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ER_DATA_FACTORY\COMMUN\50-Squad_Plateforme_productivité\nn-Mesures\CdP_Controles\CdP_Ctrl_RefXL\"/>
    </mc:Choice>
  </mc:AlternateContent>
  <bookViews>
    <workbookView xWindow="924" yWindow="4176" windowWidth="22728" windowHeight="4080"/>
  </bookViews>
  <sheets>
    <sheet name="Referentiel" sheetId="1" r:id="rId1"/>
    <sheet name="table prioritaire " sheetId="5" state="hidden" r:id="rId2"/>
    <sheet name="Nb_PSI" sheetId="6" state="hidden" r:id="rId3"/>
    <sheet name="Liste_simplifiee" sheetId="7" r:id="rId4"/>
    <sheet name="Code appl CdP" sheetId="10" r:id="rId5"/>
    <sheet name="Histo" sheetId="11" r:id="rId6"/>
    <sheet name="Jalon + top _horaire passage" sheetId="8" r:id="rId7"/>
    <sheet name="PSI" sheetId="9" r:id="rId8"/>
  </sheets>
  <definedNames>
    <definedName name="_xlnm._FilterDatabase" localSheetId="3" hidden="1">Liste_simplifiee!$A$1:$O$2239</definedName>
    <definedName name="_xlnm._FilterDatabase" localSheetId="7" hidden="1">PSI!$A$2:$O$2236</definedName>
    <definedName name="_xlnm._FilterDatabase" localSheetId="0" hidden="1">Referentiel!$A$1:$AR$2295</definedName>
    <definedName name="_xlnm._FilterDatabase" localSheetId="1" hidden="1">'table prioritaire '!$A$1:$N$286</definedName>
  </definedNames>
  <calcPr calcId="162913"/>
</workbook>
</file>

<file path=xl/calcChain.xml><?xml version="1.0" encoding="utf-8"?>
<calcChain xmlns="http://schemas.openxmlformats.org/spreadsheetml/2006/main">
  <c r="AG1905" i="1" l="1"/>
  <c r="AG337" i="1"/>
  <c r="AG336" i="1"/>
  <c r="AG335" i="1"/>
  <c r="AG2219" i="1" l="1"/>
  <c r="AG2052" i="1"/>
  <c r="AG1972" i="1"/>
  <c r="AG1932" i="1"/>
  <c r="AG1922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1718" i="1"/>
  <c r="AG1644" i="1"/>
  <c r="AG617" i="1"/>
  <c r="AG1777" i="1" l="1"/>
  <c r="AG1489" i="1"/>
  <c r="AG169" i="1" l="1"/>
  <c r="AG167" i="1"/>
  <c r="AG168" i="1"/>
  <c r="AG166" i="1"/>
  <c r="AR2235" i="1" l="1"/>
  <c r="AR2234" i="1"/>
  <c r="AR2233" i="1"/>
  <c r="AR2232" i="1"/>
  <c r="AR2231" i="1"/>
  <c r="AR2230" i="1"/>
  <c r="AR2229" i="1"/>
  <c r="AR2228" i="1"/>
  <c r="AR2227" i="1"/>
  <c r="AR2226" i="1"/>
  <c r="AR2225" i="1"/>
  <c r="AR2224" i="1"/>
  <c r="AR2223" i="1"/>
  <c r="AR2222" i="1"/>
  <c r="AR2221" i="1"/>
  <c r="AR2220" i="1"/>
  <c r="AR2219" i="1"/>
  <c r="AR2218" i="1"/>
  <c r="AR2217" i="1"/>
  <c r="AR2216" i="1"/>
  <c r="AR2215" i="1"/>
  <c r="AR2214" i="1"/>
  <c r="AR2213" i="1"/>
  <c r="AR2212" i="1"/>
  <c r="AR2211" i="1"/>
  <c r="AR2210" i="1"/>
  <c r="AR2209" i="1"/>
  <c r="AR2208" i="1"/>
  <c r="AR2207" i="1"/>
  <c r="AR2206" i="1"/>
  <c r="AR2205" i="1"/>
  <c r="AR2204" i="1"/>
  <c r="AR2203" i="1"/>
  <c r="AR2202" i="1"/>
  <c r="AR2201" i="1"/>
  <c r="AR2200" i="1"/>
  <c r="AR2199" i="1"/>
  <c r="AR2198" i="1"/>
  <c r="AR2197" i="1"/>
  <c r="AR2196" i="1"/>
  <c r="AR2195" i="1"/>
  <c r="AR2194" i="1"/>
  <c r="AR2193" i="1"/>
  <c r="AR2192" i="1"/>
  <c r="AR2191" i="1"/>
  <c r="AR2190" i="1"/>
  <c r="AR2189" i="1"/>
  <c r="AR2188" i="1"/>
  <c r="AR2187" i="1"/>
  <c r="AR2186" i="1"/>
  <c r="AR2185" i="1"/>
  <c r="AR2184" i="1"/>
  <c r="AR2183" i="1"/>
  <c r="AR2182" i="1"/>
  <c r="AR2181" i="1"/>
  <c r="AR2180" i="1"/>
  <c r="AR2179" i="1"/>
  <c r="AR2178" i="1"/>
  <c r="AR2177" i="1"/>
  <c r="AR2176" i="1"/>
  <c r="AR2175" i="1"/>
  <c r="AR2174" i="1"/>
  <c r="AR2173" i="1"/>
  <c r="AR2172" i="1"/>
  <c r="AR2171" i="1"/>
  <c r="AR2170" i="1"/>
  <c r="AR2169" i="1"/>
  <c r="AR2168" i="1"/>
  <c r="AR2167" i="1"/>
  <c r="AR2166" i="1"/>
  <c r="AR2165" i="1"/>
  <c r="AR2164" i="1"/>
  <c r="AR2163" i="1"/>
  <c r="AR2162" i="1"/>
  <c r="AR2161" i="1"/>
  <c r="AR2160" i="1"/>
  <c r="AR2159" i="1"/>
  <c r="AR2158" i="1"/>
  <c r="AR2157" i="1"/>
  <c r="AR2156" i="1"/>
  <c r="AR2155" i="1"/>
  <c r="AR2154" i="1"/>
  <c r="AR2153" i="1"/>
  <c r="AR2152" i="1"/>
  <c r="AR2151" i="1"/>
  <c r="AR2150" i="1"/>
  <c r="AR2149" i="1"/>
  <c r="AR2148" i="1"/>
  <c r="AR2147" i="1"/>
  <c r="AR2146" i="1"/>
  <c r="AR2145" i="1"/>
  <c r="AR2144" i="1"/>
  <c r="AR2143" i="1"/>
  <c r="AR2142" i="1"/>
  <c r="AR2141" i="1"/>
  <c r="AR2140" i="1"/>
  <c r="AR2139" i="1"/>
  <c r="AR2138" i="1"/>
  <c r="AR2137" i="1"/>
  <c r="AR2136" i="1"/>
  <c r="AR2135" i="1"/>
  <c r="AR2134" i="1"/>
  <c r="AR2133" i="1"/>
  <c r="AR2132" i="1"/>
  <c r="AR2131" i="1"/>
  <c r="AR2130" i="1"/>
  <c r="AR2129" i="1"/>
  <c r="AR2128" i="1"/>
  <c r="AR2127" i="1"/>
  <c r="AR2126" i="1"/>
  <c r="AR2125" i="1"/>
  <c r="AR2124" i="1"/>
  <c r="AR2123" i="1"/>
  <c r="AR2122" i="1"/>
  <c r="AR2121" i="1"/>
  <c r="AR2120" i="1"/>
  <c r="AR2119" i="1"/>
  <c r="AR2118" i="1"/>
  <c r="AR2117" i="1"/>
  <c r="AR2116" i="1"/>
  <c r="AR2115" i="1"/>
  <c r="AR2114" i="1"/>
  <c r="AR2113" i="1"/>
  <c r="AR2112" i="1"/>
  <c r="AR2111" i="1"/>
  <c r="AR2110" i="1"/>
  <c r="AR2109" i="1"/>
  <c r="AR2108" i="1"/>
  <c r="AR2107" i="1"/>
  <c r="AR2106" i="1"/>
  <c r="AR2105" i="1"/>
  <c r="AR2104" i="1"/>
  <c r="AR2103" i="1"/>
  <c r="AR2102" i="1"/>
  <c r="AR2101" i="1"/>
  <c r="AR2100" i="1"/>
  <c r="AR2099" i="1"/>
  <c r="AR2098" i="1"/>
  <c r="AR2097" i="1"/>
  <c r="AR2096" i="1"/>
  <c r="AR2095" i="1"/>
  <c r="AR2094" i="1"/>
  <c r="AR2093" i="1"/>
  <c r="AR2092" i="1"/>
  <c r="AR2091" i="1"/>
  <c r="AR2090" i="1"/>
  <c r="AR2089" i="1"/>
  <c r="AR2088" i="1"/>
  <c r="AR2087" i="1"/>
  <c r="AR2086" i="1"/>
  <c r="AR2085" i="1"/>
  <c r="AR2084" i="1"/>
  <c r="AR2083" i="1"/>
  <c r="AR2082" i="1"/>
  <c r="AR2081" i="1"/>
  <c r="AR2080" i="1"/>
  <c r="AR2079" i="1"/>
  <c r="AR2078" i="1"/>
  <c r="AR2077" i="1"/>
  <c r="AR2076" i="1"/>
  <c r="AR2075" i="1"/>
  <c r="AR2074" i="1"/>
  <c r="AR2073" i="1"/>
  <c r="AR2072" i="1"/>
  <c r="AR2071" i="1"/>
  <c r="AR2070" i="1"/>
  <c r="AR2069" i="1"/>
  <c r="AR2068" i="1"/>
  <c r="AR2067" i="1"/>
  <c r="AR2066" i="1"/>
  <c r="AR2065" i="1"/>
  <c r="AR2064" i="1"/>
  <c r="AR2063" i="1"/>
  <c r="AR2062" i="1"/>
  <c r="AR2061" i="1"/>
  <c r="AR2060" i="1"/>
  <c r="AR2059" i="1"/>
  <c r="AR2058" i="1"/>
  <c r="AR2057" i="1"/>
  <c r="AR2056" i="1"/>
  <c r="AR2055" i="1"/>
  <c r="AR2054" i="1"/>
  <c r="AR2053" i="1"/>
  <c r="AR2052" i="1"/>
  <c r="AR2051" i="1"/>
  <c r="AR2050" i="1"/>
  <c r="AR2049" i="1"/>
  <c r="AR2048" i="1"/>
  <c r="AR2047" i="1"/>
  <c r="AR2046" i="1"/>
  <c r="AR2045" i="1"/>
  <c r="AR2044" i="1"/>
  <c r="AR2043" i="1"/>
  <c r="AR2042" i="1"/>
  <c r="AR2040" i="1"/>
  <c r="AR2041" i="1"/>
  <c r="AR2039" i="1"/>
  <c r="AR2038" i="1"/>
  <c r="AR2037" i="1"/>
  <c r="AR2036" i="1"/>
  <c r="AR2035" i="1"/>
  <c r="AR2034" i="1"/>
  <c r="AR2033" i="1"/>
  <c r="AR2032" i="1"/>
  <c r="AR2031" i="1"/>
  <c r="AR2030" i="1"/>
  <c r="AR2029" i="1"/>
  <c r="AR2028" i="1"/>
  <c r="AR2027" i="1"/>
  <c r="AR2026" i="1"/>
  <c r="AR2025" i="1"/>
  <c r="AR2024" i="1"/>
  <c r="AR2023" i="1"/>
  <c r="AR2022" i="1"/>
  <c r="AR2021" i="1"/>
  <c r="AR2020" i="1"/>
  <c r="AR2019" i="1"/>
  <c r="AR2018" i="1"/>
  <c r="AR2017" i="1"/>
  <c r="AR2016" i="1"/>
  <c r="AR2015" i="1"/>
  <c r="AR2014" i="1"/>
  <c r="AR2013" i="1"/>
  <c r="AR2012" i="1"/>
  <c r="AR2011" i="1"/>
  <c r="AR2010" i="1"/>
  <c r="AR2009" i="1"/>
  <c r="AR2008" i="1"/>
  <c r="AR2007" i="1"/>
  <c r="AR2006" i="1"/>
  <c r="AR2005" i="1"/>
  <c r="AR2004" i="1"/>
  <c r="AR2003" i="1"/>
  <c r="AR2002" i="1"/>
  <c r="AR2001" i="1"/>
  <c r="AR2000" i="1"/>
  <c r="AR1999" i="1"/>
  <c r="AR1998" i="1"/>
  <c r="AR1997" i="1"/>
  <c r="AR1996" i="1"/>
  <c r="AR1995" i="1"/>
  <c r="AR1994" i="1"/>
  <c r="AR1993" i="1"/>
  <c r="AR1992" i="1"/>
  <c r="AR1991" i="1"/>
  <c r="AR1990" i="1"/>
  <c r="AR1989" i="1"/>
  <c r="AR1988" i="1"/>
  <c r="AR1987" i="1"/>
  <c r="AR1986" i="1"/>
  <c r="AR1985" i="1"/>
  <c r="AR1984" i="1"/>
  <c r="AR1983" i="1"/>
  <c r="AR1982" i="1"/>
  <c r="AR1981" i="1"/>
  <c r="AR1980" i="1"/>
  <c r="AR1979" i="1"/>
  <c r="AR1978" i="1"/>
  <c r="AR1977" i="1"/>
  <c r="AR1976" i="1"/>
  <c r="AR1975" i="1"/>
  <c r="AR1974" i="1"/>
  <c r="AR1973" i="1"/>
  <c r="AR1972" i="1"/>
  <c r="AR1971" i="1"/>
  <c r="AR1970" i="1"/>
  <c r="AR1969" i="1"/>
  <c r="AR1968" i="1"/>
  <c r="AR1967" i="1"/>
  <c r="AR1966" i="1"/>
  <c r="AR1965" i="1"/>
  <c r="AR1964" i="1"/>
  <c r="AR1963" i="1"/>
  <c r="AR1962" i="1"/>
  <c r="AR1961" i="1"/>
  <c r="AR1960" i="1"/>
  <c r="AR1959" i="1"/>
  <c r="AR1958" i="1"/>
  <c r="AR1957" i="1"/>
  <c r="AR1956" i="1"/>
  <c r="AR1955" i="1"/>
  <c r="AR1954" i="1"/>
  <c r="AR1953" i="1"/>
  <c r="AR1952" i="1"/>
  <c r="AR1951" i="1"/>
  <c r="AR1950" i="1"/>
  <c r="AR1949" i="1"/>
  <c r="AR1948" i="1"/>
  <c r="AR1947" i="1"/>
  <c r="AR1946" i="1"/>
  <c r="AR1945" i="1"/>
  <c r="AR1944" i="1"/>
  <c r="AR1943" i="1"/>
  <c r="AR1942" i="1"/>
  <c r="AR1941" i="1"/>
  <c r="AR1940" i="1"/>
  <c r="AR1939" i="1"/>
  <c r="AR1938" i="1"/>
  <c r="AR1937" i="1"/>
  <c r="AR1936" i="1"/>
  <c r="AR1935" i="1"/>
  <c r="AR1934" i="1"/>
  <c r="AR1933" i="1"/>
  <c r="AR1932" i="1"/>
  <c r="AR1931" i="1"/>
  <c r="AR1930" i="1"/>
  <c r="AR1929" i="1"/>
  <c r="AR1928" i="1"/>
  <c r="AR1927" i="1"/>
  <c r="AR1926" i="1"/>
  <c r="AR1925" i="1"/>
  <c r="AR1924" i="1"/>
  <c r="AR1923" i="1"/>
  <c r="AR1922" i="1"/>
  <c r="AR1921" i="1"/>
  <c r="AR1920" i="1"/>
  <c r="AR1919" i="1"/>
  <c r="AR1918" i="1"/>
  <c r="AR1917" i="1"/>
  <c r="AR1916" i="1"/>
  <c r="AR1915" i="1"/>
  <c r="AR1914" i="1"/>
  <c r="AR1913" i="1"/>
  <c r="AR1912" i="1"/>
  <c r="AR1911" i="1"/>
  <c r="AR1910" i="1"/>
  <c r="AR1909" i="1"/>
  <c r="AR1908" i="1"/>
  <c r="AR1907" i="1"/>
  <c r="AR1906" i="1"/>
  <c r="AR1905" i="1"/>
  <c r="AR1904" i="1"/>
  <c r="AR1903" i="1"/>
  <c r="AR1902" i="1"/>
  <c r="AR1901" i="1"/>
  <c r="AR1900" i="1"/>
  <c r="AR1899" i="1"/>
  <c r="AR1898" i="1"/>
  <c r="AR1897" i="1"/>
  <c r="AR1896" i="1"/>
  <c r="AR1895" i="1"/>
  <c r="AR1894" i="1"/>
  <c r="AR1893" i="1"/>
  <c r="AR1892" i="1"/>
  <c r="AR1891" i="1"/>
  <c r="AR1890" i="1"/>
  <c r="AR1889" i="1"/>
  <c r="AR1888" i="1"/>
  <c r="AR1887" i="1"/>
  <c r="AR1886" i="1"/>
  <c r="AR1885" i="1"/>
  <c r="AR1884" i="1"/>
  <c r="AR1883" i="1"/>
  <c r="AR1882" i="1"/>
  <c r="AR1881" i="1"/>
  <c r="AR1880" i="1"/>
  <c r="AR1879" i="1"/>
  <c r="AR1878" i="1"/>
  <c r="AR1877" i="1"/>
  <c r="AR1876" i="1"/>
  <c r="AR1875" i="1"/>
  <c r="AR1874" i="1"/>
  <c r="AR1873" i="1"/>
  <c r="AR1872" i="1"/>
  <c r="AR1871" i="1"/>
  <c r="AR1870" i="1"/>
  <c r="AR1869" i="1"/>
  <c r="AR1868" i="1"/>
  <c r="AR1867" i="1"/>
  <c r="AR1866" i="1"/>
  <c r="AR1865" i="1"/>
  <c r="AR1864" i="1"/>
  <c r="AR1863" i="1"/>
  <c r="AR1862" i="1"/>
  <c r="AR1861" i="1"/>
  <c r="AR1860" i="1"/>
  <c r="AR1859" i="1"/>
  <c r="AR1858" i="1"/>
  <c r="AR1857" i="1"/>
  <c r="AR1856" i="1"/>
  <c r="AR1855" i="1"/>
  <c r="AR1854" i="1"/>
  <c r="AR1853" i="1"/>
  <c r="AR1852" i="1"/>
  <c r="AR1851" i="1"/>
  <c r="AR1850" i="1"/>
  <c r="AR1849" i="1"/>
  <c r="AR1848" i="1"/>
  <c r="AR1847" i="1"/>
  <c r="AR1846" i="1"/>
  <c r="AR1845" i="1"/>
  <c r="AR1844" i="1"/>
  <c r="AR1843" i="1"/>
  <c r="AR1842" i="1"/>
  <c r="AR1841" i="1"/>
  <c r="AR1840" i="1"/>
  <c r="AR1839" i="1"/>
  <c r="AR1838" i="1"/>
  <c r="AR1837" i="1"/>
  <c r="AR1836" i="1"/>
  <c r="AR1835" i="1"/>
  <c r="AR1834" i="1"/>
  <c r="AR1833" i="1"/>
  <c r="AR1832" i="1"/>
  <c r="AR1831" i="1"/>
  <c r="AR1830" i="1"/>
  <c r="AR1829" i="1"/>
  <c r="AR1828" i="1"/>
  <c r="AR1827" i="1"/>
  <c r="AR1826" i="1"/>
  <c r="AR1825" i="1"/>
  <c r="AR1824" i="1"/>
  <c r="AR1823" i="1"/>
  <c r="AR1822" i="1"/>
  <c r="AR1821" i="1"/>
  <c r="AR1820" i="1"/>
  <c r="AR1819" i="1"/>
  <c r="AR1818" i="1"/>
  <c r="AR1817" i="1"/>
  <c r="AR1816" i="1"/>
  <c r="AR1815" i="1"/>
  <c r="AR1814" i="1"/>
  <c r="AR1813" i="1"/>
  <c r="AR1812" i="1"/>
  <c r="AR1811" i="1"/>
  <c r="AR1810" i="1"/>
  <c r="AR1809" i="1"/>
  <c r="AR1808" i="1"/>
  <c r="AR1807" i="1"/>
  <c r="AR1806" i="1"/>
  <c r="AR1805" i="1"/>
  <c r="AR1804" i="1"/>
  <c r="AR1803" i="1"/>
  <c r="AR1802" i="1"/>
  <c r="AR1801" i="1"/>
  <c r="AR1800" i="1"/>
  <c r="AR1799" i="1"/>
  <c r="AR1798" i="1"/>
  <c r="AR1797" i="1"/>
  <c r="AR1796" i="1"/>
  <c r="AR1795" i="1"/>
  <c r="AR1794" i="1"/>
  <c r="AR1793" i="1"/>
  <c r="AR1792" i="1"/>
  <c r="AR1791" i="1"/>
  <c r="AR1790" i="1"/>
  <c r="AR1789" i="1"/>
  <c r="AR1788" i="1"/>
  <c r="AR1787" i="1"/>
  <c r="AR1786" i="1"/>
  <c r="AR1785" i="1"/>
  <c r="AR1784" i="1"/>
  <c r="AR1783" i="1"/>
  <c r="AR1782" i="1"/>
  <c r="AR1781" i="1"/>
  <c r="AR1780" i="1"/>
  <c r="AR1779" i="1"/>
  <c r="AR1778" i="1"/>
  <c r="AR1777" i="1"/>
  <c r="AR1776" i="1"/>
  <c r="AR1775" i="1"/>
  <c r="AR1774" i="1"/>
  <c r="AR1773" i="1"/>
  <c r="AR1772" i="1"/>
  <c r="AR1771" i="1"/>
  <c r="AR1770" i="1"/>
  <c r="AR1769" i="1"/>
  <c r="AR1768" i="1"/>
  <c r="AR1767" i="1"/>
  <c r="AR1766" i="1"/>
  <c r="AR1765" i="1"/>
  <c r="AR1764" i="1"/>
  <c r="AR1763" i="1"/>
  <c r="AR1762" i="1"/>
  <c r="AR1761" i="1"/>
  <c r="AR1760" i="1"/>
  <c r="AR1759" i="1"/>
  <c r="AR1758" i="1"/>
  <c r="AR1757" i="1"/>
  <c r="AR1756" i="1"/>
  <c r="AR1755" i="1"/>
  <c r="AR1754" i="1"/>
  <c r="AR1753" i="1"/>
  <c r="AR1752" i="1"/>
  <c r="AR1751" i="1"/>
  <c r="AR1750" i="1"/>
  <c r="AR1749" i="1"/>
  <c r="AR1748" i="1"/>
  <c r="AR1747" i="1"/>
  <c r="AR1746" i="1"/>
  <c r="AR1745" i="1"/>
  <c r="AR1744" i="1"/>
  <c r="AR1743" i="1"/>
  <c r="AR1742" i="1"/>
  <c r="AR1741" i="1"/>
  <c r="AR1740" i="1"/>
  <c r="AR1739" i="1"/>
  <c r="AR1738" i="1"/>
  <c r="AR1737" i="1"/>
  <c r="AR1736" i="1"/>
  <c r="AR1735" i="1"/>
  <c r="AR1734" i="1"/>
  <c r="AR1733" i="1"/>
  <c r="AR1732" i="1"/>
  <c r="AR1731" i="1"/>
  <c r="AR1730" i="1"/>
  <c r="AR1729" i="1"/>
  <c r="AR1728" i="1"/>
  <c r="AR1727" i="1"/>
  <c r="AR1726" i="1"/>
  <c r="AR1725" i="1"/>
  <c r="AR1724" i="1"/>
  <c r="AR1723" i="1"/>
  <c r="AR1722" i="1"/>
  <c r="AR1721" i="1"/>
  <c r="AR1720" i="1"/>
  <c r="AR1719" i="1"/>
  <c r="AR1718" i="1"/>
  <c r="AR1717" i="1"/>
  <c r="AR1716" i="1"/>
  <c r="AR1715" i="1"/>
  <c r="AR1714" i="1"/>
  <c r="AR1713" i="1"/>
  <c r="AR1712" i="1"/>
  <c r="AR1711" i="1"/>
  <c r="AR1710" i="1"/>
  <c r="AR1709" i="1"/>
  <c r="AR1708" i="1"/>
  <c r="AR1707" i="1"/>
  <c r="AR1706" i="1"/>
  <c r="AR1705" i="1"/>
  <c r="AR1704" i="1"/>
  <c r="AR1703" i="1"/>
  <c r="AR1702" i="1"/>
  <c r="AR1701" i="1"/>
  <c r="AR1700" i="1"/>
  <c r="AR1699" i="1"/>
  <c r="AR1698" i="1"/>
  <c r="AR1697" i="1"/>
  <c r="AR1696" i="1"/>
  <c r="AR1695" i="1"/>
  <c r="AR1694" i="1"/>
  <c r="AR1693" i="1"/>
  <c r="AR1692" i="1"/>
  <c r="AR1691" i="1"/>
  <c r="AR1690" i="1"/>
  <c r="AR1689" i="1"/>
  <c r="AR1688" i="1"/>
  <c r="AR1687" i="1"/>
  <c r="AR1686" i="1"/>
  <c r="AR1685" i="1"/>
  <c r="AR1684" i="1"/>
  <c r="AR1683" i="1"/>
  <c r="AR1682" i="1"/>
  <c r="AR1681" i="1"/>
  <c r="AR1680" i="1"/>
  <c r="AR1679" i="1"/>
  <c r="AR1678" i="1"/>
  <c r="AR1677" i="1"/>
  <c r="AR1676" i="1"/>
  <c r="AR1675" i="1"/>
  <c r="AR1674" i="1"/>
  <c r="AR1673" i="1"/>
  <c r="AR1672" i="1"/>
  <c r="AR1671" i="1"/>
  <c r="AR1670" i="1"/>
  <c r="AR1669" i="1"/>
  <c r="AR1668" i="1"/>
  <c r="AR1667" i="1"/>
  <c r="AR1666" i="1"/>
  <c r="AR1665" i="1"/>
  <c r="AR1664" i="1"/>
  <c r="AR1663" i="1"/>
  <c r="AR1662" i="1"/>
  <c r="AR1661" i="1"/>
  <c r="AR1660" i="1"/>
  <c r="AR1659" i="1"/>
  <c r="AR1658" i="1"/>
  <c r="AR1657" i="1"/>
  <c r="AR1656" i="1"/>
  <c r="AR1655" i="1"/>
  <c r="AR1654" i="1"/>
  <c r="AR1653" i="1"/>
  <c r="AR1652" i="1"/>
  <c r="AR1651" i="1"/>
  <c r="AR1650" i="1"/>
  <c r="AR1649" i="1"/>
  <c r="AR1648" i="1"/>
  <c r="AR1647" i="1"/>
  <c r="AR1646" i="1"/>
  <c r="AR1645" i="1"/>
  <c r="AR1644" i="1"/>
  <c r="AR1643" i="1"/>
  <c r="AR1642" i="1"/>
  <c r="AR1641" i="1"/>
  <c r="AR1640" i="1"/>
  <c r="AR1639" i="1"/>
  <c r="AR1638" i="1"/>
  <c r="AR1637" i="1"/>
  <c r="AR1636" i="1"/>
  <c r="AR1635" i="1"/>
  <c r="AR1634" i="1"/>
  <c r="AR1633" i="1"/>
  <c r="AR1632" i="1"/>
  <c r="AR1631" i="1"/>
  <c r="AR1630" i="1"/>
  <c r="AR1629" i="1"/>
  <c r="AR1628" i="1"/>
  <c r="AR1627" i="1"/>
  <c r="AR1626" i="1"/>
  <c r="AR1625" i="1"/>
  <c r="AR1624" i="1"/>
  <c r="AR1623" i="1"/>
  <c r="AR1622" i="1"/>
  <c r="AR1621" i="1"/>
  <c r="AR1620" i="1"/>
  <c r="AR1619" i="1"/>
  <c r="AR1618" i="1"/>
  <c r="AR1617" i="1"/>
  <c r="AR1616" i="1"/>
  <c r="AR1615" i="1"/>
  <c r="AR1614" i="1"/>
  <c r="AR1613" i="1"/>
  <c r="AR1612" i="1"/>
  <c r="AR1611" i="1"/>
  <c r="AR1610" i="1"/>
  <c r="AR1609" i="1"/>
  <c r="AR1608" i="1"/>
  <c r="AR1607" i="1"/>
  <c r="AR1606" i="1"/>
  <c r="AR1605" i="1"/>
  <c r="AR1604" i="1"/>
  <c r="AR1603" i="1"/>
  <c r="AR1602" i="1"/>
  <c r="AR1601" i="1"/>
  <c r="AR1600" i="1"/>
  <c r="AR1599" i="1"/>
  <c r="AR1598" i="1"/>
  <c r="AR1597" i="1"/>
  <c r="AR1596" i="1"/>
  <c r="AR1595" i="1"/>
  <c r="AR1594" i="1"/>
  <c r="AR1593" i="1"/>
  <c r="AR1592" i="1"/>
  <c r="AR1591" i="1"/>
  <c r="AR1590" i="1"/>
  <c r="AR1589" i="1"/>
  <c r="AR1588" i="1"/>
  <c r="AR1587" i="1"/>
  <c r="AR1586" i="1"/>
  <c r="AR1585" i="1"/>
  <c r="AR1584" i="1"/>
  <c r="AR1583" i="1"/>
  <c r="AR1582" i="1"/>
  <c r="AR1581" i="1"/>
  <c r="AR1580" i="1"/>
  <c r="AR1579" i="1"/>
  <c r="AR1578" i="1"/>
  <c r="AR1577" i="1"/>
  <c r="AR1576" i="1"/>
  <c r="AR1575" i="1"/>
  <c r="AR1574" i="1"/>
  <c r="AR1573" i="1"/>
  <c r="AR1572" i="1"/>
  <c r="AR1571" i="1"/>
  <c r="AR1570" i="1"/>
  <c r="AR1569" i="1"/>
  <c r="AR1568" i="1"/>
  <c r="AR1567" i="1"/>
  <c r="AR1566" i="1"/>
  <c r="AR1565" i="1"/>
  <c r="AR1564" i="1"/>
  <c r="AR1563" i="1"/>
  <c r="AR1562" i="1"/>
  <c r="AR1561" i="1"/>
  <c r="AR1560" i="1"/>
  <c r="AR1559" i="1"/>
  <c r="AR1558" i="1"/>
  <c r="AR1557" i="1"/>
  <c r="AR1556" i="1"/>
  <c r="AR1555" i="1"/>
  <c r="AR1554" i="1"/>
  <c r="AR1553" i="1"/>
  <c r="AR1552" i="1"/>
  <c r="AR1551" i="1"/>
  <c r="AR1550" i="1"/>
  <c r="AR1549" i="1"/>
  <c r="AR1548" i="1"/>
  <c r="AR1547" i="1"/>
  <c r="AR1546" i="1"/>
  <c r="AR1545" i="1"/>
  <c r="AR1544" i="1"/>
  <c r="AR1543" i="1"/>
  <c r="AR1542" i="1"/>
  <c r="AR1541" i="1"/>
  <c r="AR1540" i="1"/>
  <c r="AR1539" i="1"/>
  <c r="AR1538" i="1"/>
  <c r="AR1537" i="1"/>
  <c r="AR1536" i="1"/>
  <c r="AR1535" i="1"/>
  <c r="AR1534" i="1"/>
  <c r="AR1533" i="1"/>
  <c r="AR1532" i="1"/>
  <c r="AR1531" i="1"/>
  <c r="AR1530" i="1"/>
  <c r="AR1529" i="1"/>
  <c r="AR1528" i="1"/>
  <c r="AR1527" i="1"/>
  <c r="AR1526" i="1"/>
  <c r="AR1525" i="1"/>
  <c r="AR1524" i="1"/>
  <c r="AR1523" i="1"/>
  <c r="AR1522" i="1"/>
  <c r="AR1521" i="1"/>
  <c r="AR1520" i="1"/>
  <c r="AR1519" i="1"/>
  <c r="AR1518" i="1"/>
  <c r="AR1517" i="1"/>
  <c r="AR1516" i="1"/>
  <c r="AR1515" i="1"/>
  <c r="AR1514" i="1"/>
  <c r="AR1513" i="1"/>
  <c r="AR1512" i="1"/>
  <c r="AR1511" i="1"/>
  <c r="AR1510" i="1"/>
  <c r="AR1509" i="1"/>
  <c r="AR1508" i="1"/>
  <c r="AR1507" i="1"/>
  <c r="AR1506" i="1"/>
  <c r="AR1505" i="1"/>
  <c r="AR1504" i="1"/>
  <c r="AR1503" i="1"/>
  <c r="AR1502" i="1"/>
  <c r="AR1501" i="1"/>
  <c r="AR1500" i="1"/>
  <c r="AR1499" i="1"/>
  <c r="AR1498" i="1"/>
  <c r="AR1497" i="1"/>
  <c r="AR1496" i="1"/>
  <c r="AR1495" i="1"/>
  <c r="AR1494" i="1"/>
  <c r="AR1493" i="1"/>
  <c r="AR1492" i="1"/>
  <c r="AR1491" i="1"/>
  <c r="AR1490" i="1"/>
  <c r="AR1489" i="1"/>
  <c r="AR1488" i="1"/>
  <c r="AR1487" i="1"/>
  <c r="AR1486" i="1"/>
  <c r="AR1485" i="1"/>
  <c r="AR1484" i="1"/>
  <c r="AR1483" i="1"/>
  <c r="AR1482" i="1"/>
  <c r="AR1481" i="1"/>
  <c r="AR1480" i="1"/>
  <c r="AR1479" i="1"/>
  <c r="AR1478" i="1"/>
  <c r="AR1477" i="1"/>
  <c r="AR1476" i="1"/>
  <c r="AR1475" i="1"/>
  <c r="AR1474" i="1"/>
  <c r="AR1473" i="1"/>
  <c r="AR1472" i="1"/>
  <c r="AR1471" i="1"/>
  <c r="AR1470" i="1"/>
  <c r="AR1469" i="1"/>
  <c r="AR1468" i="1"/>
  <c r="AR1467" i="1"/>
  <c r="AR1466" i="1"/>
  <c r="AR1465" i="1"/>
  <c r="AR1464" i="1"/>
  <c r="AR1463" i="1"/>
  <c r="AR1462" i="1"/>
  <c r="AR1461" i="1"/>
  <c r="AR1460" i="1"/>
  <c r="AR1459" i="1"/>
  <c r="AR1458" i="1"/>
  <c r="AR1457" i="1"/>
  <c r="AR1456" i="1"/>
  <c r="AR1455" i="1"/>
  <c r="AR1454" i="1"/>
  <c r="AR1453" i="1"/>
  <c r="AR1452" i="1"/>
  <c r="AR1451" i="1"/>
  <c r="AR1450" i="1"/>
  <c r="AR1449" i="1"/>
  <c r="AR1448" i="1"/>
  <c r="AR1447" i="1"/>
  <c r="AR1446" i="1"/>
  <c r="AR1445" i="1"/>
  <c r="AR1444" i="1"/>
  <c r="AR1443" i="1"/>
  <c r="AR1442" i="1"/>
  <c r="AR1441" i="1"/>
  <c r="AR1440" i="1"/>
  <c r="AR1439" i="1"/>
  <c r="AR1438" i="1"/>
  <c r="AR1437" i="1"/>
  <c r="AR1436" i="1"/>
  <c r="AR1435" i="1"/>
  <c r="AR1434" i="1"/>
  <c r="AR1433" i="1"/>
  <c r="AR1432" i="1"/>
  <c r="AR1431" i="1"/>
  <c r="AR1430" i="1"/>
  <c r="AR1429" i="1"/>
  <c r="AR1428" i="1"/>
  <c r="AR1427" i="1"/>
  <c r="AR1426" i="1"/>
  <c r="AR1425" i="1"/>
  <c r="AR1424" i="1"/>
  <c r="AR1423" i="1"/>
  <c r="AR1422" i="1"/>
  <c r="AR1421" i="1"/>
  <c r="AR1420" i="1"/>
  <c r="AR1419" i="1"/>
  <c r="AR1418" i="1"/>
  <c r="AR1417" i="1"/>
  <c r="AR1416" i="1"/>
  <c r="AR1415" i="1"/>
  <c r="AR1414" i="1"/>
  <c r="AR1413" i="1"/>
  <c r="AR1412" i="1"/>
  <c r="AR1411" i="1"/>
  <c r="AR1410" i="1"/>
  <c r="AR1409" i="1"/>
  <c r="AR1408" i="1"/>
  <c r="AR1407" i="1"/>
  <c r="AR1406" i="1"/>
  <c r="AR1405" i="1"/>
  <c r="AR1404" i="1"/>
  <c r="AR1403" i="1"/>
  <c r="AR1402" i="1"/>
  <c r="AR1401" i="1"/>
  <c r="AR1400" i="1"/>
  <c r="AR1399" i="1"/>
  <c r="AR1398" i="1"/>
  <c r="AR1397" i="1"/>
  <c r="AR1396" i="1"/>
  <c r="AR1395" i="1"/>
  <c r="AR1394" i="1"/>
  <c r="AR1393" i="1"/>
  <c r="AR1392" i="1"/>
  <c r="AR1391" i="1"/>
  <c r="AR1390" i="1"/>
  <c r="AR1389" i="1"/>
  <c r="AR1388" i="1"/>
  <c r="AR1387" i="1"/>
  <c r="AR1386" i="1"/>
  <c r="AR1385" i="1"/>
  <c r="AR1384" i="1"/>
  <c r="AR1383" i="1"/>
  <c r="AR1382" i="1"/>
  <c r="AR1381" i="1"/>
  <c r="AR1380" i="1"/>
  <c r="AR1379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R1355" i="1"/>
  <c r="AR1354" i="1"/>
  <c r="AR1353" i="1"/>
  <c r="AR1352" i="1"/>
  <c r="AR1351" i="1"/>
  <c r="AR1350" i="1"/>
  <c r="AR1349" i="1"/>
  <c r="AR1348" i="1"/>
  <c r="AR1347" i="1"/>
  <c r="AR1346" i="1"/>
  <c r="AR1345" i="1"/>
  <c r="AR1344" i="1"/>
  <c r="AR1343" i="1"/>
  <c r="AR1342" i="1"/>
  <c r="AR1341" i="1"/>
  <c r="AR1340" i="1"/>
  <c r="AR1339" i="1"/>
  <c r="AR1338" i="1"/>
  <c r="AR1337" i="1"/>
  <c r="AR1336" i="1"/>
  <c r="AR1335" i="1"/>
  <c r="AR1334" i="1"/>
  <c r="AR1333" i="1"/>
  <c r="AR1332" i="1"/>
  <c r="AR1331" i="1"/>
  <c r="AR1330" i="1"/>
  <c r="AR1329" i="1"/>
  <c r="AR1328" i="1"/>
  <c r="AR1327" i="1"/>
  <c r="AR1326" i="1"/>
  <c r="AR1325" i="1"/>
  <c r="AR1324" i="1"/>
  <c r="AR1323" i="1"/>
  <c r="AR1322" i="1"/>
  <c r="AR1321" i="1"/>
  <c r="AR1320" i="1"/>
  <c r="AR1319" i="1"/>
  <c r="AR1318" i="1"/>
  <c r="AR1317" i="1"/>
  <c r="AR1316" i="1"/>
  <c r="AR1315" i="1"/>
  <c r="AR1314" i="1"/>
  <c r="AR1313" i="1"/>
  <c r="AR1312" i="1"/>
  <c r="AR1311" i="1"/>
  <c r="AR1310" i="1"/>
  <c r="AR1309" i="1"/>
  <c r="AR1308" i="1"/>
  <c r="AR1307" i="1"/>
  <c r="AR1306" i="1"/>
  <c r="AR1305" i="1"/>
  <c r="AR1304" i="1"/>
  <c r="AR1303" i="1"/>
  <c r="AR1302" i="1"/>
  <c r="AR1301" i="1"/>
  <c r="AR1300" i="1"/>
  <c r="AR1299" i="1"/>
  <c r="AR1298" i="1"/>
  <c r="AR1297" i="1"/>
  <c r="AR1296" i="1"/>
  <c r="AR1295" i="1"/>
  <c r="AR1294" i="1"/>
  <c r="AR1293" i="1"/>
  <c r="AR1292" i="1"/>
  <c r="AR1291" i="1"/>
  <c r="AR1290" i="1"/>
  <c r="AR1289" i="1"/>
  <c r="AR1288" i="1"/>
  <c r="AR1287" i="1"/>
  <c r="AR1286" i="1"/>
  <c r="AR1285" i="1"/>
  <c r="AR1284" i="1"/>
  <c r="AR1283" i="1"/>
  <c r="AR1282" i="1"/>
  <c r="AR1281" i="1"/>
  <c r="AR1280" i="1"/>
  <c r="AR1279" i="1"/>
  <c r="AR1278" i="1"/>
  <c r="AR1277" i="1"/>
  <c r="AR1276" i="1"/>
  <c r="AR1275" i="1"/>
  <c r="AR1274" i="1"/>
  <c r="AR1273" i="1"/>
  <c r="AR1272" i="1"/>
  <c r="AR1271" i="1"/>
  <c r="AR1270" i="1"/>
  <c r="AR1269" i="1"/>
  <c r="AR1268" i="1"/>
  <c r="AR1267" i="1"/>
  <c r="AR1266" i="1"/>
  <c r="AR1265" i="1"/>
  <c r="AR1264" i="1"/>
  <c r="AR1263" i="1"/>
  <c r="AR1262" i="1"/>
  <c r="AR1261" i="1"/>
  <c r="AR1260" i="1"/>
  <c r="AR1259" i="1"/>
  <c r="AR1258" i="1"/>
  <c r="AR1257" i="1"/>
  <c r="AR1256" i="1"/>
  <c r="AR1255" i="1"/>
  <c r="AR1254" i="1"/>
  <c r="AR1253" i="1"/>
  <c r="AR1252" i="1"/>
  <c r="AR1251" i="1"/>
  <c r="AR1250" i="1"/>
  <c r="AR1249" i="1"/>
  <c r="AR1248" i="1"/>
  <c r="AR1247" i="1"/>
  <c r="AR1246" i="1"/>
  <c r="AR1245" i="1"/>
  <c r="AR1244" i="1"/>
  <c r="AR1243" i="1"/>
  <c r="AR1242" i="1"/>
  <c r="AR1241" i="1"/>
  <c r="AR1240" i="1"/>
  <c r="AR1239" i="1"/>
  <c r="AR1238" i="1"/>
  <c r="AR1237" i="1"/>
  <c r="AR1236" i="1"/>
  <c r="AR1235" i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R1190" i="1"/>
  <c r="AR1189" i="1"/>
  <c r="AR1188" i="1"/>
  <c r="AR1187" i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R2" i="1"/>
  <c r="O2" i="9"/>
  <c r="G2" i="9"/>
  <c r="K2" i="9"/>
  <c r="F2" i="9"/>
  <c r="I2" i="9"/>
  <c r="J2" i="9"/>
  <c r="L2" i="9"/>
  <c r="M2" i="9"/>
  <c r="D2" i="9"/>
  <c r="C2" i="9"/>
  <c r="B2" i="9"/>
  <c r="N2" i="9"/>
  <c r="H2" i="9"/>
  <c r="E2" i="9"/>
  <c r="N422" i="1" l="1"/>
  <c r="B3" i="6" l="1"/>
  <c r="B4" i="6"/>
  <c r="B5" i="6"/>
  <c r="B6" i="6"/>
  <c r="B7" i="6"/>
  <c r="B8" i="6"/>
  <c r="B9" i="6"/>
  <c r="B10" i="6"/>
  <c r="B11" i="6"/>
  <c r="B12" i="6"/>
  <c r="B13" i="6"/>
  <c r="M233" i="5"/>
  <c r="O925" i="9"/>
  <c r="H1912" i="9"/>
  <c r="N782" i="9"/>
  <c r="M1007" i="9"/>
  <c r="D439" i="9"/>
  <c r="D736" i="9"/>
  <c r="M357" i="9"/>
  <c r="M744" i="9"/>
  <c r="E81" i="9"/>
  <c r="D312" i="9"/>
  <c r="G2012" i="9"/>
  <c r="N477" i="9"/>
  <c r="D1017" i="9"/>
  <c r="L1650" i="9"/>
  <c r="D2024" i="9"/>
  <c r="D1603" i="9"/>
  <c r="K555" i="9"/>
  <c r="O703" i="9"/>
  <c r="L462" i="9"/>
  <c r="I1473" i="9"/>
  <c r="I1195" i="9"/>
  <c r="F800" i="9"/>
  <c r="J491" i="9"/>
  <c r="E2124" i="9"/>
  <c r="C2213" i="9"/>
  <c r="G369" i="9"/>
  <c r="E1429" i="9"/>
  <c r="K6" i="9"/>
  <c r="O2032" i="9"/>
  <c r="F1234" i="9"/>
  <c r="F206" i="9"/>
  <c r="N1519" i="9"/>
  <c r="K199" i="9"/>
  <c r="N351" i="9"/>
  <c r="N1092" i="9"/>
  <c r="D127" i="9"/>
  <c r="F1528" i="9"/>
  <c r="G555" i="9"/>
  <c r="C413" i="9"/>
  <c r="D541" i="9"/>
  <c r="F1672" i="9"/>
  <c r="G1117" i="9"/>
  <c r="E718" i="9"/>
  <c r="L534" i="9"/>
  <c r="C1347" i="9"/>
  <c r="J398" i="9"/>
  <c r="N479" i="9"/>
  <c r="O739" i="9"/>
  <c r="C1462" i="9"/>
  <c r="G418" i="9"/>
  <c r="K491" i="9"/>
  <c r="N767" i="9"/>
  <c r="F951" i="9"/>
  <c r="M2127" i="9"/>
  <c r="N1195" i="9"/>
  <c r="I1077" i="9"/>
  <c r="I782" i="9"/>
  <c r="E1222" i="9"/>
  <c r="H1417" i="9"/>
  <c r="J63" i="9"/>
  <c r="E666" i="9"/>
  <c r="E622" i="9"/>
  <c r="C267" i="9"/>
  <c r="C1588" i="9"/>
  <c r="E1305" i="9"/>
  <c r="E1866" i="9"/>
  <c r="C938" i="9"/>
  <c r="I2077" i="9"/>
  <c r="G1480" i="9"/>
  <c r="D1011" i="9"/>
  <c r="C1475" i="9"/>
  <c r="M945" i="9"/>
  <c r="H1504" i="9"/>
  <c r="F648" i="9"/>
  <c r="F1916" i="9"/>
  <c r="H593" i="9"/>
  <c r="L295" i="9"/>
  <c r="L371" i="9"/>
  <c r="C946" i="9"/>
  <c r="F369" i="9"/>
  <c r="G772" i="9"/>
  <c r="E1519" i="9"/>
  <c r="C1066" i="9"/>
  <c r="I356" i="9"/>
  <c r="K898" i="9"/>
  <c r="C1036" i="9"/>
  <c r="K1636" i="9"/>
  <c r="K347" i="9"/>
  <c r="L1166" i="9"/>
  <c r="K1164" i="9"/>
  <c r="H1073" i="9"/>
  <c r="K890" i="9"/>
  <c r="M873" i="9"/>
  <c r="J701" i="9"/>
  <c r="G1451" i="9"/>
  <c r="D491" i="9"/>
  <c r="J809" i="9"/>
  <c r="O679" i="9"/>
  <c r="M1532" i="9"/>
  <c r="C1276" i="9"/>
  <c r="H1094" i="9"/>
  <c r="O611" i="9"/>
  <c r="H2227" i="9"/>
  <c r="D765" i="9"/>
  <c r="I460" i="9"/>
  <c r="L524" i="9"/>
  <c r="N615" i="9"/>
  <c r="E1081" i="9"/>
  <c r="N1350" i="9"/>
  <c r="F820" i="9"/>
  <c r="L2107" i="9"/>
  <c r="G873" i="9"/>
  <c r="J885" i="9"/>
  <c r="F248" i="9"/>
  <c r="H1458" i="9"/>
  <c r="G258" i="9"/>
  <c r="D1735" i="9"/>
  <c r="G1916" i="9"/>
  <c r="G508" i="9"/>
  <c r="E248" i="9"/>
  <c r="C1605" i="9"/>
  <c r="E925" i="9"/>
  <c r="I352" i="9"/>
  <c r="L1603" i="9"/>
  <c r="H2026" i="9"/>
  <c r="F1343" i="9"/>
  <c r="D264" i="9"/>
  <c r="K829" i="9"/>
  <c r="C1071" i="9"/>
  <c r="E355" i="9"/>
  <c r="M460" i="9"/>
  <c r="O1117" i="9"/>
  <c r="F1754" i="9"/>
  <c r="J884" i="9"/>
  <c r="H112" i="9"/>
  <c r="M449" i="9"/>
  <c r="F1307" i="9"/>
  <c r="F277" i="9"/>
  <c r="N421" i="9"/>
  <c r="L701" i="9"/>
  <c r="M1468" i="9"/>
  <c r="F380" i="9"/>
  <c r="G1969" i="9"/>
  <c r="O104" i="9"/>
  <c r="K14" i="9"/>
  <c r="N1102" i="9"/>
  <c r="C1849" i="9"/>
  <c r="C2195" i="9"/>
  <c r="E323" i="9"/>
  <c r="K164" i="9"/>
  <c r="J2105" i="9"/>
  <c r="L242" i="9"/>
  <c r="F1713" i="9"/>
  <c r="K972" i="9"/>
  <c r="N542" i="9"/>
  <c r="M1462" i="9"/>
  <c r="D519" i="9"/>
  <c r="H1092" i="9"/>
  <c r="G1305" i="9"/>
  <c r="C551" i="9"/>
  <c r="O652" i="9"/>
  <c r="D1866" i="9"/>
  <c r="I1232" i="9"/>
  <c r="G649" i="9"/>
  <c r="I867" i="9"/>
  <c r="J1551" i="9"/>
  <c r="I1028" i="9"/>
  <c r="L78" i="9"/>
  <c r="K1825" i="9"/>
  <c r="G1550" i="9"/>
  <c r="D281" i="9"/>
  <c r="O1887" i="9"/>
  <c r="K349" i="9"/>
  <c r="N1008" i="9"/>
  <c r="K615" i="9"/>
  <c r="C546" i="9"/>
  <c r="H2122" i="9"/>
  <c r="K546" i="9"/>
  <c r="I516" i="9"/>
  <c r="H1736" i="9"/>
  <c r="K488" i="9"/>
  <c r="I233" i="9"/>
  <c r="E33" i="9"/>
  <c r="F964" i="9"/>
  <c r="K1358" i="9"/>
  <c r="G14" i="9"/>
  <c r="J414" i="9"/>
  <c r="I55" i="9"/>
  <c r="O160" i="9"/>
  <c r="E726" i="9"/>
  <c r="O1803" i="9"/>
  <c r="M1602" i="9"/>
  <c r="O875" i="9"/>
  <c r="H287" i="9"/>
  <c r="M538" i="9"/>
  <c r="D952" i="9"/>
  <c r="O952" i="9"/>
  <c r="M111" i="9"/>
  <c r="C1920" i="9"/>
  <c r="O762" i="9"/>
  <c r="D1650" i="9"/>
  <c r="O865" i="9"/>
  <c r="G1949" i="9"/>
  <c r="H589" i="9"/>
  <c r="H225" i="9"/>
  <c r="K943" i="9"/>
  <c r="K1713" i="9"/>
  <c r="M1036" i="9"/>
  <c r="F1296" i="9"/>
  <c r="M1522" i="9"/>
  <c r="G1252" i="9"/>
  <c r="E24" i="9"/>
  <c r="M521" i="9"/>
  <c r="O550" i="9"/>
  <c r="I485" i="9"/>
  <c r="D1827" i="9"/>
  <c r="M154" i="9"/>
  <c r="I1007" i="9"/>
  <c r="J1224" i="9"/>
  <c r="D1451" i="9"/>
  <c r="I258" i="9"/>
  <c r="D705" i="9"/>
  <c r="O1081" i="9"/>
  <c r="F1594" i="9"/>
  <c r="M607" i="9"/>
  <c r="M1245" i="9"/>
  <c r="O1009" i="9"/>
  <c r="L508" i="9"/>
  <c r="G121" i="9"/>
  <c r="C55" i="9"/>
  <c r="E463" i="9"/>
  <c r="O2224" i="9"/>
  <c r="J1744" i="9"/>
  <c r="G274" i="9"/>
  <c r="M312" i="9"/>
  <c r="I215" i="9"/>
  <c r="M1949" i="9"/>
  <c r="L873" i="9"/>
  <c r="H1724" i="9"/>
  <c r="J1028" i="9"/>
  <c r="E1958" i="9"/>
  <c r="E1360" i="9"/>
  <c r="N1845" i="9"/>
  <c r="F1300" i="9"/>
  <c r="E2183" i="9"/>
  <c r="L2093" i="9"/>
  <c r="C24" i="9"/>
  <c r="J213" i="9"/>
  <c r="M349" i="9"/>
  <c r="I670" i="9"/>
  <c r="N108" i="9"/>
  <c r="C1394" i="9"/>
  <c r="H1364" i="9"/>
  <c r="H555" i="9"/>
  <c r="J14" i="9"/>
  <c r="O413" i="9"/>
  <c r="C2024" i="9"/>
  <c r="E164" i="9"/>
  <c r="L803" i="9"/>
  <c r="H34" i="9"/>
  <c r="O790" i="9"/>
  <c r="M707" i="9"/>
  <c r="H1286" i="9"/>
  <c r="K2077" i="9"/>
  <c r="H1922" i="9"/>
  <c r="J800" i="9"/>
  <c r="H2050" i="9"/>
  <c r="L50" i="9"/>
  <c r="M1220" i="9"/>
  <c r="J602" i="9"/>
  <c r="H488" i="9"/>
  <c r="F923" i="9"/>
  <c r="I707" i="9"/>
  <c r="F1079" i="9"/>
  <c r="J71" i="9"/>
  <c r="F941" i="9"/>
  <c r="L1440" i="9"/>
  <c r="N543" i="9"/>
  <c r="I243" i="9"/>
  <c r="M541" i="9"/>
  <c r="H2221" i="9"/>
  <c r="H546" i="9"/>
  <c r="G666" i="9"/>
  <c r="L2103" i="9"/>
  <c r="O2124" i="9"/>
  <c r="M128" i="9"/>
  <c r="D29" i="9"/>
  <c r="L264" i="9"/>
  <c r="K316" i="9"/>
  <c r="M718" i="9"/>
  <c r="K1617" i="9"/>
  <c r="L1837" i="9"/>
  <c r="G890" i="9"/>
  <c r="M686" i="9"/>
  <c r="H380" i="9"/>
  <c r="I1613" i="9"/>
  <c r="N1468" i="9"/>
  <c r="O112" i="9"/>
  <c r="G1539" i="9"/>
  <c r="F356" i="9"/>
  <c r="J158" i="9"/>
  <c r="F97" i="9"/>
  <c r="L1350" i="9"/>
  <c r="K648" i="9"/>
  <c r="E125" i="9"/>
  <c r="J1493" i="9"/>
  <c r="C1409" i="9"/>
  <c r="F1601" i="9"/>
  <c r="E593" i="9"/>
  <c r="C745" i="9"/>
  <c r="K1191" i="9"/>
  <c r="O1347" i="9"/>
  <c r="M782" i="9"/>
  <c r="F546" i="9"/>
  <c r="O1245" i="9"/>
  <c r="L968" i="9"/>
  <c r="M1387" i="9"/>
  <c r="F588" i="9"/>
  <c r="J1550" i="9"/>
  <c r="L1017" i="9"/>
  <c r="M951" i="9"/>
  <c r="N1185" i="9"/>
  <c r="K203" i="9"/>
  <c r="E2104" i="9"/>
  <c r="L1387" i="9"/>
  <c r="I800" i="9"/>
  <c r="O324" i="9"/>
  <c r="D1294" i="9"/>
  <c r="N1515" i="9"/>
  <c r="F1451" i="9"/>
  <c r="L225" i="9"/>
  <c r="O1030" i="9"/>
  <c r="C1454" i="9"/>
  <c r="E589" i="9"/>
  <c r="C1656" i="9"/>
  <c r="E1402" i="9"/>
  <c r="K1185" i="9"/>
  <c r="C1038" i="9"/>
  <c r="J1591" i="9"/>
  <c r="H703" i="9"/>
  <c r="F747" i="9"/>
  <c r="G331" i="9"/>
  <c r="C703" i="9"/>
  <c r="G653" i="9"/>
  <c r="G248" i="9"/>
  <c r="J1285" i="9"/>
  <c r="N157" i="9"/>
  <c r="I844" i="9"/>
  <c r="G1894" i="9"/>
  <c r="E483" i="9"/>
  <c r="N1539" i="9"/>
  <c r="O198" i="9"/>
  <c r="M2023" i="9"/>
  <c r="K2061" i="9"/>
  <c r="E63" i="9"/>
  <c r="G1226" i="9"/>
  <c r="F1164" i="9"/>
  <c r="C126" i="9"/>
  <c r="O923" i="9"/>
  <c r="I324" i="9"/>
  <c r="H1398" i="9"/>
  <c r="K444" i="9"/>
  <c r="K137" i="9"/>
  <c r="E550" i="9"/>
  <c r="J560" i="9"/>
  <c r="F1121" i="9"/>
  <c r="H790" i="9"/>
  <c r="C1079" i="9"/>
  <c r="C1914" i="9"/>
  <c r="N1537" i="9"/>
  <c r="D2209" i="9"/>
  <c r="H601" i="9"/>
  <c r="C611" i="9"/>
  <c r="K2023" i="9"/>
  <c r="D18" i="9"/>
  <c r="I2178" i="9"/>
  <c r="E312" i="9"/>
  <c r="I649" i="9"/>
  <c r="G671" i="9"/>
  <c r="N2162" i="9"/>
  <c r="J1411" i="9"/>
  <c r="D198" i="9"/>
  <c r="E1522" i="9"/>
  <c r="E1417" i="9"/>
  <c r="C962" i="9"/>
  <c r="G339" i="9"/>
  <c r="F2105" i="9"/>
  <c r="N558" i="9"/>
  <c r="C1081" i="9"/>
  <c r="N790" i="9"/>
  <c r="E546" i="9"/>
  <c r="K1723" i="9"/>
  <c r="H1656" i="9"/>
  <c r="E1077" i="9"/>
  <c r="L363" i="9"/>
  <c r="M602" i="9"/>
  <c r="N1732" i="9"/>
  <c r="N1492" i="9"/>
  <c r="N293" i="9"/>
  <c r="M264" i="9"/>
  <c r="H604" i="9"/>
  <c r="I665" i="9"/>
  <c r="C125" i="9"/>
  <c r="C471" i="9"/>
  <c r="E444" i="9"/>
  <c r="C291" i="9"/>
  <c r="H256" i="9"/>
  <c r="D291" i="9"/>
  <c r="N1440" i="9"/>
  <c r="F516" i="9"/>
  <c r="L1821" i="9"/>
  <c r="H547" i="9"/>
  <c r="L673" i="9"/>
  <c r="E1208" i="9"/>
  <c r="D1199" i="9"/>
  <c r="D1802" i="9"/>
  <c r="I1837" i="9"/>
  <c r="F1094" i="9"/>
  <c r="C1224" i="9"/>
  <c r="C1290" i="9"/>
  <c r="G705" i="9"/>
  <c r="I674" i="9"/>
  <c r="O938" i="9"/>
  <c r="C1837" i="9"/>
  <c r="O1551" i="9"/>
  <c r="J546" i="9"/>
  <c r="J156" i="9"/>
  <c r="D2032" i="9"/>
  <c r="J898" i="9"/>
  <c r="O1305" i="9"/>
  <c r="O2014" i="9"/>
  <c r="D1526" i="9"/>
  <c r="D1071" i="9"/>
  <c r="D1288" i="9"/>
  <c r="G337" i="9"/>
  <c r="I480" i="9"/>
  <c r="L986" i="9"/>
  <c r="E1171" i="9"/>
  <c r="D1191" i="9"/>
  <c r="C675" i="9"/>
  <c r="J358" i="9"/>
  <c r="K1296" i="9"/>
  <c r="G652" i="9"/>
  <c r="M622" i="9"/>
  <c r="M854" i="9"/>
  <c r="J757" i="9"/>
  <c r="O369" i="9"/>
  <c r="O1588" i="9"/>
  <c r="H821" i="9"/>
  <c r="N320" i="9"/>
  <c r="C1614" i="9"/>
  <c r="H524" i="9"/>
  <c r="G1808" i="9"/>
  <c r="E1636" i="9"/>
  <c r="O1398" i="9"/>
  <c r="H23" i="9"/>
  <c r="H1030" i="9"/>
  <c r="K256" i="9"/>
  <c r="E320" i="9"/>
  <c r="N407" i="9"/>
  <c r="E820" i="9"/>
  <c r="N1592" i="9"/>
  <c r="I521" i="9"/>
  <c r="J1276" i="9"/>
  <c r="I2154" i="9"/>
  <c r="G410" i="9"/>
  <c r="L1492" i="9"/>
  <c r="E1207" i="9"/>
  <c r="G757" i="9"/>
  <c r="L1808" i="9"/>
  <c r="G614" i="9"/>
  <c r="H1591" i="9"/>
  <c r="E2162" i="9"/>
  <c r="O589" i="9"/>
  <c r="E627" i="9"/>
  <c r="E649" i="9"/>
  <c r="F1215" i="9"/>
  <c r="N1723" i="9"/>
  <c r="F258" i="9"/>
  <c r="H1222" i="9"/>
  <c r="N1220" i="9"/>
  <c r="N764" i="9"/>
  <c r="I614" i="9"/>
  <c r="C844" i="9"/>
  <c r="O532" i="9"/>
  <c r="M1079" i="9"/>
  <c r="D63" i="9"/>
  <c r="N1417" i="9"/>
  <c r="E1485" i="9"/>
  <c r="M289" i="9"/>
  <c r="N488" i="9"/>
  <c r="I1815" i="9"/>
  <c r="I772" i="9"/>
  <c r="N2104" i="9"/>
  <c r="D244" i="9"/>
  <c r="L316" i="9"/>
  <c r="H66" i="9"/>
  <c r="O964" i="9"/>
  <c r="F1825" i="9"/>
  <c r="O1224" i="9"/>
  <c r="M164" i="9"/>
  <c r="E1085" i="9"/>
  <c r="D1360" i="9"/>
  <c r="H419" i="9"/>
  <c r="D607" i="9"/>
  <c r="D1816" i="9"/>
  <c r="C683" i="9"/>
  <c r="G1220" i="9"/>
  <c r="F1007" i="9"/>
  <c r="C762" i="9"/>
  <c r="L747" i="9"/>
  <c r="F297" i="9"/>
  <c r="O310" i="9"/>
  <c r="J551" i="9"/>
  <c r="D1912" i="9"/>
  <c r="M1300" i="9"/>
  <c r="K951" i="9"/>
  <c r="D615" i="9"/>
  <c r="N691" i="9"/>
  <c r="F1096" i="9"/>
  <c r="N165" i="9"/>
  <c r="L410" i="9"/>
  <c r="E660" i="9"/>
  <c r="K744" i="9"/>
  <c r="G854" i="9"/>
  <c r="E314" i="9"/>
  <c r="G2187" i="9"/>
  <c r="L1071" i="9"/>
  <c r="J1653" i="9"/>
  <c r="I884" i="9"/>
  <c r="J1866" i="9"/>
  <c r="H206" i="9"/>
  <c r="M305" i="9"/>
  <c r="J1821" i="9"/>
  <c r="C592" i="9"/>
  <c r="N1987" i="9"/>
  <c r="M337" i="9"/>
  <c r="K1243" i="9"/>
  <c r="F884" i="9"/>
  <c r="D2178" i="9"/>
  <c r="O125" i="9"/>
  <c r="J614" i="9"/>
  <c r="C2050" i="9"/>
  <c r="G78" i="9"/>
  <c r="K666" i="9"/>
  <c r="E2015" i="9"/>
  <c r="K519" i="9"/>
  <c r="L1444" i="9"/>
  <c r="L2221" i="9"/>
  <c r="N339" i="9"/>
  <c r="C158" i="9"/>
  <c r="I508" i="9"/>
  <c r="G2154" i="9"/>
  <c r="N1949" i="9"/>
  <c r="N911" i="9"/>
  <c r="I1249" i="9"/>
  <c r="I1912" i="9"/>
  <c r="D2070" i="9"/>
  <c r="G1245" i="9"/>
  <c r="G414" i="9"/>
  <c r="F1784" i="9"/>
  <c r="M34" i="9"/>
  <c r="E1058" i="9"/>
  <c r="I1015" i="9"/>
  <c r="M1398" i="9"/>
  <c r="O202" i="9"/>
  <c r="C1617" i="9"/>
  <c r="O1475" i="9"/>
  <c r="N1132" i="9"/>
  <c r="J1222" i="9"/>
  <c r="H214" i="9"/>
  <c r="H588" i="9"/>
  <c r="C418" i="9"/>
  <c r="G113" i="9"/>
  <c r="D1668" i="9"/>
  <c r="N1943" i="9"/>
  <c r="L97" i="9"/>
  <c r="L1885" i="9"/>
  <c r="O1949" i="9"/>
  <c r="M241" i="9"/>
  <c r="L995" i="9"/>
  <c r="G1360" i="9"/>
  <c r="F2213" i="9"/>
  <c r="K560" i="9"/>
  <c r="D1539" i="9"/>
  <c r="N945" i="9"/>
  <c r="C1822" i="9"/>
  <c r="N1252" i="9"/>
  <c r="J532" i="9"/>
  <c r="I291" i="9"/>
  <c r="N2175" i="9"/>
  <c r="N429" i="9"/>
  <c r="I471" i="9"/>
  <c r="F227" i="9"/>
  <c r="I943" i="9"/>
  <c r="O350" i="9"/>
  <c r="L485" i="9"/>
  <c r="C1185" i="9"/>
  <c r="G107" i="9"/>
  <c r="K1079" i="9"/>
  <c r="C1362" i="9"/>
  <c r="C365" i="9"/>
  <c r="E1925" i="9"/>
  <c r="L1784" i="9"/>
  <c r="H1411" i="9"/>
  <c r="E1332" i="9"/>
  <c r="E1362" i="9"/>
  <c r="L974" i="9"/>
  <c r="H316" i="9"/>
  <c r="G227" i="9"/>
  <c r="H1737" i="9"/>
  <c r="N1402" i="9"/>
  <c r="H157" i="9"/>
  <c r="E1602" i="9"/>
  <c r="O596" i="9"/>
  <c r="G1673" i="9"/>
  <c r="N346" i="9"/>
  <c r="H1749" i="9"/>
  <c r="H2187" i="9"/>
  <c r="D701" i="9"/>
  <c r="H803" i="9"/>
  <c r="F337" i="9"/>
  <c r="C691" i="9"/>
  <c r="N1040" i="9"/>
  <c r="K1081" i="9"/>
  <c r="E803" i="9"/>
  <c r="N1179" i="9"/>
  <c r="C1421" i="9"/>
  <c r="O1892" i="9"/>
  <c r="C320" i="9"/>
  <c r="O1958" i="9"/>
  <c r="H81" i="9"/>
  <c r="G1088" i="9"/>
  <c r="J543" i="9"/>
  <c r="N1969" i="9"/>
  <c r="D890" i="9"/>
  <c r="O610" i="9"/>
  <c r="C1613" i="9"/>
  <c r="J1409" i="9"/>
  <c r="J1115" i="9"/>
  <c r="N1231" i="9"/>
  <c r="F346" i="9"/>
  <c r="F846" i="9"/>
  <c r="K614" i="9"/>
  <c r="H371" i="9"/>
  <c r="N1387" i="9"/>
  <c r="G1466" i="9"/>
  <c r="M736" i="9"/>
  <c r="O94" i="9"/>
  <c r="N14" i="9"/>
  <c r="K910" i="9"/>
  <c r="L1199" i="9"/>
  <c r="I2182" i="9"/>
  <c r="E519" i="9"/>
  <c r="C1451" i="9"/>
  <c r="G1094" i="9"/>
  <c r="F1659" i="9"/>
  <c r="J356" i="9"/>
  <c r="I1479" i="9"/>
  <c r="N1158" i="9"/>
  <c r="O1673" i="9"/>
  <c r="C829" i="9"/>
  <c r="H1394" i="9"/>
  <c r="N1364" i="9"/>
  <c r="K745" i="9"/>
  <c r="G404" i="9"/>
  <c r="H477" i="9"/>
  <c r="G2117" i="9"/>
  <c r="M898" i="9"/>
  <c r="N1191" i="9"/>
  <c r="F1615" i="9"/>
  <c r="D1096" i="9"/>
  <c r="F213" i="9"/>
  <c r="C111" i="9"/>
  <c r="F157" i="9"/>
  <c r="D747" i="9"/>
  <c r="L249" i="9"/>
  <c r="H1066" i="9"/>
  <c r="E573" i="9"/>
  <c r="M346" i="9"/>
  <c r="E295" i="9"/>
  <c r="M206" i="9"/>
  <c r="J1538" i="9"/>
  <c r="J1962" i="9"/>
  <c r="C1428" i="9"/>
  <c r="H291" i="9"/>
  <c r="F968" i="9"/>
  <c r="G951" i="9"/>
  <c r="E1352" i="9"/>
  <c r="I323" i="9"/>
  <c r="H1636" i="9"/>
  <c r="O1736" i="9"/>
  <c r="E44" i="9"/>
  <c r="I1659" i="9"/>
  <c r="K739" i="9"/>
  <c r="L1803" i="9"/>
  <c r="I890" i="9"/>
  <c r="K479" i="9"/>
  <c r="F765" i="9"/>
  <c r="E94" i="9"/>
  <c r="M297" i="9"/>
  <c r="H1466" i="9"/>
  <c r="O1664" i="9"/>
  <c r="I281" i="9"/>
  <c r="M1308" i="9"/>
  <c r="K923" i="9"/>
  <c r="C966" i="9"/>
  <c r="H736" i="9"/>
  <c r="H1241" i="9"/>
  <c r="E242" i="9"/>
  <c r="G759" i="9"/>
  <c r="J1466" i="9"/>
  <c r="C470" i="9"/>
  <c r="O2072" i="9"/>
  <c r="G992" i="9"/>
  <c r="D112" i="9"/>
  <c r="C949" i="9"/>
  <c r="F24" i="9"/>
  <c r="N1011" i="9"/>
  <c r="N486" i="9"/>
  <c r="L854" i="9"/>
  <c r="M745" i="9"/>
  <c r="C1123" i="9"/>
  <c r="G1963" i="9"/>
  <c r="I1601" i="9"/>
  <c r="K1231" i="9"/>
  <c r="D532" i="9"/>
  <c r="L757" i="9"/>
  <c r="K1493" i="9"/>
  <c r="I314" i="9"/>
  <c r="L1550" i="9"/>
  <c r="M324" i="9"/>
  <c r="H478" i="9"/>
  <c r="J242" i="9"/>
  <c r="H1480" i="9"/>
  <c r="O846" i="9"/>
  <c r="H558" i="9"/>
  <c r="C106" i="9"/>
  <c r="J1937" i="9"/>
  <c r="L1358" i="9"/>
  <c r="N1362" i="9"/>
  <c r="J2197" i="9"/>
  <c r="M834" i="9"/>
  <c r="D1158" i="9"/>
  <c r="F407" i="9"/>
  <c r="D941" i="9"/>
  <c r="K33" i="9"/>
  <c r="J1690" i="9"/>
  <c r="D268" i="9"/>
  <c r="I1099" i="9"/>
  <c r="L1925" i="9"/>
  <c r="K1117" i="9"/>
  <c r="D137" i="9"/>
  <c r="F214" i="9"/>
  <c r="F972" i="9"/>
  <c r="K820" i="9"/>
  <c r="J1664" i="9"/>
  <c r="K267" i="9"/>
  <c r="O1411" i="9"/>
  <c r="E614" i="9"/>
  <c r="K152" i="9"/>
  <c r="G1962" i="9"/>
  <c r="H2068" i="9"/>
  <c r="D679" i="9"/>
  <c r="G1532" i="9"/>
  <c r="M215" i="9"/>
  <c r="M350" i="9"/>
  <c r="G964" i="9"/>
  <c r="G1036" i="9"/>
  <c r="I6" i="9"/>
  <c r="N2224" i="9"/>
  <c r="J2231" i="9"/>
  <c r="K541" i="9"/>
  <c r="I1617" i="9"/>
  <c r="L1215" i="9"/>
  <c r="N22" i="9"/>
  <c r="F551" i="9"/>
  <c r="N1526" i="9"/>
  <c r="D946" i="9"/>
  <c r="H534" i="9"/>
  <c r="J844" i="9"/>
  <c r="F482" i="9"/>
  <c r="H966" i="9"/>
  <c r="K925" i="9"/>
  <c r="I551" i="9"/>
  <c r="M356" i="9"/>
  <c r="L560" i="9"/>
  <c r="D911" i="9"/>
  <c r="I1307" i="9"/>
  <c r="L2050" i="9"/>
  <c r="K421" i="9"/>
  <c r="I1085" i="9"/>
  <c r="O1458" i="9"/>
  <c r="C352" i="9"/>
  <c r="K962" i="9"/>
  <c r="N45" i="9"/>
  <c r="J1056" i="9"/>
  <c r="J211" i="9"/>
  <c r="N675" i="9"/>
  <c r="G808" i="9"/>
  <c r="J198" i="9"/>
  <c r="E1885" i="9"/>
  <c r="E898" i="9"/>
  <c r="D449" i="9"/>
  <c r="K350" i="9"/>
  <c r="C811" i="9"/>
  <c r="D413" i="9"/>
  <c r="C1596" i="9"/>
  <c r="F718" i="9"/>
  <c r="J112" i="9"/>
  <c r="D258" i="9"/>
  <c r="H281" i="9"/>
  <c r="C427" i="9"/>
  <c r="C534" i="9"/>
  <c r="M1208" i="9"/>
  <c r="N826" i="9"/>
  <c r="I1474" i="9"/>
  <c r="C1231" i="9"/>
  <c r="H666" i="9"/>
  <c r="I274" i="9"/>
  <c r="E581" i="9"/>
  <c r="O1220" i="9"/>
  <c r="O573" i="9"/>
  <c r="E363" i="9"/>
  <c r="K1724" i="9"/>
  <c r="I231" i="9"/>
  <c r="J968" i="9"/>
  <c r="N365" i="9"/>
  <c r="C1364" i="9"/>
  <c r="E829" i="9"/>
  <c r="F293" i="9"/>
  <c r="G1115" i="9"/>
  <c r="F839" i="9"/>
  <c r="O542" i="9"/>
  <c r="I104" i="9"/>
  <c r="J1085" i="9"/>
  <c r="O491" i="9"/>
  <c r="O809" i="9"/>
  <c r="N2006" i="9"/>
  <c r="C1823" i="9"/>
  <c r="O429" i="9"/>
  <c r="L521" i="9"/>
  <c r="L1907" i="9"/>
  <c r="D1166" i="9"/>
  <c r="N648" i="9"/>
  <c r="K1736" i="9"/>
  <c r="I1690" i="9"/>
  <c r="H31" i="9"/>
  <c r="I1814" i="9"/>
  <c r="O316" i="9"/>
  <c r="K1222" i="9"/>
  <c r="N127" i="9"/>
  <c r="G1121" i="9"/>
  <c r="E346" i="9"/>
  <c r="H656" i="9"/>
  <c r="G550" i="9"/>
  <c r="M322" i="9"/>
  <c r="M831" i="9"/>
  <c r="J104" i="9"/>
  <c r="O89" i="9"/>
  <c r="K1099" i="9"/>
  <c r="M1785" i="9"/>
  <c r="C314" i="9"/>
  <c r="H671" i="9"/>
  <c r="O1100" i="9"/>
  <c r="N331" i="9"/>
  <c r="E126" i="9"/>
  <c r="N170" i="9"/>
  <c r="H1349" i="9"/>
  <c r="I1390" i="9"/>
  <c r="E864" i="9"/>
  <c r="F1537" i="9"/>
  <c r="J1668" i="9"/>
  <c r="J485" i="9"/>
  <c r="I933" i="9"/>
  <c r="I1937" i="9"/>
  <c r="M1715" i="9"/>
  <c r="O541" i="9"/>
  <c r="I2093" i="9"/>
  <c r="O1391" i="9"/>
  <c r="D1374" i="9"/>
  <c r="D1376" i="9"/>
  <c r="G701" i="9"/>
  <c r="E127" i="9"/>
  <c r="G615" i="9"/>
  <c r="G584" i="9"/>
  <c r="G29" i="9"/>
  <c r="C237" i="9"/>
  <c r="J1376" i="9"/>
  <c r="D560" i="9"/>
  <c r="C154" i="9"/>
  <c r="H1896" i="9"/>
  <c r="E601" i="9"/>
  <c r="E1837" i="9"/>
  <c r="H855" i="9"/>
  <c r="L946" i="9"/>
  <c r="J945" i="9"/>
  <c r="G1685" i="9"/>
  <c r="C933" i="9"/>
  <c r="N854" i="9"/>
  <c r="O18" i="9"/>
  <c r="I1897" i="9"/>
  <c r="G1468" i="9"/>
  <c r="I1058" i="9"/>
  <c r="L1351" i="9"/>
  <c r="F1613" i="9"/>
  <c r="L992" i="9"/>
  <c r="M371" i="9"/>
  <c r="F1276" i="9"/>
  <c r="K811" i="9"/>
  <c r="G542" i="9"/>
  <c r="D1239" i="9"/>
  <c r="I596" i="9"/>
  <c r="C1015" i="9"/>
  <c r="D2073" i="9"/>
  <c r="E1009" i="9"/>
  <c r="F1746" i="9"/>
  <c r="I1715" i="9"/>
  <c r="M295" i="9"/>
  <c r="E1823" i="9"/>
  <c r="K1849" i="9"/>
  <c r="D828" i="9"/>
  <c r="M2079" i="9"/>
  <c r="D109" i="9"/>
  <c r="J1132" i="9"/>
  <c r="K68" i="9"/>
  <c r="E1537" i="9"/>
  <c r="K1784" i="9"/>
  <c r="I310" i="9"/>
  <c r="K104" i="9"/>
  <c r="M1481" i="9"/>
  <c r="K2137" i="9"/>
  <c r="F1166" i="9"/>
  <c r="G2209" i="9"/>
  <c r="N66" i="9"/>
  <c r="C1177" i="9"/>
  <c r="I331" i="9"/>
  <c r="N213" i="9"/>
  <c r="L2158" i="9"/>
  <c r="J1286" i="9"/>
  <c r="E736" i="9"/>
  <c r="I808" i="9"/>
  <c r="F2084" i="9"/>
  <c r="M1230" i="9"/>
  <c r="N1168" i="9"/>
  <c r="O358" i="9"/>
  <c r="O1421" i="9"/>
  <c r="M2006" i="9"/>
  <c r="O301" i="9"/>
  <c r="H248" i="9"/>
  <c r="K532" i="9"/>
  <c r="G1402" i="9"/>
  <c r="N81" i="9"/>
  <c r="L1592" i="9"/>
  <c r="F125" i="9"/>
  <c r="L1879" i="9"/>
  <c r="K462" i="9"/>
  <c r="J584" i="9"/>
  <c r="J679" i="9"/>
  <c r="D974" i="9"/>
  <c r="N2153" i="9"/>
  <c r="L2213" i="9"/>
  <c r="F457" i="9"/>
  <c r="F736" i="9"/>
  <c r="E424" i="9"/>
  <c r="C1351" i="9"/>
  <c r="I560" i="9"/>
  <c r="H1937" i="9"/>
  <c r="I1132" i="9"/>
  <c r="K246" i="9"/>
  <c r="J535" i="9"/>
  <c r="N972" i="9"/>
  <c r="G123" i="9"/>
  <c r="K1171" i="9"/>
  <c r="J295" i="9"/>
  <c r="H243" i="9"/>
  <c r="I1230" i="9"/>
  <c r="G1653" i="9"/>
  <c r="N1541" i="9"/>
  <c r="G865" i="9"/>
  <c r="F938" i="9"/>
  <c r="G661" i="9"/>
  <c r="M660" i="9"/>
  <c r="M1777" i="9"/>
  <c r="G277" i="9"/>
  <c r="M1017" i="9"/>
  <c r="N1977" i="9"/>
  <c r="F872" i="9"/>
  <c r="C1083" i="9"/>
  <c r="C872" i="9"/>
  <c r="C104" i="9"/>
  <c r="J215" i="9"/>
  <c r="K1237" i="9"/>
  <c r="M493" i="9"/>
  <c r="D1056" i="9"/>
  <c r="O126" i="9"/>
  <c r="D938" i="9"/>
  <c r="M656" i="9"/>
  <c r="G351" i="9"/>
  <c r="D1481" i="9"/>
  <c r="M648" i="9"/>
  <c r="F41" i="9"/>
  <c r="M1376" i="9"/>
  <c r="D356" i="9"/>
  <c r="E2026" i="9"/>
  <c r="G444" i="9"/>
  <c r="L1636" i="9"/>
  <c r="F1249" i="9"/>
  <c r="C1737" i="9"/>
  <c r="E1803" i="9"/>
  <c r="M1897" i="9"/>
  <c r="I1038" i="9"/>
  <c r="N573" i="9"/>
  <c r="L1407" i="9"/>
  <c r="L1286" i="9"/>
  <c r="O705" i="9"/>
  <c r="J1462" i="9"/>
  <c r="D2100" i="9"/>
  <c r="D1922" i="9"/>
  <c r="I1958" i="9"/>
  <c r="D217" i="9"/>
  <c r="G1391" i="9"/>
  <c r="I1290" i="9"/>
  <c r="I294" i="9"/>
  <c r="N1889" i="9"/>
  <c r="M293" i="9"/>
  <c r="J1522" i="9"/>
  <c r="J1171" i="9"/>
  <c r="M790" i="9"/>
  <c r="G268" i="9"/>
  <c r="N1173" i="9"/>
  <c r="N1352" i="9"/>
  <c r="C329" i="9"/>
  <c r="O471" i="9"/>
  <c r="H24" i="9"/>
  <c r="L283" i="9"/>
  <c r="D872" i="9"/>
  <c r="N109" i="9"/>
  <c r="G974" i="9"/>
  <c r="M97" i="9"/>
  <c r="J239" i="9"/>
  <c r="O1343" i="9"/>
  <c r="C1918" i="9"/>
  <c r="J18" i="9"/>
  <c r="O910" i="9"/>
  <c r="K1466" i="9"/>
  <c r="E555" i="9"/>
  <c r="O2017" i="9"/>
  <c r="J277" i="9"/>
  <c r="L1668" i="9"/>
  <c r="J249" i="9"/>
  <c r="F305" i="9"/>
  <c r="L2182" i="9"/>
  <c r="H1191" i="9"/>
  <c r="C1744" i="9"/>
  <c r="E480" i="9"/>
  <c r="G2227" i="9"/>
  <c r="N534" i="9"/>
  <c r="G1102" i="9"/>
  <c r="K399" i="9"/>
  <c r="N1243" i="9"/>
  <c r="M1592" i="9"/>
  <c r="H995" i="9"/>
  <c r="H198" i="9"/>
  <c r="N1803" i="9"/>
  <c r="E592" i="9"/>
  <c r="N78" i="9"/>
  <c r="D1309" i="9"/>
  <c r="M2070" i="9"/>
  <c r="C1551" i="9"/>
  <c r="O953" i="9"/>
  <c r="E123" i="9"/>
  <c r="N619" i="9"/>
  <c r="I597" i="9"/>
  <c r="C945" i="9"/>
  <c r="I211" i="9"/>
  <c r="F164" i="9"/>
  <c r="N137" i="9"/>
  <c r="G2054" i="9"/>
  <c r="M1528" i="9"/>
  <c r="I627" i="9"/>
  <c r="O2200" i="9"/>
  <c r="I1537" i="9"/>
  <c r="E615" i="9"/>
  <c r="M126" i="9"/>
  <c r="F1350" i="9"/>
  <c r="K379" i="9"/>
  <c r="F1969" i="9"/>
  <c r="M1097" i="9"/>
  <c r="C1942" i="9"/>
  <c r="I1199" i="9"/>
  <c r="K1290" i="9"/>
  <c r="E1220" i="9"/>
  <c r="H721" i="9"/>
  <c r="M560" i="9"/>
  <c r="M2200" i="9"/>
  <c r="D463" i="9"/>
  <c r="E1613" i="9"/>
  <c r="K1991" i="9"/>
  <c r="I1468" i="9"/>
  <c r="C1654" i="9"/>
  <c r="K2107" i="9"/>
  <c r="G479" i="9"/>
  <c r="H745" i="9"/>
  <c r="L444" i="9"/>
  <c r="G218" i="9"/>
  <c r="O2073" i="9"/>
  <c r="N1199" i="9"/>
  <c r="M1123" i="9"/>
  <c r="O1672" i="9"/>
  <c r="G1030" i="9"/>
  <c r="F438" i="9"/>
  <c r="D573" i="9"/>
  <c r="F1552" i="9"/>
  <c r="C893" i="9"/>
  <c r="I351" i="9"/>
  <c r="K1374" i="9"/>
  <c r="H1332" i="9"/>
  <c r="G703" i="9"/>
  <c r="E47" i="9"/>
  <c r="E1132" i="9"/>
  <c r="C1815" i="9"/>
  <c r="K1848" i="9"/>
  <c r="M480" i="9"/>
  <c r="H925" i="9"/>
  <c r="C1157" i="9"/>
  <c r="F246" i="9"/>
  <c r="G885" i="9"/>
  <c r="J2178" i="9"/>
  <c r="I1017" i="9"/>
  <c r="D2132" i="9"/>
  <c r="H619" i="9"/>
  <c r="O1332" i="9"/>
  <c r="E1313" i="9"/>
  <c r="O1296" i="9"/>
  <c r="E470" i="9"/>
  <c r="M1980" i="9"/>
  <c r="H18" i="9"/>
  <c r="O831" i="9"/>
  <c r="O312" i="9"/>
  <c r="N23" i="9"/>
  <c r="M1094" i="9"/>
  <c r="J592" i="9"/>
  <c r="D1164" i="9"/>
  <c r="H2037" i="9"/>
  <c r="I1892" i="9"/>
  <c r="L1594" i="9"/>
  <c r="J995" i="9"/>
  <c r="J1181" i="9"/>
  <c r="H560" i="9"/>
  <c r="F1614" i="9"/>
  <c r="M243" i="9"/>
  <c r="I563" i="9"/>
  <c r="N1416" i="9"/>
  <c r="F925" i="9"/>
  <c r="L18" i="9"/>
  <c r="F2070" i="9"/>
  <c r="D1185" i="9"/>
  <c r="F66" i="9"/>
  <c r="G1179" i="9"/>
  <c r="C431" i="9"/>
  <c r="J1391" i="9"/>
  <c r="K2015" i="9"/>
  <c r="M1008" i="9"/>
  <c r="J1121" i="9"/>
  <c r="K649" i="9"/>
  <c r="E1759" i="9"/>
  <c r="H1298" i="9"/>
  <c r="C480" i="9"/>
  <c r="G893" i="9"/>
  <c r="K1224" i="9"/>
  <c r="H1079" i="9"/>
  <c r="J1099" i="9"/>
  <c r="O757" i="9"/>
  <c r="M609" i="9"/>
  <c r="C1824" i="9"/>
  <c r="K374" i="9"/>
  <c r="J415" i="9"/>
  <c r="K1816" i="9"/>
  <c r="L588" i="9"/>
  <c r="L1685" i="9"/>
  <c r="C339" i="9"/>
  <c r="L543" i="9"/>
  <c r="F357" i="9"/>
  <c r="I2110" i="9"/>
  <c r="L1746" i="9"/>
  <c r="O154" i="9"/>
  <c r="D470" i="9"/>
  <c r="I1221" i="9"/>
  <c r="D1951" i="9"/>
  <c r="E844" i="9"/>
  <c r="L615" i="9"/>
  <c r="M1732" i="9"/>
  <c r="H350" i="9"/>
  <c r="N821" i="9"/>
  <c r="O649" i="9"/>
  <c r="G449" i="9"/>
  <c r="I15" i="9"/>
  <c r="O1615" i="9"/>
  <c r="J670" i="9"/>
  <c r="I29" i="9"/>
  <c r="I1481" i="9"/>
  <c r="N1896" i="9"/>
  <c r="J1177" i="9"/>
  <c r="G995" i="9"/>
  <c r="O1170" i="9"/>
  <c r="G45" i="9"/>
  <c r="F1987" i="9"/>
  <c r="G154" i="9"/>
  <c r="J80" i="9"/>
  <c r="O474" i="9"/>
  <c r="N237" i="9"/>
  <c r="D1226" i="9"/>
  <c r="H1081" i="9"/>
  <c r="J1677" i="9"/>
  <c r="H992" i="9"/>
  <c r="K299" i="9"/>
  <c r="O1008" i="9"/>
  <c r="M127" i="9"/>
  <c r="D310" i="9"/>
  <c r="H1987" i="9"/>
  <c r="H1276" i="9"/>
  <c r="N1838" i="9"/>
  <c r="F462" i="9"/>
  <c r="O254" i="9"/>
  <c r="D249" i="9"/>
  <c r="C474" i="9"/>
  <c r="C1429" i="9"/>
  <c r="E1824" i="9"/>
  <c r="F45" i="9"/>
  <c r="I1358" i="9"/>
  <c r="O744" i="9"/>
  <c r="D1301" i="9"/>
  <c r="L1394" i="9"/>
  <c r="C770" i="9"/>
  <c r="H219" i="9"/>
  <c r="K2006" i="9"/>
  <c r="H865" i="9"/>
  <c r="J346" i="9"/>
  <c r="N1170" i="9"/>
  <c r="I1724" i="9"/>
  <c r="E401" i="9"/>
  <c r="F1222" i="9"/>
  <c r="H1077" i="9"/>
  <c r="L66" i="9"/>
  <c r="H2195" i="9"/>
  <c r="L2104" i="9"/>
  <c r="D1252" i="9"/>
  <c r="E1185" i="9"/>
  <c r="K1528" i="9"/>
  <c r="F1732" i="9"/>
  <c r="L767" i="9"/>
  <c r="I1224" i="9"/>
  <c r="J1073" i="9"/>
  <c r="L158" i="9"/>
  <c r="N71" i="9"/>
  <c r="O1313" i="9"/>
  <c r="N1493" i="9"/>
  <c r="I1081" i="9"/>
  <c r="N2178" i="9"/>
  <c r="C66" i="9"/>
  <c r="L477" i="9"/>
  <c r="E369" i="9"/>
  <c r="J1885" i="9"/>
  <c r="O2194" i="9"/>
  <c r="M2068" i="9"/>
  <c r="H678" i="9"/>
  <c r="L227" i="9"/>
  <c r="G367" i="9"/>
  <c r="N803" i="9"/>
  <c r="M809" i="9"/>
  <c r="L808" i="9"/>
  <c r="I457" i="9"/>
  <c r="E602" i="9"/>
  <c r="J283" i="9"/>
  <c r="O613" i="9"/>
  <c r="G809" i="9"/>
  <c r="J606" i="9"/>
  <c r="D558" i="9"/>
  <c r="M1440" i="9"/>
  <c r="C542" i="9"/>
  <c r="L2178" i="9"/>
  <c r="J331" i="9"/>
  <c r="D1181" i="9"/>
  <c r="M1056" i="9"/>
  <c r="K470" i="9"/>
  <c r="M133" i="9"/>
  <c r="E490" i="9"/>
  <c r="O449" i="9"/>
  <c r="O244" i="9"/>
  <c r="C1008" i="9"/>
  <c r="K22" i="9"/>
  <c r="G91" i="9"/>
  <c r="L301" i="9"/>
  <c r="M55" i="9"/>
  <c r="M508" i="9"/>
  <c r="L1485" i="9"/>
  <c r="C1982" i="9"/>
  <c r="K609" i="9"/>
  <c r="I619" i="9"/>
  <c r="J81" i="9"/>
  <c r="D1596" i="9"/>
  <c r="K1390" i="9"/>
  <c r="L349" i="9"/>
  <c r="C607" i="9"/>
  <c r="K381" i="9"/>
  <c r="I203" i="9"/>
  <c r="L2077" i="9"/>
  <c r="K1195" i="9"/>
  <c r="K705" i="9"/>
  <c r="L133" i="9"/>
  <c r="C1390" i="9"/>
  <c r="D225" i="9"/>
  <c r="D538" i="9"/>
  <c r="E89" i="9"/>
  <c r="C1907" i="9"/>
  <c r="F865" i="9"/>
  <c r="F545" i="9"/>
  <c r="E1744" i="9"/>
  <c r="C1288" i="9"/>
  <c r="J1451" i="9"/>
  <c r="M1451" i="9"/>
  <c r="I1685" i="9"/>
  <c r="D438" i="9"/>
  <c r="F2221" i="9"/>
  <c r="J2012" i="9"/>
  <c r="I1428" i="9"/>
  <c r="C609" i="9"/>
  <c r="H241" i="9"/>
  <c r="I2070" i="9"/>
  <c r="I834" i="9"/>
  <c r="N526" i="9"/>
  <c r="H773" i="9"/>
  <c r="L358" i="9"/>
  <c r="M1736" i="9"/>
  <c r="E1605" i="9"/>
  <c r="F385" i="9"/>
  <c r="F127" i="9"/>
  <c r="H884" i="9"/>
  <c r="D619" i="9"/>
  <c r="N829" i="9"/>
  <c r="E1664" i="9"/>
  <c r="E231" i="9"/>
  <c r="G925" i="9"/>
  <c r="L1726" i="9"/>
  <c r="C1754" i="9"/>
  <c r="G1591" i="9"/>
  <c r="L800" i="9"/>
  <c r="I1759" i="9"/>
  <c r="M355" i="9"/>
  <c r="F165" i="9"/>
  <c r="I1916" i="9"/>
  <c r="L53" i="9"/>
  <c r="H1826" i="9"/>
  <c r="L910" i="9"/>
  <c r="J1092" i="9"/>
  <c r="D219" i="9"/>
  <c r="M2158" i="9"/>
  <c r="G237" i="9"/>
  <c r="C739" i="9"/>
  <c r="G673" i="9"/>
  <c r="F267" i="9"/>
  <c r="H300" i="9"/>
  <c r="M1609" i="9"/>
  <c r="I584" i="9"/>
  <c r="L1682" i="9"/>
  <c r="O873" i="9"/>
  <c r="E1028" i="9"/>
  <c r="G1071" i="9"/>
  <c r="F1132" i="9"/>
  <c r="O604" i="9"/>
  <c r="I1011" i="9"/>
  <c r="N1751" i="9"/>
  <c r="L1088" i="9"/>
  <c r="D89" i="9"/>
  <c r="D781" i="9"/>
  <c r="F1664" i="9"/>
  <c r="D211" i="9"/>
  <c r="O1466" i="9"/>
  <c r="L130" i="9"/>
  <c r="D1492" i="9"/>
  <c r="K385" i="9"/>
  <c r="N602" i="9"/>
  <c r="C1653" i="9"/>
  <c r="N1816" i="9"/>
  <c r="N1744" i="9"/>
  <c r="C1073" i="9"/>
  <c r="K218" i="9"/>
  <c r="I1785" i="9"/>
  <c r="I765" i="9"/>
  <c r="C726" i="9"/>
  <c r="F1844" i="9"/>
  <c r="N1937" i="9"/>
  <c r="M488" i="9"/>
  <c r="I736" i="9"/>
  <c r="C2197" i="9"/>
  <c r="C1222" i="9"/>
  <c r="N2158" i="9"/>
  <c r="G745" i="9"/>
  <c r="D78" i="9"/>
  <c r="C1440" i="9"/>
  <c r="C415" i="9"/>
  <c r="H1537" i="9"/>
  <c r="L1096" i="9"/>
  <c r="E1702" i="9"/>
  <c r="H800" i="9"/>
  <c r="G81" i="9"/>
  <c r="G1416" i="9"/>
  <c r="K1364" i="9"/>
  <c r="G1207" i="9"/>
  <c r="C1234" i="9"/>
  <c r="E597" i="9"/>
  <c r="E1241" i="9"/>
  <c r="L1170" i="9"/>
  <c r="E1404" i="9"/>
  <c r="C744" i="9"/>
  <c r="G1960" i="9"/>
  <c r="H1028" i="9"/>
  <c r="K1746" i="9"/>
  <c r="E1590" i="9"/>
  <c r="L2175" i="9"/>
  <c r="I972" i="9"/>
  <c r="D352" i="9"/>
  <c r="E2175" i="9"/>
  <c r="L1613" i="9"/>
  <c r="H1723" i="9"/>
  <c r="J2162" i="9"/>
  <c r="L1815" i="9"/>
  <c r="C1077" i="9"/>
  <c r="I2137" i="9"/>
  <c r="D107" i="9"/>
  <c r="O1724" i="9"/>
  <c r="N470" i="9"/>
  <c r="J231" i="9"/>
  <c r="N535" i="9"/>
  <c r="C1690" i="9"/>
  <c r="E291" i="9"/>
  <c r="M242" i="9"/>
  <c r="I1088" i="9"/>
  <c r="O55" i="9"/>
  <c r="E1454" i="9"/>
  <c r="N1398" i="9"/>
  <c r="D759" i="9"/>
  <c r="L474" i="9"/>
  <c r="H414" i="9"/>
  <c r="D968" i="9"/>
  <c r="J303" i="9"/>
  <c r="E410" i="9"/>
  <c r="H202" i="9"/>
  <c r="F264" i="9"/>
  <c r="H782" i="9"/>
  <c r="M435" i="9"/>
  <c r="K1777" i="9"/>
  <c r="K1416" i="9"/>
  <c r="M40" i="9"/>
  <c r="I1549" i="9"/>
  <c r="H1455" i="9"/>
  <c r="I1185" i="9"/>
  <c r="O1836" i="9"/>
  <c r="M519" i="9"/>
  <c r="C1695" i="9"/>
  <c r="F945" i="9"/>
  <c r="M415" i="9"/>
  <c r="L1766" i="9"/>
  <c r="F671" i="9"/>
  <c r="J2014" i="9"/>
  <c r="C1011" i="9"/>
  <c r="D675" i="9"/>
  <c r="O1737" i="9"/>
  <c r="L772" i="9"/>
  <c r="L322" i="9"/>
  <c r="D2124" i="9"/>
  <c r="L668" i="9"/>
  <c r="I679" i="9"/>
  <c r="K683" i="9"/>
  <c r="C1286" i="9"/>
  <c r="H1234" i="9"/>
  <c r="O1015" i="9"/>
  <c r="K1183" i="9"/>
  <c r="L1308" i="9"/>
  <c r="I1421" i="9"/>
  <c r="M1614" i="9"/>
  <c r="O1749" i="9"/>
  <c r="I10" i="9"/>
  <c r="I256" i="9"/>
  <c r="J1785" i="9"/>
  <c r="L1845" i="9"/>
  <c r="K213" i="9"/>
  <c r="M637" i="9"/>
  <c r="C1723" i="9"/>
  <c r="G71" i="9"/>
  <c r="C79" i="9"/>
  <c r="H188" i="9"/>
  <c r="F524" i="9"/>
  <c r="D1083" i="9"/>
  <c r="F1822" i="9"/>
  <c r="J1183" i="9"/>
  <c r="D128" i="9"/>
  <c r="M864" i="9"/>
  <c r="N491" i="9"/>
  <c r="L482" i="9"/>
  <c r="O1479" i="9"/>
  <c r="K757" i="9"/>
  <c r="F2117" i="9"/>
  <c r="L1354" i="9"/>
  <c r="M479" i="9"/>
  <c r="K66" i="9"/>
  <c r="H1220" i="9"/>
  <c r="F1207" i="9"/>
  <c r="H471" i="9"/>
  <c r="H108" i="9"/>
  <c r="C820" i="9"/>
  <c r="E1391" i="9"/>
  <c r="H363" i="9"/>
  <c r="H1181" i="9"/>
  <c r="L351" i="9"/>
  <c r="I399" i="9"/>
  <c r="C1416" i="9"/>
  <c r="D1473" i="9"/>
  <c r="F199" i="9"/>
  <c r="M566" i="9"/>
  <c r="I2209" i="9"/>
  <c r="M1170" i="9"/>
  <c r="L1591" i="9"/>
  <c r="N214" i="9"/>
  <c r="L653" i="9"/>
  <c r="O211" i="9"/>
  <c r="J1726" i="9"/>
  <c r="G314" i="9"/>
  <c r="E1157" i="9"/>
  <c r="E521" i="9"/>
  <c r="G592" i="9"/>
  <c r="F1462" i="9"/>
  <c r="K759" i="9"/>
  <c r="M1416" i="9"/>
  <c r="O1653" i="9"/>
  <c r="D1785" i="9"/>
  <c r="H301" i="9"/>
  <c r="E2224" i="9"/>
  <c r="I656" i="9"/>
  <c r="I367" i="9"/>
  <c r="F2054" i="9"/>
  <c r="E1011" i="9"/>
  <c r="I1117" i="9"/>
  <c r="G601" i="9"/>
  <c r="O2107" i="9"/>
  <c r="O702" i="9"/>
  <c r="I413" i="9"/>
  <c r="L607" i="9"/>
  <c r="C94" i="9"/>
  <c r="J268" i="9"/>
  <c r="N941" i="9"/>
  <c r="G63" i="9"/>
  <c r="E214" i="9"/>
  <c r="G1602" i="9"/>
  <c r="D154" i="9"/>
  <c r="H551" i="9"/>
  <c r="F50" i="9"/>
  <c r="O1402" i="9"/>
  <c r="D1475" i="9"/>
  <c r="N1616" i="9"/>
  <c r="H1590" i="9"/>
  <c r="F986" i="9"/>
  <c r="G1440" i="9"/>
  <c r="I204" i="9"/>
  <c r="C854" i="9"/>
  <c r="I1725" i="9"/>
  <c r="L156" i="9"/>
  <c r="M474" i="9"/>
  <c r="E873" i="9"/>
  <c r="M1088" i="9"/>
  <c r="L670" i="9"/>
  <c r="K416" i="9"/>
  <c r="L933" i="9"/>
  <c r="M78" i="9"/>
  <c r="F992" i="9"/>
  <c r="O407" i="9"/>
  <c r="L1099" i="9"/>
  <c r="K1963" i="9"/>
  <c r="M923" i="9"/>
  <c r="N97" i="9"/>
  <c r="E1947" i="9"/>
  <c r="N1552" i="9"/>
  <c r="D854" i="9"/>
  <c r="M170" i="9"/>
  <c r="D606" i="9"/>
  <c r="C1977" i="9"/>
  <c r="H348" i="9"/>
  <c r="C808" i="9"/>
  <c r="C885" i="9"/>
  <c r="M1409" i="9"/>
  <c r="M2100" i="9"/>
  <c r="D10" i="9"/>
  <c r="D1528" i="9"/>
  <c r="L63" i="9"/>
  <c r="E953" i="9"/>
  <c r="H310" i="9"/>
  <c r="G1737" i="9"/>
  <c r="M1466" i="9"/>
  <c r="D834" i="9"/>
  <c r="G256" i="9"/>
  <c r="L164" i="9"/>
  <c r="K968" i="9"/>
  <c r="N1615" i="9"/>
  <c r="E1286" i="9"/>
  <c r="K427" i="9"/>
  <c r="E478" i="9"/>
  <c r="M1085" i="9"/>
  <c r="M258" i="9"/>
  <c r="L829" i="9"/>
  <c r="M1749" i="9"/>
  <c r="C1017" i="9"/>
  <c r="F1962" i="9"/>
  <c r="O1960" i="9"/>
  <c r="N1654" i="9"/>
  <c r="F477" i="9"/>
  <c r="C168" i="9"/>
  <c r="O1690" i="9"/>
  <c r="M1402" i="9"/>
  <c r="G385" i="9"/>
  <c r="N744" i="9"/>
  <c r="I1962" i="9"/>
  <c r="L1177" i="9"/>
  <c r="E1808" i="9"/>
  <c r="K227" i="9"/>
  <c r="L2023" i="9"/>
  <c r="J233" i="9"/>
  <c r="I790" i="9"/>
  <c r="C555" i="9"/>
  <c r="N357" i="9"/>
  <c r="D1522" i="9"/>
  <c r="F1168" i="9"/>
  <c r="G1387" i="9"/>
  <c r="D846" i="9"/>
  <c r="H2117" i="9"/>
  <c r="M1611" i="9"/>
  <c r="L2194" i="9"/>
  <c r="C1115" i="9"/>
  <c r="D331" i="9"/>
  <c r="M369" i="9"/>
  <c r="O1784" i="9"/>
  <c r="H482" i="9"/>
  <c r="M828" i="9"/>
  <c r="I747" i="9"/>
  <c r="K1808" i="9"/>
  <c r="H1162" i="9"/>
  <c r="H519" i="9"/>
  <c r="N707" i="9"/>
  <c r="G718" i="9"/>
  <c r="C363" i="9"/>
  <c r="N588" i="9"/>
  <c r="C398" i="9"/>
  <c r="J413" i="9"/>
  <c r="D81" i="9"/>
  <c r="N951" i="9"/>
  <c r="F1636" i="9"/>
  <c r="E1672" i="9"/>
  <c r="L1596" i="9"/>
  <c r="H911" i="9"/>
  <c r="C1300" i="9"/>
  <c r="C45" i="9"/>
  <c r="D256" i="9"/>
  <c r="M1066" i="9"/>
  <c r="F597" i="9"/>
  <c r="I383" i="9"/>
  <c r="O1590" i="9"/>
  <c r="H2012" i="9"/>
  <c r="M482" i="9"/>
  <c r="F1848" i="9"/>
  <c r="D293" i="9"/>
  <c r="I482" i="9"/>
  <c r="N471" i="9"/>
  <c r="F538" i="9"/>
  <c r="J1298" i="9"/>
  <c r="I92" i="9"/>
  <c r="I1526" i="9"/>
  <c r="I1885" i="9"/>
  <c r="O248" i="9"/>
  <c r="N371" i="9"/>
  <c r="H550" i="9"/>
  <c r="E2017" i="9"/>
  <c r="E1591" i="9"/>
  <c r="I994" i="9"/>
  <c r="J876" i="9"/>
  <c r="G358" i="9"/>
  <c r="F649" i="9"/>
  <c r="H1949" i="9"/>
  <c r="N156" i="9"/>
  <c r="E1073" i="9"/>
  <c r="J310" i="9"/>
  <c r="F1418" i="9"/>
  <c r="G1374" i="9"/>
  <c r="G1725" i="9"/>
  <c r="G380" i="9"/>
  <c r="O268" i="9"/>
  <c r="I2026" i="9"/>
  <c r="L1085" i="9"/>
  <c r="O323" i="9"/>
  <c r="F351" i="9"/>
  <c r="G96" i="9"/>
  <c r="D1028" i="9"/>
  <c r="F1885" i="9"/>
  <c r="E846" i="9"/>
  <c r="D367" i="9"/>
  <c r="D220" i="9"/>
  <c r="H808" i="9"/>
  <c r="I1096" i="9"/>
  <c r="E6" i="9"/>
  <c r="D355" i="9"/>
  <c r="E31" i="9"/>
  <c r="D1221" i="9"/>
  <c r="E1181" i="9"/>
  <c r="D1485" i="9"/>
  <c r="K54" i="9"/>
  <c r="K1305" i="9"/>
  <c r="E1015" i="9"/>
  <c r="C867" i="9"/>
  <c r="F683" i="9"/>
  <c r="G364" i="9"/>
  <c r="K67" i="9"/>
  <c r="O968" i="9"/>
  <c r="M772" i="9"/>
  <c r="J218" i="9"/>
  <c r="K2160" i="9"/>
  <c r="O2050" i="9"/>
  <c r="L421" i="9"/>
  <c r="O1759" i="9"/>
  <c r="J29" i="9"/>
  <c r="E1230" i="9"/>
  <c r="C925" i="9"/>
  <c r="O1473" i="9"/>
  <c r="J545" i="9"/>
  <c r="F1191" i="9"/>
  <c r="F1170" i="9"/>
  <c r="I1115" i="9"/>
  <c r="M1444" i="9"/>
  <c r="K1928" i="9"/>
  <c r="C1943" i="9"/>
  <c r="L10" i="9"/>
  <c r="N1296" i="9"/>
  <c r="H2023" i="9"/>
  <c r="D14" i="9"/>
  <c r="N1024" i="9"/>
  <c r="F2197" i="9"/>
  <c r="F463" i="9"/>
  <c r="E1673" i="9"/>
  <c r="I1374" i="9"/>
  <c r="N2100" i="9"/>
  <c r="F53" i="9"/>
  <c r="K846" i="9"/>
  <c r="H1732" i="9"/>
  <c r="G1827" i="9"/>
  <c r="G1164" i="9"/>
  <c r="L96" i="9"/>
  <c r="N2103" i="9"/>
  <c r="L473" i="9"/>
  <c r="E933" i="9"/>
  <c r="E1096" i="9"/>
  <c r="H1351" i="9"/>
  <c r="M739" i="9"/>
  <c r="L2006" i="9"/>
  <c r="K300" i="9"/>
  <c r="L911" i="9"/>
  <c r="I410" i="9"/>
  <c r="I2141" i="9"/>
  <c r="I404" i="9"/>
  <c r="O1816" i="9"/>
  <c r="F1896" i="9"/>
  <c r="J736" i="9"/>
  <c r="M158" i="9"/>
  <c r="N478" i="9"/>
  <c r="M1222" i="9"/>
  <c r="D593" i="9"/>
  <c r="F1475" i="9"/>
  <c r="D1766" i="9"/>
  <c r="F1415" i="9"/>
  <c r="N215" i="9"/>
  <c r="H211" i="9"/>
  <c r="J351" i="9"/>
  <c r="J1980" i="9"/>
  <c r="E305" i="9"/>
  <c r="I1942" i="9"/>
  <c r="D2037" i="9"/>
  <c r="M1231" i="9"/>
  <c r="G609" i="9"/>
  <c r="H339" i="9"/>
  <c r="E1323" i="9"/>
  <c r="D1515" i="9"/>
  <c r="I1071" i="9"/>
  <c r="H820" i="9"/>
  <c r="M762" i="9"/>
  <c r="C305" i="9"/>
  <c r="J831" i="9"/>
  <c r="C1504" i="9"/>
  <c r="L762" i="9"/>
  <c r="L1015" i="9"/>
  <c r="J1226" i="9"/>
  <c r="I45" i="9"/>
  <c r="F1177" i="9"/>
  <c r="O1094" i="9"/>
  <c r="F602" i="9"/>
  <c r="G2141" i="9"/>
  <c r="C923" i="9"/>
  <c r="D1695" i="9"/>
  <c r="K428" i="9"/>
  <c r="E1897" i="9"/>
  <c r="H609" i="9"/>
  <c r="L1414" i="9"/>
  <c r="D303" i="9"/>
  <c r="G1300" i="9"/>
  <c r="H1226" i="9"/>
  <c r="M1806" i="9"/>
  <c r="E199" i="9"/>
  <c r="L89" i="9"/>
  <c r="H399" i="9"/>
  <c r="F821" i="9"/>
  <c r="M949" i="9"/>
  <c r="J2093" i="9"/>
  <c r="F627" i="9"/>
  <c r="G1656" i="9"/>
  <c r="M29" i="9"/>
  <c r="K2037" i="9"/>
  <c r="O457" i="9"/>
  <c r="F1359" i="9"/>
  <c r="N1245" i="9"/>
  <c r="M1492" i="9"/>
  <c r="H1942" i="9"/>
  <c r="D300" i="9"/>
  <c r="G164" i="9"/>
  <c r="M1894" i="9"/>
  <c r="E1455" i="9"/>
  <c r="C1671" i="9"/>
  <c r="C1164" i="9"/>
  <c r="O800" i="9"/>
  <c r="M63" i="9"/>
  <c r="N546" i="9"/>
  <c r="N1660" i="9"/>
  <c r="K1038" i="9"/>
  <c r="O1779" i="9"/>
  <c r="O765" i="9"/>
  <c r="O299" i="9"/>
  <c r="D2213" i="9"/>
  <c r="K474" i="9"/>
  <c r="M683" i="9"/>
  <c r="K551" i="9"/>
  <c r="N2012" i="9"/>
  <c r="E1158" i="9"/>
  <c r="G551" i="9"/>
  <c r="N1936" i="9"/>
  <c r="H1071" i="9"/>
  <c r="G945" i="9"/>
  <c r="I1309" i="9"/>
  <c r="N1777" i="9"/>
  <c r="N1466" i="9"/>
  <c r="D534" i="9"/>
  <c r="C435" i="9"/>
  <c r="G619" i="9"/>
  <c r="J992" i="9"/>
  <c r="D314" i="9"/>
  <c r="D2162" i="9"/>
  <c r="F610" i="9"/>
  <c r="L1941" i="9"/>
  <c r="I1650" i="9"/>
  <c r="G839" i="9"/>
  <c r="E1934" i="9"/>
  <c r="C215" i="9"/>
  <c r="E1307" i="9"/>
  <c r="M910" i="9"/>
  <c r="N1115" i="9"/>
  <c r="J1960" i="9"/>
  <c r="G1157" i="9"/>
  <c r="C653" i="9"/>
  <c r="J10" i="9"/>
  <c r="F1440" i="9"/>
  <c r="D744" i="9"/>
  <c r="J324" i="9"/>
  <c r="K1914" i="9"/>
  <c r="L33" i="9"/>
  <c r="J1914" i="9"/>
  <c r="C884" i="9"/>
  <c r="I1541" i="9"/>
  <c r="M419" i="9"/>
  <c r="M1252" i="9"/>
  <c r="J1234" i="9"/>
  <c r="C483" i="9"/>
  <c r="I753" i="9"/>
  <c r="H1245" i="9"/>
  <c r="I854" i="9"/>
  <c r="C831" i="9"/>
  <c r="F519" i="9"/>
  <c r="E398" i="9"/>
  <c r="H390" i="9"/>
  <c r="I2073" i="9"/>
  <c r="J1249" i="9"/>
  <c r="E1942" i="9"/>
  <c r="N2068" i="9"/>
  <c r="J702" i="9"/>
  <c r="J79" i="9"/>
  <c r="O363" i="9"/>
  <c r="D808" i="9"/>
  <c r="O701" i="9"/>
  <c r="E168" i="9"/>
  <c r="I2101" i="9"/>
  <c r="L367" i="9"/>
  <c r="K581" i="9"/>
  <c r="J1695" i="9"/>
  <c r="I1364" i="9"/>
  <c r="F329" i="9"/>
  <c r="F2194" i="9"/>
  <c r="K1949" i="9"/>
  <c r="G1234" i="9"/>
  <c r="E606" i="9"/>
  <c r="N424" i="9"/>
  <c r="F1592" i="9"/>
  <c r="K1455" i="9"/>
  <c r="F678" i="9"/>
  <c r="L839" i="9"/>
  <c r="E584" i="9"/>
  <c r="M347" i="9"/>
  <c r="K1170" i="9"/>
  <c r="O2227" i="9"/>
  <c r="J410" i="9"/>
  <c r="L1526" i="9"/>
  <c r="I160" i="9"/>
  <c r="H1121" i="9"/>
  <c r="O1754" i="9"/>
  <c r="J1915" i="9"/>
  <c r="D1918" i="9"/>
  <c r="O91" i="9"/>
  <c r="J826" i="9"/>
  <c r="L1157" i="9"/>
  <c r="O1298" i="9"/>
  <c r="O707" i="9"/>
  <c r="F1117" i="9"/>
  <c r="F2072" i="9"/>
  <c r="J1458" i="9"/>
  <c r="I1440" i="9"/>
  <c r="J837" i="9"/>
  <c r="G1594" i="9"/>
  <c r="C350" i="9"/>
  <c r="I424" i="9"/>
  <c r="M470" i="9"/>
  <c r="G419" i="9"/>
  <c r="E2231" i="9"/>
  <c r="D23" i="9"/>
  <c r="O465" i="9"/>
  <c r="K482" i="9"/>
  <c r="J1170" i="9"/>
  <c r="I154" i="9"/>
  <c r="K245" i="9"/>
  <c r="O1417" i="9"/>
  <c r="K1802" i="9"/>
  <c r="F943" i="9"/>
  <c r="M385" i="9"/>
  <c r="M1673" i="9"/>
  <c r="L2068" i="9"/>
  <c r="D1725" i="9"/>
  <c r="K41" i="9"/>
  <c r="L360" i="9"/>
  <c r="L763" i="9"/>
  <c r="O1826" i="9"/>
  <c r="H203" i="9"/>
  <c r="G1988" i="9"/>
  <c r="D1387" i="9"/>
  <c r="N1702" i="9"/>
  <c r="I1208" i="9"/>
  <c r="O2132" i="9"/>
  <c r="G1479" i="9"/>
  <c r="I616" i="9"/>
  <c r="D706" i="9"/>
  <c r="F94" i="9"/>
  <c r="L23" i="9"/>
  <c r="H362" i="9"/>
  <c r="K1836" i="9"/>
  <c r="M1653" i="9"/>
  <c r="L113" i="9"/>
  <c r="D1896" i="9"/>
  <c r="J314" i="9"/>
  <c r="O327" i="9"/>
  <c r="L596" i="9"/>
  <c r="G1744" i="9"/>
  <c r="F788" i="9"/>
  <c r="L1428" i="9"/>
  <c r="L258" i="9"/>
  <c r="D327" i="9"/>
  <c r="J542" i="9"/>
  <c r="H1616" i="9"/>
  <c r="D237" i="9"/>
  <c r="G875" i="9"/>
  <c r="C2104" i="9"/>
  <c r="D589" i="9"/>
  <c r="G2041" i="9"/>
  <c r="J106" i="9"/>
  <c r="G1922" i="9"/>
  <c r="J1673" i="9"/>
  <c r="K986" i="9"/>
  <c r="C274" i="9"/>
  <c r="K1398" i="9"/>
  <c r="J327" i="9"/>
  <c r="L1220" i="9"/>
  <c r="M94" i="9"/>
  <c r="E1951" i="9"/>
  <c r="K1083" i="9"/>
  <c r="L686" i="9"/>
  <c r="I1702" i="9"/>
  <c r="C834" i="9"/>
  <c r="G1183" i="9"/>
  <c r="N1428" i="9"/>
  <c r="J1179" i="9"/>
  <c r="N1897" i="9"/>
  <c r="N1870" i="9"/>
  <c r="E885" i="9"/>
  <c r="F1171" i="9"/>
  <c r="K158" i="9"/>
  <c r="F726" i="9"/>
  <c r="F762" i="9"/>
  <c r="O951" i="9"/>
  <c r="H1541" i="9"/>
  <c r="C1632" i="9"/>
  <c r="E1195" i="9"/>
  <c r="E299" i="9"/>
  <c r="C407" i="9"/>
  <c r="G1615" i="9"/>
  <c r="L1653" i="9"/>
  <c r="G943" i="9"/>
  <c r="J244" i="9"/>
  <c r="F1092" i="9"/>
  <c r="D2197" i="9"/>
  <c r="L1962" i="9"/>
  <c r="O829" i="9"/>
  <c r="I299" i="9"/>
  <c r="F1823" i="9"/>
  <c r="K1307" i="9"/>
  <c r="E41" i="9"/>
  <c r="L1296" i="9"/>
  <c r="K611" i="9"/>
  <c r="O1286" i="9"/>
  <c r="G26" i="9"/>
  <c r="C410" i="9"/>
  <c r="H1777" i="9"/>
  <c r="N1030" i="9"/>
  <c r="H137" i="9"/>
  <c r="E1462" i="9"/>
  <c r="K287" i="9"/>
  <c r="F764" i="9"/>
  <c r="E1685" i="9"/>
  <c r="M218" i="9"/>
  <c r="O339" i="9"/>
  <c r="O1848" i="9"/>
  <c r="E1440" i="9"/>
  <c r="M551" i="9"/>
  <c r="G33" i="9"/>
  <c r="J1096" i="9"/>
  <c r="M483" i="9"/>
  <c r="K1415" i="9"/>
  <c r="K1682" i="9"/>
  <c r="J1880" i="9"/>
  <c r="I108" i="9"/>
  <c r="K367" i="9"/>
  <c r="M2015" i="9"/>
  <c r="F535" i="9"/>
  <c r="I1732" i="9"/>
  <c r="I1615" i="9"/>
  <c r="H355" i="9"/>
  <c r="E538" i="9"/>
  <c r="E938" i="9"/>
  <c r="D1332" i="9"/>
  <c r="N1815" i="9"/>
  <c r="I1332" i="9"/>
  <c r="E526" i="9"/>
  <c r="H1808" i="9"/>
  <c r="I1943" i="9"/>
  <c r="N1332" i="9"/>
  <c r="J821" i="9"/>
  <c r="M1313" i="9"/>
  <c r="F809" i="9"/>
  <c r="D981" i="9"/>
  <c r="K1298" i="9"/>
  <c r="E1493" i="9"/>
  <c r="G1394" i="9"/>
  <c r="N652" i="9"/>
  <c r="D1518" i="9"/>
  <c r="D653" i="9"/>
  <c r="D1590" i="9"/>
  <c r="M709" i="9"/>
  <c r="J1947" i="9"/>
  <c r="O1249" i="9"/>
  <c r="F460" i="9"/>
  <c r="K1896" i="9"/>
  <c r="L404" i="9"/>
  <c r="K1066" i="9"/>
  <c r="F2050" i="9"/>
  <c r="I1429" i="9"/>
  <c r="F2026" i="9"/>
  <c r="F1183" i="9"/>
  <c r="H130" i="9"/>
  <c r="M678" i="9"/>
  <c r="L820" i="9"/>
  <c r="C757" i="9"/>
  <c r="H953" i="9"/>
  <c r="G648" i="9"/>
  <c r="O253" i="9"/>
  <c r="G2101" i="9"/>
  <c r="K1685" i="9"/>
  <c r="N1474" i="9"/>
  <c r="N310" i="9"/>
  <c r="K770" i="9"/>
  <c r="L81" i="9"/>
  <c r="D992" i="9"/>
  <c r="C1749" i="9"/>
  <c r="G1803" i="9"/>
  <c r="I865" i="9"/>
  <c r="E1616" i="9"/>
  <c r="M1631" i="9"/>
  <c r="I449" i="9"/>
  <c r="I1298" i="9"/>
  <c r="F782" i="9"/>
  <c r="F2061" i="9"/>
  <c r="M1552" i="9"/>
  <c r="I1387" i="9"/>
  <c r="D1350" i="9"/>
  <c r="C1350" i="9"/>
  <c r="L287" i="9"/>
  <c r="D104" i="9"/>
  <c r="M705" i="9"/>
  <c r="D1907" i="9"/>
  <c r="G1879" i="9"/>
  <c r="J1754" i="9"/>
  <c r="D867" i="9"/>
  <c r="N1814" i="9"/>
  <c r="K1715" i="9"/>
  <c r="C1294" i="9"/>
  <c r="C1592" i="9"/>
  <c r="N656" i="9"/>
  <c r="G1343" i="9"/>
  <c r="D45" i="9"/>
  <c r="F128" i="9"/>
  <c r="F1239" i="9"/>
  <c r="K656" i="9"/>
  <c r="J1808" i="9"/>
  <c r="L2185" i="9"/>
  <c r="E1943" i="9"/>
  <c r="E108" i="9"/>
  <c r="G1601" i="9"/>
  <c r="D1551" i="9"/>
  <c r="E1168" i="9"/>
  <c r="C108" i="9"/>
  <c r="G94" i="9"/>
  <c r="K828" i="9"/>
  <c r="L2017" i="9"/>
  <c r="F1550" i="9"/>
  <c r="O488" i="9"/>
  <c r="L1617" i="9"/>
  <c r="C281" i="9"/>
  <c r="D850" i="9"/>
  <c r="N2094" i="9"/>
  <c r="N1351" i="9"/>
  <c r="F893" i="9"/>
  <c r="O1480" i="9"/>
  <c r="H413" i="9"/>
  <c r="C1538" i="9"/>
  <c r="I981" i="9"/>
  <c r="G949" i="9"/>
  <c r="C112" i="9"/>
  <c r="N324" i="9"/>
  <c r="E1515" i="9"/>
  <c r="J1713" i="9"/>
  <c r="J486" i="9"/>
  <c r="J369" i="9"/>
  <c r="H712" i="9"/>
  <c r="M2041" i="9"/>
  <c r="L627" i="9"/>
  <c r="L29" i="9"/>
  <c r="N1300" i="9"/>
  <c r="H2209" i="9"/>
  <c r="O1017" i="9"/>
  <c r="D666" i="9"/>
  <c r="N1518" i="9"/>
  <c r="C214" i="9"/>
  <c r="L1132" i="9"/>
  <c r="N1023" i="9"/>
  <c r="E10" i="9"/>
  <c r="M1636" i="9"/>
  <c r="H293" i="9"/>
  <c r="H1816" i="9"/>
  <c r="F1889" i="9"/>
  <c r="F364" i="9"/>
  <c r="I499" i="9"/>
  <c r="E834" i="9"/>
  <c r="H1481" i="9"/>
  <c r="N113" i="9"/>
  <c r="O414" i="9"/>
  <c r="E1754" i="9"/>
  <c r="K1920" i="9"/>
  <c r="G1680" i="9"/>
  <c r="K2185" i="9"/>
  <c r="K707" i="9"/>
  <c r="N538" i="9"/>
  <c r="O356" i="9"/>
  <c r="E747" i="9"/>
  <c r="N225" i="9"/>
  <c r="N604" i="9"/>
  <c r="N289" i="9"/>
  <c r="L1036" i="9"/>
  <c r="E68" i="9"/>
  <c r="C462" i="9"/>
  <c r="N884" i="9"/>
  <c r="L457" i="9"/>
  <c r="F310" i="9"/>
  <c r="N864" i="9"/>
  <c r="I127" i="9"/>
  <c r="C52" i="9"/>
  <c r="C986" i="9"/>
  <c r="F1411" i="9"/>
  <c r="G348" i="9"/>
  <c r="F592" i="9"/>
  <c r="O519" i="9"/>
  <c r="I911" i="9"/>
  <c r="G1481" i="9"/>
  <c r="H2041" i="9"/>
  <c r="G213" i="9"/>
  <c r="E1680" i="9"/>
  <c r="K346" i="9"/>
  <c r="H277" i="9"/>
  <c r="J703" i="9"/>
  <c r="D316" i="9"/>
  <c r="G986" i="9"/>
  <c r="D592" i="9"/>
  <c r="N1808" i="9"/>
  <c r="J12" i="9"/>
  <c r="H1368" i="9"/>
  <c r="O63" i="9"/>
  <c r="M50" i="9"/>
  <c r="E1594" i="9"/>
  <c r="N1009" i="9"/>
  <c r="H460" i="9"/>
  <c r="M15" i="9"/>
  <c r="N563" i="9"/>
  <c r="E1102" i="9"/>
  <c r="K881" i="9"/>
  <c r="C532" i="9"/>
  <c r="J864" i="9"/>
  <c r="D546" i="9"/>
  <c r="M666" i="9"/>
  <c r="I1226" i="9"/>
  <c r="M1672" i="9"/>
  <c r="M1415" i="9"/>
  <c r="H1744" i="9"/>
  <c r="E764" i="9"/>
  <c r="L1008" i="9"/>
  <c r="K1659" i="9"/>
  <c r="M649" i="9"/>
  <c r="D923" i="9"/>
  <c r="O1276" i="9"/>
  <c r="M1350" i="9"/>
  <c r="L1827" i="9"/>
  <c r="L1252" i="9"/>
  <c r="H152" i="9"/>
  <c r="C666" i="9"/>
  <c r="L465" i="9"/>
  <c r="K121" i="9"/>
  <c r="F1725" i="9"/>
  <c r="O1451" i="9"/>
  <c r="J938" i="9"/>
  <c r="J404" i="9"/>
  <c r="C2221" i="9"/>
  <c r="E808" i="9"/>
  <c r="M1914" i="9"/>
  <c r="D1662" i="9"/>
  <c r="I2117" i="9"/>
  <c r="L293" i="9"/>
  <c r="L1660" i="9"/>
  <c r="J709" i="9"/>
  <c r="E1894" i="9"/>
  <c r="E992" i="9"/>
  <c r="N1823" i="9"/>
  <c r="M1937" i="9"/>
  <c r="O219" i="9"/>
  <c r="K1437" i="9"/>
  <c r="H1304" i="9"/>
  <c r="O246" i="9"/>
  <c r="H1526" i="9"/>
  <c r="F1288" i="9"/>
  <c r="F235" i="9"/>
  <c r="G1609" i="9"/>
  <c r="G310" i="9"/>
  <c r="J478" i="9"/>
  <c r="C346" i="9"/>
  <c r="K128" i="9"/>
  <c r="L14" i="9"/>
  <c r="F416" i="9"/>
  <c r="F606" i="9"/>
  <c r="O2070" i="9"/>
  <c r="I1653" i="9"/>
  <c r="J1455" i="9"/>
  <c r="G1664" i="9"/>
  <c r="O1822" i="9"/>
  <c r="D1837" i="9"/>
  <c r="C2154" i="9"/>
  <c r="C968" i="9"/>
  <c r="K2093" i="9"/>
  <c r="G1815" i="9"/>
  <c r="D478" i="9"/>
  <c r="N674" i="9"/>
  <c r="F619" i="9"/>
  <c r="G1294" i="9"/>
  <c r="K1519" i="9"/>
  <c r="E1889" i="9"/>
  <c r="D508" i="9"/>
  <c r="H2024" i="9"/>
  <c r="I268" i="9"/>
  <c r="I107" i="9"/>
  <c r="J1735" i="9"/>
  <c r="N1636" i="9"/>
  <c r="C1803" i="9"/>
  <c r="E1099" i="9"/>
  <c r="I1636" i="9"/>
  <c r="N106" i="9"/>
  <c r="K1351" i="9"/>
  <c r="I2084" i="9"/>
  <c r="M465" i="9"/>
  <c r="E865" i="9"/>
  <c r="G2194" i="9"/>
  <c r="K94" i="9"/>
  <c r="K34" i="9"/>
  <c r="F1376" i="9"/>
  <c r="F418" i="9"/>
  <c r="J1473" i="9"/>
  <c r="L1347" i="9"/>
  <c r="I27" i="9"/>
  <c r="D152" i="9"/>
  <c r="M156" i="9"/>
  <c r="C2231" i="9"/>
  <c r="F1526" i="9"/>
  <c r="N329" i="9"/>
  <c r="J656" i="9"/>
  <c r="G225" i="9"/>
  <c r="F474" i="9"/>
  <c r="D231" i="9"/>
  <c r="N1918" i="9"/>
  <c r="E246" i="9"/>
  <c r="I1252" i="9"/>
  <c r="C1376" i="9"/>
  <c r="G1058" i="9"/>
  <c r="F691" i="9"/>
  <c r="F374" i="9"/>
  <c r="C1352" i="9"/>
  <c r="C1896" i="9"/>
  <c r="L601" i="9"/>
  <c r="M1349" i="9"/>
  <c r="O1611" i="9"/>
  <c r="E1988" i="9"/>
  <c r="I66" i="9"/>
  <c r="I1207" i="9"/>
  <c r="N1294" i="9"/>
  <c r="O29" i="9"/>
  <c r="M606" i="9"/>
  <c r="O297" i="9"/>
  <c r="J2118" i="9"/>
  <c r="D1429" i="9"/>
  <c r="J534" i="9"/>
  <c r="N1157" i="9"/>
  <c r="L44" i="9"/>
  <c r="K1387" i="9"/>
  <c r="K1815" i="9"/>
  <c r="J482" i="9"/>
  <c r="D535" i="9"/>
  <c r="K471" i="9"/>
  <c r="K1492" i="9"/>
  <c r="E215" i="9"/>
  <c r="E1907" i="9"/>
  <c r="I427" i="9"/>
  <c r="E2084" i="9"/>
  <c r="M839" i="9"/>
  <c r="I660" i="9"/>
  <c r="K742" i="9"/>
  <c r="L291" i="9"/>
  <c r="L831" i="9"/>
  <c r="K1294" i="9"/>
  <c r="H1836" i="9"/>
  <c r="D1285" i="9"/>
  <c r="N867" i="9"/>
  <c r="E309" i="9"/>
  <c r="F1680" i="9"/>
  <c r="J952" i="9"/>
  <c r="M237" i="9"/>
  <c r="K1844" i="9"/>
  <c r="D1538" i="9"/>
  <c r="E739" i="9"/>
  <c r="F759" i="9"/>
  <c r="F1588" i="9"/>
  <c r="C1735" i="9"/>
  <c r="F555" i="9"/>
  <c r="I68" i="9"/>
  <c r="E1239" i="9"/>
  <c r="O588" i="9"/>
  <c r="E690" i="9"/>
  <c r="O1937" i="9"/>
  <c r="J781" i="9"/>
  <c r="K588" i="9"/>
  <c r="I520" i="9"/>
  <c r="E2070" i="9"/>
  <c r="O648" i="9"/>
  <c r="J2200" i="9"/>
  <c r="J424" i="9"/>
  <c r="N686" i="9"/>
  <c r="J865" i="9"/>
  <c r="E2083" i="9"/>
  <c r="N2070" i="9"/>
  <c r="N596" i="9"/>
  <c r="H1671" i="9"/>
  <c r="H1358" i="9"/>
  <c r="H1308" i="9"/>
  <c r="K803" i="9"/>
  <c r="E534" i="9"/>
  <c r="K1179" i="9"/>
  <c r="J722" i="9"/>
  <c r="N666" i="9"/>
  <c r="H44" i="9"/>
  <c r="F79" i="9"/>
  <c r="F1402" i="9"/>
  <c r="D610" i="9"/>
  <c r="D1754" i="9"/>
  <c r="I1102" i="9"/>
  <c r="J2100" i="9"/>
  <c r="F1458" i="9"/>
  <c r="J1672" i="9"/>
  <c r="D660" i="9"/>
  <c r="O137" i="9"/>
  <c r="K1823" i="9"/>
  <c r="O2127" i="9"/>
  <c r="I1695" i="9"/>
  <c r="D96" i="9"/>
  <c r="J671" i="9"/>
  <c r="O486" i="9"/>
  <c r="C357" i="9"/>
  <c r="H1166" i="9"/>
  <c r="G519" i="9"/>
  <c r="D1115" i="9"/>
  <c r="N923" i="9"/>
  <c r="H2014" i="9"/>
  <c r="H1532" i="9"/>
  <c r="D962" i="9"/>
  <c r="N1183" i="9"/>
  <c r="C1662" i="9"/>
  <c r="D1636" i="9"/>
  <c r="L1179" i="9"/>
  <c r="G462" i="9"/>
  <c r="C488" i="9"/>
  <c r="H1802" i="9"/>
  <c r="M1183" i="9"/>
  <c r="J256" i="9"/>
  <c r="C439" i="9"/>
  <c r="G1462" i="9"/>
  <c r="L2041" i="9"/>
  <c r="F966" i="9"/>
  <c r="M1028" i="9"/>
  <c r="J2124" i="9"/>
  <c r="N44" i="9"/>
  <c r="N94" i="9"/>
  <c r="M1191" i="9"/>
  <c r="J767" i="9"/>
  <c r="M593" i="9"/>
  <c r="L1552" i="9"/>
  <c r="F609" i="9"/>
  <c r="H1360" i="9"/>
  <c r="F1226" i="9"/>
  <c r="D2225" i="9"/>
  <c r="H215" i="9"/>
  <c r="O946" i="9"/>
  <c r="G1880" i="9"/>
  <c r="F890" i="9"/>
  <c r="N1892" i="9"/>
  <c r="E158" i="9"/>
  <c r="O1102" i="9"/>
  <c r="C1093" i="9"/>
  <c r="E637" i="9"/>
  <c r="E1552" i="9"/>
  <c r="O1285" i="9"/>
  <c r="K339" i="9"/>
  <c r="O50" i="9"/>
  <c r="M26" i="9"/>
  <c r="J2054" i="9"/>
  <c r="I1409" i="9"/>
  <c r="G933" i="9"/>
  <c r="D1611" i="9"/>
  <c r="D893" i="9"/>
  <c r="C588" i="9"/>
  <c r="F205" i="9"/>
  <c r="E416" i="9"/>
  <c r="F2103" i="9"/>
  <c r="G242" i="9"/>
  <c r="O876" i="9"/>
  <c r="I968" i="9"/>
  <c r="M1844" i="9"/>
  <c r="I24" i="9"/>
  <c r="K2132" i="9"/>
  <c r="F1785" i="9"/>
  <c r="K1094" i="9"/>
  <c r="O551" i="9"/>
  <c r="F1968" i="9"/>
  <c r="I1239" i="9"/>
  <c r="O2160" i="9"/>
  <c r="O1889" i="9"/>
  <c r="O803" i="9"/>
  <c r="E300" i="9"/>
  <c r="N465" i="9"/>
  <c r="I237" i="9"/>
  <c r="G702" i="9"/>
  <c r="J387" i="9"/>
  <c r="H757" i="9"/>
  <c r="J1601" i="9"/>
  <c r="L1887" i="9"/>
  <c r="C1404" i="9"/>
  <c r="N327" i="9"/>
  <c r="E104" i="9"/>
  <c r="C995" i="9"/>
  <c r="K1454" i="9"/>
  <c r="C2072" i="9"/>
  <c r="G747" i="9"/>
  <c r="O1929" i="9"/>
  <c r="N1617" i="9"/>
  <c r="K1837" i="9"/>
  <c r="E945" i="9"/>
  <c r="M2132" i="9"/>
  <c r="I744" i="9"/>
  <c r="C109" i="9"/>
  <c r="L1605" i="9"/>
  <c r="C10" i="9"/>
  <c r="F1920" i="9"/>
  <c r="M2197" i="9"/>
  <c r="M986" i="9"/>
  <c r="N2200" i="9"/>
  <c r="M1038" i="9"/>
  <c r="M331" i="9"/>
  <c r="F614" i="9"/>
  <c r="G726" i="9"/>
  <c r="J347" i="9"/>
  <c r="H1390" i="9"/>
  <c r="H1352" i="9"/>
  <c r="M597" i="9"/>
  <c r="I157" i="9"/>
  <c r="M211" i="9"/>
  <c r="C312" i="9"/>
  <c r="H1613" i="9"/>
  <c r="D1988" i="9"/>
  <c r="D1480" i="9"/>
  <c r="H227" i="9"/>
  <c r="O881" i="9"/>
  <c r="M737" i="9"/>
  <c r="L1352" i="9"/>
  <c r="J2224" i="9"/>
  <c r="K413" i="9"/>
  <c r="L310" i="9"/>
  <c r="L755" i="9"/>
  <c r="I839" i="9"/>
  <c r="G1713" i="9"/>
  <c r="M1594" i="9"/>
  <c r="I1352" i="9"/>
  <c r="K2162" i="9"/>
  <c r="M1372" i="9"/>
  <c r="D1616" i="9"/>
  <c r="N6" i="9"/>
  <c r="O2118" i="9"/>
  <c r="J1609" i="9"/>
  <c r="H1962" i="9"/>
  <c r="K1614" i="9"/>
  <c r="L1313" i="9"/>
  <c r="L546" i="9"/>
  <c r="H675" i="9"/>
  <c r="K1664" i="9"/>
  <c r="E113" i="9"/>
  <c r="I126" i="9"/>
  <c r="G99" i="9"/>
  <c r="H1664" i="9"/>
  <c r="L1285" i="9"/>
  <c r="O351" i="9"/>
  <c r="C160" i="9"/>
  <c r="H679" i="9"/>
  <c r="N1532" i="9"/>
  <c r="J483" i="9"/>
  <c r="J1475" i="9"/>
  <c r="K2070" i="9"/>
  <c r="J1611" i="9"/>
  <c r="D1308" i="9"/>
  <c r="G2221" i="9"/>
  <c r="G1823" i="9"/>
  <c r="N355" i="9"/>
  <c r="F593" i="9"/>
  <c r="E2068" i="9"/>
  <c r="F2160" i="9"/>
  <c r="N1671" i="9"/>
  <c r="N244" i="9"/>
  <c r="J23" i="9"/>
  <c r="F154" i="9"/>
  <c r="G764" i="9"/>
  <c r="G1889" i="9"/>
  <c r="I1539" i="9"/>
  <c r="N593" i="9"/>
  <c r="I1171" i="9"/>
  <c r="L1977" i="9"/>
  <c r="C213" i="9"/>
  <c r="F1073" i="9"/>
  <c r="I125" i="9"/>
  <c r="F312" i="9"/>
  <c r="M14" i="9"/>
  <c r="J160" i="9"/>
  <c r="D1889" i="9"/>
  <c r="H373" i="9"/>
  <c r="L1402" i="9"/>
  <c r="C718" i="9"/>
  <c r="H1468" i="9"/>
  <c r="K1347" i="9"/>
  <c r="E61" i="9"/>
  <c r="L1524" i="9"/>
  <c r="J1848" i="9"/>
  <c r="L346" i="9"/>
  <c r="D1887" i="9"/>
  <c r="L704" i="9"/>
  <c r="J111" i="9"/>
  <c r="G80" i="9"/>
  <c r="O1199" i="9"/>
  <c r="H1849" i="9"/>
  <c r="O941" i="9"/>
  <c r="N1171" i="9"/>
  <c r="I1215" i="9"/>
  <c r="E968" i="9"/>
  <c r="E2127" i="9"/>
  <c r="L938" i="9"/>
  <c r="O215" i="9"/>
  <c r="C2101" i="9"/>
  <c r="L1982" i="9"/>
  <c r="G1239" i="9"/>
  <c r="J1321" i="9"/>
  <c r="L1417" i="9"/>
  <c r="O675" i="9"/>
  <c r="J1682" i="9"/>
  <c r="L656" i="9"/>
  <c r="N770" i="9"/>
  <c r="G846" i="9"/>
  <c r="G1195" i="9"/>
  <c r="G946" i="9"/>
  <c r="L1816" i="9"/>
  <c r="C694" i="9"/>
  <c r="E972" i="9"/>
  <c r="H653" i="9"/>
  <c r="H1991" i="9"/>
  <c r="M1249" i="9"/>
  <c r="H1673" i="9"/>
  <c r="H1960" i="9"/>
  <c r="G1428" i="9"/>
  <c r="M962" i="9"/>
  <c r="O401" i="9"/>
  <c r="L703" i="9"/>
  <c r="I806" i="9"/>
  <c r="O1308" i="9"/>
  <c r="D401" i="9"/>
  <c r="D477" i="9"/>
  <c r="D1362" i="9"/>
  <c r="M1351" i="9"/>
  <c r="M952" i="9"/>
  <c r="H1668" i="9"/>
  <c r="F541" i="9"/>
  <c r="L108" i="9"/>
  <c r="E274" i="9"/>
  <c r="G860" i="9"/>
  <c r="H499" i="9"/>
  <c r="K690" i="9"/>
  <c r="J301" i="9"/>
  <c r="H329" i="9"/>
  <c r="D864" i="9"/>
  <c r="H1759" i="9"/>
  <c r="E682" i="9"/>
  <c r="N193" i="9"/>
  <c r="F413" i="9"/>
  <c r="L547" i="9"/>
  <c r="N2197" i="9"/>
  <c r="F1030" i="9"/>
  <c r="C189" i="9"/>
  <c r="K1979" i="9"/>
  <c r="N2037" i="9"/>
  <c r="I277" i="9"/>
  <c r="E1183" i="9"/>
  <c r="H2028" i="9"/>
  <c r="C102" i="9"/>
  <c r="M1973" i="9"/>
  <c r="L614" i="9"/>
  <c r="L1951" i="9"/>
  <c r="F2227" i="9"/>
  <c r="K1468" i="9"/>
  <c r="L2024" i="9"/>
  <c r="H115" i="9"/>
  <c r="F424" i="9"/>
  <c r="M135" i="9"/>
  <c r="E2014" i="9"/>
  <c r="K206" i="9"/>
  <c r="D1821" i="9"/>
  <c r="J1352" i="9"/>
  <c r="I1969" i="9"/>
  <c r="N1455" i="9"/>
  <c r="F22" i="9"/>
  <c r="D164" i="9"/>
  <c r="C421" i="9"/>
  <c r="I1100" i="9"/>
  <c r="F465" i="9"/>
  <c r="J1208" i="9"/>
  <c r="D910" i="9"/>
  <c r="J477" i="9"/>
  <c r="K926" i="9"/>
  <c r="C964" i="9"/>
  <c r="C656" i="9"/>
  <c r="K1417" i="9"/>
  <c r="D1929" i="9"/>
  <c r="K1922" i="9"/>
  <c r="K550" i="9"/>
  <c r="F485" i="9"/>
  <c r="N943" i="9"/>
  <c r="M1547" i="9"/>
  <c r="I2072" i="9"/>
  <c r="I305" i="9"/>
  <c r="K911" i="9"/>
  <c r="G1912" i="9"/>
  <c r="E1164" i="9"/>
  <c r="E1343" i="9"/>
  <c r="H47" i="9"/>
  <c r="G499" i="9"/>
  <c r="I966" i="9"/>
  <c r="K439" i="9"/>
  <c r="D246" i="9"/>
  <c r="M1845" i="9"/>
  <c r="D1008" i="9"/>
  <c r="H111" i="9"/>
  <c r="O653" i="9"/>
  <c r="I1816" i="9"/>
  <c r="C516" i="9"/>
  <c r="I574" i="9"/>
  <c r="G283" i="9"/>
  <c r="C1009" i="9"/>
  <c r="L45" i="9"/>
  <c r="N1824" i="9"/>
  <c r="I549" i="9"/>
  <c r="J357" i="9"/>
  <c r="K1092" i="9"/>
  <c r="N2195" i="9"/>
  <c r="N2227" i="9"/>
  <c r="G439" i="9"/>
  <c r="J1123" i="9"/>
  <c r="L137" i="9"/>
  <c r="G287" i="9"/>
  <c r="D94" i="9"/>
  <c r="I390" i="9"/>
  <c r="F1695" i="9"/>
  <c r="O352" i="9"/>
  <c r="M1726" i="9"/>
  <c r="G548" i="9"/>
  <c r="E211" i="9"/>
  <c r="O1914" i="9"/>
  <c r="N50" i="9"/>
  <c r="J1030" i="9"/>
  <c r="N1234" i="9"/>
  <c r="D1222" i="9"/>
  <c r="N885" i="9"/>
  <c r="N1308" i="9"/>
  <c r="O2175" i="9"/>
  <c r="H1474" i="9"/>
  <c r="N1085" i="9"/>
  <c r="G1848" i="9"/>
  <c r="J875" i="9"/>
  <c r="L355" i="9"/>
  <c r="D770" i="9"/>
  <c r="J834" i="9"/>
  <c r="D1726" i="9"/>
  <c r="M2053" i="9"/>
  <c r="I1889" i="9"/>
  <c r="H2160" i="9"/>
  <c r="H1555" i="9"/>
  <c r="I757" i="9"/>
  <c r="F52" i="9"/>
  <c r="F1179" i="9"/>
  <c r="K2195" i="9"/>
  <c r="F316" i="9"/>
  <c r="G538" i="9"/>
  <c r="D674" i="9"/>
  <c r="C1844" i="9"/>
  <c r="J1159" i="9"/>
  <c r="M1725" i="9"/>
  <c r="J549" i="9"/>
  <c r="D1845" i="9"/>
  <c r="N485" i="9"/>
  <c r="O346" i="9"/>
  <c r="D821" i="9"/>
  <c r="E1115" i="9"/>
  <c r="E707" i="9"/>
  <c r="I488" i="9"/>
  <c r="D40" i="9"/>
  <c r="H2214" i="9"/>
  <c r="F1085" i="9"/>
  <c r="H222" i="9"/>
  <c r="E399" i="9"/>
  <c r="F133" i="9"/>
  <c r="K1121" i="9"/>
  <c r="J519" i="9"/>
  <c r="N1784" i="9"/>
  <c r="D1088" i="9"/>
  <c r="D945" i="9"/>
  <c r="O1387" i="9"/>
  <c r="L1101" i="9"/>
  <c r="J1332" i="9"/>
  <c r="G607" i="9"/>
  <c r="F363" i="9"/>
  <c r="C369" i="9"/>
  <c r="O1785" i="9"/>
  <c r="I1240" i="9"/>
  <c r="K133" i="9"/>
  <c r="I1736" i="9"/>
  <c r="O1085" i="9"/>
  <c r="H307" i="9"/>
  <c r="L925" i="9"/>
  <c r="N463" i="9"/>
  <c r="K2012" i="9"/>
  <c r="D404" i="9"/>
  <c r="O123" i="9"/>
  <c r="F898" i="9"/>
  <c r="C1702" i="9"/>
  <c r="C1894" i="9"/>
  <c r="I1588" i="9"/>
  <c r="J1468" i="9"/>
  <c r="F2006" i="9"/>
  <c r="M231" i="9"/>
  <c r="L705" i="9"/>
  <c r="F2041" i="9"/>
  <c r="J54" i="9"/>
  <c r="H2077" i="9"/>
  <c r="O337" i="9"/>
  <c r="I1162" i="9"/>
  <c r="C2209" i="9"/>
  <c r="J1290" i="9"/>
  <c r="C747" i="9"/>
  <c r="O111" i="9"/>
  <c r="J1723" i="9"/>
  <c r="H332" i="9"/>
  <c r="H1083" i="9"/>
  <c r="O34" i="9"/>
  <c r="J1362" i="9"/>
  <c r="I1170" i="9"/>
  <c r="J1058" i="9"/>
  <c r="G1837" i="9"/>
  <c r="J872" i="9"/>
  <c r="E535" i="9"/>
  <c r="I463" i="9"/>
  <c r="I873" i="9"/>
  <c r="L542" i="9"/>
  <c r="O1667" i="9"/>
  <c r="L790" i="9"/>
  <c r="L584" i="9"/>
  <c r="J1247" i="9"/>
  <c r="I524" i="9"/>
  <c r="H1814" i="9"/>
  <c r="N1374" i="9"/>
  <c r="C790" i="9"/>
  <c r="C547" i="9"/>
  <c r="I1008" i="9"/>
  <c r="G1518" i="9"/>
  <c r="D726" i="9"/>
  <c r="G1752" i="9"/>
  <c r="L885" i="9"/>
  <c r="J1480" i="9"/>
  <c r="G1199" i="9"/>
  <c r="M1132" i="9"/>
  <c r="D769" i="9"/>
  <c r="M581" i="9"/>
  <c r="H274" i="9"/>
  <c r="J1387" i="9"/>
  <c r="M555" i="9"/>
  <c r="F665" i="9"/>
  <c r="L398" i="9"/>
  <c r="G407" i="9"/>
  <c r="D1307" i="9"/>
  <c r="J1610" i="9"/>
  <c r="D124" i="9"/>
  <c r="J1977" i="9"/>
  <c r="J1951" i="9"/>
  <c r="O267" i="9"/>
  <c r="M79" i="9"/>
  <c r="O1132" i="9"/>
  <c r="E2197" i="9"/>
  <c r="F2042" i="9"/>
  <c r="J718" i="9"/>
  <c r="D1099" i="9"/>
  <c r="H1685" i="9"/>
  <c r="M108" i="9"/>
  <c r="E202" i="9"/>
  <c r="J1207" i="9"/>
  <c r="M1243" i="9"/>
  <c r="D865" i="9"/>
  <c r="E2050" i="9"/>
  <c r="F2093" i="9"/>
  <c r="N24" i="9"/>
  <c r="G1249" i="9"/>
  <c r="N393" i="9"/>
  <c r="N873" i="9"/>
  <c r="F34" i="9"/>
  <c r="H705" i="9"/>
  <c r="D2031" i="9"/>
  <c r="J329" i="9"/>
  <c r="G1596" i="9"/>
  <c r="M846" i="9"/>
  <c r="O385" i="9"/>
  <c r="O482" i="9"/>
  <c r="F1195" i="9"/>
  <c r="H739" i="9"/>
  <c r="J678" i="9"/>
  <c r="F449" i="9"/>
  <c r="M112" i="9"/>
  <c r="K1960" i="9"/>
  <c r="F946" i="9"/>
  <c r="E407" i="9"/>
  <c r="N521" i="9"/>
  <c r="M310" i="9"/>
  <c r="N1982" i="9"/>
  <c r="J1038" i="9"/>
  <c r="J2101" i="9"/>
  <c r="I115" i="9"/>
  <c r="I1713" i="9"/>
  <c r="C1092" i="9"/>
  <c r="N1411" i="9"/>
  <c r="G1672" i="9"/>
  <c r="J1818" i="9"/>
  <c r="N2127" i="9"/>
  <c r="K2118" i="9"/>
  <c r="I170" i="9"/>
  <c r="G736" i="9"/>
  <c r="I316" i="9"/>
  <c r="F1897" i="9"/>
  <c r="H607" i="9"/>
  <c r="K534" i="9"/>
  <c r="C1991" i="9"/>
  <c r="F1515" i="9"/>
  <c r="N254" i="9"/>
  <c r="H834" i="9"/>
  <c r="J2122" i="9"/>
  <c r="O2103" i="9"/>
  <c r="K992" i="9"/>
  <c r="J828" i="9"/>
  <c r="J1662" i="9"/>
  <c r="I1157" i="9"/>
  <c r="N26" i="9"/>
  <c r="L365" i="9"/>
  <c r="D1592" i="9"/>
  <c r="F1185" i="9"/>
  <c r="D1343" i="9"/>
  <c r="K71" i="9"/>
  <c r="M199" i="9"/>
  <c r="H41" i="9"/>
  <c r="H1501" i="9"/>
  <c r="K535" i="9"/>
  <c r="K831" i="9"/>
  <c r="D465" i="9"/>
  <c r="J753" i="9"/>
  <c r="F1228" i="9"/>
  <c r="D1601" i="9"/>
  <c r="C289" i="9"/>
  <c r="M992" i="9"/>
  <c r="L2118" i="9"/>
  <c r="E324" i="9"/>
  <c r="E674" i="9"/>
  <c r="D2105" i="9"/>
  <c r="J1724" i="9"/>
  <c r="I1183" i="9"/>
  <c r="O96" i="9"/>
  <c r="N1420" i="9"/>
  <c r="I158" i="9"/>
  <c r="H1528" i="9"/>
  <c r="I63" i="9"/>
  <c r="F1028" i="9"/>
  <c r="G1369" i="9"/>
  <c r="D622" i="9"/>
  <c r="N1947" i="9"/>
  <c r="D1680" i="9"/>
  <c r="I1777" i="9"/>
  <c r="G478" i="9"/>
  <c r="J203" i="9"/>
  <c r="K1402" i="9"/>
  <c r="L374" i="9"/>
  <c r="O1234" i="9"/>
  <c r="I1673" i="9"/>
  <c r="C96" i="9"/>
  <c r="N1162" i="9"/>
  <c r="M1801" i="9"/>
  <c r="L661" i="9"/>
  <c r="G6" i="9"/>
  <c r="L1073" i="9"/>
  <c r="C1249" i="9"/>
  <c r="M703" i="9"/>
  <c r="G474" i="9"/>
  <c r="N1249" i="9"/>
  <c r="J1907" i="9"/>
  <c r="I1518" i="9"/>
  <c r="C1243" i="9"/>
  <c r="O826" i="9"/>
  <c r="N1912" i="9"/>
  <c r="O619" i="9"/>
  <c r="L1185" i="9"/>
  <c r="H923" i="9"/>
  <c r="D1608" i="9"/>
  <c r="J1742" i="9"/>
  <c r="H121" i="9"/>
  <c r="O398" i="9"/>
  <c r="H933" i="9"/>
  <c r="O108" i="9"/>
  <c r="J1116" i="9"/>
  <c r="C1827" i="9"/>
  <c r="E310" i="9"/>
  <c r="L1005" i="9"/>
  <c r="H1376" i="9"/>
  <c r="L880" i="9"/>
  <c r="G2160" i="9"/>
  <c r="I962" i="9"/>
  <c r="G1611" i="9"/>
  <c r="F419" i="9"/>
  <c r="K1343" i="9"/>
  <c r="I419" i="9"/>
  <c r="O1591" i="9"/>
  <c r="K1479" i="9"/>
  <c r="H2104" i="9"/>
  <c r="C1305" i="9"/>
  <c r="J2024" i="9"/>
  <c r="E2187" i="9"/>
  <c r="H199" i="9"/>
  <c r="O2164" i="9"/>
  <c r="F1232" i="9"/>
  <c r="K363" i="9"/>
  <c r="H665" i="9"/>
  <c r="M244" i="9"/>
  <c r="D429" i="9"/>
  <c r="F707" i="9"/>
  <c r="G489" i="9"/>
  <c r="M753" i="9"/>
  <c r="G155" i="9"/>
  <c r="I1818" i="9"/>
  <c r="L604" i="9"/>
  <c r="O1616" i="9"/>
  <c r="K1671" i="9"/>
  <c r="D1455" i="9"/>
  <c r="K45" i="9"/>
  <c r="E486" i="9"/>
  <c r="J293" i="9"/>
  <c r="H2197" i="9"/>
  <c r="C1285" i="9"/>
  <c r="H1837" i="9"/>
  <c r="C93" i="9"/>
  <c r="C992" i="9"/>
  <c r="I156" i="9"/>
  <c r="L1759" i="9"/>
  <c r="M1958" i="9"/>
  <c r="E610" i="9"/>
  <c r="G1110" i="9"/>
  <c r="N811" i="9"/>
  <c r="E1329" i="9"/>
  <c r="M1603" i="9"/>
  <c r="E347" i="9"/>
  <c r="I152" i="9"/>
  <c r="J1656" i="9"/>
  <c r="O1519" i="9"/>
  <c r="L1715" i="9"/>
  <c r="I589" i="9"/>
  <c r="L1232" i="9"/>
  <c r="D421" i="9"/>
  <c r="G844" i="9"/>
  <c r="O477" i="9"/>
  <c r="K678" i="9"/>
  <c r="E2107" i="9"/>
  <c r="J22" i="9"/>
  <c r="N1081" i="9"/>
  <c r="I767" i="9"/>
  <c r="C1402" i="9"/>
  <c r="E1526" i="9"/>
  <c r="K1912" i="9"/>
  <c r="F1744" i="9"/>
  <c r="I1596" i="9"/>
  <c r="C1892" i="9"/>
  <c r="O24" i="9"/>
  <c r="M1960" i="9"/>
  <c r="F553" i="9"/>
  <c r="L415" i="9"/>
  <c r="G739" i="9"/>
  <c r="E1374" i="9"/>
  <c r="J972" i="9"/>
  <c r="C1532" i="9"/>
  <c r="C34" i="9"/>
  <c r="F2182" i="9"/>
  <c r="D1364" i="9"/>
  <c r="C301" i="9"/>
  <c r="H1224" i="9"/>
  <c r="J1432" i="9"/>
  <c r="O214" i="9"/>
  <c r="G1099" i="9"/>
  <c r="O23" i="9"/>
  <c r="K1451" i="9"/>
  <c r="D873" i="9"/>
  <c r="H592" i="9"/>
  <c r="H1977" i="9"/>
  <c r="M477" i="9"/>
  <c r="L1230" i="9"/>
  <c r="G1158" i="9"/>
  <c r="L109" i="9"/>
  <c r="N2117" i="9"/>
  <c r="J719" i="9"/>
  <c r="K2224" i="9"/>
  <c r="H559" i="9"/>
  <c r="I2200" i="9"/>
  <c r="G1296" i="9"/>
  <c r="O1164" i="9"/>
  <c r="O526" i="9"/>
  <c r="O524" i="9"/>
  <c r="C828" i="9"/>
  <c r="N1298" i="9"/>
  <c r="L1028" i="9"/>
  <c r="E99" i="9"/>
  <c r="K165" i="9"/>
  <c r="I322" i="9"/>
  <c r="M1195" i="9"/>
  <c r="J130" i="9"/>
  <c r="G1215" i="9"/>
  <c r="G1122" i="9"/>
  <c r="I821" i="9"/>
  <c r="I555" i="9"/>
  <c r="I1664" i="9"/>
  <c r="C429" i="9"/>
  <c r="M916" i="9"/>
  <c r="O1532" i="9"/>
  <c r="M820" i="9"/>
  <c r="M450" i="9"/>
  <c r="F1360" i="9"/>
  <c r="D147" i="9"/>
  <c r="N726" i="9"/>
  <c r="D203" i="9"/>
  <c r="H1596" i="9"/>
  <c r="E1358" i="9"/>
  <c r="O498" i="9"/>
  <c r="N1015" i="9"/>
  <c r="I1166" i="9"/>
  <c r="J444" i="9"/>
  <c r="M974" i="9"/>
  <c r="H974" i="9"/>
  <c r="N828" i="9"/>
  <c r="L488" i="9"/>
  <c r="L2015" i="9"/>
  <c r="F1157" i="9"/>
  <c r="M363" i="9"/>
  <c r="J1343" i="9"/>
  <c r="L1133" i="9"/>
  <c r="M1263" i="9"/>
  <c r="D953" i="9"/>
  <c r="H943" i="9"/>
  <c r="D678" i="9"/>
  <c r="I550" i="9"/>
  <c r="I1402" i="9"/>
  <c r="C1117" i="9"/>
  <c r="H1982" i="9"/>
  <c r="G1411" i="9"/>
  <c r="F1455" i="9"/>
  <c r="G1588" i="9"/>
  <c r="H670" i="9"/>
  <c r="O1290" i="9"/>
  <c r="C967" i="9"/>
  <c r="K324" i="9"/>
  <c r="H1602" i="9"/>
  <c r="F1241" i="9"/>
  <c r="D1660" i="9"/>
  <c r="L217" i="9"/>
  <c r="O1897" i="9"/>
  <c r="F1879" i="9"/>
  <c r="D1672" i="9"/>
  <c r="K160" i="9"/>
  <c r="G357" i="9"/>
  <c r="E831" i="9"/>
  <c r="G320" i="9"/>
  <c r="G31" i="9"/>
  <c r="H858" i="9"/>
  <c r="G1976" i="9"/>
  <c r="C606" i="9"/>
  <c r="N264" i="9"/>
  <c r="H486" i="9"/>
  <c r="E1991" i="9"/>
  <c r="J426" i="9"/>
  <c r="I1963" i="9"/>
  <c r="E1596" i="9"/>
  <c r="I952" i="9"/>
  <c r="D357" i="9"/>
  <c r="N203" i="9"/>
  <c r="I439" i="9"/>
  <c r="G15" i="9"/>
  <c r="L1294" i="9"/>
  <c r="L2227" i="9"/>
  <c r="C1602" i="9"/>
  <c r="I2176" i="9"/>
  <c r="K264" i="9"/>
  <c r="I1504" i="9"/>
  <c r="H1285" i="9"/>
  <c r="D1880" i="9"/>
  <c r="L1239" i="9"/>
  <c r="E156" i="9"/>
  <c r="D68" i="9"/>
  <c r="H1539" i="9"/>
  <c r="L1462" i="9"/>
  <c r="D614" i="9"/>
  <c r="F483" i="9"/>
  <c r="L2187" i="9"/>
  <c r="G1208" i="9"/>
  <c r="C1606" i="9"/>
  <c r="N1726" i="9"/>
  <c r="J524" i="9"/>
  <c r="N924" i="9"/>
  <c r="E875" i="9"/>
  <c r="O1226" i="9"/>
  <c r="L460" i="9"/>
  <c r="H1824" i="9"/>
  <c r="H615" i="9"/>
  <c r="L532" i="9"/>
  <c r="O1096" i="9"/>
  <c r="O736" i="9"/>
  <c r="O1814" i="9"/>
  <c r="K953" i="9"/>
  <c r="D1825" i="9"/>
  <c r="M1362" i="9"/>
  <c r="N1668" i="9"/>
  <c r="H1617" i="9"/>
  <c r="I1354" i="9"/>
  <c r="F2037" i="9"/>
  <c r="J1602" i="9"/>
  <c r="C50" i="9"/>
  <c r="C383" i="9"/>
  <c r="M89" i="9"/>
  <c r="F819" i="9"/>
  <c r="M1982" i="9"/>
  <c r="L26" i="9"/>
  <c r="F1504" i="9"/>
  <c r="H1615" i="9"/>
  <c r="L195" i="9"/>
  <c r="L538" i="9"/>
  <c r="G1276" i="9"/>
  <c r="L1920" i="9"/>
  <c r="E1215" i="9"/>
  <c r="D108" i="9"/>
  <c r="H573" i="9"/>
  <c r="O2037" i="9"/>
  <c r="H1115" i="9"/>
  <c r="M1808" i="9"/>
  <c r="K312" i="9"/>
  <c r="F604" i="9"/>
  <c r="K457" i="9"/>
  <c r="H309" i="9"/>
  <c r="G953" i="9"/>
  <c r="D15" i="9"/>
  <c r="E1308" i="9"/>
  <c r="M1815" i="9"/>
  <c r="E579" i="9"/>
  <c r="L1824" i="9"/>
  <c r="G422" i="9"/>
  <c r="O965" i="9"/>
  <c r="E980" i="9"/>
  <c r="N2209" i="9"/>
  <c r="F679" i="9"/>
  <c r="O1735" i="9"/>
  <c r="N369" i="9"/>
  <c r="D707" i="9"/>
  <c r="M811" i="9"/>
  <c r="E2024" i="9"/>
  <c r="F1492" i="9"/>
  <c r="N104" i="9"/>
  <c r="L1947" i="9"/>
  <c r="I637" i="9"/>
  <c r="L1988" i="9"/>
  <c r="N2185" i="9"/>
  <c r="J246" i="9"/>
  <c r="N246" i="9"/>
  <c r="F322" i="9"/>
  <c r="N1094" i="9"/>
  <c r="C416" i="9"/>
  <c r="L1958" i="9"/>
  <c r="K1988" i="9"/>
  <c r="H1515" i="9"/>
  <c r="F2185" i="9"/>
  <c r="D1232" i="9"/>
  <c r="L1409" i="9"/>
  <c r="I1089" i="9"/>
  <c r="H872" i="9"/>
  <c r="K2183" i="9"/>
  <c r="C1528" i="9"/>
  <c r="E449" i="9"/>
  <c r="L1630" i="9"/>
  <c r="E1197" i="9"/>
  <c r="M1837" i="9"/>
  <c r="C1252" i="9"/>
  <c r="C1021" i="9"/>
  <c r="N1779" i="9"/>
  <c r="N484" i="9"/>
  <c r="C327" i="9"/>
  <c r="E1279" i="9"/>
  <c r="E1354" i="9"/>
  <c r="I2024" i="9"/>
  <c r="C225" i="9"/>
  <c r="D1220" i="9"/>
  <c r="C1030" i="9"/>
  <c r="I1848" i="9"/>
  <c r="M532" i="9"/>
  <c r="D1122" i="9"/>
  <c r="N1826" i="9"/>
  <c r="E683" i="9"/>
  <c r="K96" i="9"/>
  <c r="I946" i="9"/>
  <c r="L1519" i="9"/>
  <c r="I1731" i="9"/>
  <c r="D1671" i="9"/>
  <c r="C67" i="9"/>
  <c r="N380" i="9"/>
  <c r="L978" i="9"/>
  <c r="F2195" i="9"/>
  <c r="N80" i="9"/>
  <c r="E2077" i="9"/>
  <c r="H1123" i="9"/>
  <c r="I1602" i="9"/>
  <c r="M821" i="9"/>
  <c r="K130" i="9"/>
  <c r="E884" i="9"/>
  <c r="I582" i="9"/>
  <c r="E473" i="9"/>
  <c r="F615" i="9"/>
  <c r="F624" i="9"/>
  <c r="C803" i="9"/>
  <c r="N1007" i="9"/>
  <c r="I543" i="9"/>
  <c r="I278" i="9"/>
  <c r="K156" i="9"/>
  <c r="F349" i="9"/>
  <c r="E1746" i="9"/>
  <c r="M1117" i="9"/>
  <c r="N47" i="9"/>
  <c r="G390" i="9"/>
  <c r="M1814" i="9"/>
  <c r="D1777" i="9"/>
  <c r="N664" i="9"/>
  <c r="F1099" i="9"/>
  <c r="I2017" i="9"/>
  <c r="E1908" i="9"/>
  <c r="O80" i="9"/>
  <c r="O912" i="9"/>
  <c r="M1723" i="9"/>
  <c r="E173" i="9"/>
  <c r="I2195" i="9"/>
  <c r="L1123" i="9"/>
  <c r="O1617" i="9"/>
  <c r="L478" i="9"/>
  <c r="F885" i="9"/>
  <c r="C256" i="9"/>
  <c r="F867" i="9"/>
  <c r="H374" i="9"/>
  <c r="J1922" i="9"/>
  <c r="D158" i="9"/>
  <c r="H916" i="9"/>
  <c r="G322" i="9"/>
  <c r="L34" i="9"/>
  <c r="C764" i="9"/>
  <c r="N1659" i="9"/>
  <c r="J744" i="9"/>
  <c r="D324" i="9"/>
  <c r="O78" i="9"/>
  <c r="J1949" i="9"/>
  <c r="E1066" i="9"/>
  <c r="F203" i="9"/>
  <c r="J133" i="9"/>
  <c r="D347" i="9"/>
  <c r="G870" i="9"/>
  <c r="I1129" i="9"/>
  <c r="F2024" i="9"/>
  <c r="D1074" i="9"/>
  <c r="K1475" i="9"/>
  <c r="O1685" i="9"/>
  <c r="O1930" i="9"/>
  <c r="O2166" i="9"/>
  <c r="G1735" i="9"/>
  <c r="L2195" i="9"/>
  <c r="I444" i="9"/>
  <c r="I957" i="9"/>
  <c r="J419" i="9"/>
  <c r="N198" i="9"/>
  <c r="M1479" i="9"/>
  <c r="K1918" i="9"/>
  <c r="H1963" i="9"/>
  <c r="L1332" i="9"/>
  <c r="C628" i="9"/>
  <c r="E1079" i="9"/>
  <c r="M534" i="9"/>
  <c r="O1374" i="9"/>
  <c r="C652" i="9"/>
  <c r="N435" i="9"/>
  <c r="F854" i="9"/>
  <c r="N398" i="9"/>
  <c r="L962" i="9"/>
  <c r="M2154" i="9"/>
  <c r="L170" i="9"/>
  <c r="M1538" i="9"/>
  <c r="M526" i="9"/>
  <c r="M2101" i="9"/>
  <c r="C227" i="9"/>
  <c r="K358" i="9"/>
  <c r="K438" i="9"/>
  <c r="E106" i="9"/>
  <c r="K1526" i="9"/>
  <c r="C670" i="9"/>
  <c r="K674" i="9"/>
  <c r="F268" i="9"/>
  <c r="O2061" i="9"/>
  <c r="J1827" i="9"/>
  <c r="K357" i="9"/>
  <c r="M1822" i="9"/>
  <c r="K1905" i="9"/>
  <c r="C348" i="9"/>
  <c r="D2221" i="9"/>
  <c r="H1208" i="9"/>
  <c r="J1654" i="9"/>
  <c r="K109" i="9"/>
  <c r="M803" i="9"/>
  <c r="H844" i="9"/>
  <c r="E1825" i="9"/>
  <c r="H1305" i="9"/>
  <c r="F1220" i="9"/>
  <c r="F123" i="9"/>
  <c r="G2122" i="9"/>
  <c r="J2050" i="9"/>
  <c r="G753" i="9"/>
  <c r="E1518" i="9"/>
  <c r="K2100" i="9"/>
  <c r="C1960" i="9"/>
  <c r="H94" i="9"/>
  <c r="G386" i="9"/>
  <c r="H383" i="9"/>
  <c r="I809" i="9"/>
  <c r="I1431" i="9"/>
  <c r="K1594" i="9"/>
  <c r="H1170" i="9"/>
  <c r="J1166" i="9"/>
  <c r="D456" i="9"/>
  <c r="I349" i="9"/>
  <c r="D1594" i="9"/>
  <c r="G1821" i="9"/>
  <c r="L328" i="9"/>
  <c r="N1594" i="9"/>
  <c r="D414" i="9"/>
  <c r="K1861" i="9"/>
  <c r="L1894" i="9"/>
  <c r="O216" i="9"/>
  <c r="K351" i="9"/>
  <c r="G1702" i="9"/>
  <c r="N2078" i="9"/>
  <c r="I828" i="9"/>
  <c r="C485" i="9"/>
  <c r="G219" i="9"/>
  <c r="M333" i="9"/>
  <c r="G1554" i="9"/>
  <c r="C71" i="9"/>
  <c r="M1033" i="9"/>
  <c r="O820" i="9"/>
  <c r="O300" i="9"/>
  <c r="G2068" i="9"/>
  <c r="K762" i="9"/>
  <c r="C444" i="9"/>
  <c r="N123" i="9"/>
  <c r="E1963" i="9"/>
  <c r="N2124" i="9"/>
  <c r="H1240" i="9"/>
  <c r="C519" i="9"/>
  <c r="L352" i="9"/>
  <c r="D337" i="9"/>
  <c r="M398" i="9"/>
  <c r="E1539" i="9"/>
  <c r="M1905" i="9"/>
  <c r="G2040" i="9"/>
  <c r="L602" i="9"/>
  <c r="F705" i="9"/>
  <c r="L1077" i="9"/>
  <c r="M1185" i="9"/>
  <c r="H1785" i="9"/>
  <c r="K718" i="9"/>
  <c r="F962" i="9"/>
  <c r="H1467" i="9"/>
  <c r="N1942" i="9"/>
  <c r="F237" i="9"/>
  <c r="D1207" i="9"/>
  <c r="C2014" i="9"/>
  <c r="D1591" i="9"/>
  <c r="H637" i="9"/>
  <c r="L297" i="9"/>
  <c r="N1321" i="9"/>
  <c r="C826" i="9"/>
  <c r="M57" i="9"/>
  <c r="J2026" i="9"/>
  <c r="G352" i="9"/>
  <c r="G220" i="9"/>
  <c r="F2231" i="9"/>
  <c r="G1616" i="9"/>
  <c r="O1866" i="9"/>
  <c r="G581" i="9"/>
  <c r="I705" i="9"/>
  <c r="G826" i="9"/>
  <c r="D1241" i="9"/>
  <c r="O1526" i="9"/>
  <c r="N690" i="9"/>
  <c r="F873" i="9"/>
  <c r="O1770" i="9"/>
  <c r="D2072" i="9"/>
  <c r="C2117" i="9"/>
  <c r="J652" i="9"/>
  <c r="J40" i="9"/>
  <c r="H1350" i="9"/>
  <c r="L606" i="9"/>
  <c r="G126" i="9"/>
  <c r="D1916" i="9"/>
  <c r="D1117" i="9"/>
  <c r="K800" i="9"/>
  <c r="O1977" i="9"/>
  <c r="F1349" i="9"/>
  <c r="G800" i="9"/>
  <c r="K1409" i="9"/>
  <c r="D1744" i="9"/>
  <c r="G883" i="9"/>
  <c r="G1892" i="9"/>
  <c r="J217" i="9"/>
  <c r="M438" i="9"/>
  <c r="J2107" i="9"/>
  <c r="I1492" i="9"/>
  <c r="H1663" i="9"/>
  <c r="N79" i="9"/>
  <c r="D1162" i="9"/>
  <c r="E1398" i="9"/>
  <c r="F1123" i="9"/>
  <c r="F371" i="9"/>
  <c r="L1656" i="9"/>
  <c r="K157" i="9"/>
  <c r="N701" i="9"/>
  <c r="J1015" i="9"/>
  <c r="J300" i="9"/>
  <c r="C2194" i="9"/>
  <c r="L202" i="9"/>
  <c r="O71" i="9"/>
  <c r="H444" i="9"/>
  <c r="N67" i="9"/>
  <c r="K1515" i="9"/>
  <c r="O473" i="9"/>
  <c r="N2194" i="9"/>
  <c r="E619" i="9"/>
  <c r="N1071" i="9"/>
  <c r="E1473" i="9"/>
  <c r="E1617" i="9"/>
  <c r="E1538" i="9"/>
  <c r="G597" i="9"/>
  <c r="H128" i="9"/>
  <c r="C875" i="9"/>
  <c r="E1603" i="9"/>
  <c r="G1629" i="9"/>
  <c r="D199" i="9"/>
  <c r="N1056" i="9"/>
  <c r="N1083" i="9"/>
  <c r="F1077" i="9"/>
  <c r="O81" i="9"/>
  <c r="M726" i="9"/>
  <c r="H126" i="9"/>
  <c r="E80" i="9"/>
  <c r="K1123" i="9"/>
  <c r="C2107" i="9"/>
  <c r="O233" i="9"/>
  <c r="C1473" i="9"/>
  <c r="F1912" i="9"/>
  <c r="L551" i="9"/>
  <c r="O415" i="9"/>
  <c r="L1680" i="9"/>
  <c r="H1549" i="9"/>
  <c r="K834" i="9"/>
  <c r="C2162" i="9"/>
  <c r="L1557" i="9"/>
  <c r="I1551" i="9"/>
  <c r="O1825" i="9"/>
  <c r="O1725" i="9"/>
  <c r="M757" i="9"/>
  <c r="L68" i="9"/>
  <c r="K875" i="9"/>
  <c r="C1808" i="9"/>
  <c r="E427" i="9"/>
  <c r="H1300" i="9"/>
  <c r="K1030" i="9"/>
  <c r="D483" i="9"/>
  <c r="F1519" i="9"/>
  <c r="G1056" i="9"/>
  <c r="L399" i="9"/>
  <c r="F1471" i="9"/>
  <c r="N247" i="9"/>
  <c r="C767" i="9"/>
  <c r="K675" i="9"/>
  <c r="J808" i="9"/>
  <c r="M981" i="9"/>
  <c r="F2073" i="9"/>
  <c r="L1897" i="9"/>
  <c r="D1962" i="9"/>
  <c r="I1922" i="9"/>
  <c r="O1537" i="9"/>
  <c r="J1736" i="9"/>
  <c r="H949" i="9"/>
  <c r="L811" i="9"/>
  <c r="M314" i="9"/>
  <c r="N107" i="9"/>
  <c r="C1785" i="9"/>
  <c r="N627" i="9"/>
  <c r="O2154" i="9"/>
  <c r="M1504" i="9"/>
  <c r="N1914" i="9"/>
  <c r="H267" i="9"/>
  <c r="E2225" i="9"/>
  <c r="E1656" i="9"/>
  <c r="K1221" i="9"/>
  <c r="F1369" i="9"/>
  <c r="O538" i="9"/>
  <c r="C2225" i="9"/>
  <c r="L121" i="9"/>
  <c r="E653" i="9"/>
  <c r="F1611" i="9"/>
  <c r="M202" i="9"/>
  <c r="J2103" i="9"/>
  <c r="I416" i="9"/>
  <c r="C1162" i="9"/>
  <c r="J367" i="9"/>
  <c r="C2224" i="9"/>
  <c r="E326" i="9"/>
  <c r="E867" i="9"/>
  <c r="D1421" i="9"/>
  <c r="F1199" i="9"/>
  <c r="L1611" i="9"/>
  <c r="K1362" i="9"/>
  <c r="I379" i="9"/>
  <c r="H1183" i="9"/>
  <c r="I1347" i="9"/>
  <c r="J1250" i="9"/>
  <c r="J1925" i="9"/>
  <c r="L1475" i="9"/>
  <c r="J1822" i="9"/>
  <c r="H2200" i="9"/>
  <c r="K493" i="9"/>
  <c r="G456" i="9"/>
  <c r="O1358" i="9"/>
  <c r="C307" i="9"/>
  <c r="C2166" i="9"/>
  <c r="H1489" i="9"/>
  <c r="E1368" i="9"/>
  <c r="C1845" i="9"/>
  <c r="J380" i="9"/>
  <c r="G2103" i="9"/>
  <c r="I380" i="9"/>
  <c r="F444" i="9"/>
  <c r="N1276" i="9"/>
  <c r="E2066" i="9"/>
  <c r="K1766" i="9"/>
  <c r="D782" i="9"/>
  <c r="G1364" i="9"/>
  <c r="H767" i="9"/>
  <c r="C328" i="9"/>
  <c r="I1094" i="9"/>
  <c r="K1899" i="9"/>
  <c r="M220" i="9"/>
  <c r="E1243" i="9"/>
  <c r="H828" i="9"/>
  <c r="O2137" i="9"/>
  <c r="F995" i="9"/>
  <c r="N490" i="9"/>
  <c r="E45" i="9"/>
  <c r="M107" i="9"/>
  <c r="L1802" i="9"/>
  <c r="F198" i="9"/>
  <c r="N780" i="9"/>
  <c r="C2100" i="9"/>
  <c r="F1942" i="9"/>
  <c r="O1963" i="9"/>
  <c r="D242" i="9"/>
  <c r="F289" i="9"/>
  <c r="C584" i="9"/>
  <c r="F2132" i="9"/>
  <c r="F1433" i="9"/>
  <c r="C1481" i="9"/>
  <c r="D283" i="9"/>
  <c r="J33" i="9"/>
  <c r="G1982" i="9"/>
  <c r="E1245" i="9"/>
  <c r="J637" i="9"/>
  <c r="O1894" i="9"/>
  <c r="L759" i="9"/>
  <c r="L1193" i="9"/>
  <c r="O1418" i="9"/>
  <c r="C356" i="9"/>
  <c r="O1429" i="9"/>
  <c r="L157" i="9"/>
  <c r="H1594" i="9"/>
  <c r="C1295" i="9"/>
  <c r="F2118" i="9"/>
  <c r="L1416" i="9"/>
  <c r="H1726" i="9"/>
  <c r="N672" i="9"/>
  <c r="J1215" i="9"/>
  <c r="C840" i="9"/>
  <c r="F828" i="9"/>
  <c r="K1162" i="9"/>
  <c r="G2183" i="9"/>
  <c r="G1455" i="9"/>
  <c r="O1230" i="9"/>
  <c r="K702" i="9"/>
  <c r="K1372" i="9"/>
  <c r="I202" i="9"/>
  <c r="F1406" i="9"/>
  <c r="M1988" i="9"/>
  <c r="K1369" i="9"/>
  <c r="J791" i="9"/>
  <c r="G1458" i="9"/>
  <c r="K478" i="9"/>
  <c r="K1680" i="9"/>
  <c r="G1025" i="9"/>
  <c r="E1007" i="9"/>
  <c r="O1360" i="9"/>
  <c r="M2105" i="9"/>
  <c r="K7" i="9"/>
  <c r="L550" i="9"/>
  <c r="K652" i="9"/>
  <c r="G1285" i="9"/>
  <c r="G399" i="9"/>
  <c r="H55" i="9"/>
  <c r="H109" i="9"/>
  <c r="O609" i="9"/>
  <c r="L1079" i="9"/>
  <c r="D501" i="9"/>
  <c r="J248" i="9"/>
  <c r="J5" i="9"/>
  <c r="J2072" i="9"/>
  <c r="L281" i="9"/>
  <c r="E1285" i="9"/>
  <c r="E1083" i="9"/>
  <c r="H1380" i="9"/>
  <c r="I244" i="9"/>
  <c r="N747" i="9"/>
  <c r="N199" i="9"/>
  <c r="E596" i="9"/>
  <c r="D1949" i="9"/>
  <c r="I293" i="9"/>
  <c r="H794" i="9"/>
  <c r="H26" i="9"/>
  <c r="G679" i="9"/>
  <c r="H249" i="9"/>
  <c r="O193" i="9"/>
  <c r="I1009" i="9"/>
  <c r="E1541" i="9"/>
  <c r="H1588" i="9"/>
  <c r="K826" i="9"/>
  <c r="D1987" i="9"/>
  <c r="J305" i="9"/>
  <c r="L589" i="9"/>
  <c r="O293" i="9"/>
  <c r="K258" i="9"/>
  <c r="N1286" i="9"/>
  <c r="J227" i="9"/>
  <c r="F1723" i="9"/>
  <c r="L1922" i="9"/>
  <c r="F2123" i="9"/>
  <c r="M1224" i="9"/>
  <c r="I1222" i="9"/>
  <c r="D2231" i="9"/>
  <c r="H1231" i="9"/>
  <c r="I2225" i="9"/>
  <c r="J1358" i="9"/>
  <c r="J2227" i="9"/>
  <c r="G1415" i="9"/>
  <c r="K233" i="9"/>
  <c r="L631" i="9"/>
  <c r="M2185" i="9"/>
  <c r="H1454" i="9"/>
  <c r="M283" i="9"/>
  <c r="D493" i="9"/>
  <c r="C2011" i="9"/>
  <c r="J1199" i="9"/>
  <c r="J316" i="9"/>
  <c r="E1892" i="9"/>
  <c r="E135" i="9"/>
  <c r="C615" i="9"/>
  <c r="N415" i="9"/>
  <c r="I327" i="9"/>
  <c r="O1099" i="9"/>
  <c r="O1394" i="9"/>
  <c r="J1164" i="9"/>
  <c r="K1695" i="9"/>
  <c r="L1398" i="9"/>
  <c r="H770" i="9"/>
  <c r="I241" i="9"/>
  <c r="C58" i="9"/>
  <c r="M352" i="9"/>
  <c r="O305" i="9"/>
  <c r="I470" i="9"/>
  <c r="I761" i="9"/>
  <c r="C1250" i="9"/>
  <c r="F1749" i="9"/>
  <c r="I607" i="9"/>
  <c r="K839" i="9"/>
  <c r="N1822" i="9"/>
  <c r="E1347" i="9"/>
  <c r="I1466" i="9"/>
  <c r="O1933" i="9"/>
  <c r="G1007" i="9"/>
  <c r="F831" i="9"/>
  <c r="M299" i="9"/>
  <c r="C419" i="9"/>
  <c r="L67" i="9"/>
  <c r="L256" i="9"/>
  <c r="E1480" i="9"/>
  <c r="E952" i="9"/>
  <c r="L1749" i="9"/>
  <c r="M1880" i="9"/>
  <c r="M911" i="9"/>
  <c r="M1803" i="9"/>
  <c r="O1702" i="9"/>
  <c r="J1636" i="9"/>
  <c r="J1988" i="9"/>
  <c r="K1440" i="9"/>
  <c r="M2032" i="9"/>
  <c r="K660" i="9"/>
  <c r="O66" i="9"/>
  <c r="G89" i="9"/>
  <c r="D986" i="9"/>
  <c r="N2182" i="9"/>
  <c r="K1009" i="9"/>
  <c r="H1243" i="9"/>
  <c r="E962" i="9"/>
  <c r="I50" i="9"/>
  <c r="F2074" i="9"/>
  <c r="H583" i="9"/>
  <c r="L268" i="9"/>
  <c r="C1028" i="9"/>
  <c r="C491" i="9"/>
  <c r="I43" i="9"/>
  <c r="M670" i="9"/>
  <c r="H2101" i="9"/>
  <c r="M1092" i="9"/>
  <c r="N227" i="9"/>
  <c r="M980" i="9"/>
  <c r="C926" i="9"/>
  <c r="E1415" i="9"/>
  <c r="K601" i="9"/>
  <c r="C809" i="9"/>
  <c r="E2072" i="9"/>
  <c r="D2141" i="9"/>
  <c r="E2221" i="9"/>
  <c r="N1963" i="9"/>
  <c r="I96" i="9"/>
  <c r="F803" i="9"/>
  <c r="D1723" i="9"/>
  <c r="O801" i="9"/>
  <c r="J41" i="9"/>
  <c r="M1162" i="9"/>
  <c r="O1879" i="9"/>
  <c r="C128" i="9"/>
  <c r="D970" i="9"/>
  <c r="D349" i="9"/>
  <c r="O281" i="9"/>
  <c r="L1987" i="9"/>
  <c r="D1914" i="9"/>
  <c r="I701" i="9"/>
  <c r="J538" i="9"/>
  <c r="C2053" i="9"/>
  <c r="J1753" i="9"/>
  <c r="K1943" i="9"/>
  <c r="I1672" i="9"/>
  <c r="F44" i="9"/>
  <c r="F2077" i="9"/>
  <c r="F2154" i="9"/>
  <c r="J1307" i="9"/>
  <c r="C14" i="9"/>
  <c r="J189" i="9"/>
  <c r="I762" i="9"/>
  <c r="D1079" i="9"/>
  <c r="K125" i="9"/>
  <c r="I953" i="9"/>
  <c r="J1784" i="9"/>
  <c r="G524" i="9"/>
  <c r="L581" i="9"/>
  <c r="H610" i="9"/>
  <c r="H1920" i="9"/>
  <c r="N1925" i="9"/>
  <c r="I133" i="9"/>
  <c r="N1849" i="9"/>
  <c r="C2084" i="9"/>
  <c r="N606" i="9"/>
  <c r="D1123" i="9"/>
  <c r="E1231" i="9"/>
  <c r="J962" i="9"/>
  <c r="M1735" i="9"/>
  <c r="J1918" i="9"/>
  <c r="H2158" i="9"/>
  <c r="E352" i="9"/>
  <c r="D1157" i="9"/>
  <c r="G1454" i="9"/>
  <c r="L1671" i="9"/>
  <c r="L1609" i="9"/>
  <c r="I225" i="9"/>
  <c r="F1066" i="9"/>
  <c r="H2182" i="9"/>
  <c r="N133" i="9"/>
  <c r="J2137" i="9"/>
  <c r="E29" i="9"/>
  <c r="O1659" i="9"/>
  <c r="J131" i="9"/>
  <c r="D1171" i="9"/>
  <c r="M115" i="9"/>
  <c r="J108" i="9"/>
  <c r="O99" i="9"/>
  <c r="H1404" i="9"/>
  <c r="O329" i="9"/>
  <c r="M103" i="9"/>
  <c r="H1132" i="9"/>
  <c r="H160" i="9"/>
  <c r="J573" i="9"/>
  <c r="I2105" i="9"/>
  <c r="O767" i="9"/>
  <c r="K310" i="9"/>
  <c r="O1493" i="9"/>
  <c r="H1054" i="9"/>
  <c r="N314" i="9"/>
  <c r="C765" i="9"/>
  <c r="K547" i="9"/>
  <c r="K1102" i="9"/>
  <c r="H1519" i="9"/>
  <c r="K1605" i="9"/>
  <c r="C782" i="9"/>
  <c r="D668" i="9"/>
  <c r="G1759" i="9"/>
  <c r="J1402" i="9"/>
  <c r="C249" i="9"/>
  <c r="C2002" i="9"/>
  <c r="C2158" i="9"/>
  <c r="N1749" i="9"/>
  <c r="G398" i="9"/>
  <c r="O419" i="9"/>
  <c r="I89" i="9"/>
  <c r="M377" i="9"/>
  <c r="G635" i="9"/>
  <c r="F1938" i="9"/>
  <c r="E256" i="9"/>
  <c r="C310" i="9"/>
  <c r="M165" i="9"/>
  <c r="G923" i="9"/>
  <c r="I1308" i="9"/>
  <c r="F1182" i="9"/>
  <c r="K543" i="9"/>
  <c r="H231" i="9"/>
  <c r="D1224" i="9"/>
  <c r="L280" i="9"/>
  <c r="N1036" i="9"/>
  <c r="D2137" i="9"/>
  <c r="K1908" i="9"/>
  <c r="D1532" i="9"/>
  <c r="F2162" i="9"/>
  <c r="H846" i="9"/>
  <c r="H672" i="9"/>
  <c r="D1077" i="9"/>
  <c r="D1121" i="9"/>
  <c r="M661" i="9"/>
  <c r="M2026" i="9"/>
  <c r="H2015" i="9"/>
  <c r="K1673" i="9"/>
  <c r="G884" i="9"/>
  <c r="J78" i="9"/>
  <c r="G424" i="9"/>
  <c r="H1099" i="9"/>
  <c r="H809" i="9"/>
  <c r="G1662" i="9"/>
  <c r="C1391" i="9"/>
  <c r="L671" i="9"/>
  <c r="H759" i="9"/>
  <c r="D709" i="9"/>
  <c r="F1685" i="9"/>
  <c r="I79" i="9"/>
  <c r="M1887" i="9"/>
  <c r="N418" i="9"/>
  <c r="L1316" i="9"/>
  <c r="O41" i="9"/>
  <c r="M380" i="9"/>
  <c r="J2077" i="9"/>
  <c r="C752" i="9"/>
  <c r="H427" i="9"/>
  <c r="J1010" i="9"/>
  <c r="E496" i="9"/>
  <c r="E1879" i="9"/>
  <c r="M1288" i="9"/>
  <c r="F1309" i="9"/>
  <c r="J254" i="9"/>
  <c r="E2093" i="9"/>
  <c r="N507" i="9"/>
  <c r="N953" i="9"/>
  <c r="D661" i="9"/>
  <c r="I1741" i="9"/>
  <c r="C1099" i="9"/>
  <c r="L1549" i="9"/>
  <c r="M2014" i="9"/>
  <c r="F611" i="9"/>
  <c r="F1605" i="9"/>
  <c r="I312" i="9"/>
  <c r="M1682" i="9"/>
  <c r="L1737" i="9"/>
  <c r="F1551" i="9"/>
  <c r="K1977" i="9"/>
  <c r="H806" i="9"/>
  <c r="D780" i="9"/>
  <c r="M2002" i="9"/>
  <c r="C1241" i="9"/>
  <c r="J55" i="9"/>
  <c r="E1987" i="9"/>
  <c r="D2054" i="9"/>
  <c r="C742" i="9"/>
  <c r="F348" i="9"/>
  <c r="N554" i="9"/>
  <c r="L1171" i="9"/>
  <c r="M1470" i="9"/>
  <c r="M964" i="9"/>
  <c r="O593" i="9"/>
  <c r="F1417" i="9"/>
  <c r="K1360" i="9"/>
  <c r="K1616" i="9"/>
  <c r="K1951" i="9"/>
  <c r="K671" i="9"/>
  <c r="N427" i="9"/>
  <c r="L964" i="9"/>
  <c r="O1987" i="9"/>
  <c r="J1548" i="9"/>
  <c r="O435" i="9"/>
  <c r="N820" i="9"/>
  <c r="M1620" i="9"/>
  <c r="N42" i="9"/>
  <c r="E1121" i="9"/>
  <c r="N2042" i="9"/>
  <c r="D1372" i="9"/>
  <c r="C668" i="9"/>
  <c r="H2054" i="9"/>
  <c r="N2050" i="9"/>
  <c r="E50" i="9"/>
  <c r="C287" i="9"/>
  <c r="C953" i="9"/>
  <c r="I432" i="9"/>
  <c r="D346" i="9"/>
  <c r="I2153" i="9"/>
  <c r="H127" i="9"/>
  <c r="F1308" i="9"/>
  <c r="H323" i="9"/>
  <c r="H1440" i="9"/>
  <c r="M1541" i="9"/>
  <c r="C2187" i="9"/>
  <c r="E828" i="9"/>
  <c r="G211" i="9"/>
  <c r="N1821" i="9"/>
  <c r="D2061" i="9"/>
  <c r="F498" i="9"/>
  <c r="N757" i="9"/>
  <c r="D1627" i="9"/>
  <c r="G1017" i="9"/>
  <c r="F242" i="9"/>
  <c r="O606" i="9"/>
  <c r="H1980" i="9"/>
  <c r="H1784" i="9"/>
  <c r="J2040" i="9"/>
  <c r="L22" i="9"/>
  <c r="N601" i="9"/>
  <c r="G1181" i="9"/>
  <c r="I1629" i="9"/>
  <c r="G1555" i="9"/>
  <c r="C233" i="9"/>
  <c r="I673" i="9"/>
  <c r="N560" i="9"/>
  <c r="D160" i="9"/>
  <c r="I1949" i="9"/>
  <c r="H1096" i="9"/>
  <c r="M1140" i="9"/>
  <c r="M379" i="9"/>
  <c r="J1094" i="9"/>
  <c r="D763" i="9"/>
  <c r="E365" i="9"/>
  <c r="I44" i="9"/>
  <c r="N910" i="9"/>
  <c r="D6" i="9"/>
  <c r="I2123" i="9"/>
  <c r="E548" i="9"/>
  <c r="K589" i="9"/>
  <c r="N243" i="9"/>
  <c r="G1009" i="9"/>
  <c r="I813" i="9"/>
  <c r="F573" i="9"/>
  <c r="L834" i="9"/>
  <c r="M1659" i="9"/>
  <c r="C134" i="9"/>
  <c r="G125" i="9"/>
  <c r="O1907" i="9"/>
  <c r="I653" i="9"/>
  <c r="K602" i="9"/>
  <c r="J1243" i="9"/>
  <c r="J1777" i="9"/>
  <c r="K1085" i="9"/>
  <c r="I1826" i="9"/>
  <c r="J1942" i="9"/>
  <c r="D1129" i="9"/>
  <c r="E1939" i="9"/>
  <c r="L1831" i="9"/>
  <c r="G2224" i="9"/>
  <c r="O637" i="9"/>
  <c r="D418" i="9"/>
  <c r="G829" i="9"/>
  <c r="I2183" i="9"/>
  <c r="M2187" i="9"/>
  <c r="F108" i="9"/>
  <c r="G231" i="9"/>
  <c r="M444" i="9"/>
  <c r="C1491" i="9"/>
  <c r="M421" i="9"/>
  <c r="D1195" i="9"/>
  <c r="O15" i="9"/>
  <c r="M213" i="9"/>
  <c r="I364" i="9"/>
  <c r="O2105" i="9"/>
  <c r="O1732" i="9"/>
  <c r="C610" i="9"/>
  <c r="I165" i="9"/>
  <c r="I478" i="9"/>
  <c r="I668" i="9"/>
  <c r="N2225" i="9"/>
  <c r="F811" i="9"/>
  <c r="C80" i="9"/>
  <c r="H952" i="9"/>
  <c r="J1537" i="9"/>
  <c r="H864" i="9"/>
  <c r="I40" i="9"/>
  <c r="E670" i="9"/>
  <c r="O52" i="9"/>
  <c r="J649" i="9"/>
  <c r="F1803" i="9"/>
  <c r="F670" i="9"/>
  <c r="G160" i="9"/>
  <c r="J1454" i="9"/>
  <c r="N2187" i="9"/>
  <c r="H783" i="9"/>
  <c r="J1008" i="9"/>
  <c r="H1428" i="9"/>
  <c r="L1454" i="9"/>
  <c r="M2213" i="9"/>
  <c r="J820" i="9"/>
  <c r="H480" i="9"/>
  <c r="N2105" i="9"/>
  <c r="L906" i="9"/>
  <c r="E1550" i="9"/>
  <c r="H526" i="9"/>
  <c r="K1885" i="9"/>
  <c r="F401" i="9"/>
  <c r="O1821" i="9"/>
  <c r="H351" i="9"/>
  <c r="D1613" i="9"/>
  <c r="O1351" i="9"/>
  <c r="M1181" i="9"/>
  <c r="K2175" i="9"/>
  <c r="L677" i="9"/>
  <c r="F864" i="9"/>
  <c r="I1314" i="9"/>
  <c r="E1611" i="9"/>
  <c r="K1672" i="9"/>
  <c r="H331" i="9"/>
  <c r="J1605" i="9"/>
  <c r="F739" i="9"/>
  <c r="J178" i="9"/>
  <c r="I1853" i="9"/>
  <c r="G1515" i="9"/>
  <c r="G656" i="9"/>
  <c r="I34" i="9"/>
  <c r="J1252" i="9"/>
  <c r="L1466" i="9"/>
  <c r="N819" i="9"/>
  <c r="M2084" i="9"/>
  <c r="L123" i="9"/>
  <c r="K371" i="9"/>
  <c r="G1541" i="9"/>
  <c r="I519" i="9"/>
  <c r="D1848" i="9"/>
  <c r="D2015" i="9"/>
  <c r="H724" i="9"/>
  <c r="H79" i="9"/>
  <c r="H17" i="9"/>
  <c r="H154" i="9"/>
  <c r="E219" i="9"/>
  <c r="D831" i="9"/>
  <c r="G215" i="9"/>
  <c r="M588" i="9"/>
  <c r="C349" i="9"/>
  <c r="F1429" i="9"/>
  <c r="L203" i="9"/>
  <c r="I479" i="9"/>
  <c r="K2122" i="9"/>
  <c r="C1565" i="9"/>
  <c r="I509" i="9"/>
  <c r="K2101" i="9"/>
  <c r="G1732" i="9"/>
  <c r="E1376" i="9"/>
  <c r="C1680" i="9"/>
  <c r="K1916" i="9"/>
  <c r="K1473" i="9"/>
  <c r="I592" i="9"/>
  <c r="F770" i="9"/>
  <c r="C864" i="9"/>
  <c r="N1613" i="9"/>
  <c r="F241" i="9"/>
  <c r="D31" i="9"/>
  <c r="G203" i="9"/>
  <c r="G482" i="9"/>
  <c r="H369" i="9"/>
  <c r="H1518" i="9"/>
  <c r="D966" i="9"/>
  <c r="J2225" i="9"/>
  <c r="D1678" i="9"/>
  <c r="K516" i="9"/>
  <c r="K1650" i="9"/>
  <c r="M1615" i="9"/>
  <c r="F1008" i="9"/>
  <c r="C300" i="9"/>
  <c r="H516" i="9"/>
  <c r="M665" i="9"/>
  <c r="C839" i="9"/>
  <c r="E1969" i="9"/>
  <c r="K1947" i="9"/>
  <c r="E1918" i="9"/>
  <c r="H1421" i="9"/>
  <c r="E133" i="9"/>
  <c r="K764" i="9"/>
  <c r="I1056" i="9"/>
  <c r="I52" i="9"/>
  <c r="G109" i="9"/>
  <c r="J333" i="9"/>
  <c r="K1240" i="9"/>
  <c r="F1481" i="9"/>
  <c r="N545" i="9"/>
  <c r="K473" i="9"/>
  <c r="O2108" i="9"/>
  <c r="O1302" i="9"/>
  <c r="D33" i="9"/>
  <c r="F1332" i="9"/>
  <c r="I1668" i="9"/>
  <c r="L487" i="9"/>
  <c r="L1203" i="9"/>
  <c r="M2212" i="9"/>
  <c r="C1208" i="9"/>
  <c r="J1100" i="9"/>
  <c r="I964" i="9"/>
  <c r="M550" i="9"/>
  <c r="J2000" i="9"/>
  <c r="G295" i="9"/>
  <c r="D2012" i="9"/>
  <c r="H356" i="9"/>
  <c r="C1170" i="9"/>
  <c r="G547" i="9"/>
  <c r="H1008" i="9"/>
  <c r="M938" i="9"/>
  <c r="O242" i="9"/>
  <c r="N1605" i="9"/>
  <c r="O1982" i="9"/>
  <c r="M1030" i="9"/>
  <c r="I1349" i="9"/>
  <c r="M1493" i="9"/>
  <c r="K1611" i="9"/>
  <c r="C1715" i="9"/>
  <c r="E258" i="9"/>
  <c r="F134" i="9"/>
  <c r="J1991" i="9"/>
  <c r="O152" i="9"/>
  <c r="G916" i="9"/>
  <c r="O131" i="9"/>
  <c r="D41" i="9"/>
  <c r="L55" i="9"/>
  <c r="L1918" i="9"/>
  <c r="O1171" i="9"/>
  <c r="M362" i="9"/>
  <c r="J383" i="9"/>
  <c r="L104" i="9"/>
  <c r="O2041" i="9"/>
  <c r="J1404" i="9"/>
  <c r="K414" i="9"/>
  <c r="J1364" i="9"/>
  <c r="J1444" i="9"/>
  <c r="K765" i="9"/>
  <c r="O1895" i="9"/>
  <c r="H1242" i="9"/>
  <c r="J421" i="9"/>
  <c r="I1894" i="9"/>
  <c r="L79" i="9"/>
  <c r="D180" i="9"/>
  <c r="L2132" i="9"/>
  <c r="E1920" i="9"/>
  <c r="H938" i="9"/>
  <c r="I1294" i="9"/>
  <c r="E471" i="9"/>
  <c r="N265" i="9"/>
  <c r="N1181" i="9"/>
  <c r="G299" i="9"/>
  <c r="C759" i="9"/>
  <c r="F1673" i="9"/>
  <c r="O643" i="9"/>
  <c r="H358" i="9"/>
  <c r="E1845" i="9"/>
  <c r="C550" i="9"/>
  <c r="G2158" i="9"/>
  <c r="J352" i="9"/>
  <c r="O534" i="9"/>
  <c r="K1880" i="9"/>
  <c r="M2194" i="9"/>
  <c r="C1232" i="9"/>
  <c r="C374" i="9"/>
  <c r="I300" i="9"/>
  <c r="E421" i="9"/>
  <c r="G1592" i="9"/>
  <c r="D359" i="9"/>
  <c r="D1656" i="9"/>
  <c r="K604" i="9"/>
  <c r="K1376" i="9"/>
  <c r="K91" i="9"/>
  <c r="O661" i="9"/>
  <c r="H1603" i="9"/>
  <c r="O1241" i="9"/>
  <c r="D1892" i="9"/>
  <c r="K1208" i="9"/>
  <c r="I764" i="9"/>
  <c r="E339" i="9"/>
  <c r="L770" i="9"/>
  <c r="L324" i="9"/>
  <c r="E267" i="9"/>
  <c r="I547" i="9"/>
  <c r="C951" i="9"/>
  <c r="O444" i="9"/>
  <c r="K1939" i="9"/>
  <c r="E419" i="9"/>
  <c r="G1696" i="9"/>
  <c r="F1726" i="9"/>
  <c r="I2032" i="9"/>
  <c r="G1123" i="9"/>
  <c r="K1226" i="9"/>
  <c r="C1415" i="9"/>
  <c r="D1234" i="9"/>
  <c r="O1524" i="9"/>
  <c r="E462" i="9"/>
  <c r="N668" i="9"/>
  <c r="K538" i="9"/>
  <c r="O1462" i="9"/>
  <c r="M71" i="9"/>
  <c r="C1668" i="9"/>
  <c r="K5" i="9"/>
  <c r="I702" i="9"/>
  <c r="M564" i="9"/>
  <c r="M1742" i="9"/>
  <c r="J1929" i="9"/>
  <c r="N40" i="9"/>
  <c r="D767" i="9"/>
  <c r="M485" i="9"/>
  <c r="O1116" i="9"/>
  <c r="J773" i="9"/>
  <c r="N1100" i="9"/>
  <c r="L943" i="9"/>
  <c r="N457" i="9"/>
  <c r="G2033" i="9"/>
  <c r="M966" i="9"/>
  <c r="N611" i="9"/>
  <c r="K627" i="9"/>
  <c r="K1541" i="9"/>
  <c r="M573" i="9"/>
  <c r="E1017" i="9"/>
  <c r="M1358" i="9"/>
  <c r="G1785" i="9"/>
  <c r="C898" i="9"/>
  <c r="O943" i="9"/>
  <c r="N1222" i="9"/>
  <c r="K1404" i="9"/>
  <c r="C396" i="9"/>
  <c r="K454" i="9"/>
  <c r="J966" i="9"/>
  <c r="K1199" i="9"/>
  <c r="D1215" i="9"/>
  <c r="F596" i="9"/>
  <c r="C113" i="9"/>
  <c r="F607" i="9"/>
  <c r="D457" i="9"/>
  <c r="I2124" i="9"/>
  <c r="O1695" i="9"/>
  <c r="O291" i="9"/>
  <c r="K355" i="9"/>
  <c r="O60" i="9"/>
  <c r="L1418" i="9"/>
  <c r="K1504" i="9"/>
  <c r="C2143" i="9"/>
  <c r="G47" i="9"/>
  <c r="G941" i="9"/>
  <c r="I2224" i="9"/>
  <c r="L1740" i="9"/>
  <c r="I483" i="9"/>
  <c r="K508" i="9"/>
  <c r="N473" i="9"/>
  <c r="F126" i="9"/>
  <c r="L1518" i="9"/>
  <c r="K1779" i="9"/>
  <c r="H297" i="9"/>
  <c r="F1549" i="9"/>
  <c r="C596" i="9"/>
  <c r="E567" i="9"/>
  <c r="J1629" i="9"/>
  <c r="M1480" i="9"/>
  <c r="L1117" i="9"/>
  <c r="K790" i="9"/>
  <c r="I1398" i="9"/>
  <c r="N1017" i="9"/>
  <c r="H542" i="9"/>
  <c r="M547" i="9"/>
  <c r="O1083" i="9"/>
  <c r="F842" i="9"/>
  <c r="M1234" i="9"/>
  <c r="G2217" i="9"/>
  <c r="N1305" i="9"/>
  <c r="K1690" i="9"/>
  <c r="E117" i="9"/>
  <c r="F1776" i="9"/>
  <c r="K1894" i="9"/>
  <c r="K1485" i="9"/>
  <c r="E278" i="9"/>
  <c r="F1947" i="9"/>
  <c r="C84" i="9"/>
  <c r="H1102" i="9"/>
  <c r="O821" i="9"/>
  <c r="I1475" i="9"/>
  <c r="M1842" i="9"/>
  <c r="F521" i="9"/>
  <c r="N1303" i="9"/>
  <c r="M1929" i="9"/>
  <c r="F2229" i="9"/>
  <c r="G566" i="9"/>
  <c r="K1749" i="9"/>
  <c r="G1741" i="9"/>
  <c r="J951" i="9"/>
  <c r="N128" i="9"/>
  <c r="F699" i="9"/>
  <c r="I242" i="9"/>
  <c r="N614" i="9"/>
  <c r="L2162" i="9"/>
  <c r="O1912" i="9"/>
  <c r="K257" i="9"/>
  <c r="J125" i="9"/>
  <c r="D1179" i="9"/>
  <c r="N281" i="9"/>
  <c r="C1814" i="9"/>
  <c r="D2127" i="9"/>
  <c r="E1706" i="9"/>
  <c r="H439" i="9"/>
  <c r="O1629" i="9"/>
  <c r="E745" i="9"/>
  <c r="H1416" i="9"/>
  <c r="C2015" i="9"/>
  <c r="G1224" i="9"/>
  <c r="G329" i="9"/>
  <c r="D1454" i="9"/>
  <c r="D1245" i="9"/>
  <c r="I1360" i="9"/>
  <c r="O1177" i="9"/>
  <c r="E1390" i="9"/>
  <c r="C648" i="9"/>
  <c r="H584" i="9"/>
  <c r="I910" i="9"/>
  <c r="L1052" i="9"/>
  <c r="N1028" i="9"/>
  <c r="N1844" i="9"/>
  <c r="D597" i="9"/>
  <c r="O806" i="9"/>
  <c r="I666" i="9"/>
  <c r="K97" i="9"/>
  <c r="M291" i="9"/>
  <c r="N581" i="9"/>
  <c r="D206" i="9"/>
  <c r="M1332" i="9"/>
  <c r="H1690" i="9"/>
  <c r="I2050" i="9"/>
  <c r="E128" i="9"/>
  <c r="N218" i="9"/>
  <c r="E479" i="9"/>
  <c r="F300" i="9"/>
  <c r="H649" i="9"/>
  <c r="N1864" i="9"/>
  <c r="M247" i="9"/>
  <c r="J110" i="9"/>
  <c r="I1376" i="9"/>
  <c r="G678" i="9"/>
  <c r="F1538" i="9"/>
  <c r="K47" i="9"/>
  <c r="K786" i="9"/>
  <c r="M1089" i="9"/>
  <c r="C1078" i="9"/>
  <c r="J537" i="9"/>
  <c r="F78" i="9"/>
  <c r="O668" i="9"/>
  <c r="C87" i="9"/>
  <c r="N1528" i="9"/>
  <c r="J1912" i="9"/>
  <c r="J115" i="9"/>
  <c r="G2053" i="9"/>
  <c r="D2077" i="9"/>
  <c r="F988" i="9"/>
  <c r="D702" i="9"/>
  <c r="M1892" i="9"/>
  <c r="E1796" i="9"/>
  <c r="F916" i="9"/>
  <c r="D1349" i="9"/>
  <c r="K10" i="9"/>
  <c r="G90" i="9"/>
  <c r="O1362" i="9"/>
  <c r="I1988" i="9"/>
  <c r="K622" i="9"/>
  <c r="N180" i="9"/>
  <c r="C199" i="9"/>
  <c r="E1723" i="9"/>
  <c r="D521" i="9"/>
  <c r="F1653" i="9"/>
  <c r="G1313" i="9"/>
  <c r="I1614" i="9"/>
  <c r="F2173" i="9"/>
  <c r="H2183" i="9"/>
  <c r="J2041" i="9"/>
  <c r="F352" i="9"/>
  <c r="G1231" i="9"/>
  <c r="K249" i="9"/>
  <c r="I365" i="9"/>
  <c r="I227" i="9"/>
  <c r="O949" i="9"/>
  <c r="N607" i="9"/>
  <c r="K885" i="9"/>
  <c r="M673" i="9"/>
  <c r="C465" i="9"/>
  <c r="H457" i="9"/>
  <c r="K559" i="9"/>
  <c r="D683" i="9"/>
  <c r="L573" i="9"/>
  <c r="J2213" i="9"/>
  <c r="F2107" i="9"/>
  <c r="E154" i="9"/>
  <c r="F484" i="9"/>
  <c r="D2068" i="9"/>
  <c r="O1373" i="9"/>
  <c r="F1009" i="9"/>
  <c r="L660" i="9"/>
  <c r="G165" i="9"/>
  <c r="H438" i="9"/>
  <c r="G97" i="9"/>
  <c r="G438" i="9"/>
  <c r="K1462" i="9"/>
  <c r="F1602" i="9"/>
  <c r="F1052" i="9"/>
  <c r="C152" i="9"/>
  <c r="I1991" i="9"/>
  <c r="E1695" i="9"/>
  <c r="L1056" i="9"/>
  <c r="L612" i="9"/>
  <c r="D1897" i="9"/>
  <c r="M764" i="9"/>
  <c r="G2093" i="9"/>
  <c r="N1602" i="9"/>
  <c r="L1504" i="9"/>
  <c r="F1766" i="9"/>
  <c r="F244" i="9"/>
  <c r="L277" i="9"/>
  <c r="E1301" i="9"/>
  <c r="M1554" i="9"/>
  <c r="J289" i="9"/>
  <c r="K593" i="9"/>
  <c r="C1887" i="9"/>
  <c r="D1133" i="9"/>
  <c r="O1497" i="9"/>
  <c r="G193" i="9"/>
  <c r="K1827" i="9"/>
  <c r="C1825" i="9"/>
  <c r="D1310" i="9"/>
  <c r="F1231" i="9"/>
  <c r="M2066" i="9"/>
  <c r="L1495" i="9"/>
  <c r="C211" i="9"/>
  <c r="O227" i="9"/>
  <c r="H113" i="9"/>
  <c r="N168" i="9"/>
  <c r="J1732" i="9"/>
  <c r="J2084" i="9"/>
  <c r="D875" i="9"/>
  <c r="D1479" i="9"/>
  <c r="O2221" i="9"/>
  <c r="O1158" i="9"/>
  <c r="L479" i="9"/>
  <c r="C1759" i="9"/>
  <c r="C1418" i="9"/>
  <c r="K864" i="9"/>
  <c r="J1759" i="9"/>
  <c r="K277" i="9"/>
  <c r="L2117" i="9"/>
  <c r="I1737" i="9"/>
  <c r="I1706" i="9"/>
  <c r="L2209" i="9"/>
  <c r="L1618" i="9"/>
  <c r="K127" i="9"/>
  <c r="M407" i="9"/>
  <c r="C1531" i="9"/>
  <c r="H2006" i="9"/>
  <c r="L241" i="9"/>
  <c r="M1918" i="9"/>
  <c r="M1616" i="9"/>
  <c r="J152" i="9"/>
  <c r="F703" i="9"/>
  <c r="N508" i="9"/>
  <c r="N1307" i="9"/>
  <c r="I2194" i="9"/>
  <c r="K733" i="9"/>
  <c r="C604" i="9"/>
  <c r="I2132" i="9"/>
  <c r="G233" i="9"/>
  <c r="F716" i="9"/>
  <c r="L675" i="9"/>
  <c r="E206" i="9"/>
  <c r="F1420" i="9"/>
  <c r="J15" i="9"/>
  <c r="J1621" i="9"/>
  <c r="C1866" i="9"/>
  <c r="L1298" i="9"/>
  <c r="J121" i="9"/>
  <c r="L418" i="9"/>
  <c r="D157" i="9"/>
  <c r="N592" i="9"/>
  <c r="H1951" i="9"/>
  <c r="C873" i="9"/>
  <c r="N1929" i="9"/>
  <c r="M767" i="9"/>
  <c r="N1118" i="9"/>
  <c r="D59" i="9"/>
  <c r="C614" i="9"/>
  <c r="M130" i="9"/>
  <c r="D499" i="9"/>
  <c r="F1980" i="9"/>
  <c r="D2185" i="9"/>
  <c r="N1887" i="9"/>
  <c r="L683" i="9"/>
  <c r="H264" i="9"/>
  <c r="L1100" i="9"/>
  <c r="E1701" i="9"/>
  <c r="E995" i="9"/>
  <c r="K606" i="9"/>
  <c r="K545" i="9"/>
  <c r="D943" i="9"/>
  <c r="L31" i="9"/>
  <c r="I1867" i="9"/>
  <c r="M339" i="9"/>
  <c r="J765" i="9"/>
  <c r="I995" i="9"/>
  <c r="D482" i="9"/>
  <c r="H123" i="9"/>
  <c r="D1237" i="9"/>
  <c r="J1228" i="9"/>
  <c r="I1660" i="9"/>
  <c r="L1729" i="9"/>
  <c r="J2078" i="9"/>
  <c r="D1358" i="9"/>
  <c r="H893" i="9"/>
  <c r="O14" i="9"/>
  <c r="G872" i="9"/>
  <c r="E1288" i="9"/>
  <c r="H1592" i="9"/>
  <c r="I1630" i="9"/>
  <c r="C1836" i="9"/>
  <c r="D718" i="9"/>
  <c r="G1819" i="9"/>
  <c r="J465" i="9"/>
  <c r="O1597" i="9"/>
  <c r="K154" i="9"/>
  <c r="I53" i="9"/>
  <c r="K418" i="9"/>
  <c r="D1384" i="9"/>
  <c r="J457" i="9"/>
  <c r="J555" i="9"/>
  <c r="D364" i="9"/>
  <c r="H1822" i="9"/>
  <c r="I121" i="9"/>
  <c r="G596" i="9"/>
  <c r="E318" i="9"/>
  <c r="E839" i="9"/>
  <c r="M1058" i="9"/>
  <c r="G457" i="9"/>
  <c r="J2189" i="9"/>
  <c r="M351" i="9"/>
  <c r="I1528" i="9"/>
  <c r="D71" i="9"/>
  <c r="J880" i="9"/>
  <c r="D1402" i="9"/>
  <c r="G1366" i="9"/>
  <c r="L213" i="9"/>
  <c r="D649" i="9"/>
  <c r="H1294" i="9"/>
  <c r="K1653" i="9"/>
  <c r="M229" i="9"/>
  <c r="K168" i="9"/>
  <c r="H1874" i="9"/>
  <c r="D277" i="9"/>
  <c r="F1321" i="9"/>
  <c r="O165" i="9"/>
  <c r="M1265" i="9"/>
  <c r="K701" i="9"/>
  <c r="G199" i="9"/>
  <c r="K1025" i="9"/>
  <c r="L1532" i="9"/>
  <c r="N1429" i="9"/>
  <c r="E2040" i="9"/>
  <c r="D26" i="9"/>
  <c r="I1735" i="9"/>
  <c r="G68" i="9"/>
  <c r="E474" i="9"/>
  <c r="C316" i="9"/>
  <c r="D202" i="9"/>
  <c r="E213" i="9"/>
  <c r="G1376" i="9"/>
  <c r="O1252" i="9"/>
  <c r="L744" i="9"/>
  <c r="J299" i="9"/>
  <c r="K2104" i="9"/>
  <c r="G811" i="9"/>
  <c r="J541" i="9"/>
  <c r="H1372" i="9"/>
  <c r="C347" i="9"/>
  <c r="E329" i="9"/>
  <c r="H1947" i="9"/>
  <c r="N1958" i="9"/>
  <c r="D670" i="9"/>
  <c r="O1481" i="9"/>
  <c r="L1307" i="9"/>
  <c r="H873" i="9"/>
  <c r="O564" i="9"/>
  <c r="H1354" i="9"/>
  <c r="F1011" i="9"/>
  <c r="G346" i="9"/>
  <c r="N938" i="9"/>
  <c r="H463" i="9"/>
  <c r="M1962" i="9"/>
  <c r="N241" i="9"/>
  <c r="H67" i="9"/>
  <c r="O1603" i="9"/>
  <c r="L24" i="9"/>
  <c r="D1943" i="9"/>
  <c r="M1226" i="9"/>
  <c r="K1056" i="9"/>
  <c r="G1765" i="9"/>
  <c r="K1552" i="9"/>
  <c r="L781" i="9"/>
  <c r="E129" i="9"/>
  <c r="I986" i="9"/>
  <c r="E170" i="9"/>
  <c r="K637" i="9"/>
  <c r="C1149" i="9"/>
  <c r="L648" i="9"/>
  <c r="C1753" i="9"/>
  <c r="E744" i="9"/>
  <c r="M1668" i="9"/>
  <c r="D1277" i="9"/>
  <c r="M885" i="9"/>
  <c r="N1766" i="9"/>
  <c r="J933" i="9"/>
  <c r="F949" i="9"/>
  <c r="D295" i="9"/>
  <c r="H1415" i="9"/>
  <c r="G67" i="9"/>
  <c r="N1376" i="9"/>
  <c r="N2107" i="9"/>
  <c r="J883" i="9"/>
  <c r="M2137" i="9"/>
  <c r="I1960" i="9"/>
  <c r="N483" i="9"/>
  <c r="M1168" i="9"/>
  <c r="L1243" i="9"/>
  <c r="G1849" i="9"/>
  <c r="I1840" i="9"/>
  <c r="N337" i="9"/>
  <c r="G1092" i="9"/>
  <c r="F398" i="9"/>
  <c r="L1368" i="9"/>
  <c r="K2028" i="9"/>
  <c r="J2006" i="9"/>
  <c r="M1508" i="9"/>
  <c r="I213" i="9"/>
  <c r="J92" i="9"/>
  <c r="D1044" i="9"/>
  <c r="I2103" i="9"/>
  <c r="K1391" i="9"/>
  <c r="J1526" i="9"/>
  <c r="J803" i="9"/>
  <c r="C1358" i="9"/>
  <c r="G2057" i="9"/>
  <c r="L1541" i="9"/>
  <c r="I885" i="9"/>
  <c r="L106" i="9"/>
  <c r="E946" i="9"/>
  <c r="I222" i="9"/>
  <c r="M1824" i="9"/>
  <c r="D620" i="9"/>
  <c r="C432" i="9"/>
  <c r="M1568" i="9"/>
  <c r="K53" i="9"/>
  <c r="H2162" i="9"/>
  <c r="H989" i="9"/>
  <c r="F1299" i="9"/>
  <c r="I1784" i="9"/>
  <c r="G477" i="9"/>
  <c r="N1290" i="9"/>
  <c r="C18" i="9"/>
  <c r="G770" i="9"/>
  <c r="F547" i="9"/>
  <c r="N1481" i="9"/>
  <c r="I2066" i="9"/>
  <c r="O656" i="9"/>
  <c r="D1746" i="9"/>
  <c r="G152" i="9"/>
  <c r="D1467" i="9"/>
  <c r="L2014" i="9"/>
  <c r="E1785" i="9"/>
  <c r="C1932" i="9"/>
  <c r="E1715" i="9"/>
  <c r="H398" i="9"/>
  <c r="K1352" i="9"/>
  <c r="F825" i="9"/>
  <c r="J1816" i="9"/>
  <c r="O128" i="9"/>
  <c r="J339" i="9"/>
  <c r="K1089" i="9"/>
  <c r="H407" i="9"/>
  <c r="K684" i="9"/>
  <c r="I601" i="9"/>
  <c r="K775" i="9"/>
  <c r="K1740" i="9"/>
  <c r="J642" i="9"/>
  <c r="H96" i="9"/>
  <c r="K1969" i="9"/>
  <c r="N2077" i="9"/>
  <c r="H1695" i="9"/>
  <c r="E1117" i="9"/>
  <c r="F480" i="9"/>
  <c r="N278" i="9"/>
  <c r="D949" i="9"/>
  <c r="H1290" i="9"/>
  <c r="J438" i="9"/>
  <c r="C679" i="9"/>
  <c r="F534" i="9"/>
  <c r="L1664" i="9"/>
  <c r="G1958" i="9"/>
  <c r="I1843" i="9"/>
  <c r="M1319" i="9"/>
  <c r="G324" i="9"/>
  <c r="L52" i="9"/>
  <c r="C89" i="9"/>
  <c r="N1690" i="9"/>
  <c r="M1625" i="9"/>
  <c r="K964" i="9"/>
  <c r="K1615" i="9"/>
  <c r="H385" i="9"/>
  <c r="G625" i="9"/>
  <c r="O169" i="9"/>
  <c r="E630" i="9"/>
  <c r="K419" i="9"/>
  <c r="D1713" i="9"/>
  <c r="O348" i="9"/>
  <c r="N1425" i="9"/>
  <c r="J1969" i="9"/>
  <c r="H158" i="9"/>
  <c r="I647" i="9"/>
  <c r="D2118" i="9"/>
  <c r="D2146" i="9"/>
  <c r="E2094" i="9"/>
  <c r="J615" i="9"/>
  <c r="N376" i="9"/>
  <c r="N318" i="9"/>
  <c r="J1779" i="9"/>
  <c r="F81" i="9"/>
  <c r="D227" i="9"/>
  <c r="H1930" i="9"/>
  <c r="I1286" i="9"/>
  <c r="H622" i="9"/>
  <c r="N2026" i="9"/>
  <c r="E1203" i="9"/>
  <c r="O56" i="9"/>
  <c r="M679" i="9"/>
  <c r="J846" i="9"/>
  <c r="D978" i="9"/>
  <c r="K1251" i="9"/>
  <c r="L2091" i="9"/>
  <c r="F1735" i="9"/>
  <c r="F1539" i="9"/>
  <c r="C1594" i="9"/>
  <c r="G371" i="9"/>
  <c r="N808" i="9"/>
  <c r="I1231" i="9"/>
  <c r="I2158" i="9"/>
  <c r="F1603" i="9"/>
  <c r="G1929" i="9"/>
  <c r="G509" i="9"/>
  <c r="I652" i="9"/>
  <c r="K198" i="9"/>
  <c r="N416" i="9"/>
  <c r="N1239" i="9"/>
  <c r="I559" i="9"/>
  <c r="E763" i="9"/>
  <c r="N1164" i="9"/>
  <c r="J1892" i="9"/>
  <c r="D315" i="9"/>
  <c r="M674" i="9"/>
  <c r="D165" i="9"/>
  <c r="O1620" i="9"/>
  <c r="G2002" i="9"/>
  <c r="C906" i="9"/>
  <c r="J1162" i="9"/>
  <c r="H1680" i="9"/>
  <c r="H2194" i="9"/>
  <c r="L491" i="9"/>
  <c r="K2084" i="9"/>
  <c r="E1725" i="9"/>
  <c r="C295" i="9"/>
  <c r="K1845" i="9"/>
  <c r="L1364" i="9"/>
  <c r="J1088" i="9"/>
  <c r="O1482" i="9"/>
  <c r="G1171" i="9"/>
  <c r="M1759" i="9"/>
  <c r="E2137" i="9"/>
  <c r="J243" i="9"/>
  <c r="N439" i="9"/>
  <c r="C26" i="9"/>
  <c r="N1215" i="9"/>
  <c r="L314" i="9"/>
  <c r="D149" i="9"/>
  <c r="N739" i="9"/>
  <c r="F350" i="9"/>
  <c r="N211" i="9"/>
  <c r="E850" i="9"/>
  <c r="O1613" i="9"/>
  <c r="G562" i="9"/>
  <c r="G1522" i="9"/>
  <c r="E97" i="9"/>
  <c r="I1824" i="9"/>
  <c r="G1671" i="9"/>
  <c r="M365" i="9"/>
  <c r="N742" i="9"/>
  <c r="H605" i="9"/>
  <c r="I941" i="9"/>
  <c r="G588" i="9"/>
  <c r="J320" i="9"/>
  <c r="E1676" i="9"/>
  <c r="J906" i="9"/>
  <c r="C447" i="9"/>
  <c r="I825" i="9"/>
  <c r="L1168" i="9"/>
  <c r="I71" i="9"/>
  <c r="E609" i="9"/>
  <c r="C404" i="9"/>
  <c r="E827" i="9"/>
  <c r="I974" i="9"/>
  <c r="L1903" i="9"/>
  <c r="D274" i="9"/>
  <c r="D2224" i="9"/>
  <c r="L1095" i="9"/>
  <c r="E15" i="9"/>
  <c r="D720" i="9"/>
  <c r="C473" i="9"/>
  <c r="H733" i="9"/>
  <c r="K1588" i="9"/>
  <c r="F117" i="9"/>
  <c r="F443" i="9"/>
  <c r="I2150" i="9"/>
  <c r="F1777" i="9"/>
  <c r="I366" i="9"/>
  <c r="H1902" i="9"/>
  <c r="G1386" i="9"/>
  <c r="L449" i="9"/>
  <c r="D965" i="9"/>
  <c r="G2201" i="9"/>
  <c r="K1257" i="9"/>
  <c r="F219" i="9"/>
  <c r="I1726" i="9"/>
  <c r="C1949" i="9"/>
  <c r="G604" i="9"/>
  <c r="G1191" i="9"/>
  <c r="O615" i="9"/>
  <c r="N2093" i="9"/>
  <c r="J888" i="9"/>
  <c r="H1409" i="9"/>
  <c r="O138" i="9"/>
  <c r="N419" i="9"/>
  <c r="G1814" i="9"/>
  <c r="M1489" i="9"/>
  <c r="K440" i="9"/>
  <c r="H1839" i="9"/>
  <c r="E245" i="9"/>
  <c r="I1066" i="9"/>
  <c r="H1232" i="9"/>
  <c r="C170" i="9"/>
  <c r="F1224" i="9"/>
  <c r="D2016" i="9"/>
  <c r="F1298" i="9"/>
  <c r="N1991" i="9"/>
  <c r="D673" i="9"/>
  <c r="I2166" i="9"/>
  <c r="J205" i="9"/>
  <c r="C23" i="9"/>
  <c r="K1702" i="9"/>
  <c r="K126" i="9"/>
  <c r="L2105" i="9"/>
  <c r="K1028" i="9"/>
  <c r="K1480" i="9"/>
  <c r="M2061" i="9"/>
  <c r="L973" i="9"/>
  <c r="G1044" i="9"/>
  <c r="H1614" i="9"/>
  <c r="M320" i="9"/>
  <c r="H259" i="9"/>
  <c r="K435" i="9"/>
  <c r="H1867" i="9"/>
  <c r="G513" i="9"/>
  <c r="L1760" i="9"/>
  <c r="K1732" i="9"/>
  <c r="M1934" i="9"/>
  <c r="F1715" i="9"/>
  <c r="G1037" i="9"/>
  <c r="C438" i="9"/>
  <c r="E719" i="9"/>
  <c r="I1718" i="9"/>
  <c r="O222" i="9"/>
  <c r="E414" i="9"/>
  <c r="N434" i="9"/>
  <c r="N863" i="9"/>
  <c r="N274" i="9"/>
  <c r="M52" i="9"/>
  <c r="O863" i="9"/>
  <c r="E1932" i="9"/>
  <c r="F847" i="9"/>
  <c r="D686" i="9"/>
  <c r="C1611" i="9"/>
  <c r="E71" i="9"/>
  <c r="O992" i="9"/>
  <c r="C1040" i="9"/>
  <c r="H420" i="9"/>
  <c r="F631" i="9"/>
  <c r="E1903" i="9"/>
  <c r="L1814" i="9"/>
  <c r="O173" i="9"/>
  <c r="K1411" i="9"/>
  <c r="I945" i="9"/>
  <c r="C583" i="9"/>
  <c r="N1020" i="9"/>
  <c r="C192" i="9"/>
  <c r="K1077" i="9"/>
  <c r="J2099" i="9"/>
  <c r="I604" i="9"/>
  <c r="J943" i="9"/>
  <c r="L702" i="9"/>
  <c r="L15" i="9"/>
  <c r="H491" i="9"/>
  <c r="F601" i="9"/>
  <c r="L2072" i="9"/>
  <c r="O798" i="9"/>
  <c r="H213" i="9"/>
  <c r="D1132" i="9"/>
  <c r="I371" i="9"/>
  <c r="M167" i="9"/>
  <c r="O2122" i="9"/>
  <c r="H1660" i="9"/>
  <c r="M1429" i="9"/>
  <c r="O888" i="9"/>
  <c r="E1567" i="9"/>
  <c r="K289" i="9"/>
  <c r="J1932" i="9"/>
  <c r="M1240" i="9"/>
  <c r="M1618" i="9"/>
  <c r="G1352" i="9"/>
  <c r="H1462" i="9"/>
  <c r="F2012" i="9"/>
  <c r="O326" i="9"/>
  <c r="M214" i="9"/>
  <c r="M233" i="9"/>
  <c r="F427" i="9"/>
  <c r="J1083" i="9"/>
  <c r="M619" i="9"/>
  <c r="D826" i="9"/>
  <c r="G763" i="9"/>
  <c r="J726" i="9"/>
  <c r="C2185" i="9"/>
  <c r="N1802" i="9"/>
  <c r="E1732" i="9"/>
  <c r="D1085" i="9"/>
  <c r="H1475" i="9"/>
  <c r="G816" i="9"/>
  <c r="M1821" i="9"/>
  <c r="N2183" i="9"/>
  <c r="E457" i="9"/>
  <c r="N450" i="9"/>
  <c r="G1166" i="9"/>
  <c r="F1518" i="9"/>
  <c r="E244" i="9"/>
  <c r="O204" i="9"/>
  <c r="K1537" i="9"/>
  <c r="M2028" i="9"/>
  <c r="G1031" i="9"/>
  <c r="H1307" i="9"/>
  <c r="K248" i="9"/>
  <c r="E482" i="9"/>
  <c r="O130" i="9"/>
  <c r="N597" i="9"/>
  <c r="M675" i="9"/>
  <c r="I264" i="9"/>
  <c r="O1054" i="9"/>
  <c r="H1157" i="9"/>
  <c r="H972" i="9"/>
  <c r="G1162" i="9"/>
  <c r="E2227" i="9"/>
  <c r="O1715" i="9"/>
  <c r="G1347" i="9"/>
  <c r="L348" i="9"/>
  <c r="G521" i="9"/>
  <c r="N1916" i="9"/>
  <c r="G962" i="9"/>
  <c r="F106" i="9"/>
  <c r="G1306" i="9"/>
  <c r="E566" i="9"/>
  <c r="N33" i="9"/>
  <c r="N2017" i="9"/>
  <c r="D581" i="9"/>
  <c r="O1031" i="9"/>
  <c r="M875" i="9"/>
  <c r="I1489" i="9"/>
  <c r="O747" i="9"/>
  <c r="E2154" i="9"/>
  <c r="O660" i="9"/>
  <c r="D53" i="9"/>
  <c r="I99" i="9"/>
  <c r="K1934" i="9"/>
  <c r="N706" i="9"/>
  <c r="L1094" i="9"/>
  <c r="F2200" i="9"/>
  <c r="H1627" i="9"/>
  <c r="M473" i="9"/>
  <c r="K808" i="9"/>
  <c r="O1918" i="9"/>
  <c r="F2101" i="9"/>
  <c r="J1360" i="9"/>
  <c r="J429" i="9"/>
  <c r="I2213" i="9"/>
  <c r="D1168" i="9"/>
  <c r="N1490" i="9"/>
  <c r="C1437" i="9"/>
  <c r="J1978" i="9"/>
  <c r="M81" i="9"/>
  <c r="J890" i="9"/>
  <c r="F121" i="9"/>
  <c r="K1889" i="9"/>
  <c r="J2083" i="9"/>
  <c r="I486" i="9"/>
  <c r="J2073" i="9"/>
  <c r="M773" i="9"/>
  <c r="E96" i="9"/>
  <c r="D479" i="9"/>
  <c r="D1183" i="9"/>
  <c r="K1075" i="9"/>
  <c r="O1552" i="9"/>
  <c r="O479" i="9"/>
  <c r="K772" i="9"/>
  <c r="G2026" i="9"/>
  <c r="L2154" i="9"/>
  <c r="F953" i="9"/>
  <c r="D2154" i="9"/>
  <c r="F924" i="9"/>
  <c r="H33" i="9"/>
  <c r="G206" i="9"/>
  <c r="J258" i="9"/>
  <c r="D407" i="9"/>
  <c r="G762" i="9"/>
  <c r="I415" i="9"/>
  <c r="M47" i="9"/>
  <c r="K2143" i="9"/>
  <c r="H1007" i="9"/>
  <c r="K1313" i="9"/>
  <c r="K1312" i="9"/>
  <c r="H968" i="9"/>
  <c r="J480" i="9"/>
  <c r="D1352" i="9"/>
  <c r="I1707" i="9"/>
  <c r="I1234" i="9"/>
  <c r="L872" i="9"/>
  <c r="I803" i="9"/>
  <c r="F794" i="9"/>
  <c r="F1221" i="9"/>
  <c r="C31" i="9"/>
  <c r="H1715" i="9"/>
  <c r="N1495" i="9"/>
  <c r="G719" i="9"/>
  <c r="L1011" i="9"/>
  <c r="N299" i="9"/>
  <c r="H2213" i="9"/>
  <c r="K1349" i="9"/>
  <c r="D881" i="9"/>
  <c r="M2124" i="9"/>
  <c r="N27" i="9"/>
  <c r="C981" i="9"/>
  <c r="G316" i="9"/>
  <c r="G1925" i="9"/>
  <c r="D66" i="9"/>
  <c r="I1787" i="9"/>
  <c r="F1808" i="9"/>
  <c r="N844" i="9"/>
  <c r="K778" i="9"/>
  <c r="H1552" i="9"/>
  <c r="F1391" i="9"/>
  <c r="O1309" i="9"/>
  <c r="E2201" i="9"/>
  <c r="N890" i="9"/>
  <c r="C1777" i="9"/>
  <c r="K2103" i="9"/>
  <c r="G2203" i="9"/>
  <c r="H244" i="9"/>
  <c r="I1803" i="9"/>
  <c r="D1739" i="9"/>
  <c r="J1803" i="9"/>
  <c r="O1541" i="9"/>
  <c r="L526" i="9"/>
  <c r="N1485" i="9"/>
  <c r="C1518" i="9"/>
  <c r="D1930" i="9"/>
  <c r="N171" i="9"/>
  <c r="K1551" i="9"/>
  <c r="J873" i="9"/>
  <c r="M31" i="9"/>
  <c r="E1815" i="9"/>
  <c r="M1519" i="9"/>
  <c r="M27" i="9"/>
  <c r="N1665" i="9"/>
  <c r="C384" i="9"/>
  <c r="M1951" i="9"/>
  <c r="F1985" i="9"/>
  <c r="E1276" i="9"/>
  <c r="L1288" i="9"/>
  <c r="H1662" i="9"/>
  <c r="N2154" i="9"/>
  <c r="G115" i="9"/>
  <c r="M943" i="9"/>
  <c r="N385" i="9"/>
  <c r="H1823" i="9"/>
  <c r="O2178" i="9"/>
  <c r="G1362" i="9"/>
  <c r="N1785" i="9"/>
  <c r="O2182" i="9"/>
  <c r="M437" i="9"/>
  <c r="D91" i="9"/>
  <c r="L1083" i="9"/>
  <c r="L535" i="9"/>
  <c r="J764" i="9"/>
  <c r="E1177" i="9"/>
  <c r="N1837" i="9"/>
  <c r="H674" i="9"/>
  <c r="H280" i="9"/>
  <c r="L1376" i="9"/>
  <c r="K2125" i="9"/>
  <c r="M426" i="9"/>
  <c r="O607" i="9"/>
  <c r="G546" i="9"/>
  <c r="E287" i="9"/>
  <c r="N53" i="9"/>
  <c r="H165" i="9"/>
  <c r="K1158" i="9"/>
  <c r="O1922" i="9"/>
  <c r="J668" i="9"/>
  <c r="N154" i="9"/>
  <c r="G465" i="9"/>
  <c r="N277" i="9"/>
  <c r="H1901" i="9"/>
  <c r="L1066" i="9"/>
  <c r="J1347" i="9"/>
  <c r="L128" i="9"/>
  <c r="F829" i="9"/>
  <c r="N482" i="9"/>
  <c r="D1177" i="9"/>
  <c r="F439" i="9"/>
  <c r="G1524" i="9"/>
  <c r="H1429" i="9"/>
  <c r="E1551" i="9"/>
  <c r="I686" i="9"/>
  <c r="K247" i="9"/>
  <c r="J1596" i="9"/>
  <c r="N52" i="9"/>
  <c r="E418" i="9"/>
  <c r="D959" i="9"/>
  <c r="O1991" i="9"/>
  <c r="D1973" i="9"/>
  <c r="J1158" i="9"/>
  <c r="H1682" i="9"/>
  <c r="D297" i="9"/>
  <c r="E374" i="9"/>
  <c r="F1941" i="9"/>
  <c r="N2176" i="9"/>
  <c r="F287" i="9"/>
  <c r="N1551" i="9"/>
  <c r="J1963" i="9"/>
  <c r="N1079" i="9"/>
  <c r="C1724" i="9"/>
  <c r="K573" i="9"/>
  <c r="I124" i="9"/>
  <c r="F499" i="9"/>
  <c r="M1596" i="9"/>
  <c r="J1101" i="9"/>
  <c r="C83" i="9"/>
  <c r="K1366" i="9"/>
  <c r="E1444" i="9"/>
  <c r="O1239" i="9"/>
  <c r="L1896" i="9"/>
  <c r="I81" i="9"/>
  <c r="N1680" i="9"/>
  <c r="E826" i="9"/>
  <c r="F339" i="9"/>
  <c r="F1662" i="9"/>
  <c r="H1168" i="9"/>
  <c r="G1625" i="9"/>
  <c r="O103" i="9"/>
  <c r="I949" i="9"/>
  <c r="H1702" i="9"/>
  <c r="K687" i="9"/>
  <c r="G487" i="9"/>
  <c r="E1842" i="9"/>
  <c r="K486" i="9"/>
  <c r="M1343" i="9"/>
  <c r="L1698" i="9"/>
  <c r="M281" i="9"/>
  <c r="I337" i="9"/>
  <c r="E1936" i="9"/>
  <c r="I770" i="9"/>
  <c r="H1688" i="9"/>
  <c r="K938" i="9"/>
  <c r="D276" i="9"/>
  <c r="F817" i="9"/>
  <c r="K955" i="9"/>
  <c r="F1894" i="9"/>
  <c r="E1221" i="9"/>
  <c r="D1094" i="9"/>
  <c r="F2032" i="9"/>
  <c r="C203" i="9"/>
  <c r="K2073" i="9"/>
  <c r="L626" i="9"/>
  <c r="J392" i="9"/>
  <c r="L447" i="9"/>
  <c r="H289" i="9"/>
  <c r="C1567" i="9"/>
  <c r="H1088" i="9"/>
  <c r="E431" i="9"/>
  <c r="F112" i="9"/>
  <c r="N705" i="9"/>
  <c r="J470" i="9"/>
  <c r="C3" i="9"/>
  <c r="N323" i="9"/>
  <c r="G1079" i="9"/>
  <c r="O1011" i="9"/>
  <c r="H744" i="9"/>
  <c r="M1675" i="9"/>
  <c r="D267" i="9"/>
  <c r="G323" i="9"/>
  <c r="I1590" i="9"/>
  <c r="E111" i="9"/>
  <c r="L174" i="9"/>
  <c r="H443" i="9"/>
  <c r="I214" i="9"/>
  <c r="H2164" i="9"/>
  <c r="K1220" i="9"/>
  <c r="J854" i="9"/>
  <c r="O535" i="9"/>
  <c r="N600" i="9"/>
  <c r="H1676" i="9"/>
  <c r="K1207" i="9"/>
  <c r="C206" i="9"/>
  <c r="D289" i="9"/>
  <c r="H147" i="9"/>
  <c r="K2212" i="9"/>
  <c r="C1137" i="9"/>
  <c r="I1182" i="9"/>
  <c r="H1118" i="9"/>
  <c r="J2194" i="9"/>
  <c r="J2016" i="9"/>
  <c r="L1826" i="9"/>
  <c r="J1620" i="9"/>
  <c r="H104" i="9"/>
  <c r="M1144" i="9"/>
  <c r="E985" i="9"/>
  <c r="D1306" i="9"/>
  <c r="L1482" i="9"/>
  <c r="C40" i="9"/>
  <c r="H2137" i="9"/>
  <c r="O1885" i="9"/>
  <c r="M799" i="9"/>
  <c r="I435" i="9"/>
  <c r="N1131" i="9"/>
  <c r="F71" i="9"/>
  <c r="L674" i="9"/>
  <c r="L1735" i="9"/>
  <c r="I2113" i="9"/>
  <c r="G1392" i="9"/>
  <c r="N957" i="9"/>
  <c r="E413" i="9"/>
  <c r="G828" i="9"/>
  <c r="E2003" i="9"/>
  <c r="D415" i="9"/>
  <c r="J953" i="9"/>
  <c r="K132" i="9"/>
  <c r="O280" i="9"/>
  <c r="L765" i="9"/>
  <c r="C6" i="9"/>
  <c r="J1894" i="9"/>
  <c r="M855" i="9"/>
  <c r="M491" i="9"/>
  <c r="F1759" i="9"/>
  <c r="M615" i="9"/>
  <c r="H53" i="9"/>
  <c r="O1192" i="9"/>
  <c r="G707" i="9"/>
  <c r="J1043" i="9"/>
  <c r="N2053" i="9"/>
  <c r="E547" i="9"/>
  <c r="H283" i="9"/>
  <c r="L540" i="9"/>
  <c r="I798" i="9"/>
  <c r="G1290" i="9"/>
  <c r="E542" i="9"/>
  <c r="I1879" i="9"/>
  <c r="N975" i="9"/>
  <c r="K2032" i="9"/>
  <c r="K1245" i="9"/>
  <c r="C1619" i="9"/>
  <c r="K1818" i="9"/>
  <c r="N555" i="9"/>
  <c r="E1661" i="9"/>
  <c r="L427" i="9"/>
  <c r="C377" i="9"/>
  <c r="G1845" i="9"/>
  <c r="F1993" i="9"/>
  <c r="F1591" i="9"/>
  <c r="E1364" i="9"/>
  <c r="C373" i="9"/>
  <c r="F1162" i="9"/>
  <c r="M1219" i="9"/>
  <c r="E893" i="9"/>
  <c r="M343" i="9"/>
  <c r="L1362" i="9"/>
  <c r="M501" i="9"/>
  <c r="O349" i="9"/>
  <c r="M1590" i="9"/>
  <c r="O463" i="9"/>
  <c r="D1458" i="9"/>
  <c r="D972" i="9"/>
  <c r="E688" i="9"/>
  <c r="O1039" i="9"/>
  <c r="O1668" i="9"/>
  <c r="K1942" i="9"/>
  <c r="M2054" i="9"/>
  <c r="N1038" i="9"/>
  <c r="N624" i="9"/>
  <c r="I1823" i="9"/>
  <c r="I1404" i="9"/>
  <c r="D1313" i="9"/>
  <c r="I733" i="9"/>
  <c r="D115" i="9"/>
  <c r="M323" i="9"/>
  <c r="E1232" i="9"/>
  <c r="E460" i="9"/>
  <c r="N671" i="9"/>
  <c r="C155" i="9"/>
  <c r="H1936" i="9"/>
  <c r="K123" i="9"/>
  <c r="G535" i="9"/>
  <c r="L516" i="9"/>
  <c r="C2103" i="9"/>
  <c r="M2017" i="9"/>
  <c r="J1081" i="9"/>
  <c r="O59" i="9"/>
  <c r="G803" i="9"/>
  <c r="D47" i="9"/>
  <c r="L585" i="9"/>
  <c r="F2083" i="9"/>
  <c r="C253" i="9"/>
  <c r="H84" i="9"/>
  <c r="L636" i="9"/>
  <c r="M1286" i="9"/>
  <c r="K222" i="9"/>
  <c r="E2016" i="9"/>
  <c r="G788" i="9"/>
  <c r="J68" i="9"/>
  <c r="M1724" i="9"/>
  <c r="N872" i="9"/>
  <c r="O1123" i="9"/>
  <c r="C637" i="9"/>
  <c r="H1914" i="9"/>
  <c r="G5" i="9"/>
  <c r="G1485" i="9"/>
  <c r="F2225" i="9"/>
  <c r="I1973" i="9"/>
  <c r="L228" i="9"/>
  <c r="N1313" i="9"/>
  <c r="M2092" i="9"/>
  <c r="O945" i="9"/>
  <c r="I1285" i="9"/>
  <c r="K410" i="9"/>
  <c r="K1088" i="9"/>
  <c r="C1439" i="9"/>
  <c r="O782" i="9"/>
  <c r="I1179" i="9"/>
  <c r="O844" i="9"/>
  <c r="L1238" i="9"/>
  <c r="E79" i="9"/>
  <c r="C2140" i="9"/>
  <c r="E554" i="9"/>
  <c r="M924" i="9"/>
  <c r="L923" i="9"/>
  <c r="G545" i="9"/>
  <c r="H2105" i="9"/>
  <c r="F1801" i="9"/>
  <c r="K2041" i="9"/>
  <c r="O1393" i="9"/>
  <c r="O1845" i="9"/>
  <c r="K205" i="9"/>
  <c r="K1004" i="9"/>
  <c r="I726" i="9"/>
  <c r="F456" i="9"/>
  <c r="I1350" i="9"/>
  <c r="O371" i="9"/>
  <c r="N404" i="9"/>
  <c r="F1100" i="9"/>
  <c r="G1956" i="9"/>
  <c r="N2137" i="9"/>
  <c r="I320" i="9"/>
  <c r="F1814" i="9"/>
  <c r="L160" i="9"/>
  <c r="N1096" i="9"/>
  <c r="J1245" i="9"/>
  <c r="H1945" i="9"/>
  <c r="N635" i="9"/>
  <c r="J1839" i="9"/>
  <c r="D2187" i="9"/>
  <c r="G1951" i="9"/>
  <c r="C1000" i="9"/>
  <c r="M1870" i="9"/>
  <c r="G573" i="9"/>
  <c r="C705" i="9"/>
  <c r="I1945" i="9"/>
  <c r="I1485" i="9"/>
  <c r="G630" i="9"/>
  <c r="E268" i="9"/>
  <c r="J507" i="9"/>
  <c r="I591" i="9"/>
  <c r="H563" i="9"/>
  <c r="I745" i="9"/>
  <c r="M24" i="9"/>
  <c r="L786" i="9"/>
  <c r="E1396" i="9"/>
  <c r="E1052" i="9"/>
  <c r="L1226" i="9"/>
  <c r="J449" i="9"/>
  <c r="D399" i="9"/>
  <c r="O884" i="9"/>
  <c r="C904" i="9"/>
  <c r="N1022" i="9"/>
  <c r="D1699" i="9"/>
  <c r="G490" i="9"/>
  <c r="D884" i="9"/>
  <c r="N2231" i="9"/>
  <c r="N267" i="9"/>
  <c r="O2209" i="9"/>
  <c r="I759" i="9"/>
  <c r="N1961" i="9"/>
  <c r="J1251" i="9"/>
  <c r="H660" i="9"/>
  <c r="M1081" i="9"/>
  <c r="F675" i="9"/>
  <c r="J1074" i="9"/>
  <c r="C1684" i="9"/>
  <c r="D1996" i="9"/>
  <c r="I2090" i="9"/>
  <c r="M2134" i="9"/>
  <c r="E978" i="9"/>
  <c r="D228" i="9"/>
  <c r="L2229" i="9"/>
  <c r="O684" i="9"/>
  <c r="D170" i="9"/>
  <c r="D385" i="9"/>
  <c r="K239" i="9"/>
  <c r="D1415" i="9"/>
  <c r="D1444" i="9"/>
  <c r="H543" i="9"/>
  <c r="G593" i="9"/>
  <c r="D1784" i="9"/>
  <c r="N1144" i="9"/>
  <c r="K844" i="9"/>
  <c r="F355" i="9"/>
  <c r="H581" i="9"/>
  <c r="J1479" i="9"/>
  <c r="G416" i="9"/>
  <c r="N1650" i="9"/>
  <c r="O543" i="9"/>
  <c r="N514" i="9"/>
  <c r="J1746" i="9"/>
  <c r="J193" i="9"/>
  <c r="D1445" i="9"/>
  <c r="K1929" i="9"/>
  <c r="I541" i="9"/>
  <c r="L1121" i="9"/>
  <c r="L289" i="9"/>
  <c r="M968" i="9"/>
  <c r="H926" i="9"/>
  <c r="J1819" i="9"/>
  <c r="D1390" i="9"/>
  <c r="M413" i="9"/>
  <c r="G60" i="9"/>
  <c r="G415" i="9"/>
  <c r="D1796" i="9"/>
  <c r="K1656" i="9"/>
  <c r="I951" i="9"/>
  <c r="N2079" i="9"/>
  <c r="C1466" i="9"/>
  <c r="K495" i="9"/>
  <c r="H494" i="9"/>
  <c r="G2162" i="9"/>
  <c r="C78" i="9"/>
  <c r="H1988" i="9"/>
  <c r="I1480" i="9"/>
  <c r="E432" i="9"/>
  <c r="I369" i="9"/>
  <c r="H1821" i="9"/>
  <c r="I1305" i="9"/>
  <c r="D1230" i="9"/>
  <c r="G610" i="9"/>
  <c r="J2123" i="9"/>
  <c r="E494" i="9"/>
  <c r="F1398" i="9"/>
  <c r="E317" i="9"/>
  <c r="D1968" i="9"/>
  <c r="O1518" i="9"/>
  <c r="J1219" i="9"/>
  <c r="C47" i="9"/>
  <c r="G30" i="9"/>
  <c r="K1781" i="9"/>
  <c r="E1816" i="9"/>
  <c r="K2074" i="9"/>
  <c r="N1656" i="9"/>
  <c r="E790" i="9"/>
  <c r="G137" i="9"/>
  <c r="D772" i="9"/>
  <c r="E415" i="9"/>
  <c r="D1417" i="9"/>
  <c r="O283" i="9"/>
  <c r="K610" i="9"/>
  <c r="M1925" i="9"/>
  <c r="F215" i="9"/>
  <c r="O249" i="9"/>
  <c r="J839" i="9"/>
  <c r="G560" i="9"/>
  <c r="G491" i="9"/>
  <c r="K89" i="9"/>
  <c r="K2099" i="9"/>
  <c r="J89" i="9"/>
  <c r="E265" i="9"/>
  <c r="H1261" i="9"/>
  <c r="E678" i="9"/>
  <c r="L390" i="9"/>
  <c r="I1471" i="9"/>
  <c r="E1653" i="9"/>
  <c r="E821" i="9"/>
  <c r="O485" i="9"/>
  <c r="L1916" i="9"/>
  <c r="N1522" i="9"/>
  <c r="D125" i="9"/>
  <c r="F1181" i="9"/>
  <c r="J454" i="9"/>
  <c r="H1529" i="9"/>
  <c r="L2189" i="9"/>
  <c r="L1818" i="9"/>
  <c r="J648" i="9"/>
  <c r="L1945" i="9"/>
  <c r="L1030" i="9"/>
  <c r="E109" i="9"/>
  <c r="G867" i="9"/>
  <c r="L234" i="9"/>
  <c r="C646" i="9"/>
  <c r="I1754" i="9"/>
  <c r="M2099" i="9"/>
  <c r="D5" i="9"/>
  <c r="F618" i="9"/>
  <c r="G834" i="9"/>
  <c r="D307" i="9"/>
  <c r="I94" i="9"/>
  <c r="N1373" i="9"/>
  <c r="M1121" i="9"/>
  <c r="O962" i="9"/>
  <c r="D1543" i="9"/>
  <c r="G1824" i="9"/>
  <c r="J1762" i="9"/>
  <c r="I1362" i="9"/>
  <c r="C97" i="9"/>
  <c r="E121" i="9"/>
  <c r="G1232" i="9"/>
  <c r="L821" i="9"/>
  <c r="I1319" i="9"/>
  <c r="F1140" i="9"/>
  <c r="J946" i="9"/>
  <c r="I178" i="9"/>
  <c r="N665" i="9"/>
  <c r="M1784" i="9"/>
  <c r="J245" i="9"/>
  <c r="K1864" i="9"/>
  <c r="O724" i="9"/>
  <c r="E348" i="9"/>
  <c r="G303" i="9"/>
  <c r="E862" i="9"/>
  <c r="L916" i="9"/>
  <c r="I407" i="9"/>
  <c r="J1117" i="9"/>
  <c r="N1601" i="9"/>
  <c r="O816" i="9"/>
  <c r="J326" i="9"/>
  <c r="M863" i="9"/>
  <c r="G1753" i="9"/>
  <c r="D1468" i="9"/>
  <c r="E430" i="9"/>
  <c r="I1821" i="9"/>
  <c r="L1825" i="9"/>
  <c r="M535" i="9"/>
  <c r="G1429" i="9"/>
  <c r="H1659" i="9"/>
  <c r="I899" i="9"/>
  <c r="N349" i="9"/>
  <c r="K24" i="9"/>
  <c r="M2104" i="9"/>
  <c r="H532" i="9"/>
  <c r="O257" i="9"/>
  <c r="M867" i="9"/>
  <c r="E532" i="9"/>
  <c r="I1191" i="9"/>
  <c r="M1298" i="9"/>
  <c r="I339" i="9"/>
  <c r="H1485" i="9"/>
  <c r="I718" i="9"/>
  <c r="H1219" i="9"/>
  <c r="D1321" i="9"/>
  <c r="C165" i="9"/>
  <c r="D803" i="9"/>
  <c r="F1845" i="9"/>
  <c r="H320" i="9"/>
  <c r="D1823" i="9"/>
  <c r="C944" i="9"/>
  <c r="L199" i="9"/>
  <c r="E1394" i="9"/>
  <c r="E1671" i="9"/>
  <c r="H401" i="9"/>
  <c r="J761" i="9"/>
  <c r="E2067" i="9"/>
  <c r="J1497" i="9"/>
  <c r="M1816" i="9"/>
  <c r="D1208" i="9"/>
  <c r="K641" i="9"/>
  <c r="N1464" i="9"/>
  <c r="C1846" i="9"/>
  <c r="C1309" i="9"/>
  <c r="C1945" i="9"/>
  <c r="H867" i="9"/>
  <c r="E107" i="9"/>
  <c r="G1159" i="9"/>
  <c r="C53" i="9"/>
  <c r="D1399" i="9"/>
  <c r="C370" i="9"/>
  <c r="C1144" i="9"/>
  <c r="E1821" i="9"/>
  <c r="J893" i="9"/>
  <c r="F301" i="9"/>
  <c r="K1838" i="9"/>
  <c r="G1650" i="9"/>
  <c r="J2182" i="9"/>
  <c r="O682" i="9"/>
  <c r="J30" i="9"/>
  <c r="F31" i="9"/>
  <c r="J501" i="9"/>
  <c r="J460" i="9"/>
  <c r="L816" i="9"/>
  <c r="I23" i="9"/>
  <c r="O1492" i="9"/>
  <c r="I1313" i="9"/>
  <c r="D1844" i="9"/>
  <c r="E964" i="9"/>
  <c r="G1749" i="9"/>
  <c r="I526" i="9"/>
  <c r="E652" i="9"/>
  <c r="D1537" i="9"/>
  <c r="G246" i="9"/>
  <c r="L545" i="9"/>
  <c r="C1816" i="9"/>
  <c r="D745" i="9"/>
  <c r="F1246" i="9"/>
  <c r="E588" i="9"/>
  <c r="C674" i="9"/>
  <c r="I581" i="9"/>
  <c r="K1007" i="9"/>
  <c r="C1552" i="9"/>
  <c r="E152" i="9"/>
  <c r="F1058" i="9"/>
  <c r="J770" i="9"/>
  <c r="E1350" i="9"/>
  <c r="K732" i="9"/>
  <c r="J399" i="9"/>
  <c r="M1605" i="9"/>
  <c r="J2132" i="9"/>
  <c r="E1433" i="9"/>
  <c r="E1036" i="9"/>
  <c r="E67" i="9"/>
  <c r="C1306" i="9"/>
  <c r="O854" i="9"/>
  <c r="N350" i="9"/>
  <c r="C1458" i="9"/>
  <c r="F673" i="9"/>
  <c r="M939" i="9"/>
  <c r="K835" i="9"/>
  <c r="L337" i="9"/>
  <c r="M203" i="9"/>
  <c r="F660" i="9"/>
  <c r="K1667" i="9"/>
  <c r="K661" i="9"/>
  <c r="K1529" i="9"/>
  <c r="C1976" i="9"/>
  <c r="N1556" i="9"/>
  <c r="J128" i="9"/>
  <c r="J1976" i="9"/>
  <c r="N1044" i="9"/>
  <c r="C1526" i="9"/>
  <c r="L649" i="9"/>
  <c r="J274" i="9"/>
  <c r="C846" i="9"/>
  <c r="L555" i="9"/>
  <c r="D2026" i="9"/>
  <c r="K2225" i="9"/>
  <c r="H314" i="9"/>
  <c r="N1611" i="9"/>
  <c r="I78" i="9"/>
  <c r="H1899" i="9"/>
  <c r="H513" i="9"/>
  <c r="C707" i="9"/>
  <c r="H1085" i="9"/>
  <c r="K111" i="9"/>
  <c r="C687" i="9"/>
  <c r="K1852" i="9"/>
  <c r="H352" i="9"/>
  <c r="K44" i="9"/>
  <c r="K1962" i="9"/>
  <c r="H761" i="9"/>
  <c r="O1367" i="9"/>
  <c r="L1300" i="9"/>
  <c r="D473" i="9"/>
  <c r="D1243" i="9"/>
  <c r="L1231" i="9"/>
  <c r="H1363" i="9"/>
  <c r="I786" i="9"/>
  <c r="E23" i="9"/>
  <c r="M225" i="9"/>
  <c r="M1374" i="9"/>
  <c r="L1938" i="9"/>
  <c r="K1124" i="9"/>
  <c r="F1596" i="9"/>
  <c r="M254" i="9"/>
  <c r="K483" i="9"/>
  <c r="G674" i="9"/>
  <c r="K711" i="9"/>
  <c r="L898" i="9"/>
  <c r="M1294" i="9"/>
  <c r="D1082" i="9"/>
  <c r="L331" i="9"/>
  <c r="M1665" i="9"/>
  <c r="M1102" i="9"/>
  <c r="O966" i="9"/>
  <c r="D805" i="9"/>
  <c r="N1596" i="9"/>
  <c r="K994" i="9"/>
  <c r="J57" i="9"/>
  <c r="E2005" i="9"/>
  <c r="K460" i="9"/>
  <c r="O67" i="9"/>
  <c r="M1537" i="9"/>
  <c r="D2011" i="9"/>
  <c r="J493" i="9"/>
  <c r="I1680" i="9"/>
  <c r="I1394" i="9"/>
  <c r="E137" i="9"/>
  <c r="J138" i="9"/>
  <c r="H514" i="9"/>
  <c r="L2224" i="9"/>
  <c r="M957" i="9"/>
  <c r="F998" i="9"/>
  <c r="E1290" i="9"/>
  <c r="K1892" i="9"/>
  <c r="M1889" i="9"/>
  <c r="M1171" i="9"/>
  <c r="E558" i="9"/>
  <c r="C1199" i="9"/>
  <c r="E367" i="9"/>
  <c r="C608" i="9"/>
  <c r="K407" i="9"/>
  <c r="M1879" i="9"/>
  <c r="E782" i="9"/>
  <c r="F2099" i="9"/>
  <c r="K617" i="9"/>
  <c r="I219" i="9"/>
  <c r="C622" i="9"/>
  <c r="L406" i="9"/>
  <c r="N1540" i="9"/>
  <c r="G112" i="9"/>
  <c r="J281" i="9"/>
  <c r="G217" i="9"/>
  <c r="O58" i="9"/>
  <c r="F1988" i="9"/>
  <c r="G1421" i="9"/>
  <c r="F1711" i="9"/>
  <c r="D84" i="9"/>
  <c r="C248" i="9"/>
  <c r="J806" i="9"/>
  <c r="H909" i="9"/>
  <c r="L385" i="9"/>
  <c r="I1603" i="9"/>
  <c r="M668" i="9"/>
  <c r="I257" i="9"/>
  <c r="O397" i="9"/>
  <c r="L2232" i="9"/>
  <c r="D788" i="9"/>
  <c r="M329" i="9"/>
  <c r="C486" i="9"/>
  <c r="J611" i="9"/>
  <c r="I703" i="9"/>
  <c r="G1298" i="9"/>
  <c r="H781" i="9"/>
  <c r="J666" i="9"/>
  <c r="L1841" i="9"/>
  <c r="F211" i="9"/>
  <c r="H481" i="9"/>
  <c r="H1492" i="9"/>
  <c r="E2012" i="9"/>
  <c r="J1168" i="9"/>
  <c r="G2050" i="9"/>
  <c r="F1973" i="9"/>
  <c r="G1307" i="9"/>
  <c r="N1879" i="9"/>
  <c r="I1610" i="9"/>
  <c r="H295" i="9"/>
  <c r="E243" i="9"/>
  <c r="I1079" i="9"/>
  <c r="O2176" i="9"/>
  <c r="K1197" i="9"/>
  <c r="I22" i="9"/>
  <c r="G412" i="9"/>
  <c r="I145" i="9"/>
  <c r="I2185" i="9"/>
  <c r="O1390" i="9"/>
  <c r="E56" i="9"/>
  <c r="K1785" i="9"/>
  <c r="C1496" i="9"/>
  <c r="N520" i="9"/>
  <c r="E1748" i="9"/>
  <c r="C1916" i="9"/>
  <c r="J635" i="9"/>
  <c r="K498" i="9"/>
  <c r="N1349" i="9"/>
  <c r="H1251" i="9"/>
  <c r="G328" i="9"/>
  <c r="O770" i="9"/>
  <c r="L609" i="9"/>
  <c r="L2231" i="9"/>
  <c r="L797" i="9"/>
  <c r="I826" i="9"/>
  <c r="K2054" i="9"/>
  <c r="K82" i="9"/>
  <c r="K901" i="9"/>
  <c r="O391" i="9"/>
  <c r="L339" i="9"/>
  <c r="C1880" i="9"/>
  <c r="C1468" i="9"/>
  <c r="O380" i="9"/>
  <c r="F1071" i="9"/>
  <c r="F48" i="9"/>
  <c r="D111" i="9"/>
  <c r="F1390" i="9"/>
  <c r="D1963" i="9"/>
  <c r="I546" i="9"/>
  <c r="D424" i="9"/>
  <c r="M835" i="9"/>
  <c r="H1653" i="9"/>
  <c r="K274" i="9"/>
  <c r="J2104" i="9"/>
  <c r="I246" i="9"/>
  <c r="G1282" i="9"/>
  <c r="K477" i="9"/>
  <c r="E1496" i="9"/>
  <c r="D1711" i="9"/>
  <c r="L1551" i="9"/>
  <c r="O1515" i="9"/>
  <c r="K281" i="9"/>
  <c r="I739" i="9"/>
  <c r="M364" i="9"/>
  <c r="N115" i="9"/>
  <c r="E607" i="9"/>
  <c r="J2017" i="9"/>
  <c r="I1164" i="9"/>
  <c r="M2183" i="9"/>
  <c r="C2217" i="9"/>
  <c r="G343" i="9"/>
  <c r="E1956" i="9"/>
  <c r="O331" i="9"/>
  <c r="I742" i="9"/>
  <c r="I1296" i="9"/>
  <c r="O127" i="9"/>
  <c r="E604" i="9"/>
  <c r="E1135" i="9"/>
  <c r="N1310" i="9"/>
  <c r="F1110" i="9"/>
  <c r="I494" i="9"/>
  <c r="G1885" i="9"/>
  <c r="N586" i="9"/>
  <c r="L471" i="9"/>
  <c r="N1360" i="9"/>
  <c r="D1621" i="9"/>
  <c r="K933" i="9"/>
  <c r="K747" i="9"/>
  <c r="K794" i="9"/>
  <c r="J1663" i="9"/>
  <c r="K1108" i="9"/>
  <c r="L305" i="9"/>
  <c r="G1475" i="9"/>
  <c r="M691" i="9"/>
  <c r="E40" i="9"/>
  <c r="M604" i="9"/>
  <c r="M856" i="9"/>
  <c r="M222" i="9"/>
  <c r="M829" i="9"/>
  <c r="N89" i="9"/>
  <c r="J1248" i="9"/>
  <c r="H1036" i="9"/>
  <c r="D1753" i="9"/>
  <c r="M1685" i="9"/>
  <c r="L1192" i="9"/>
  <c r="C952" i="9"/>
  <c r="G1265" i="9"/>
  <c r="G1861" i="9"/>
  <c r="E263" i="9"/>
  <c r="C1689" i="9"/>
  <c r="O2225" i="9"/>
  <c r="O1566" i="9"/>
  <c r="G1240" i="9"/>
  <c r="G483" i="9"/>
  <c r="G1185" i="9"/>
  <c r="E1962" i="9"/>
  <c r="K235" i="9"/>
  <c r="O1896" i="9"/>
  <c r="F2100" i="9"/>
  <c r="H2091" i="9"/>
  <c r="E941" i="9"/>
  <c r="E1503" i="9"/>
  <c r="M1352" i="9"/>
  <c r="K724" i="9"/>
  <c r="O480" i="9"/>
  <c r="O1140" i="9"/>
  <c r="M1885" i="9"/>
  <c r="N1705" i="9"/>
  <c r="C1672" i="9"/>
  <c r="L377" i="9"/>
  <c r="N383" i="9"/>
  <c r="E1849" i="9"/>
  <c r="D1276" i="9"/>
  <c r="G1189" i="9"/>
  <c r="C1494" i="9"/>
  <c r="G1920" i="9"/>
  <c r="N834" i="9"/>
  <c r="O1238" i="9"/>
  <c r="C593" i="9"/>
  <c r="O374" i="9"/>
  <c r="O1740" i="9"/>
  <c r="M1025" i="9"/>
  <c r="K2199" i="9"/>
  <c r="C1482" i="9"/>
  <c r="M287" i="9"/>
  <c r="G147" i="9"/>
  <c r="O1071" i="9"/>
  <c r="N348" i="9"/>
  <c r="D1752" i="9"/>
  <c r="D1976" i="9"/>
  <c r="I2033" i="9"/>
  <c r="N1989" i="9"/>
  <c r="C1372" i="9"/>
  <c r="L809" i="9"/>
  <c r="K1807" i="9"/>
  <c r="O53" i="9"/>
  <c r="E140" i="9"/>
  <c r="C127" i="9"/>
  <c r="F1303" i="9"/>
  <c r="E289" i="9"/>
  <c r="C1173" i="9"/>
  <c r="O1539" i="9"/>
  <c r="E1173" i="9"/>
  <c r="M1912" i="9"/>
  <c r="I1092" i="9"/>
  <c r="D889" i="9"/>
  <c r="C449" i="9"/>
  <c r="I110" i="9"/>
  <c r="O1231" i="9"/>
  <c r="K484" i="9"/>
  <c r="K1276" i="9"/>
  <c r="G1968" i="9"/>
  <c r="G362" i="9"/>
  <c r="M2224" i="9"/>
  <c r="N845" i="9"/>
  <c r="J206" i="9"/>
  <c r="H730" i="9"/>
  <c r="H246" i="9"/>
  <c r="M1711" i="9"/>
  <c r="I418" i="9"/>
  <c r="G744" i="9"/>
  <c r="E468" i="9"/>
  <c r="L300" i="9"/>
  <c r="O22" i="9"/>
  <c r="C1431" i="9"/>
  <c r="I1918" i="9"/>
  <c r="J782" i="9"/>
  <c r="I1414" i="9"/>
  <c r="D627" i="9"/>
  <c r="M1071" i="9"/>
  <c r="N966" i="9"/>
  <c r="F1975" i="9"/>
  <c r="M280" i="9"/>
  <c r="M162" i="9"/>
  <c r="E676" i="9"/>
  <c r="E1844" i="9"/>
  <c r="D69" i="9"/>
  <c r="D1803" i="9"/>
  <c r="J1843" i="9"/>
  <c r="O443" i="9"/>
  <c r="N654" i="9"/>
  <c r="G496" i="9"/>
  <c r="L1290" i="9"/>
  <c r="N684" i="9"/>
  <c r="I1276" i="9"/>
  <c r="N1737" i="9"/>
  <c r="D1484" i="9"/>
  <c r="I267" i="9"/>
  <c r="N759" i="9"/>
  <c r="G241" i="9"/>
  <c r="E1349" i="9"/>
  <c r="F2224" i="9"/>
  <c r="L353" i="9"/>
  <c r="F875" i="9"/>
  <c r="I398" i="9"/>
  <c r="K155" i="9"/>
  <c r="G1404" i="9"/>
  <c r="O420" i="9"/>
  <c r="O665" i="9"/>
  <c r="C545" i="9"/>
  <c r="L416" i="9"/>
  <c r="I346" i="9"/>
  <c r="E943" i="9"/>
  <c r="O1191" i="9"/>
  <c r="J374" i="9"/>
  <c r="I2037" i="9"/>
  <c r="O666" i="9"/>
  <c r="C1615" i="9"/>
  <c r="F160" i="9"/>
  <c r="F290" i="9"/>
  <c r="O1350" i="9"/>
  <c r="K2182" i="9"/>
  <c r="N541" i="9"/>
  <c r="L246" i="9"/>
  <c r="L490" i="9"/>
  <c r="E1219" i="9"/>
  <c r="L2033" i="9"/>
  <c r="D1406" i="9"/>
  <c r="G18" i="9"/>
  <c r="E1619" i="9"/>
  <c r="K276" i="9"/>
  <c r="M1775" i="9"/>
  <c r="E2194" i="9"/>
  <c r="E1670" i="9"/>
  <c r="E376" i="9"/>
  <c r="I590" i="9"/>
  <c r="L1956" i="9"/>
  <c r="E611" i="9"/>
  <c r="D1632" i="9"/>
  <c r="I1046" i="9"/>
  <c r="K1008" i="9"/>
  <c r="M2033" i="9"/>
  <c r="J941" i="9"/>
  <c r="G1168" i="9"/>
  <c r="H690" i="9"/>
  <c r="L1695" i="9"/>
  <c r="I1241" i="9"/>
  <c r="N270" i="9"/>
  <c r="C1901" i="9"/>
  <c r="L124" i="9"/>
  <c r="C661" i="9"/>
  <c r="O314" i="9"/>
  <c r="D22" i="9"/>
  <c r="D80" i="9"/>
  <c r="G1987" i="9"/>
  <c r="I1455" i="9"/>
  <c r="J1592" i="9"/>
  <c r="M953" i="9"/>
  <c r="I1977" i="9"/>
  <c r="C1195" i="9"/>
  <c r="H1550" i="9"/>
  <c r="D2160" i="9"/>
  <c r="K280" i="9"/>
  <c r="C775" i="9"/>
  <c r="N679" i="9"/>
  <c r="F585" i="9"/>
  <c r="J965" i="9"/>
  <c r="F702" i="9"/>
  <c r="G66" i="9"/>
  <c r="I1121" i="9"/>
  <c r="M400" i="9"/>
  <c r="J1416" i="9"/>
  <c r="H2073" i="9"/>
  <c r="I2109" i="9"/>
  <c r="O1969" i="9"/>
  <c r="D99" i="9"/>
  <c r="M1737" i="9"/>
  <c r="M559" i="9"/>
  <c r="H888" i="9"/>
  <c r="K15" i="9"/>
  <c r="L1184" i="9"/>
  <c r="D2083" i="9"/>
  <c r="E1914" i="9"/>
  <c r="I26" i="9"/>
  <c r="I1024" i="9"/>
  <c r="O1088" i="9"/>
  <c r="N1454" i="9"/>
  <c r="N962" i="9"/>
  <c r="O2071" i="9"/>
  <c r="F1485" i="9"/>
  <c r="N1951" i="9"/>
  <c r="I123" i="9"/>
  <c r="E1915" i="9"/>
  <c r="H1672" i="9"/>
  <c r="I1591" i="9"/>
  <c r="M487" i="9"/>
  <c r="J1365" i="9"/>
  <c r="O516" i="9"/>
  <c r="J1390" i="9"/>
  <c r="F2209" i="9"/>
  <c r="M1501" i="9"/>
  <c r="K1754" i="9"/>
  <c r="J143" i="9"/>
  <c r="N2102" i="9"/>
  <c r="O145" i="9"/>
  <c r="D1007" i="9"/>
  <c r="C558" i="9"/>
  <c r="H102" i="9"/>
  <c r="O1195" i="9"/>
  <c r="E1097" i="9"/>
  <c r="K108" i="9"/>
  <c r="D721" i="9"/>
  <c r="N420" i="9"/>
  <c r="H1568" i="9"/>
  <c r="M418" i="9"/>
  <c r="H898" i="9"/>
  <c r="I545" i="9"/>
  <c r="E1607" i="9"/>
  <c r="G335" i="9"/>
  <c r="D648" i="9"/>
  <c r="K1826" i="9"/>
  <c r="J660" i="9"/>
  <c r="L2003" i="9"/>
  <c r="C613" i="9"/>
  <c r="I279" i="9"/>
  <c r="E551" i="9"/>
  <c r="F280" i="9"/>
  <c r="K952" i="9"/>
  <c r="D710" i="9"/>
  <c r="N125" i="9"/>
  <c r="I1968" i="9"/>
  <c r="G797" i="9"/>
  <c r="I31" i="9"/>
  <c r="G1500" i="9"/>
  <c r="D1550" i="9"/>
  <c r="D1779" i="9"/>
  <c r="L989" i="9"/>
  <c r="L214" i="9"/>
  <c r="M1478" i="9"/>
  <c r="O2068" i="9"/>
  <c r="L691" i="9"/>
  <c r="K1166" i="9"/>
  <c r="C1007" i="9"/>
  <c r="O456" i="9"/>
  <c r="H1646" i="9"/>
  <c r="H910" i="9"/>
  <c r="H1040" i="9"/>
  <c r="L2200" i="9"/>
  <c r="M1968" i="9"/>
  <c r="C41" i="9"/>
  <c r="O561" i="9"/>
  <c r="G1687" i="9"/>
  <c r="M872" i="9"/>
  <c r="L267" i="9"/>
  <c r="G247" i="9"/>
  <c r="J372" i="9"/>
  <c r="J1650" i="9"/>
  <c r="D1102" i="9"/>
  <c r="I938" i="9"/>
  <c r="L12" i="9"/>
  <c r="F1994" i="9"/>
  <c r="D753" i="9"/>
  <c r="M1601" i="9"/>
  <c r="N736" i="9"/>
  <c r="C479" i="9"/>
  <c r="D1808" i="9"/>
  <c r="C1230" i="9"/>
  <c r="N1241" i="9"/>
  <c r="C1479" i="9"/>
  <c r="M30" i="9"/>
  <c r="N96" i="9"/>
  <c r="I1391" i="9"/>
  <c r="J1133" i="9"/>
  <c r="C1444" i="9"/>
  <c r="D1894" i="9"/>
  <c r="K884" i="9"/>
  <c r="M2229" i="9"/>
  <c r="H25" i="9"/>
  <c r="M93" i="9"/>
  <c r="G1802" i="9"/>
  <c r="K607" i="9"/>
  <c r="F653" i="9"/>
  <c r="C1192" i="9"/>
  <c r="E2185" i="9"/>
  <c r="K1803" i="9"/>
  <c r="F1682" i="9"/>
  <c r="F1567" i="9"/>
  <c r="L2141" i="9"/>
  <c r="G1710" i="9"/>
  <c r="C1792" i="9"/>
  <c r="F326" i="9"/>
  <c r="H701" i="9"/>
  <c r="H162" i="9"/>
  <c r="F1922" i="9"/>
  <c r="E541" i="9"/>
  <c r="H1195" i="9"/>
  <c r="C2208" i="9"/>
  <c r="I2005" i="9"/>
  <c r="J1474" i="9"/>
  <c r="L407" i="9"/>
  <c r="K369" i="9"/>
  <c r="H252" i="9"/>
  <c r="E1690" i="9"/>
  <c r="N217" i="9"/>
  <c r="E1777" i="9"/>
  <c r="K2127" i="9"/>
  <c r="C1979" i="9"/>
  <c r="O1183" i="9"/>
  <c r="F414" i="9"/>
  <c r="M1613" i="9"/>
  <c r="D133" i="9"/>
  <c r="D1991" i="9"/>
  <c r="D444" i="9"/>
  <c r="C2130" i="9"/>
  <c r="N584" i="9"/>
  <c r="I1608" i="9"/>
  <c r="G1816" i="9"/>
  <c r="K526" i="9"/>
  <c r="H1748" i="9"/>
  <c r="I1933" i="9"/>
  <c r="D2176" i="9"/>
  <c r="J589" i="9"/>
  <c r="C1963" i="9"/>
  <c r="I1994" i="9"/>
  <c r="E923" i="9"/>
  <c r="H268" i="9"/>
  <c r="I350" i="9"/>
  <c r="L229" i="9"/>
  <c r="D1524" i="9"/>
  <c r="N1736" i="9"/>
  <c r="N986" i="9"/>
  <c r="C477" i="9"/>
  <c r="J707" i="9"/>
  <c r="K1726" i="9"/>
  <c r="G297" i="9"/>
  <c r="C244" i="9"/>
  <c r="C1978" i="9"/>
  <c r="E1379" i="9"/>
  <c r="I1845" i="9"/>
  <c r="I106" i="9"/>
  <c r="F2148" i="9"/>
  <c r="J1939" i="9"/>
  <c r="G1372" i="9"/>
  <c r="H437" i="9"/>
  <c r="M610" i="9"/>
  <c r="G1723" i="9"/>
  <c r="D800" i="9"/>
  <c r="F1252" i="9"/>
  <c r="L1621" i="9"/>
  <c r="O889" i="9"/>
  <c r="E800" i="9"/>
  <c r="G2070" i="9"/>
  <c r="O597" i="9"/>
  <c r="N69" i="9"/>
  <c r="I973" i="9"/>
  <c r="G1853" i="9"/>
  <c r="G293" i="9"/>
  <c r="C368" i="9"/>
  <c r="K1252" i="9"/>
  <c r="O462" i="9"/>
  <c r="L2226" i="9"/>
  <c r="F542" i="9"/>
  <c r="F487" i="9"/>
  <c r="C642" i="9"/>
  <c r="K1520" i="9"/>
  <c r="J219" i="9"/>
  <c r="K2079" i="9"/>
  <c r="J407" i="9"/>
  <c r="C218" i="9"/>
  <c r="E508" i="9"/>
  <c r="E205" i="9"/>
  <c r="C870" i="9"/>
  <c r="K1308" i="9"/>
  <c r="K847" i="9"/>
  <c r="F2127" i="9"/>
  <c r="L1822" i="9"/>
  <c r="J1740" i="9"/>
  <c r="J1372" i="9"/>
  <c r="M512" i="9"/>
  <c r="C2068" i="9"/>
  <c r="J1257" i="9"/>
  <c r="C554" i="9"/>
  <c r="M1650" i="9"/>
  <c r="J1879" i="9"/>
  <c r="G1947" i="9"/>
  <c r="L1629" i="9"/>
  <c r="C2160" i="9"/>
  <c r="D526" i="9"/>
  <c r="O1186" i="9"/>
  <c r="M478" i="9"/>
  <c r="E1475" i="9"/>
  <c r="K1538" i="9"/>
  <c r="N1621" i="9"/>
  <c r="I334" i="9"/>
  <c r="M1475" i="9"/>
  <c r="I1310" i="9"/>
  <c r="H410" i="9"/>
  <c r="D2142" i="9"/>
  <c r="K1602" i="9"/>
  <c r="G426" i="9"/>
  <c r="F1313" i="9"/>
  <c r="F1129" i="9"/>
  <c r="K1822" i="9"/>
  <c r="K1524" i="9"/>
  <c r="D1989" i="9"/>
  <c r="C420" i="9"/>
  <c r="J1277" i="9"/>
  <c r="G586" i="9"/>
  <c r="K2105" i="9"/>
  <c r="O1185" i="9"/>
  <c r="K29" i="9"/>
  <c r="K542" i="9"/>
  <c r="M494" i="9"/>
  <c r="F1245" i="9"/>
  <c r="J1556" i="9"/>
  <c r="M561" i="9"/>
  <c r="E204" i="9"/>
  <c r="E1765" i="9"/>
  <c r="M734" i="9"/>
  <c r="F2015" i="9"/>
  <c r="M1629" i="9"/>
  <c r="E254" i="9"/>
  <c r="O258" i="9"/>
  <c r="G44" i="9"/>
  <c r="O2057" i="9"/>
  <c r="J390" i="9"/>
  <c r="J439" i="9"/>
  <c r="I385" i="9"/>
  <c r="I1827" i="9"/>
  <c r="D1073" i="9"/>
  <c r="C855" i="9"/>
  <c r="K645" i="9"/>
  <c r="K1660" i="9"/>
  <c r="N1675" i="9"/>
  <c r="K1953" i="9"/>
  <c r="M157" i="9"/>
  <c r="G638" i="9"/>
  <c r="M1741" i="9"/>
  <c r="E188" i="9"/>
  <c r="M1991" i="9"/>
  <c r="G2195" i="9"/>
  <c r="O1073" i="9"/>
  <c r="K592" i="9"/>
  <c r="C1938" i="9"/>
  <c r="F548" i="9"/>
  <c r="J349" i="9"/>
  <c r="E543" i="9"/>
  <c r="L2012" i="9"/>
  <c r="M476" i="9"/>
  <c r="M1458" i="9"/>
  <c r="K1879" i="9"/>
  <c r="E553" i="9"/>
  <c r="N2004" i="9"/>
  <c r="M454" i="9"/>
  <c r="J474" i="9"/>
  <c r="F1960" i="9"/>
  <c r="J692" i="9"/>
  <c r="C1987" i="9"/>
  <c r="J521" i="9"/>
  <c r="O2109" i="9"/>
  <c r="O1696" i="9"/>
  <c r="D656" i="9"/>
  <c r="D794" i="9"/>
  <c r="E2001" i="9"/>
  <c r="E1826" i="9"/>
  <c r="I1567" i="9"/>
  <c r="K1481" i="9"/>
  <c r="M1086" i="9"/>
  <c r="K331" i="9"/>
  <c r="K809" i="9"/>
  <c r="N762" i="9"/>
  <c r="G1349" i="9"/>
  <c r="O1601" i="9"/>
  <c r="M969" i="9"/>
  <c r="D435" i="9"/>
  <c r="J2142" i="9"/>
  <c r="E986" i="9"/>
  <c r="J2023" i="9"/>
  <c r="C476" i="9"/>
  <c r="F560" i="9"/>
  <c r="K1192" i="9"/>
  <c r="J52" i="9"/>
  <c r="K1606" i="9"/>
  <c r="K217" i="9"/>
  <c r="J2061" i="9"/>
  <c r="M2117" i="9"/>
  <c r="F1305" i="9"/>
  <c r="F801" i="9"/>
  <c r="M18" i="9"/>
  <c r="F2094" i="9"/>
  <c r="G1897" i="9"/>
  <c r="L440" i="9"/>
  <c r="L1305" i="9"/>
  <c r="C44" i="9"/>
  <c r="I571" i="9"/>
  <c r="O1410" i="9"/>
  <c r="M1849" i="9"/>
  <c r="M1166" i="9"/>
  <c r="M546" i="9"/>
  <c r="E1166" i="9"/>
  <c r="H125" i="9"/>
  <c r="O367" i="9"/>
  <c r="K597" i="9"/>
  <c r="D1742" i="9"/>
  <c r="C526" i="9"/>
  <c r="I2006" i="9"/>
  <c r="C340" i="9"/>
  <c r="C602" i="9"/>
  <c r="D1903" i="9"/>
  <c r="L1937" i="9"/>
  <c r="E824" i="9"/>
  <c r="M67" i="9"/>
  <c r="C1191" i="9"/>
  <c r="I1744" i="9"/>
  <c r="O605" i="9"/>
  <c r="N778" i="9"/>
  <c r="M1215" i="9"/>
  <c r="F2137" i="9"/>
  <c r="M545" i="9"/>
  <c r="G981" i="9"/>
  <c r="L226" i="9"/>
  <c r="O980" i="9"/>
  <c r="C231" i="9"/>
  <c r="I328" i="9"/>
  <c r="K25" i="9"/>
  <c r="O168" i="9"/>
  <c r="K2050" i="9"/>
  <c r="J1696" i="9"/>
  <c r="L1779" i="9"/>
  <c r="N1750" i="9"/>
  <c r="C2123" i="9"/>
  <c r="H235" i="9"/>
  <c r="K1015" i="9"/>
  <c r="C880" i="9"/>
  <c r="I1663" i="9"/>
  <c r="O1115" i="9"/>
  <c r="L665" i="9"/>
  <c r="E970" i="9"/>
  <c r="L1619" i="9"/>
  <c r="C1802" i="9"/>
  <c r="J1017" i="9"/>
  <c r="J643" i="9"/>
  <c r="F1351" i="9"/>
  <c r="N765" i="9"/>
  <c r="C2093" i="9"/>
  <c r="L356" i="9"/>
  <c r="G1381" i="9"/>
  <c r="N959" i="9"/>
  <c r="C1184" i="9"/>
  <c r="O683" i="9"/>
  <c r="N1625" i="9"/>
  <c r="L243" i="9"/>
  <c r="O189" i="9"/>
  <c r="D1009" i="9"/>
  <c r="K939" i="9"/>
  <c r="H628" i="9"/>
  <c r="J473" i="9"/>
  <c r="N1550" i="9"/>
  <c r="M2209" i="9"/>
  <c r="M44" i="9"/>
  <c r="I1609" i="9"/>
  <c r="O691" i="9"/>
  <c r="F1687" i="9"/>
  <c r="M653" i="9"/>
  <c r="G1493" i="9"/>
  <c r="O2187" i="9"/>
  <c r="L80" i="9"/>
  <c r="N847" i="9"/>
  <c r="M1770" i="9"/>
  <c r="K1598" i="9"/>
  <c r="N295" i="9"/>
  <c r="I879" i="9"/>
  <c r="F260" i="9"/>
  <c r="N312" i="9"/>
  <c r="O2183" i="9"/>
  <c r="F249" i="9"/>
  <c r="F1671" i="9"/>
  <c r="H218" i="9"/>
  <c r="O1609" i="9"/>
  <c r="F2141" i="9"/>
  <c r="K1288" i="9"/>
  <c r="N800" i="9"/>
  <c r="M959" i="9"/>
  <c r="N1588" i="9"/>
  <c r="C243" i="9"/>
  <c r="F1414" i="9"/>
  <c r="E2060" i="9"/>
  <c r="I752" i="9"/>
  <c r="D551" i="9"/>
  <c r="E488" i="9"/>
  <c r="K1903" i="9"/>
  <c r="K941" i="9"/>
  <c r="O396" i="9"/>
  <c r="H2100" i="9"/>
  <c r="H1779" i="9"/>
  <c r="C2127" i="9"/>
  <c r="N1482" i="9"/>
  <c r="K1532" i="9"/>
  <c r="C1746" i="9"/>
  <c r="J1824" i="9"/>
  <c r="C982" i="9"/>
  <c r="N202" i="9"/>
  <c r="J910" i="9"/>
  <c r="K946" i="9"/>
  <c r="O102" i="9"/>
  <c r="O1663" i="9"/>
  <c r="H509" i="9"/>
  <c r="J724" i="9"/>
  <c r="F17" i="9"/>
  <c r="K211" i="9"/>
  <c r="L1555" i="9"/>
  <c r="O1905" i="9"/>
  <c r="H1845" i="9"/>
  <c r="J1943" i="9"/>
  <c r="L1092" i="9"/>
  <c r="E1784" i="9"/>
  <c r="L1183" i="9"/>
  <c r="G1857" i="9"/>
  <c r="D377" i="9"/>
  <c r="G1603" i="9"/>
  <c r="N968" i="9"/>
  <c r="E949" i="9"/>
  <c r="N1725" i="9"/>
  <c r="C1879" i="9"/>
  <c r="N2028" i="9"/>
  <c r="E1615" i="9"/>
  <c r="O2015" i="9"/>
  <c r="I1788" i="9"/>
  <c r="C387" i="9"/>
  <c r="C1631" i="9"/>
  <c r="H946" i="9"/>
  <c r="G1552" i="9"/>
  <c r="N1672" i="9"/>
  <c r="M505" i="9"/>
  <c r="M249" i="9"/>
  <c r="G1684" i="9"/>
  <c r="L414" i="9"/>
  <c r="F1174" i="9"/>
  <c r="M1979" i="9"/>
  <c r="I1238" i="9"/>
  <c r="M1074" i="9"/>
  <c r="C524" i="9"/>
  <c r="N207" i="9"/>
  <c r="J1403" i="9"/>
  <c r="I2061" i="9"/>
  <c r="M2176" i="9"/>
  <c r="K949" i="9"/>
  <c r="C535" i="9"/>
  <c r="K880" i="9"/>
  <c r="M677" i="9"/>
  <c r="F320" i="9"/>
  <c r="I51" i="9"/>
  <c r="D925" i="9"/>
  <c r="I2041" i="9"/>
  <c r="M692" i="9"/>
  <c r="G831" i="9"/>
  <c r="D1588" i="9"/>
  <c r="J1326" i="9"/>
  <c r="K1980" i="9"/>
  <c r="D1504" i="9"/>
  <c r="K1350" i="9"/>
  <c r="F637" i="9"/>
  <c r="M1702" i="9"/>
  <c r="O357" i="9"/>
  <c r="J626" i="9"/>
  <c r="J463" i="9"/>
  <c r="O2104" i="9"/>
  <c r="M1417" i="9"/>
  <c r="H1024" i="9"/>
  <c r="C1313" i="9"/>
  <c r="N1058" i="9"/>
  <c r="F1918" i="9"/>
  <c r="K1770" i="9"/>
  <c r="H890" i="9"/>
  <c r="M1099" i="9"/>
  <c r="I2231" i="9"/>
  <c r="F479" i="9"/>
  <c r="O1976" i="9"/>
  <c r="N1120" i="9"/>
  <c r="I1651" i="9"/>
  <c r="N242" i="9"/>
  <c r="K596" i="9"/>
  <c r="M439" i="9"/>
  <c r="K449" i="9"/>
  <c r="N1295" i="9"/>
  <c r="K215" i="9"/>
  <c r="I1181" i="9"/>
  <c r="O508" i="9"/>
  <c r="I1796" i="9"/>
  <c r="M1826" i="9"/>
  <c r="E1735" i="9"/>
  <c r="C649" i="9"/>
  <c r="J588" i="9"/>
  <c r="E1836" i="9"/>
  <c r="E974" i="9"/>
  <c r="D1772" i="9"/>
  <c r="F470" i="9"/>
  <c r="D1404" i="9"/>
  <c r="M915" i="9"/>
  <c r="M1920" i="9"/>
  <c r="N2054" i="9"/>
  <c r="H45" i="9"/>
  <c r="K383" i="9"/>
  <c r="O347" i="9"/>
  <c r="D52" i="9"/>
  <c r="F217" i="9"/>
  <c r="O1058" i="9"/>
  <c r="I421" i="9"/>
  <c r="M136" i="9"/>
  <c r="M1347" i="9"/>
  <c r="I875" i="9"/>
  <c r="E524" i="9"/>
  <c r="M652" i="9"/>
  <c r="M155" i="9"/>
  <c r="E1387" i="9"/>
  <c r="M994" i="9"/>
  <c r="G2015" i="9"/>
  <c r="D38" i="9"/>
  <c r="K204" i="9"/>
  <c r="N1066" i="9"/>
  <c r="C2099" i="9"/>
  <c r="L1329" i="9"/>
  <c r="E1043" i="9"/>
  <c r="M1867" i="9"/>
  <c r="L2084" i="9"/>
  <c r="I2146" i="9"/>
  <c r="H1479" i="9"/>
  <c r="E2209" i="9"/>
  <c r="N2221" i="9"/>
  <c r="M1046" i="9"/>
  <c r="I2187" i="9"/>
  <c r="K686" i="9"/>
  <c r="D390" i="9"/>
  <c r="G1163" i="9"/>
  <c r="N1682" i="9"/>
  <c r="N322" i="9"/>
  <c r="O608" i="9"/>
  <c r="F1828" i="9"/>
  <c r="H15" i="9"/>
  <c r="L248" i="9"/>
  <c r="L558" i="9"/>
  <c r="L1480" i="9"/>
  <c r="K967" i="9"/>
  <c r="D1540" i="9"/>
  <c r="O775" i="9"/>
  <c r="G376" i="9"/>
  <c r="C1501" i="9"/>
  <c r="M2077" i="9"/>
  <c r="J683" i="9"/>
  <c r="N931" i="9"/>
  <c r="O1522" i="9"/>
  <c r="L1314" i="9"/>
  <c r="G1015" i="9"/>
  <c r="M1516" i="9"/>
  <c r="F1574" i="9"/>
  <c r="K1484" i="9"/>
  <c r="F1590" i="9"/>
  <c r="G904" i="9"/>
  <c r="D427" i="9"/>
  <c r="E1621" i="9"/>
  <c r="F1524" i="9"/>
  <c r="D1250" i="9"/>
  <c r="G1073" i="9"/>
  <c r="C1215" i="9"/>
  <c r="F218" i="9"/>
  <c r="C1354" i="9"/>
  <c r="M1110" i="9"/>
  <c r="F1203" i="9"/>
  <c r="N2217" i="9"/>
  <c r="N1746" i="9"/>
  <c r="I706" i="9"/>
  <c r="C258" i="9"/>
  <c r="K974" i="9"/>
  <c r="C1969" i="9"/>
  <c r="H829" i="9"/>
  <c r="D1788" i="9"/>
  <c r="K2068" i="9"/>
  <c r="H1015" i="9"/>
  <c r="L1742" i="9"/>
  <c r="F14" i="9"/>
  <c r="H1207" i="9"/>
  <c r="N1077" i="9"/>
  <c r="H392" i="9"/>
  <c r="H1249" i="9"/>
  <c r="K2026" i="9"/>
  <c r="L357" i="9"/>
  <c r="J2019" i="9"/>
  <c r="I602" i="9"/>
  <c r="I534" i="9"/>
  <c r="I1271" i="9"/>
  <c r="D360" i="9"/>
  <c r="C716" i="9"/>
  <c r="E404" i="9"/>
  <c r="C107" i="9"/>
  <c r="D233" i="9"/>
  <c r="L2054" i="9"/>
  <c r="J717" i="9"/>
  <c r="D543" i="9"/>
  <c r="L2137" i="9"/>
  <c r="E241" i="9"/>
  <c r="N1347" i="9"/>
  <c r="O2231" i="9"/>
  <c r="C2026" i="9"/>
  <c r="E2123" i="9"/>
  <c r="C972" i="9"/>
  <c r="K1992" i="9"/>
  <c r="C2038" i="9"/>
  <c r="H1713" i="9"/>
  <c r="H1825" i="9"/>
  <c r="K1421" i="9"/>
  <c r="F137" i="9"/>
  <c r="I1496" i="9"/>
  <c r="N1451" i="9"/>
  <c r="M12" i="9"/>
  <c r="C366" i="9"/>
  <c r="D885" i="9"/>
  <c r="D1279" i="9"/>
  <c r="F1660" i="9"/>
  <c r="H29" i="9"/>
  <c r="K1663" i="9"/>
  <c r="E1359" i="9"/>
  <c r="N899" i="9"/>
  <c r="G1526" i="9"/>
  <c r="H1894" i="9"/>
  <c r="I111" i="9"/>
  <c r="C1848" i="9"/>
  <c r="H548" i="9"/>
  <c r="K1300" i="9"/>
  <c r="H2118" i="9"/>
  <c r="M965" i="9"/>
  <c r="F1038" i="9"/>
  <c r="O828" i="9"/>
  <c r="G1028" i="9"/>
  <c r="K480" i="9"/>
  <c r="E703" i="9"/>
  <c r="K320" i="9"/>
  <c r="D476" i="9"/>
  <c r="K1765" i="9"/>
  <c r="M671" i="9"/>
  <c r="E1411" i="9"/>
  <c r="J1660" i="9"/>
  <c r="C1732" i="9"/>
  <c r="H1905" i="9"/>
  <c r="M404" i="9"/>
  <c r="M1305" i="9"/>
  <c r="J1532" i="9"/>
  <c r="G1836" i="9"/>
  <c r="D1030" i="9"/>
  <c r="F161" i="9"/>
  <c r="F488" i="9"/>
  <c r="K821" i="9"/>
  <c r="I864" i="9"/>
  <c r="H965" i="9"/>
  <c r="O2081" i="9"/>
  <c r="C1752" i="9"/>
  <c r="K1410" i="9"/>
  <c r="E1977" i="9"/>
  <c r="O158" i="9"/>
  <c r="N1379" i="9"/>
  <c r="C331" i="9"/>
  <c r="G2016" i="9"/>
  <c r="N2160" i="9"/>
  <c r="C1889" i="9"/>
  <c r="N2032" i="9"/>
  <c r="K1234" i="9"/>
  <c r="K726" i="9"/>
  <c r="H1414" i="9"/>
  <c r="G498" i="9"/>
  <c r="G569" i="9"/>
  <c r="J462" i="9"/>
  <c r="K1071" i="9"/>
  <c r="H772" i="9"/>
  <c r="L1162" i="9"/>
  <c r="I799" i="9"/>
  <c r="M1551" i="9"/>
  <c r="H89" i="9"/>
  <c r="K1174" i="9"/>
  <c r="N516" i="9"/>
  <c r="J1331" i="9"/>
  <c r="L563" i="9"/>
  <c r="L1380" i="9"/>
  <c r="J47" i="9"/>
  <c r="O1682" i="9"/>
  <c r="H1887" i="9"/>
  <c r="F1230" i="9"/>
  <c r="D486" i="9"/>
  <c r="O1713" i="9"/>
  <c r="D676" i="9"/>
  <c r="F1286" i="9"/>
  <c r="E1139" i="9"/>
  <c r="G1033" i="9"/>
  <c r="E761" i="9"/>
  <c r="E1089" i="9"/>
  <c r="M1392" i="9"/>
  <c r="E225" i="9"/>
  <c r="H875" i="9"/>
  <c r="L593" i="9"/>
  <c r="D369" i="9"/>
  <c r="G2127" i="9"/>
  <c r="F1404" i="9"/>
  <c r="N1988" i="9"/>
  <c r="C1365" i="9"/>
  <c r="E1250" i="9"/>
  <c r="K404" i="9"/>
  <c r="M1221" i="9"/>
  <c r="N1566" i="9"/>
  <c r="G660" i="9"/>
  <c r="J1374" i="9"/>
  <c r="H1402" i="9"/>
  <c r="G134" i="9"/>
  <c r="H1754" i="9"/>
  <c r="M1427" i="9"/>
  <c r="K883" i="9"/>
  <c r="M248" i="9"/>
  <c r="L1949" i="9"/>
  <c r="L2148" i="9"/>
  <c r="L111" i="9"/>
  <c r="M1207" i="9"/>
  <c r="I2080" i="9"/>
  <c r="I41" i="9"/>
  <c r="M1433" i="9"/>
  <c r="C493" i="9"/>
  <c r="M2217" i="9"/>
  <c r="L94" i="9"/>
  <c r="O1861" i="9"/>
  <c r="E645" i="9"/>
  <c r="M801" i="9"/>
  <c r="G1489" i="9"/>
  <c r="C2017" i="9"/>
  <c r="H847" i="9"/>
  <c r="L1058" i="9"/>
  <c r="N10" i="9"/>
  <c r="D1493" i="9"/>
  <c r="J1908" i="9"/>
  <c r="G862" i="9"/>
  <c r="C1788" i="9"/>
  <c r="O918" i="9"/>
  <c r="N809" i="9"/>
  <c r="M2024" i="9"/>
  <c r="L169" i="9"/>
  <c r="C1524" i="9"/>
  <c r="C2182" i="9"/>
  <c r="I198" i="9"/>
  <c r="D49" i="9"/>
  <c r="F245" i="9"/>
  <c r="M925" i="9"/>
  <c r="L347" i="9"/>
  <c r="O1415" i="9"/>
  <c r="E1470" i="9"/>
  <c r="I1822" i="9"/>
  <c r="M372" i="9"/>
  <c r="M256" i="9"/>
  <c r="J1185" i="9"/>
  <c r="C1549" i="9"/>
  <c r="H1770" i="9"/>
  <c r="N1088" i="9"/>
  <c r="I588" i="9"/>
  <c r="H90" i="9"/>
  <c r="D106" i="9"/>
  <c r="F797" i="9"/>
  <c r="M562" i="9"/>
  <c r="G1715" i="9"/>
  <c r="O974" i="9"/>
  <c r="J984" i="9"/>
  <c r="F1102" i="9"/>
  <c r="G1486" i="9"/>
  <c r="C364" i="9"/>
  <c r="H826" i="9"/>
  <c r="H1473" i="9"/>
  <c r="K2072" i="9"/>
  <c r="L1625" i="9"/>
  <c r="H376" i="9"/>
  <c r="K583" i="9"/>
  <c r="C1616" i="9"/>
  <c r="N1827" i="9"/>
  <c r="E842" i="9"/>
  <c r="G1108" i="9"/>
  <c r="C1609" i="9"/>
  <c r="J290" i="9"/>
  <c r="M109" i="9"/>
  <c r="H764" i="9"/>
  <c r="H50" i="9"/>
  <c r="F390" i="9"/>
  <c r="I153" i="9"/>
  <c r="H1827" i="9"/>
  <c r="L393" i="9"/>
  <c r="N1603" i="9"/>
  <c r="O645" i="9"/>
  <c r="I1470" i="9"/>
  <c r="K2201" i="9"/>
  <c r="M1404" i="9"/>
  <c r="L1257" i="9"/>
  <c r="O515" i="9"/>
  <c r="I1216" i="9"/>
  <c r="C246" i="9"/>
  <c r="M2225" i="9"/>
  <c r="G836" i="9"/>
  <c r="E835" i="9"/>
  <c r="G174" i="9"/>
  <c r="F1257" i="9"/>
  <c r="D545" i="9"/>
  <c r="N1855" i="9"/>
  <c r="H611" i="9"/>
  <c r="F1291" i="9"/>
  <c r="H984" i="9"/>
  <c r="K241" i="9"/>
  <c r="D213" i="9"/>
  <c r="H489" i="9"/>
  <c r="H421" i="9"/>
  <c r="O1300" i="9"/>
  <c r="O872" i="9"/>
  <c r="L501" i="9"/>
  <c r="F734" i="9"/>
  <c r="K83" i="9"/>
  <c r="L1915" i="9"/>
  <c r="O1354" i="9"/>
  <c r="J2068" i="9"/>
  <c r="C1989" i="9"/>
  <c r="L652" i="9"/>
  <c r="M2005" i="9"/>
  <c r="L499" i="9"/>
  <c r="E315" i="9"/>
  <c r="N2146" i="9"/>
  <c r="L739" i="9"/>
  <c r="F1737" i="9"/>
  <c r="C1245" i="9"/>
  <c r="M967" i="9"/>
  <c r="C1627" i="9"/>
  <c r="N1123" i="9"/>
  <c r="J1515" i="9"/>
  <c r="F911" i="9"/>
  <c r="D480" i="9"/>
  <c r="I608" i="9"/>
  <c r="F1813" i="9"/>
  <c r="D829" i="9"/>
  <c r="K1731" i="9"/>
  <c r="M267" i="9"/>
  <c r="O2214" i="9"/>
  <c r="G1083" i="9"/>
  <c r="I2012" i="9"/>
  <c r="G484" i="9"/>
  <c r="H107" i="9"/>
  <c r="O911" i="9"/>
  <c r="G245" i="9"/>
  <c r="E1532" i="9"/>
  <c r="N1968" i="9"/>
  <c r="M995" i="9"/>
  <c r="K501" i="9"/>
  <c r="C753" i="9"/>
  <c r="N1192" i="9"/>
  <c r="F676" i="9"/>
  <c r="F532" i="9"/>
  <c r="N1894" i="9"/>
  <c r="D2042" i="9"/>
  <c r="E2117" i="9"/>
  <c r="H648" i="9"/>
  <c r="G627" i="9"/>
  <c r="C1100" i="9"/>
  <c r="J123" i="9"/>
  <c r="J1544" i="9"/>
  <c r="L1590" i="9"/>
  <c r="E293" i="9"/>
  <c r="F170" i="9"/>
  <c r="O638" i="9"/>
  <c r="J2221" i="9"/>
  <c r="F454" i="9"/>
  <c r="O438" i="9"/>
  <c r="L1271" i="9"/>
  <c r="D1203" i="9"/>
  <c r="G2072" i="9"/>
  <c r="E1420" i="9"/>
  <c r="I2091" i="9"/>
  <c r="E1033" i="9"/>
  <c r="L1191" i="9"/>
  <c r="M584" i="9"/>
  <c r="N364" i="9"/>
  <c r="H449" i="9"/>
  <c r="F89" i="9"/>
  <c r="I593" i="9"/>
  <c r="H2070" i="9"/>
  <c r="E574" i="9"/>
  <c r="G820" i="9"/>
  <c r="M970" i="9"/>
  <c r="E727" i="9"/>
  <c r="H97" i="9"/>
  <c r="J1414" i="9"/>
  <c r="E233" i="9"/>
  <c r="J1508" i="9"/>
  <c r="K220" i="9"/>
  <c r="L600" i="9"/>
  <c r="D1347" i="9"/>
  <c r="J547" i="9"/>
  <c r="H1554" i="9"/>
  <c r="F689" i="9"/>
  <c r="M1432" i="9"/>
  <c r="G1695" i="9"/>
  <c r="L198" i="9"/>
  <c r="L1853" i="9"/>
  <c r="E1592" i="9"/>
  <c r="F760" i="9"/>
  <c r="J2033" i="9"/>
  <c r="J1500" i="9"/>
  <c r="I132" i="9"/>
  <c r="M990" i="9"/>
  <c r="N390" i="9"/>
  <c r="D1939" i="9"/>
  <c r="E1528" i="9"/>
  <c r="C1207" i="9"/>
  <c r="M1474" i="9"/>
  <c r="K2134" i="9"/>
  <c r="C1226" i="9"/>
  <c r="H496" i="9"/>
  <c r="E1620" i="9"/>
  <c r="M326" i="9"/>
  <c r="L1379" i="9"/>
  <c r="O898" i="9"/>
  <c r="O156" i="9"/>
  <c r="D862" i="9"/>
  <c r="F1186" i="9"/>
  <c r="N1330" i="9"/>
  <c r="K1265" i="9"/>
  <c r="H1164" i="9"/>
  <c r="I1540" i="9"/>
  <c r="O1454" i="9"/>
  <c r="E860" i="9"/>
  <c r="L1081" i="9"/>
  <c r="J1614" i="9"/>
  <c r="M1368" i="9"/>
  <c r="H1612" i="9"/>
  <c r="C137" i="9"/>
  <c r="N1456" i="9"/>
  <c r="M1250" i="9"/>
  <c r="G192" i="9"/>
  <c r="H614" i="9"/>
  <c r="N1542" i="9"/>
  <c r="F253" i="9"/>
  <c r="H1687" i="9"/>
  <c r="O2153" i="9"/>
  <c r="O670" i="9"/>
  <c r="M1199" i="9"/>
  <c r="M2031" i="9"/>
  <c r="K1759" i="9"/>
  <c r="H193" i="9"/>
  <c r="M217" i="9"/>
  <c r="C1840" i="9"/>
  <c r="D964" i="9"/>
  <c r="D1737" i="9"/>
  <c r="K1725" i="9"/>
  <c r="F314" i="9"/>
  <c r="O1632" i="9"/>
  <c r="G480" i="9"/>
  <c r="L567" i="9"/>
  <c r="M844" i="9"/>
  <c r="O1181" i="9"/>
  <c r="L1844" i="9"/>
  <c r="J665" i="9"/>
  <c r="N413" i="9"/>
  <c r="L892" i="9"/>
  <c r="H485" i="9"/>
  <c r="J1625" i="9"/>
  <c r="G900" i="9"/>
  <c r="O811" i="9"/>
  <c r="F1815" i="9"/>
  <c r="L1725" i="9"/>
  <c r="I206" i="9"/>
  <c r="C1221" i="9"/>
  <c r="O562" i="9"/>
  <c r="N454" i="9"/>
  <c r="E1265" i="9"/>
  <c r="M1241" i="9"/>
  <c r="C20" i="9"/>
  <c r="C367" i="9"/>
  <c r="G374" i="9"/>
  <c r="G1660" i="9"/>
  <c r="N417" i="9"/>
  <c r="D516" i="9"/>
  <c r="M1619" i="9"/>
  <c r="G1492" i="9"/>
  <c r="C560" i="9"/>
  <c r="I566" i="9"/>
  <c r="D547" i="9"/>
  <c r="N865" i="9"/>
  <c r="I301" i="9"/>
  <c r="O1849" i="9"/>
  <c r="K81" i="9"/>
  <c r="J137" i="9"/>
  <c r="K1096" i="9"/>
  <c r="J1588" i="9"/>
  <c r="K1925" i="9"/>
  <c r="M1695" i="9"/>
  <c r="E357" i="9"/>
  <c r="O1036" i="9"/>
  <c r="D1391" i="9"/>
  <c r="K306" i="9"/>
  <c r="L206" i="9"/>
  <c r="H178" i="9"/>
  <c r="I1095" i="9"/>
  <c r="O581" i="9"/>
  <c r="G58" i="9"/>
  <c r="E88" i="9"/>
  <c r="C1937" i="9"/>
  <c r="F1866" i="9"/>
  <c r="L556" i="9"/>
  <c r="K443" i="9"/>
  <c r="N1279" i="9"/>
  <c r="H538" i="9"/>
  <c r="N1365" i="9"/>
  <c r="O614" i="9"/>
  <c r="H276" i="9"/>
  <c r="I1351" i="9"/>
  <c r="O2208" i="9"/>
  <c r="L1195" i="9"/>
  <c r="O1834" i="9"/>
  <c r="F1826" i="9"/>
  <c r="G2147" i="9"/>
  <c r="I776" i="9"/>
  <c r="E1568" i="9"/>
  <c r="I1774" i="9"/>
  <c r="I1684" i="9"/>
  <c r="I842" i="9"/>
  <c r="O1034" i="9"/>
  <c r="D1552" i="9"/>
  <c r="E1940" i="9"/>
  <c r="N967" i="9"/>
  <c r="C821" i="9"/>
  <c r="K1897" i="9"/>
  <c r="O422" i="9"/>
  <c r="O2005" i="9"/>
  <c r="O390" i="9"/>
  <c r="E811" i="9"/>
  <c r="H1605" i="9"/>
  <c r="L1752" i="9"/>
  <c r="K619" i="9"/>
  <c r="I1616" i="9"/>
  <c r="M42" i="9"/>
  <c r="D1354" i="9"/>
  <c r="O483" i="9"/>
  <c r="L721" i="9"/>
  <c r="E166" i="9"/>
  <c r="J732" i="9"/>
  <c r="K1213" i="9"/>
  <c r="F327" i="9"/>
  <c r="E301" i="9"/>
  <c r="F96" i="9"/>
  <c r="H993" i="9"/>
  <c r="J1603" i="9"/>
  <c r="L1355" i="9"/>
  <c r="H1846" i="9"/>
  <c r="I2011" i="9"/>
  <c r="J334" i="9"/>
  <c r="O2141" i="9"/>
  <c r="E973" i="9"/>
  <c r="C29" i="9"/>
  <c r="N1546" i="9"/>
  <c r="N256" i="9"/>
  <c r="G2032" i="9"/>
  <c r="N131" i="9"/>
  <c r="D1749" i="9"/>
  <c r="E2204" i="9"/>
  <c r="F437" i="9"/>
  <c r="N1329" i="9"/>
  <c r="O1802" i="9"/>
  <c r="H765" i="9"/>
  <c r="C578" i="9"/>
  <c r="G291" i="9"/>
  <c r="G1371" i="9"/>
  <c r="M428" i="9"/>
  <c r="J686" i="9"/>
  <c r="E203" i="9"/>
  <c r="E147" i="9"/>
  <c r="I1091" i="9"/>
  <c r="C1172" i="9"/>
  <c r="N857" i="9"/>
  <c r="K2214" i="9"/>
  <c r="H1807" i="9"/>
  <c r="G842" i="9"/>
  <c r="L334" i="9"/>
  <c r="K1987" i="9"/>
  <c r="H1830" i="9"/>
  <c r="D1736" i="9"/>
  <c r="D548" i="9"/>
  <c r="D1257" i="9"/>
  <c r="N1920" i="9"/>
  <c r="C1853" i="9"/>
  <c r="H836" i="9"/>
  <c r="L504" i="9"/>
  <c r="J604" i="9"/>
  <c r="N2024" i="9"/>
  <c r="E967" i="9"/>
  <c r="L875" i="9"/>
  <c r="M459" i="9"/>
  <c r="F1392" i="9"/>
  <c r="D1351" i="9"/>
  <c r="I990" i="9"/>
  <c r="I248" i="9"/>
  <c r="E1737" i="9"/>
  <c r="C1682" i="9"/>
  <c r="F299" i="9"/>
  <c r="N1960" i="9"/>
  <c r="N716" i="9"/>
  <c r="M2168" i="9"/>
  <c r="K978" i="9"/>
  <c r="F1372" i="9"/>
  <c r="C1830" i="9"/>
  <c r="K1026" i="9"/>
  <c r="D174" i="9"/>
  <c r="K370" i="9"/>
  <c r="O2134" i="9"/>
  <c r="C1369" i="9"/>
  <c r="G575" i="9"/>
  <c r="C459" i="9"/>
  <c r="C2227" i="9"/>
  <c r="L276" i="9"/>
  <c r="I2149" i="9"/>
  <c r="C401" i="9"/>
  <c r="J2195" i="9"/>
  <c r="D914" i="9"/>
  <c r="E1381" i="9"/>
  <c r="J705" i="9"/>
  <c r="K62" i="9"/>
  <c r="H969" i="9"/>
  <c r="F202" i="9"/>
  <c r="J126" i="9"/>
  <c r="E855" i="9"/>
  <c r="G239" i="9"/>
  <c r="L1251" i="9"/>
  <c r="F756" i="9"/>
  <c r="D1428" i="9"/>
  <c r="G2042" i="9"/>
  <c r="D1993" i="9"/>
  <c r="N301" i="9"/>
  <c r="K243" i="9"/>
  <c r="E1406" i="9"/>
  <c r="F1656" i="9"/>
  <c r="M2072" i="9"/>
  <c r="G1605" i="9"/>
  <c r="M891" i="9"/>
  <c r="L61" i="9"/>
  <c r="J82" i="9"/>
  <c r="F876" i="9"/>
  <c r="F1407" i="9"/>
  <c r="E1960" i="9"/>
  <c r="J210" i="9"/>
  <c r="L1646" i="9"/>
  <c r="F377" i="9"/>
  <c r="M877" i="9"/>
  <c r="C1941" i="9"/>
  <c r="D773" i="9"/>
  <c r="J566" i="9"/>
  <c r="O1650" i="9"/>
  <c r="D1664" i="9"/>
  <c r="E1040" i="9"/>
  <c r="N926" i="9"/>
  <c r="E1427" i="9"/>
  <c r="H839" i="9"/>
  <c r="N30" i="9"/>
  <c r="F757" i="9"/>
  <c r="F1802" i="9"/>
  <c r="K2226" i="9"/>
  <c r="F824" i="9"/>
  <c r="K1668" i="9"/>
  <c r="E1949" i="9"/>
  <c r="C391" i="9"/>
  <c r="K1566" i="9"/>
  <c r="K1142" i="9"/>
  <c r="O31" i="9"/>
  <c r="M1811" i="9"/>
  <c r="I965" i="9"/>
  <c r="O883" i="9"/>
  <c r="E112" i="9"/>
  <c r="D1690" i="9"/>
  <c r="C1050" i="9"/>
  <c r="G668" i="9"/>
  <c r="D1036" i="9"/>
  <c r="J2015" i="9"/>
  <c r="M1083" i="9"/>
  <c r="E380" i="9"/>
  <c r="E861" i="9"/>
  <c r="L1255" i="9"/>
  <c r="M701" i="9"/>
  <c r="D434" i="9"/>
  <c r="N1713" i="9"/>
  <c r="F176" i="9"/>
  <c r="C1801" i="9"/>
  <c r="E1766" i="9"/>
  <c r="L1481" i="9"/>
  <c r="H1630" i="9"/>
  <c r="F124" i="9"/>
  <c r="I1989" i="9"/>
  <c r="F1958" i="9"/>
  <c r="C132" i="9"/>
  <c r="C751" i="9"/>
  <c r="I1267" i="9"/>
  <c r="J1680" i="9"/>
  <c r="N271" i="9"/>
  <c r="K861" i="9"/>
  <c r="E667" i="9"/>
  <c r="D1038" i="9"/>
  <c r="E1565" i="9"/>
  <c r="K202" i="9"/>
  <c r="O229" i="9"/>
  <c r="G243" i="9"/>
  <c r="E1309" i="9"/>
  <c r="F834" i="9"/>
  <c r="I947" i="9"/>
  <c r="K1772" i="9"/>
  <c r="F265" i="9"/>
  <c r="J1184" i="9"/>
  <c r="D2019" i="9"/>
  <c r="F104" i="9"/>
  <c r="D123" i="9"/>
  <c r="G1779" i="9"/>
  <c r="L299" i="9"/>
  <c r="F1017" i="9"/>
  <c r="K1327" i="9"/>
  <c r="J845" i="9"/>
  <c r="C293" i="9"/>
  <c r="M1838" i="9"/>
  <c r="F2189" i="9"/>
  <c r="L329" i="9"/>
  <c r="M596" i="9"/>
  <c r="J2063" i="9"/>
  <c r="G139" i="9"/>
  <c r="O1902" i="9"/>
  <c r="K1623" i="9"/>
  <c r="O207" i="9"/>
  <c r="D1101" i="9"/>
  <c r="F737" i="9"/>
  <c r="I1746" i="9"/>
  <c r="I1300" i="9"/>
  <c r="G1736" i="9"/>
  <c r="E1982" i="9"/>
  <c r="J44" i="9"/>
  <c r="C1813" i="9"/>
  <c r="H1084" i="9"/>
  <c r="M1687" i="9"/>
  <c r="J1823" i="9"/>
  <c r="L884" i="9"/>
  <c r="J1102" i="9"/>
  <c r="H1017" i="9"/>
  <c r="E2192" i="9"/>
  <c r="M1713" i="9"/>
  <c r="M1360" i="9"/>
  <c r="K1518" i="9"/>
  <c r="I1779" i="9"/>
  <c r="K782" i="9"/>
  <c r="D957" i="9"/>
  <c r="M1916" i="9"/>
  <c r="O1319" i="9"/>
  <c r="K113" i="9"/>
  <c r="E277" i="9"/>
  <c r="C660" i="9"/>
  <c r="G300" i="9"/>
  <c r="N1840" i="9"/>
  <c r="M730" i="9"/>
  <c r="I1372" i="9"/>
  <c r="L1874" i="9"/>
  <c r="O1549" i="9"/>
  <c r="M68" i="9"/>
  <c r="D1186" i="9"/>
  <c r="H242" i="9"/>
  <c r="I1980" i="9"/>
  <c r="H608" i="9"/>
  <c r="C1928" i="9"/>
  <c r="E176" i="9"/>
  <c r="O1974" i="9"/>
  <c r="K2048" i="9"/>
  <c r="J187" i="9"/>
  <c r="O2020" i="9"/>
  <c r="M2065" i="9"/>
  <c r="I827" i="9"/>
  <c r="G495" i="9"/>
  <c r="L1762" i="9"/>
  <c r="C1251" i="9"/>
  <c r="I97" i="9"/>
  <c r="F855" i="9"/>
  <c r="F1387" i="9"/>
  <c r="D1709" i="9"/>
  <c r="K858" i="9"/>
  <c r="G350" i="9"/>
  <c r="C1843" i="9"/>
  <c r="L312" i="9"/>
  <c r="J363" i="9"/>
  <c r="F2057" i="9"/>
  <c r="M2122" i="9"/>
  <c r="M1179" i="9"/>
  <c r="F1617" i="9"/>
  <c r="L320" i="9"/>
  <c r="E1325" i="9"/>
  <c r="H606" i="9"/>
  <c r="G42" i="9"/>
  <c r="G1600" i="9"/>
  <c r="L1365" i="9"/>
  <c r="D1908" i="9"/>
  <c r="K1271" i="9"/>
  <c r="H393" i="9"/>
  <c r="D398" i="9"/>
  <c r="I1363" i="9"/>
  <c r="F796" i="9"/>
  <c r="F98" i="9"/>
  <c r="C1718" i="9"/>
  <c r="N1301" i="9"/>
  <c r="J1246" i="9"/>
  <c r="K1116" i="9"/>
  <c r="O1579" i="9"/>
  <c r="K781" i="9"/>
  <c r="O1614" i="9"/>
  <c r="N840" i="9"/>
  <c r="O428" i="9"/>
  <c r="K870" i="9"/>
  <c r="L1892" i="9"/>
  <c r="L1785" i="9"/>
  <c r="I1711" i="9"/>
  <c r="L1665" i="9"/>
  <c r="K553" i="9"/>
  <c r="O2195" i="9"/>
  <c r="N1033" i="9"/>
  <c r="E2182" i="9"/>
  <c r="O1777" i="9"/>
  <c r="E1030" i="9"/>
  <c r="H1725" i="9"/>
  <c r="H1996" i="9"/>
  <c r="I1847" i="9"/>
  <c r="N1390" i="9"/>
  <c r="K605" i="9"/>
  <c r="I1905" i="9"/>
  <c r="D460" i="9"/>
  <c r="L796" i="9"/>
  <c r="G922" i="9"/>
  <c r="H1503" i="9"/>
  <c r="E664" i="9"/>
  <c r="K297" i="9"/>
  <c r="L1339" i="9"/>
  <c r="C2148" i="9"/>
  <c r="K1054" i="9"/>
  <c r="I746" i="9"/>
  <c r="G2182" i="9"/>
  <c r="J867" i="9"/>
  <c r="M1930" i="9"/>
  <c r="O521" i="9"/>
  <c r="M173" i="9"/>
  <c r="F324" i="9"/>
  <c r="G767" i="9"/>
  <c r="O383" i="9"/>
  <c r="M1680" i="9"/>
  <c r="G349" i="9"/>
  <c r="F656" i="9"/>
  <c r="N1608" i="9"/>
  <c r="N164" i="9"/>
  <c r="N121" i="9"/>
  <c r="C265" i="9"/>
  <c r="G443" i="9"/>
  <c r="O1448" i="9"/>
  <c r="K268" i="9"/>
  <c r="K761" i="9"/>
  <c r="I139" i="9"/>
  <c r="O487" i="9"/>
  <c r="E1137" i="9"/>
  <c r="G2233" i="9"/>
  <c r="C1179" i="9"/>
  <c r="C939" i="9"/>
  <c r="K231" i="9"/>
  <c r="C2119" i="9"/>
  <c r="D735" i="9"/>
  <c r="O1807" i="9"/>
  <c r="H541" i="9"/>
  <c r="M193" i="9"/>
  <c r="L2018" i="9"/>
  <c r="N1477" i="9"/>
  <c r="G341" i="9"/>
  <c r="J1425" i="9"/>
  <c r="M751" i="9"/>
  <c r="F1753" i="9"/>
  <c r="G52" i="9"/>
  <c r="M390" i="9"/>
  <c r="K401" i="9"/>
  <c r="L1114" i="9"/>
  <c r="C1922" i="9"/>
  <c r="L869" i="9"/>
  <c r="I2197" i="9"/>
  <c r="G111" i="9"/>
  <c r="D1702" i="9"/>
  <c r="H2078" i="9"/>
  <c r="D887" i="9"/>
  <c r="I169" i="9"/>
  <c r="M5" i="9"/>
  <c r="K1714" i="9"/>
  <c r="L1301" i="9"/>
  <c r="I236" i="9"/>
  <c r="M525" i="9"/>
  <c r="L1174" i="9"/>
  <c r="I1631" i="9"/>
  <c r="J552" i="9"/>
  <c r="M755" i="9"/>
  <c r="C1239" i="9"/>
  <c r="H1303" i="9"/>
  <c r="E167" i="9"/>
  <c r="N719" i="9"/>
  <c r="K2057" i="9"/>
  <c r="O2203" i="9"/>
  <c r="O849" i="9"/>
  <c r="F415" i="9"/>
  <c r="M548" i="9"/>
  <c r="I1326" i="9"/>
  <c r="H2124" i="9"/>
  <c r="H1932" i="9"/>
  <c r="C1027" i="9"/>
  <c r="C1343" i="9"/>
  <c r="J96" i="9"/>
  <c r="N955" i="9"/>
  <c r="D1982" i="9"/>
  <c r="L893" i="9"/>
  <c r="C1550" i="9"/>
  <c r="I1752" i="9"/>
  <c r="F410" i="9"/>
  <c r="N343" i="9"/>
  <c r="G1496" i="9"/>
  <c r="O745" i="9"/>
  <c r="G368" i="9"/>
  <c r="O973" i="9"/>
  <c r="L451" i="9"/>
  <c r="K1132" i="9"/>
  <c r="I329" i="9"/>
  <c r="N995" i="9"/>
  <c r="N1950" i="9"/>
  <c r="D2194" i="9"/>
  <c r="H842" i="9"/>
  <c r="J600" i="9"/>
  <c r="J1665" i="9"/>
  <c r="L1522" i="9"/>
  <c r="C264" i="9"/>
  <c r="J127" i="9"/>
  <c r="K2178" i="9"/>
  <c r="L71" i="9"/>
  <c r="O133" i="9"/>
  <c r="N893" i="9"/>
  <c r="K1115" i="9"/>
  <c r="G244" i="9"/>
  <c r="G198" i="9"/>
  <c r="C797" i="9"/>
  <c r="C1897" i="9"/>
  <c r="C931" i="9"/>
  <c r="D1555" i="9"/>
  <c r="H848" i="9"/>
  <c r="G305" i="9"/>
  <c r="N1204" i="9"/>
  <c r="I1110" i="9"/>
  <c r="J1191" i="9"/>
  <c r="F1936" i="9"/>
  <c r="H490" i="9"/>
  <c r="E1543" i="9"/>
  <c r="M466" i="9"/>
  <c r="H1484" i="9"/>
  <c r="I561" i="9"/>
  <c r="G1556" i="9"/>
  <c r="E1497" i="9"/>
  <c r="C682" i="9"/>
  <c r="O1746" i="9"/>
  <c r="N642" i="9"/>
  <c r="C121" i="9"/>
  <c r="J1590" i="9"/>
  <c r="J1813" i="9"/>
  <c r="N56" i="9"/>
  <c r="F2000" i="9"/>
  <c r="M1406" i="9"/>
  <c r="F1122" i="9"/>
  <c r="F1937" i="9"/>
  <c r="M387" i="9"/>
  <c r="M826" i="9"/>
  <c r="E1953" i="9"/>
  <c r="C1193" i="9"/>
  <c r="I1938" i="9"/>
  <c r="E1950" i="9"/>
  <c r="N438" i="9"/>
  <c r="G1840" i="9"/>
  <c r="J623" i="9"/>
  <c r="D1826" i="9"/>
  <c r="K1522" i="9"/>
  <c r="E691" i="9"/>
  <c r="M168" i="9"/>
  <c r="J516" i="9"/>
  <c r="H68" i="9"/>
  <c r="O1947" i="9"/>
  <c r="G133" i="9"/>
  <c r="I1501" i="9"/>
  <c r="J1852" i="9"/>
  <c r="N702" i="9"/>
  <c r="N1230" i="9"/>
  <c r="O243" i="9"/>
  <c r="F347" i="9"/>
  <c r="K1087" i="9"/>
  <c r="D1416" i="9"/>
  <c r="E890" i="9"/>
  <c r="H1621" i="9"/>
  <c r="M406" i="9"/>
  <c r="K1178" i="9"/>
  <c r="E132" i="9"/>
  <c r="D1323" i="9"/>
  <c r="H1302" i="9"/>
  <c r="J508" i="9"/>
  <c r="I2227" i="9"/>
  <c r="N1391" i="9"/>
  <c r="M984" i="9"/>
  <c r="H945" i="9"/>
  <c r="D1934" i="9"/>
  <c r="L332" i="9"/>
  <c r="F1081" i="9"/>
  <c r="D299" i="9"/>
  <c r="O2223" i="9"/>
  <c r="N533" i="9"/>
  <c r="I1538" i="9"/>
  <c r="D2039" i="9"/>
  <c r="E1492" i="9"/>
  <c r="D1960" i="9"/>
  <c r="D766" i="9"/>
  <c r="C315" i="9"/>
  <c r="I184" i="9"/>
  <c r="D496" i="9"/>
  <c r="G140" i="9"/>
  <c r="I1270" i="9"/>
  <c r="O915" i="9"/>
  <c r="N1197" i="9"/>
  <c r="C1540" i="9"/>
  <c r="D1667" i="9"/>
  <c r="E869" i="9"/>
  <c r="M676" i="9"/>
  <c r="J1097" i="9"/>
  <c r="C1951" i="9"/>
  <c r="J1911" i="9"/>
  <c r="J109" i="9"/>
  <c r="L732" i="9"/>
  <c r="C1097" i="9"/>
  <c r="D1549" i="9"/>
  <c r="F581" i="9"/>
  <c r="J1770" i="9"/>
  <c r="N1980" i="9"/>
  <c r="O772" i="9"/>
  <c r="J1612" i="9"/>
  <c r="C1673" i="9"/>
  <c r="G952" i="9"/>
  <c r="J593" i="9"/>
  <c r="H2190" i="9"/>
  <c r="E702" i="9"/>
  <c r="N1433" i="9"/>
  <c r="G1561" i="9"/>
  <c r="C1047" i="9"/>
  <c r="L435" i="9"/>
  <c r="O336" i="9"/>
  <c r="I1178" i="9"/>
  <c r="J1421" i="9"/>
  <c r="F1107" i="9"/>
  <c r="J1631" i="9"/>
  <c r="H133" i="9"/>
  <c r="M1961" i="9"/>
  <c r="I1999" i="9"/>
  <c r="C1005" i="9"/>
  <c r="L1585" i="9"/>
  <c r="E1248" i="9"/>
  <c r="K2016" i="9"/>
  <c r="L1546" i="9"/>
  <c r="D485" i="9"/>
  <c r="G1082" i="9"/>
  <c r="I180" i="9"/>
  <c r="D280" i="9"/>
  <c r="D272" i="9"/>
  <c r="O1741" i="9"/>
  <c r="E2109" i="9"/>
  <c r="E2195" i="9"/>
  <c r="E1226" i="9"/>
  <c r="L1662" i="9"/>
  <c r="H1557" i="9"/>
  <c r="G774" i="9"/>
  <c r="G2118" i="9"/>
  <c r="M327" i="9"/>
  <c r="C2042" i="9"/>
  <c r="J638" i="9"/>
  <c r="O1222" i="9"/>
  <c r="O567" i="9"/>
  <c r="H71" i="9"/>
  <c r="L1724" i="9"/>
  <c r="J553" i="9"/>
  <c r="C1537" i="9"/>
  <c r="H1189" i="9"/>
  <c r="H673" i="9"/>
  <c r="G1312" i="9"/>
  <c r="K2108" i="9"/>
  <c r="N1041" i="9"/>
  <c r="H1058" i="9"/>
  <c r="C440" i="9"/>
  <c r="K753" i="9"/>
  <c r="L233" i="9"/>
  <c r="C1085" i="9"/>
  <c r="I661" i="9"/>
  <c r="E22" i="9"/>
  <c r="J1492" i="9"/>
  <c r="G100" i="9"/>
  <c r="C1056" i="9"/>
  <c r="L782" i="9"/>
  <c r="L714" i="9"/>
  <c r="D1686" i="9"/>
  <c r="G2132" i="9"/>
  <c r="I816" i="9"/>
  <c r="F862" i="9"/>
  <c r="J113" i="9"/>
  <c r="I48" i="9"/>
  <c r="N2014" i="9"/>
  <c r="G2009" i="9"/>
  <c r="H1384" i="9"/>
  <c r="L110" i="9"/>
  <c r="J337" i="9"/>
  <c r="M500" i="9"/>
  <c r="H1000" i="9"/>
  <c r="O982" i="9"/>
  <c r="L1723" i="9"/>
  <c r="J2201" i="9"/>
  <c r="H986" i="9"/>
  <c r="C702" i="9"/>
  <c r="E1650" i="9"/>
  <c r="O1627" i="9"/>
  <c r="K228" i="9"/>
  <c r="O260" i="9"/>
  <c r="H1760" i="9"/>
  <c r="H10" i="9"/>
  <c r="E30" i="9"/>
  <c r="N1082" i="9"/>
  <c r="L949" i="9"/>
  <c r="E1274" i="9"/>
  <c r="G1193" i="9"/>
  <c r="K380" i="9"/>
  <c r="E516" i="9"/>
  <c r="O1943" i="9"/>
  <c r="M1588" i="9"/>
  <c r="J674" i="9"/>
  <c r="J2049" i="9"/>
  <c r="N578" i="9"/>
  <c r="G988" i="9"/>
  <c r="L890" i="9"/>
  <c r="C2061" i="9"/>
  <c r="C567" i="9"/>
  <c r="F1690" i="9"/>
  <c r="F323" i="9"/>
  <c r="F844" i="9"/>
  <c r="O906" i="9"/>
  <c r="M1197" i="9"/>
  <c r="G176" i="9"/>
  <c r="E1478" i="9"/>
  <c r="H52" i="9"/>
  <c r="D1759" i="9"/>
  <c r="L1309" i="9"/>
  <c r="J907" i="9"/>
  <c r="N730" i="9"/>
  <c r="D1151" i="9"/>
  <c r="G1501" i="9"/>
  <c r="F1318" i="9"/>
  <c r="F139" i="9"/>
  <c r="F695" i="9"/>
  <c r="H1011" i="9"/>
  <c r="I750" i="9"/>
  <c r="N773" i="9"/>
  <c r="J974" i="9"/>
  <c r="L1110" i="9"/>
  <c r="G485" i="9"/>
  <c r="E2158" i="9"/>
  <c r="L483" i="9"/>
  <c r="H722" i="9"/>
  <c r="O430" i="9"/>
  <c r="M33" i="9"/>
  <c r="O2054" i="9"/>
  <c r="D671" i="9"/>
  <c r="J259" i="9"/>
  <c r="M1485" i="9"/>
  <c r="H1766" i="9"/>
  <c r="D1541" i="9"/>
  <c r="K1870" i="9"/>
  <c r="O2084" i="9"/>
  <c r="L430" i="9"/>
  <c r="N308" i="9"/>
  <c r="N2198" i="9"/>
  <c r="D909" i="9"/>
  <c r="O218" i="9"/>
  <c r="N1508" i="9"/>
  <c r="F1712" i="9"/>
  <c r="I164" i="9"/>
  <c r="G1617" i="9"/>
  <c r="G623" i="9"/>
  <c r="D1849" i="9"/>
  <c r="E911" i="9"/>
  <c r="G355" i="9"/>
  <c r="M166" i="9"/>
  <c r="F404" i="9"/>
  <c r="M800" i="9"/>
  <c r="L1615" i="9"/>
  <c r="E872" i="9"/>
  <c r="O256" i="9"/>
  <c r="O335" i="9"/>
  <c r="L2061" i="9"/>
  <c r="N1567" i="9"/>
  <c r="G799" i="9"/>
  <c r="E1431" i="9"/>
  <c r="M455" i="9"/>
  <c r="F543" i="9"/>
  <c r="L1325" i="9"/>
  <c r="E926" i="9"/>
  <c r="C1726" i="9"/>
  <c r="H2108" i="9"/>
  <c r="F647" i="9"/>
  <c r="H1967" i="9"/>
  <c r="I1126" i="9"/>
  <c r="G665" i="9"/>
  <c r="C538" i="9"/>
  <c r="G48" i="9"/>
  <c r="D695" i="9"/>
  <c r="G2090" i="9"/>
  <c r="M504" i="9"/>
  <c r="D376" i="9"/>
  <c r="K673" i="9"/>
  <c r="D1633" i="9"/>
  <c r="M221" i="9"/>
  <c r="N468" i="9"/>
  <c r="F1907" i="9"/>
  <c r="F1496" i="9"/>
  <c r="N1685" i="9"/>
  <c r="O38" i="9"/>
  <c r="K1458" i="9"/>
  <c r="K1427" i="9"/>
  <c r="I1030" i="9"/>
  <c r="K293" i="9"/>
  <c r="I1010" i="9"/>
  <c r="G710" i="9"/>
  <c r="F291" i="9"/>
  <c r="M1671" i="9"/>
  <c r="H1735" i="9"/>
  <c r="K490" i="9"/>
  <c r="L718" i="9"/>
  <c r="N737" i="9"/>
  <c r="L1849" i="9"/>
  <c r="N219" i="9"/>
  <c r="F1354" i="9"/>
  <c r="N474" i="9"/>
  <c r="G264" i="9"/>
  <c r="H1237" i="9"/>
  <c r="M1667" i="9"/>
  <c r="F1329" i="9"/>
  <c r="F450" i="9"/>
  <c r="K600" i="9"/>
  <c r="J2175" i="9"/>
  <c r="N973" i="9"/>
  <c r="N836" i="9"/>
  <c r="H987" i="9"/>
  <c r="I57" i="9"/>
  <c r="I1985" i="9"/>
  <c r="I2015" i="9"/>
  <c r="F113" i="9"/>
  <c r="G910" i="9"/>
  <c r="M1164" i="9"/>
  <c r="E364" i="9"/>
  <c r="J170" i="9"/>
  <c r="L470" i="9"/>
  <c r="I88" i="9"/>
  <c r="L1702" i="9"/>
  <c r="E1508" i="9"/>
  <c r="L219" i="9"/>
  <c r="K653" i="9"/>
  <c r="J1835" i="9"/>
  <c r="G675" i="9"/>
  <c r="L1374" i="9"/>
  <c r="G1754" i="9"/>
  <c r="L2120" i="9"/>
  <c r="G1119" i="9"/>
  <c r="F2003" i="9"/>
  <c r="J1231" i="9"/>
  <c r="E915" i="9"/>
  <c r="G127" i="9"/>
  <c r="E2037" i="9"/>
  <c r="K283" i="9"/>
  <c r="C198" i="9"/>
  <c r="E634" i="9"/>
  <c r="J153" i="9"/>
  <c r="N550" i="9"/>
  <c r="F1927" i="9"/>
  <c r="C1829" i="9"/>
  <c r="F1970" i="9"/>
  <c r="N197" i="9"/>
  <c r="D601" i="9"/>
  <c r="L134" i="9"/>
  <c r="G517" i="9"/>
  <c r="K163" i="9"/>
  <c r="D989" i="9"/>
  <c r="E1038" i="9"/>
  <c r="M1431" i="9"/>
  <c r="G821" i="9"/>
  <c r="E53" i="9"/>
  <c r="J734" i="9"/>
  <c r="M2007" i="9"/>
  <c r="O424" i="9"/>
  <c r="K254" i="9"/>
  <c r="K219" i="9"/>
  <c r="L2133" i="9"/>
  <c r="N889" i="9"/>
  <c r="D1885" i="9"/>
  <c r="J2198" i="9"/>
  <c r="E1418" i="9"/>
  <c r="N284" i="9"/>
  <c r="M1443" i="9"/>
  <c r="K924" i="9"/>
  <c r="E585" i="9"/>
  <c r="L1713" i="9"/>
  <c r="I297" i="9"/>
  <c r="H394" i="9"/>
  <c r="O1001" i="9"/>
  <c r="J704" i="9"/>
  <c r="N711" i="9"/>
  <c r="O1801" i="9"/>
  <c r="M554" i="9"/>
  <c r="H866" i="9"/>
  <c r="C2175" i="9"/>
  <c r="N166" i="9"/>
  <c r="F1456" i="9"/>
  <c r="D1302" i="9"/>
  <c r="D722" i="9"/>
  <c r="N944" i="9"/>
  <c r="E2213" i="9"/>
  <c r="E626" i="9"/>
  <c r="L40" i="9"/>
  <c r="G108" i="9"/>
  <c r="N518" i="9"/>
  <c r="K524" i="9"/>
  <c r="J443" i="9"/>
  <c r="L2070" i="9"/>
  <c r="I348" i="9"/>
  <c r="G669" i="9"/>
  <c r="M171" i="9"/>
  <c r="O1166" i="9"/>
  <c r="J1110" i="9"/>
  <c r="I249" i="9"/>
  <c r="M850" i="9"/>
  <c r="F1839" i="9"/>
  <c r="L1222" i="9"/>
  <c r="H207" i="9"/>
  <c r="G1567" i="9"/>
  <c r="C1956" i="9"/>
  <c r="C1033" i="9"/>
  <c r="N1025" i="9"/>
  <c r="C1676" i="9"/>
  <c r="F2202" i="9"/>
  <c r="F1347" i="9"/>
  <c r="O1063" i="9"/>
  <c r="C1493" i="9"/>
  <c r="N816" i="9"/>
  <c r="H811" i="9"/>
  <c r="I208" i="9"/>
  <c r="L1007" i="9"/>
  <c r="F158" i="9"/>
  <c r="D2164" i="9"/>
  <c r="O1135" i="9"/>
  <c r="M301" i="9"/>
  <c r="G1621" i="9"/>
  <c r="G23" i="9"/>
  <c r="G1409" i="9"/>
  <c r="M2141" i="9"/>
  <c r="C277" i="9"/>
  <c r="K689" i="9"/>
  <c r="M316" i="9"/>
  <c r="H728" i="9"/>
  <c r="N2128" i="9"/>
  <c r="G1365" i="9"/>
  <c r="G1932" i="9"/>
  <c r="I1611" i="9"/>
  <c r="L1745" i="9"/>
  <c r="G1678" i="9"/>
  <c r="G589" i="9"/>
  <c r="J56" i="9"/>
  <c r="L2136" i="9"/>
  <c r="H1284" i="9"/>
  <c r="L1775" i="9"/>
  <c r="N2091" i="9"/>
  <c r="E1193" i="9"/>
  <c r="F974" i="9"/>
  <c r="D1879" i="9"/>
  <c r="C1248" i="9"/>
  <c r="G898" i="9"/>
  <c r="F1201" i="9"/>
  <c r="M137" i="9"/>
  <c r="E537" i="9"/>
  <c r="E130" i="9"/>
  <c r="G1520" i="9"/>
  <c r="M632" i="9"/>
  <c r="N551" i="9"/>
  <c r="I876" i="9"/>
  <c r="K2227" i="9"/>
  <c r="E1629" i="9"/>
  <c r="N609" i="9"/>
  <c r="L2123" i="9"/>
  <c r="K214" i="9"/>
  <c r="D188" i="9"/>
  <c r="E1403" i="9"/>
  <c r="F513" i="9"/>
  <c r="C573" i="9"/>
  <c r="N965" i="9"/>
  <c r="C563" i="9"/>
  <c r="C1685" i="9"/>
  <c r="L1980" i="9"/>
  <c r="J1306" i="9"/>
  <c r="H1371" i="9"/>
  <c r="N139" i="9"/>
  <c r="F1263" i="9"/>
  <c r="L1279" i="9"/>
  <c r="F228" i="9"/>
  <c r="C1775" i="9"/>
  <c r="D1639" i="9"/>
  <c r="C1770" i="9"/>
  <c r="O1827" i="9"/>
  <c r="I855" i="9"/>
  <c r="O241" i="9"/>
  <c r="L1965" i="9"/>
  <c r="J1086" i="9"/>
  <c r="I906" i="9"/>
  <c r="D717" i="9"/>
  <c r="M1608" i="9"/>
  <c r="K783" i="9"/>
  <c r="O497" i="9"/>
  <c r="K429" i="9"/>
  <c r="G1566" i="9"/>
  <c r="D2014" i="9"/>
  <c r="E2080" i="9"/>
  <c r="K1249" i="9"/>
  <c r="M2153" i="9"/>
  <c r="C556" i="9"/>
  <c r="G1353" i="9"/>
  <c r="I134" i="9"/>
  <c r="F785" i="9"/>
  <c r="F994" i="9"/>
  <c r="O2074" i="9"/>
  <c r="J1325" i="9"/>
  <c r="K315" i="9"/>
  <c r="L889" i="9"/>
  <c r="H51" i="9"/>
  <c r="M1373" i="9"/>
  <c r="G2200" i="9"/>
  <c r="G2214" i="9"/>
  <c r="O2190" i="9"/>
  <c r="O307" i="9"/>
  <c r="M1129" i="9"/>
  <c r="C780" i="9"/>
  <c r="N480" i="9"/>
  <c r="K665" i="9"/>
  <c r="E52" i="9"/>
  <c r="N1653" i="9"/>
  <c r="N1754" i="9"/>
  <c r="O1592" i="9"/>
  <c r="N2129" i="9"/>
  <c r="H1803" i="9"/>
  <c r="J2216" i="9"/>
  <c r="L218" i="9"/>
  <c r="K909" i="9"/>
  <c r="M1848" i="9"/>
  <c r="N367" i="9"/>
  <c r="D2128" i="9"/>
  <c r="K1244" i="9"/>
  <c r="I797" i="9"/>
  <c r="O1818" i="9"/>
  <c r="C1821" i="9"/>
  <c r="E709" i="9"/>
  <c r="I1595" i="9"/>
  <c r="N1724" i="9"/>
  <c r="N649" i="9"/>
  <c r="I1023" i="9"/>
  <c r="J2169" i="9"/>
  <c r="O2142" i="9"/>
  <c r="L1690" i="9"/>
  <c r="I188" i="9"/>
  <c r="J1366" i="9"/>
  <c r="D515" i="9"/>
  <c r="G2225" i="9"/>
  <c r="F1294" i="9"/>
  <c r="L51" i="9"/>
  <c r="E1557" i="9"/>
  <c r="C1590" i="9"/>
  <c r="J2002" i="9"/>
  <c r="I1710" i="9"/>
  <c r="D602" i="9"/>
  <c r="M341" i="9"/>
  <c r="F1261" i="9"/>
  <c r="L1245" i="9"/>
  <c r="I1896" i="9"/>
  <c r="M457" i="9"/>
  <c r="C2041" i="9"/>
  <c r="E1100" i="9"/>
  <c r="N1664" i="9"/>
  <c r="H1406" i="9"/>
  <c r="N111" i="9"/>
  <c r="J1518" i="9"/>
  <c r="D995" i="9"/>
  <c r="C2023" i="9"/>
  <c r="O1121" i="9"/>
  <c r="N1415" i="9"/>
  <c r="E1474" i="9"/>
  <c r="E2212" i="9"/>
  <c r="D2085" i="9"/>
  <c r="K1286" i="9"/>
  <c r="M507" i="9"/>
  <c r="L924" i="9"/>
  <c r="J1998" i="9"/>
  <c r="K703" i="9"/>
  <c r="K1471" i="9"/>
  <c r="N363" i="9"/>
  <c r="C1088" i="9"/>
  <c r="L597" i="9"/>
  <c r="G1444" i="9"/>
  <c r="J1788" i="9"/>
  <c r="H1538" i="9"/>
  <c r="L1748" i="9"/>
  <c r="G34" i="9"/>
  <c r="G406" i="9"/>
  <c r="E1993" i="9"/>
  <c r="G2185" i="9"/>
  <c r="C1947" i="9"/>
  <c r="K1535" i="9"/>
  <c r="M758" i="9"/>
  <c r="D1617" i="9"/>
  <c r="H1199" i="9"/>
  <c r="G289" i="9"/>
  <c r="C890" i="9"/>
  <c r="O678" i="9"/>
  <c r="I1346" i="9"/>
  <c r="G1739" i="9"/>
  <c r="D2226" i="9"/>
  <c r="J2210" i="9"/>
  <c r="J672" i="9"/>
  <c r="C130" i="9"/>
  <c r="L1539" i="9"/>
  <c r="H2134" i="9"/>
  <c r="F1255" i="9"/>
  <c r="M1169" i="9"/>
  <c r="I978" i="9"/>
  <c r="F1202" i="9"/>
  <c r="G333" i="9"/>
  <c r="L2055" i="9"/>
  <c r="I959" i="9"/>
  <c r="C323" i="9"/>
  <c r="M1107" i="9"/>
  <c r="M1498" i="9"/>
  <c r="E1880" i="9"/>
  <c r="N414" i="9"/>
  <c r="G574" i="9"/>
  <c r="E1937" i="9"/>
  <c r="L1754" i="9"/>
  <c r="E438" i="9"/>
  <c r="J1300" i="9"/>
  <c r="N2071" i="9"/>
  <c r="I1801" i="9"/>
  <c r="C850" i="9"/>
  <c r="L909" i="9"/>
  <c r="D440" i="9"/>
  <c r="N1689" i="9"/>
  <c r="F2183" i="9"/>
  <c r="H1319" i="9"/>
  <c r="G957" i="9"/>
  <c r="N1232" i="9"/>
  <c r="O203" i="9"/>
  <c r="I1454" i="9"/>
  <c r="F233" i="9"/>
  <c r="D1841" i="9"/>
  <c r="N1735" i="9"/>
  <c r="G17" i="9"/>
  <c r="N1159" i="9"/>
  <c r="L413" i="9"/>
  <c r="O1082" i="9"/>
  <c r="I781" i="9"/>
  <c r="N1400" i="9"/>
  <c r="L630" i="9"/>
  <c r="E1491" i="9"/>
  <c r="E1252" i="9"/>
  <c r="G1367" i="9"/>
  <c r="F1290" i="9"/>
  <c r="J2127" i="9"/>
  <c r="C424" i="9"/>
  <c r="K680" i="9"/>
  <c r="L1861" i="9"/>
  <c r="F952" i="9"/>
  <c r="E1852" i="9"/>
  <c r="G507" i="9"/>
  <c r="G214" i="9"/>
  <c r="E69" i="9"/>
  <c r="D1418" i="9"/>
  <c r="D1394" i="9"/>
  <c r="G1538" i="9"/>
  <c r="C1470" i="9"/>
  <c r="M722" i="9"/>
  <c r="M761" i="9"/>
  <c r="O2011" i="9"/>
  <c r="L2037" i="9"/>
  <c r="I1254" i="9"/>
  <c r="K1035" i="9"/>
  <c r="O321" i="9"/>
  <c r="N2206" i="9"/>
  <c r="C1165" i="9"/>
  <c r="K830" i="9"/>
  <c r="J1381" i="9"/>
  <c r="D1529" i="9"/>
  <c r="O699" i="9"/>
  <c r="N1148" i="9"/>
  <c r="H1610" i="9"/>
  <c r="F620" i="9"/>
  <c r="O368" i="9"/>
  <c r="I1389" i="9"/>
  <c r="K1478" i="9"/>
  <c r="F767" i="9"/>
  <c r="I54" i="9"/>
  <c r="E1912" i="9"/>
  <c r="J1613" i="9"/>
  <c r="K1662" i="9"/>
  <c r="C1096" i="9"/>
  <c r="F778" i="9"/>
  <c r="N1905" i="9"/>
  <c r="D130" i="9"/>
  <c r="G1781" i="9"/>
  <c r="G664" i="9"/>
  <c r="L364" i="9"/>
  <c r="E680" i="9"/>
  <c r="C1271" i="9"/>
  <c r="O155" i="9"/>
  <c r="J706" i="9"/>
  <c r="H734" i="9"/>
  <c r="D1015" i="9"/>
  <c r="N721" i="9"/>
  <c r="O106" i="9"/>
  <c r="J889" i="9"/>
  <c r="G582" i="9"/>
  <c r="F1044" i="9"/>
  <c r="D955" i="9"/>
  <c r="O1527" i="9"/>
  <c r="O584" i="9"/>
  <c r="H445" i="9"/>
  <c r="G1843" i="9"/>
  <c r="I2016" i="9"/>
  <c r="L1263" i="9"/>
  <c r="C955" i="9"/>
  <c r="J1737" i="9"/>
  <c r="G606" i="9"/>
  <c r="J1197" i="9"/>
  <c r="G1430" i="9"/>
  <c r="M1820" i="9"/>
  <c r="L1991" i="9"/>
  <c r="H136" i="9"/>
  <c r="C2183" i="9"/>
  <c r="K1625" i="9"/>
  <c r="M277" i="9"/>
  <c r="J1510" i="9"/>
  <c r="J498" i="9"/>
  <c r="C1925" i="9"/>
  <c r="I1749" i="9"/>
  <c r="E959" i="9"/>
  <c r="D1225" i="9"/>
  <c r="C1308" i="9"/>
  <c r="J673" i="9"/>
  <c r="H1196" i="9"/>
  <c r="K798" i="9"/>
  <c r="I401" i="9"/>
  <c r="O963" i="9"/>
  <c r="L570" i="9"/>
  <c r="C1202" i="9"/>
  <c r="K991" i="9"/>
  <c r="O1791" i="9"/>
  <c r="H1464" i="9"/>
  <c r="C207" i="9"/>
  <c r="J801" i="9"/>
  <c r="N1315" i="9"/>
  <c r="F1093" i="9"/>
  <c r="D2227" i="9"/>
  <c r="E1466" i="9"/>
  <c r="L412" i="9"/>
  <c r="N152" i="9"/>
  <c r="D2200" i="9"/>
  <c r="M262" i="9"/>
  <c r="E322" i="9"/>
  <c r="O647" i="9"/>
  <c r="O237" i="9"/>
  <c r="C337" i="9"/>
  <c r="E1504" i="9"/>
  <c r="H1892" i="9"/>
  <c r="C541" i="9"/>
  <c r="N1259" i="9"/>
  <c r="O366" i="9"/>
  <c r="D742" i="9"/>
  <c r="G721" i="9"/>
  <c r="L608" i="9"/>
  <c r="O1108" i="9"/>
  <c r="L49" i="9"/>
  <c r="G1243" i="9"/>
  <c r="G2120" i="9"/>
  <c r="N1576" i="9"/>
  <c r="J1897" i="9"/>
  <c r="G2100" i="9"/>
  <c r="O627" i="9"/>
  <c r="I358" i="9"/>
  <c r="M374" i="9"/>
  <c r="C135" i="9"/>
  <c r="O1157" i="9"/>
  <c r="J949" i="9"/>
  <c r="L2026" i="9"/>
  <c r="L637" i="9"/>
  <c r="J1504" i="9"/>
  <c r="J1237" i="9"/>
  <c r="L1042" i="9"/>
  <c r="H2005" i="9"/>
  <c r="O1752" i="9"/>
  <c r="O602" i="9"/>
  <c r="K1993" i="9"/>
  <c r="E143" i="9"/>
  <c r="K135" i="9"/>
  <c r="J1767" i="9"/>
  <c r="C1725" i="9"/>
  <c r="E307" i="9"/>
  <c r="M1180" i="9"/>
  <c r="I1753" i="9"/>
  <c r="J749" i="9"/>
  <c r="K721" i="9"/>
  <c r="J612" i="9"/>
  <c r="O547" i="9"/>
  <c r="L1304" i="9"/>
  <c r="O1574" i="9"/>
  <c r="G1174" i="9"/>
  <c r="E965" i="9"/>
  <c r="J879" i="9"/>
  <c r="N1962" i="9"/>
  <c r="J2176" i="9"/>
  <c r="D1037" i="9"/>
  <c r="N952" i="9"/>
  <c r="G1825" i="9"/>
  <c r="H669" i="9"/>
  <c r="F254" i="9"/>
  <c r="I1532" i="9"/>
  <c r="G40" i="9"/>
  <c r="D844" i="9"/>
  <c r="H2074" i="9"/>
  <c r="L666" i="9"/>
  <c r="E383" i="9"/>
  <c r="J1973" i="9"/>
  <c r="I80" i="9"/>
  <c r="E762" i="9"/>
  <c r="N2041" i="9"/>
  <c r="D42" i="9"/>
  <c r="J1232" i="9"/>
  <c r="K1887" i="9"/>
  <c r="J499" i="9"/>
  <c r="N2083" i="9"/>
  <c r="C1660" i="9"/>
  <c r="G401" i="9"/>
  <c r="H1907" i="9"/>
  <c r="F367" i="9"/>
  <c r="G824" i="9"/>
  <c r="L1186" i="9"/>
  <c r="N660" i="9"/>
  <c r="L1360" i="9"/>
  <c r="K2066" i="9"/>
  <c r="I1130" i="9"/>
  <c r="G1420" i="9"/>
  <c r="E350" i="9"/>
  <c r="J1221" i="9"/>
  <c r="N2031" i="9"/>
  <c r="O2212" i="9"/>
  <c r="F2023" i="9"/>
  <c r="L323" i="9"/>
  <c r="M2118" i="9"/>
  <c r="D329" i="9"/>
  <c r="H2211" i="9"/>
  <c r="O2023" i="9"/>
  <c r="G1132" i="9"/>
  <c r="K563" i="9"/>
  <c r="C90" i="9"/>
  <c r="F989" i="9"/>
  <c r="I513" i="9"/>
  <c r="F799" i="9"/>
  <c r="N511" i="9"/>
  <c r="I829" i="9"/>
  <c r="E725" i="9"/>
  <c r="L2011" i="9"/>
  <c r="G1379" i="9"/>
  <c r="C2105" i="9"/>
  <c r="F1054" i="9"/>
  <c r="G968" i="9"/>
  <c r="I901" i="9"/>
  <c r="J257" i="9"/>
  <c r="F442" i="9"/>
  <c r="E957" i="9"/>
  <c r="C1246" i="9"/>
  <c r="D167" i="9"/>
  <c r="N1748" i="9"/>
  <c r="E571" i="9"/>
  <c r="K40" i="9"/>
  <c r="D34" i="9"/>
  <c r="E1008" i="9"/>
  <c r="H217" i="9"/>
  <c r="M2012" i="9"/>
  <c r="K1215" i="9"/>
  <c r="E1724" i="9"/>
  <c r="N537" i="9"/>
  <c r="I1655" i="9"/>
  <c r="I675" i="9"/>
  <c r="D363" i="9"/>
  <c r="O583" i="9"/>
  <c r="E368" i="9"/>
  <c r="I295" i="9"/>
  <c r="J1294" i="9"/>
  <c r="H1095" i="9"/>
  <c r="I216" i="9"/>
  <c r="D1653" i="9"/>
  <c r="L1115" i="9"/>
  <c r="O1294" i="9"/>
  <c r="D588" i="9"/>
  <c r="H1451" i="9"/>
  <c r="M1877" i="9"/>
  <c r="G473" i="9"/>
  <c r="C1258" i="9"/>
  <c r="F1701" i="9"/>
  <c r="O1734" i="9"/>
  <c r="D1174" i="9"/>
  <c r="M1760" i="9"/>
  <c r="I970" i="9"/>
  <c r="L1391" i="9"/>
  <c r="O2116" i="9"/>
  <c r="M1009" i="9"/>
  <c r="G2061" i="9"/>
  <c r="C1885" i="9"/>
  <c r="C482" i="9"/>
  <c r="H2220" i="9"/>
  <c r="K485" i="9"/>
  <c r="F1388" i="9"/>
  <c r="K207" i="9"/>
  <c r="J225" i="9"/>
  <c r="F1824" i="9"/>
  <c r="H1158" i="9"/>
  <c r="C2122" i="9"/>
  <c r="L215" i="9"/>
  <c r="H816" i="9"/>
  <c r="L99" i="9"/>
  <c r="M1718" i="9"/>
  <c r="K1760" i="9"/>
  <c r="F1380" i="9"/>
  <c r="D596" i="9"/>
  <c r="L1448" i="9"/>
  <c r="N297" i="9"/>
  <c r="C581" i="9"/>
  <c r="E260" i="9"/>
  <c r="I1093" i="9"/>
  <c r="E608" i="9"/>
  <c r="L439" i="9"/>
  <c r="E1739" i="9"/>
  <c r="N2234" i="9"/>
  <c r="N982" i="9"/>
  <c r="F1489" i="9"/>
  <c r="C2077" i="9"/>
  <c r="F646" i="9"/>
  <c r="J550" i="9"/>
  <c r="D79" i="9"/>
  <c r="H386" i="9"/>
  <c r="F1015" i="9"/>
  <c r="O555" i="9"/>
  <c r="F1880" i="9"/>
  <c r="M1177" i="9"/>
  <c r="G1128" i="9"/>
  <c r="M80" i="9"/>
  <c r="O115" i="9"/>
  <c r="I496" i="9"/>
  <c r="M2148" i="9"/>
  <c r="G1286" i="9"/>
  <c r="L972" i="9"/>
  <c r="I1519" i="9"/>
  <c r="F478" i="9"/>
  <c r="J730" i="9"/>
  <c r="O919" i="9"/>
  <c r="L682" i="9"/>
  <c r="M2147" i="9"/>
  <c r="H1431" i="9"/>
  <c r="F370" i="9"/>
  <c r="M58" i="9"/>
  <c r="J1041" i="9"/>
  <c r="C1112" i="9"/>
  <c r="K599" i="9"/>
  <c r="J43" i="9"/>
  <c r="L263" i="9"/>
  <c r="J969" i="9"/>
  <c r="M978" i="9"/>
  <c r="D247" i="9"/>
  <c r="C2083" i="9"/>
  <c r="F1243" i="9"/>
  <c r="K2231" i="9"/>
  <c r="C2212" i="9"/>
  <c r="K630" i="9"/>
  <c r="N1502" i="9"/>
  <c r="K114" i="9"/>
  <c r="C294" i="9"/>
  <c r="K499" i="9"/>
  <c r="I820" i="9"/>
  <c r="L422" i="9"/>
  <c r="G1008" i="9"/>
  <c r="H258" i="9"/>
  <c r="O164" i="9"/>
  <c r="L6" i="9"/>
  <c r="D1084" i="9"/>
  <c r="D1860" i="9"/>
  <c r="D1178" i="9"/>
  <c r="M1907" i="9"/>
  <c r="C1478" i="9"/>
  <c r="F399" i="9"/>
  <c r="H168" i="9"/>
  <c r="K265" i="9"/>
  <c r="F1441" i="9"/>
  <c r="L625" i="9"/>
  <c r="M879" i="9"/>
  <c r="C157" i="9"/>
  <c r="M1863" i="9"/>
  <c r="K1544" i="9"/>
  <c r="C1664" i="9"/>
  <c r="N41" i="9"/>
  <c r="G1590" i="9"/>
  <c r="M1896" i="9"/>
  <c r="I1836" i="9"/>
  <c r="L1470" i="9"/>
  <c r="G2094" i="9"/>
  <c r="E910" i="9"/>
  <c r="C704" i="9"/>
  <c r="F231" i="9"/>
  <c r="H483" i="9"/>
  <c r="F26" i="9"/>
  <c r="G1221" i="9"/>
  <c r="H22" i="9"/>
  <c r="M160" i="9"/>
  <c r="I393" i="9"/>
  <c r="C1393" i="9"/>
  <c r="H245" i="9"/>
  <c r="F243" i="9"/>
  <c r="C1541" i="9"/>
  <c r="E1831" i="9"/>
  <c r="G1614" i="9"/>
  <c r="J1838" i="9"/>
  <c r="N1043" i="9"/>
  <c r="O1723" i="9"/>
  <c r="I635" i="9"/>
  <c r="G312" i="9"/>
  <c r="L2160" i="9"/>
  <c r="F1577" i="9"/>
  <c r="G471" i="9"/>
  <c r="J434" i="9"/>
  <c r="N1207" i="9"/>
  <c r="J617" i="9"/>
  <c r="K1323" i="9"/>
  <c r="H711" i="9"/>
  <c r="G1551" i="9"/>
  <c r="L1164" i="9"/>
  <c r="J1305" i="9"/>
  <c r="F1522" i="9"/>
  <c r="M1818" i="9"/>
  <c r="O1291" i="9"/>
  <c r="M2226" i="9"/>
  <c r="O718" i="9"/>
  <c r="D1021" i="9"/>
  <c r="J432" i="9"/>
  <c r="L599" i="9"/>
  <c r="M2162" i="9"/>
  <c r="H780" i="9"/>
  <c r="O1228" i="9"/>
  <c r="M1198" i="9"/>
  <c r="J1670" i="9"/>
  <c r="D2005" i="9"/>
  <c r="J978" i="9"/>
  <c r="C1591" i="9"/>
  <c r="M486" i="9"/>
  <c r="M1515" i="9"/>
  <c r="D1432" i="9"/>
  <c r="L456" i="9"/>
  <c r="E103" i="9"/>
  <c r="O1431" i="9"/>
  <c r="I1729" i="9"/>
  <c r="C1584" i="9"/>
  <c r="O1880" i="9"/>
  <c r="D132" i="9"/>
  <c r="G2073" i="9"/>
  <c r="K893" i="9"/>
  <c r="J496" i="9"/>
  <c r="H802" i="9"/>
  <c r="N1166" i="9"/>
  <c r="K1429" i="9"/>
  <c r="K291" i="9"/>
  <c r="N1196" i="9"/>
  <c r="I1022" i="9"/>
  <c r="F549" i="9"/>
  <c r="L112" i="9"/>
  <c r="F1926" i="9"/>
  <c r="K1027" i="9"/>
  <c r="F180" i="9"/>
  <c r="L953" i="9"/>
  <c r="F1991" i="9"/>
  <c r="O1364" i="9"/>
  <c r="K23" i="9"/>
  <c r="I462" i="9"/>
  <c r="G605" i="9"/>
  <c r="D550" i="9"/>
  <c r="E1922" i="9"/>
  <c r="L1276" i="9"/>
  <c r="O113" i="9"/>
  <c r="K1539" i="9"/>
  <c r="M358" i="9"/>
  <c r="D1093" i="9"/>
  <c r="J50" i="9"/>
  <c r="J790" i="9"/>
  <c r="E705" i="9"/>
  <c r="G365" i="9"/>
  <c r="H687" i="9"/>
  <c r="I1920" i="9"/>
  <c r="M45" i="9"/>
  <c r="D1305" i="9"/>
  <c r="O1636" i="9"/>
  <c r="M747" i="9"/>
  <c r="L826" i="9"/>
  <c r="H299" i="9"/>
  <c r="J1077" i="9"/>
  <c r="H652" i="9"/>
  <c r="D761" i="9"/>
  <c r="N336" i="9"/>
  <c r="H1493" i="9"/>
  <c r="D1864" i="9"/>
  <c r="L87" i="9"/>
  <c r="N252" i="9"/>
  <c r="H1100" i="9"/>
  <c r="F1929" i="9"/>
  <c r="G1631" i="9"/>
  <c r="K1260" i="9"/>
  <c r="O171" i="9"/>
  <c r="M574" i="9"/>
  <c r="L1234" i="9"/>
  <c r="L624" i="9"/>
  <c r="N1930" i="9"/>
  <c r="F1731" i="9"/>
  <c r="J1583" i="9"/>
  <c r="I699" i="9"/>
  <c r="D257" i="9"/>
  <c r="I1410" i="9"/>
  <c r="M1902" i="9"/>
  <c r="F889" i="9"/>
  <c r="M1617" i="9"/>
  <c r="M22" i="9"/>
  <c r="O1550" i="9"/>
  <c r="N169" i="9"/>
  <c r="K329" i="9"/>
  <c r="H1314" i="9"/>
  <c r="N1224" i="9"/>
  <c r="F115" i="9"/>
  <c r="J26" i="9"/>
  <c r="J168" i="9"/>
  <c r="H1247" i="9"/>
  <c r="D1969" i="9"/>
  <c r="H1711" i="9"/>
  <c r="F156" i="9"/>
  <c r="H357" i="9"/>
  <c r="C965" i="9"/>
  <c r="H1387" i="9"/>
  <c r="C358" i="9"/>
  <c r="O855" i="9"/>
  <c r="N93" i="9"/>
  <c r="E283" i="9"/>
  <c r="L517" i="9"/>
  <c r="J275" i="9"/>
  <c r="N307" i="9"/>
  <c r="J677" i="9"/>
  <c r="G1724" i="9"/>
  <c r="I1487" i="9"/>
  <c r="H1491" i="9"/>
  <c r="D417" i="9"/>
  <c r="M2208" i="9"/>
  <c r="G714" i="9"/>
  <c r="H257" i="9"/>
  <c r="N1470" i="9"/>
  <c r="M1077" i="9"/>
  <c r="J915" i="9"/>
  <c r="L1905" i="9"/>
  <c r="D1275" i="9"/>
  <c r="J1024" i="9"/>
  <c r="L1867" i="9"/>
  <c r="N670" i="9"/>
  <c r="K1137" i="9"/>
  <c r="K2213" i="9"/>
  <c r="E1056" i="9"/>
  <c r="K1565" i="9"/>
  <c r="E235" i="9"/>
  <c r="I1887" i="9"/>
  <c r="I1177" i="9"/>
  <c r="I112" i="9"/>
  <c r="G1690" i="9"/>
  <c r="H1137" i="9"/>
  <c r="O1092" i="9"/>
  <c r="I1552" i="9"/>
  <c r="D618" i="9"/>
  <c r="E1704" i="9"/>
  <c r="J850" i="9"/>
  <c r="M1947" i="9"/>
  <c r="F1865" i="9"/>
  <c r="J1952" i="9"/>
  <c r="O186" i="9"/>
  <c r="D384" i="9"/>
  <c r="F1565" i="9"/>
  <c r="F1521" i="9"/>
  <c r="C889" i="9"/>
  <c r="L586" i="9"/>
  <c r="M113" i="9"/>
  <c r="O1221" i="9"/>
  <c r="L537" i="9"/>
  <c r="C456" i="9"/>
  <c r="J911" i="9"/>
  <c r="D156" i="9"/>
  <c r="J1557" i="9"/>
  <c r="H384" i="9"/>
  <c r="F1887" i="9"/>
  <c r="C2200" i="9"/>
  <c r="H1288" i="9"/>
  <c r="H61" i="9"/>
  <c r="F1864" i="9"/>
  <c r="J1309" i="9"/>
  <c r="C736" i="9"/>
  <c r="K2200" i="9"/>
  <c r="O1372" i="9"/>
  <c r="N300" i="9"/>
  <c r="G2145" i="9"/>
  <c r="K1621" i="9"/>
  <c r="J1" i="7"/>
  <c r="F119" i="9"/>
  <c r="I1682" i="9"/>
  <c r="K1958" i="9"/>
  <c r="D1979" i="9"/>
  <c r="G1542" i="9"/>
  <c r="I1257" i="9"/>
  <c r="E270" i="9"/>
  <c r="F47" i="9"/>
  <c r="E1054" i="9"/>
  <c r="I1260" i="9"/>
  <c r="E2021" i="9"/>
  <c r="I1407" i="9"/>
  <c r="H1929" i="9"/>
  <c r="N714" i="9"/>
  <c r="C1102" i="9"/>
  <c r="F1364" i="9"/>
  <c r="O2093" i="9"/>
  <c r="K87" i="9"/>
  <c r="F745" i="9"/>
  <c r="E772" i="9"/>
  <c r="F1914" i="9"/>
  <c r="G1242" i="9"/>
  <c r="N160" i="9"/>
  <c r="C2146" i="9"/>
  <c r="G1726" i="9"/>
  <c r="J440" i="9"/>
  <c r="L350" i="9"/>
  <c r="H2150" i="9"/>
  <c r="E755" i="9"/>
  <c r="K752" i="9"/>
  <c r="D1334" i="9"/>
  <c r="L1902" i="9"/>
  <c r="G1902" i="9"/>
  <c r="K1783" i="9"/>
  <c r="G381" i="9"/>
  <c r="C1622" i="9"/>
  <c r="M1621" i="9"/>
  <c r="O733" i="9"/>
  <c r="N1873" i="9"/>
  <c r="I1172" i="9"/>
  <c r="C151" i="9"/>
  <c r="F1948" i="9"/>
  <c r="G1844" i="9"/>
  <c r="C734" i="9"/>
  <c r="H1177" i="9"/>
  <c r="N1054" i="9"/>
  <c r="M2048" i="9"/>
  <c r="C1762" i="9"/>
  <c r="J1369" i="9"/>
  <c r="E859" i="9"/>
  <c r="E1751" i="9"/>
  <c r="L980" i="9"/>
  <c r="F957" i="9"/>
  <c r="L619" i="9"/>
  <c r="D416" i="9"/>
  <c r="J1553" i="9"/>
  <c r="N499" i="9"/>
  <c r="N1932" i="9"/>
  <c r="E1479" i="9"/>
  <c r="G771" i="9"/>
  <c r="N1086" i="9"/>
  <c r="F481" i="9"/>
  <c r="N2142" i="9"/>
  <c r="F1738" i="9"/>
  <c r="I1687" i="9"/>
  <c r="K2166" i="9"/>
  <c r="N1309" i="9"/>
  <c r="G959" i="9"/>
  <c r="C2179" i="9"/>
  <c r="C548" i="9"/>
  <c r="O545" i="9"/>
  <c r="O694" i="9"/>
  <c r="I925" i="9"/>
  <c r="G881" i="9"/>
  <c r="C2073" i="9"/>
  <c r="L1963" i="9"/>
  <c r="C722" i="9"/>
  <c r="C1748" i="9"/>
  <c r="G1011" i="9"/>
  <c r="C174" i="9"/>
  <c r="J401" i="9"/>
  <c r="E809" i="9"/>
  <c r="M246" i="9"/>
  <c r="C686" i="9"/>
  <c r="H1609" i="9"/>
  <c r="O1038" i="9"/>
  <c r="L379" i="9"/>
  <c r="G2080" i="9"/>
  <c r="M1015" i="9"/>
  <c r="F1544" i="9"/>
  <c r="F772" i="9"/>
  <c r="E426" i="9"/>
  <c r="J1439" i="9"/>
  <c r="D840" i="9"/>
  <c r="D973" i="9"/>
  <c r="J659" i="9"/>
  <c r="M1888" i="9"/>
  <c r="M1977" i="9"/>
  <c r="E798" i="9"/>
  <c r="N1074" i="9"/>
  <c r="L1009" i="9"/>
  <c r="M1309" i="9"/>
  <c r="E1458" i="9"/>
  <c r="O1729" i="9"/>
  <c r="L1817" i="9"/>
  <c r="E2101" i="9"/>
  <c r="J1054" i="9"/>
  <c r="M1296" i="9"/>
  <c r="N153" i="9"/>
  <c r="I989" i="9"/>
  <c r="G281" i="9"/>
  <c r="H473" i="9"/>
  <c r="O1864" i="9"/>
  <c r="K1467" i="9"/>
  <c r="E1645" i="9"/>
  <c r="E757" i="9"/>
  <c r="C345" i="9"/>
  <c r="M543" i="9"/>
  <c r="K301" i="9"/>
  <c r="N129" i="9"/>
  <c r="M2136" i="9"/>
  <c r="H885" i="9"/>
  <c r="L2198" i="9"/>
  <c r="D1824" i="9"/>
  <c r="K18" i="9"/>
  <c r="K1177" i="9"/>
  <c r="K55" i="9"/>
  <c r="O484" i="9"/>
  <c r="I793" i="9"/>
  <c r="D1980" i="9"/>
  <c r="H1252" i="9"/>
  <c r="G135" i="9"/>
  <c r="K323" i="9"/>
  <c r="J1440" i="9"/>
  <c r="H1562" i="9"/>
  <c r="I1287" i="9"/>
  <c r="K2153" i="9"/>
  <c r="E1224" i="9"/>
  <c r="H1879" i="9"/>
  <c r="I1676" i="9"/>
  <c r="M1526" i="9"/>
  <c r="G1519" i="9"/>
  <c r="G130" i="9"/>
  <c r="I1791" i="9"/>
  <c r="G1177" i="9"/>
  <c r="O393" i="9"/>
  <c r="M1011" i="9"/>
  <c r="H2198" i="9"/>
  <c r="I648" i="9"/>
  <c r="J829" i="9"/>
  <c r="J13" i="9"/>
  <c r="I345" i="9"/>
  <c r="J270" i="9"/>
  <c r="M23" i="9"/>
  <c r="H346" i="9"/>
  <c r="N631" i="9"/>
  <c r="C1120" i="9"/>
  <c r="O1857" i="9"/>
  <c r="G1359" i="9"/>
  <c r="E139" i="9"/>
  <c r="F1087" i="9"/>
  <c r="K2025" i="9"/>
  <c r="C1741" i="9"/>
  <c r="G265" i="9"/>
  <c r="C513" i="9"/>
  <c r="K1677" i="9"/>
  <c r="O261" i="9"/>
  <c r="G279" i="9"/>
  <c r="J1658" i="9"/>
  <c r="K39" i="9"/>
  <c r="J610" i="9"/>
  <c r="G1398" i="9"/>
  <c r="N1285" i="9"/>
  <c r="H1815" i="9"/>
  <c r="G541" i="9"/>
  <c r="O157" i="9"/>
  <c r="H1445" i="9"/>
  <c r="O1403" i="9"/>
  <c r="N68" i="9"/>
  <c r="H156" i="9"/>
  <c r="G493" i="9"/>
  <c r="C1398" i="9"/>
  <c r="J66" i="9"/>
  <c r="I1808" i="9"/>
  <c r="J1825" i="9"/>
  <c r="O1865" i="9"/>
  <c r="I1550" i="9"/>
  <c r="C1259" i="9"/>
  <c r="L486" i="9"/>
  <c r="F2124" i="9"/>
  <c r="C2169" i="9"/>
  <c r="L753" i="9"/>
  <c r="O2090" i="9"/>
  <c r="D604" i="9"/>
  <c r="G1766" i="9"/>
  <c r="C714" i="9"/>
  <c r="D197" i="9"/>
  <c r="O814" i="9"/>
  <c r="J1430" i="9"/>
  <c r="K226" i="9"/>
  <c r="I934" i="9"/>
  <c r="L2095" i="9"/>
  <c r="L1082" i="9"/>
  <c r="H429" i="9"/>
  <c r="H962" i="9"/>
  <c r="H1347" i="9"/>
  <c r="H415" i="9"/>
  <c r="F256" i="9"/>
  <c r="M121" i="9"/>
  <c r="J1445" i="9"/>
  <c r="L622" i="9"/>
  <c r="D2150" i="9"/>
  <c r="G1332" i="9"/>
  <c r="F1684" i="9"/>
  <c r="H1309" i="9"/>
  <c r="F55" i="9"/>
  <c r="C351" i="9"/>
  <c r="J1428" i="9"/>
  <c r="K1235" i="9"/>
  <c r="N316" i="9"/>
  <c r="O129" i="9"/>
  <c r="J1304" i="9"/>
  <c r="M56" i="9"/>
  <c r="F192" i="9"/>
  <c r="F1379" i="9"/>
  <c r="K12" i="9"/>
  <c r="M752" i="9"/>
  <c r="L1479" i="9"/>
  <c r="O1190" i="9"/>
  <c r="G2024" i="9"/>
  <c r="L1734" i="9"/>
  <c r="L2216" i="9"/>
  <c r="C1766" i="9"/>
  <c r="H458" i="9"/>
  <c r="F1248" i="9"/>
  <c r="D760" i="9"/>
  <c r="J1240" i="9"/>
  <c r="G187" i="9"/>
  <c r="N2118" i="9"/>
  <c r="K174" i="9"/>
  <c r="F107" i="9"/>
  <c r="G503" i="9"/>
  <c r="F584" i="9"/>
  <c r="F575" i="9"/>
  <c r="I862" i="9"/>
  <c r="F358" i="9"/>
  <c r="M1158" i="9"/>
  <c r="M1239" i="9"/>
  <c r="N1752" i="9"/>
  <c r="D1227" i="9"/>
  <c r="G486" i="9"/>
  <c r="C2034" i="9"/>
  <c r="H254" i="9"/>
  <c r="N248" i="9"/>
  <c r="N718" i="9"/>
  <c r="E198" i="9"/>
  <c r="F933" i="9"/>
  <c r="L207" i="9"/>
  <c r="D687" i="9"/>
  <c r="F1720" i="9"/>
  <c r="C171" i="9"/>
  <c r="O387" i="9"/>
  <c r="L1080" i="9"/>
  <c r="C57" i="9"/>
  <c r="M689" i="9"/>
  <c r="E2169" i="9"/>
  <c r="E951" i="9"/>
  <c r="C1731" i="9"/>
  <c r="K514" i="9"/>
  <c r="J1025" i="9"/>
  <c r="L1372" i="9"/>
  <c r="M1969" i="9"/>
  <c r="K1239" i="9"/>
  <c r="O478" i="9"/>
  <c r="E1749" i="9"/>
  <c r="M1120" i="9"/>
  <c r="J1793" i="9"/>
  <c r="E1437" i="9"/>
  <c r="J1302" i="9"/>
  <c r="L362" i="9"/>
  <c r="L1732" i="9"/>
  <c r="K1036" i="9"/>
  <c r="C380" i="9"/>
  <c r="F514" i="9"/>
  <c r="D1286" i="9"/>
  <c r="G361" i="9"/>
  <c r="I1656" i="9"/>
  <c r="H2153" i="9"/>
  <c r="D2048" i="9"/>
  <c r="K84" i="9"/>
  <c r="M1160" i="9"/>
  <c r="K252" i="9"/>
  <c r="K103" i="9"/>
  <c r="M1495" i="9"/>
  <c r="I332" i="9"/>
  <c r="H747" i="9"/>
  <c r="H318" i="9"/>
  <c r="D839" i="9"/>
  <c r="C434" i="9"/>
  <c r="G1943" i="9"/>
  <c r="J1953" i="9"/>
  <c r="G54" i="9"/>
  <c r="L858" i="9"/>
  <c r="L1848" i="9"/>
  <c r="F556" i="9"/>
  <c r="F2104" i="9"/>
  <c r="M1766" i="9"/>
  <c r="M2085" i="9"/>
  <c r="N2084" i="9"/>
  <c r="O40" i="9"/>
  <c r="E2041" i="9"/>
  <c r="C138" i="9"/>
  <c r="K1157" i="9"/>
  <c r="D951" i="9"/>
  <c r="C684" i="9"/>
  <c r="C32" i="9"/>
  <c r="J495" i="9"/>
  <c r="D2084" i="9"/>
  <c r="L1667" i="9"/>
  <c r="L1566" i="9"/>
  <c r="D1238" i="9"/>
  <c r="I447" i="9"/>
  <c r="N1046" i="9"/>
  <c r="K1214" i="9"/>
  <c r="I33" i="9"/>
  <c r="N55" i="9"/>
  <c r="H1312" i="9"/>
  <c r="F1779" i="9"/>
  <c r="C1711" i="9"/>
  <c r="F1892" i="9"/>
  <c r="L1228" i="9"/>
  <c r="I1158" i="9"/>
  <c r="O332" i="9"/>
  <c r="M427" i="9"/>
  <c r="K865" i="9"/>
  <c r="N1473" i="9"/>
  <c r="C773" i="9"/>
  <c r="M1301" i="9"/>
  <c r="C2156" i="9"/>
  <c r="J2181" i="9"/>
  <c r="L1425" i="9"/>
  <c r="I357" i="9"/>
  <c r="J2144" i="9"/>
  <c r="J264" i="9"/>
  <c r="L1777" i="9"/>
  <c r="K1607" i="9"/>
  <c r="G1665" i="9"/>
  <c r="E55" i="9"/>
  <c r="I265" i="9"/>
  <c r="D613" i="9"/>
  <c r="F687" i="9"/>
  <c r="L642" i="9"/>
  <c r="N2192" i="9"/>
  <c r="L193" i="9"/>
  <c r="C696" i="9"/>
  <c r="I289" i="9"/>
  <c r="N887" i="9"/>
  <c r="N91" i="9"/>
  <c r="O266" i="9"/>
  <c r="K250" i="9"/>
  <c r="I1689" i="9"/>
  <c r="H454" i="9"/>
  <c r="O117" i="9"/>
  <c r="M2027" i="9"/>
  <c r="D166" i="9"/>
  <c r="J1607" i="9"/>
  <c r="J627" i="9"/>
  <c r="O1942" i="9"/>
  <c r="G1473" i="9"/>
  <c r="J173" i="9"/>
  <c r="N2047" i="9"/>
  <c r="N1688" i="9"/>
  <c r="J1795" i="9"/>
  <c r="G1219" i="9"/>
  <c r="L392" i="9"/>
  <c r="I1217" i="9"/>
  <c r="M445" i="9"/>
  <c r="O1255" i="9"/>
  <c r="K1238" i="9"/>
  <c r="L1684" i="9"/>
  <c r="F166" i="9"/>
  <c r="H447" i="9"/>
  <c r="M1342" i="9"/>
  <c r="J1702" i="9"/>
  <c r="N734" i="9"/>
  <c r="H446" i="9"/>
  <c r="I1763" i="9"/>
  <c r="F1859" i="9"/>
  <c r="E492" i="9"/>
  <c r="J1457" i="9"/>
  <c r="L138" i="9"/>
  <c r="M1196" i="9"/>
  <c r="D896" i="9"/>
  <c r="D1910" i="9"/>
  <c r="E692" i="9"/>
  <c r="N755" i="9"/>
  <c r="F406" i="9"/>
  <c r="L2121" i="9"/>
  <c r="O1456" i="9"/>
  <c r="H631" i="9"/>
  <c r="N1956" i="9"/>
  <c r="D1797" i="9"/>
  <c r="O1633" i="9"/>
  <c r="G1579" i="9"/>
  <c r="N2040" i="9"/>
  <c r="C2087" i="9"/>
  <c r="D1953" i="9"/>
  <c r="F1115" i="9"/>
  <c r="J451" i="9"/>
  <c r="G278" i="9"/>
  <c r="M2046" i="9"/>
  <c r="L941" i="9"/>
  <c r="G1323" i="9"/>
  <c r="E485" i="9"/>
  <c r="L1635" i="9"/>
  <c r="E665" i="9"/>
  <c r="D1997" i="9"/>
  <c r="C862" i="9"/>
  <c r="O1204" i="9"/>
  <c r="E390" i="9"/>
  <c r="H931" i="9"/>
  <c r="O2117" i="9"/>
  <c r="L1267" i="9"/>
  <c r="K958" i="9"/>
  <c r="D1027" i="9"/>
  <c r="L1730" i="9"/>
  <c r="K2173" i="9"/>
  <c r="L1768" i="9"/>
  <c r="O988" i="9"/>
  <c r="I1328" i="9"/>
  <c r="G260" i="9"/>
  <c r="E1018" i="9"/>
  <c r="O1263" i="9"/>
  <c r="H2231" i="9"/>
  <c r="F1240" i="9"/>
  <c r="I1697" i="9"/>
  <c r="M147" i="9"/>
  <c r="D92" i="9"/>
  <c r="C2223" i="9"/>
  <c r="I1265" i="9"/>
  <c r="M808" i="9"/>
  <c r="G1985" i="9"/>
  <c r="F143" i="9"/>
  <c r="G561" i="9"/>
  <c r="O1253" i="9"/>
  <c r="D450" i="9"/>
  <c r="J1671" i="9"/>
  <c r="D287" i="9"/>
  <c r="I732" i="9"/>
  <c r="M765" i="9"/>
  <c r="O97" i="9"/>
  <c r="K1168" i="9"/>
  <c r="G1382" i="9"/>
  <c r="J74" i="9"/>
  <c r="F2016" i="9"/>
  <c r="M1580" i="9"/>
  <c r="J1941" i="9"/>
  <c r="O1890" i="9"/>
  <c r="I693" i="9"/>
  <c r="M1225" i="9"/>
  <c r="H1061" i="9"/>
  <c r="H941" i="9"/>
  <c r="H312" i="9"/>
  <c r="K364" i="9"/>
  <c r="H1407" i="9"/>
  <c r="C1522" i="9"/>
  <c r="E549" i="9"/>
  <c r="D2108" i="9"/>
  <c r="H521" i="9"/>
  <c r="K1591" i="9"/>
  <c r="L220" i="9"/>
  <c r="N1343" i="9"/>
  <c r="F1325" i="9"/>
  <c r="G1657" i="9"/>
  <c r="D652" i="9"/>
  <c r="G249" i="9"/>
  <c r="H2099" i="9"/>
  <c r="F1200" i="9"/>
  <c r="O68" i="9"/>
  <c r="G1622" i="9"/>
  <c r="O174" i="9"/>
  <c r="H1027" i="9"/>
  <c r="D711" i="9"/>
  <c r="D1097" i="9"/>
  <c r="O1254" i="9"/>
  <c r="G336" i="9"/>
  <c r="H1456" i="9"/>
  <c r="K561" i="9"/>
  <c r="E1242" i="9"/>
  <c r="J1292" i="9"/>
  <c r="O1726" i="9"/>
  <c r="N745" i="9"/>
  <c r="E2141" i="9"/>
  <c r="I760" i="9"/>
  <c r="G2004" i="9"/>
  <c r="D1170" i="9"/>
  <c r="O121" i="9"/>
  <c r="E876" i="9"/>
  <c r="D1466" i="9"/>
  <c r="H106" i="9"/>
  <c r="I1381" i="9"/>
  <c r="K80" i="9"/>
  <c r="N142" i="9"/>
  <c r="J695" i="9"/>
  <c r="E647" i="9"/>
  <c r="E784" i="9"/>
  <c r="K980" i="9"/>
  <c r="G1914" i="9"/>
  <c r="G1711" i="9"/>
  <c r="F978" i="9"/>
  <c r="N806" i="9"/>
  <c r="I1246" i="9"/>
  <c r="O1066" i="9"/>
  <c r="N2181" i="9"/>
  <c r="L1654" i="9"/>
  <c r="C2201" i="9"/>
  <c r="H2003" i="9"/>
  <c r="I1740" i="9"/>
  <c r="M1454" i="9"/>
  <c r="H100" i="9"/>
  <c r="K1250" i="9"/>
  <c r="H2061" i="9"/>
  <c r="L745" i="9"/>
  <c r="G618" i="9"/>
  <c r="H719" i="9"/>
  <c r="O1232" i="9"/>
  <c r="N1306" i="9"/>
  <c r="E1249" i="9"/>
  <c r="K2141" i="9"/>
  <c r="O107" i="9"/>
  <c r="J1351" i="9"/>
  <c r="C1789" i="9"/>
  <c r="L1041" i="9"/>
  <c r="H2232" i="9"/>
  <c r="H2048" i="9"/>
  <c r="G651" i="9"/>
  <c r="K1510" i="9"/>
  <c r="J1163" i="9"/>
  <c r="I1484" i="9"/>
  <c r="C1636" i="9"/>
  <c r="M1394" i="9"/>
  <c r="L1701" i="9"/>
  <c r="D241" i="9"/>
  <c r="J772" i="9"/>
  <c r="J563" i="9"/>
  <c r="F147" i="9"/>
  <c r="K1964" i="9"/>
  <c r="I2071" i="9"/>
  <c r="C521" i="9"/>
  <c r="M682" i="9"/>
  <c r="O810" i="9"/>
  <c r="F1575" i="9"/>
  <c r="O2101" i="9"/>
  <c r="N1520" i="9"/>
  <c r="H118" i="9"/>
  <c r="J1427" i="9"/>
  <c r="D313" i="9"/>
  <c r="I1228" i="9"/>
  <c r="I721" i="9"/>
  <c r="F1374" i="9"/>
  <c r="F1507" i="9"/>
  <c r="D537" i="9"/>
  <c r="J1715" i="9"/>
  <c r="M1285" i="9"/>
  <c r="K2124" i="9"/>
  <c r="L1453" i="9"/>
  <c r="O1558" i="9"/>
  <c r="O1077" i="9"/>
  <c r="M2055" i="9"/>
  <c r="E576" i="9"/>
  <c r="C1869" i="9"/>
  <c r="I1263" i="9"/>
  <c r="L758" i="9"/>
  <c r="L260" i="9"/>
  <c r="N875" i="9"/>
  <c r="I1721" i="9"/>
  <c r="K1122" i="9"/>
  <c r="O994" i="9"/>
  <c r="C1998" i="9"/>
  <c r="I1565" i="9"/>
  <c r="I1142" i="9"/>
  <c r="E264" i="9"/>
  <c r="N25" i="9"/>
  <c r="L1429" i="9"/>
  <c r="L2143" i="9"/>
  <c r="J1274" i="9"/>
  <c r="O87" i="9"/>
  <c r="J103" i="9"/>
  <c r="C2006" i="9"/>
  <c r="C1774" i="9"/>
  <c r="O69" i="9"/>
  <c r="M2160" i="9"/>
  <c r="O1046" i="9"/>
  <c r="F434" i="9"/>
  <c r="I893" i="9"/>
  <c r="D595" i="9"/>
  <c r="K1590" i="9"/>
  <c r="E2174" i="9"/>
  <c r="C19" i="9"/>
  <c r="G1826" i="9"/>
  <c r="M1192" i="9"/>
  <c r="I5" i="9"/>
  <c r="F1702" i="9"/>
  <c r="C799" i="9"/>
  <c r="F2009" i="9"/>
  <c r="N459" i="9"/>
  <c r="J17" i="9"/>
  <c r="C140" i="9"/>
  <c r="L1601" i="9"/>
  <c r="N2073" i="9"/>
  <c r="E1998" i="9"/>
  <c r="D2158" i="9"/>
  <c r="E981" i="9"/>
  <c r="O320" i="9"/>
  <c r="G1675" i="9"/>
  <c r="C188" i="9"/>
  <c r="N1637" i="9"/>
  <c r="F1086" i="9"/>
  <c r="D238" i="9"/>
  <c r="N2023" i="9"/>
  <c r="J338" i="9"/>
  <c r="L1548" i="9"/>
  <c r="J1830" i="9"/>
  <c r="O1436" i="9"/>
  <c r="N1226" i="9"/>
  <c r="O1568" i="9"/>
  <c r="K2098" i="9"/>
  <c r="F1805" i="9"/>
  <c r="E200" i="9"/>
  <c r="O205" i="9"/>
  <c r="O2102" i="9"/>
  <c r="L153" i="9"/>
  <c r="K1279" i="9"/>
  <c r="I2096" i="9"/>
  <c r="F701" i="9"/>
  <c r="C625" i="9"/>
  <c r="E17" i="9"/>
  <c r="C943" i="9"/>
  <c r="E2090" i="9"/>
  <c r="I562" i="9"/>
  <c r="N1051" i="9"/>
  <c r="F1116" i="9"/>
  <c r="F1158" i="9"/>
  <c r="G481" i="9"/>
  <c r="H1944" i="9"/>
  <c r="E1693" i="9"/>
  <c r="G190" i="9"/>
  <c r="L1122" i="9"/>
  <c r="F1580" i="9"/>
  <c r="I1173" i="9"/>
  <c r="E1627" i="9"/>
  <c r="N1039" i="9"/>
  <c r="D442" i="9"/>
  <c r="H1052" i="9"/>
  <c r="F1180" i="9"/>
  <c r="E169" i="9"/>
  <c r="E1919" i="9"/>
  <c r="M104" i="9"/>
  <c r="E1501" i="9"/>
  <c r="I1369" i="9"/>
  <c r="I377" i="9"/>
  <c r="L2066" i="9"/>
  <c r="H1263" i="9"/>
  <c r="H2217" i="9"/>
  <c r="H1831" i="9"/>
  <c r="L354" i="9"/>
  <c r="K166" i="9"/>
  <c r="F577" i="9"/>
  <c r="D1932" i="9"/>
  <c r="I1594" i="9"/>
  <c r="C1087" i="9"/>
  <c r="L867" i="9"/>
  <c r="L1528" i="9"/>
  <c r="F1225" i="9"/>
  <c r="I1248" i="9"/>
  <c r="G2198" i="9"/>
  <c r="N556" i="9"/>
  <c r="H1038" i="9"/>
  <c r="I1133" i="9"/>
  <c r="N2125" i="9"/>
  <c r="N1221" i="9"/>
  <c r="M1044" i="9"/>
  <c r="E668" i="9"/>
  <c r="O522" i="9"/>
  <c r="F860" i="9"/>
  <c r="L1606" i="9"/>
  <c r="L2073" i="9"/>
  <c r="C589" i="9"/>
  <c r="M832" i="9"/>
  <c r="F1736" i="9"/>
  <c r="H1566" i="9"/>
  <c r="E656" i="9"/>
  <c r="M169" i="9"/>
  <c r="K1186" i="9"/>
  <c r="L1181" i="9"/>
  <c r="I939" i="9"/>
  <c r="L83" i="9"/>
  <c r="O262" i="9"/>
  <c r="E1626" i="9"/>
  <c r="I49" i="9"/>
  <c r="I926" i="9"/>
  <c r="L1489" i="9"/>
  <c r="H2093" i="9"/>
  <c r="F225" i="9"/>
  <c r="L143" i="9"/>
  <c r="G373" i="9"/>
  <c r="E1199" i="9"/>
  <c r="E909" i="9"/>
  <c r="E1476" i="9"/>
  <c r="M366" i="9"/>
  <c r="K1107" i="9"/>
  <c r="G276" i="9"/>
  <c r="K2080" i="9"/>
  <c r="F226" i="9"/>
  <c r="D2147" i="9"/>
  <c r="O1064" i="9"/>
  <c r="D1707" i="9"/>
  <c r="G1192" i="9"/>
  <c r="C1912" i="9"/>
  <c r="D2167" i="9"/>
  <c r="M516" i="9"/>
  <c r="F1479" i="9"/>
  <c r="H209" i="9"/>
  <c r="L1158" i="9"/>
  <c r="I1606" i="9"/>
  <c r="J102" i="9"/>
  <c r="M594" i="9"/>
  <c r="H1296" i="9"/>
  <c r="F1634" i="9"/>
  <c r="D2126" i="9"/>
  <c r="L1021" i="9"/>
  <c r="C1361" i="9"/>
  <c r="N977" i="9"/>
  <c r="C1965" i="9"/>
  <c r="E1896" i="9"/>
  <c r="J1196" i="9"/>
  <c r="K1548" i="9"/>
  <c r="M2103" i="9"/>
  <c r="L1813" i="9"/>
  <c r="L1421" i="9"/>
  <c r="H892" i="9"/>
  <c r="I997" i="9"/>
  <c r="H418" i="9"/>
  <c r="C336" i="9"/>
  <c r="O1970" i="9"/>
  <c r="K799" i="9"/>
  <c r="F1821" i="9"/>
  <c r="C1141" i="9"/>
  <c r="L42" i="9"/>
  <c r="F2092" i="9"/>
  <c r="E1380" i="9"/>
  <c r="G102" i="9"/>
  <c r="J631" i="9"/>
  <c r="K1074" i="9"/>
  <c r="F42" i="9"/>
  <c r="H1791" i="9"/>
  <c r="I1140" i="9"/>
  <c r="M1874" i="9"/>
  <c r="C202" i="9"/>
  <c r="D2152" i="9"/>
  <c r="K1778" i="9"/>
  <c r="G2157" i="9"/>
  <c r="G257" i="9"/>
  <c r="I622" i="9"/>
  <c r="H1117" i="9"/>
  <c r="C2012" i="9"/>
  <c r="I2199" i="9"/>
  <c r="M1108" i="9"/>
  <c r="J788" i="9"/>
  <c r="K769" i="9"/>
  <c r="K1674" i="9"/>
  <c r="N504" i="9"/>
  <c r="E2082" i="9"/>
  <c r="I1760" i="9"/>
  <c r="G2151" i="9"/>
  <c r="K2135" i="9"/>
  <c r="I1051" i="9"/>
  <c r="N2132" i="9"/>
  <c r="E2073" i="9"/>
  <c r="N888" i="9"/>
  <c r="I1425" i="9"/>
  <c r="C1508" i="9"/>
  <c r="N1117" i="9"/>
  <c r="N1423" i="9"/>
  <c r="C1497" i="9"/>
  <c r="K2078" i="9"/>
  <c r="G1558" i="9"/>
  <c r="O1215" i="9"/>
  <c r="D374" i="9"/>
  <c r="C1332" i="9"/>
  <c r="D924" i="9"/>
  <c r="K1011" i="9"/>
  <c r="J373" i="9"/>
  <c r="O2052" i="9"/>
  <c r="I1108" i="9"/>
  <c r="I1303" i="9"/>
  <c r="C909" i="9"/>
  <c r="I998" i="9"/>
  <c r="O737" i="9"/>
  <c r="M1655" i="9"/>
  <c r="H367" i="9"/>
  <c r="C2203" i="9"/>
  <c r="M798" i="9"/>
  <c r="L303" i="9"/>
  <c r="L1091" i="9"/>
  <c r="D406" i="9"/>
  <c r="J1282" i="9"/>
  <c r="I450" i="9"/>
  <c r="D1172" i="9"/>
  <c r="J1353" i="9"/>
  <c r="J847" i="9"/>
  <c r="K960" i="9"/>
  <c r="H769" i="9"/>
  <c r="G1777" i="9"/>
  <c r="G2156" i="9"/>
  <c r="G1241" i="9"/>
  <c r="N1915" i="9"/>
  <c r="C1608" i="9"/>
  <c r="D1644" i="9"/>
  <c r="M1096" i="9"/>
  <c r="N29" i="9"/>
  <c r="I880" i="9"/>
  <c r="H1120" i="9"/>
  <c r="C1132" i="9"/>
  <c r="J1646" i="9"/>
  <c r="O1152" i="9"/>
  <c r="E765" i="9"/>
  <c r="F881" i="9"/>
  <c r="D776" i="9"/>
  <c r="C619" i="9"/>
  <c r="N1717" i="9"/>
  <c r="I303" i="9"/>
  <c r="D189" i="9"/>
  <c r="C1380" i="9"/>
  <c r="M1006" i="9"/>
  <c r="O674" i="9"/>
  <c r="E1814" i="9"/>
  <c r="G12" i="9"/>
  <c r="G1027" i="9"/>
  <c r="F1724" i="9"/>
  <c r="L888" i="9"/>
  <c r="F1676" i="9"/>
  <c r="I392" i="9"/>
  <c r="G534" i="9"/>
  <c r="E281" i="9"/>
  <c r="K2229" i="9"/>
  <c r="D712" i="9"/>
  <c r="E1848" i="9"/>
  <c r="H426" i="9"/>
  <c r="D891" i="9"/>
  <c r="D928" i="9"/>
  <c r="N900" i="9"/>
  <c r="O1596" i="9"/>
  <c r="C15" i="9"/>
  <c r="N240" i="9"/>
  <c r="K1761" i="9"/>
  <c r="G1940" i="9"/>
  <c r="K507" i="9"/>
  <c r="O432" i="9"/>
  <c r="J1971" i="9"/>
  <c r="M271" i="9"/>
  <c r="J1844" i="9"/>
  <c r="K366" i="9"/>
  <c r="K540" i="9"/>
  <c r="N1842" i="9"/>
  <c r="E465" i="9"/>
  <c r="I2125" i="9"/>
  <c r="O755" i="9"/>
  <c r="F2198" i="9"/>
  <c r="N928" i="9"/>
  <c r="J868" i="9"/>
  <c r="D145" i="9"/>
  <c r="G124" i="9"/>
  <c r="K266" i="9"/>
  <c r="L1456" i="9"/>
  <c r="L38" i="9"/>
  <c r="K1445" i="9"/>
  <c r="O276" i="9"/>
  <c r="D665" i="9"/>
  <c r="L419" i="9"/>
  <c r="L1547" i="9"/>
  <c r="N35" i="9"/>
  <c r="C1535" i="9"/>
  <c r="D1724" i="9"/>
  <c r="F40" i="9"/>
  <c r="G2048" i="9"/>
  <c r="I1971" i="9"/>
  <c r="J711" i="9"/>
  <c r="I1677" i="9"/>
  <c r="C1121" i="9"/>
  <c r="M1827" i="9"/>
  <c r="N249" i="9"/>
  <c r="G292" i="9"/>
  <c r="O926" i="9"/>
  <c r="G1945" i="9"/>
  <c r="O870" i="9"/>
  <c r="N2099" i="9"/>
  <c r="G1866" i="9"/>
  <c r="H2224" i="9"/>
  <c r="F2164" i="9"/>
  <c r="M1802" i="9"/>
  <c r="F1159" i="9"/>
  <c r="J1965" i="9"/>
  <c r="G2059" i="9"/>
  <c r="G82" i="9"/>
  <c r="O1033" i="9"/>
  <c r="M601" i="9"/>
  <c r="F1192" i="9"/>
  <c r="M1137" i="9"/>
  <c r="M1065" i="9"/>
  <c r="O1639" i="9"/>
  <c r="L1806" i="9"/>
  <c r="N272" i="9"/>
  <c r="F1924" i="9"/>
  <c r="N1105" i="9"/>
  <c r="H1470" i="9"/>
  <c r="I3" i="9"/>
  <c r="L1063" i="9"/>
  <c r="N1976" i="9"/>
  <c r="E1768" i="9"/>
  <c r="D555" i="9"/>
  <c r="L1221" i="9"/>
  <c r="H2154" i="9"/>
  <c r="G488" i="9"/>
  <c r="F835" i="9"/>
  <c r="F1371" i="9"/>
  <c r="G2107" i="9"/>
  <c r="G425" i="9"/>
  <c r="M645" i="9"/>
  <c r="E1229" i="9"/>
  <c r="G1085" i="9"/>
  <c r="C1515" i="9"/>
  <c r="I1930" i="9"/>
  <c r="I1456" i="9"/>
  <c r="H1577" i="9"/>
  <c r="E2069" i="9"/>
  <c r="C1328" i="9"/>
  <c r="K664" i="9"/>
  <c r="C673" i="9"/>
  <c r="F393" i="9"/>
  <c r="O1660" i="9"/>
  <c r="H1374" i="9"/>
  <c r="G158" i="9"/>
  <c r="L559" i="9"/>
  <c r="E1088" i="9"/>
  <c r="K2091" i="9"/>
  <c r="N406" i="9"/>
  <c r="C69" i="9"/>
  <c r="F9" i="9"/>
  <c r="E1471" i="9"/>
  <c r="C1639" i="9"/>
  <c r="K638" i="9"/>
  <c r="I1137" i="9"/>
  <c r="O2226" i="9"/>
  <c r="G202" i="9"/>
  <c r="D1512" i="9"/>
  <c r="C973" i="9"/>
  <c r="D218" i="9"/>
  <c r="N921" i="9"/>
  <c r="H1925" i="9"/>
  <c r="D1634" i="9"/>
  <c r="F262" i="9"/>
  <c r="N1945" i="9"/>
  <c r="I630" i="9"/>
  <c r="M6" i="9"/>
  <c r="F1541" i="9"/>
  <c r="O1823" i="9"/>
  <c r="E1838" i="9"/>
  <c r="G2014" i="9"/>
  <c r="K717" i="9"/>
  <c r="D2020" i="9"/>
  <c r="C1826" i="9"/>
  <c r="D24" i="9"/>
  <c r="N8" i="9"/>
  <c r="O1363" i="9"/>
  <c r="K1865" i="9"/>
  <c r="O1076" i="9"/>
  <c r="M1302" i="9"/>
  <c r="O217" i="9"/>
  <c r="C620" i="9"/>
  <c r="H236" i="9"/>
  <c r="M843" i="9"/>
  <c r="N326" i="9"/>
  <c r="K618" i="9"/>
  <c r="N605" i="9"/>
  <c r="I1144" i="9"/>
  <c r="O760" i="9"/>
  <c r="M2155" i="9"/>
  <c r="K1359" i="9"/>
  <c r="L1517" i="9"/>
  <c r="J1781" i="9"/>
  <c r="G1905" i="9"/>
  <c r="J1794" i="9"/>
  <c r="M1566" i="9"/>
  <c r="F1251" i="9"/>
  <c r="M896" i="9"/>
  <c r="O697" i="9"/>
  <c r="N61" i="9"/>
  <c r="I2134" i="9"/>
  <c r="L294" i="9"/>
  <c r="G347" i="9"/>
  <c r="C2057" i="9"/>
  <c r="E1696" i="9"/>
  <c r="J1027" i="9"/>
  <c r="L689" i="9"/>
  <c r="O1247" i="9"/>
  <c r="G961" i="9"/>
  <c r="H643" i="9"/>
  <c r="M918" i="9"/>
  <c r="C1915" i="9"/>
  <c r="C280" i="9"/>
  <c r="H290" i="9"/>
  <c r="G1895" i="9"/>
  <c r="N1458" i="9"/>
  <c r="G1194" i="9"/>
  <c r="D2091" i="9"/>
  <c r="H957" i="9"/>
  <c r="I583" i="9"/>
  <c r="J937" i="9"/>
  <c r="I1018" i="9"/>
  <c r="K327" i="9"/>
  <c r="M948" i="9"/>
  <c r="L1639" i="9"/>
  <c r="L1493" i="9"/>
  <c r="F1053" i="9"/>
  <c r="G1267" i="9"/>
  <c r="F1" i="7"/>
  <c r="H1075" i="9"/>
  <c r="O630" i="9"/>
  <c r="M238" i="9"/>
  <c r="E801" i="9"/>
  <c r="O1261" i="9"/>
  <c r="N334" i="9"/>
  <c r="K2203" i="9"/>
  <c r="M134" i="9"/>
  <c r="D67" i="9"/>
  <c r="O537" i="9"/>
  <c r="O263" i="9"/>
  <c r="M345" i="9"/>
  <c r="M1369" i="9"/>
  <c r="C1971" i="9"/>
  <c r="M932" i="9"/>
  <c r="H1359" i="9"/>
  <c r="O1684" i="9"/>
  <c r="I2167" i="9"/>
  <c r="K1655" i="9"/>
  <c r="N1676" i="9"/>
  <c r="M1189" i="9"/>
  <c r="D2051" i="9"/>
  <c r="O225" i="9"/>
  <c r="O1428" i="9"/>
  <c r="L1960" i="9"/>
  <c r="D940" i="9"/>
  <c r="H1523" i="9"/>
  <c r="O51" i="9"/>
  <c r="N1530" i="9"/>
  <c r="D684" i="9"/>
  <c r="J1412" i="9"/>
  <c r="D1689" i="9"/>
  <c r="J2154" i="9"/>
  <c r="K1828" i="9"/>
  <c r="O2078" i="9"/>
  <c r="N2164" i="9"/>
  <c r="O1934" i="9"/>
  <c r="L180" i="9"/>
  <c r="C437" i="9"/>
  <c r="J453" i="9"/>
  <c r="H1056" i="9"/>
  <c r="G645" i="9"/>
  <c r="L1505" i="9"/>
  <c r="F1548" i="9"/>
  <c r="C1948" i="9"/>
  <c r="O560" i="9"/>
  <c r="J515" i="9"/>
  <c r="D461" i="9"/>
  <c r="O70" i="9"/>
  <c r="C960" i="9"/>
  <c r="N1026" i="9"/>
  <c r="L1659" i="9"/>
  <c r="J1193" i="9"/>
  <c r="J166" i="9"/>
  <c r="J1195" i="9"/>
  <c r="J386" i="9"/>
  <c r="D1670" i="9"/>
  <c r="C845" i="9"/>
  <c r="D1519" i="9"/>
  <c r="L513" i="9"/>
  <c r="G1953" i="9"/>
  <c r="G1682" i="9"/>
  <c r="N498" i="9"/>
  <c r="N2143" i="9"/>
  <c r="F1237" i="9"/>
  <c r="D1843" i="9"/>
  <c r="N1501" i="9"/>
  <c r="J1776" i="9"/>
  <c r="L1536" i="9"/>
  <c r="M1424" i="9"/>
  <c r="G1046" i="9"/>
  <c r="K1578" i="9"/>
  <c r="I711" i="9"/>
  <c r="H1565" i="9"/>
  <c r="N969" i="9"/>
  <c r="J1761" i="9"/>
  <c r="F558" i="9"/>
  <c r="J1470" i="9"/>
  <c r="N1397" i="9"/>
  <c r="E1129" i="9"/>
  <c r="F826" i="9"/>
  <c r="F983" i="9"/>
  <c r="O1095" i="9"/>
  <c r="J1131" i="9"/>
  <c r="I823" i="9"/>
  <c r="D1100" i="9"/>
  <c r="M226" i="9"/>
  <c r="I1075" i="9"/>
  <c r="G819" i="9"/>
  <c r="I2040" i="9"/>
  <c r="E360" i="9"/>
  <c r="I1203" i="9"/>
  <c r="O1288" i="9"/>
  <c r="D790" i="9"/>
  <c r="N513" i="9"/>
  <c r="F724" i="9"/>
  <c r="I1723" i="9"/>
  <c r="H230" i="9"/>
  <c r="E2045" i="9"/>
  <c r="M1871" i="9"/>
  <c r="J975" i="9"/>
  <c r="K129" i="9"/>
  <c r="K328" i="9"/>
  <c r="H85" i="9"/>
  <c r="G672" i="9"/>
  <c r="F132" i="9"/>
  <c r="D200" i="9"/>
  <c r="E1122" i="9"/>
  <c r="D2219" i="9"/>
  <c r="G319" i="9"/>
  <c r="G1663" i="9"/>
  <c r="O2146" i="9"/>
  <c r="D368" i="9"/>
  <c r="M1549" i="9"/>
  <c r="I147" i="9"/>
  <c r="O1433" i="9"/>
  <c r="L881" i="9"/>
  <c r="O1847" i="9"/>
  <c r="G2229" i="9"/>
  <c r="M1810" i="9"/>
  <c r="C1678" i="9"/>
  <c r="G413" i="9"/>
  <c r="O677" i="9"/>
  <c r="K1441" i="9"/>
  <c r="N1922" i="9"/>
  <c r="L681" i="9"/>
  <c r="K1232" i="9"/>
  <c r="O85" i="9"/>
  <c r="E1899" i="9"/>
  <c r="M182" i="9"/>
  <c r="L1061" i="9"/>
  <c r="L944" i="9"/>
  <c r="H1357" i="9"/>
  <c r="E1489" i="9"/>
  <c r="C1688" i="9"/>
  <c r="L951" i="9"/>
  <c r="F1315" i="9"/>
  <c r="N835" i="9"/>
  <c r="J1437" i="9"/>
  <c r="O418" i="9"/>
  <c r="G1679" i="9"/>
  <c r="O2144" i="9"/>
  <c r="M998" i="9"/>
  <c r="K1567" i="9"/>
  <c r="J94" i="9"/>
  <c r="I611" i="9"/>
  <c r="F194" i="9"/>
  <c r="F188" i="9"/>
  <c r="G261" i="9"/>
  <c r="F652" i="9"/>
  <c r="O1444" i="9"/>
  <c r="M1922" i="9"/>
  <c r="L1563" i="9"/>
  <c r="E1662" i="9"/>
  <c r="E1005" i="9"/>
  <c r="O1830" i="9"/>
  <c r="I1770" i="9"/>
  <c r="L1577" i="9"/>
  <c r="G290" i="9"/>
  <c r="H899" i="9"/>
  <c r="O1951" i="9"/>
  <c r="M2145" i="9"/>
  <c r="D2195" i="9"/>
  <c r="K2004" i="9"/>
  <c r="G850" i="9"/>
  <c r="F168" i="9"/>
  <c r="L41" i="9"/>
  <c r="D1497" i="9"/>
  <c r="L533" i="9"/>
  <c r="H1246" i="9"/>
  <c r="H602" i="9"/>
  <c r="D897" i="9"/>
  <c r="O1924" i="9"/>
  <c r="M1290" i="9"/>
  <c r="N446" i="9"/>
  <c r="G1705" i="9"/>
  <c r="E2166" i="9"/>
  <c r="H935" i="9"/>
  <c r="K574" i="9"/>
  <c r="F700" i="9"/>
  <c r="K447" i="9"/>
  <c r="G2137" i="9"/>
  <c r="D56" i="9"/>
  <c r="C1707" i="9"/>
  <c r="J1482" i="9"/>
  <c r="I1947" i="9"/>
  <c r="F67" i="9"/>
  <c r="K180" i="9"/>
  <c r="L1261" i="9"/>
  <c r="N2109" i="9"/>
  <c r="M425" i="9"/>
  <c r="E118" i="9"/>
  <c r="N1375" i="9"/>
  <c r="G53" i="9"/>
  <c r="D878" i="9"/>
  <c r="K2082" i="9"/>
  <c r="F2109" i="9"/>
  <c r="C861" i="9"/>
  <c r="E1840" i="9"/>
  <c r="C324" i="9"/>
  <c r="G1133" i="9"/>
  <c r="J34" i="9"/>
  <c r="N1673" i="9"/>
  <c r="O1730" i="9"/>
  <c r="I116" i="9"/>
  <c r="L265" i="9"/>
  <c r="N360" i="9"/>
  <c r="E1161" i="9"/>
  <c r="M2016" i="9"/>
  <c r="G92" i="9"/>
  <c r="I283" i="9"/>
  <c r="L495" i="9"/>
  <c r="C1675" i="9"/>
  <c r="H208" i="9"/>
  <c r="G571" i="9"/>
  <c r="F2207" i="9"/>
  <c r="J745" i="9"/>
  <c r="M1407" i="9"/>
  <c r="C709" i="9"/>
  <c r="C254" i="9"/>
  <c r="M1131" i="9"/>
  <c r="D809" i="9"/>
  <c r="J1205" i="9"/>
  <c r="I1063" i="9"/>
  <c r="M1856" i="9"/>
  <c r="C1377" i="9"/>
  <c r="O1662" i="9"/>
  <c r="J165" i="9"/>
  <c r="F1529" i="9"/>
  <c r="G2006" i="9"/>
  <c r="H775" i="9"/>
  <c r="E854" i="9"/>
  <c r="O781" i="9"/>
  <c r="J364" i="9"/>
  <c r="I442" i="9"/>
  <c r="J428" i="9"/>
  <c r="K672" i="9"/>
  <c r="J805" i="9"/>
  <c r="J1128" i="9"/>
  <c r="N2057" i="9"/>
  <c r="E991" i="9"/>
  <c r="O1936" i="9"/>
  <c r="K549" i="9"/>
  <c r="I678" i="9"/>
  <c r="F1997" i="9"/>
  <c r="J923" i="9"/>
  <c r="M2091" i="9"/>
  <c r="H1110" i="9"/>
  <c r="O563" i="9"/>
  <c r="F28" i="9"/>
  <c r="I1074" i="9"/>
  <c r="H1050" i="9"/>
  <c r="F340" i="9"/>
  <c r="I2038" i="9"/>
  <c r="F1190" i="9"/>
  <c r="I1975" i="9"/>
  <c r="F1027" i="9"/>
  <c r="C1862" i="9"/>
  <c r="D739" i="9"/>
  <c r="J2143" i="9"/>
  <c r="H1686" i="9"/>
  <c r="L125" i="9"/>
  <c r="J241" i="9"/>
  <c r="G975" i="9"/>
  <c r="O1796" i="9"/>
  <c r="K1310" i="9"/>
  <c r="E693" i="9"/>
  <c r="F1630" i="9"/>
  <c r="H696" i="9"/>
  <c r="N1140" i="9"/>
  <c r="F1209" i="9"/>
  <c r="F255" i="9"/>
  <c r="E1363" i="9"/>
  <c r="G2104" i="9"/>
  <c r="F658" i="9"/>
  <c r="L1946" i="9"/>
  <c r="M142" i="9"/>
  <c r="C908" i="9"/>
  <c r="J1007" i="9"/>
  <c r="E1905" i="9"/>
  <c r="I505" i="9"/>
  <c r="J721" i="9"/>
  <c r="H370" i="9"/>
  <c r="O1207" i="9"/>
  <c r="C204" i="9"/>
  <c r="I1304" i="9"/>
  <c r="C2066" i="9"/>
  <c r="L1728" i="9"/>
  <c r="L2090" i="9"/>
  <c r="H1993" i="9"/>
  <c r="G106" i="9"/>
  <c r="J1836" i="9"/>
  <c r="L2028" i="9"/>
  <c r="N1678" i="9"/>
  <c r="G1038" i="9"/>
  <c r="M315" i="9"/>
  <c r="E49" i="9"/>
  <c r="E1200" i="9"/>
  <c r="G210" i="9"/>
  <c r="K2055" i="9"/>
  <c r="J2150" i="9"/>
  <c r="E1016" i="9"/>
  <c r="H1378" i="9"/>
  <c r="K1618" i="9"/>
  <c r="O77" i="9"/>
  <c r="K1748" i="9"/>
  <c r="F6" i="9"/>
  <c r="D55" i="9"/>
  <c r="M198" i="9"/>
  <c r="O199" i="9"/>
  <c r="O1079" i="9"/>
  <c r="L2125" i="9"/>
  <c r="F109" i="9"/>
  <c r="J1011" i="9"/>
  <c r="M853" i="9"/>
  <c r="F1083" i="9"/>
  <c r="N574" i="9"/>
  <c r="I1766" i="9"/>
  <c r="E2057" i="9"/>
  <c r="L1458" i="9"/>
  <c r="E83" i="9"/>
  <c r="J355" i="9"/>
  <c r="O1689" i="9"/>
  <c r="N846" i="9"/>
  <c r="H1090" i="9"/>
  <c r="E1093" i="9"/>
  <c r="J1488" i="9"/>
  <c r="M462" i="9"/>
  <c r="L2040" i="9"/>
  <c r="D837" i="9"/>
  <c r="I451" i="9"/>
  <c r="M1529" i="9"/>
  <c r="K472" i="9"/>
  <c r="O553" i="9"/>
  <c r="M2078" i="9"/>
  <c r="I605" i="9"/>
  <c r="G1464" i="9"/>
  <c r="I1681" i="9"/>
  <c r="H174" i="9"/>
  <c r="G1630" i="9"/>
  <c r="M1307" i="9"/>
  <c r="C974" i="9"/>
  <c r="C1630" i="9"/>
  <c r="H597" i="9"/>
  <c r="O1968" i="9"/>
  <c r="O1844" i="9"/>
  <c r="O1196" i="9"/>
  <c r="H1625" i="9"/>
  <c r="L1823" i="9"/>
  <c r="N831" i="9"/>
  <c r="J481" i="9"/>
  <c r="E212" i="9"/>
  <c r="E1640" i="9"/>
  <c r="J1301" i="9"/>
  <c r="D278" i="9"/>
  <c r="G522" i="9"/>
  <c r="D2138" i="9"/>
  <c r="N2148" i="9"/>
  <c r="O90" i="9"/>
  <c r="O1359" i="9"/>
  <c r="G1403" i="9"/>
  <c r="C1456" i="9"/>
  <c r="M1607" i="9"/>
  <c r="E1901" i="9"/>
  <c r="J1047" i="9"/>
  <c r="F1700" i="9"/>
  <c r="D863" i="9"/>
  <c r="L2192" i="9"/>
  <c r="F1062" i="9"/>
  <c r="I1355" i="9"/>
  <c r="M1992" i="9"/>
  <c r="D2169" i="9"/>
  <c r="G637" i="9"/>
  <c r="G359" i="9"/>
  <c r="L865" i="9"/>
  <c r="J1639" i="9"/>
  <c r="E356" i="9"/>
  <c r="K1397" i="9"/>
  <c r="E1588" i="9"/>
  <c r="F657" i="9"/>
  <c r="F574" i="9"/>
  <c r="I1901" i="9"/>
  <c r="H2142" i="9"/>
  <c r="L455" i="9"/>
  <c r="G858" i="9"/>
  <c r="D1155" i="9"/>
  <c r="J1837" i="9"/>
  <c r="F744" i="9"/>
  <c r="G688" i="9"/>
  <c r="E1895" i="9"/>
  <c r="I2206" i="9"/>
  <c r="M469" i="9"/>
  <c r="O1468" i="9"/>
  <c r="O109" i="9"/>
  <c r="C815" i="9"/>
  <c r="F2079" i="9"/>
  <c r="F163" i="9"/>
  <c r="K1543" i="9"/>
  <c r="J348" i="9"/>
  <c r="F1502" i="9"/>
  <c r="K591" i="9"/>
  <c r="H1589" i="9"/>
  <c r="E1587" i="9"/>
  <c r="F1278" i="9"/>
  <c r="C671" i="9"/>
  <c r="D1437" i="9"/>
  <c r="G2178" i="9"/>
  <c r="K620" i="9"/>
  <c r="M884" i="9"/>
  <c r="F510" i="9"/>
  <c r="C1054" i="9"/>
  <c r="D1290" i="9"/>
  <c r="D1715" i="9"/>
  <c r="M1953" i="9"/>
  <c r="I1765" i="9"/>
  <c r="H1976" i="9"/>
  <c r="I1264" i="9"/>
  <c r="C1240" i="9"/>
  <c r="C502" i="9"/>
  <c r="E654" i="9"/>
  <c r="K1665" i="9"/>
  <c r="L1403" i="9"/>
  <c r="F650" i="9"/>
  <c r="E145" i="9"/>
  <c r="K359" i="9"/>
  <c r="N235" i="9"/>
  <c r="D991" i="9"/>
  <c r="H1391" i="9"/>
  <c r="H1060" i="9"/>
  <c r="N226" i="9"/>
  <c r="G476" i="9"/>
  <c r="L443" i="9"/>
  <c r="I168" i="9"/>
  <c r="J180" i="9"/>
  <c r="H278" i="9"/>
  <c r="E2203" i="9"/>
  <c r="D1544" i="9"/>
  <c r="I438" i="9"/>
  <c r="L828" i="9"/>
  <c r="E1716" i="9"/>
  <c r="J107" i="9"/>
  <c r="H691" i="9"/>
  <c r="D1696" i="9"/>
  <c r="J2070" i="9"/>
  <c r="L864" i="9"/>
  <c r="J2140" i="9"/>
  <c r="N158" i="9"/>
  <c r="H776" i="9"/>
  <c r="E124" i="9"/>
  <c r="F774" i="9"/>
  <c r="I1859" i="9"/>
  <c r="G1647" i="9"/>
  <c r="G104" i="9"/>
  <c r="N31" i="9"/>
  <c r="G2108" i="9"/>
  <c r="F23" i="9"/>
  <c r="O6" i="9"/>
  <c r="F1979" i="9"/>
  <c r="F1624" i="9"/>
  <c r="N1800" i="9"/>
  <c r="M770" i="9"/>
  <c r="I835" i="9"/>
  <c r="F494" i="9"/>
  <c r="O1461" i="9"/>
  <c r="F1532" i="9"/>
  <c r="D764" i="9"/>
  <c r="H1144" i="9"/>
  <c r="D61" i="9"/>
  <c r="G2049" i="9"/>
  <c r="D1300" i="9"/>
  <c r="H305" i="9"/>
  <c r="I1866" i="9"/>
  <c r="O79" i="9"/>
  <c r="F623" i="9"/>
  <c r="F1088" i="9"/>
  <c r="I2004" i="9"/>
  <c r="J902" i="9"/>
  <c r="E1929" i="9"/>
  <c r="K2191" i="9"/>
  <c r="N280" i="9"/>
  <c r="N325" i="9"/>
  <c r="J1380" i="9"/>
  <c r="L1227" i="9"/>
  <c r="E931" i="9"/>
  <c r="L1496" i="9"/>
  <c r="I18" i="9"/>
  <c r="M1698" i="9"/>
  <c r="N930" i="9"/>
  <c r="K873" i="9"/>
  <c r="E359" i="9"/>
  <c r="E1372" i="9"/>
  <c r="K1495" i="9"/>
  <c r="I1886" i="9"/>
  <c r="F423" i="9"/>
  <c r="L1758" i="9"/>
  <c r="L1012" i="9"/>
  <c r="O1824" i="9"/>
  <c r="C463" i="9"/>
  <c r="F1067" i="9"/>
  <c r="L554" i="9"/>
  <c r="M862" i="9"/>
  <c r="H59" i="9"/>
  <c r="L1573" i="9"/>
  <c r="C1089" i="9"/>
  <c r="K657" i="9"/>
  <c r="C2178" i="9"/>
  <c r="K1309" i="9"/>
  <c r="N1472" i="9"/>
  <c r="C1895" i="9"/>
  <c r="N1358" i="9"/>
  <c r="C940" i="9"/>
  <c r="C1870" i="9"/>
  <c r="J2004" i="9"/>
  <c r="E1298" i="9"/>
  <c r="C918" i="9"/>
  <c r="O1542" i="9"/>
  <c r="L237" i="9"/>
  <c r="K2168" i="9"/>
  <c r="M360" i="9"/>
  <c r="O1630" i="9"/>
  <c r="F704" i="9"/>
  <c r="M2069" i="9"/>
  <c r="J840" i="9"/>
  <c r="F1352" i="9"/>
  <c r="K489" i="9"/>
  <c r="G275" i="9"/>
  <c r="M348" i="9"/>
  <c r="O1056" i="9"/>
  <c r="L1673" i="9"/>
  <c r="J2167" i="9"/>
  <c r="H1154" i="9"/>
  <c r="L699" i="9"/>
  <c r="G1778" i="9"/>
  <c r="E560" i="9"/>
  <c r="O2140" i="9"/>
  <c r="G516" i="9"/>
  <c r="I1084" i="9"/>
  <c r="C1461" i="9"/>
  <c r="F1501" i="9"/>
  <c r="F15" i="9"/>
  <c r="I1864" i="9"/>
  <c r="H620" i="9"/>
  <c r="G16" i="9"/>
  <c r="E1545" i="9"/>
  <c r="J234" i="9"/>
  <c r="G1613" i="9"/>
  <c r="I2054" i="9"/>
  <c r="N1110" i="9"/>
  <c r="N1265" i="9"/>
  <c r="J1456" i="9"/>
  <c r="J752" i="9"/>
  <c r="M563" i="9"/>
  <c r="L979" i="9"/>
  <c r="K584" i="9"/>
  <c r="K92" i="9"/>
  <c r="J811" i="9"/>
  <c r="G1006" i="9"/>
  <c r="I2076" i="9"/>
  <c r="O1654" i="9"/>
  <c r="G641" i="9"/>
  <c r="L611" i="9"/>
  <c r="H435" i="9"/>
  <c r="J619" i="9"/>
  <c r="K709" i="9"/>
  <c r="K1687" i="9"/>
  <c r="M1456" i="9"/>
  <c r="H880" i="9"/>
  <c r="H1796" i="9"/>
  <c r="L1375" i="9"/>
  <c r="E1071" i="9"/>
  <c r="J1608" i="9"/>
  <c r="O2003" i="9"/>
  <c r="D1065" i="9"/>
  <c r="F1422" i="9"/>
  <c r="F21" i="9"/>
  <c r="M471" i="9"/>
  <c r="H462" i="9"/>
  <c r="E2023" i="9"/>
  <c r="D757" i="9"/>
  <c r="F1409" i="9"/>
  <c r="J769" i="9"/>
  <c r="K112" i="9"/>
  <c r="K1936" i="9"/>
  <c r="M1612" i="9"/>
  <c r="N2141" i="9"/>
  <c r="E1416" i="9"/>
  <c r="L400" i="9"/>
  <c r="D688" i="9"/>
  <c r="N1471" i="9"/>
  <c r="L620" i="9"/>
  <c r="G1727" i="9"/>
  <c r="L1751" i="9"/>
  <c r="I737" i="9"/>
  <c r="F1114" i="9"/>
  <c r="D50" i="9"/>
  <c r="F1895" i="9"/>
  <c r="D2006" i="9"/>
  <c r="O252" i="9"/>
  <c r="N425" i="9"/>
  <c r="I918" i="9"/>
  <c r="D1509" i="9"/>
  <c r="E163" i="9"/>
  <c r="M391" i="9"/>
  <c r="F780" i="9"/>
  <c r="M857" i="9"/>
  <c r="G2069" i="9"/>
  <c r="N1076" i="9"/>
  <c r="L836" i="9"/>
  <c r="L2127" i="9"/>
  <c r="C1864" i="9"/>
  <c r="K395" i="9"/>
  <c r="E1247" i="9"/>
  <c r="F193" i="9"/>
  <c r="G1471" i="9"/>
  <c r="N1630" i="9"/>
  <c r="F63" i="9"/>
  <c r="K2014" i="9"/>
  <c r="O1744" i="9"/>
  <c r="E1682" i="9"/>
  <c r="E1698" i="9"/>
  <c r="F2085" i="9"/>
  <c r="G698" i="9"/>
  <c r="L2210" i="9"/>
  <c r="K1253" i="9"/>
  <c r="H686" i="9"/>
  <c r="M383" i="9"/>
  <c r="G1841" i="9"/>
  <c r="G1021" i="9"/>
  <c r="J2045" i="9"/>
  <c r="J1418" i="9"/>
  <c r="L1038" i="9"/>
  <c r="O1867" i="9"/>
  <c r="O1514" i="9"/>
  <c r="E858" i="9"/>
  <c r="K851" i="9"/>
  <c r="L1572" i="9"/>
  <c r="F2134" i="9"/>
  <c r="I1406" i="9"/>
  <c r="L629" i="9"/>
  <c r="C22" i="9"/>
  <c r="E1120" i="9"/>
  <c r="I617" i="9"/>
  <c r="J1485" i="9"/>
  <c r="J1707" i="9"/>
  <c r="O933" i="9"/>
  <c r="O972" i="9"/>
  <c r="E2048" i="9"/>
  <c r="E2113" i="9"/>
  <c r="E1238" i="9"/>
  <c r="O1898" i="9"/>
  <c r="F18" i="9"/>
  <c r="G435" i="9"/>
  <c r="K170" i="9"/>
  <c r="E816" i="9"/>
  <c r="D1261" i="9"/>
  <c r="O2035" i="9"/>
  <c r="N460" i="9"/>
  <c r="D2028" i="9"/>
  <c r="N49" i="9"/>
  <c r="M1901" i="9"/>
  <c r="H484" i="9"/>
  <c r="E1162" i="9"/>
  <c r="D2078" i="9"/>
  <c r="H2143" i="9"/>
  <c r="K377" i="9"/>
  <c r="J216" i="9"/>
  <c r="D102" i="9"/>
  <c r="F1144" i="9"/>
  <c r="O1608" i="9"/>
  <c r="N1863" i="9"/>
  <c r="N1127" i="9"/>
  <c r="N1554" i="9"/>
  <c r="M1455" i="9"/>
  <c r="K145" i="9"/>
  <c r="M393" i="9"/>
  <c r="I1907" i="9"/>
  <c r="O1312" i="9"/>
  <c r="O1105" i="9"/>
  <c r="G1740" i="9"/>
  <c r="L88" i="9"/>
  <c r="G1608" i="9"/>
  <c r="L285" i="9"/>
  <c r="M1414" i="9"/>
  <c r="M2019" i="9"/>
  <c r="K1986" i="9"/>
  <c r="H595" i="9"/>
  <c r="M954" i="9"/>
  <c r="C1262" i="9"/>
  <c r="I465" i="9"/>
  <c r="C561" i="9"/>
  <c r="I1982" i="9"/>
  <c r="J2141" i="9"/>
  <c r="J48" i="9"/>
  <c r="L519" i="9"/>
  <c r="F508" i="9"/>
  <c r="H755" i="9"/>
  <c r="M272" i="9"/>
  <c r="G1530" i="9"/>
  <c r="I1575" i="9"/>
  <c r="K1630" i="9"/>
  <c r="C428" i="9"/>
  <c r="E509" i="9"/>
  <c r="C1131" i="9"/>
  <c r="E2160" i="9"/>
  <c r="D2093" i="9"/>
  <c r="L431" i="9"/>
  <c r="G1706" i="9"/>
  <c r="L805" i="9"/>
  <c r="H2226" i="9"/>
  <c r="C1883" i="9"/>
  <c r="O1978" i="9"/>
  <c r="J1983" i="9"/>
  <c r="J90" i="9"/>
  <c r="C1122" i="9"/>
  <c r="O2006" i="9"/>
  <c r="H324" i="9"/>
  <c r="N610" i="9"/>
  <c r="I921" i="9"/>
  <c r="G906" i="9"/>
  <c r="C262" i="9"/>
  <c r="F152" i="9"/>
  <c r="L140" i="9"/>
  <c r="J1314" i="9"/>
  <c r="O549" i="9"/>
  <c r="O1242" i="9"/>
  <c r="E311" i="9"/>
  <c r="F763" i="9"/>
  <c r="G173" i="9"/>
  <c r="H2168" i="9"/>
  <c r="J531" i="9"/>
  <c r="J328" i="9"/>
  <c r="O30" i="9"/>
  <c r="M1276" i="9"/>
  <c r="G938" i="9"/>
  <c r="C2132" i="9"/>
  <c r="C36" i="9"/>
  <c r="E1110" i="9"/>
  <c r="E669" i="9"/>
  <c r="C1156" i="9"/>
  <c r="O2099" i="9"/>
  <c r="I779" i="9"/>
  <c r="E539" i="9"/>
  <c r="F589" i="9"/>
  <c r="J2037" i="9"/>
  <c r="F1555" i="9"/>
  <c r="J194" i="9"/>
  <c r="L1811" i="9"/>
  <c r="H1129" i="9"/>
  <c r="J2117" i="9"/>
  <c r="G543" i="9"/>
  <c r="E1902" i="9"/>
  <c r="G1433" i="9"/>
  <c r="C600" i="9"/>
  <c r="M1654" i="9"/>
  <c r="M269" i="9"/>
  <c r="J1842" i="9"/>
  <c r="K2034" i="9"/>
  <c r="I1928" i="9"/>
  <c r="E1451" i="9"/>
  <c r="I1873" i="9"/>
  <c r="N1761" i="9"/>
  <c r="O735" i="9"/>
  <c r="I1281" i="9"/>
  <c r="F550" i="9"/>
  <c r="L564" i="9"/>
  <c r="N918" i="9"/>
  <c r="N328" i="9"/>
  <c r="C272" i="9"/>
  <c r="L1588" i="9"/>
  <c r="M41" i="9"/>
  <c r="E226" i="9"/>
  <c r="I1583" i="9"/>
  <c r="E385" i="9"/>
  <c r="G864" i="9"/>
  <c r="G616" i="9"/>
  <c r="K1444" i="9"/>
  <c r="O842" i="9"/>
  <c r="C2029" i="9"/>
  <c r="N1407" i="9"/>
  <c r="D1895" i="9"/>
  <c r="O867" i="9"/>
  <c r="N1293" i="9"/>
  <c r="L806" i="9"/>
  <c r="H1665" i="9"/>
  <c r="M902" i="9"/>
  <c r="L1140" i="9"/>
  <c r="M399" i="9"/>
  <c r="C1333" i="9"/>
  <c r="N72" i="9"/>
  <c r="C1946" i="9"/>
  <c r="J174" i="9"/>
  <c r="E228" i="9"/>
  <c r="E192" i="9"/>
  <c r="N1366" i="9"/>
  <c r="M1054" i="9"/>
  <c r="C133" i="9"/>
  <c r="J1739" i="9"/>
  <c r="I683" i="9"/>
  <c r="J675" i="9"/>
  <c r="H567" i="9"/>
  <c r="C2198" i="9"/>
  <c r="D232" i="9"/>
  <c r="D1732" i="9"/>
  <c r="L549" i="9"/>
  <c r="I2053" i="9"/>
  <c r="K668" i="9"/>
  <c r="E230" i="9"/>
  <c r="N2085" i="9"/>
  <c r="J1367" i="9"/>
  <c r="O1998" i="9"/>
  <c r="K1839" i="9"/>
  <c r="H1182" i="9"/>
  <c r="M1839" i="9"/>
  <c r="M129" i="9"/>
  <c r="E1614" i="9"/>
  <c r="M669" i="9"/>
  <c r="G709" i="9"/>
  <c r="M2037" i="9"/>
  <c r="I1607" i="9"/>
  <c r="D2053" i="9"/>
  <c r="O239" i="9"/>
  <c r="M416" i="9"/>
  <c r="E836" i="9"/>
  <c r="K322" i="9"/>
  <c r="E792" i="9"/>
  <c r="O1310" i="9"/>
  <c r="G845" i="9"/>
  <c r="L2217" i="9"/>
  <c r="F353" i="9"/>
  <c r="L969" i="9"/>
  <c r="F1131" i="9"/>
  <c r="J1659" i="9"/>
  <c r="N2048" i="9"/>
  <c r="M1410" i="9"/>
  <c r="C570" i="9"/>
  <c r="L131" i="9"/>
  <c r="F1908" i="9"/>
  <c r="F49" i="9"/>
  <c r="G786" i="9"/>
  <c r="F495" i="9"/>
  <c r="D1831" i="9"/>
  <c r="L917" i="9"/>
  <c r="K2184" i="9"/>
  <c r="C1618" i="9"/>
  <c r="O317" i="9"/>
  <c r="N87" i="9"/>
  <c r="G515" i="9"/>
  <c r="O1837" i="9"/>
  <c r="F1650" i="9"/>
  <c r="N358" i="9"/>
  <c r="D1961" i="9"/>
  <c r="F1432" i="9"/>
  <c r="I1946" i="9"/>
  <c r="K670" i="9"/>
  <c r="J1669" i="9"/>
  <c r="N394" i="9"/>
  <c r="M252" i="9"/>
  <c r="I1996" i="9"/>
  <c r="M1571" i="9"/>
  <c r="O1069" i="9"/>
  <c r="G1096" i="9"/>
  <c r="F1438" i="9"/>
  <c r="N1208" i="9"/>
  <c r="I714" i="9"/>
  <c r="L664" i="9"/>
  <c r="L92" i="9"/>
  <c r="I143" i="9"/>
  <c r="E1174" i="9"/>
  <c r="G1301" i="9"/>
  <c r="I532" i="9"/>
  <c r="O2026" i="9"/>
  <c r="N1760" i="9"/>
  <c r="D1046" i="9"/>
  <c r="O1891" i="9"/>
  <c r="G1607" i="9"/>
  <c r="J1200" i="9"/>
  <c r="F1741" i="9"/>
  <c r="C453" i="9"/>
  <c r="C1681" i="9"/>
  <c r="L1711" i="9"/>
  <c r="L1207" i="9"/>
  <c r="E2125" i="9"/>
  <c r="K872" i="9"/>
  <c r="J1335" i="9"/>
  <c r="I2078" i="9"/>
  <c r="F38" i="9"/>
  <c r="O170" i="9"/>
  <c r="D453" i="9"/>
  <c r="J280" i="9"/>
  <c r="J1560" i="9"/>
  <c r="O1338" i="9"/>
  <c r="M261" i="9"/>
  <c r="O1259" i="9"/>
  <c r="M1939" i="9"/>
  <c r="I1939" i="9"/>
  <c r="N130" i="9"/>
  <c r="K185" i="9"/>
  <c r="N1753" i="9"/>
  <c r="C1118" i="9"/>
  <c r="I443" i="9"/>
  <c r="H706" i="9"/>
  <c r="E1817" i="9"/>
  <c r="J1223" i="9"/>
  <c r="D2183" i="9"/>
  <c r="I682" i="9"/>
  <c r="I2130" i="9"/>
  <c r="K1446" i="9"/>
  <c r="E503" i="9"/>
  <c r="D1256" i="9"/>
  <c r="O1509" i="9"/>
  <c r="K836" i="9"/>
  <c r="N860" i="9"/>
  <c r="E1868" i="9"/>
  <c r="G1170" i="9"/>
  <c r="L1165" i="9"/>
  <c r="H676" i="9"/>
  <c r="L154" i="9"/>
  <c r="I961" i="9"/>
  <c r="L47" i="9"/>
  <c r="I1696" i="9"/>
  <c r="C706" i="9"/>
  <c r="N970" i="9"/>
  <c r="F420" i="9"/>
  <c r="O1742" i="9"/>
  <c r="F1046" i="9"/>
  <c r="I2023" i="9"/>
  <c r="H1046" i="9"/>
  <c r="I2065" i="9"/>
  <c r="H417" i="9"/>
  <c r="K1206" i="9"/>
  <c r="K1104" i="9"/>
  <c r="L1027" i="9"/>
  <c r="O843" i="9"/>
  <c r="J1395" i="9"/>
  <c r="E1608" i="9"/>
  <c r="F252" i="9"/>
  <c r="E1144" i="9"/>
  <c r="F506" i="9"/>
  <c r="N100" i="9"/>
  <c r="F982" i="9"/>
  <c r="K1431" i="9"/>
  <c r="D1453" i="9"/>
  <c r="H171" i="9"/>
  <c r="C2090" i="9"/>
  <c r="F887" i="9"/>
  <c r="F515" i="9"/>
  <c r="D842" i="9"/>
  <c r="E700" i="9"/>
  <c r="M721" i="9"/>
  <c r="G907" i="9"/>
  <c r="M401" i="9"/>
  <c r="L2205" i="9"/>
  <c r="K27" i="9"/>
  <c r="C631" i="9"/>
  <c r="I477" i="9"/>
  <c r="C1082" i="9"/>
  <c r="L2016" i="9"/>
  <c r="G677" i="9"/>
  <c r="K515" i="9"/>
  <c r="C1527" i="9"/>
  <c r="H366" i="9"/>
  <c r="N1136" i="9"/>
  <c r="H1788" i="9"/>
  <c r="M842" i="9"/>
  <c r="N683" i="9"/>
  <c r="E1299" i="9"/>
  <c r="L1259" i="9"/>
  <c r="O490" i="9"/>
  <c r="I445" i="9"/>
  <c r="C2188" i="9"/>
  <c r="K1420" i="9"/>
  <c r="H143" i="9"/>
  <c r="N444" i="9"/>
  <c r="F1540" i="9"/>
  <c r="I1874" i="9"/>
  <c r="H1606" i="9"/>
  <c r="H1185" i="9"/>
  <c r="K999" i="9"/>
  <c r="L1641" i="9"/>
  <c r="C2071" i="9"/>
  <c r="E1684" i="9"/>
  <c r="F1314" i="9"/>
  <c r="F1208" i="9"/>
  <c r="I425" i="9"/>
  <c r="D1357" i="9"/>
  <c r="D584" i="9"/>
  <c r="D1947" i="9"/>
  <c r="K804" i="9"/>
  <c r="I1936" i="9"/>
  <c r="O885" i="9"/>
  <c r="J1982" i="9"/>
  <c r="K441" i="9"/>
  <c r="M1518" i="9"/>
  <c r="E956" i="9"/>
  <c r="O1425" i="9"/>
  <c r="M396" i="9"/>
  <c r="M1956" i="9"/>
  <c r="I218" i="9"/>
  <c r="F476" i="9"/>
  <c r="F1846" i="9"/>
  <c r="E710" i="9"/>
  <c r="N638" i="9"/>
  <c r="G2084" i="9"/>
  <c r="E780" i="9"/>
  <c r="F563" i="9"/>
  <c r="H1595" i="9"/>
  <c r="J1371" i="9"/>
  <c r="K1018" i="9"/>
  <c r="J1764" i="9"/>
  <c r="G50" i="9"/>
  <c r="J985" i="9"/>
  <c r="H702" i="9"/>
  <c r="O1303" i="9"/>
  <c r="E1434" i="9"/>
  <c r="O753" i="9"/>
  <c r="C425" i="9"/>
  <c r="M1060" i="9"/>
  <c r="J2008" i="9"/>
  <c r="G224" i="9"/>
  <c r="J1481" i="9"/>
  <c r="E2153" i="9"/>
  <c r="K1572" i="9"/>
  <c r="G1488" i="9"/>
  <c r="M886" i="9"/>
  <c r="L1687" i="9"/>
  <c r="D2133" i="9"/>
  <c r="L1901" i="9"/>
  <c r="I2212" i="9"/>
  <c r="F1259" i="9"/>
  <c r="H5" i="9"/>
  <c r="C842" i="9"/>
  <c r="I1274" i="9"/>
  <c r="O2064" i="9"/>
  <c r="D913" i="9"/>
  <c r="K365" i="9"/>
  <c r="C1074" i="9"/>
  <c r="I1568" i="9"/>
  <c r="I556" i="9"/>
  <c r="J476" i="9"/>
  <c r="I992" i="9"/>
  <c r="N1901" i="9"/>
  <c r="D612" i="9"/>
  <c r="K1697" i="9"/>
  <c r="J229" i="9"/>
  <c r="C1612" i="9"/>
  <c r="I373" i="9"/>
  <c r="K2047" i="9"/>
  <c r="N291" i="9"/>
  <c r="J1145" i="9"/>
  <c r="L807" i="9"/>
  <c r="L2101" i="9"/>
  <c r="K2036" i="9"/>
  <c r="J558" i="9"/>
  <c r="K1898" i="9"/>
  <c r="H626" i="9"/>
  <c r="I1915" i="9"/>
  <c r="F2122" i="9"/>
  <c r="F2114" i="9"/>
  <c r="D2050" i="9"/>
  <c r="D350" i="9"/>
  <c r="N1907" i="9"/>
  <c r="H2178" i="9"/>
  <c r="J1339" i="9"/>
  <c r="H465" i="9"/>
  <c r="C1025" i="9"/>
  <c r="N1436" i="9"/>
  <c r="D1436" i="9"/>
  <c r="N1291" i="9"/>
  <c r="H1792" i="9"/>
  <c r="F1632" i="9"/>
  <c r="J1173" i="9"/>
  <c r="M1103" i="9"/>
  <c r="L1830" i="9"/>
  <c r="E252" i="9"/>
  <c r="J1741" i="9"/>
  <c r="C257" i="9"/>
  <c r="I128" i="9"/>
  <c r="M1570" i="9"/>
  <c r="C1046" i="9"/>
  <c r="D1003" i="9"/>
  <c r="K1613" i="9"/>
  <c r="C837" i="9"/>
  <c r="G1484" i="9"/>
  <c r="F1188" i="9"/>
  <c r="H2098" i="9"/>
  <c r="F909" i="9"/>
  <c r="E1980" i="9"/>
  <c r="M2080" i="9"/>
  <c r="H1935" i="9"/>
  <c r="J311" i="9"/>
  <c r="N347" i="9"/>
  <c r="O961" i="9"/>
  <c r="C1858" i="9"/>
  <c r="H204" i="9"/>
  <c r="K1342" i="9"/>
  <c r="N1909" i="9"/>
  <c r="F2192" i="9"/>
  <c r="I540" i="9"/>
  <c r="K1775" i="9"/>
  <c r="C984" i="9"/>
  <c r="G611" i="9"/>
  <c r="L902" i="9"/>
  <c r="N1037" i="9"/>
  <c r="G1263" i="9"/>
  <c r="J1230" i="9"/>
  <c r="G1509" i="9"/>
  <c r="N898" i="9"/>
  <c r="I1929" i="9"/>
  <c r="K162" i="9"/>
  <c r="L475" i="9"/>
  <c r="J1089" i="9"/>
  <c r="I1804" i="9"/>
  <c r="N786" i="9"/>
  <c r="M664" i="9"/>
  <c r="L2166" i="9"/>
  <c r="F871" i="9"/>
  <c r="H1078" i="9"/>
  <c r="K2198" i="9"/>
  <c r="N1401" i="9"/>
  <c r="I2196" i="9"/>
  <c r="C115" i="9"/>
  <c r="E1978" i="9"/>
  <c r="H668" i="9"/>
  <c r="E689" i="9"/>
  <c r="K2221" i="9"/>
  <c r="K1577" i="9"/>
  <c r="M1328" i="9"/>
  <c r="G162" i="9"/>
  <c r="M933" i="9"/>
  <c r="F1465" i="9"/>
  <c r="I1720" i="9"/>
  <c r="E1422" i="9"/>
  <c r="C282" i="9"/>
  <c r="F1881" i="9"/>
  <c r="N88" i="9"/>
  <c r="I1073" i="9"/>
  <c r="D252" i="9"/>
  <c r="J810" i="9"/>
  <c r="H153" i="9"/>
  <c r="K2083" i="9"/>
  <c r="D437" i="9"/>
  <c r="N1272" i="9"/>
  <c r="E1302" i="9"/>
  <c r="O48" i="9"/>
  <c r="E43" i="9"/>
  <c r="H507" i="9"/>
  <c r="O981" i="9"/>
  <c r="J322" i="9"/>
  <c r="L623" i="9"/>
  <c r="F1620" i="9"/>
  <c r="G156" i="9"/>
  <c r="J1023" i="9"/>
  <c r="L27" i="9"/>
  <c r="L149" i="9"/>
  <c r="O135" i="9"/>
  <c r="G695" i="9"/>
  <c r="L1614" i="9"/>
  <c r="J232" i="9"/>
  <c r="G1055" i="9"/>
  <c r="O493" i="9"/>
  <c r="N436" i="9"/>
  <c r="M2211" i="9"/>
  <c r="E1887" i="9"/>
  <c r="H1633" i="9"/>
  <c r="J1930" i="9"/>
  <c r="O1007" i="9"/>
  <c r="I863" i="9"/>
  <c r="F2062" i="9"/>
  <c r="K1883" i="9"/>
  <c r="D431" i="9"/>
  <c r="N1836" i="9"/>
  <c r="C2108" i="9"/>
  <c r="G1023" i="9"/>
  <c r="J1626" i="9"/>
  <c r="D682" i="9"/>
  <c r="O2110" i="9"/>
  <c r="M973" i="9"/>
  <c r="E1170" i="9"/>
  <c r="J1863" i="9"/>
  <c r="N1731" i="9"/>
  <c r="G801" i="9"/>
  <c r="M1676" i="9"/>
  <c r="N1959" i="9"/>
  <c r="M1754" i="9"/>
  <c r="C2106" i="9"/>
  <c r="F1972" i="9"/>
  <c r="K1236" i="9"/>
  <c r="N1928" i="9"/>
  <c r="H1156" i="9"/>
  <c r="J1000" i="9"/>
  <c r="J1904" i="9"/>
  <c r="E1555" i="9"/>
  <c r="H1238" i="9"/>
  <c r="F1019" i="9"/>
  <c r="O1043" i="9"/>
  <c r="E1481" i="9"/>
  <c r="G1928" i="9"/>
  <c r="J208" i="9"/>
  <c r="F1964" i="9"/>
  <c r="N1975" i="9"/>
  <c r="I397" i="9"/>
  <c r="N1607" i="9"/>
  <c r="N1832" i="9"/>
  <c r="J1449" i="9"/>
  <c r="K1641" i="9"/>
  <c r="O1665" i="9"/>
  <c r="K1944" i="9"/>
  <c r="E1084" i="9"/>
  <c r="M16" i="9"/>
  <c r="C105" i="9"/>
  <c r="H853" i="9"/>
  <c r="K1995" i="9"/>
  <c r="G1325" i="9"/>
  <c r="D1501" i="9"/>
  <c r="I984" i="9"/>
  <c r="E220" i="9"/>
  <c r="J528" i="9"/>
  <c r="N1174" i="9"/>
  <c r="N1584" i="9"/>
  <c r="I1397" i="9"/>
  <c r="M702" i="9"/>
  <c r="D1587" i="9"/>
  <c r="E1971" i="9"/>
  <c r="K2167" i="9"/>
  <c r="M1648" i="9"/>
  <c r="N1258" i="9"/>
  <c r="D1782" i="9"/>
  <c r="K1689" i="9"/>
  <c r="L2008" i="9"/>
  <c r="L1194" i="9"/>
  <c r="C2044" i="9"/>
  <c r="F1717" i="9"/>
  <c r="H273" i="9"/>
  <c r="O1517" i="9"/>
  <c r="E1780" i="9"/>
  <c r="E191" i="9"/>
  <c r="F815" i="9"/>
  <c r="E1341" i="9"/>
  <c r="G270" i="9"/>
  <c r="J1860" i="9"/>
  <c r="G41" i="9"/>
  <c r="J97" i="9"/>
  <c r="F1902" i="9"/>
  <c r="M62" i="9"/>
  <c r="I1667" i="9"/>
  <c r="J1259" i="9"/>
  <c r="L511" i="9"/>
  <c r="F967" i="9"/>
  <c r="N946" i="9"/>
  <c r="D171" i="9"/>
  <c r="H422" i="9"/>
  <c r="C783" i="9"/>
  <c r="C1090" i="9"/>
  <c r="D835" i="9"/>
  <c r="J2130" i="9"/>
  <c r="O1111" i="9"/>
  <c r="G502" i="9"/>
  <c r="O1804" i="9"/>
  <c r="M1363" i="9"/>
  <c r="K1982" i="9"/>
  <c r="H105" i="9"/>
  <c r="F600" i="9"/>
  <c r="N549" i="9"/>
  <c r="E487" i="9"/>
  <c r="O2040" i="9"/>
  <c r="K1547" i="9"/>
  <c r="E586" i="9"/>
  <c r="O1227" i="9"/>
  <c r="H871" i="9"/>
  <c r="C1629" i="9"/>
  <c r="L1293" i="9"/>
  <c r="M1813" i="9"/>
  <c r="M1087" i="9"/>
  <c r="I487" i="9"/>
  <c r="K1596" i="9"/>
  <c r="C1158" i="9"/>
  <c r="C167" i="9"/>
  <c r="H1546" i="9"/>
  <c r="L1084" i="9"/>
  <c r="G1670" i="9"/>
  <c r="G1888" i="9"/>
  <c r="D8" i="9"/>
  <c r="C1509" i="9"/>
  <c r="O787" i="9"/>
  <c r="I319" i="9"/>
  <c r="L987" i="9"/>
  <c r="G2019" i="9"/>
  <c r="G728" i="9"/>
  <c r="L621" i="9"/>
  <c r="F1302" i="9"/>
  <c r="N344" i="9"/>
  <c r="K771" i="9"/>
  <c r="C1186" i="9"/>
  <c r="H738" i="9"/>
  <c r="G2163" i="9"/>
  <c r="F572" i="9"/>
  <c r="J1619" i="9"/>
  <c r="J1303" i="9"/>
  <c r="D1449" i="9"/>
  <c r="K2223" i="9"/>
  <c r="M3" i="9"/>
  <c r="L1620" i="9"/>
  <c r="K969" i="9"/>
  <c r="N487" i="9"/>
  <c r="H1498" i="9"/>
  <c r="J200" i="9"/>
  <c r="K50" i="9"/>
  <c r="N356" i="9"/>
  <c r="O1279" i="9"/>
  <c r="M414" i="9"/>
  <c r="E940" i="9"/>
  <c r="D801" i="9"/>
  <c r="M2095" i="9"/>
  <c r="K585" i="9"/>
  <c r="H271" i="9"/>
  <c r="K867" i="9"/>
  <c r="N949" i="9"/>
  <c r="L1631" i="9"/>
  <c r="C1171" i="9"/>
  <c r="K1010" i="9"/>
  <c r="O931" i="9"/>
  <c r="D1450" i="9"/>
  <c r="L321" i="9"/>
  <c r="N1189" i="9"/>
  <c r="E774" i="9"/>
  <c r="J1594" i="9"/>
  <c r="H683" i="9"/>
  <c r="G1980" i="9"/>
  <c r="M1909" i="9"/>
  <c r="J202" i="9"/>
  <c r="E194" i="9"/>
  <c r="G2146" i="9"/>
  <c r="F526" i="9"/>
  <c r="N1027" i="9"/>
  <c r="I898" i="9"/>
  <c r="C1255" i="9"/>
  <c r="E874" i="9"/>
  <c r="I1880" i="9"/>
  <c r="F1421" i="9"/>
  <c r="H1012" i="9"/>
  <c r="E38" i="9"/>
  <c r="G228" i="9"/>
  <c r="O1973" i="9"/>
  <c r="F1718" i="9"/>
  <c r="D1414" i="9"/>
  <c r="I1649" i="9"/>
  <c r="E1179" i="9"/>
  <c r="N1549" i="9"/>
  <c r="E297" i="9"/>
  <c r="K957" i="9"/>
  <c r="G782" i="9"/>
  <c r="L1254" i="9"/>
  <c r="J199" i="9"/>
  <c r="E25" i="9"/>
  <c r="M971" i="9"/>
  <c r="G1188" i="9"/>
  <c r="L709" i="9"/>
  <c r="L1578" i="9"/>
  <c r="O1644" i="9"/>
  <c r="N2005" i="9"/>
  <c r="G1043" i="9"/>
  <c r="K2169" i="9"/>
  <c r="H951" i="9"/>
  <c r="M657" i="9"/>
  <c r="G387" i="9"/>
  <c r="E1659" i="9"/>
  <c r="N1288" i="9"/>
  <c r="L1043" i="9"/>
  <c r="J1916" i="9"/>
  <c r="E2122" i="9"/>
  <c r="F1509" i="9"/>
  <c r="K362" i="9"/>
  <c r="G1081" i="9"/>
  <c r="D306" i="9"/>
  <c r="M549" i="9"/>
  <c r="K720" i="9"/>
  <c r="K1325" i="9"/>
  <c r="I1076" i="9"/>
  <c r="E1240" i="9"/>
  <c r="N925" i="9"/>
  <c r="M197" i="9"/>
  <c r="M537" i="9"/>
  <c r="L874" i="9"/>
  <c r="N1182" i="9"/>
  <c r="L1622" i="9"/>
  <c r="O1547" i="9"/>
  <c r="F582" i="9"/>
  <c r="O2024" i="9"/>
  <c r="D1143" i="9"/>
  <c r="M861" i="9"/>
  <c r="O1371" i="9"/>
  <c r="E439" i="9"/>
  <c r="G765" i="9"/>
  <c r="L764" i="9"/>
  <c r="K729" i="9"/>
  <c r="H1009" i="9"/>
  <c r="M571" i="9"/>
  <c r="D626" i="9"/>
  <c r="L572" i="9"/>
  <c r="F33" i="9"/>
  <c r="C2141" i="9"/>
  <c r="M1473" i="9"/>
  <c r="L230" i="9"/>
  <c r="N1825" i="9"/>
  <c r="O4" i="9"/>
  <c r="L1973" i="9"/>
  <c r="F1943" i="9"/>
  <c r="E1013" i="9"/>
  <c r="C2189" i="9"/>
  <c r="N1319" i="9"/>
  <c r="I12" i="9"/>
  <c r="C2184" i="9"/>
  <c r="F1279" i="9"/>
  <c r="J2048" i="9"/>
  <c r="K1329" i="9"/>
  <c r="O496" i="9"/>
  <c r="F1956" i="9"/>
  <c r="F1035" i="9"/>
  <c r="J733" i="9"/>
  <c r="J1009" i="9"/>
  <c r="H1928" i="9"/>
  <c r="N1614" i="9"/>
  <c r="J661" i="9"/>
  <c r="F1861" i="9"/>
  <c r="D1246" i="9"/>
  <c r="O1528" i="9"/>
  <c r="H2148" i="9"/>
  <c r="L879" i="9"/>
  <c r="D730" i="9"/>
  <c r="L2030" i="9"/>
  <c r="J1057" i="9"/>
  <c r="F1149" i="9"/>
  <c r="E2165" i="9"/>
  <c r="E1548" i="9"/>
  <c r="L1914" i="9"/>
  <c r="O1114" i="9"/>
  <c r="O1467" i="9"/>
  <c r="H553" i="9"/>
  <c r="F973" i="9"/>
  <c r="J1938" i="9"/>
  <c r="N63" i="9"/>
  <c r="J971" i="9"/>
  <c r="D549" i="9"/>
  <c r="K1229" i="9"/>
  <c r="E450" i="9"/>
  <c r="J920" i="9"/>
  <c r="F833" i="9"/>
  <c r="G966" i="9"/>
  <c r="L1142" i="9"/>
  <c r="O1704" i="9"/>
  <c r="L835" i="9"/>
  <c r="N1535" i="9"/>
  <c r="K1058" i="9"/>
  <c r="O44" i="9"/>
  <c r="L428" i="9"/>
  <c r="N1847" i="9"/>
  <c r="H2201" i="9"/>
  <c r="E672" i="9"/>
  <c r="F330" i="9"/>
  <c r="N804" i="9"/>
  <c r="L155" i="9"/>
  <c r="K646" i="9"/>
  <c r="K134" i="9"/>
  <c r="F1267" i="9"/>
  <c r="K1878" i="9"/>
  <c r="E1010" i="9"/>
  <c r="L2029" i="9"/>
  <c r="J1399" i="9"/>
  <c r="M139" i="9"/>
  <c r="L1010" i="9"/>
  <c r="E947" i="9"/>
  <c r="E732" i="9"/>
  <c r="O671" i="9"/>
  <c r="H1858" i="9"/>
  <c r="L1714" i="9"/>
  <c r="F738" i="9"/>
  <c r="N583" i="9"/>
  <c r="J1344" i="9"/>
  <c r="G716" i="9"/>
  <c r="L1434" i="9"/>
  <c r="G871" i="9"/>
  <c r="G902" i="9"/>
  <c r="L1188" i="9"/>
  <c r="G662" i="9"/>
  <c r="F1384" i="9"/>
  <c r="M223" i="9"/>
  <c r="F1616" i="9"/>
  <c r="D95" i="9"/>
  <c r="J2071" i="9"/>
  <c r="E1556" i="9"/>
  <c r="F486" i="9"/>
  <c r="G2099" i="9"/>
  <c r="I28" i="9"/>
  <c r="D381" i="9"/>
  <c r="G1203" i="9"/>
  <c r="F1838" i="9"/>
  <c r="E1819" i="9"/>
  <c r="N1098" i="9"/>
  <c r="F694" i="9"/>
  <c r="G345" i="9"/>
  <c r="D617" i="9"/>
  <c r="F1944" i="9"/>
  <c r="N239" i="9"/>
  <c r="M2189" i="9"/>
  <c r="E1300" i="9"/>
  <c r="E144" i="9"/>
  <c r="F5" i="9"/>
  <c r="I657" i="9"/>
  <c r="K1978" i="9"/>
  <c r="G238" i="9"/>
  <c r="N1" i="7"/>
  <c r="G1764" i="9"/>
  <c r="E1916" i="9"/>
  <c r="F2097" i="9"/>
  <c r="K748" i="9"/>
  <c r="J1638" i="9"/>
  <c r="K954" i="9"/>
  <c r="C730" i="9"/>
  <c r="D392" i="9"/>
  <c r="D503" i="9"/>
  <c r="D2143" i="9"/>
  <c r="D1487" i="9"/>
  <c r="H1370" i="9"/>
  <c r="N2199" i="9"/>
  <c r="N466" i="9"/>
  <c r="E406" i="9"/>
  <c r="O1062" i="9"/>
  <c r="I1052" i="9"/>
  <c r="E358" i="9"/>
  <c r="I623" i="9"/>
  <c r="C1520" i="9"/>
  <c r="O1761" i="9"/>
  <c r="N1677" i="9"/>
  <c r="D1392" i="9"/>
  <c r="O1029" i="9"/>
  <c r="N589" i="9"/>
  <c r="H479" i="9"/>
  <c r="N257" i="9"/>
  <c r="K2148" i="9"/>
  <c r="J1936" i="9"/>
  <c r="H2034" i="9"/>
  <c r="E1859" i="9"/>
  <c r="L895" i="9"/>
  <c r="H638" i="9"/>
  <c r="D2090" i="9"/>
  <c r="L791" i="9"/>
  <c r="D1423" i="9"/>
  <c r="I1086" i="9"/>
  <c r="F1282" i="9"/>
  <c r="E1111" i="9"/>
  <c r="G1734" i="9"/>
  <c r="H1047" i="9"/>
  <c r="J944" i="9"/>
  <c r="O1127" i="9"/>
  <c r="M1232" i="9"/>
  <c r="H1264" i="9"/>
  <c r="L981" i="9"/>
  <c r="M489" i="9"/>
  <c r="I1511" i="9"/>
  <c r="K626" i="9"/>
  <c r="C448" i="9"/>
  <c r="E1346" i="9"/>
  <c r="J1187" i="9"/>
  <c r="G2124" i="9"/>
  <c r="O1852" i="9"/>
  <c r="I1865" i="9"/>
  <c r="F1493" i="9"/>
  <c r="J1567" i="9"/>
  <c r="J526" i="9"/>
  <c r="J819" i="9"/>
  <c r="L1942" i="9"/>
  <c r="N1559" i="9"/>
  <c r="C599" i="9"/>
  <c r="N2062" i="9"/>
  <c r="M1381" i="9"/>
  <c r="L425" i="9"/>
  <c r="M783" i="9"/>
  <c r="J120" i="9"/>
  <c r="G1370" i="9"/>
  <c r="O1460" i="9"/>
  <c r="M424" i="9"/>
  <c r="F981" i="9"/>
  <c r="O172" i="9"/>
  <c r="M2135" i="9"/>
  <c r="I253" i="9"/>
  <c r="I360" i="9"/>
  <c r="D1595" i="9"/>
  <c r="E422" i="9"/>
  <c r="M927" i="9"/>
  <c r="O592" i="9"/>
  <c r="O1520" i="9"/>
  <c r="M1866" i="9"/>
  <c r="D1098" i="9"/>
  <c r="F1330" i="9"/>
  <c r="J1700" i="9"/>
  <c r="F1569" i="9"/>
  <c r="L308" i="9"/>
  <c r="F167" i="9"/>
  <c r="O247" i="9"/>
  <c r="O2179" i="9"/>
  <c r="F1459" i="9"/>
  <c r="F368" i="9"/>
  <c r="N1996" i="9"/>
  <c r="N92" i="9"/>
  <c r="K728" i="9"/>
  <c r="E477" i="9"/>
  <c r="E2138" i="9"/>
  <c r="H1871" i="9"/>
  <c r="C1455" i="9"/>
  <c r="M2190" i="9"/>
  <c r="D1762" i="9"/>
  <c r="K1428" i="9"/>
  <c r="N1953" i="9"/>
  <c r="J1814" i="9"/>
  <c r="H891" i="9"/>
  <c r="G55" i="9"/>
  <c r="O1427" i="9"/>
  <c r="J312" i="9"/>
  <c r="H424" i="9"/>
  <c r="I1768" i="9"/>
  <c r="F664" i="9"/>
  <c r="O124" i="9"/>
  <c r="H1362" i="9"/>
  <c r="I501" i="9"/>
  <c r="D373" i="9"/>
  <c r="N722" i="9"/>
  <c r="E775" i="9"/>
  <c r="F1837" i="9"/>
  <c r="I498" i="9"/>
  <c r="K1274" i="9"/>
  <c r="C399" i="9"/>
  <c r="D2182" i="9"/>
  <c r="G325" i="9"/>
  <c r="I955" i="9"/>
  <c r="E2032" i="9"/>
  <c r="H233" i="9"/>
  <c r="F2112" i="9"/>
  <c r="G1654" i="9"/>
  <c r="H470" i="9"/>
  <c r="C1492" i="9"/>
  <c r="C1783" i="9"/>
  <c r="C30" i="9"/>
  <c r="H1536" i="9"/>
  <c r="L1035" i="9"/>
  <c r="M1303" i="9"/>
  <c r="I1118" i="9"/>
  <c r="G56" i="9"/>
  <c r="D775" i="9"/>
  <c r="K1321" i="9"/>
  <c r="J925" i="9"/>
  <c r="H404" i="9"/>
  <c r="M1558" i="9"/>
  <c r="D906" i="9"/>
  <c r="H1965" i="9"/>
  <c r="D2156" i="9"/>
  <c r="F378" i="9"/>
  <c r="H2051" i="9"/>
  <c r="D860" i="9"/>
  <c r="J393" i="9"/>
  <c r="K195" i="9"/>
  <c r="K38" i="9"/>
  <c r="D1495" i="9"/>
  <c r="C1094" i="9"/>
  <c r="O1246" i="9"/>
  <c r="C1742" i="9"/>
  <c r="H1870" i="9"/>
  <c r="D173" i="9"/>
  <c r="L1755" i="9"/>
  <c r="F583" i="9"/>
  <c r="M917" i="9"/>
  <c r="K20" i="9"/>
  <c r="C354" i="9"/>
  <c r="E1675" i="9"/>
  <c r="L489" i="9"/>
  <c r="O180" i="9"/>
  <c r="O546" i="9"/>
  <c r="E2031" i="9"/>
  <c r="O558" i="9"/>
  <c r="H2107" i="9"/>
  <c r="G2140" i="9"/>
  <c r="K1304" i="9"/>
  <c r="M1548" i="9"/>
  <c r="M300" i="9"/>
  <c r="O277" i="9"/>
  <c r="H2071" i="9"/>
  <c r="G567" i="9"/>
  <c r="E372" i="9"/>
  <c r="F571" i="9"/>
  <c r="N1200" i="9"/>
  <c r="F1089" i="9"/>
  <c r="N332" i="9"/>
  <c r="O1208" i="9"/>
  <c r="N689" i="9"/>
  <c r="O1525" i="9"/>
  <c r="N783" i="9"/>
  <c r="F598" i="9"/>
  <c r="G939" i="9"/>
  <c r="G2003" i="9"/>
  <c r="E2004" i="9"/>
  <c r="J1684" i="9"/>
  <c r="O878" i="9"/>
  <c r="O712" i="9"/>
  <c r="E489" i="9"/>
  <c r="I102" i="9"/>
  <c r="G2085" i="9"/>
  <c r="N687" i="9"/>
  <c r="F530" i="9"/>
  <c r="K1742" i="9"/>
  <c r="N1884" i="9"/>
  <c r="M1507" i="9"/>
  <c r="F668" i="9"/>
  <c r="G396" i="9"/>
  <c r="L2001" i="9"/>
  <c r="H292" i="9"/>
  <c r="M780" i="9"/>
  <c r="C1842" i="9"/>
  <c r="H1645" i="9"/>
  <c r="M1512" i="9"/>
  <c r="K613" i="9"/>
  <c r="M2076" i="9"/>
  <c r="L2161" i="9"/>
  <c r="C1984" i="9"/>
  <c r="M733" i="9"/>
  <c r="L945" i="9"/>
  <c r="D1606" i="9"/>
  <c r="L250" i="9"/>
  <c r="C1722" i="9"/>
  <c r="K1101" i="9"/>
  <c r="G1380" i="9"/>
  <c r="F907" i="9"/>
  <c r="D178" i="9"/>
  <c r="O1634" i="9"/>
  <c r="N643" i="9"/>
  <c r="N205" i="9"/>
  <c r="F1642" i="9"/>
  <c r="K1341" i="9"/>
  <c r="N1405" i="9"/>
  <c r="F345" i="9"/>
  <c r="K49" i="9"/>
  <c r="O1299" i="9"/>
  <c r="E2007" i="9"/>
  <c r="M318" i="9"/>
  <c r="J634" i="9"/>
  <c r="G2226" i="9"/>
  <c r="N2130" i="9"/>
  <c r="C507" i="9"/>
  <c r="N848" i="9"/>
  <c r="O868" i="9"/>
  <c r="L1225" i="9"/>
  <c r="F629" i="9"/>
  <c r="D1547" i="9"/>
  <c r="N1431" i="9"/>
  <c r="F281" i="9"/>
  <c r="G1060" i="9"/>
  <c r="C2070" i="9"/>
  <c r="E886" i="9"/>
  <c r="E999" i="9"/>
  <c r="N2208" i="9"/>
  <c r="M583" i="9"/>
  <c r="E2078" i="9"/>
  <c r="K1449" i="9"/>
  <c r="C1553" i="9"/>
  <c r="H788" i="9"/>
  <c r="L278" i="9"/>
  <c r="E334" i="9"/>
  <c r="F567" i="9"/>
  <c r="L1127" i="9"/>
  <c r="L481" i="9"/>
  <c r="O270" i="9"/>
  <c r="D70" i="9"/>
  <c r="F1366" i="9"/>
  <c r="J307" i="9"/>
  <c r="M2004" i="9"/>
  <c r="J146" i="9"/>
  <c r="F861" i="9"/>
  <c r="E42" i="9"/>
  <c r="D1452" i="9"/>
  <c r="J1107" i="9"/>
  <c r="H1921" i="9"/>
  <c r="N948" i="9"/>
  <c r="F1500" i="9"/>
  <c r="H1731" i="9"/>
  <c r="O2151" i="9"/>
  <c r="O1540" i="9"/>
  <c r="I183" i="9"/>
  <c r="H1108" i="9"/>
  <c r="C1784" i="9"/>
  <c r="M946" i="9"/>
  <c r="N883" i="9"/>
  <c r="M738" i="9"/>
  <c r="M1553" i="9"/>
  <c r="L1706" i="9"/>
  <c r="G1229" i="9"/>
  <c r="N880" i="9"/>
  <c r="K1762" i="9"/>
  <c r="G1514" i="9"/>
  <c r="I610" i="9"/>
  <c r="O453" i="9"/>
  <c r="L1299" i="9"/>
  <c r="G166" i="9"/>
  <c r="K1753" i="9"/>
  <c r="I1047" i="9"/>
  <c r="E857" i="9"/>
  <c r="F1739" i="9"/>
  <c r="J1710" i="9"/>
  <c r="M1955" i="9"/>
  <c r="N313" i="9"/>
  <c r="F2153" i="9"/>
  <c r="O932" i="9"/>
  <c r="D1683" i="9"/>
  <c r="E1691" i="9"/>
  <c r="G1565" i="9"/>
  <c r="C1307" i="9"/>
  <c r="C1557" i="9"/>
  <c r="K1859" i="9"/>
  <c r="G1887" i="9"/>
  <c r="N2049" i="9"/>
  <c r="F1142" i="9"/>
  <c r="J783" i="9"/>
  <c r="G1910" i="9"/>
  <c r="C309" i="9"/>
  <c r="K692" i="9"/>
  <c r="J2031" i="9"/>
  <c r="F1836" i="9"/>
  <c r="I870" i="9"/>
  <c r="J989" i="9"/>
  <c r="E2217" i="9"/>
  <c r="E412" i="9"/>
  <c r="E1520" i="9"/>
  <c r="F1358" i="9"/>
  <c r="L114" i="9"/>
  <c r="K1184" i="9"/>
  <c r="K712" i="9"/>
  <c r="D1925" i="9"/>
  <c r="J1870" i="9"/>
  <c r="D1577" i="9"/>
  <c r="M276" i="9"/>
  <c r="O714" i="9"/>
  <c r="J676" i="9"/>
  <c r="N82" i="9"/>
  <c r="D2062" i="9"/>
  <c r="M1133" i="9"/>
  <c r="N2179" i="9"/>
  <c r="C297" i="9"/>
  <c r="J350" i="9"/>
  <c r="O273" i="9"/>
  <c r="M410" i="9"/>
  <c r="C12" i="9"/>
  <c r="N15" i="9"/>
  <c r="I837" i="9"/>
  <c r="E1159" i="9"/>
  <c r="M1709" i="9"/>
  <c r="E1133" i="9"/>
  <c r="H46" i="9"/>
  <c r="D1536" i="9"/>
  <c r="G51" i="9"/>
  <c r="I2118" i="9"/>
  <c r="G1580" i="9"/>
  <c r="I1709" i="9"/>
  <c r="K889" i="9"/>
  <c r="N1367" i="9"/>
  <c r="K337" i="9"/>
  <c r="H579" i="9"/>
  <c r="N1628" i="9"/>
  <c r="J857" i="9"/>
  <c r="O410" i="9"/>
  <c r="I2127" i="9"/>
  <c r="I1026" i="9"/>
  <c r="O1840" i="9"/>
  <c r="L165" i="9"/>
  <c r="H1893" i="9"/>
  <c r="O399" i="9"/>
  <c r="H88" i="9"/>
  <c r="E495" i="9"/>
  <c r="F2086" i="9"/>
  <c r="E728" i="9"/>
  <c r="I2039" i="9"/>
  <c r="F171" i="9"/>
  <c r="K642" i="9"/>
  <c r="M1505" i="9"/>
  <c r="O47" i="9"/>
  <c r="I420" i="9"/>
  <c r="C433" i="9"/>
  <c r="J265" i="9"/>
  <c r="M847" i="9"/>
  <c r="D811" i="9"/>
  <c r="E1051" i="9"/>
  <c r="H1087" i="9"/>
  <c r="I846" i="9"/>
  <c r="O2010" i="9"/>
  <c r="D1201" i="9"/>
  <c r="G1938" i="9"/>
  <c r="O1504" i="9"/>
  <c r="H1064" i="9"/>
  <c r="J613" i="9"/>
  <c r="J31" i="9"/>
  <c r="I785" i="9"/>
  <c r="C1396" i="9"/>
  <c r="K1297" i="9"/>
  <c r="F849" i="9"/>
  <c r="G1228" i="9"/>
  <c r="G683" i="9"/>
  <c r="D322" i="9"/>
  <c r="L2085" i="9"/>
  <c r="C701" i="9"/>
  <c r="L1451" i="9"/>
  <c r="I2162" i="9"/>
  <c r="J776" i="9"/>
  <c r="L1401" i="9"/>
  <c r="M955" i="9"/>
  <c r="F207" i="9"/>
  <c r="H2018" i="9"/>
  <c r="N374" i="9"/>
  <c r="M1024" i="9"/>
  <c r="D396" i="9"/>
  <c r="G184" i="9"/>
  <c r="O1150" i="9"/>
  <c r="M1817" i="9"/>
  <c r="C153" i="9"/>
  <c r="O1440" i="9"/>
  <c r="D642" i="9"/>
  <c r="K64" i="9"/>
  <c r="J284" i="9"/>
  <c r="K1744" i="9"/>
  <c r="E815" i="9"/>
  <c r="L726" i="9"/>
  <c r="F1410" i="9"/>
  <c r="F755" i="9"/>
  <c r="N1409" i="9"/>
  <c r="F566" i="9"/>
  <c r="G1901" i="9"/>
  <c r="M556" i="9"/>
  <c r="G1302" i="9"/>
  <c r="O1646" i="9"/>
  <c r="G267" i="9"/>
  <c r="C1958" i="9"/>
  <c r="I2145" i="9"/>
  <c r="F942" i="9"/>
  <c r="I1992" i="9"/>
  <c r="G421" i="9"/>
  <c r="J1615" i="9"/>
  <c r="D1920" i="9"/>
  <c r="F319" i="9"/>
  <c r="G670" i="9"/>
  <c r="K1334" i="9"/>
  <c r="I1632" i="9"/>
  <c r="D734" i="9"/>
  <c r="K888" i="9"/>
  <c r="N839" i="9"/>
  <c r="D1748" i="9"/>
  <c r="I355" i="9"/>
  <c r="M760" i="9"/>
  <c r="M265" i="9"/>
  <c r="C772" i="9"/>
  <c r="O716" i="9"/>
  <c r="G1751" i="9"/>
  <c r="M1706" i="9"/>
  <c r="H900" i="9"/>
  <c r="F1272" i="9"/>
  <c r="K2144" i="9"/>
  <c r="M1643" i="9"/>
  <c r="G1257" i="9"/>
  <c r="K16" i="9"/>
  <c r="L1648" i="9"/>
  <c r="G250" i="9"/>
  <c r="F110" i="9"/>
  <c r="J510" i="9"/>
  <c r="K382" i="9"/>
  <c r="E552" i="9"/>
  <c r="K1465" i="9"/>
  <c r="G1649" i="9"/>
  <c r="F798" i="9"/>
  <c r="L967" i="9"/>
  <c r="C1150" i="9"/>
  <c r="H571" i="9"/>
  <c r="D879" i="9"/>
  <c r="M1850" i="9"/>
  <c r="K897" i="9"/>
  <c r="I422" i="9"/>
  <c r="N906" i="9"/>
  <c r="L1930" i="9"/>
  <c r="F421" i="9"/>
  <c r="D719" i="9"/>
  <c r="J842" i="9"/>
  <c r="F461" i="9"/>
  <c r="G991" i="9"/>
  <c r="O1710" i="9"/>
  <c r="E1719" i="9"/>
  <c r="G3" i="9"/>
  <c r="M2113" i="9"/>
  <c r="J1496" i="9"/>
  <c r="D727" i="9"/>
  <c r="M432" i="9"/>
  <c r="L178" i="9"/>
  <c r="I625" i="9"/>
  <c r="J1270" i="9"/>
  <c r="E1578" i="9"/>
  <c r="I633" i="9"/>
  <c r="K838" i="9"/>
  <c r="O1913" i="9"/>
  <c r="L116" i="9"/>
  <c r="K822" i="9"/>
  <c r="C1334" i="9"/>
  <c r="K572" i="9"/>
  <c r="F1998" i="9"/>
  <c r="O364" i="9"/>
  <c r="C252" i="9"/>
  <c r="H2083" i="9"/>
  <c r="N1698" i="9"/>
  <c r="O416" i="9"/>
  <c r="H1343" i="9"/>
  <c r="I189" i="9"/>
  <c r="J836" i="9"/>
  <c r="M776" i="9"/>
  <c r="J578" i="9"/>
  <c r="K1316" i="9"/>
  <c r="N776" i="9"/>
  <c r="F259" i="9"/>
  <c r="M759" i="9"/>
  <c r="O2002" i="9"/>
  <c r="O1687" i="9"/>
  <c r="H717" i="9"/>
  <c r="J1398" i="9"/>
  <c r="J1368" i="9"/>
  <c r="O445" i="9"/>
  <c r="O342" i="9"/>
  <c r="O93" i="9"/>
  <c r="H391" i="9"/>
  <c r="G1961" i="9"/>
  <c r="N1155" i="9"/>
  <c r="E1807" i="9"/>
  <c r="M1787" i="9"/>
  <c r="D2097" i="9"/>
  <c r="F643" i="9"/>
  <c r="J1379" i="9"/>
  <c r="E1995" i="9"/>
  <c r="F83" i="9"/>
  <c r="L239" i="9"/>
  <c r="D1677" i="9"/>
  <c r="F997" i="9"/>
  <c r="M288" i="9"/>
  <c r="F51" i="9"/>
  <c r="F2053" i="9"/>
  <c r="D1043" i="9"/>
  <c r="K1450" i="9"/>
  <c r="O975" i="9"/>
  <c r="F452" i="9"/>
  <c r="K1562" i="9"/>
  <c r="O1389" i="9"/>
  <c r="I1844" i="9"/>
  <c r="J1329" i="9"/>
  <c r="I2049" i="9"/>
  <c r="K1322" i="9"/>
  <c r="H710" i="9"/>
  <c r="F1891" i="9"/>
  <c r="H1765" i="9"/>
  <c r="I1426" i="9"/>
  <c r="I1194" i="9"/>
  <c r="O2233" i="9"/>
  <c r="H2218" i="9"/>
  <c r="E1770" i="9"/>
  <c r="K1841" i="9"/>
  <c r="N909" i="9"/>
  <c r="J700" i="9"/>
  <c r="M2175" i="9"/>
  <c r="I260" i="9"/>
  <c r="K918" i="9"/>
  <c r="D410" i="9"/>
  <c r="H582" i="9"/>
  <c r="N669" i="9"/>
  <c r="O1869" i="9"/>
  <c r="F1124" i="9"/>
  <c r="J687" i="9"/>
  <c r="I1802" i="9"/>
  <c r="E661" i="9"/>
  <c r="O2125" i="9"/>
  <c r="G970" i="9"/>
  <c r="E74" i="9"/>
  <c r="F688" i="9"/>
  <c r="D1192" i="9"/>
  <c r="C990" i="9"/>
  <c r="J2209" i="9"/>
  <c r="K913" i="9"/>
  <c r="K966" i="9"/>
  <c r="E1669" i="9"/>
  <c r="K989" i="9"/>
  <c r="D1937" i="9"/>
  <c r="M1154" i="9"/>
  <c r="N763" i="9"/>
  <c r="C1779" i="9"/>
  <c r="M2182" i="9"/>
  <c r="K1893" i="9"/>
  <c r="D504" i="9"/>
  <c r="I2100" i="9"/>
  <c r="M204" i="9"/>
  <c r="E1858" i="9"/>
  <c r="H1287" i="9"/>
  <c r="C1861" i="9"/>
  <c r="I374" i="9"/>
  <c r="K1895" i="9"/>
  <c r="C924" i="9"/>
  <c r="K1555" i="9"/>
  <c r="E701" i="9"/>
  <c r="H1626" i="9"/>
  <c r="G222" i="9"/>
  <c r="O751" i="9"/>
  <c r="L595" i="9"/>
  <c r="I1698" i="9"/>
  <c r="M456" i="9"/>
  <c r="I1495" i="9"/>
  <c r="D305" i="9"/>
  <c r="M775" i="9"/>
  <c r="I924" i="9"/>
  <c r="K1394" i="9"/>
  <c r="H282" i="9"/>
  <c r="D988" i="9"/>
  <c r="M2198" i="9"/>
  <c r="F931" i="9"/>
  <c r="I239" i="9"/>
  <c r="D366" i="9"/>
  <c r="H520" i="9"/>
  <c r="D1337" i="9"/>
  <c r="F247" i="9"/>
  <c r="L1322" i="9"/>
  <c r="G1942" i="9"/>
  <c r="M1543" i="9"/>
  <c r="N268" i="9"/>
  <c r="M1861" i="9"/>
  <c r="F92" i="9"/>
  <c r="H1740" i="9"/>
  <c r="K679" i="9"/>
  <c r="J1206" i="9"/>
  <c r="G1434" i="9"/>
  <c r="K259" i="9"/>
  <c r="K1609" i="9"/>
  <c r="J1478" i="9"/>
  <c r="E812" i="9"/>
  <c r="I2104" i="9"/>
  <c r="E78" i="9"/>
  <c r="K171" i="9"/>
  <c r="D2101" i="9"/>
  <c r="I1605" i="9"/>
  <c r="O1718" i="9"/>
  <c r="H1607" i="9"/>
  <c r="N933" i="9"/>
  <c r="D571" i="9"/>
  <c r="O1175" i="9"/>
  <c r="G157" i="9"/>
  <c r="L107" i="9"/>
  <c r="I626" i="9"/>
  <c r="I538" i="9"/>
  <c r="J1845" i="9"/>
  <c r="H827" i="9"/>
  <c r="H862" i="9"/>
  <c r="C688" i="9"/>
  <c r="C455" i="9"/>
  <c r="M1823" i="9"/>
  <c r="E1410" i="9"/>
  <c r="O664" i="9"/>
  <c r="J1373" i="9"/>
  <c r="J59" i="9"/>
  <c r="C2021" i="9"/>
  <c r="N842" i="9"/>
  <c r="H1956" i="9"/>
  <c r="E1218" i="9"/>
  <c r="N2214" i="9"/>
  <c r="L2203" i="9"/>
  <c r="I977" i="9"/>
  <c r="K99" i="9"/>
  <c r="M1113" i="9"/>
  <c r="H140" i="9"/>
  <c r="E362" i="9"/>
  <c r="G1032" i="9"/>
  <c r="K1972" i="9"/>
  <c r="G514" i="9"/>
  <c r="I832" i="9"/>
  <c r="F56" i="9"/>
  <c r="E296" i="9"/>
  <c r="M1354" i="9"/>
  <c r="I1932" i="9"/>
  <c r="K1378" i="9"/>
  <c r="G1064" i="9"/>
  <c r="H977" i="9"/>
  <c r="O1602" i="9"/>
  <c r="C2031" i="9"/>
  <c r="G229" i="9"/>
  <c r="H2140" i="9"/>
  <c r="I1835" i="9"/>
  <c r="G896" i="9"/>
  <c r="C1225" i="9"/>
  <c r="I129" i="9"/>
  <c r="G1508" i="9"/>
  <c r="L1534" i="9"/>
  <c r="J6" i="9"/>
  <c r="I1097" i="9"/>
  <c r="G10" i="9"/>
  <c r="I1627" i="9"/>
  <c r="O149" i="9"/>
  <c r="K242" i="9"/>
  <c r="N16" i="9"/>
  <c r="O45" i="9"/>
  <c r="N1238" i="9"/>
  <c r="G1606" i="9"/>
  <c r="J955" i="9"/>
  <c r="E1048" i="9"/>
  <c r="D806" i="9"/>
  <c r="K148" i="9"/>
  <c r="O2065" i="9"/>
  <c r="L2157" i="9"/>
  <c r="D25" i="9"/>
  <c r="O922" i="9"/>
  <c r="F1945" i="9"/>
  <c r="N1543" i="9"/>
  <c r="I1034" i="9"/>
  <c r="H2046" i="9"/>
  <c r="H1500" i="9"/>
  <c r="L1799" i="9"/>
  <c r="G1186" i="9"/>
  <c r="D1573" i="9"/>
  <c r="I2157" i="9"/>
  <c r="J1167" i="9"/>
  <c r="C623" i="9"/>
  <c r="N682" i="9"/>
  <c r="I1509" i="9"/>
  <c r="E1413" i="9"/>
  <c r="M463" i="9"/>
  <c r="F2004" i="9"/>
  <c r="K1645" i="9"/>
  <c r="L1944" i="9"/>
  <c r="L727" i="9"/>
  <c r="K1353" i="9"/>
  <c r="E116" i="9"/>
  <c r="I370" i="9"/>
  <c r="J1552" i="9"/>
  <c r="O600" i="9"/>
  <c r="H906" i="9"/>
  <c r="L822" i="9"/>
  <c r="M1441" i="9"/>
  <c r="J1350" i="9"/>
  <c r="J1968" i="9"/>
  <c r="H959" i="9"/>
  <c r="I856" i="9"/>
  <c r="F27" i="9"/>
  <c r="L965" i="9"/>
  <c r="J1630" i="9"/>
  <c r="F1253" i="9"/>
  <c r="I171" i="9"/>
  <c r="D2140" i="9"/>
  <c r="O1714" i="9"/>
  <c r="C259" i="9"/>
  <c r="E960" i="9"/>
  <c r="D1378" i="9"/>
  <c r="L1972" i="9"/>
  <c r="D1763" i="9"/>
  <c r="C786" i="9"/>
  <c r="L1691" i="9"/>
  <c r="L1864" i="9"/>
  <c r="K882" i="9"/>
  <c r="L375" i="9"/>
  <c r="F2149" i="9"/>
  <c r="J1407" i="9"/>
  <c r="I1175" i="9"/>
  <c r="E1755" i="9"/>
  <c r="I193" i="9"/>
  <c r="I1462" i="9"/>
  <c r="L846" i="9"/>
  <c r="O184" i="9"/>
  <c r="O859" i="9"/>
  <c r="K1371" i="9"/>
  <c r="G1636" i="9"/>
  <c r="F622" i="9"/>
  <c r="N1882" i="9"/>
  <c r="I755" i="9"/>
  <c r="C1134" i="9"/>
  <c r="O1377" i="9"/>
  <c r="L723" i="9"/>
  <c r="H529" i="9"/>
  <c r="I130" i="9"/>
  <c r="M1453" i="9"/>
  <c r="G1197" i="9"/>
  <c r="J306" i="9"/>
  <c r="O232" i="9"/>
  <c r="K394" i="9"/>
  <c r="D819" i="9"/>
  <c r="F130" i="9"/>
  <c r="O1882" i="9"/>
  <c r="J2094" i="9"/>
  <c r="E638" i="9"/>
  <c r="F680" i="9"/>
  <c r="M876" i="9"/>
  <c r="L2183" i="9"/>
  <c r="J1291" i="9"/>
  <c r="C445" i="9"/>
  <c r="K1306" i="9"/>
  <c r="E1499" i="9"/>
  <c r="J1935" i="9"/>
  <c r="D1223" i="9"/>
  <c r="E1546" i="9"/>
  <c r="N2108" i="9"/>
  <c r="M1268" i="9"/>
  <c r="L1233" i="9"/>
  <c r="E979" i="9"/>
  <c r="D1489" i="9"/>
  <c r="F1626" i="9"/>
  <c r="M1904" i="9"/>
  <c r="E2116" i="9"/>
  <c r="H397" i="9"/>
  <c r="E1260" i="9"/>
  <c r="D1463" i="9"/>
  <c r="M1783" i="9"/>
  <c r="F1840" i="9"/>
  <c r="D919" i="9"/>
  <c r="F1301" i="9"/>
  <c r="N150" i="9"/>
  <c r="D645" i="9"/>
  <c r="F2188" i="9"/>
  <c r="G430" i="9"/>
  <c r="F2017" i="9"/>
  <c r="G2143" i="9"/>
  <c r="H2079" i="9"/>
  <c r="O1020" i="9"/>
  <c r="G11" i="9"/>
  <c r="L59" i="9"/>
  <c r="C566" i="9"/>
  <c r="C326" i="9"/>
  <c r="H1065" i="9"/>
  <c r="N1701" i="9"/>
  <c r="I2095" i="9"/>
  <c r="E1094" i="9"/>
  <c r="G2023" i="9"/>
  <c r="M61" i="9"/>
  <c r="M1630" i="9"/>
  <c r="N1695" i="9"/>
  <c r="I859" i="9"/>
  <c r="J99" i="9"/>
  <c r="F537" i="9"/>
  <c r="F732" i="9"/>
  <c r="G1977" i="9"/>
  <c r="L1525" i="9"/>
  <c r="I1243" i="9"/>
  <c r="G624" i="9"/>
  <c r="J1279" i="9"/>
  <c r="D1116" i="9"/>
  <c r="J583" i="9"/>
  <c r="D816" i="9"/>
  <c r="C989" i="9"/>
  <c r="C1973" i="9"/>
  <c r="J747" i="9"/>
  <c r="H625" i="9"/>
  <c r="G583" i="9"/>
  <c r="J1435" i="9"/>
  <c r="E1802" i="9"/>
  <c r="L1616" i="9"/>
  <c r="O259" i="9"/>
  <c r="F2005" i="9"/>
  <c r="H1477" i="9"/>
  <c r="G682" i="9"/>
  <c r="O1172" i="9"/>
  <c r="C1037" i="9"/>
  <c r="J1239" i="9"/>
  <c r="M1539" i="9"/>
  <c r="F970" i="9"/>
  <c r="I270" i="9"/>
  <c r="C360" i="9"/>
  <c r="N1261" i="9"/>
  <c r="O2201" i="9"/>
  <c r="G2231" i="9"/>
  <c r="C1480" i="9"/>
  <c r="G186" i="9"/>
  <c r="K1752" i="9"/>
  <c r="K760" i="9"/>
  <c r="E1729" i="9"/>
  <c r="C1247" i="9"/>
  <c r="J858" i="9"/>
  <c r="I1662" i="9"/>
  <c r="J1956" i="9"/>
  <c r="D1409" i="9"/>
  <c r="D1628" i="9"/>
  <c r="O864" i="9"/>
  <c r="F1095" i="9"/>
  <c r="M1465" i="9"/>
  <c r="O510" i="9"/>
  <c r="D98" i="9"/>
  <c r="O808" i="9"/>
  <c r="E1163" i="9"/>
  <c r="E171" i="9"/>
  <c r="J278" i="9"/>
  <c r="K906" i="9"/>
  <c r="D2190" i="9"/>
  <c r="C241" i="9"/>
  <c r="F2125" i="9"/>
  <c r="H708" i="9"/>
  <c r="D1386" i="9"/>
  <c r="F1269" i="9"/>
  <c r="K2209" i="9"/>
  <c r="C1321" i="9"/>
  <c r="H831" i="9"/>
  <c r="G564" i="9"/>
  <c r="J1920" i="9"/>
  <c r="L687" i="9"/>
  <c r="E1072" i="9"/>
  <c r="G167" i="9"/>
  <c r="N162" i="9"/>
  <c r="N1858" i="9"/>
  <c r="N449" i="9"/>
  <c r="D2211" i="9"/>
  <c r="J1661" i="9"/>
  <c r="F1494" i="9"/>
  <c r="O669" i="9"/>
  <c r="M2222" i="9"/>
  <c r="N216" i="9"/>
  <c r="J1354" i="9"/>
  <c r="I1371" i="9"/>
  <c r="K1202" i="9"/>
  <c r="M1946" i="9"/>
  <c r="O1671" i="9"/>
  <c r="C169" i="9"/>
  <c r="M1963" i="9"/>
  <c r="M53" i="9"/>
  <c r="E806" i="9"/>
  <c r="D1141" i="9"/>
  <c r="J1313" i="9"/>
  <c r="L1349" i="9"/>
  <c r="G806" i="9"/>
  <c r="F2178" i="9"/>
  <c r="L860" i="9"/>
  <c r="H2053" i="9"/>
  <c r="D1554" i="9"/>
  <c r="J1238" i="9"/>
  <c r="I606" i="9"/>
  <c r="M125" i="9"/>
  <c r="I113" i="9"/>
  <c r="I638" i="9"/>
  <c r="I1849" i="9"/>
  <c r="L1173" i="9"/>
  <c r="G1698" i="9"/>
  <c r="M2022" i="9"/>
  <c r="E217" i="9"/>
  <c r="D690" i="9"/>
  <c r="F1949" i="9"/>
  <c r="N703" i="9"/>
  <c r="K398" i="9"/>
  <c r="I194" i="9"/>
  <c r="J319" i="9"/>
  <c r="L1404" i="9"/>
  <c r="D577" i="9"/>
  <c r="O1470" i="9"/>
  <c r="C426" i="9"/>
  <c r="L1689" i="9"/>
  <c r="D2002" i="9"/>
  <c r="I2169" i="9"/>
  <c r="C1206" i="9"/>
  <c r="E208" i="9"/>
  <c r="O976" i="9"/>
  <c r="N509" i="9"/>
  <c r="K1907" i="9"/>
  <c r="L2172" i="9"/>
  <c r="K612" i="9"/>
  <c r="C487" i="9"/>
  <c r="C1651" i="9"/>
  <c r="N1146" i="9"/>
  <c r="N1453" i="9"/>
  <c r="K1163" i="9"/>
  <c r="L384" i="9"/>
  <c r="H2215" i="9"/>
  <c r="K100" i="9"/>
  <c r="G1426" i="9"/>
  <c r="M1964" i="9"/>
  <c r="D2173" i="9"/>
  <c r="L1213" i="9"/>
  <c r="L1696" i="9"/>
  <c r="M378" i="9"/>
  <c r="E236" i="9"/>
  <c r="H654" i="9"/>
  <c r="F1024" i="9"/>
  <c r="F1849" i="9"/>
  <c r="M724" i="9"/>
  <c r="F1386" i="9"/>
  <c r="E1333" i="9"/>
  <c r="L1247" i="9"/>
  <c r="J238" i="9"/>
  <c r="I1793" i="9"/>
  <c r="H2147" i="9"/>
  <c r="G1666" i="9"/>
  <c r="M472" i="9"/>
  <c r="L1383" i="9"/>
  <c r="D169" i="9"/>
  <c r="C1417" i="9"/>
  <c r="K819" i="9"/>
  <c r="K1932" i="9"/>
  <c r="L102" i="9"/>
  <c r="K716" i="9"/>
  <c r="C355" i="9"/>
  <c r="E459" i="9"/>
  <c r="D2095" i="9"/>
  <c r="G720" i="9"/>
  <c r="E1255" i="9"/>
  <c r="C1988" i="9"/>
  <c r="H347" i="9"/>
  <c r="O481" i="9"/>
  <c r="K303" i="9"/>
  <c r="K774" i="9"/>
  <c r="M1952" i="9"/>
  <c r="K677" i="9"/>
  <c r="K475" i="9"/>
  <c r="J132" i="9"/>
  <c r="G153" i="9"/>
  <c r="O957" i="9"/>
  <c r="H229" i="9"/>
  <c r="G704" i="9"/>
  <c r="N1483" i="9"/>
  <c r="M1059" i="9"/>
  <c r="D621" i="9"/>
  <c r="L9" i="9"/>
  <c r="F1533" i="9"/>
  <c r="L472" i="9"/>
  <c r="E1449" i="9"/>
  <c r="K2172" i="9"/>
  <c r="N1765" i="9"/>
  <c r="O839" i="9"/>
  <c r="H432" i="9"/>
  <c r="L2214" i="9"/>
  <c r="J1693" i="9"/>
  <c r="M1791" i="9"/>
  <c r="I1857" i="9"/>
  <c r="N132" i="9"/>
  <c r="N1841" i="9"/>
  <c r="K1608" i="9"/>
  <c r="K2131" i="9"/>
  <c r="G1495" i="9"/>
  <c r="C802" i="9"/>
  <c r="K1924" i="9"/>
  <c r="D1198" i="9"/>
  <c r="C746" i="9"/>
  <c r="O2091" i="9"/>
  <c r="O1010" i="9"/>
  <c r="D2092" i="9"/>
  <c r="N1297" i="9"/>
  <c r="M370" i="9"/>
  <c r="G1651" i="9"/>
  <c r="L1502" i="9"/>
  <c r="D1213" i="9"/>
  <c r="C1625" i="9"/>
  <c r="E1865" i="9"/>
  <c r="O1955" i="9"/>
  <c r="L1249" i="9"/>
  <c r="J650" i="9"/>
  <c r="L1801" i="9"/>
  <c r="L1089" i="9"/>
  <c r="K224" i="9"/>
  <c r="D1319" i="9"/>
  <c r="F1905" i="9"/>
  <c r="G1865" i="9"/>
  <c r="M1173" i="9"/>
  <c r="L1943" i="9"/>
  <c r="M585" i="9"/>
  <c r="F270" i="9"/>
  <c r="K802" i="9"/>
  <c r="F1274" i="9"/>
  <c r="N1743" i="9"/>
  <c r="K1954" i="9"/>
  <c r="C1469" i="9"/>
  <c r="L1521" i="9"/>
  <c r="D1619" i="9"/>
  <c r="H1639" i="9"/>
  <c r="K1564" i="9"/>
  <c r="M70" i="9"/>
  <c r="H1289" i="9"/>
  <c r="K1488" i="9"/>
  <c r="J1859" i="9"/>
  <c r="E1182" i="9"/>
  <c r="C1909" i="9"/>
  <c r="D370" i="9"/>
  <c r="K784" i="9"/>
  <c r="O421" i="9"/>
  <c r="H335" i="9"/>
  <c r="M616" i="9"/>
  <c r="L1961" i="9"/>
  <c r="C1467" i="9"/>
  <c r="F430" i="9"/>
  <c r="G119" i="9"/>
  <c r="N1843" i="9"/>
  <c r="D259" i="9"/>
  <c r="L729" i="9"/>
  <c r="J994" i="9"/>
  <c r="O752" i="9"/>
  <c r="K1975" i="9"/>
  <c r="H493" i="9"/>
  <c r="C860" i="9"/>
  <c r="F1040" i="9"/>
  <c r="C719" i="9"/>
  <c r="O1174" i="9"/>
  <c r="G1184" i="9"/>
  <c r="K1937" i="9"/>
  <c r="O1316" i="9"/>
  <c r="E1366" i="9"/>
  <c r="D1972" i="9"/>
  <c r="I1825" i="9"/>
  <c r="G2125" i="9"/>
  <c r="H1582" i="9"/>
  <c r="H1958" i="9"/>
  <c r="F275" i="9"/>
  <c r="D1407" i="9"/>
  <c r="F10" i="9"/>
  <c r="K788" i="9"/>
  <c r="D467" i="9"/>
  <c r="F1546" i="9"/>
  <c r="O1248" i="9"/>
  <c r="J1198" i="9"/>
  <c r="I1890" i="9"/>
  <c r="G93" i="9"/>
  <c r="C1387" i="9"/>
  <c r="E1688" i="9"/>
  <c r="E878" i="9"/>
  <c r="E1549" i="9"/>
  <c r="J1438" i="9"/>
  <c r="O289" i="9"/>
  <c r="I2087" i="9"/>
  <c r="C1316" i="9"/>
  <c r="I712" i="9"/>
  <c r="N1848" i="9"/>
  <c r="D513" i="9"/>
  <c r="J690" i="9"/>
  <c r="F1506" i="9"/>
  <c r="I1548" i="9"/>
  <c r="H1852" i="9"/>
  <c r="J2038" i="9"/>
  <c r="O1546" i="9"/>
  <c r="J2183" i="9"/>
  <c r="G301" i="9"/>
  <c r="J1410" i="9"/>
  <c r="D585" i="9"/>
  <c r="K1201" i="9"/>
  <c r="H261" i="9"/>
  <c r="J1549" i="9"/>
  <c r="F1480" i="9"/>
  <c r="K2017" i="9"/>
  <c r="N258" i="9"/>
  <c r="H2145" i="9"/>
  <c r="D528" i="9"/>
  <c r="J1033" i="9"/>
  <c r="D1381" i="9"/>
  <c r="D1712" i="9"/>
  <c r="K1037" i="9"/>
  <c r="I1311" i="9"/>
  <c r="L1632" i="9"/>
  <c r="J574" i="9"/>
  <c r="I1169" i="9"/>
  <c r="L1311" i="9"/>
  <c r="H65" i="9"/>
  <c r="C1650" i="9"/>
  <c r="O990" i="9"/>
  <c r="L883" i="9"/>
  <c r="F60" i="9"/>
  <c r="K237" i="9"/>
  <c r="M2214" i="9"/>
  <c r="M2191" i="9"/>
  <c r="K2062" i="9"/>
  <c r="L605" i="9"/>
  <c r="F937" i="9"/>
  <c r="K1968" i="9"/>
  <c r="K1718" i="9"/>
  <c r="N1111" i="9"/>
  <c r="F354" i="9"/>
  <c r="G1250" i="9"/>
  <c r="F111" i="9"/>
  <c r="G1701" i="9"/>
  <c r="D892" i="9"/>
  <c r="K2158" i="9"/>
  <c r="O1555" i="9"/>
  <c r="I1524" i="9"/>
  <c r="O159" i="9"/>
  <c r="G370" i="9"/>
  <c r="J1308" i="9"/>
  <c r="L641" i="9"/>
  <c r="N2229" i="9"/>
  <c r="J1546" i="9"/>
  <c r="F1454" i="9"/>
  <c r="F473" i="9"/>
  <c r="G1852" i="9"/>
  <c r="K1857" i="9"/>
  <c r="L60" i="9"/>
  <c r="O3" i="9"/>
  <c r="E2178" i="9"/>
  <c r="N373" i="9"/>
  <c r="I363" i="9"/>
  <c r="F883" i="9"/>
  <c r="D579" i="9"/>
  <c r="G1991" i="9"/>
  <c r="M1761" i="9"/>
  <c r="G684" i="9"/>
  <c r="C1543" i="9"/>
  <c r="K1133" i="9"/>
  <c r="M178" i="9"/>
  <c r="M620" i="9"/>
  <c r="N1121" i="9"/>
  <c r="J1865" i="9"/>
  <c r="J157" i="9"/>
  <c r="J796" i="9"/>
  <c r="H353" i="9"/>
  <c r="J2205" i="9"/>
  <c r="G1230" i="9"/>
  <c r="J1889" i="9"/>
  <c r="N746" i="9"/>
  <c r="I1297" i="9"/>
  <c r="K2130" i="9"/>
  <c r="I2013" i="9"/>
  <c r="F977" i="9"/>
  <c r="K2042" i="9"/>
  <c r="E1610" i="9"/>
  <c r="L548" i="9"/>
  <c r="G76" i="9"/>
  <c r="J778" i="9"/>
  <c r="F1722" i="9"/>
  <c r="F1217" i="9"/>
  <c r="J1807" i="9"/>
  <c r="N494" i="9"/>
  <c r="F90" i="9"/>
  <c r="F1911" i="9"/>
  <c r="L1584" i="9"/>
  <c r="D1638" i="9"/>
  <c r="G681" i="9"/>
  <c r="J1597" i="9"/>
  <c r="K167" i="9"/>
  <c r="F677" i="9"/>
  <c r="N84" i="9"/>
  <c r="I1322" i="9"/>
  <c r="G1792" i="9"/>
  <c r="K651" i="9"/>
  <c r="G318" i="9"/>
  <c r="H2212" i="9"/>
  <c r="O778" i="9"/>
  <c r="H1255" i="9"/>
  <c r="O1544" i="9"/>
  <c r="I671" i="9"/>
  <c r="J169" i="9"/>
  <c r="D858" i="9"/>
  <c r="D2029" i="9"/>
  <c r="O1641" i="9"/>
  <c r="G1540" i="9"/>
  <c r="C1242" i="9"/>
  <c r="C1471" i="9"/>
  <c r="K368" i="9"/>
  <c r="M613" i="9"/>
  <c r="F1621" i="9"/>
  <c r="L2097" i="9"/>
  <c r="N1029" i="9"/>
  <c r="C781" i="9"/>
  <c r="E3" i="9"/>
  <c r="J1441" i="9"/>
  <c r="D2087" i="9"/>
  <c r="M1436" i="9"/>
  <c r="I77" i="9"/>
  <c r="H1998" i="9"/>
  <c r="O288" i="9"/>
  <c r="J1255" i="9"/>
  <c r="D239" i="9"/>
  <c r="O575" i="9"/>
  <c r="D1462" i="9"/>
  <c r="N57" i="9"/>
  <c r="E1655" i="9"/>
  <c r="C878" i="9"/>
  <c r="G694" i="9"/>
  <c r="J1635" i="9"/>
  <c r="I91" i="9"/>
  <c r="O1928" i="9"/>
  <c r="C1758" i="9"/>
  <c r="N732" i="9"/>
  <c r="F1677" i="9"/>
  <c r="D1832" i="9"/>
  <c r="I1035" i="9"/>
  <c r="L1204" i="9"/>
  <c r="H523" i="9"/>
  <c r="E929" i="9"/>
  <c r="D898" i="9"/>
  <c r="D1542" i="9"/>
  <c r="N262" i="9"/>
  <c r="C166" i="9"/>
  <c r="O1420" i="9"/>
  <c r="M122" i="9"/>
  <c r="E2140" i="9"/>
  <c r="C1633" i="9"/>
  <c r="J140" i="9"/>
  <c r="F232" i="9"/>
  <c r="K899" i="9"/>
  <c r="N431" i="9"/>
  <c r="G937" i="9"/>
  <c r="N688" i="9"/>
  <c r="M1564" i="9"/>
  <c r="C690" i="9"/>
  <c r="F639" i="9"/>
  <c r="L2139" i="9"/>
  <c r="C1872" i="9"/>
  <c r="O742" i="9"/>
  <c r="I1542" i="9"/>
  <c r="E255" i="9"/>
  <c r="M795" i="9"/>
  <c r="I1586" i="9"/>
  <c r="L1241" i="9"/>
  <c r="D1622" i="9"/>
  <c r="O381" i="9"/>
  <c r="I1557" i="9"/>
  <c r="G2176" i="9"/>
  <c r="I490" i="9"/>
  <c r="N1574" i="9"/>
  <c r="J2160" i="9"/>
  <c r="L2019" i="9"/>
  <c r="L1697" i="9"/>
  <c r="J360" i="9"/>
  <c r="C1312" i="9"/>
  <c r="H224" i="9"/>
  <c r="I1057" i="9"/>
  <c r="I1040" i="9"/>
  <c r="K1735" i="9"/>
  <c r="K1794" i="9"/>
  <c r="L1884" i="9"/>
  <c r="C1107" i="9"/>
  <c r="G1893" i="9"/>
  <c r="K891" i="9"/>
  <c r="O1909" i="9"/>
  <c r="N567" i="9"/>
  <c r="N1938" i="9"/>
  <c r="I937" i="9"/>
  <c r="L2152" i="9"/>
  <c r="D1533" i="9"/>
  <c r="D1328" i="9"/>
  <c r="J1902" i="9"/>
  <c r="E2136" i="9"/>
  <c r="J431" i="9"/>
  <c r="C1434" i="9"/>
  <c r="J1312" i="9"/>
  <c r="D380" i="9"/>
  <c r="J1413" i="9"/>
  <c r="G315" i="9"/>
  <c r="C647" i="9"/>
  <c r="K1006" i="9"/>
  <c r="I1373" i="9"/>
  <c r="J597" i="9"/>
  <c r="G1801" i="9"/>
  <c r="O1658" i="9"/>
  <c r="J763" i="9"/>
  <c r="D488" i="9"/>
  <c r="M899" i="9"/>
  <c r="E1055" i="9"/>
  <c r="H110" i="9"/>
  <c r="I287" i="9"/>
  <c r="M13" i="9"/>
  <c r="H1989" i="9"/>
  <c r="K2033" i="9"/>
  <c r="K425" i="9"/>
  <c r="H1508" i="9"/>
  <c r="L1529" i="9"/>
  <c r="E1234" i="9"/>
  <c r="G1483" i="9"/>
  <c r="N173" i="9"/>
  <c r="O83" i="9"/>
  <c r="C540" i="9"/>
  <c r="C771" i="9"/>
  <c r="F1595" i="9"/>
  <c r="L173" i="9"/>
  <c r="D383" i="9"/>
  <c r="M296" i="9"/>
  <c r="G1236" i="9"/>
  <c r="C70" i="9"/>
  <c r="O1450" i="9"/>
  <c r="J1235" i="9"/>
  <c r="O1776" i="9"/>
  <c r="K1832" i="9"/>
  <c r="O1333" i="9"/>
  <c r="G2197" i="9"/>
  <c r="I1497" i="9"/>
  <c r="M1847" i="9"/>
  <c r="H1497" i="9"/>
  <c r="O1739" i="9"/>
  <c r="G724" i="9"/>
  <c r="K411" i="9"/>
  <c r="K669" i="9"/>
  <c r="C466" i="9"/>
  <c r="H1843" i="9"/>
  <c r="J1792" i="9"/>
  <c r="F471" i="9"/>
  <c r="H1254" i="9"/>
  <c r="O1669" i="9"/>
  <c r="M1738" i="9"/>
  <c r="F1523" i="9"/>
  <c r="D1440" i="9"/>
  <c r="J4" i="9"/>
  <c r="J1896" i="9"/>
  <c r="H1842" i="9"/>
  <c r="F195" i="9"/>
  <c r="O240" i="9"/>
  <c r="K768" i="9"/>
  <c r="M1317" i="9"/>
  <c r="G1097" i="9"/>
  <c r="L1144" i="9"/>
  <c r="F58" i="9"/>
  <c r="F13" i="9"/>
  <c r="H932" i="9"/>
  <c r="C1610" i="9"/>
  <c r="M253" i="9"/>
  <c r="M1055" i="9"/>
  <c r="D1341" i="9"/>
  <c r="C302" i="9"/>
  <c r="C587" i="9"/>
  <c r="D1840" i="9"/>
  <c r="G1206" i="9"/>
  <c r="L766" i="9"/>
  <c r="K812" i="9"/>
  <c r="L437" i="9"/>
  <c r="E794" i="9"/>
  <c r="O86" i="9"/>
  <c r="F626" i="9"/>
  <c r="G1390" i="9"/>
  <c r="H1757" i="9"/>
  <c r="H1675" i="9"/>
  <c r="H1507" i="9"/>
  <c r="F1447" i="9"/>
  <c r="I853" i="9"/>
  <c r="H1751" i="9"/>
  <c r="J1648" i="9"/>
  <c r="I692" i="9"/>
  <c r="M778" i="9"/>
  <c r="F990" i="9"/>
  <c r="J1928" i="9"/>
  <c r="D487" i="9"/>
  <c r="D1066" i="9"/>
  <c r="H2141" i="9"/>
  <c r="E1668" i="9"/>
  <c r="F1903" i="9"/>
  <c r="M2151" i="9"/>
  <c r="H1114" i="9"/>
  <c r="M138" i="9"/>
  <c r="O1581" i="9"/>
  <c r="K2106" i="9"/>
  <c r="M1037" i="9"/>
  <c r="N1642" i="9"/>
  <c r="I105" i="9"/>
  <c r="M143" i="9"/>
  <c r="H1441" i="9"/>
  <c r="L1397" i="9"/>
  <c r="O1167" i="9"/>
  <c r="J684" i="9"/>
  <c r="I877" i="9"/>
  <c r="O470" i="9"/>
  <c r="D729" i="9"/>
  <c r="M1304" i="9"/>
  <c r="D118" i="9"/>
  <c r="D631" i="9"/>
  <c r="M2083" i="9"/>
  <c r="J487" i="9"/>
  <c r="F1408" i="9"/>
  <c r="C1713" i="9"/>
  <c r="L1999" i="9"/>
  <c r="D999" i="9"/>
  <c r="M96" i="9"/>
  <c r="D1850" i="9"/>
  <c r="D1167" i="9"/>
  <c r="G738" i="9"/>
  <c r="H377" i="9"/>
  <c r="H709" i="9"/>
  <c r="E1361" i="9"/>
  <c r="F1765" i="9"/>
  <c r="D1836" i="9"/>
  <c r="I954" i="9"/>
  <c r="J45" i="9"/>
  <c r="I756" i="9"/>
  <c r="O1557" i="9"/>
  <c r="F412" i="9"/>
  <c r="C142" i="9"/>
  <c r="G748" i="9"/>
  <c r="H1632" i="9"/>
  <c r="F403" i="9"/>
  <c r="D1666" i="9"/>
  <c r="C1499" i="9"/>
  <c r="N39" i="9"/>
  <c r="L204" i="9"/>
  <c r="N1798" i="9"/>
  <c r="G1077" i="9"/>
  <c r="N255" i="9"/>
  <c r="M274" i="9"/>
  <c r="M308" i="9"/>
  <c r="C2129" i="9"/>
  <c r="O1217" i="9"/>
  <c r="O1336" i="9"/>
  <c r="I599" i="9"/>
  <c r="M239" i="9"/>
  <c r="M1275" i="9"/>
  <c r="J1923" i="9"/>
  <c r="L1705" i="9"/>
  <c r="J669" i="9"/>
  <c r="K616" i="9"/>
  <c r="L142" i="9"/>
  <c r="G1288" i="9"/>
  <c r="O997" i="9"/>
  <c r="F1368" i="9"/>
  <c r="O439" i="9"/>
  <c r="F2028" i="9"/>
  <c r="J827" i="9"/>
  <c r="K1487" i="9"/>
  <c r="F1842" i="9"/>
  <c r="F980" i="9"/>
  <c r="D177" i="9"/>
  <c r="C7" i="9"/>
  <c r="K1703" i="9"/>
  <c r="K1810" i="9"/>
  <c r="C1669" i="9"/>
  <c r="K797" i="9"/>
  <c r="G1717" i="9"/>
  <c r="O1858" i="9"/>
  <c r="H948" i="9"/>
  <c r="G1016" i="9"/>
  <c r="E20" i="9"/>
  <c r="N1499" i="9"/>
  <c r="K392" i="9"/>
  <c r="D836" i="9"/>
  <c r="M1677" i="9"/>
  <c r="I1623" i="9"/>
  <c r="H1068" i="9"/>
  <c r="H1850" i="9"/>
  <c r="D263" i="9"/>
  <c r="H1650" i="9"/>
  <c r="I309" i="9"/>
  <c r="N974" i="9"/>
  <c r="N1517" i="9"/>
  <c r="F661" i="9"/>
  <c r="G1327" i="9"/>
  <c r="E1891" i="9"/>
  <c r="J1738" i="9"/>
  <c r="F1629" i="9"/>
  <c r="J1006" i="9"/>
  <c r="G540" i="9"/>
  <c r="I436" i="9"/>
  <c r="C1213" i="9"/>
  <c r="L62" i="9"/>
  <c r="G1719" i="9"/>
  <c r="H1841" i="9"/>
  <c r="C2112" i="9"/>
  <c r="H1333" i="9"/>
  <c r="F2184" i="9"/>
  <c r="N1869" i="9"/>
  <c r="J2129" i="9"/>
  <c r="C60" i="9"/>
  <c r="C129" i="9"/>
  <c r="E599" i="9"/>
  <c r="G843" i="9"/>
  <c r="O617" i="9"/>
  <c r="H1006" i="9"/>
  <c r="G1476" i="9"/>
  <c r="L21" i="9"/>
  <c r="F1187" i="9"/>
  <c r="O1841" i="9"/>
  <c r="J1080" i="9"/>
  <c r="G356" i="9"/>
  <c r="O835" i="9"/>
  <c r="L994" i="9"/>
  <c r="O786" i="9"/>
  <c r="K1872" i="9"/>
  <c r="G1760" i="9"/>
  <c r="M2171" i="9"/>
  <c r="G282" i="9"/>
  <c r="O825" i="9"/>
  <c r="O1806" i="9"/>
  <c r="E1384" i="9"/>
  <c r="I774" i="9"/>
  <c r="O797" i="9"/>
  <c r="L735" i="9"/>
  <c r="N294" i="9"/>
  <c r="C1201" i="9"/>
  <c r="M140" i="9"/>
  <c r="J2190" i="9"/>
  <c r="G1642" i="9"/>
  <c r="M196" i="9"/>
  <c r="D2030" i="9"/>
  <c r="C239" i="9"/>
  <c r="C1811" i="9"/>
  <c r="E37" i="9"/>
  <c r="H1159" i="9"/>
  <c r="D2198" i="9"/>
  <c r="M2110" i="9"/>
  <c r="H527" i="9"/>
  <c r="K1111" i="9"/>
  <c r="J901" i="9"/>
  <c r="I503" i="9"/>
  <c r="G459" i="9"/>
  <c r="M1544" i="9"/>
  <c r="J411" i="9"/>
  <c r="O730" i="9"/>
  <c r="D1740" i="9"/>
  <c r="F2187" i="9"/>
  <c r="D452" i="9"/>
  <c r="G1691" i="9"/>
  <c r="M1669" i="9"/>
  <c r="G1354" i="9"/>
  <c r="H2084" i="9"/>
  <c r="F1056" i="9"/>
  <c r="E429" i="9"/>
  <c r="L2053" i="9"/>
  <c r="I1981" i="9"/>
  <c r="K356" i="9"/>
  <c r="J1676" i="9"/>
  <c r="C92" i="9"/>
  <c r="C1018" i="9"/>
  <c r="C1903" i="9"/>
  <c r="M1428" i="9"/>
  <c r="D301" i="9"/>
  <c r="C883" i="9"/>
  <c r="J1429" i="9"/>
  <c r="F1873" i="9"/>
  <c r="N1747" i="9"/>
  <c r="J896" i="9"/>
  <c r="M2038" i="9"/>
  <c r="K676" i="9"/>
  <c r="D1447" i="9"/>
  <c r="G1205" i="9"/>
  <c r="J653" i="9"/>
  <c r="L1427" i="9"/>
  <c r="L2094" i="9"/>
  <c r="M1700" i="9"/>
  <c r="L369" i="9"/>
  <c r="E87" i="9"/>
  <c r="L1217" i="9"/>
  <c r="D1042" i="9"/>
  <c r="M1739" i="9"/>
  <c r="C789" i="9"/>
  <c r="F497" i="9"/>
  <c r="I9" i="9"/>
  <c r="I557" i="9"/>
  <c r="F1640" i="9"/>
  <c r="O1024" i="9"/>
  <c r="I1927" i="9"/>
  <c r="L1873" i="9"/>
  <c r="O188" i="9"/>
  <c r="H396" i="9"/>
  <c r="N733" i="9"/>
  <c r="L309" i="9"/>
  <c r="L1843" i="9"/>
  <c r="H2057" i="9"/>
  <c r="C61" i="9"/>
  <c r="J1431" i="9"/>
  <c r="G150" i="9"/>
  <c r="M579" i="9"/>
  <c r="L707" i="9"/>
  <c r="E351" i="9"/>
  <c r="N1255" i="9"/>
  <c r="I1268" i="9"/>
  <c r="J197" i="9"/>
  <c r="J1084" i="9"/>
  <c r="E1689" i="9"/>
  <c r="H922" i="9"/>
  <c r="D713" i="9"/>
  <c r="K1581" i="9"/>
  <c r="K1095" i="9"/>
  <c r="D982" i="9"/>
  <c r="M1908" i="9"/>
  <c r="E1032" i="9"/>
  <c r="E988" i="9"/>
  <c r="L937" i="9"/>
  <c r="H1961" i="9"/>
  <c r="G62" i="9"/>
  <c r="F2228" i="9"/>
  <c r="N1380" i="9"/>
  <c r="K1203" i="9"/>
  <c r="K537" i="9"/>
  <c r="M587" i="9"/>
  <c r="I1225" i="9"/>
  <c r="G1474" i="9"/>
  <c r="O717" i="9"/>
  <c r="J1495" i="9"/>
  <c r="C733" i="9"/>
  <c r="F836" i="9"/>
  <c r="H1658" i="9"/>
  <c r="C1209" i="9"/>
  <c r="C1876" i="9"/>
  <c r="M99" i="9"/>
  <c r="H980" i="9"/>
  <c r="M2218" i="9"/>
  <c r="F837" i="9"/>
  <c r="M893" i="9"/>
  <c r="H1817" i="9"/>
  <c r="N122" i="9"/>
  <c r="D1586" i="9"/>
  <c r="D1658" i="9"/>
  <c r="I321" i="9"/>
  <c r="G2153" i="9"/>
  <c r="F77" i="9"/>
  <c r="L2025" i="9"/>
  <c r="C501" i="9"/>
  <c r="J377" i="9"/>
  <c r="L1172" i="9"/>
  <c r="J1524" i="9"/>
  <c r="G1955" i="9"/>
  <c r="L39" i="9"/>
  <c r="E1741" i="9"/>
  <c r="E2008" i="9"/>
  <c r="J497" i="9"/>
  <c r="L2002" i="9"/>
  <c r="F1212" i="9"/>
  <c r="C1401" i="9"/>
  <c r="I2122" i="9"/>
  <c r="O1766" i="9"/>
  <c r="E1180" i="9"/>
  <c r="E1941" i="9"/>
  <c r="J714" i="9"/>
  <c r="F1714" i="9"/>
  <c r="C549" i="9"/>
  <c r="L1382" i="9"/>
  <c r="K570" i="9"/>
  <c r="H1512" i="9"/>
  <c r="N1203" i="9"/>
  <c r="N2082" i="9"/>
  <c r="L1023" i="9"/>
  <c r="C48" i="9"/>
  <c r="K1230" i="9"/>
  <c r="G2150" i="9"/>
  <c r="C1730" i="9"/>
  <c r="J1289" i="9"/>
  <c r="I578" i="9"/>
  <c r="J1140" i="9"/>
  <c r="H129" i="9"/>
  <c r="M1070" i="9"/>
  <c r="D1180" i="9"/>
  <c r="C1873" i="9"/>
  <c r="E497" i="9"/>
  <c r="L1371" i="9"/>
  <c r="K1255" i="9"/>
  <c r="I1789" i="9"/>
  <c r="M694" i="9"/>
  <c r="M685" i="9"/>
  <c r="C2069" i="9"/>
  <c r="K1649" i="9"/>
  <c r="D611" i="9"/>
  <c r="E536" i="9"/>
  <c r="O1811" i="9"/>
  <c r="N1217" i="9"/>
  <c r="O1262" i="9"/>
  <c r="L1674" i="9"/>
  <c r="M1862" i="9"/>
  <c r="O1600" i="9"/>
  <c r="I1174" i="9"/>
  <c r="L1663" i="9"/>
  <c r="L438" i="9"/>
  <c r="O1624" i="9"/>
  <c r="O631" i="9"/>
  <c r="J139" i="9"/>
  <c r="O1876" i="9"/>
  <c r="O520" i="9"/>
  <c r="K1757" i="9"/>
  <c r="H1499" i="9"/>
  <c r="G24" i="9"/>
  <c r="F189" i="9"/>
  <c r="D994" i="9"/>
  <c r="E102" i="9"/>
  <c r="K598" i="9"/>
  <c r="O710" i="9"/>
  <c r="F918" i="9"/>
  <c r="J1789" i="9"/>
  <c r="K390" i="9"/>
  <c r="C856" i="9"/>
  <c r="H762" i="9"/>
  <c r="I2140" i="9"/>
  <c r="H729" i="9"/>
  <c r="F1002" i="9"/>
  <c r="E568" i="9"/>
  <c r="D967" i="9"/>
  <c r="M1995" i="9"/>
  <c r="O620" i="9"/>
  <c r="K832" i="9"/>
  <c r="G810" i="9"/>
  <c r="J2086" i="9"/>
  <c r="J1778" i="9"/>
  <c r="H2072" i="9"/>
  <c r="M771" i="9"/>
  <c r="O2217" i="9"/>
  <c r="I1457" i="9"/>
  <c r="F1635" i="9"/>
  <c r="D1685" i="9"/>
  <c r="J1098" i="9"/>
  <c r="N1631" i="9"/>
  <c r="H1041" i="9"/>
  <c r="H1506" i="9"/>
  <c r="M895" i="9"/>
  <c r="K1052" i="9"/>
  <c r="K1126" i="9"/>
  <c r="F76" i="9"/>
  <c r="D1648" i="9"/>
  <c r="C505" i="9"/>
  <c r="H2021" i="9"/>
  <c r="M1248" i="9"/>
  <c r="H1649" i="9"/>
  <c r="F1141" i="9"/>
  <c r="C164" i="9"/>
  <c r="F2002" i="9"/>
  <c r="H1983" i="9"/>
  <c r="D785" i="9"/>
  <c r="O1025" i="9"/>
  <c r="L307" i="9"/>
  <c r="J991" i="9"/>
  <c r="L1223" i="9"/>
  <c r="F1353" i="9"/>
  <c r="D325" i="9"/>
  <c r="L1483" i="9"/>
  <c r="I1558" i="9"/>
  <c r="J391" i="9"/>
  <c r="O373" i="9"/>
  <c r="D1026" i="9"/>
  <c r="M2039" i="9"/>
  <c r="L434" i="9"/>
  <c r="H1684" i="9"/>
  <c r="M1864" i="9"/>
  <c r="E472" i="9"/>
  <c r="D471" i="9"/>
  <c r="I2008" i="9"/>
  <c r="N1796" i="9"/>
  <c r="M1255" i="9"/>
  <c r="F1940" i="9"/>
  <c r="D1184" i="9"/>
  <c r="O122" i="9"/>
  <c r="D1280" i="9"/>
  <c r="C2214" i="9"/>
  <c r="K1044" i="9"/>
  <c r="I2160" i="9"/>
  <c r="F1466" i="9"/>
  <c r="D1893" i="9"/>
  <c r="E750" i="9"/>
  <c r="I273" i="9"/>
  <c r="O1899" i="9"/>
  <c r="C2163" i="9"/>
  <c r="H1661" i="9"/>
  <c r="I1165" i="9"/>
  <c r="G1261" i="9"/>
  <c r="J2081" i="9"/>
  <c r="O144" i="9"/>
  <c r="H777" i="9"/>
  <c r="J520" i="9"/>
  <c r="N2190" i="9"/>
  <c r="J1873" i="9"/>
  <c r="F464" i="9"/>
  <c r="C1178" i="9"/>
  <c r="G313" i="9"/>
  <c r="L1756" i="9"/>
  <c r="G1721" i="9"/>
  <c r="D117" i="9"/>
  <c r="H1452" i="9"/>
  <c r="C511" i="9"/>
  <c r="H1258" i="9"/>
  <c r="G1822" i="9"/>
  <c r="F674" i="9"/>
  <c r="D1605" i="9"/>
  <c r="O1775" i="9"/>
  <c r="C1898" i="9"/>
  <c r="L783" i="9"/>
  <c r="M1411" i="9"/>
  <c r="J1585" i="9"/>
  <c r="C279" i="9"/>
  <c r="O1074" i="9"/>
  <c r="I794" i="9"/>
  <c r="H360" i="9"/>
  <c r="D2153" i="9"/>
  <c r="H1139" i="9"/>
  <c r="C2039" i="9"/>
  <c r="J250" i="9"/>
  <c r="K1830" i="9"/>
  <c r="G1930" i="9"/>
  <c r="C929" i="9"/>
  <c r="K695" i="9"/>
  <c r="C2040" i="9"/>
  <c r="L2199" i="9"/>
  <c r="O813" i="9"/>
  <c r="J1519" i="9"/>
  <c r="J629" i="9"/>
  <c r="O1980" i="9"/>
  <c r="D1629" i="9"/>
  <c r="C1167" i="9"/>
  <c r="J1036" i="9"/>
  <c r="H73" i="9"/>
  <c r="F891" i="9"/>
  <c r="E282" i="9"/>
  <c r="F1755" i="9"/>
  <c r="M1626" i="9"/>
  <c r="I572" i="9"/>
  <c r="C27" i="9"/>
  <c r="C131" i="9"/>
  <c r="D195" i="9"/>
  <c r="E1392" i="9"/>
  <c r="F1108" i="9"/>
  <c r="G1729" i="9"/>
  <c r="K1161" i="9"/>
  <c r="N172" i="9"/>
  <c r="C1888" i="9"/>
  <c r="N1363" i="9"/>
  <c r="D1087" i="9"/>
  <c r="F2080" i="9"/>
  <c r="M1391" i="9"/>
  <c r="H2185" i="9"/>
  <c r="I1861" i="9"/>
  <c r="K1363" i="9"/>
  <c r="K405" i="9"/>
  <c r="E840" i="9"/>
  <c r="N1287" i="9"/>
  <c r="K708" i="9"/>
  <c r="K384" i="9"/>
  <c r="C1968" i="9"/>
  <c r="C35" i="9"/>
  <c r="O365" i="9"/>
  <c r="K1266" i="9"/>
  <c r="J585" i="9"/>
  <c r="N632" i="9"/>
  <c r="D523" i="9"/>
  <c r="H131" i="9"/>
  <c r="J1070" i="9"/>
  <c r="N1012" i="9"/>
  <c r="M148" i="9"/>
  <c r="L2051" i="9"/>
  <c r="O475" i="9"/>
  <c r="H453" i="9"/>
  <c r="H1172" i="9"/>
  <c r="N1406" i="9"/>
  <c r="N629" i="9"/>
  <c r="H1755" i="9"/>
  <c r="L2111" i="9"/>
  <c r="J1946" i="9"/>
  <c r="L1422" i="9"/>
  <c r="L878" i="9"/>
  <c r="K767" i="9"/>
  <c r="N1985" i="9"/>
  <c r="K916" i="9"/>
  <c r="E178" i="9"/>
  <c r="L1102" i="9"/>
  <c r="K253" i="9"/>
  <c r="K2058" i="9"/>
  <c r="N2060" i="9"/>
  <c r="L634" i="9"/>
  <c r="M935" i="9"/>
  <c r="M1341" i="9"/>
  <c r="E1663" i="9"/>
  <c r="C1257" i="9"/>
  <c r="J916" i="9"/>
  <c r="M152" i="9"/>
  <c r="M2179" i="9"/>
  <c r="F2020" i="9"/>
  <c r="I1420" i="9"/>
  <c r="E1996" i="9"/>
  <c r="N876" i="9"/>
  <c r="H1271" i="9"/>
  <c r="D1033" i="9"/>
  <c r="J579" i="9"/>
  <c r="I2044" i="9"/>
  <c r="O8" i="9"/>
  <c r="J1999" i="9"/>
  <c r="C270" i="9"/>
  <c r="H970" i="9"/>
  <c r="G835" i="9"/>
  <c r="E1630" i="9"/>
  <c r="N983" i="9"/>
  <c r="D498" i="9"/>
  <c r="H1697" i="9"/>
  <c r="M617" i="9"/>
  <c r="H57" i="9"/>
  <c r="J799" i="9"/>
  <c r="C2174" i="9"/>
  <c r="D345" i="9"/>
  <c r="D215" i="9"/>
  <c r="D1814" i="9"/>
  <c r="O1719" i="9"/>
  <c r="K719" i="9"/>
  <c r="K1866" i="9"/>
  <c r="N1169" i="9"/>
  <c r="F850" i="9"/>
  <c r="O1731" i="9"/>
  <c r="L35" i="9"/>
  <c r="C1174" i="9"/>
  <c r="C1189" i="9"/>
  <c r="K1472" i="9"/>
  <c r="D1461" i="9"/>
  <c r="K945" i="9"/>
  <c r="K1172" i="9"/>
  <c r="L315" i="9"/>
  <c r="L2047" i="9"/>
  <c r="F2136" i="9"/>
  <c r="G1693" i="9"/>
  <c r="F2040" i="9"/>
  <c r="D2218" i="9"/>
  <c r="D1188" i="9"/>
  <c r="J1174" i="9"/>
  <c r="C1905" i="9"/>
  <c r="N725" i="9"/>
  <c r="F1809" i="9"/>
  <c r="K1791" i="9"/>
  <c r="L610" i="9"/>
  <c r="H2103" i="9"/>
  <c r="N366" i="9"/>
  <c r="G947" i="9"/>
  <c r="G1632" i="9"/>
  <c r="O1813" i="9"/>
  <c r="C1961" i="9"/>
  <c r="G1010" i="9"/>
  <c r="E172" i="9"/>
  <c r="J742" i="9"/>
  <c r="C2085" i="9"/>
  <c r="O2044" i="9"/>
  <c r="H232" i="9"/>
  <c r="I2107" i="9"/>
  <c r="L921" i="9"/>
  <c r="D1427" i="9"/>
  <c r="O1755" i="9"/>
  <c r="E877" i="9"/>
  <c r="J2220" i="9"/>
  <c r="D190" i="9"/>
  <c r="C2190" i="9"/>
  <c r="N1729" i="9"/>
  <c r="H1999" i="9"/>
  <c r="I791" i="9"/>
  <c r="D1970" i="9"/>
  <c r="M1484" i="9"/>
  <c r="G1487" i="9"/>
  <c r="O206" i="9"/>
  <c r="J1850" i="9"/>
  <c r="J1287" i="9"/>
  <c r="H1401" i="9"/>
  <c r="L1205" i="9"/>
  <c r="O1087" i="9"/>
  <c r="J381" i="9"/>
  <c r="N1700" i="9"/>
  <c r="O1307" i="9"/>
  <c r="J2199" i="9"/>
  <c r="I1535" i="9"/>
  <c r="K1989" i="9"/>
  <c r="K1193" i="9"/>
  <c r="L1295" i="9"/>
  <c r="D1729" i="9"/>
  <c r="E1304" i="9"/>
  <c r="D1578" i="9"/>
  <c r="G2159" i="9"/>
  <c r="K1834" i="9"/>
  <c r="K842" i="9"/>
  <c r="O1016" i="9"/>
  <c r="C2043" i="9"/>
  <c r="D1875" i="9"/>
  <c r="N1463" i="9"/>
  <c r="N2161" i="9"/>
  <c r="L1936" i="9"/>
  <c r="J1828" i="9"/>
  <c r="N228" i="9"/>
  <c r="H2223" i="9"/>
  <c r="M2021" i="9"/>
  <c r="N920" i="9"/>
  <c r="F1445" i="9"/>
  <c r="L741" i="9"/>
  <c r="N2020" i="9"/>
  <c r="K2009" i="9"/>
  <c r="H663" i="9"/>
  <c r="L771" i="9"/>
  <c r="J1566" i="9"/>
  <c r="H2196" i="9"/>
  <c r="O494" i="9"/>
  <c r="I1416" i="9"/>
  <c r="N994" i="9"/>
  <c r="K260" i="9"/>
  <c r="E1400" i="9"/>
  <c r="N595" i="9"/>
  <c r="O1706" i="9"/>
  <c r="C1581" i="9"/>
  <c r="J725" i="9"/>
  <c r="E1599" i="9"/>
  <c r="G2037" i="9"/>
  <c r="L952" i="9"/>
  <c r="N894" i="9"/>
  <c r="E342" i="9"/>
  <c r="K818" i="9"/>
  <c r="N422" i="9"/>
  <c r="O1203" i="9"/>
  <c r="H1968" i="9"/>
  <c r="L1675" i="9"/>
  <c r="J609" i="9"/>
  <c r="D338" i="9"/>
  <c r="C1298" i="9"/>
  <c r="J2029" i="9"/>
  <c r="M1637" i="9"/>
  <c r="J802" i="9"/>
  <c r="O784" i="9"/>
  <c r="L613" i="9"/>
  <c r="M227" i="9"/>
  <c r="N1529" i="9"/>
  <c r="M270" i="9"/>
  <c r="E290" i="9"/>
  <c r="D260" i="9"/>
  <c r="I2143" i="9"/>
  <c r="M392" i="9"/>
  <c r="E237" i="9"/>
  <c r="H1969" i="9"/>
  <c r="O1250" i="9"/>
  <c r="O891" i="9"/>
  <c r="C594" i="9"/>
  <c r="G1755" i="9"/>
  <c r="F2222" i="9"/>
  <c r="M468" i="9"/>
  <c r="H1425" i="9"/>
  <c r="F1791" i="9"/>
  <c r="L1899" i="9"/>
  <c r="C1786" i="9"/>
  <c r="L1033" i="9"/>
  <c r="K117" i="9"/>
  <c r="I1218" i="9"/>
  <c r="E515" i="9"/>
  <c r="E587" i="9"/>
  <c r="J273" i="9"/>
  <c r="G676" i="9"/>
  <c r="L1975" i="9"/>
  <c r="F274" i="9"/>
  <c r="I1819" i="9"/>
  <c r="H961" i="9"/>
  <c r="K1624" i="9"/>
  <c r="E2081" i="9"/>
  <c r="H564" i="9"/>
  <c r="L678" i="9"/>
  <c r="J1528" i="9"/>
  <c r="L1561" i="9"/>
  <c r="G1048" i="9"/>
  <c r="J1502" i="9"/>
  <c r="G64" i="9"/>
  <c r="N17" i="9"/>
  <c r="K1159" i="9"/>
  <c r="D1565" i="9"/>
  <c r="H929" i="9"/>
  <c r="O238" i="9"/>
  <c r="N143" i="9"/>
  <c r="I2089" i="9"/>
  <c r="I609" i="9"/>
  <c r="C612" i="9"/>
  <c r="G27" i="9"/>
  <c r="L1006" i="9"/>
  <c r="J1143" i="9"/>
  <c r="I784" i="9"/>
  <c r="G1699" i="9"/>
  <c r="K326" i="9"/>
  <c r="C1426" i="9"/>
  <c r="M1367" i="9"/>
  <c r="I226" i="9"/>
  <c r="K714" i="9"/>
  <c r="H2156" i="9"/>
  <c r="G1860" i="9"/>
  <c r="G354" i="9"/>
  <c r="C1360" i="9"/>
  <c r="I836" i="9"/>
  <c r="O1870" i="9"/>
  <c r="L2142" i="9"/>
  <c r="J913" i="9"/>
  <c r="D1626" i="9"/>
  <c r="N1126" i="9"/>
  <c r="N1372" i="9"/>
  <c r="M180" i="9"/>
  <c r="L1250" i="9"/>
  <c r="L408" i="9"/>
  <c r="F2068" i="9"/>
  <c r="N377" i="9"/>
  <c r="K1842" i="9"/>
  <c r="F1981" i="9"/>
  <c r="O708" i="9"/>
  <c r="O1594" i="9"/>
  <c r="M611" i="9"/>
  <c r="F29" i="9"/>
  <c r="L2225" i="9"/>
  <c r="H1889" i="9"/>
  <c r="F191" i="9"/>
  <c r="C2118" i="9"/>
  <c r="L505" i="9"/>
  <c r="N570" i="9"/>
  <c r="G255" i="9"/>
  <c r="O1341" i="9"/>
  <c r="M575" i="9"/>
  <c r="L420" i="9"/>
  <c r="K426" i="9"/>
  <c r="E2148" i="9"/>
  <c r="H1119" i="9"/>
  <c r="K2112" i="9"/>
  <c r="J1491" i="9"/>
  <c r="L1469" i="9"/>
  <c r="H735" i="9"/>
  <c r="K344" i="9"/>
  <c r="I2029" i="9"/>
  <c r="D1870" i="9"/>
  <c r="G326" i="9"/>
  <c r="C1620" i="9"/>
  <c r="G2055" i="9"/>
  <c r="K1120" i="9"/>
  <c r="E51" i="9"/>
  <c r="J1529" i="9"/>
  <c r="J716" i="9"/>
  <c r="I817" i="9"/>
  <c r="J1833" i="9"/>
  <c r="J608" i="9"/>
  <c r="G914" i="9"/>
  <c r="D1872" i="9"/>
  <c r="I1626" i="9"/>
  <c r="M659" i="9"/>
  <c r="C2055" i="9"/>
  <c r="G2017" i="9"/>
  <c r="H260" i="9"/>
  <c r="M10" i="9"/>
  <c r="K229" i="9"/>
  <c r="F382" i="9"/>
  <c r="N1610" i="9"/>
  <c r="I2111" i="9"/>
  <c r="O1648" i="9"/>
  <c r="N1952" i="9"/>
  <c r="D1909" i="9"/>
  <c r="J1820" i="9"/>
  <c r="J1471" i="9"/>
  <c r="O328" i="9"/>
  <c r="J990" i="9"/>
  <c r="M941" i="9"/>
  <c r="E65" i="9"/>
  <c r="L1651" i="9"/>
  <c r="D787" i="9"/>
  <c r="M1586" i="9"/>
  <c r="J621" i="9"/>
  <c r="F735" i="9"/>
  <c r="L730" i="9"/>
  <c r="K710" i="9"/>
  <c r="F1670" i="9"/>
  <c r="F595" i="9"/>
  <c r="C512" i="9"/>
  <c r="H904" i="9"/>
  <c r="J85" i="9"/>
  <c r="K172" i="9"/>
  <c r="O1851" i="9"/>
  <c r="M359" i="9"/>
  <c r="F1852" i="9"/>
  <c r="E1648" i="9"/>
  <c r="L1103" i="9"/>
  <c r="F1101" i="9"/>
  <c r="J1775" i="9"/>
  <c r="I60" i="9"/>
  <c r="N1787" i="9"/>
  <c r="L459" i="9"/>
  <c r="E1112" i="9"/>
  <c r="K902" i="9"/>
  <c r="G1322" i="9"/>
  <c r="N625" i="9"/>
  <c r="G888" i="9"/>
  <c r="J1688" i="9"/>
  <c r="D140" i="9"/>
  <c r="F190" i="9"/>
  <c r="M977" i="9"/>
  <c r="D1361" i="9"/>
  <c r="D1424" i="9"/>
  <c r="E632" i="9"/>
  <c r="H169" i="9"/>
  <c r="I629" i="9"/>
  <c r="J814" i="9"/>
  <c r="K2069" i="9"/>
  <c r="C975" i="9"/>
  <c r="H8" i="9"/>
  <c r="E1512" i="9"/>
  <c r="D2174" i="9"/>
  <c r="O1798" i="9"/>
  <c r="L2096" i="9"/>
  <c r="I1903" i="9"/>
  <c r="M1893" i="9"/>
  <c r="D542" i="9"/>
  <c r="C643" i="9"/>
  <c r="G1746" i="9"/>
  <c r="H38" i="9"/>
  <c r="O2159" i="9"/>
  <c r="G643" i="9"/>
  <c r="C1767" i="9"/>
  <c r="I1289" i="9"/>
  <c r="K292" i="9"/>
  <c r="G972" i="9"/>
  <c r="F2069" i="9"/>
  <c r="K1113" i="9"/>
  <c r="L1180" i="9"/>
  <c r="I691" i="9"/>
  <c r="H1197" i="9"/>
  <c r="F722" i="9"/>
  <c r="M865" i="9"/>
  <c r="K2020" i="9"/>
  <c r="F451" i="9"/>
  <c r="M1868" i="9"/>
  <c r="N1632" i="9"/>
  <c r="L561" i="9"/>
  <c r="N458" i="9"/>
  <c r="H882" i="9"/>
  <c r="D1705" i="9"/>
  <c r="I568" i="9"/>
  <c r="L500" i="9"/>
  <c r="L650" i="9"/>
  <c r="J1217" i="9"/>
  <c r="G1045" i="9"/>
  <c r="H468" i="9"/>
  <c r="K691" i="9"/>
  <c r="I535" i="9"/>
  <c r="O880" i="9"/>
  <c r="G585" i="9"/>
  <c r="O411" i="9"/>
  <c r="M1869" i="9"/>
  <c r="E337" i="9"/>
  <c r="E1498" i="9"/>
  <c r="J124" i="9"/>
  <c r="K1534" i="9"/>
  <c r="H1194" i="9"/>
  <c r="I135" i="9"/>
  <c r="C798" i="9"/>
  <c r="I1201" i="9"/>
  <c r="C1268" i="9"/>
  <c r="E1839" i="9"/>
  <c r="J1066" i="9"/>
  <c r="J468" i="9"/>
  <c r="M1101" i="9"/>
  <c r="O434" i="9"/>
  <c r="E1330" i="9"/>
  <c r="G1846" i="9"/>
  <c r="E1327" i="9"/>
  <c r="E1025" i="9"/>
  <c r="I1820" i="9"/>
  <c r="M1974" i="9"/>
  <c r="F838" i="9"/>
  <c r="O1965" i="9"/>
  <c r="L208" i="9"/>
  <c r="H364" i="9"/>
  <c r="I484" i="9"/>
  <c r="K1354" i="9"/>
  <c r="C879" i="9"/>
  <c r="D1474" i="9"/>
  <c r="L497" i="9"/>
  <c r="C1740" i="9"/>
  <c r="O1237" i="9"/>
  <c r="C891" i="9"/>
  <c r="M1322" i="9"/>
  <c r="J786" i="9"/>
  <c r="C2020" i="9"/>
  <c r="G1373" i="9"/>
  <c r="F1495" i="9"/>
  <c r="F1832" i="9"/>
  <c r="C1521" i="9"/>
  <c r="E1271" i="9"/>
  <c r="C2054" i="9"/>
  <c r="K1631" i="9"/>
  <c r="H798" i="9"/>
  <c r="C2081" i="9"/>
  <c r="I2186" i="9"/>
  <c r="F1097" i="9"/>
  <c r="E2132" i="9"/>
  <c r="G1135" i="9"/>
  <c r="M625" i="9"/>
  <c r="J1909" i="9"/>
  <c r="E1718" i="9"/>
  <c r="M1942" i="9"/>
  <c r="M2107" i="9"/>
  <c r="F445" i="9"/>
  <c r="M1403" i="9"/>
  <c r="K1824" i="9"/>
  <c r="I928" i="9"/>
  <c r="M1188" i="9"/>
  <c r="D1196" i="9"/>
  <c r="E387" i="9"/>
  <c r="G1419" i="9"/>
  <c r="N1442" i="9"/>
  <c r="M624" i="9"/>
  <c r="J1622" i="9"/>
  <c r="F1133" i="9"/>
  <c r="G1758" i="9"/>
  <c r="I1868" i="9"/>
  <c r="M290" i="9"/>
  <c r="M1584" i="9"/>
  <c r="I1312" i="9"/>
  <c r="O1136" i="9"/>
  <c r="H849" i="9"/>
  <c r="M1023" i="9"/>
  <c r="G1937" i="9"/>
  <c r="D2023" i="9"/>
  <c r="J1796" i="9"/>
  <c r="C1323" i="9"/>
  <c r="F1863" i="9"/>
  <c r="K2005" i="9"/>
  <c r="H1146" i="9"/>
  <c r="L1543" i="9"/>
  <c r="M48" i="9"/>
  <c r="G271" i="9"/>
  <c r="D1535" i="9"/>
  <c r="M1320" i="9"/>
  <c r="O1141" i="9"/>
  <c r="J1887" i="9"/>
  <c r="O2162" i="9"/>
  <c r="K2039" i="9"/>
  <c r="E1409" i="9"/>
  <c r="M1705" i="9"/>
  <c r="E1631" i="9"/>
  <c r="D509" i="9"/>
  <c r="K2003" i="9"/>
  <c r="D2201" i="9"/>
  <c r="O309" i="9"/>
  <c r="K2001" i="9"/>
  <c r="N190" i="9"/>
  <c r="H12" i="9"/>
  <c r="I1612" i="9"/>
  <c r="D783" i="9"/>
  <c r="J2113" i="9"/>
  <c r="M1642" i="9"/>
  <c r="M1998" i="9"/>
  <c r="L2128" i="9"/>
  <c r="G559" i="9"/>
  <c r="O140" i="9"/>
  <c r="O900" i="9"/>
  <c r="E1678" i="9"/>
  <c r="M1567" i="9"/>
  <c r="F1637" i="9"/>
  <c r="M1836" i="9"/>
  <c r="H1974" i="9"/>
  <c r="O896" i="9"/>
  <c r="H587" i="9"/>
  <c r="F1703" i="9"/>
  <c r="M1662" i="9"/>
  <c r="G1328" i="9"/>
  <c r="E1216" i="9"/>
  <c r="O930" i="9"/>
  <c r="G924" i="9"/>
  <c r="J1397" i="9"/>
  <c r="G852" i="9"/>
  <c r="J1926" i="9"/>
  <c r="H1641" i="9"/>
  <c r="D1974" i="9"/>
  <c r="G114" i="9"/>
  <c r="K1851" i="9"/>
  <c r="G1562" i="9"/>
  <c r="N2165" i="9"/>
  <c r="G863" i="9"/>
  <c r="G2025" i="9"/>
  <c r="E1259" i="9"/>
  <c r="C738" i="9"/>
  <c r="I387" i="9"/>
  <c r="G175" i="9"/>
  <c r="F2031" i="9"/>
  <c r="O370" i="9"/>
  <c r="C242" i="9"/>
  <c r="K1469" i="9"/>
  <c r="N912" i="9"/>
  <c r="I2174" i="9"/>
  <c r="H578" i="9"/>
  <c r="N579" i="9"/>
  <c r="D340" i="9"/>
  <c r="M663" i="9"/>
  <c r="O2038" i="9"/>
  <c r="M1001" i="9"/>
  <c r="D1506" i="9"/>
  <c r="H695" i="9"/>
  <c r="H141" i="9"/>
  <c r="D2007" i="9"/>
  <c r="C375" i="9"/>
  <c r="M1919" i="9"/>
  <c r="G1771" i="9"/>
  <c r="J1633" i="9"/>
  <c r="I2067" i="9"/>
  <c r="L103" i="9"/>
  <c r="O1257" i="9"/>
  <c r="F216" i="9"/>
  <c r="F1542" i="9"/>
  <c r="O290" i="9"/>
  <c r="E1086" i="9"/>
  <c r="H599" i="9"/>
  <c r="I1783" i="9"/>
  <c r="J1964" i="9"/>
  <c r="K1948" i="9"/>
  <c r="C1338" i="9"/>
  <c r="H1256" i="9"/>
  <c r="J1681" i="9"/>
  <c r="G950" i="9"/>
  <c r="J664" i="9"/>
  <c r="D326" i="9"/>
  <c r="N2171" i="9"/>
  <c r="M1559" i="9"/>
  <c r="J2163" i="9"/>
  <c r="K1196" i="9"/>
  <c r="O1606" i="9"/>
  <c r="I1112" i="9"/>
  <c r="E1595" i="9"/>
  <c r="O1959" i="9"/>
  <c r="L1643" i="9"/>
  <c r="K1585" i="9"/>
  <c r="M2227" i="9"/>
  <c r="N698" i="9"/>
  <c r="J1489" i="9"/>
  <c r="H1918" i="9"/>
  <c r="L2081" i="9"/>
  <c r="L1264" i="9"/>
  <c r="O1122" i="9"/>
  <c r="O624" i="9"/>
  <c r="G129" i="9"/>
  <c r="I1924" i="9"/>
  <c r="O230" i="9"/>
  <c r="L1107" i="9"/>
  <c r="N1445" i="9"/>
  <c r="K1461" i="9"/>
  <c r="E1772" i="9"/>
  <c r="I330" i="9"/>
  <c r="M118" i="9"/>
  <c r="L900" i="9"/>
  <c r="L574" i="9"/>
  <c r="I197" i="9"/>
  <c r="E14" i="9"/>
  <c r="O1507" i="9"/>
  <c r="C400" i="9"/>
  <c r="C1733" i="9"/>
  <c r="M1714" i="9"/>
  <c r="C1597" i="9"/>
  <c r="J1424" i="9"/>
  <c r="J1697" i="9"/>
  <c r="N1108" i="9"/>
  <c r="K1477" i="9"/>
  <c r="O361" i="9"/>
  <c r="G1478" i="9"/>
  <c r="I1604" i="9"/>
  <c r="H1844" i="9"/>
  <c r="G205" i="9"/>
  <c r="M1546" i="9"/>
  <c r="E613" i="9"/>
  <c r="G1114" i="9"/>
  <c r="L628" i="9"/>
  <c r="O162" i="9"/>
  <c r="O1365" i="9"/>
  <c r="L1912" i="9"/>
  <c r="D309" i="9"/>
  <c r="M2199" i="9"/>
  <c r="G19" i="9"/>
  <c r="G1926" i="9"/>
  <c r="H1973" i="9"/>
  <c r="E272" i="9"/>
  <c r="K1130" i="9"/>
  <c r="I1543" i="9"/>
  <c r="C977" i="9"/>
  <c r="L2156" i="9"/>
  <c r="L598" i="9"/>
  <c r="D86" i="9"/>
  <c r="H49" i="9"/>
  <c r="E544" i="9"/>
  <c r="O11" i="9"/>
  <c r="K1452" i="9"/>
  <c r="C2028" i="9"/>
  <c r="F507" i="9"/>
  <c r="E1711" i="9"/>
  <c r="O726" i="9"/>
  <c r="G84" i="9"/>
  <c r="E561" i="9"/>
  <c r="O792" i="9"/>
  <c r="L541" i="9"/>
  <c r="N1013" i="9"/>
  <c r="J412" i="9"/>
  <c r="M1306" i="9"/>
  <c r="D248" i="9"/>
  <c r="J1559" i="9"/>
  <c r="L2078" i="9"/>
  <c r="O2085" i="9"/>
  <c r="H976" i="9"/>
  <c r="D1822" i="9"/>
  <c r="I1923" i="9"/>
  <c r="M1423" i="9"/>
  <c r="N1585" i="9"/>
  <c r="L1870" i="9"/>
  <c r="G2142" i="9"/>
  <c r="C1433" i="9"/>
  <c r="O1523" i="9"/>
  <c r="F2013" i="9"/>
  <c r="K1971" i="9"/>
  <c r="F1560" i="9"/>
  <c r="O427" i="9"/>
  <c r="N1167" i="9"/>
  <c r="C371" i="9"/>
  <c r="L279" i="9"/>
  <c r="E1069" i="9"/>
  <c r="C2153" i="9"/>
  <c r="J618" i="9"/>
  <c r="E863" i="9"/>
  <c r="N1986" i="9"/>
  <c r="G2064" i="9"/>
  <c r="I2164" i="9"/>
  <c r="F731" i="9"/>
  <c r="G1001" i="9"/>
  <c r="F240" i="9"/>
  <c r="D2038" i="9"/>
  <c r="K1400" i="9"/>
  <c r="J1694" i="9"/>
  <c r="H881" i="9"/>
  <c r="I461" i="9"/>
  <c r="E1679" i="9"/>
  <c r="D1734" i="9"/>
  <c r="N1555" i="9"/>
  <c r="K743" i="9"/>
  <c r="K2187" i="9"/>
  <c r="H939" i="9"/>
  <c r="D1291" i="9"/>
  <c r="E1893" i="9"/>
  <c r="L616" i="9"/>
  <c r="K1554" i="9"/>
  <c r="D1645" i="9"/>
  <c r="D1490" i="9"/>
  <c r="E2147" i="9"/>
  <c r="C900" i="9"/>
  <c r="N2106" i="9"/>
  <c r="M119" i="9"/>
  <c r="G1548" i="9"/>
  <c r="K1800" i="9"/>
  <c r="I1619" i="9"/>
  <c r="C181" i="9"/>
  <c r="N1075" i="9"/>
  <c r="F1393" i="9"/>
  <c r="M1876" i="9"/>
  <c r="O853" i="9"/>
  <c r="H1710" i="9"/>
  <c r="K2154" i="9"/>
  <c r="G185" i="9"/>
  <c r="O1529" i="9"/>
  <c r="I1931" i="9"/>
  <c r="H1435" i="9"/>
  <c r="H640" i="9"/>
  <c r="D825" i="9"/>
  <c r="N2061" i="9"/>
  <c r="G1911" i="9"/>
  <c r="O1956" i="9"/>
  <c r="O761" i="9"/>
  <c r="I137" i="9"/>
  <c r="C1934" i="9"/>
  <c r="O264" i="9"/>
  <c r="F1557" i="9"/>
  <c r="L1789" i="9"/>
  <c r="H1739" i="9"/>
  <c r="E1540" i="9"/>
  <c r="C689" i="9"/>
  <c r="N637" i="9"/>
  <c r="O623" i="9"/>
  <c r="F1236" i="9"/>
  <c r="K42" i="9"/>
  <c r="C185" i="9"/>
  <c r="E1773" i="9"/>
  <c r="F73" i="9"/>
  <c r="F776" i="9"/>
  <c r="I1401" i="9"/>
  <c r="N1229" i="9"/>
  <c r="M1142" i="9"/>
  <c r="O394" i="9"/>
  <c r="F2045" i="9"/>
  <c r="K704" i="9"/>
  <c r="N2029" i="9"/>
  <c r="I238" i="9"/>
  <c r="D240" i="9"/>
  <c r="G2121" i="9"/>
  <c r="J417" i="9"/>
  <c r="J72" i="9"/>
  <c r="C1064" i="9"/>
  <c r="D1888" i="9"/>
  <c r="K1694" i="9"/>
  <c r="G201" i="9"/>
  <c r="D1676" i="9"/>
  <c r="N897" i="9"/>
  <c r="M511" i="9"/>
  <c r="O1856" i="9"/>
  <c r="N1084" i="9"/>
  <c r="J983" i="9"/>
  <c r="H2175" i="9"/>
  <c r="O894" i="9"/>
  <c r="C16" i="9"/>
  <c r="G1111" i="9"/>
  <c r="D1482" i="9"/>
  <c r="D1915" i="9"/>
  <c r="J1459" i="9"/>
  <c r="N2039" i="9"/>
  <c r="N1005" i="9"/>
  <c r="C635" i="9"/>
  <c r="C99" i="9"/>
  <c r="N984" i="9"/>
  <c r="O2045" i="9"/>
  <c r="D1019" i="9"/>
  <c r="D1053" i="9"/>
  <c r="I1192" i="9"/>
  <c r="F711" i="9"/>
  <c r="L1933" i="9"/>
  <c r="O2001" i="9"/>
  <c r="K921" i="9"/>
  <c r="K1619" i="9"/>
  <c r="O840" i="9"/>
  <c r="E1371" i="9"/>
  <c r="C1212" i="9"/>
  <c r="N181" i="9"/>
  <c r="O88" i="9"/>
  <c r="I2020" i="9"/>
  <c r="K106" i="9"/>
  <c r="K1381" i="9"/>
  <c r="H99" i="9"/>
  <c r="J1787" i="9"/>
  <c r="G1795" i="9"/>
  <c r="O1962" i="9"/>
  <c r="J1514" i="9"/>
  <c r="H1818" i="9"/>
  <c r="D243" i="9"/>
  <c r="O1397" i="9"/>
  <c r="G918" i="9"/>
  <c r="O1047" i="9"/>
  <c r="H1657" i="9"/>
  <c r="K982" i="9"/>
  <c r="J1095" i="9"/>
  <c r="G1957" i="9"/>
  <c r="E1674" i="9"/>
  <c r="J117" i="9"/>
  <c r="D625" i="9"/>
  <c r="G1260" i="9"/>
  <c r="M1983" i="9"/>
  <c r="D12" i="9"/>
  <c r="C268" i="9"/>
  <c r="G1053" i="9"/>
  <c r="D1134" i="9"/>
  <c r="E39" i="9"/>
  <c r="J1341" i="9"/>
  <c r="D1148" i="9"/>
  <c r="H428" i="9"/>
  <c r="L1891" i="9"/>
  <c r="I801" i="9"/>
  <c r="F1000" i="9"/>
  <c r="J1509" i="9"/>
  <c r="C800" i="9"/>
  <c r="K1379" i="9"/>
  <c r="D469" i="9"/>
  <c r="M1688" i="9"/>
  <c r="F303" i="9"/>
  <c r="E1467" i="9"/>
  <c r="L587" i="9"/>
  <c r="D1293" i="9"/>
  <c r="H1472" i="9"/>
  <c r="J161" i="9"/>
  <c r="G1511" i="9"/>
  <c r="D1936" i="9"/>
  <c r="M187" i="9"/>
  <c r="C1216" i="9"/>
  <c r="C1438" i="9"/>
  <c r="E187" i="9"/>
  <c r="L1953" i="9"/>
  <c r="O979" i="9"/>
  <c r="L825" i="9"/>
  <c r="L716" i="9"/>
  <c r="E504" i="9"/>
  <c r="J247" i="9"/>
  <c r="E1798" i="9"/>
  <c r="J1857" i="9"/>
  <c r="F1327" i="9"/>
  <c r="M304" i="9"/>
  <c r="D2161" i="9"/>
  <c r="O167" i="9"/>
  <c r="O1416" i="9"/>
  <c r="H343" i="9"/>
  <c r="J1849" i="9"/>
  <c r="M827" i="9"/>
  <c r="C1545" i="9"/>
  <c r="K319" i="9"/>
  <c r="H1023" i="9"/>
  <c r="C1379" i="9"/>
  <c r="D2125" i="9"/>
  <c r="L1969" i="9"/>
  <c r="F1841" i="9"/>
  <c r="K1503" i="9"/>
  <c r="O110" i="9"/>
  <c r="D1612" i="9"/>
  <c r="F1612" i="9"/>
  <c r="F1362" i="9"/>
  <c r="E313" i="9"/>
  <c r="N980" i="9"/>
  <c r="F37" i="9"/>
  <c r="G741" i="9"/>
  <c r="H1097" i="9"/>
  <c r="N1338" i="9"/>
  <c r="F269" i="9"/>
  <c r="N1867" i="9"/>
  <c r="C520" i="9"/>
  <c r="H239" i="9"/>
  <c r="O850" i="9"/>
  <c r="J816" i="9"/>
  <c r="N1280" i="9"/>
  <c r="D484" i="9"/>
  <c r="N1069" i="9"/>
  <c r="E484" i="9"/>
  <c r="F2201" i="9"/>
  <c r="L152" i="9"/>
  <c r="I2142" i="9"/>
  <c r="G25" i="9"/>
  <c r="L1633" i="9"/>
  <c r="H2188" i="9"/>
  <c r="K147" i="9"/>
  <c r="D1231" i="9"/>
  <c r="M2156" i="9"/>
  <c r="O1471" i="9"/>
  <c r="C1856" i="9"/>
  <c r="C124" i="9"/>
  <c r="N2212" i="9"/>
  <c r="I1123" i="9"/>
  <c r="G612" i="9"/>
  <c r="N1880" i="9"/>
  <c r="E82" i="9"/>
  <c r="D980" i="9"/>
  <c r="H1265" i="9"/>
  <c r="G1272" i="9"/>
  <c r="N990" i="9"/>
  <c r="O1765" i="9"/>
  <c r="J1220" i="9"/>
  <c r="K1559" i="9"/>
  <c r="M1408" i="9"/>
  <c r="E1365" i="9"/>
  <c r="O1346" i="9"/>
  <c r="F426" i="9"/>
  <c r="L16" i="9"/>
  <c r="H2225" i="9"/>
  <c r="N524" i="9"/>
  <c r="M1228" i="9"/>
  <c r="M1242" i="9"/>
  <c r="I1499" i="9"/>
  <c r="M260" i="9"/>
  <c r="E1156" i="9"/>
  <c r="F2049" i="9"/>
  <c r="D330" i="9"/>
  <c r="O274" i="9"/>
  <c r="I368" i="9"/>
  <c r="K727" i="9"/>
  <c r="O1908" i="9"/>
  <c r="N1314" i="9"/>
  <c r="L476" i="9"/>
  <c r="D637" i="9"/>
  <c r="N309" i="9"/>
  <c r="F1633" i="9"/>
  <c r="D533" i="9"/>
  <c r="L1929" i="9"/>
  <c r="C1341" i="9"/>
  <c r="K262" i="9"/>
  <c r="C1072" i="9"/>
  <c r="F1128" i="9"/>
  <c r="H2096" i="9"/>
  <c r="D2170" i="9"/>
  <c r="L2032" i="9"/>
  <c r="E1559" i="9"/>
  <c r="G1913" i="9"/>
  <c r="D90" i="9"/>
  <c r="C956" i="9"/>
  <c r="J504" i="9"/>
  <c r="E2173" i="9"/>
  <c r="J824" i="9"/>
  <c r="N1903" i="9"/>
  <c r="D1296" i="9"/>
  <c r="F930" i="9"/>
  <c r="K1498" i="9"/>
  <c r="G1917" i="9"/>
  <c r="E686" i="9"/>
  <c r="G537" i="9"/>
  <c r="L749" i="9"/>
  <c r="C1708" i="9"/>
  <c r="L958" i="9"/>
  <c r="C665" i="9"/>
  <c r="K1734" i="9"/>
  <c r="O295" i="9"/>
  <c r="L2212" i="9"/>
  <c r="J663" i="9"/>
  <c r="L1097" i="9"/>
  <c r="G2175" i="9"/>
  <c r="N837" i="9"/>
  <c r="L17" i="9"/>
  <c r="C915" i="9"/>
  <c r="C63" i="9"/>
  <c r="J2226" i="9"/>
  <c r="N1538" i="9"/>
  <c r="H54" i="9"/>
  <c r="H785" i="9"/>
  <c r="K290" i="9"/>
  <c r="I1476" i="9"/>
  <c r="M1883" i="9"/>
  <c r="G1490" i="9"/>
  <c r="I634" i="9"/>
  <c r="J1934" i="9"/>
  <c r="O1057" i="9"/>
  <c r="C386" i="9"/>
  <c r="E155" i="9"/>
  <c r="O866" i="9"/>
  <c r="L1499" i="9"/>
  <c r="O1910" i="9"/>
  <c r="K2165" i="9"/>
  <c r="H1813" i="9"/>
  <c r="M150" i="9"/>
  <c r="I1180" i="9"/>
  <c r="N1395" i="9"/>
  <c r="F333" i="9"/>
  <c r="F1900" i="9"/>
  <c r="O1134" i="9"/>
  <c r="I473" i="9"/>
  <c r="C1720" i="9"/>
  <c r="M1798" i="9"/>
  <c r="G730" i="9"/>
  <c r="F153" i="9"/>
  <c r="E207" i="9"/>
  <c r="G1289" i="9"/>
  <c r="G1337" i="9"/>
  <c r="F391" i="9"/>
  <c r="N575" i="9"/>
  <c r="H907" i="9"/>
  <c r="L1744" i="9"/>
  <c r="M1509" i="9"/>
  <c r="I811" i="9"/>
  <c r="G2199" i="9"/>
  <c r="L1857" i="9"/>
  <c r="H824" i="9"/>
  <c r="H2059" i="9"/>
  <c r="J1241" i="9"/>
  <c r="L1274" i="9"/>
  <c r="J1989" i="9"/>
  <c r="H163" i="9"/>
  <c r="K796" i="9"/>
  <c r="M1819" i="9"/>
  <c r="N680" i="9"/>
  <c r="L1839" i="9"/>
  <c r="M236" i="9"/>
  <c r="N372" i="9"/>
  <c r="O2177" i="9"/>
  <c r="I1508" i="9"/>
  <c r="L1966" i="9"/>
  <c r="H930" i="9"/>
  <c r="F1320" i="9"/>
  <c r="N18" i="9"/>
  <c r="K1797" i="9"/>
  <c r="H971" i="9"/>
  <c r="H122" i="9"/>
  <c r="E1710" i="9"/>
  <c r="C141" i="9"/>
  <c r="M1535" i="9"/>
  <c r="E1092" i="9"/>
  <c r="M1329" i="9"/>
  <c r="O827" i="9"/>
  <c r="F1698" i="9"/>
  <c r="E1809" i="9"/>
  <c r="F1535" i="9"/>
  <c r="J533" i="9"/>
  <c r="E2226" i="9"/>
  <c r="K451" i="9"/>
  <c r="J1271" i="9"/>
  <c r="G636" i="9"/>
  <c r="L1983" i="9"/>
  <c r="O1927" i="9"/>
  <c r="D1693" i="9"/>
  <c r="K1029" i="9"/>
  <c r="N1853" i="9"/>
  <c r="M1278" i="9"/>
  <c r="I1184" i="9"/>
  <c r="H1202" i="9"/>
  <c r="G1793" i="9"/>
  <c r="F901" i="9"/>
  <c r="N1722" i="9"/>
  <c r="D279" i="9"/>
  <c r="N868" i="9"/>
  <c r="E2119" i="9"/>
  <c r="L983" i="9"/>
  <c r="M35" i="9"/>
  <c r="C389" i="9"/>
  <c r="K2038" i="9"/>
  <c r="H1487" i="9"/>
  <c r="D793" i="9"/>
  <c r="K2150" i="9"/>
  <c r="K1854" i="9"/>
  <c r="I878" i="9"/>
  <c r="C299" i="9"/>
  <c r="C755" i="9"/>
  <c r="J1748" i="9"/>
  <c r="C484" i="9"/>
  <c r="O1243" i="9"/>
  <c r="F1161" i="9"/>
  <c r="K1833" i="9"/>
  <c r="H1551" i="9"/>
  <c r="C247" i="9"/>
  <c r="J934" i="9"/>
  <c r="J760" i="9"/>
  <c r="O1194" i="9"/>
  <c r="E499" i="9"/>
  <c r="D2232" i="9"/>
  <c r="I376" i="9"/>
  <c r="N1875" i="9"/>
  <c r="F1830" i="9"/>
  <c r="E1023" i="9"/>
  <c r="O1210" i="9"/>
  <c r="I335" i="9"/>
  <c r="I758" i="9"/>
  <c r="J523" i="9"/>
  <c r="D16" i="9"/>
  <c r="E795" i="9"/>
  <c r="I2192" i="9"/>
  <c r="E717" i="9"/>
  <c r="C985" i="9"/>
  <c r="H639" i="9"/>
  <c r="K143" i="9"/>
  <c r="F80" i="9"/>
  <c r="E623" i="9"/>
  <c r="E2039" i="9"/>
  <c r="F633" i="9"/>
  <c r="I730" i="9"/>
  <c r="K735" i="9"/>
  <c r="I1948" i="9"/>
  <c r="E1961" i="9"/>
  <c r="I1990" i="9"/>
  <c r="J1574" i="9"/>
  <c r="K1355" i="9"/>
  <c r="O927" i="9"/>
  <c r="N1780" i="9"/>
  <c r="H1543" i="9"/>
  <c r="E1152" i="9"/>
  <c r="N608" i="9"/>
  <c r="K1129" i="9"/>
  <c r="N1446" i="9"/>
  <c r="M1491" i="9"/>
  <c r="N467" i="9"/>
  <c r="M888" i="9"/>
  <c r="J164" i="9"/>
  <c r="C852" i="9"/>
  <c r="C1921" i="9"/>
  <c r="O1143" i="9"/>
  <c r="E1044" i="9"/>
  <c r="C1330" i="9"/>
  <c r="C1135" i="9"/>
  <c r="E1095" i="9"/>
  <c r="L580" i="9"/>
  <c r="O1070" i="9"/>
  <c r="M448" i="9"/>
  <c r="I347" i="9"/>
  <c r="H145" i="9"/>
  <c r="N1381" i="9"/>
  <c r="J2095" i="9"/>
  <c r="C143" i="9"/>
  <c r="K458" i="9"/>
  <c r="L1319" i="9"/>
  <c r="F1966" i="9"/>
  <c r="L812" i="9"/>
  <c r="G1854" i="9"/>
  <c r="D2151" i="9"/>
  <c r="G83" i="9"/>
  <c r="C2048" i="9"/>
  <c r="M1989" i="9"/>
  <c r="J2032" i="9"/>
  <c r="I982" i="9"/>
  <c r="D1001" i="9"/>
  <c r="J2219" i="9"/>
  <c r="M976" i="9"/>
  <c r="O1118" i="9"/>
  <c r="N874" i="9"/>
  <c r="C1642" i="9"/>
  <c r="K1405" i="9"/>
  <c r="G686" i="9"/>
  <c r="M1266" i="9"/>
  <c r="M1747" i="9"/>
  <c r="H1916" i="9"/>
  <c r="M1100" i="9"/>
  <c r="D1255" i="9"/>
  <c r="D2122" i="9"/>
  <c r="F808" i="9"/>
  <c r="D2080" i="9"/>
  <c r="G1287" i="9"/>
  <c r="G2102" i="9"/>
  <c r="F1561" i="9"/>
  <c r="O641" i="9"/>
  <c r="J53" i="9"/>
  <c r="J628" i="9"/>
  <c r="K1424" i="9"/>
  <c r="H1062" i="9"/>
  <c r="O2218" i="9"/>
  <c r="N2072" i="9"/>
  <c r="M1421" i="9"/>
  <c r="K2115" i="9"/>
  <c r="L1335" i="9"/>
  <c r="E2103" i="9"/>
  <c r="C763" i="9"/>
  <c r="D475" i="9"/>
  <c r="G973" i="9"/>
  <c r="G2119" i="9"/>
  <c r="I1291" i="9"/>
  <c r="G1907" i="9"/>
  <c r="N2173" i="9"/>
  <c r="K1745" i="9"/>
  <c r="K1990" i="9"/>
  <c r="L2102" i="9"/>
  <c r="I175" i="9"/>
  <c r="E1767" i="9"/>
  <c r="G1425" i="9"/>
  <c r="J1452" i="9"/>
  <c r="F141" i="9"/>
  <c r="H852" i="9"/>
  <c r="F2110" i="9"/>
  <c r="K1874" i="9"/>
  <c r="C1406" i="9"/>
  <c r="J1337" i="9"/>
  <c r="I1393" i="9"/>
  <c r="L1334" i="9"/>
  <c r="H1037" i="9"/>
  <c r="M219" i="9"/>
  <c r="I1131" i="9"/>
  <c r="C85" i="9"/>
  <c r="O1151" i="9"/>
  <c r="L2151" i="9"/>
  <c r="F1835" i="9"/>
  <c r="O1484" i="9"/>
  <c r="N566" i="9"/>
  <c r="E1314" i="9"/>
  <c r="O1156" i="9"/>
  <c r="E770" i="9"/>
  <c r="M429" i="9"/>
  <c r="G1839" i="9"/>
  <c r="H1542" i="9"/>
  <c r="N577" i="9"/>
  <c r="G353" i="9"/>
  <c r="I235" i="9"/>
  <c r="D395" i="9"/>
  <c r="F185" i="9"/>
  <c r="D587" i="9"/>
  <c r="F118" i="9"/>
  <c r="O1501" i="9"/>
  <c r="F1593" i="9"/>
  <c r="G894" i="9"/>
  <c r="D48" i="9"/>
  <c r="H1601" i="9"/>
  <c r="O942" i="9"/>
  <c r="H265" i="9"/>
  <c r="L2176" i="9"/>
  <c r="J694" i="9"/>
  <c r="C2186" i="9"/>
  <c r="K1860" i="9"/>
  <c r="J317" i="9"/>
  <c r="N233" i="9"/>
  <c r="J2080" i="9"/>
  <c r="K1295" i="9"/>
  <c r="E1469" i="9"/>
  <c r="F805" i="9"/>
  <c r="F422" i="9"/>
  <c r="I689" i="9"/>
  <c r="N21" i="9"/>
  <c r="D1092" i="9"/>
  <c r="C1001" i="9"/>
  <c r="C1155" i="9"/>
  <c r="D1295" i="9"/>
  <c r="F2065" i="9"/>
  <c r="E529" i="9"/>
  <c r="I1220" i="9"/>
  <c r="I1654" i="9"/>
  <c r="M740" i="9"/>
  <c r="I612" i="9"/>
  <c r="I341" i="9"/>
  <c r="I1972" i="9"/>
  <c r="N1927" i="9"/>
  <c r="G855" i="9"/>
  <c r="J1701" i="9"/>
  <c r="D1958" i="9"/>
  <c r="L1001" i="9"/>
  <c r="L904" i="9"/>
  <c r="H63" i="9"/>
  <c r="L1108" i="9"/>
  <c r="N2058" i="9"/>
  <c r="J237" i="9"/>
  <c r="L988" i="9"/>
  <c r="G1348" i="9"/>
  <c r="M1638" i="9"/>
  <c r="C638" i="9"/>
  <c r="O1589" i="9"/>
  <c r="C1700" i="9"/>
  <c r="G1640" i="9"/>
  <c r="C1042" i="9"/>
  <c r="J308" i="9"/>
  <c r="L1054" i="9"/>
  <c r="D1137" i="9"/>
  <c r="M1690" i="9"/>
  <c r="G891" i="9"/>
  <c r="N1728" i="9"/>
  <c r="O769" i="9"/>
  <c r="O1703" i="9"/>
  <c r="N1764" i="9"/>
  <c r="H645" i="9"/>
  <c r="I472" i="9"/>
  <c r="O1853" i="9"/>
  <c r="L1739" i="9"/>
  <c r="K1076" i="9"/>
  <c r="G510" i="9"/>
  <c r="I975" i="9"/>
  <c r="F261" i="9"/>
  <c r="H1444" i="9"/>
  <c r="E771" i="9"/>
  <c r="I993" i="9"/>
  <c r="J1069" i="9"/>
  <c r="I700" i="9"/>
  <c r="K919" i="9"/>
  <c r="N771" i="9"/>
  <c r="F1025" i="9"/>
  <c r="I2228" i="9"/>
  <c r="L768" i="9"/>
  <c r="C1859" i="9"/>
  <c r="K1750" i="9"/>
  <c r="G1350" i="9"/>
  <c r="E1091" i="9"/>
  <c r="I1003" i="9"/>
  <c r="N562" i="9"/>
  <c r="D2082" i="9"/>
  <c r="E1612" i="9"/>
  <c r="F1431" i="9"/>
  <c r="C1980" i="9"/>
  <c r="N981" i="9"/>
  <c r="C522" i="9"/>
  <c r="C1677" i="9"/>
  <c r="J1815" i="9"/>
  <c r="O2062" i="9"/>
  <c r="H247" i="9"/>
  <c r="K915" i="9"/>
  <c r="N2002" i="9"/>
  <c r="L401" i="9"/>
  <c r="H1931" i="9"/>
  <c r="C899" i="9"/>
  <c r="J235" i="9"/>
  <c r="J855" i="9"/>
  <c r="L1410" i="9"/>
  <c r="N2140" i="9"/>
  <c r="E1959" i="9"/>
  <c r="C1104" i="9"/>
  <c r="F1974" i="9"/>
  <c r="C1395" i="9"/>
  <c r="I632" i="9"/>
  <c r="J918" i="9"/>
  <c r="I1205" i="9"/>
  <c r="C311" i="9"/>
  <c r="N1275" i="9"/>
  <c r="F1113" i="9"/>
  <c r="O1366" i="9"/>
  <c r="J19" i="9"/>
  <c r="E1811" i="9"/>
  <c r="F308" i="9"/>
  <c r="D2103" i="9"/>
  <c r="M447" i="9"/>
  <c r="M185" i="9"/>
  <c r="M2126" i="9"/>
  <c r="O1437" i="9"/>
  <c r="K225" i="9"/>
  <c r="I631" i="9"/>
  <c r="O1163" i="9"/>
  <c r="M699" i="9"/>
  <c r="F2121" i="9"/>
  <c r="G2152" i="9"/>
  <c r="C230" i="9"/>
  <c r="J1933" i="9"/>
  <c r="C1235" i="9"/>
  <c r="M124" i="9"/>
  <c r="L1388" i="9"/>
  <c r="N937" i="9"/>
  <c r="D1921" i="9"/>
  <c r="C936" i="9"/>
  <c r="H2149" i="9"/>
  <c r="E2211" i="9"/>
  <c r="G1437" i="9"/>
  <c r="H570" i="9"/>
  <c r="O934" i="9"/>
  <c r="F201" i="9"/>
  <c r="L1666" i="9"/>
  <c r="F1423" i="9"/>
  <c r="C1214" i="9"/>
  <c r="C2159" i="9"/>
  <c r="M1449" i="9"/>
  <c r="K1533" i="9"/>
  <c r="J1340" i="9"/>
  <c r="F950" i="9"/>
  <c r="M451" i="9"/>
  <c r="H596" i="9"/>
  <c r="F1468" i="9"/>
  <c r="I1881" i="9"/>
  <c r="N992" i="9"/>
  <c r="M592" i="9"/>
  <c r="O1877" i="9"/>
  <c r="D245" i="9"/>
  <c r="D2063" i="9"/>
  <c r="K2230" i="9"/>
  <c r="N1904" i="9"/>
  <c r="F1260" i="9"/>
  <c r="G1213" i="9"/>
  <c r="O1133" i="9"/>
  <c r="J1539" i="9"/>
  <c r="K1847" i="9"/>
  <c r="E1874" i="9"/>
  <c r="M1598" i="9"/>
  <c r="M631" i="9"/>
  <c r="K63" i="9"/>
  <c r="E612" i="9"/>
  <c r="K1652" i="9"/>
  <c r="C318" i="9"/>
  <c r="N582" i="9"/>
  <c r="M1289" i="9"/>
  <c r="K431" i="9"/>
  <c r="G2216" i="9"/>
  <c r="E1862" i="9"/>
  <c r="E150" i="9"/>
  <c r="C1427" i="9"/>
  <c r="O909" i="9"/>
  <c r="G796" i="9"/>
  <c r="J739" i="9"/>
  <c r="C601" i="9"/>
  <c r="C62" i="9"/>
  <c r="K476" i="9"/>
  <c r="I2139" i="9"/>
  <c r="J1903" i="9"/>
  <c r="C1952" i="9"/>
  <c r="O1349" i="9"/>
  <c r="O686" i="9"/>
  <c r="L552" i="9"/>
  <c r="O116" i="9"/>
  <c r="D323" i="9"/>
  <c r="D1218" i="9"/>
  <c r="I1805" i="9"/>
  <c r="D138" i="9"/>
  <c r="H1029" i="9"/>
  <c r="O796" i="9"/>
  <c r="G733" i="9"/>
  <c r="E1580" i="9"/>
  <c r="C518" i="9"/>
  <c r="I1113" i="9"/>
  <c r="H994" i="9"/>
  <c r="G151" i="9"/>
  <c r="D1069" i="9"/>
  <c r="M1499" i="9"/>
  <c r="H1581" i="9"/>
  <c r="N1462" i="9"/>
  <c r="M64" i="9"/>
  <c r="N231" i="9"/>
  <c r="G321" i="9"/>
  <c r="G1993" i="9"/>
  <c r="I1493" i="9"/>
  <c r="C334" i="9"/>
  <c r="I32" i="9"/>
  <c r="D2096" i="9"/>
  <c r="I1694" i="9"/>
  <c r="N729" i="9"/>
  <c r="I475" i="9"/>
  <c r="F1382" i="9"/>
  <c r="C1587" i="9"/>
  <c r="G887" i="9"/>
  <c r="N1151" i="9"/>
  <c r="F843" i="9"/>
  <c r="D1679" i="9"/>
  <c r="N1790" i="9"/>
  <c r="C221" i="9"/>
  <c r="N388" i="9"/>
  <c r="I1926" i="9"/>
  <c r="F2218" i="9"/>
  <c r="E1439" i="9"/>
  <c r="K1023" i="9"/>
  <c r="G1641" i="9"/>
  <c r="D150" i="9"/>
  <c r="G1544" i="9"/>
  <c r="G1129" i="9"/>
  <c r="D1942" i="9"/>
  <c r="L769" i="9"/>
  <c r="K562" i="9"/>
  <c r="M1872" i="9"/>
  <c r="G1633" i="9"/>
  <c r="D2157" i="9"/>
  <c r="L894" i="9"/>
  <c r="E280" i="9"/>
  <c r="H1059" i="9"/>
  <c r="E825" i="9"/>
  <c r="E563" i="9"/>
  <c r="I537" i="9"/>
  <c r="L302" i="9"/>
  <c r="M234" i="9"/>
  <c r="G463" i="9"/>
  <c r="D1761" i="9"/>
  <c r="H801" i="9"/>
  <c r="I1146" i="9"/>
  <c r="H74" i="9"/>
  <c r="M695" i="9"/>
  <c r="M110" i="9"/>
  <c r="F912" i="9"/>
  <c r="G1535" i="9"/>
  <c r="C1798" i="9"/>
  <c r="N805" i="9"/>
  <c r="L2131" i="9"/>
  <c r="C1944" i="9"/>
  <c r="D1905" i="9"/>
  <c r="K1513" i="9"/>
  <c r="I719" i="9"/>
  <c r="G1068" i="9"/>
  <c r="K521" i="9"/>
  <c r="N1479" i="9"/>
  <c r="K1915" i="9"/>
  <c r="D1499" i="9"/>
  <c r="D1708" i="9"/>
  <c r="J559" i="9"/>
  <c r="H742" i="9"/>
  <c r="E2054" i="9"/>
  <c r="N1087" i="9"/>
  <c r="F565" i="9"/>
  <c r="L1800" i="9"/>
  <c r="H1783" i="9"/>
  <c r="H1995" i="9"/>
  <c r="D1366" i="9"/>
  <c r="H58" i="9"/>
  <c r="J129" i="9"/>
  <c r="N1283" i="9"/>
  <c r="M1656" i="9"/>
  <c r="J177" i="9"/>
  <c r="M1068" i="9"/>
  <c r="K1805" i="9"/>
  <c r="H1215" i="9"/>
  <c r="G2155" i="9"/>
  <c r="M340" i="9"/>
  <c r="M837" i="9"/>
  <c r="M1331" i="9"/>
  <c r="L391" i="9"/>
  <c r="K216" i="9"/>
  <c r="M1740" i="9"/>
  <c r="N2101" i="9"/>
  <c r="M328" i="9"/>
  <c r="O1244" i="9"/>
  <c r="G170" i="9"/>
  <c r="C841" i="9"/>
  <c r="C2035" i="9"/>
  <c r="H1420" i="9"/>
  <c r="L1993" i="9"/>
  <c r="I1993" i="9"/>
  <c r="F2089" i="9"/>
  <c r="H766" i="9"/>
  <c r="J1263" i="9"/>
  <c r="L1509" i="9"/>
  <c r="D60" i="9"/>
  <c r="M1985" i="9"/>
  <c r="H1919" i="9"/>
  <c r="K2207" i="9"/>
  <c r="L1537" i="9"/>
  <c r="M443" i="9"/>
  <c r="K295" i="9"/>
  <c r="E2222" i="9"/>
  <c r="H1190" i="9"/>
  <c r="F93" i="9"/>
  <c r="G161" i="9"/>
  <c r="L1649" i="9"/>
  <c r="I812" i="9"/>
  <c r="H1511" i="9"/>
  <c r="L848" i="9"/>
  <c r="H1082" i="9"/>
  <c r="O265" i="9"/>
  <c r="C2096" i="9"/>
  <c r="M840" i="9"/>
  <c r="E1212" i="9"/>
  <c r="N1341" i="9"/>
  <c r="M524" i="9"/>
  <c r="E2092" i="9"/>
  <c r="D110" i="9"/>
  <c r="D647" i="9"/>
  <c r="I715" i="9"/>
  <c r="J223" i="9"/>
  <c r="E616" i="9"/>
  <c r="N1326" i="9"/>
  <c r="J1705" i="9"/>
  <c r="D1599" i="9"/>
  <c r="L1113" i="9"/>
  <c r="L971" i="9"/>
  <c r="C832" i="9"/>
  <c r="J1685" i="9"/>
  <c r="M1205" i="9"/>
  <c r="L711" i="9"/>
  <c r="O1409" i="9"/>
  <c r="I722" i="9"/>
  <c r="O2219" i="9"/>
  <c r="C572" i="9"/>
  <c r="C332" i="9"/>
  <c r="F1704" i="9"/>
  <c r="D1048" i="9"/>
  <c r="N838" i="9"/>
  <c r="I384" i="9"/>
  <c r="E600" i="9"/>
  <c r="C1865" i="9"/>
  <c r="C1400" i="9"/>
  <c r="I1021" i="9"/>
  <c r="N1359" i="9"/>
  <c r="G394" i="9"/>
  <c r="I2098" i="9"/>
  <c r="C1936" i="9"/>
  <c r="D733" i="9"/>
  <c r="I603" i="9"/>
  <c r="I902" i="9"/>
  <c r="C1634" i="9"/>
  <c r="H680" i="9"/>
  <c r="O197" i="9"/>
  <c r="M1318" i="9"/>
  <c r="N850" i="9"/>
  <c r="L458" i="9"/>
  <c r="N685" i="9"/>
  <c r="O2128" i="9"/>
  <c r="C495" i="9"/>
  <c r="D1247" i="9"/>
  <c r="C1727" i="9"/>
  <c r="D2107" i="9"/>
  <c r="E2184" i="9"/>
  <c r="K1601" i="9"/>
  <c r="F1145" i="9"/>
  <c r="F1517" i="9"/>
  <c r="M1926" i="9"/>
  <c r="E393" i="9"/>
  <c r="K1496" i="9"/>
  <c r="N37" i="9"/>
  <c r="O1607" i="9"/>
  <c r="I1413" i="9"/>
  <c r="M1469" i="9"/>
  <c r="C390" i="9"/>
  <c r="E1257" i="9"/>
  <c r="G181" i="9"/>
  <c r="H1438" i="9"/>
  <c r="E1841" i="9"/>
  <c r="E852" i="9"/>
  <c r="C626" i="9"/>
  <c r="F1699" i="9"/>
  <c r="L1272" i="9"/>
  <c r="L394" i="9"/>
  <c r="N1921" i="9"/>
  <c r="D876" i="9"/>
  <c r="L897" i="9"/>
  <c r="F1992" i="9"/>
  <c r="E221" i="9"/>
  <c r="F307" i="9"/>
  <c r="G520" i="9"/>
  <c r="H226" i="9"/>
  <c r="C801" i="9"/>
  <c r="G1545" i="9"/>
  <c r="M431" i="9"/>
  <c r="E345" i="9"/>
  <c r="I1219" i="9"/>
  <c r="C1985" i="9"/>
  <c r="O213" i="9"/>
  <c r="E183" i="9"/>
  <c r="N1263" i="9"/>
  <c r="J2192" i="9"/>
  <c r="D1865" i="9"/>
  <c r="E1597" i="9"/>
  <c r="N2055" i="9"/>
  <c r="M175" i="9"/>
  <c r="M1928" i="9"/>
  <c r="N401" i="9"/>
  <c r="K1511" i="9"/>
  <c r="I1245" i="9"/>
  <c r="H594" i="9"/>
  <c r="F1827" i="9"/>
  <c r="F761" i="9"/>
  <c r="L1904" i="9"/>
  <c r="C1405" i="9"/>
  <c r="O985" i="9"/>
  <c r="F1365" i="9"/>
  <c r="O54" i="9"/>
  <c r="L1796" i="9"/>
  <c r="D1873" i="9"/>
  <c r="E1082" i="9"/>
  <c r="F1631" i="9"/>
  <c r="H2161" i="9"/>
  <c r="L1741" i="9"/>
  <c r="J691" i="9"/>
  <c r="C17" i="9"/>
  <c r="E2146" i="9"/>
  <c r="E759" i="9"/>
  <c r="E511" i="9"/>
  <c r="C492" i="9"/>
  <c r="F672" i="9"/>
  <c r="O2169" i="9"/>
  <c r="F1668" i="9"/>
  <c r="I122" i="9"/>
  <c r="M589" i="9"/>
  <c r="M1967" i="9"/>
  <c r="O1093" i="9"/>
  <c r="C1561" i="9"/>
  <c r="F1877" i="9"/>
  <c r="K850" i="9"/>
  <c r="G1005" i="9"/>
  <c r="L1583" i="9"/>
  <c r="D2206" i="9"/>
  <c r="G1308" i="9"/>
  <c r="N2157" i="9"/>
  <c r="N283" i="9"/>
  <c r="E845" i="9"/>
  <c r="J1867" i="9"/>
  <c r="L1237" i="9"/>
  <c r="J1130" i="9"/>
  <c r="C1124" i="9"/>
  <c r="L692" i="9"/>
  <c r="D333" i="9"/>
  <c r="D2135" i="9"/>
  <c r="O857" i="9"/>
  <c r="F523" i="9"/>
  <c r="J1758" i="9"/>
  <c r="D540" i="9"/>
  <c r="N496" i="9"/>
  <c r="I891" i="9"/>
  <c r="O1815" i="9"/>
  <c r="F360" i="9"/>
  <c r="D586" i="9"/>
  <c r="N1421" i="9"/>
  <c r="J1966" i="9"/>
  <c r="M2188" i="9"/>
  <c r="G929" i="9"/>
  <c r="L361" i="9"/>
  <c r="M1674" i="9"/>
  <c r="L1593" i="9"/>
  <c r="O869" i="9"/>
  <c r="D1189" i="9"/>
  <c r="M2018" i="9"/>
  <c r="F690" i="9"/>
  <c r="C1452" i="9"/>
  <c r="H474" i="9"/>
  <c r="G1528" i="9"/>
  <c r="L1182" i="9"/>
  <c r="D939" i="9"/>
  <c r="D1769" i="9"/>
  <c r="O1178" i="9"/>
  <c r="L638" i="9"/>
  <c r="K1506" i="9"/>
  <c r="G1981" i="9"/>
  <c r="E1985" i="9"/>
  <c r="E1601" i="9"/>
  <c r="M2195" i="9"/>
  <c r="N519" i="9"/>
  <c r="O426" i="9"/>
  <c r="H1361" i="9"/>
  <c r="F1727" i="9"/>
  <c r="F182" i="9"/>
  <c r="N919" i="9"/>
  <c r="E377" i="9"/>
  <c r="J729" i="9"/>
  <c r="D1911" i="9"/>
  <c r="D975" i="9"/>
  <c r="H1789" i="9"/>
  <c r="I717" i="9"/>
  <c r="L2150" i="9"/>
  <c r="H920" i="9"/>
  <c r="I36" i="9"/>
  <c r="L646" i="9"/>
  <c r="J1632" i="9"/>
  <c r="G617" i="9"/>
  <c r="J450" i="9"/>
  <c r="I1841" i="9"/>
  <c r="L853" i="9"/>
  <c r="J116" i="9"/>
  <c r="F1150" i="9"/>
  <c r="M1488" i="9"/>
  <c r="J1182" i="9"/>
  <c r="G1491" i="9"/>
  <c r="C290" i="9"/>
  <c r="N1435" i="9"/>
  <c r="N1133" i="9"/>
  <c r="O1027" i="9"/>
  <c r="K422" i="9"/>
  <c r="D481" i="9"/>
  <c r="J1067" i="9"/>
  <c r="M1247" i="9"/>
  <c r="J1580" i="9"/>
  <c r="L1793" i="9"/>
  <c r="G1512" i="9"/>
  <c r="I2099" i="9"/>
  <c r="E658" i="9"/>
  <c r="G423" i="9"/>
  <c r="J964" i="9"/>
  <c r="E971" i="9"/>
  <c r="M1572" i="9"/>
  <c r="K738" i="9"/>
  <c r="N620" i="9"/>
  <c r="G687" i="9"/>
  <c r="J39" i="9"/>
  <c r="D1818" i="9"/>
  <c r="C835" i="9"/>
  <c r="N1106" i="9"/>
  <c r="O278" i="9"/>
  <c r="H285" i="9"/>
  <c r="C585" i="9"/>
  <c r="L1893" i="9"/>
  <c r="D1029" i="9"/>
  <c r="K1302" i="9"/>
  <c r="E2056" i="9"/>
  <c r="J323" i="9"/>
  <c r="F234" i="9"/>
  <c r="I58" i="9"/>
  <c r="N1871" i="9"/>
  <c r="H2184" i="9"/>
  <c r="F1618" i="9"/>
  <c r="J959" i="9"/>
  <c r="D1251" i="9"/>
  <c r="G1406" i="9"/>
  <c r="G2220" i="9"/>
  <c r="I1036" i="9"/>
  <c r="I1148" i="9"/>
  <c r="N1839" i="9"/>
  <c r="I1153" i="9"/>
  <c r="E2061" i="9"/>
  <c r="I38" i="9"/>
  <c r="N151" i="9"/>
  <c r="J979" i="9"/>
  <c r="C49" i="9"/>
  <c r="H64" i="9"/>
  <c r="O464" i="9"/>
  <c r="F489" i="9"/>
  <c r="J2018" i="9"/>
  <c r="D1652" i="9"/>
  <c r="H1795" i="9"/>
  <c r="N720" i="9"/>
  <c r="G1264" i="9"/>
  <c r="N1649" i="9"/>
  <c r="C1355" i="9"/>
  <c r="C114" i="9"/>
  <c r="M2193" i="9"/>
  <c r="L1266" i="9"/>
  <c r="I136" i="9"/>
  <c r="C2009" i="9"/>
  <c r="D527" i="9"/>
  <c r="O544" i="9"/>
  <c r="E671" i="9"/>
  <c r="C1022" i="9"/>
  <c r="N2166" i="9"/>
  <c r="F2108" i="9"/>
  <c r="O566" i="9"/>
  <c r="D1659" i="9"/>
  <c r="O1989" i="9"/>
  <c r="M1521" i="9"/>
  <c r="N5" i="9"/>
  <c r="H902" i="9"/>
  <c r="L2075" i="9"/>
  <c r="G768" i="9"/>
  <c r="G737" i="9"/>
  <c r="L1373" i="9"/>
  <c r="M871" i="9"/>
  <c r="M1782" i="9"/>
  <c r="K1540" i="9"/>
  <c r="J1157" i="9"/>
  <c r="M1755" i="9"/>
  <c r="K509" i="9"/>
  <c r="K2206" i="9"/>
  <c r="N441" i="9"/>
  <c r="O42" i="9"/>
  <c r="N1547" i="9"/>
  <c r="N1424" i="9"/>
  <c r="O1110" i="9"/>
  <c r="C530" i="9"/>
  <c r="J1378" i="9"/>
  <c r="N1769" i="9"/>
  <c r="D75" i="9"/>
  <c r="E1562" i="9"/>
  <c r="N28" i="9"/>
  <c r="K1637" i="9"/>
  <c r="C1129" i="9"/>
  <c r="M384" i="9"/>
  <c r="H1490" i="9"/>
  <c r="O1808" i="9"/>
  <c r="H2146" i="9"/>
  <c r="I1122" i="9"/>
  <c r="I1700" i="9"/>
  <c r="L2180" i="9"/>
  <c r="D214" i="9"/>
  <c r="M282" i="9"/>
  <c r="I1625" i="9"/>
  <c r="C627" i="9"/>
  <c r="J1957" i="9"/>
  <c r="H442" i="9"/>
  <c r="H973" i="9"/>
  <c r="E1677" i="9"/>
  <c r="L777" i="9"/>
  <c r="L1392" i="9"/>
  <c r="H212" i="9"/>
  <c r="J1194" i="9"/>
  <c r="F1047" i="9"/>
  <c r="I720" i="9"/>
  <c r="G778" i="9"/>
  <c r="I1817" i="9"/>
  <c r="I336" i="9"/>
  <c r="C1716" i="9"/>
  <c r="G2168" i="9"/>
  <c r="K2007" i="9"/>
  <c r="C2149" i="9"/>
  <c r="N1510" i="9"/>
  <c r="O1383" i="9"/>
  <c r="F172" i="9"/>
  <c r="O355" i="9"/>
  <c r="L1468" i="9"/>
  <c r="F721" i="9"/>
  <c r="K2046" i="9"/>
  <c r="O1406" i="9"/>
  <c r="O788" i="9"/>
  <c r="O1656" i="9"/>
  <c r="F1931" i="9"/>
  <c r="J2011" i="9"/>
  <c r="K527" i="9"/>
  <c r="I76" i="9"/>
  <c r="H1790" i="9"/>
  <c r="D433" i="9"/>
  <c r="H1979" i="9"/>
  <c r="F1003" i="9"/>
  <c r="E1169" i="9"/>
  <c r="M342" i="9"/>
  <c r="C1852" i="9"/>
  <c r="J1109" i="9"/>
  <c r="I1078" i="9"/>
  <c r="E1315" i="9"/>
  <c r="E1906" i="9"/>
  <c r="H1138" i="9"/>
  <c r="F2168" i="9"/>
  <c r="F1041" i="9"/>
  <c r="F1786" i="9"/>
  <c r="L579" i="9"/>
  <c r="K566" i="9"/>
  <c r="F1679" i="9"/>
  <c r="O1692" i="9"/>
  <c r="I2188" i="9"/>
  <c r="G814" i="9"/>
  <c r="O1419" i="9"/>
  <c r="K662" i="9"/>
  <c r="H522" i="9"/>
  <c r="D1835" i="9"/>
  <c r="O1605" i="9"/>
  <c r="I1858" i="9"/>
  <c r="M1052" i="9"/>
  <c r="N1101" i="9"/>
  <c r="H577" i="9"/>
  <c r="L151" i="9"/>
  <c r="L120" i="9"/>
  <c r="I1237" i="9"/>
  <c r="O433" i="9"/>
  <c r="C322" i="9"/>
  <c r="F628" i="9"/>
  <c r="J1244" i="9"/>
  <c r="M1115" i="9"/>
  <c r="G254" i="9"/>
  <c r="G79" i="9"/>
  <c r="J1878" i="9"/>
  <c r="E1213" i="9"/>
  <c r="D446" i="9"/>
  <c r="K2088" i="9"/>
  <c r="E1336" i="9"/>
  <c r="G791" i="9"/>
  <c r="D1517" i="9"/>
  <c r="G915" i="9"/>
  <c r="C118" i="9"/>
  <c r="D1472" i="9"/>
  <c r="E1282" i="9"/>
  <c r="F827" i="9"/>
  <c r="L254" i="9"/>
  <c r="G696" i="9"/>
  <c r="F169" i="9"/>
  <c r="F1184" i="9"/>
  <c r="L1024" i="9"/>
  <c r="G1510" i="9"/>
  <c r="K1517" i="9"/>
  <c r="C1422" i="9"/>
  <c r="L1488" i="9"/>
  <c r="J51" i="9"/>
  <c r="O82" i="9"/>
  <c r="J1211" i="9"/>
  <c r="C1432" i="9"/>
  <c r="E1061" i="9"/>
  <c r="O625" i="9"/>
  <c r="E1283" i="9"/>
  <c r="N2136" i="9"/>
  <c r="F1285" i="9"/>
  <c r="F1478" i="9"/>
  <c r="H1112" i="9"/>
  <c r="D888" i="9"/>
  <c r="D1579" i="9"/>
  <c r="J379" i="9"/>
  <c r="J1064" i="9"/>
  <c r="I1515" i="9"/>
  <c r="I1734" i="9"/>
  <c r="F777" i="9"/>
  <c r="L2234" i="9"/>
  <c r="G1504" i="9"/>
  <c r="I176" i="9"/>
  <c r="J1783" i="9"/>
  <c r="J1847" i="9"/>
  <c r="H1228" i="9"/>
  <c r="D1675" i="9"/>
  <c r="O292" i="9"/>
  <c r="I1197" i="9"/>
  <c r="D226" i="9"/>
  <c r="F2172" i="9"/>
  <c r="H365" i="9"/>
  <c r="I2063" i="9"/>
  <c r="N1193" i="9"/>
  <c r="F1781" i="9"/>
  <c r="H1410" i="9"/>
  <c r="I389" i="9"/>
  <c r="D126" i="9"/>
  <c r="D1456" i="9"/>
  <c r="O287" i="9"/>
  <c r="J332" i="9"/>
  <c r="D51" i="9"/>
  <c r="L2149" i="9"/>
  <c r="H2090" i="9"/>
  <c r="C451" i="9"/>
  <c r="C1059" i="9"/>
  <c r="O1144" i="9"/>
  <c r="L1208" i="9"/>
  <c r="I940" i="9"/>
  <c r="G633" i="9"/>
  <c r="O1548" i="9"/>
  <c r="G1074" i="9"/>
  <c r="K282" i="9"/>
  <c r="H838" i="9"/>
  <c r="D969" i="9"/>
  <c r="N1786" i="9"/>
  <c r="F863" i="9"/>
  <c r="I2210" i="9"/>
  <c r="O1701" i="9"/>
  <c r="H2042" i="9"/>
  <c r="C812" i="9"/>
  <c r="F1119" i="9"/>
  <c r="N1256" i="9"/>
  <c r="J1561" i="9"/>
  <c r="D1202" i="9"/>
  <c r="E966" i="9"/>
  <c r="J1708" i="9"/>
  <c r="L1556" i="9"/>
  <c r="O913" i="9"/>
  <c r="D1039" i="9"/>
  <c r="J1401" i="9"/>
  <c r="C2063" i="9"/>
  <c r="M623" i="9"/>
  <c r="O2207" i="9"/>
  <c r="J1651" i="9"/>
  <c r="H1631" i="9"/>
  <c r="J823" i="9"/>
  <c r="H996" i="9"/>
  <c r="M2049" i="9"/>
  <c r="I1547" i="9"/>
  <c r="F1284" i="9"/>
  <c r="H525" i="9"/>
  <c r="G1618" i="9"/>
  <c r="N651" i="9"/>
  <c r="C1110" i="9"/>
  <c r="M1660" i="9"/>
  <c r="D931" i="9"/>
  <c r="M195" i="9"/>
  <c r="O5" i="9"/>
  <c r="O33" i="9"/>
  <c r="G1100" i="9"/>
  <c r="M2146" i="9"/>
  <c r="D1728" i="9"/>
  <c r="J1699" i="9"/>
  <c r="O1531" i="9"/>
  <c r="K2202" i="9"/>
  <c r="C1318" i="9"/>
  <c r="I1781" i="9"/>
  <c r="D1248" i="9"/>
  <c r="K1516" i="9"/>
  <c r="J87" i="9"/>
  <c r="C1603" i="9"/>
  <c r="J409" i="9"/>
  <c r="H1640" i="9"/>
  <c r="N580" i="9"/>
  <c r="F1536" i="9"/>
  <c r="M1383" i="9"/>
  <c r="H1148" i="9"/>
  <c r="I1253" i="9"/>
  <c r="E1143" i="9"/>
  <c r="N1763" i="9"/>
  <c r="E1408" i="9"/>
  <c r="N1910" i="9"/>
  <c r="M1246" i="9"/>
  <c r="L750" i="9"/>
  <c r="E1970" i="9"/>
  <c r="F503" i="9"/>
  <c r="K376" i="9"/>
  <c r="E562" i="9"/>
  <c r="J1805" i="9"/>
  <c r="I98" i="9"/>
  <c r="O1485" i="9"/>
  <c r="J354" i="9"/>
  <c r="O2121" i="9"/>
  <c r="K212" i="9"/>
  <c r="F2176" i="9"/>
  <c r="J479" i="9"/>
  <c r="G982" i="9"/>
  <c r="N315" i="9"/>
  <c r="I205" i="9"/>
  <c r="J7" i="9"/>
  <c r="F897" i="9"/>
  <c r="F2043" i="9"/>
  <c r="M960" i="9"/>
  <c r="H727" i="9"/>
  <c r="M1936" i="9"/>
  <c r="J366" i="9"/>
  <c r="H117" i="9"/>
  <c r="G1339" i="9"/>
  <c r="G927" i="9"/>
  <c r="L748" i="9"/>
  <c r="K1788" i="9"/>
  <c r="G579" i="9"/>
  <c r="K792" i="9"/>
  <c r="N2134" i="9"/>
  <c r="K1716" i="9"/>
  <c r="K789" i="9"/>
  <c r="F1448" i="9"/>
  <c r="E1201" i="9"/>
  <c r="E1560" i="9"/>
  <c r="G389" i="9"/>
  <c r="O245" i="9"/>
  <c r="F1204" i="9"/>
  <c r="C1533" i="9"/>
  <c r="L927" i="9"/>
  <c r="E27" i="9"/>
  <c r="H1355" i="9"/>
  <c r="D933" i="9"/>
  <c r="E1563" i="9"/>
  <c r="M1128" i="9"/>
  <c r="E1584" i="9"/>
  <c r="I2030" i="9"/>
  <c r="O1554" i="9"/>
  <c r="C1600" i="9"/>
  <c r="E1353" i="9"/>
  <c r="F741" i="9"/>
  <c r="K1154" i="9"/>
  <c r="G657" i="9"/>
  <c r="E766" i="9"/>
  <c r="I1747" i="9"/>
  <c r="M188" i="9"/>
  <c r="M2112" i="9"/>
  <c r="E1923" i="9"/>
  <c r="M1422" i="9"/>
  <c r="H1600" i="9"/>
  <c r="J1032" i="9"/>
  <c r="K179" i="9"/>
  <c r="I1392" i="9"/>
  <c r="O489" i="9"/>
  <c r="L1149" i="9"/>
  <c r="N305" i="9"/>
  <c r="N1742" i="9"/>
  <c r="C865" i="9"/>
  <c r="I695" i="9"/>
  <c r="O539" i="9"/>
  <c r="K1285" i="9"/>
  <c r="L1866" i="9"/>
  <c r="N1639" i="9"/>
  <c r="M777" i="9"/>
  <c r="M2150" i="9"/>
  <c r="I306" i="9"/>
  <c r="N397" i="9"/>
  <c r="F1719" i="9"/>
  <c r="J899" i="9"/>
  <c r="C276" i="9"/>
  <c r="D848" i="9"/>
  <c r="F129" i="9"/>
  <c r="M1237" i="9"/>
  <c r="J88" i="9"/>
  <c r="O754" i="9"/>
  <c r="L1026" i="9"/>
  <c r="N2065" i="9"/>
  <c r="J1149" i="9"/>
  <c r="H2075" i="9"/>
  <c r="M889" i="9"/>
  <c r="E697" i="9"/>
  <c r="O659" i="9"/>
  <c r="L2144" i="9"/>
  <c r="I621" i="9"/>
  <c r="J408" i="9"/>
  <c r="H575" i="9"/>
  <c r="L272" i="9"/>
  <c r="N1860" i="9"/>
  <c r="E1078" i="9"/>
  <c r="I2138" i="9"/>
  <c r="K1380" i="9"/>
  <c r="I2010" i="9"/>
  <c r="G22" i="9"/>
  <c r="D36" i="9"/>
  <c r="E746" i="9"/>
  <c r="D723" i="9"/>
  <c r="C1993" i="9"/>
  <c r="F1266" i="9"/>
  <c r="N1570" i="9"/>
  <c r="K1333" i="9"/>
  <c r="K238" i="9"/>
  <c r="E1074" i="9"/>
  <c r="D2186" i="9"/>
  <c r="G1694" i="9"/>
  <c r="H1239" i="9"/>
  <c r="K2176" i="9"/>
  <c r="M2233" i="9"/>
  <c r="J181" i="9"/>
  <c r="I1899" i="9"/>
  <c r="K1550" i="9"/>
  <c r="D139" i="9"/>
  <c r="G634" i="9"/>
  <c r="C1006" i="9"/>
  <c r="E1432" i="9"/>
  <c r="D101" i="9"/>
  <c r="H786" i="9"/>
  <c r="G280" i="9"/>
  <c r="E773" i="9"/>
  <c r="H1890" i="9"/>
  <c r="M105" i="9"/>
  <c r="E639" i="9"/>
  <c r="M1744" i="9"/>
  <c r="M1261" i="9"/>
  <c r="O1251" i="9"/>
  <c r="I677" i="9"/>
  <c r="O986" i="9"/>
  <c r="G558" i="9"/>
  <c r="H835" i="9"/>
  <c r="E675" i="9"/>
  <c r="M1371" i="9"/>
  <c r="N1622" i="9"/>
  <c r="C1696" i="9"/>
  <c r="N1733" i="9"/>
  <c r="N2205" i="9"/>
  <c r="L1523" i="9"/>
  <c r="G1040" i="9"/>
  <c r="H1345" i="9"/>
  <c r="D122" i="9"/>
  <c r="C1818" i="9"/>
  <c r="C1555" i="9"/>
  <c r="I1159" i="9"/>
  <c r="C197" i="9"/>
  <c r="E1312" i="9"/>
  <c r="D87" i="9"/>
  <c r="L1189" i="9"/>
  <c r="H387" i="9"/>
  <c r="O914" i="9"/>
  <c r="N2043" i="9"/>
  <c r="K824" i="9"/>
  <c r="C1303" i="9"/>
  <c r="M1437" i="9"/>
  <c r="N1021" i="9"/>
  <c r="E2130" i="9"/>
  <c r="M1310" i="9"/>
  <c r="E2091" i="9"/>
  <c r="O231" i="9"/>
  <c r="L844" i="9"/>
  <c r="J2185" i="9"/>
  <c r="D1047" i="9"/>
  <c r="K1190" i="9"/>
  <c r="G131" i="9"/>
  <c r="L1773" i="9"/>
  <c r="N1643" i="9"/>
  <c r="C490" i="9"/>
  <c r="D942" i="9"/>
  <c r="I1433" i="9"/>
  <c r="N379" i="9"/>
  <c r="N287" i="9"/>
  <c r="D1249" i="9"/>
  <c r="H2017" i="9"/>
  <c r="G926" i="9"/>
  <c r="O1179" i="9"/>
  <c r="C251" i="9"/>
  <c r="J2217" i="9"/>
  <c r="H664" i="9"/>
  <c r="D205" i="9"/>
  <c r="J365" i="9"/>
  <c r="N785" i="9"/>
  <c r="L1248" i="9"/>
  <c r="C2046" i="9"/>
  <c r="C1908" i="9"/>
  <c r="G420" i="9"/>
  <c r="I1250" i="9"/>
  <c r="L1812" i="9"/>
  <c r="G469" i="9"/>
  <c r="K1346" i="9"/>
  <c r="J682" i="9"/>
  <c r="F91" i="9"/>
  <c r="O255" i="9"/>
  <c r="F719" i="9"/>
  <c r="G944" i="9"/>
  <c r="M1696" i="9"/>
  <c r="C871" i="9"/>
  <c r="N86" i="9"/>
  <c r="G2018" i="9"/>
  <c r="C1719" i="9"/>
  <c r="C1348" i="9"/>
  <c r="D1081" i="9"/>
  <c r="O1269" i="9"/>
  <c r="L697" i="9"/>
  <c r="H1134" i="9"/>
  <c r="K1983" i="9"/>
  <c r="H39" i="9"/>
  <c r="I848" i="9"/>
  <c r="N90" i="9"/>
  <c r="C162" i="9"/>
  <c r="M833" i="9"/>
  <c r="I1950" i="9"/>
  <c r="E354" i="9"/>
  <c r="I1959" i="9"/>
  <c r="H103" i="9"/>
  <c r="G103" i="9"/>
  <c r="K1985" i="9"/>
  <c r="I1469" i="9"/>
  <c r="N1627" i="9"/>
  <c r="C528" i="9"/>
  <c r="K182" i="9"/>
  <c r="O1953" i="9"/>
  <c r="O1762" i="9"/>
  <c r="F733" i="9"/>
  <c r="G1093" i="9"/>
  <c r="K1140" i="9"/>
  <c r="C1838" i="9"/>
  <c r="I1415" i="9"/>
  <c r="J276" i="9"/>
  <c r="C1314" i="9"/>
  <c r="N73" i="9"/>
  <c r="J639" i="9"/>
  <c r="H14" i="9"/>
  <c r="L1940" i="9"/>
  <c r="E742" i="9"/>
  <c r="O858" i="9"/>
  <c r="I1674" i="9"/>
  <c r="L1359" i="9"/>
  <c r="J492" i="9"/>
  <c r="M430" i="9"/>
  <c r="M1027" i="9"/>
  <c r="H296" i="9"/>
  <c r="L1909" i="9"/>
  <c r="J1891" i="9"/>
  <c r="K981" i="9"/>
  <c r="G1047" i="9"/>
  <c r="I1494" i="9"/>
  <c r="L1119" i="9"/>
  <c r="I1578" i="9"/>
  <c r="N1184" i="9"/>
  <c r="F1606" i="9"/>
  <c r="G790" i="9"/>
  <c r="L1367" i="9"/>
  <c r="E2065" i="9"/>
  <c r="K294" i="9"/>
  <c r="G1782" i="9"/>
  <c r="G57" i="9"/>
  <c r="C436" i="9"/>
  <c r="I140" i="9"/>
  <c r="F1811" i="9"/>
  <c r="N1165" i="9"/>
  <c r="J228" i="9"/>
  <c r="J900" i="9"/>
  <c r="I915" i="9"/>
  <c r="F984" i="9"/>
  <c r="I1379" i="9"/>
  <c r="O226" i="9"/>
  <c r="N245" i="9"/>
  <c r="G822" i="9"/>
  <c r="D1124" i="9"/>
  <c r="E1267" i="9"/>
  <c r="C1571" i="9"/>
  <c r="J954" i="9"/>
  <c r="M2097" i="9"/>
  <c r="L1805" i="9"/>
  <c r="E1256" i="9"/>
  <c r="D1365" i="9"/>
  <c r="J58" i="9"/>
  <c r="K2220" i="9"/>
  <c r="D2052" i="9"/>
  <c r="N1829" i="9"/>
  <c r="C1411" i="9"/>
  <c r="F908" i="9"/>
  <c r="O1925" i="9"/>
  <c r="H924" i="9"/>
  <c r="F1413" i="9"/>
  <c r="J1730" i="9"/>
  <c r="G1768" i="9"/>
  <c r="F2059" i="9"/>
  <c r="K1869" i="9"/>
  <c r="C617" i="9"/>
  <c r="J1203" i="9"/>
  <c r="D1320" i="9"/>
  <c r="J446" i="9"/>
  <c r="E1692" i="9"/>
  <c r="K942" i="9"/>
  <c r="I1522" i="9"/>
  <c r="K1131" i="9"/>
  <c r="M1010" i="9"/>
  <c r="C2142" i="9"/>
  <c r="I1775" i="9"/>
  <c r="I1703" i="9"/>
  <c r="I2021" i="9"/>
  <c r="F2219" i="9"/>
  <c r="J1959" i="9"/>
  <c r="E1027" i="9"/>
  <c r="E1484" i="9"/>
  <c r="H452" i="9"/>
  <c r="E84" i="9"/>
  <c r="L304" i="9"/>
  <c r="F177" i="9"/>
  <c r="F2022" i="9"/>
  <c r="H1377" i="9"/>
  <c r="C2205" i="9"/>
  <c r="N694" i="9"/>
  <c r="N775" i="9"/>
  <c r="F1607" i="9"/>
  <c r="G1309" i="9"/>
  <c r="O1369" i="9"/>
  <c r="J155" i="9"/>
  <c r="D2210" i="9"/>
  <c r="C100" i="9"/>
  <c r="J1993" i="9"/>
  <c r="H82" i="9"/>
  <c r="K459" i="9"/>
  <c r="F1675" i="9"/>
  <c r="H2126" i="9"/>
  <c r="J236" i="9"/>
  <c r="K734" i="9"/>
  <c r="N1240" i="9"/>
  <c r="D1380" i="9"/>
  <c r="L189" i="9"/>
  <c r="D2110" i="9"/>
  <c r="I87" i="9"/>
  <c r="H1105" i="9"/>
  <c r="O1423" i="9"/>
  <c r="K1527" i="9"/>
  <c r="C833" i="9"/>
  <c r="E223" i="9"/>
  <c r="L966" i="9"/>
  <c r="E1447" i="9"/>
  <c r="D517" i="9"/>
  <c r="O1935" i="9"/>
  <c r="K1069" i="9"/>
  <c r="O221" i="9"/>
  <c r="L126" i="9"/>
  <c r="N1740" i="9"/>
  <c r="M1524" i="9"/>
  <c r="J297" i="9"/>
  <c r="G996" i="9"/>
  <c r="G1583" i="9"/>
  <c r="K1258" i="9"/>
  <c r="N964" i="9"/>
  <c r="L756" i="9"/>
  <c r="I1751" i="9"/>
  <c r="L1415" i="9"/>
  <c r="M805" i="9"/>
  <c r="H753" i="9"/>
  <c r="O2013" i="9"/>
  <c r="N2151" i="9"/>
  <c r="O612" i="9"/>
  <c r="J1389" i="9"/>
  <c r="O1833" i="9"/>
  <c r="M59" i="9"/>
  <c r="H2159" i="9"/>
  <c r="F959" i="9"/>
  <c r="H476" i="9"/>
  <c r="O2167" i="9"/>
  <c r="L2218" i="9"/>
  <c r="M614" i="9"/>
  <c r="L1835" i="9"/>
  <c r="L1312" i="9"/>
  <c r="C1780" i="9"/>
  <c r="D1701" i="9"/>
  <c r="O1051" i="9"/>
  <c r="M1830" i="9"/>
  <c r="N2069" i="9"/>
  <c r="K590" i="9"/>
  <c r="M1641" i="9"/>
  <c r="K1881" i="9"/>
  <c r="C1296" i="9"/>
  <c r="I1935" i="9"/>
  <c r="F469" i="9"/>
  <c r="L577" i="9"/>
  <c r="I1029" i="9"/>
  <c r="I845" i="9"/>
  <c r="M1098" i="9"/>
  <c r="H504" i="9"/>
  <c r="N1177" i="9"/>
  <c r="M1337" i="9"/>
  <c r="E583" i="9"/>
  <c r="M716" i="9"/>
  <c r="E1747" i="9"/>
  <c r="L2174" i="9"/>
  <c r="K932" i="9"/>
  <c r="O768" i="9"/>
  <c r="H1910" i="9"/>
  <c r="M1200" i="9"/>
  <c r="G327" i="9"/>
  <c r="L426" i="9"/>
  <c r="H661" i="9"/>
  <c r="M1420" i="9"/>
  <c r="E1131" i="9"/>
  <c r="D294" i="9"/>
  <c r="L1438" i="9"/>
  <c r="N1911" i="9"/>
  <c r="C147" i="9"/>
  <c r="I1661" i="9"/>
  <c r="I2094" i="9"/>
  <c r="D207" i="9"/>
  <c r="O2095" i="9"/>
  <c r="M1379" i="9"/>
  <c r="O1040" i="9"/>
  <c r="F2033" i="9"/>
  <c r="G171" i="9"/>
  <c r="E927" i="9"/>
  <c r="I1514" i="9"/>
  <c r="N594" i="9"/>
  <c r="I1278" i="9"/>
  <c r="I1482" i="9"/>
  <c r="O1176" i="9"/>
  <c r="L1214" i="9"/>
  <c r="M1560" i="9"/>
  <c r="M2087" i="9"/>
  <c r="E916" i="9"/>
  <c r="I232" i="9"/>
  <c r="F1928" i="9"/>
  <c r="D129" i="9"/>
  <c r="M2035" i="9"/>
  <c r="D2017" i="9"/>
  <c r="K1301" i="9"/>
  <c r="M1497" i="9"/>
  <c r="O711" i="9"/>
  <c r="C1736" i="9"/>
  <c r="K1048" i="9"/>
  <c r="L1722" i="9"/>
  <c r="L792" i="9"/>
  <c r="D1496" i="9"/>
  <c r="J119" i="9"/>
  <c r="N1667" i="9"/>
  <c r="L2074" i="9"/>
  <c r="L445" i="9"/>
  <c r="O2123" i="9"/>
  <c r="G2149" i="9"/>
  <c r="G817" i="9"/>
  <c r="L1136" i="9"/>
  <c r="M1472" i="9"/>
  <c r="I564" i="9"/>
  <c r="D1282" i="9"/>
  <c r="M423" i="9"/>
  <c r="J1950" i="9"/>
  <c r="L1727" i="9"/>
  <c r="H1013" i="9"/>
  <c r="E1533" i="9"/>
  <c r="D1298" i="9"/>
  <c r="G956" i="9"/>
  <c r="L296" i="9"/>
  <c r="N182" i="9"/>
  <c r="N492" i="9"/>
  <c r="D179" i="9"/>
  <c r="D886" i="9"/>
  <c r="O2077" i="9"/>
  <c r="F944" i="9"/>
  <c r="M2129" i="9"/>
  <c r="G1577" i="9"/>
  <c r="O799" i="9"/>
  <c r="H819" i="9"/>
  <c r="J1154" i="9"/>
  <c r="O2060" i="9"/>
  <c r="H2131" i="9"/>
  <c r="F1686" i="9"/>
  <c r="O1508" i="9"/>
  <c r="G889" i="9"/>
  <c r="D1698" i="9"/>
  <c r="K1000" i="9"/>
  <c r="G804" i="9"/>
  <c r="E2118" i="9"/>
  <c r="O2163" i="9"/>
  <c r="L520" i="9"/>
  <c r="D2079" i="9"/>
  <c r="E2142" i="9"/>
  <c r="J853" i="9"/>
  <c r="E837" i="9"/>
  <c r="J267" i="9"/>
  <c r="G632" i="9"/>
  <c r="I2172" i="9"/>
  <c r="L2193" i="9"/>
  <c r="M1825" i="9"/>
  <c r="J1278" i="9"/>
  <c r="K1067" i="9"/>
  <c r="H1488" i="9"/>
  <c r="N553" i="9"/>
  <c r="C395" i="9"/>
  <c r="O1439" i="9"/>
  <c r="D2171" i="9"/>
  <c r="O1940" i="9"/>
  <c r="M708" i="9"/>
  <c r="C1490" i="9"/>
  <c r="C1667" i="9"/>
  <c r="I1560" i="9"/>
  <c r="O1990" i="9"/>
  <c r="E1805" i="9"/>
  <c r="E1214" i="9"/>
  <c r="J175" i="9"/>
  <c r="I454" i="9"/>
  <c r="N572" i="9"/>
  <c r="C2137" i="9"/>
  <c r="L270" i="9"/>
  <c r="H205" i="9"/>
  <c r="C2229" i="9"/>
  <c r="M2106" i="9"/>
  <c r="L1538" i="9"/>
  <c r="K139" i="9"/>
  <c r="K595" i="9"/>
  <c r="E402" i="9"/>
  <c r="H556" i="9"/>
  <c r="C919" i="9"/>
  <c r="I644" i="9"/>
  <c r="M2040" i="9"/>
  <c r="K805" i="9"/>
  <c r="O658" i="9"/>
  <c r="M779" i="9"/>
  <c r="E239" i="9"/>
  <c r="C411" i="9"/>
  <c r="O500" i="9"/>
  <c r="K1053" i="9"/>
  <c r="E1357" i="9"/>
  <c r="N359" i="9"/>
  <c r="E569" i="9"/>
  <c r="N196" i="9"/>
  <c r="E776" i="9"/>
  <c r="D662" i="9"/>
  <c r="D1060" i="9"/>
  <c r="O1469" i="9"/>
  <c r="C2134" i="9"/>
  <c r="O692" i="9"/>
  <c r="N352" i="9"/>
  <c r="I1592" i="9"/>
  <c r="E2053" i="9"/>
  <c r="G1707" i="9"/>
  <c r="F1356" i="9"/>
  <c r="N2213" i="9"/>
  <c r="C1425" i="9"/>
  <c r="G1084" i="9"/>
  <c r="N2074" i="9"/>
  <c r="I1378" i="9"/>
  <c r="I8" i="9"/>
  <c r="M1204" i="9"/>
  <c r="O2021" i="9"/>
  <c r="K2114" i="9"/>
  <c r="H778" i="9"/>
  <c r="H856" i="9"/>
  <c r="E2085" i="9"/>
  <c r="N1609" i="9"/>
  <c r="D758" i="9"/>
  <c r="I1168" i="9"/>
  <c r="I1998" i="9"/>
  <c r="D319" i="9"/>
  <c r="F1401" i="9"/>
  <c r="I2170" i="9"/>
  <c r="D529" i="9"/>
  <c r="C1705" i="9"/>
  <c r="F818" i="9"/>
  <c r="G402" i="9"/>
  <c r="L1340" i="9"/>
  <c r="N2201" i="9"/>
  <c r="L784" i="9"/>
  <c r="M1707" i="9"/>
  <c r="D2000" i="9"/>
  <c r="D2104" i="9"/>
  <c r="K1737" i="9"/>
  <c r="E2099" i="9"/>
  <c r="L1954" i="9"/>
  <c r="C1261" i="9"/>
  <c r="L395" i="9"/>
  <c r="F910" i="9"/>
  <c r="O1368" i="9"/>
  <c r="O1916" i="9"/>
  <c r="F2011" i="9"/>
  <c r="I1055" i="9"/>
  <c r="D2168" i="9"/>
  <c r="D2066" i="9"/>
  <c r="E302" i="9"/>
  <c r="M993" i="9"/>
  <c r="G262" i="9"/>
  <c r="I1860" i="9"/>
  <c r="H1005" i="9"/>
  <c r="C77" i="9"/>
  <c r="C1562" i="9"/>
  <c r="M1633" i="9"/>
  <c r="O2119" i="9"/>
  <c r="K191" i="9"/>
  <c r="E464" i="9"/>
  <c r="E1378" i="9"/>
  <c r="F138" i="9"/>
  <c r="I1597" i="9"/>
  <c r="K1118" i="9"/>
  <c r="O856" i="9"/>
  <c r="O1850" i="9"/>
  <c r="L25" i="9"/>
  <c r="O1621" i="9"/>
  <c r="O783" i="9"/>
  <c r="K1217" i="9"/>
  <c r="D1773" i="9"/>
  <c r="L30" i="9"/>
  <c r="O1145" i="9"/>
  <c r="C824" i="9"/>
  <c r="N2056" i="9"/>
  <c r="M1031" i="9"/>
  <c r="K1204" i="9"/>
  <c r="N2018" i="9"/>
  <c r="H2207" i="9"/>
  <c r="I1098" i="9"/>
  <c r="G1255" i="9"/>
  <c r="O1491" i="9"/>
  <c r="M608" i="9"/>
  <c r="I69" i="9"/>
  <c r="G781" i="9"/>
  <c r="O1131" i="9"/>
  <c r="M1917" i="9"/>
  <c r="C1109" i="9"/>
  <c r="H2229" i="9"/>
  <c r="H388" i="9"/>
  <c r="G2056" i="9"/>
  <c r="I579" i="9"/>
  <c r="F810" i="9"/>
  <c r="F1798" i="9"/>
  <c r="K1593" i="9"/>
  <c r="D2230" i="9"/>
  <c r="K2197" i="9"/>
  <c r="D752" i="9"/>
  <c r="C184" i="9"/>
  <c r="H2119" i="9"/>
  <c r="K4" i="9"/>
  <c r="C1063" i="9"/>
  <c r="H1259" i="9"/>
  <c r="E1860" i="9"/>
  <c r="D266" i="9"/>
  <c r="N1597" i="9"/>
  <c r="L2169" i="9"/>
  <c r="D1983" i="9"/>
  <c r="G1862" i="9"/>
  <c r="I1451" i="9"/>
  <c r="M988" i="9"/>
  <c r="N392" i="9"/>
  <c r="H269" i="9"/>
  <c r="G1145" i="9"/>
  <c r="D1283" i="9"/>
  <c r="E696" i="9"/>
  <c r="M1075" i="9"/>
  <c r="G1235" i="9"/>
  <c r="I553" i="9"/>
  <c r="F1173" i="9"/>
  <c r="M278" i="9"/>
  <c r="M1941" i="9"/>
  <c r="N989" i="9"/>
  <c r="N1201" i="9"/>
  <c r="M1993" i="9"/>
  <c r="N907" i="9"/>
  <c r="G659" i="9"/>
  <c r="O185" i="9"/>
  <c r="E1104" i="9"/>
  <c r="M1150" i="9"/>
  <c r="E830" i="9"/>
  <c r="H963" i="9"/>
  <c r="E2033" i="9"/>
  <c r="K1392" i="9"/>
  <c r="N1876" i="9"/>
  <c r="N901" i="9"/>
  <c r="F1106" i="9"/>
  <c r="H345" i="9"/>
  <c r="L752" i="9"/>
  <c r="C1799" i="9"/>
  <c r="O1906" i="9"/>
  <c r="G1295" i="9"/>
  <c r="E1237" i="9"/>
  <c r="F1275" i="9"/>
  <c r="K1273" i="9"/>
  <c r="N2215" i="9"/>
  <c r="N818" i="9"/>
  <c r="H1124" i="9"/>
  <c r="N399" i="9"/>
  <c r="L245" i="9"/>
  <c r="H164" i="9"/>
  <c r="N1371" i="9"/>
  <c r="D694" i="9"/>
  <c r="H200" i="9"/>
  <c r="M82" i="9"/>
  <c r="J530" i="9"/>
  <c r="N1216" i="9"/>
  <c r="E969" i="9"/>
  <c r="G2043" i="9"/>
  <c r="F145" i="9"/>
  <c r="L2124" i="9"/>
  <c r="J712" i="9"/>
  <c r="N443" i="9"/>
  <c r="C791" i="9"/>
  <c r="O569" i="9"/>
  <c r="H998" i="9"/>
  <c r="M1212" i="9"/>
  <c r="K1219" i="9"/>
  <c r="C1464" i="9"/>
  <c r="E510" i="9"/>
  <c r="H698" i="9"/>
  <c r="E1888" i="9"/>
  <c r="H1773" i="9"/>
  <c r="K1016" i="9"/>
  <c r="G1878" i="9"/>
  <c r="N1999" i="9"/>
  <c r="K1917" i="9"/>
  <c r="L1895" i="9"/>
  <c r="O166" i="9"/>
  <c r="J522" i="9"/>
  <c r="L2099" i="9"/>
  <c r="J114" i="9"/>
  <c r="D1891" i="9"/>
  <c r="K1747" i="9"/>
  <c r="I907" i="9"/>
  <c r="G1946" i="9"/>
  <c r="M1804" i="9"/>
  <c r="F2025" i="9"/>
  <c r="L1471" i="9"/>
  <c r="J1469" i="9"/>
  <c r="D408" i="9"/>
  <c r="H262" i="9"/>
  <c r="L1211" i="9"/>
  <c r="M1447" i="9"/>
  <c r="C629" i="9"/>
  <c r="J1044" i="9"/>
  <c r="M797" i="9"/>
  <c r="L57" i="9"/>
  <c r="O622" i="9"/>
  <c r="M2215" i="9"/>
  <c r="O1661" i="9"/>
  <c r="E2229" i="9"/>
  <c r="M688" i="9"/>
  <c r="G622" i="9"/>
  <c r="E673" i="9"/>
  <c r="H124" i="9"/>
  <c r="L1931" i="9"/>
  <c r="C582" i="9"/>
  <c r="G2098" i="9"/>
  <c r="O1445" i="9"/>
  <c r="M69" i="9"/>
  <c r="G706" i="9"/>
  <c r="H508" i="9"/>
  <c r="G1341" i="9"/>
  <c r="D1210" i="9"/>
  <c r="C779" i="9"/>
  <c r="M1855" i="9"/>
  <c r="L1075" i="9"/>
  <c r="I2202" i="9"/>
  <c r="F1563" i="9"/>
  <c r="N2044" i="9"/>
  <c r="L423" i="9"/>
  <c r="J565" i="9"/>
  <c r="J1948" i="9"/>
  <c r="C2128" i="9"/>
  <c r="J467" i="9"/>
  <c r="E1463" i="9"/>
  <c r="M1093" i="9"/>
  <c r="C460" i="9"/>
  <c r="O200" i="9"/>
  <c r="I659" i="9"/>
  <c r="I1465" i="9"/>
  <c r="M1555" i="9"/>
  <c r="J488" i="9"/>
  <c r="C874" i="9"/>
  <c r="J182" i="9"/>
  <c r="M1005" i="9"/>
  <c r="I1042" i="9"/>
  <c r="J98" i="9"/>
  <c r="E1050" i="9"/>
  <c r="O1180" i="9"/>
  <c r="M825" i="9"/>
  <c r="E501" i="9"/>
  <c r="F2180" i="9"/>
  <c r="H294" i="9"/>
  <c r="O819" i="9"/>
  <c r="G722" i="9"/>
  <c r="C621" i="9"/>
  <c r="F529" i="9"/>
  <c r="M1136" i="9"/>
  <c r="J340" i="9"/>
  <c r="J743" i="9"/>
  <c r="C720" i="9"/>
  <c r="D1500" i="9"/>
  <c r="J804" i="9"/>
  <c r="C1729" i="9"/>
  <c r="G1546" i="9"/>
  <c r="M376" i="9"/>
  <c r="N532" i="9"/>
  <c r="E1997" i="9"/>
  <c r="C1181" i="9"/>
  <c r="I37" i="9"/>
  <c r="G2038" i="9"/>
  <c r="G1549" i="9"/>
  <c r="C1554" i="9"/>
  <c r="H796" i="9"/>
  <c r="H632" i="9"/>
  <c r="G332" i="9"/>
  <c r="M2011" i="9"/>
  <c r="F1747" i="9"/>
  <c r="D1379" i="9"/>
  <c r="M2207" i="9"/>
  <c r="I2057" i="9"/>
  <c r="E1468" i="9"/>
  <c r="G1870" i="9"/>
  <c r="J2228" i="9"/>
  <c r="I284" i="9"/>
  <c r="O343" i="9"/>
  <c r="D2076" i="9"/>
  <c r="H580" i="9"/>
  <c r="C1996" i="9"/>
  <c r="F636" i="9"/>
  <c r="N1708" i="9"/>
  <c r="O1381" i="9"/>
  <c r="F183" i="9"/>
  <c r="O2157" i="9"/>
  <c r="M1582" i="9"/>
  <c r="M704" i="9"/>
  <c r="L1589" i="9"/>
  <c r="D1933" i="9"/>
  <c r="K1902" i="9"/>
  <c r="N862" i="9"/>
  <c r="L990" i="9"/>
  <c r="N440" i="9"/>
  <c r="H2123" i="9"/>
  <c r="H758" i="9"/>
  <c r="G1612" i="9"/>
  <c r="E1146" i="9"/>
  <c r="M153" i="9"/>
  <c r="C42" i="9"/>
  <c r="H220" i="9"/>
  <c r="K1418" i="9"/>
  <c r="I1247" i="9"/>
  <c r="C958" i="9"/>
  <c r="E635" i="9"/>
  <c r="G1915" i="9"/>
  <c r="C441" i="9"/>
  <c r="D2109" i="9"/>
  <c r="E1700" i="9"/>
  <c r="G936" i="9"/>
  <c r="H928" i="9"/>
  <c r="H36" i="9"/>
  <c r="F1954" i="9"/>
  <c r="L1710" i="9"/>
  <c r="K1792" i="9"/>
  <c r="K1821" i="9"/>
  <c r="G2067" i="9"/>
  <c r="D1800" i="9"/>
  <c r="E1060" i="9"/>
  <c r="N1504" i="9"/>
  <c r="M950" i="9"/>
  <c r="K1282" i="9"/>
  <c r="D1975" i="9"/>
  <c r="J192" i="9"/>
  <c r="M60" i="9"/>
  <c r="M1418" i="9"/>
  <c r="M1795" i="9"/>
  <c r="O251" i="9"/>
  <c r="D979" i="9"/>
  <c r="E540" i="9"/>
  <c r="G1799" i="9"/>
  <c r="N1624" i="9"/>
  <c r="E1579" i="9"/>
  <c r="K1046" i="9"/>
  <c r="J993" i="9"/>
  <c r="D1978" i="9"/>
  <c r="K2232" i="9"/>
  <c r="L1932" i="9"/>
  <c r="J1826" i="9"/>
  <c r="K1813" i="9"/>
  <c r="L1178" i="9"/>
  <c r="L252" i="9"/>
  <c r="L1736" i="9"/>
  <c r="M1227" i="9"/>
  <c r="M353" i="9"/>
  <c r="O437" i="9"/>
  <c r="E1979" i="9"/>
  <c r="F1796" i="9"/>
  <c r="J2022" i="9"/>
  <c r="I1001" i="9"/>
  <c r="M1550" i="9"/>
  <c r="J2060" i="9"/>
  <c r="K751" i="9"/>
  <c r="I850" i="9"/>
  <c r="H1311" i="9"/>
  <c r="H1104" i="9"/>
  <c r="J1079" i="9"/>
  <c r="D386" i="9"/>
  <c r="F1394" i="9"/>
  <c r="I669" i="9"/>
  <c r="M1167" i="9"/>
  <c r="F612" i="9"/>
  <c r="I1044" i="9"/>
  <c r="H1587" i="9"/>
  <c r="J696" i="9"/>
  <c r="G1990" i="9"/>
  <c r="K1938" i="9"/>
  <c r="H868" i="9"/>
  <c r="O794" i="9"/>
  <c r="E1921" i="9"/>
  <c r="M529" i="9"/>
  <c r="I1405" i="9"/>
  <c r="E1386" i="9"/>
  <c r="C403" i="9"/>
  <c r="E1175" i="9"/>
  <c r="H590" i="9"/>
  <c r="G1388" i="9"/>
  <c r="M693" i="9"/>
  <c r="F1033" i="9"/>
  <c r="G1151" i="9"/>
  <c r="F1663" i="9"/>
  <c r="K101" i="9"/>
  <c r="F32" i="9"/>
  <c r="C2115" i="9"/>
  <c r="G1939" i="9"/>
  <c r="O1988" i="9"/>
  <c r="G717" i="9"/>
  <c r="N1998" i="9"/>
  <c r="H812" i="9"/>
  <c r="H771" i="9"/>
  <c r="C478" i="9"/>
  <c r="N112" i="9"/>
  <c r="C236" i="9"/>
  <c r="F1925" i="9"/>
  <c r="D985" i="9"/>
  <c r="I1831" i="9"/>
  <c r="N1205" i="9"/>
  <c r="F1235" i="9"/>
  <c r="G1383" i="9"/>
  <c r="K513" i="9"/>
  <c r="H883" i="9"/>
  <c r="M1348" i="9"/>
  <c r="E1037" i="9"/>
  <c r="H1018" i="9"/>
  <c r="C2150" i="9"/>
  <c r="O49" i="9"/>
  <c r="E391" i="9"/>
  <c r="H1694" i="9"/>
  <c r="F666" i="9"/>
  <c r="O1113" i="9"/>
  <c r="G658" i="9"/>
  <c r="H1670" i="9"/>
  <c r="C715" i="9"/>
  <c r="L942" i="9"/>
  <c r="H1618" i="9"/>
  <c r="N1289" i="9"/>
  <c r="N1095" i="9"/>
  <c r="D474" i="9"/>
  <c r="O1920" i="9"/>
  <c r="J924" i="9"/>
  <c r="D162" i="9"/>
  <c r="D1370" i="9"/>
  <c r="K643" i="9"/>
  <c r="F1783" i="9"/>
  <c r="G749" i="9"/>
  <c r="N1944" i="9"/>
  <c r="I587" i="9"/>
  <c r="I2048" i="9"/>
  <c r="L8" i="9"/>
  <c r="M1828" i="9"/>
  <c r="J1986" i="9"/>
  <c r="C123" i="9"/>
  <c r="J1443" i="9"/>
  <c r="H740" i="9"/>
  <c r="K2161" i="9"/>
  <c r="K725" i="9"/>
  <c r="F806" i="9"/>
  <c r="M1987" i="9"/>
  <c r="H1776" i="9"/>
  <c r="E100" i="9"/>
  <c r="M1483" i="9"/>
  <c r="O272" i="9"/>
  <c r="L920" i="9"/>
  <c r="C857" i="9"/>
  <c r="C288" i="9"/>
  <c r="H190" i="9"/>
  <c r="E948" i="9"/>
  <c r="M1832" i="9"/>
  <c r="I220" i="9"/>
  <c r="H879" i="9"/>
  <c r="D1928" i="9"/>
  <c r="O1793" i="9"/>
  <c r="N428" i="9"/>
  <c r="O511" i="9"/>
  <c r="J1721" i="9"/>
  <c r="O377" i="9"/>
  <c r="K448" i="9"/>
  <c r="G288" i="9"/>
  <c r="N752" i="9"/>
  <c r="E781" i="9"/>
  <c r="K338" i="9"/>
  <c r="H1216" i="9"/>
  <c r="C283" i="9"/>
  <c r="H2202" i="9"/>
  <c r="C676" i="9"/>
  <c r="E1542" i="9"/>
  <c r="C1220" i="9"/>
  <c r="C1026" i="9"/>
  <c r="M1279" i="9"/>
  <c r="K69" i="9"/>
  <c r="M2169" i="9"/>
  <c r="J427" i="9"/>
  <c r="H743" i="9"/>
  <c r="C1850" i="9"/>
  <c r="J605" i="9"/>
  <c r="M502" i="9"/>
  <c r="N1187" i="9"/>
  <c r="I1236" i="9"/>
  <c r="J780" i="9"/>
  <c r="M687" i="9"/>
  <c r="I672" i="9"/>
  <c r="F475" i="9"/>
  <c r="F1953" i="9"/>
  <c r="C1012" i="9"/>
  <c r="L1212" i="9"/>
  <c r="I912" i="9"/>
  <c r="K469" i="9"/>
  <c r="O1318" i="9"/>
  <c r="M2228" i="9"/>
  <c r="C1805" i="9"/>
  <c r="M750" i="9"/>
  <c r="G1970" i="9"/>
  <c r="C1253" i="9"/>
  <c r="G629" i="9"/>
  <c r="G118" i="9"/>
  <c r="F570" i="9"/>
  <c r="H1692" i="9"/>
  <c r="C1663" i="9"/>
  <c r="M870" i="9"/>
  <c r="E1554" i="9"/>
  <c r="I1155" i="9"/>
  <c r="H1669" i="9"/>
  <c r="N996" i="9"/>
  <c r="F2161" i="9"/>
  <c r="G2165" i="9"/>
  <c r="K1013" i="9"/>
  <c r="L760" i="9"/>
  <c r="F1426" i="9"/>
  <c r="H1145" i="9"/>
  <c r="J1520" i="9"/>
  <c r="L1889" i="9"/>
  <c r="O2114" i="9"/>
  <c r="N1923" i="9"/>
  <c r="G837" i="9"/>
  <c r="N1972" i="9"/>
  <c r="N2138" i="9"/>
  <c r="O1489" i="9"/>
  <c r="O1453" i="9"/>
  <c r="F1558" i="9"/>
  <c r="G777" i="9"/>
  <c r="M87" i="9"/>
  <c r="J400" i="9"/>
  <c r="J1780" i="9"/>
  <c r="D963" i="9"/>
  <c r="E853" i="9"/>
  <c r="C1275" i="9"/>
  <c r="J931" i="9"/>
  <c r="M1345" i="9"/>
  <c r="H860" i="9"/>
  <c r="H475" i="9"/>
  <c r="I1570" i="9"/>
  <c r="E446" i="9"/>
  <c r="F447" i="9"/>
  <c r="N206" i="9"/>
  <c r="L870" i="9"/>
  <c r="K345" i="9"/>
  <c r="E1280" i="9"/>
  <c r="G252" i="9"/>
  <c r="H697" i="9"/>
  <c r="J1370" i="9"/>
  <c r="I1900" i="9"/>
  <c r="F1705" i="9"/>
  <c r="K2117" i="9"/>
  <c r="L200" i="9"/>
  <c r="O991" i="9"/>
  <c r="D869" i="9"/>
  <c r="G1812" i="9"/>
  <c r="N1354" i="9"/>
  <c r="F1172" i="9"/>
  <c r="F2064" i="9"/>
  <c r="L525" i="9"/>
  <c r="G1172" i="9"/>
  <c r="O1829" i="9"/>
  <c r="G1004" i="9"/>
  <c r="C657" i="9"/>
  <c r="K996" i="9"/>
  <c r="K780" i="9"/>
  <c r="G1639" i="9"/>
  <c r="N927" i="9"/>
  <c r="O832" i="9"/>
  <c r="I1288" i="9"/>
  <c r="D186" i="9"/>
  <c r="J27" i="9"/>
  <c r="N1971" i="9"/>
  <c r="L1612" i="9"/>
  <c r="D1798" i="9"/>
  <c r="H1693" i="9"/>
  <c r="H1696" i="9"/>
  <c r="E1853" i="9"/>
  <c r="K723" i="9"/>
  <c r="N1073" i="9"/>
  <c r="L959" i="9"/>
  <c r="L1565" i="9"/>
  <c r="I664" i="9"/>
  <c r="I1834" i="9"/>
  <c r="K352" i="9"/>
  <c r="G978" i="9"/>
  <c r="L929" i="9"/>
  <c r="M2140" i="9"/>
  <c r="E1020" i="9"/>
  <c r="F11" i="9"/>
  <c r="M7" i="9"/>
  <c r="G70" i="9"/>
  <c r="H1838" i="9"/>
  <c r="D1995" i="9"/>
  <c r="E455" i="9"/>
  <c r="H1192" i="9"/>
  <c r="E517" i="9"/>
  <c r="F1160" i="9"/>
  <c r="G1018" i="9"/>
  <c r="F279" i="9"/>
  <c r="L147" i="9"/>
  <c r="O822" i="9"/>
  <c r="J100" i="9"/>
  <c r="E2200" i="9"/>
  <c r="M580" i="9"/>
  <c r="J1667" i="9"/>
  <c r="C1044" i="9"/>
  <c r="I2220" i="9"/>
  <c r="F1564" i="9"/>
  <c r="E1778" i="9"/>
  <c r="K209" i="9"/>
  <c r="G1201" i="9"/>
  <c r="I47" i="9"/>
  <c r="K2065" i="9"/>
  <c r="O1022" i="9"/>
  <c r="E1760" i="9"/>
  <c r="L506" i="9"/>
  <c r="C2139" i="9"/>
  <c r="K151" i="9"/>
  <c r="K1790" i="9"/>
  <c r="N1994" i="9"/>
  <c r="E2100" i="9"/>
  <c r="H1729" i="9"/>
  <c r="H505" i="9"/>
  <c r="D563" i="9"/>
  <c r="I2051" i="9"/>
  <c r="K1320" i="9"/>
  <c r="C914" i="9"/>
  <c r="N1758" i="9"/>
  <c r="E1118" i="9"/>
  <c r="G142" i="9"/>
  <c r="J981" i="9"/>
  <c r="F30" i="9"/>
  <c r="H2170" i="9"/>
  <c r="O1538" i="9"/>
  <c r="O1843" i="9"/>
  <c r="O2087" i="9"/>
  <c r="N85" i="9"/>
  <c r="I1176" i="9"/>
  <c r="N2202" i="9"/>
  <c r="E813" i="9"/>
  <c r="H138" i="9"/>
  <c r="F686" i="9"/>
  <c r="N871" i="9"/>
  <c r="J1125" i="9"/>
  <c r="I1576" i="9"/>
  <c r="C238" i="9"/>
  <c r="G1399" i="9"/>
  <c r="I1624" i="9"/>
  <c r="C1485" i="9"/>
  <c r="F1977" i="9"/>
  <c r="O2100" i="9"/>
  <c r="M1186" i="9"/>
  <c r="D121" i="9"/>
  <c r="O61" i="9"/>
  <c r="G197" i="9"/>
  <c r="M1752" i="9"/>
  <c r="N220" i="9"/>
  <c r="M1632" i="9"/>
  <c r="N1137" i="9"/>
  <c r="I681" i="9"/>
  <c r="F496" i="9"/>
  <c r="O1675" i="9"/>
  <c r="N1633" i="9"/>
  <c r="E1726" i="9"/>
  <c r="C2051" i="9"/>
  <c r="I1366" i="9"/>
  <c r="K2109" i="9"/>
  <c r="H1728" i="9"/>
  <c r="L557" i="9"/>
  <c r="M1292" i="9"/>
  <c r="N1973" i="9"/>
  <c r="F210" i="9"/>
  <c r="O1512" i="9"/>
  <c r="K181" i="9"/>
  <c r="J1618" i="9"/>
  <c r="C1860" i="9"/>
  <c r="D9" i="9"/>
  <c r="K270" i="9"/>
  <c r="G529" i="9"/>
  <c r="G1796" i="9"/>
  <c r="M1013" i="9"/>
  <c r="D703" i="9"/>
  <c r="C1972" i="9"/>
  <c r="J214" i="9"/>
  <c r="J1564" i="9"/>
  <c r="O2042" i="9"/>
  <c r="H1706" i="9"/>
  <c r="C2094" i="9"/>
  <c r="K353" i="9"/>
  <c r="K1311" i="9"/>
  <c r="D155" i="9"/>
  <c r="K59" i="9"/>
  <c r="M382" i="9"/>
  <c r="N646" i="9"/>
  <c r="J891" i="9"/>
  <c r="D567" i="9"/>
  <c r="M453" i="9"/>
  <c r="E46" i="9"/>
  <c r="C509" i="9"/>
  <c r="E1188" i="9"/>
  <c r="I101" i="9"/>
  <c r="K116" i="9"/>
  <c r="H895" i="9"/>
  <c r="J406" i="9"/>
  <c r="E445" i="9"/>
  <c r="H2102" i="9"/>
  <c r="K571" i="9"/>
  <c r="O741" i="9"/>
  <c r="L1571" i="9"/>
  <c r="M2196" i="9"/>
  <c r="N618" i="9"/>
  <c r="L232" i="9"/>
  <c r="F1473" i="9"/>
  <c r="O834" i="9"/>
  <c r="H1433" i="9"/>
  <c r="F365" i="9"/>
  <c r="L397" i="9"/>
  <c r="D1607" i="9"/>
  <c r="H530" i="9"/>
  <c r="M591" i="9"/>
  <c r="M929" i="9"/>
  <c r="C200" i="9"/>
  <c r="C2226" i="9"/>
  <c r="C1366" i="9"/>
  <c r="D512" i="9"/>
  <c r="D961" i="9"/>
  <c r="C1589" i="9"/>
  <c r="M1330" i="9"/>
  <c r="L1363" i="9"/>
  <c r="G1150" i="9"/>
  <c r="N1268" i="9"/>
  <c r="H1250" i="9"/>
  <c r="G436" i="9"/>
  <c r="G505" i="9"/>
  <c r="I831" i="9"/>
  <c r="L453" i="9"/>
  <c r="F775" i="9"/>
  <c r="L679" i="9"/>
  <c r="L1269" i="9"/>
  <c r="M947" i="9"/>
  <c r="L1704" i="9"/>
  <c r="O2129" i="9"/>
  <c r="K1501" i="9"/>
  <c r="F1858" i="9"/>
  <c r="D2025" i="9"/>
  <c r="L1055" i="9"/>
  <c r="F1154" i="9"/>
  <c r="G360" i="9"/>
  <c r="J1760" i="9"/>
  <c r="C814" i="9"/>
  <c r="C341" i="9"/>
  <c r="I1258" i="9"/>
  <c r="I1380" i="9"/>
  <c r="K1582" i="9"/>
  <c r="F1984" i="9"/>
  <c r="O1202" i="9"/>
  <c r="H704" i="9"/>
  <c r="E1707" i="9"/>
  <c r="F1059" i="9"/>
  <c r="D1890" i="9"/>
  <c r="H2116" i="9"/>
  <c r="D630" i="9"/>
  <c r="N38" i="9"/>
  <c r="H2094" i="9"/>
  <c r="O1625" i="9"/>
  <c r="L1770" i="9"/>
  <c r="M603" i="9"/>
  <c r="N1801" i="9"/>
  <c r="F1405" i="9"/>
  <c r="F446" i="9"/>
  <c r="G383" i="9"/>
  <c r="H1463" i="9"/>
  <c r="H815" i="9"/>
  <c r="F387" i="9"/>
  <c r="F921" i="9"/>
  <c r="K1082" i="9"/>
  <c r="G1692" i="9"/>
  <c r="M1273" i="9"/>
  <c r="D387" i="9"/>
  <c r="M823" i="9"/>
  <c r="K2011" i="9"/>
  <c r="N2196" i="9"/>
  <c r="O1585" i="9"/>
  <c r="D209" i="9"/>
  <c r="D1646" i="9"/>
  <c r="I1940" i="9"/>
  <c r="D1791" i="9"/>
  <c r="O2075" i="9"/>
  <c r="E1147" i="9"/>
  <c r="K406" i="9"/>
  <c r="H436" i="9"/>
  <c r="F239" i="9"/>
  <c r="N99" i="9"/>
  <c r="I20" i="9"/>
  <c r="J863" i="9"/>
  <c r="N1122" i="9"/>
  <c r="F746" i="9"/>
  <c r="G269" i="9"/>
  <c r="H170" i="9"/>
  <c r="H1654" i="9"/>
  <c r="E1425" i="9"/>
  <c r="N622" i="9"/>
  <c r="G602" i="9"/>
  <c r="E1973" i="9"/>
  <c r="N1124" i="9"/>
  <c r="K518" i="9"/>
  <c r="G46" i="9"/>
  <c r="D1052" i="9"/>
  <c r="I1408" i="9"/>
  <c r="F2167" i="9"/>
  <c r="M2201" i="9"/>
  <c r="I2003" i="9"/>
  <c r="E1414" i="9"/>
  <c r="H461" i="9"/>
  <c r="O132" i="9"/>
  <c r="N1768" i="9"/>
  <c r="J2082" i="9"/>
  <c r="F236" i="9"/>
  <c r="G1076" i="9"/>
  <c r="I944" i="9"/>
  <c r="J2001" i="9"/>
  <c r="C750" i="9"/>
  <c r="J1046" i="9"/>
  <c r="N1048" i="9"/>
  <c r="D1682" i="9"/>
  <c r="O1212" i="9"/>
  <c r="E648" i="9"/>
  <c r="J1979" i="9"/>
  <c r="I234" i="9"/>
  <c r="K1456" i="9"/>
  <c r="E1850" i="9"/>
  <c r="G1284" i="9"/>
  <c r="E620" i="9"/>
  <c r="L383" i="9"/>
  <c r="G1395" i="9"/>
  <c r="G1900" i="9"/>
  <c r="J2147" i="9"/>
  <c r="M1800" i="9"/>
  <c r="O2030" i="9"/>
  <c r="O704" i="9"/>
  <c r="H1517" i="9"/>
  <c r="O375" i="9"/>
  <c r="O1738" i="9"/>
  <c r="F684" i="9"/>
  <c r="C409" i="9"/>
  <c r="G708" i="9"/>
  <c r="O1211" i="9"/>
  <c r="G711" i="9"/>
  <c r="N801" i="9"/>
  <c r="K1831" i="9"/>
  <c r="O1395" i="9"/>
  <c r="F1820" i="9"/>
  <c r="F1316" i="9"/>
  <c r="J1135" i="9"/>
  <c r="K348" i="9"/>
  <c r="F82" i="9"/>
  <c r="J1542" i="9"/>
  <c r="K26" i="9"/>
  <c r="M1719" i="9"/>
  <c r="H1200" i="9"/>
  <c r="G235" i="9"/>
  <c r="D1610" i="9"/>
  <c r="O2158" i="9"/>
  <c r="C1270" i="9"/>
  <c r="G743" i="9"/>
  <c r="L931" i="9"/>
  <c r="I725" i="9"/>
  <c r="F706" i="9"/>
  <c r="O2012" i="9"/>
  <c r="I14" i="9"/>
  <c r="L290" i="9"/>
  <c r="O998" i="9"/>
  <c r="C959" i="9"/>
  <c r="K1648" i="9"/>
  <c r="D1271" i="9"/>
  <c r="O662" i="9"/>
  <c r="K1576" i="9"/>
  <c r="O1169" i="9"/>
  <c r="J286" i="9"/>
  <c r="D1318" i="9"/>
  <c r="F458" i="9"/>
  <c r="D1114" i="9"/>
  <c r="D1329" i="9"/>
  <c r="G1658" i="9"/>
  <c r="F905" i="9"/>
  <c r="C2037" i="9"/>
  <c r="E1320" i="9"/>
  <c r="O601" i="9"/>
  <c r="O1002" i="9"/>
  <c r="L1343" i="9"/>
  <c r="I131" i="9"/>
  <c r="I814" i="9"/>
  <c r="H83" i="9"/>
  <c r="I412" i="9"/>
  <c r="E655" i="9"/>
  <c r="E259" i="9"/>
  <c r="I2074" i="9"/>
  <c r="D568" i="9"/>
  <c r="I166" i="9"/>
  <c r="K58" i="9"/>
  <c r="L380" i="9"/>
  <c r="N1623" i="9"/>
  <c r="N1339" i="9"/>
  <c r="C1057" i="9"/>
  <c r="H1908" i="9"/>
  <c r="I830" i="9"/>
  <c r="G1585" i="9"/>
  <c r="J448" i="9"/>
  <c r="H2222" i="9"/>
  <c r="G1858" i="9"/>
  <c r="D1018" i="9"/>
  <c r="O721" i="9"/>
  <c r="L1128" i="9"/>
  <c r="J464" i="9"/>
  <c r="E1593" i="9"/>
  <c r="E1495" i="9"/>
  <c r="G531" i="9"/>
  <c r="H1367" i="9"/>
  <c r="C508" i="9"/>
  <c r="M874" i="9"/>
  <c r="K278" i="9"/>
  <c r="O552" i="9"/>
  <c r="M1459" i="9"/>
  <c r="I1987" i="9"/>
  <c r="J548" i="9"/>
  <c r="G2213" i="9"/>
  <c r="I163" i="9"/>
  <c r="K1033" i="9"/>
  <c r="I1068" i="9"/>
  <c r="D1569" i="9"/>
  <c r="O1124" i="9"/>
  <c r="F1767" i="9"/>
  <c r="D1877" i="9"/>
  <c r="H1396" i="9"/>
  <c r="I493" i="9"/>
  <c r="D1035" i="9"/>
  <c r="K1710" i="9"/>
  <c r="I2175" i="9"/>
  <c r="L64" i="9"/>
  <c r="K432" i="9"/>
  <c r="O2080" i="9"/>
  <c r="O732" i="9"/>
  <c r="F630" i="9"/>
  <c r="M769" i="9"/>
  <c r="I552" i="9"/>
  <c r="F1472" i="9"/>
  <c r="F116" i="9"/>
  <c r="M497" i="9"/>
  <c r="J1678" i="9"/>
  <c r="M1244" i="9"/>
  <c r="N1891" i="9"/>
  <c r="D2220" i="9"/>
  <c r="N282" i="9"/>
  <c r="M245" i="9"/>
  <c r="O1050" i="9"/>
  <c r="O673" i="9"/>
  <c r="L46" i="9"/>
  <c r="C74" i="9"/>
  <c r="I1154" i="9"/>
  <c r="I1325" i="9"/>
  <c r="L127" i="9"/>
  <c r="J688" i="9"/>
  <c r="N124" i="9"/>
  <c r="N817" i="9"/>
  <c r="G1054" i="9"/>
  <c r="O817" i="9"/>
  <c r="M1389" i="9"/>
  <c r="K1246" i="9"/>
  <c r="O1688" i="9"/>
  <c r="N1641" i="9"/>
  <c r="L2201" i="9"/>
  <c r="C1205" i="9"/>
  <c r="H1167" i="9"/>
  <c r="J980" i="9"/>
  <c r="F54" i="9"/>
  <c r="F520" i="9"/>
  <c r="D2113" i="9"/>
  <c r="M2094" i="9"/>
  <c r="M887" i="9"/>
  <c r="C2131" i="9"/>
  <c r="N2096" i="9"/>
  <c r="D929" i="9"/>
  <c r="M1438" i="9"/>
  <c r="J963" i="9"/>
  <c r="C1020" i="9"/>
  <c r="L1283" i="9"/>
  <c r="I980" i="9"/>
  <c r="E2063" i="9"/>
  <c r="O628" i="9"/>
  <c r="F334" i="9"/>
  <c r="E1331" i="9"/>
  <c r="G1896" i="9"/>
  <c r="H627" i="9"/>
  <c r="O921" i="9"/>
  <c r="N1590" i="9"/>
  <c r="K332" i="9"/>
  <c r="I2043" i="9"/>
  <c r="F1036" i="9"/>
  <c r="N1396" i="9"/>
  <c r="I1739" i="9"/>
  <c r="J797" i="9"/>
  <c r="C711" i="9"/>
  <c r="I1970" i="9"/>
  <c r="D216" i="9"/>
  <c r="N391" i="9"/>
  <c r="G1818" i="9"/>
  <c r="K1610" i="9"/>
  <c r="I93" i="9"/>
  <c r="K1812" i="9"/>
  <c r="I775" i="9"/>
  <c r="L372" i="9"/>
  <c r="J466" i="9"/>
  <c r="J655" i="9"/>
  <c r="F1265" i="9"/>
  <c r="M942" i="9"/>
  <c r="D1561" i="9"/>
  <c r="I2135" i="9"/>
  <c r="D536" i="9"/>
  <c r="H2167" i="9"/>
  <c r="M860" i="9"/>
  <c r="H1733" i="9"/>
  <c r="I1925" i="9"/>
  <c r="N1246" i="9"/>
  <c r="D1403" i="9"/>
  <c r="H1985" i="9"/>
  <c r="H80" i="9"/>
  <c r="H707" i="9"/>
  <c r="C1229" i="9"/>
  <c r="K860" i="9"/>
  <c r="C741" i="9"/>
  <c r="I437" i="9"/>
  <c r="F397" i="9"/>
  <c r="G963" i="9"/>
  <c r="O2066" i="9"/>
  <c r="E1486" i="9"/>
  <c r="L1229" i="9"/>
  <c r="H317" i="9"/>
  <c r="C406" i="9"/>
  <c r="C1623" i="9"/>
  <c r="L85" i="9"/>
  <c r="D332" i="9"/>
  <c r="H2199" i="9"/>
  <c r="J271" i="9"/>
  <c r="K1110" i="9"/>
  <c r="H863" i="9"/>
  <c r="J335" i="9"/>
  <c r="H1547" i="9"/>
  <c r="E866" i="9"/>
  <c r="I810" i="9"/>
  <c r="J852" i="9"/>
  <c r="G1198" i="9"/>
  <c r="K1181" i="9"/>
  <c r="H2064" i="9"/>
  <c r="L2031" i="9"/>
  <c r="G1668" i="9"/>
  <c r="I491" i="9"/>
  <c r="H1337" i="9"/>
  <c r="I224" i="9"/>
  <c r="C910" i="9"/>
  <c r="N626" i="9"/>
  <c r="I1336" i="9"/>
  <c r="J195" i="9"/>
  <c r="G876" i="9"/>
  <c r="H2016" i="9"/>
  <c r="D564" i="9"/>
  <c r="D1641" i="9"/>
  <c r="O1903" i="9"/>
  <c r="G965" i="9"/>
  <c r="D419" i="9"/>
  <c r="C1263" i="9"/>
  <c r="J1595" i="9"/>
  <c r="F1109" i="9"/>
  <c r="N253" i="9"/>
  <c r="L1608" i="9"/>
  <c r="I1027" i="9"/>
  <c r="M824" i="9"/>
  <c r="N1709" i="9"/>
  <c r="I1762" i="9"/>
  <c r="L841" i="9"/>
  <c r="E2058" i="9"/>
  <c r="N1214" i="9"/>
  <c r="J630" i="9"/>
  <c r="M544" i="9"/>
  <c r="F1961" i="9"/>
  <c r="O143" i="9"/>
  <c r="K244" i="9"/>
  <c r="N1931" i="9"/>
  <c r="H688" i="9"/>
  <c r="D1582" i="9"/>
  <c r="G460" i="9"/>
  <c r="D1750" i="9"/>
  <c r="G1441" i="9"/>
  <c r="G409" i="9"/>
  <c r="J159" i="9"/>
  <c r="L779" i="9"/>
  <c r="G1809" i="9"/>
  <c r="F431" i="9"/>
  <c r="J2133" i="9"/>
  <c r="L1515" i="9"/>
  <c r="K1375" i="9"/>
  <c r="G1498" i="9"/>
  <c r="D1882" i="9"/>
  <c r="N647" i="9"/>
  <c r="M1976" i="9"/>
  <c r="N1720" i="9"/>
  <c r="K11" i="9"/>
  <c r="O1622" i="9"/>
  <c r="E1236" i="9"/>
  <c r="F2191" i="9"/>
  <c r="L222" i="9"/>
  <c r="N810" i="9"/>
  <c r="M1689" i="9"/>
  <c r="H874" i="9"/>
  <c r="D639" i="9"/>
  <c r="E332" i="9"/>
  <c r="K1767" i="9"/>
  <c r="N200" i="9"/>
  <c r="D926" i="9"/>
  <c r="N1674" i="9"/>
  <c r="E36" i="9"/>
  <c r="M1138" i="9"/>
  <c r="J771" i="9"/>
  <c r="N1478" i="9"/>
  <c r="F1527" i="9"/>
  <c r="N263" i="9"/>
  <c r="O319" i="9"/>
  <c r="L1202" i="9"/>
  <c r="C2133" i="9"/>
  <c r="E2143" i="9"/>
  <c r="O304" i="9"/>
  <c r="O362" i="9"/>
  <c r="O995" i="9"/>
  <c r="K400" i="9"/>
  <c r="L1390" i="9"/>
  <c r="J557" i="9"/>
  <c r="M2130" i="9"/>
  <c r="E1373" i="9"/>
  <c r="E34" i="9"/>
  <c r="C1076" i="9"/>
  <c r="K1756" i="9"/>
  <c r="E2164" i="9"/>
  <c r="M1022" i="9"/>
  <c r="H2040" i="9"/>
  <c r="I428" i="9"/>
  <c r="E906" i="9"/>
  <c r="I254" i="9"/>
  <c r="H1531" i="9"/>
  <c r="F1758" i="9"/>
  <c r="C669" i="9"/>
  <c r="C1133" i="9"/>
  <c r="K1227" i="9"/>
  <c r="G752" i="9"/>
  <c r="L576" i="9"/>
  <c r="O540" i="9"/>
  <c r="L2223" i="9"/>
  <c r="G2128" i="9"/>
  <c r="K1669" i="9"/>
  <c r="C999" i="9"/>
  <c r="J376" i="9"/>
  <c r="I1439" i="9"/>
  <c r="G917" i="9"/>
  <c r="E1119" i="9"/>
  <c r="M1645" i="9"/>
  <c r="N2163" i="9"/>
  <c r="D575" i="9"/>
  <c r="I84" i="9"/>
  <c r="G754" i="9"/>
  <c r="G1417" i="9"/>
  <c r="E435" i="9"/>
  <c r="I186" i="9"/>
  <c r="E1153" i="9"/>
  <c r="C2170" i="9"/>
  <c r="K1743" i="9"/>
  <c r="O499" i="9"/>
  <c r="O893" i="9"/>
  <c r="G1677" i="9"/>
  <c r="G989" i="9"/>
  <c r="M1146" i="9"/>
  <c r="L736" i="9"/>
  <c r="M1799" i="9"/>
  <c r="E631" i="9"/>
  <c r="H416" i="9"/>
  <c r="E1070" i="9"/>
  <c r="G1560" i="9"/>
  <c r="C1975" i="9"/>
  <c r="D2123" i="9"/>
  <c r="K2024" i="9"/>
  <c r="H1292" i="9"/>
  <c r="M1517" i="9"/>
  <c r="N1469" i="9"/>
  <c r="I2018" i="9"/>
  <c r="J2126" i="9"/>
  <c r="H1906" i="9"/>
  <c r="H975" i="9"/>
  <c r="I2126" i="9"/>
  <c r="M672" i="9"/>
  <c r="G1456" i="9"/>
  <c r="L2069" i="9"/>
  <c r="J1517" i="9"/>
  <c r="J1540" i="9"/>
  <c r="H574" i="9"/>
  <c r="F1666" i="9"/>
  <c r="J172" i="9"/>
  <c r="L1465" i="9"/>
  <c r="L373" i="9"/>
  <c r="J16" i="9"/>
  <c r="F2175" i="9"/>
  <c r="M514" i="9"/>
  <c r="L1224" i="9"/>
  <c r="G1268" i="9"/>
  <c r="E197" i="9"/>
  <c r="I1083" i="9"/>
  <c r="G266" i="9"/>
  <c r="M2180" i="9"/>
  <c r="K31" i="9"/>
  <c r="E1801" i="9"/>
  <c r="G1436" i="9"/>
  <c r="D820" i="9"/>
  <c r="L389" i="9"/>
  <c r="M1213" i="9"/>
  <c r="N236" i="9"/>
  <c r="M106" i="9"/>
  <c r="G1903" i="9"/>
  <c r="G1358" i="9"/>
  <c r="L688" i="9"/>
  <c r="I1976" i="9"/>
  <c r="C1810" i="9"/>
  <c r="H684" i="9"/>
  <c r="O1521" i="9"/>
  <c r="G1460" i="9"/>
  <c r="C1445" i="9"/>
  <c r="D1946" i="9"/>
  <c r="J1558" i="9"/>
  <c r="O2229" i="9"/>
  <c r="H2155" i="9"/>
  <c r="H1655" i="9"/>
  <c r="E1876" i="9"/>
  <c r="C1175" i="9"/>
  <c r="L1970" i="9"/>
  <c r="K307" i="9"/>
  <c r="J2042" i="9"/>
  <c r="H455" i="9"/>
  <c r="K1574" i="9"/>
  <c r="O1580" i="9"/>
  <c r="J1394" i="9"/>
  <c r="D113" i="9"/>
  <c r="I1956" i="9"/>
  <c r="H326" i="9"/>
  <c r="C1116" i="9"/>
  <c r="O591" i="9"/>
  <c r="F2215" i="9"/>
  <c r="N540" i="9"/>
  <c r="F1619" i="9"/>
  <c r="I259" i="9"/>
  <c r="H1943" i="9"/>
  <c r="F768" i="9"/>
  <c r="M881" i="9"/>
  <c r="J1336" i="9"/>
  <c r="O2161" i="9"/>
  <c r="H1864" i="9"/>
  <c r="D2144" i="9"/>
  <c r="H1126" i="9"/>
  <c r="J2115" i="9"/>
  <c r="N815" i="9"/>
  <c r="D2081" i="9"/>
  <c r="M311" i="9"/>
  <c r="D724" i="9"/>
  <c r="L676" i="9"/>
  <c r="N932" i="9"/>
  <c r="L1994" i="9"/>
  <c r="E1223" i="9"/>
  <c r="F1373" i="9"/>
  <c r="L1393" i="9"/>
  <c r="E1080" i="9"/>
  <c r="L201" i="9"/>
  <c r="I245" i="9"/>
  <c r="O1694" i="9"/>
  <c r="L507" i="9"/>
  <c r="N515" i="9"/>
  <c r="H792" i="9"/>
  <c r="G1817" i="9"/>
  <c r="J167" i="9"/>
  <c r="F717" i="9"/>
  <c r="M1267" i="9"/>
  <c r="G1978" i="9"/>
  <c r="H718" i="9"/>
  <c r="J403" i="9"/>
  <c r="E751" i="9"/>
  <c r="E1964" i="9"/>
  <c r="C1820" i="9"/>
  <c r="H1471" i="9"/>
  <c r="L1576" i="9"/>
  <c r="C2008" i="9"/>
  <c r="J2110" i="9"/>
  <c r="O76" i="9"/>
  <c r="D524" i="9"/>
  <c r="I2218" i="9"/>
  <c r="F1463" i="9"/>
  <c r="C1970" i="9"/>
  <c r="I788" i="9"/>
  <c r="N2170" i="9"/>
  <c r="O2186" i="9"/>
  <c r="I1846" i="9"/>
  <c r="M894" i="9"/>
  <c r="H636" i="9"/>
  <c r="L1134" i="9"/>
  <c r="D100" i="9"/>
  <c r="H1719" i="9"/>
  <c r="I318" i="9"/>
  <c r="F1363" i="9"/>
  <c r="N1531" i="9"/>
  <c r="K314" i="9"/>
  <c r="D1140" i="9"/>
  <c r="N1759" i="9"/>
  <c r="G1568" i="9"/>
  <c r="G1222" i="9"/>
  <c r="G563" i="9"/>
  <c r="L850" i="9"/>
  <c r="F1683" i="9"/>
  <c r="H552" i="9"/>
  <c r="C1183" i="9"/>
  <c r="M880" i="9"/>
  <c r="H349" i="9"/>
  <c r="F331" i="9"/>
  <c r="H1366" i="9"/>
  <c r="F101" i="9"/>
  <c r="G1052" i="9"/>
  <c r="K755" i="9"/>
  <c r="O882" i="9"/>
  <c r="I735" i="9"/>
  <c r="M66" i="9"/>
  <c r="F1883" i="9"/>
  <c r="C1929" i="9"/>
  <c r="L515" i="9"/>
  <c r="H2076" i="9"/>
  <c r="G2011" i="9"/>
  <c r="L1559" i="9"/>
  <c r="K1100" i="9"/>
  <c r="H2022" i="9"/>
  <c r="K1134" i="9"/>
  <c r="G308" i="9"/>
  <c r="H1721" i="9"/>
  <c r="F559" i="9"/>
  <c r="N1516" i="9"/>
  <c r="I440" i="9"/>
  <c r="E1507" i="9"/>
  <c r="G1830" i="9"/>
  <c r="J2056" i="9"/>
  <c r="D30" i="9"/>
  <c r="I2230" i="9"/>
  <c r="K2205" i="9"/>
  <c r="J147" i="9"/>
  <c r="M1805" i="9"/>
  <c r="K78" i="9"/>
  <c r="I1620" i="9"/>
  <c r="N1093" i="9"/>
  <c r="F1935" i="9"/>
  <c r="O182" i="9"/>
  <c r="N812" i="9"/>
  <c r="F1978" i="9"/>
  <c r="N1861" i="9"/>
  <c r="I229" i="9"/>
  <c r="H1756" i="9"/>
  <c r="G1389" i="9"/>
  <c r="L518" i="9"/>
  <c r="O1168" i="9"/>
  <c r="J1415" i="9"/>
  <c r="E493" i="9"/>
  <c r="J935" i="9"/>
  <c r="I200" i="9"/>
  <c r="M1899" i="9"/>
  <c r="G1283" i="9"/>
  <c r="K2010" i="9"/>
  <c r="O2213" i="9"/>
  <c r="E122" i="9"/>
  <c r="G1161" i="9"/>
  <c r="E1779" i="9"/>
  <c r="M1812" i="9"/>
  <c r="N1997" i="9"/>
  <c r="G1246" i="9"/>
  <c r="J1571" i="9"/>
  <c r="D1161" i="9"/>
  <c r="M2082" i="9"/>
  <c r="H492" i="9"/>
  <c r="F625" i="9"/>
  <c r="M900" i="9"/>
  <c r="G1041" i="9"/>
  <c r="H175" i="9"/>
  <c r="J1375" i="9"/>
  <c r="D697" i="9"/>
  <c r="N2122" i="9"/>
  <c r="M926" i="9"/>
  <c r="I1434" i="9"/>
  <c r="D1706" i="9"/>
  <c r="N1160" i="9"/>
  <c r="K1090" i="9"/>
  <c r="E224" i="9"/>
  <c r="H1860" i="9"/>
  <c r="L719" i="9"/>
  <c r="L566" i="9"/>
  <c r="G143" i="9"/>
  <c r="H799" i="9"/>
  <c r="I908" i="9"/>
  <c r="E590" i="9"/>
  <c r="G2166" i="9"/>
  <c r="O282" i="9"/>
  <c r="C2098" i="9"/>
  <c r="I676" i="9"/>
  <c r="N1125" i="9"/>
  <c r="D57" i="9"/>
  <c r="I1997" i="9"/>
  <c r="J590" i="9"/>
  <c r="F641" i="9"/>
  <c r="J727" i="9"/>
  <c r="C1868" i="9"/>
  <c r="N1284" i="9"/>
  <c r="F1434" i="9"/>
  <c r="C2060" i="9"/>
  <c r="O1748" i="9"/>
  <c r="C1356" i="9"/>
  <c r="N2015" i="9"/>
  <c r="D1994" i="9"/>
  <c r="C1738" i="9"/>
  <c r="H1570" i="9"/>
  <c r="M255" i="9"/>
  <c r="F86" i="9"/>
  <c r="C1539" i="9"/>
  <c r="D1262" i="9"/>
  <c r="O833" i="9"/>
  <c r="D774" i="9"/>
  <c r="H1320" i="9"/>
  <c r="K855" i="9"/>
  <c r="F899" i="9"/>
  <c r="N1172" i="9"/>
  <c r="M794" i="9"/>
  <c r="D1371" i="9"/>
  <c r="D984" i="9"/>
  <c r="O1311" i="9"/>
  <c r="D1268" i="9"/>
  <c r="I207" i="9"/>
  <c r="J862" i="9"/>
  <c r="J942" i="9"/>
  <c r="L1820" i="9"/>
  <c r="I1449" i="9"/>
  <c r="O1438" i="9"/>
  <c r="I999" i="9"/>
  <c r="K567" i="9"/>
  <c r="I199" i="9"/>
  <c r="H535" i="9"/>
  <c r="H889" i="9"/>
  <c r="H1283" i="9"/>
  <c r="K1627" i="9"/>
  <c r="N1830" i="9"/>
  <c r="N1755" i="9"/>
  <c r="N1865" i="9"/>
  <c r="D608" i="9"/>
  <c r="H1179" i="9"/>
  <c r="F963" i="9"/>
  <c r="L498" i="9"/>
  <c r="E767" i="9"/>
  <c r="I1748" i="9"/>
  <c r="E1272" i="9"/>
  <c r="I1856" i="9"/>
  <c r="K793" i="9"/>
  <c r="H1903" i="9"/>
  <c r="L1497" i="9"/>
  <c r="E918" i="9"/>
  <c r="F1833" i="9"/>
  <c r="G1447" i="9"/>
  <c r="I1761" i="9"/>
  <c r="J2064" i="9"/>
  <c r="N958" i="9"/>
  <c r="H1016" i="9"/>
  <c r="N1906" i="9"/>
  <c r="I64" i="9"/>
  <c r="O940" i="9"/>
  <c r="C543" i="9"/>
  <c r="C499" i="9"/>
  <c r="M54" i="9"/>
  <c r="J1310" i="9"/>
  <c r="I1914" i="9"/>
  <c r="N667" i="9"/>
  <c r="C1233" i="9"/>
  <c r="D990" i="9"/>
  <c r="D1811" i="9"/>
  <c r="G1154" i="9"/>
  <c r="O568" i="9"/>
  <c r="O903" i="9"/>
  <c r="H964" i="9"/>
  <c r="M1161" i="9"/>
  <c r="N1694" i="9"/>
  <c r="J1769" i="9"/>
  <c r="L734" i="9"/>
  <c r="D633" i="9"/>
  <c r="D1801" i="9"/>
  <c r="I663" i="9"/>
  <c r="D105" i="9"/>
  <c r="K1001" i="9"/>
  <c r="H2055" i="9"/>
  <c r="I292" i="9"/>
  <c r="D39" i="9"/>
  <c r="E182" i="9"/>
  <c r="M599" i="9"/>
  <c r="D2034" i="9"/>
  <c r="M791" i="9"/>
  <c r="M1016" i="9"/>
  <c r="D2065" i="9"/>
  <c r="F204" i="9"/>
  <c r="N1662" i="9"/>
  <c r="H990" i="9"/>
  <c r="M714" i="9"/>
  <c r="J1725" i="9"/>
  <c r="E618" i="9"/>
  <c r="C928" i="9"/>
  <c r="N161" i="9"/>
  <c r="I1671" i="9"/>
  <c r="M2010" i="9"/>
  <c r="D725" i="9"/>
  <c r="F1688" i="9"/>
  <c r="G1676" i="9"/>
  <c r="F1061" i="9"/>
  <c r="C1566" i="9"/>
  <c r="O1993" i="9"/>
  <c r="H1966" i="9"/>
  <c r="J2066" i="9"/>
  <c r="E1625" i="9"/>
  <c r="D600" i="9"/>
  <c r="I1593" i="9"/>
  <c r="I1383" i="9"/>
  <c r="L1717" i="9"/>
  <c r="L2106" i="9"/>
  <c r="G1869" i="9"/>
  <c r="D574" i="9"/>
  <c r="O983" i="9"/>
  <c r="H487" i="9"/>
  <c r="I1797" i="9"/>
  <c r="K869" i="9"/>
  <c r="F2035" i="9"/>
  <c r="K2094" i="9"/>
  <c r="D1618" i="9"/>
  <c r="E1296" i="9"/>
  <c r="L1672" i="9"/>
  <c r="C805" i="9"/>
  <c r="I2014" i="9"/>
  <c r="D2045" i="9"/>
  <c r="E880" i="9"/>
  <c r="C732" i="9"/>
  <c r="J2057" i="9"/>
  <c r="L776" i="9"/>
  <c r="C489" i="9"/>
  <c r="G2111" i="9"/>
  <c r="H1859" i="9"/>
  <c r="M2003" i="9"/>
  <c r="G523" i="9"/>
  <c r="K2204" i="9"/>
  <c r="N370" i="9"/>
  <c r="I1448" i="9"/>
  <c r="M1364" i="9"/>
  <c r="N76" i="9"/>
  <c r="E1632" i="9"/>
  <c r="E149" i="9"/>
  <c r="L1786" i="9"/>
  <c r="G1251" i="9"/>
  <c r="L1062" i="9"/>
  <c r="J607" i="9"/>
  <c r="I887" i="9"/>
  <c r="I1403" i="9"/>
  <c r="M144" i="9"/>
  <c r="J1967" i="9"/>
  <c r="G2047" i="9"/>
  <c r="H2166" i="9"/>
  <c r="I1255" i="9"/>
  <c r="J1634" i="9"/>
  <c r="H2203" i="9"/>
  <c r="M1463" i="9"/>
  <c r="L510" i="9"/>
  <c r="K1057" i="9"/>
  <c r="C5" i="9"/>
  <c r="I819" i="9"/>
  <c r="N412" i="9"/>
  <c r="D131" i="9"/>
  <c r="D1883" i="9"/>
  <c r="L1491" i="9"/>
  <c r="K1153" i="9"/>
  <c r="C1882" i="9"/>
  <c r="H1034" i="9"/>
  <c r="I1065" i="9"/>
  <c r="E467" i="9"/>
  <c r="D762" i="9"/>
  <c r="O1511" i="9"/>
  <c r="G1148" i="9"/>
  <c r="J1288" i="9"/>
  <c r="K1332" i="9"/>
  <c r="N781" i="9"/>
  <c r="E195" i="9"/>
  <c r="C344" i="9"/>
  <c r="F1806" i="9"/>
  <c r="J798" i="9"/>
  <c r="J881" i="9"/>
  <c r="I1458" i="9"/>
  <c r="I716" i="9"/>
  <c r="H612" i="9"/>
  <c r="C806" i="9"/>
  <c r="O1831" i="9"/>
  <c r="D1024" i="9"/>
  <c r="N523" i="9"/>
  <c r="L376" i="9"/>
  <c r="N2016" i="9"/>
  <c r="M2089" i="9"/>
  <c r="E1335" i="9"/>
  <c r="C1940" i="9"/>
  <c r="I738" i="9"/>
  <c r="N1035" i="9"/>
  <c r="E902" i="9"/>
  <c r="C1791" i="9"/>
  <c r="E1438" i="9"/>
  <c r="O1155" i="9"/>
  <c r="I1033" i="9"/>
  <c r="C139" i="9"/>
  <c r="N1899" i="9"/>
  <c r="E441" i="9"/>
  <c r="I740" i="9"/>
  <c r="J1586" i="9"/>
  <c r="I434" i="9"/>
  <c r="J903" i="9"/>
  <c r="O1159" i="9"/>
  <c r="N987" i="9"/>
  <c r="C525" i="9"/>
  <c r="K1634" i="9"/>
  <c r="M2059" i="9"/>
  <c r="N48" i="9"/>
  <c r="G4" i="9"/>
  <c r="O571" i="9"/>
  <c r="M1978" i="9"/>
  <c r="M646" i="9"/>
  <c r="O2139" i="9"/>
  <c r="G1279" i="9"/>
  <c r="C1484" i="9"/>
  <c r="M2232" i="9"/>
  <c r="N902" i="9"/>
  <c r="F468" i="9"/>
  <c r="E961" i="9"/>
  <c r="F681" i="9"/>
  <c r="K2119" i="9"/>
  <c r="J1797" i="9"/>
  <c r="D1804" i="9"/>
  <c r="E1514" i="9"/>
  <c r="H1624" i="9"/>
  <c r="H1933" i="9"/>
  <c r="L794" i="9"/>
  <c r="L1782" i="9"/>
  <c r="F36" i="9"/>
  <c r="N738" i="9"/>
  <c r="H561" i="9"/>
  <c r="L244" i="9"/>
  <c r="K1024" i="9"/>
  <c r="G1983" i="9"/>
  <c r="F1197" i="9"/>
  <c r="N1775" i="9"/>
  <c r="K1407" i="9"/>
  <c r="F509" i="9"/>
  <c r="J1616" i="9"/>
  <c r="N400" i="9"/>
  <c r="O2199" i="9"/>
  <c r="O2029" i="9"/>
  <c r="I507" i="9"/>
  <c r="C2219" i="9"/>
  <c r="I1334" i="9"/>
  <c r="M1095" i="9"/>
  <c r="H308" i="9"/>
  <c r="C1168" i="9"/>
  <c r="O1996" i="9"/>
  <c r="D1401" i="9"/>
  <c r="N1392" i="9"/>
  <c r="H234" i="9"/>
  <c r="G549" i="9"/>
  <c r="N1573" i="9"/>
  <c r="O984" i="9"/>
  <c r="C970" i="9"/>
  <c r="E1295" i="9"/>
  <c r="J1924" i="9"/>
  <c r="O874" i="9"/>
  <c r="F928" i="9"/>
  <c r="J1565" i="9"/>
  <c r="G1984" i="9"/>
  <c r="I1957" i="9"/>
  <c r="M499" i="9"/>
  <c r="E48" i="9"/>
  <c r="O1563" i="9"/>
  <c r="J1357" i="9"/>
  <c r="L722" i="9"/>
  <c r="F1344" i="9"/>
  <c r="L936" i="9"/>
  <c r="H1230" i="9"/>
  <c r="C1489" i="9"/>
  <c r="F1585" i="9"/>
  <c r="F1586" i="9"/>
  <c r="E1428" i="9"/>
  <c r="H1072" i="9"/>
  <c r="D391" i="9"/>
  <c r="K930" i="9"/>
  <c r="F769" i="9"/>
  <c r="C1403" i="9"/>
  <c r="E303" i="9"/>
  <c r="J1434" i="9"/>
  <c r="M515" i="9"/>
  <c r="C81" i="9"/>
  <c r="H1522" i="9"/>
  <c r="G2148" i="9"/>
  <c r="O955" i="9"/>
  <c r="D1867" i="9"/>
  <c r="E1367" i="9"/>
  <c r="N2114" i="9"/>
  <c r="H1895" i="9"/>
  <c r="O574" i="9"/>
  <c r="I1529" i="9"/>
  <c r="I1202" i="9"/>
  <c r="C788" i="9"/>
  <c r="O1295" i="9"/>
  <c r="I272" i="9"/>
  <c r="F723" i="9"/>
  <c r="J1273" i="9"/>
  <c r="G447" i="9"/>
  <c r="J475" i="9"/>
  <c r="C1397" i="9"/>
  <c r="D1388" i="9"/>
  <c r="H1848" i="9"/>
  <c r="N176" i="9"/>
  <c r="L1506" i="9"/>
  <c r="C1655" i="9"/>
  <c r="L1553" i="9"/>
  <c r="D2217" i="9"/>
  <c r="J1144" i="9"/>
  <c r="C1108" i="9"/>
  <c r="M1773" i="9"/>
  <c r="L205" i="9"/>
  <c r="E371" i="9"/>
  <c r="L1852" i="9"/>
  <c r="L36" i="9"/>
  <c r="G1784" i="9"/>
  <c r="I1196" i="9"/>
  <c r="K2013" i="9"/>
  <c r="I881" i="9"/>
  <c r="N1410" i="9"/>
  <c r="M2001" i="9"/>
  <c r="D2134" i="9"/>
  <c r="G2133" i="9"/>
  <c r="H807" i="9"/>
  <c r="D1193" i="9"/>
  <c r="F1250" i="9"/>
  <c r="O1477" i="9"/>
  <c r="E1251" i="9"/>
  <c r="D824" i="9"/>
  <c r="O1080" i="9"/>
  <c r="C1374" i="9"/>
  <c r="J1408" i="9"/>
  <c r="O939" i="9"/>
  <c r="I1156" i="9"/>
  <c r="G1069" i="9"/>
  <c r="H304" i="9"/>
  <c r="O779" i="9"/>
  <c r="N34" i="9"/>
  <c r="F1520" i="9"/>
  <c r="H78" i="9"/>
  <c r="K568" i="9"/>
  <c r="J1802" i="9"/>
  <c r="N2211" i="9"/>
  <c r="M621" i="9"/>
  <c r="D2129" i="9"/>
  <c r="I754" i="9"/>
  <c r="F1860" i="9"/>
  <c r="O2191" i="9"/>
  <c r="H1909" i="9"/>
  <c r="F332" i="9"/>
  <c r="L1959" i="9"/>
  <c r="D935" i="9"/>
  <c r="J2214" i="9"/>
  <c r="M2178" i="9"/>
  <c r="F1436" i="9"/>
  <c r="N1568" i="9"/>
  <c r="I1891" i="9"/>
  <c r="G1584" i="9"/>
  <c r="D1400" i="9"/>
  <c r="N587" i="9"/>
  <c r="I932" i="9"/>
  <c r="N1426" i="9"/>
  <c r="F1665" i="9"/>
  <c r="D987" i="9"/>
  <c r="E1743" i="9"/>
  <c r="M930" i="9"/>
  <c r="N997" i="9"/>
  <c r="G1655" i="9"/>
  <c r="H810" i="9"/>
  <c r="O2136" i="9"/>
  <c r="N476" i="9"/>
  <c r="J405" i="9"/>
  <c r="C1598" i="9"/>
  <c r="D2003" i="9"/>
  <c r="I600" i="9"/>
  <c r="K750" i="9"/>
  <c r="L915" i="9"/>
  <c r="M1628" i="9"/>
  <c r="E2105" i="9"/>
  <c r="F696" i="9"/>
  <c r="D1382" i="9"/>
  <c r="F1870" i="9"/>
  <c r="G1714" i="9"/>
  <c r="K1876" i="9"/>
  <c r="O2092" i="9"/>
  <c r="D714" i="9"/>
  <c r="L899" i="9"/>
  <c r="I173" i="9"/>
  <c r="I2114" i="9"/>
  <c r="N1460" i="9"/>
  <c r="M141" i="9"/>
  <c r="G1716" i="9"/>
  <c r="O187" i="9"/>
  <c r="N461" i="9"/>
  <c r="H1666" i="9"/>
  <c r="G1238" i="9"/>
  <c r="J1582" i="9"/>
  <c r="C636" i="9"/>
  <c r="K886" i="9"/>
  <c r="D777" i="9"/>
  <c r="C458" i="9"/>
  <c r="K506" i="9"/>
  <c r="I1190" i="9"/>
  <c r="C618" i="9"/>
  <c r="I162" i="9"/>
  <c r="O1586" i="9"/>
  <c r="L1478" i="9"/>
  <c r="C1999" i="9"/>
  <c r="N2098" i="9"/>
  <c r="E958" i="9"/>
  <c r="K635" i="9"/>
  <c r="D187" i="9"/>
  <c r="E1999" i="9"/>
  <c r="O1289" i="9"/>
  <c r="D2088" i="9"/>
  <c r="H319" i="9"/>
  <c r="I1045" i="9"/>
  <c r="E1316" i="9"/>
  <c r="K1084" i="9"/>
  <c r="K776" i="9"/>
  <c r="E903" i="9"/>
  <c r="L1554" i="9"/>
  <c r="K1994" i="9"/>
  <c r="H1022" i="9"/>
  <c r="D275" i="9"/>
  <c r="G2130" i="9"/>
  <c r="C260" i="9"/>
  <c r="I1043" i="9"/>
  <c r="K854" i="9"/>
  <c r="K504" i="9"/>
  <c r="K1592" i="9"/>
  <c r="I680" i="9"/>
  <c r="M1796" i="9"/>
  <c r="E1930" i="9"/>
  <c r="C1114" i="9"/>
  <c r="H746" i="9"/>
  <c r="H1854" i="9"/>
  <c r="G755" i="9"/>
  <c r="J435" i="9"/>
  <c r="H1318" i="9"/>
  <c r="H539" i="9"/>
  <c r="G272" i="9"/>
  <c r="N1811" i="9"/>
  <c r="K2002" i="9"/>
  <c r="F1904" i="9"/>
  <c r="F1982" i="9"/>
  <c r="F1989" i="9"/>
  <c r="M4" i="9"/>
  <c r="L1159" i="9"/>
  <c r="E1535" i="9"/>
  <c r="N98" i="9"/>
  <c r="N1514" i="9"/>
  <c r="L1731" i="9"/>
  <c r="K1182" i="9"/>
  <c r="N58" i="9"/>
  <c r="C1169" i="9"/>
  <c r="L1306" i="9"/>
  <c r="H334" i="9"/>
  <c r="O1281" i="9"/>
  <c r="E249" i="9"/>
  <c r="N1565" i="9"/>
  <c r="G591" i="9"/>
  <c r="L182" i="9"/>
  <c r="F2140" i="9"/>
  <c r="O2096" i="9"/>
  <c r="K935" i="9"/>
  <c r="J1945" i="9"/>
  <c r="J2034" i="9"/>
  <c r="F1497" i="9"/>
  <c r="K1886" i="9"/>
  <c r="J2028" i="9"/>
  <c r="F1734" i="9"/>
  <c r="H1389" i="9"/>
  <c r="G750" i="9"/>
  <c r="G1342" i="9"/>
  <c r="I1800" i="9"/>
  <c r="I1214" i="9"/>
  <c r="N1741" i="9"/>
  <c r="N1498" i="9"/>
  <c r="M919" i="9"/>
  <c r="D1514" i="9"/>
  <c r="N410" i="9"/>
  <c r="F1890" i="9"/>
  <c r="O2047" i="9"/>
  <c r="J2088" i="9"/>
  <c r="I1445" i="9"/>
  <c r="G646" i="9"/>
  <c r="H1313" i="9"/>
  <c r="M1765" i="9"/>
  <c r="K1913" i="9"/>
  <c r="H405" i="9"/>
  <c r="G1776" i="9"/>
  <c r="H732" i="9"/>
  <c r="H21" i="9"/>
  <c r="C794" i="9"/>
  <c r="F1010" i="9"/>
  <c r="N1175" i="9"/>
  <c r="O1883" i="9"/>
  <c r="M1490" i="9"/>
  <c r="H1853" i="9"/>
  <c r="J1655" i="9"/>
  <c r="H689" i="9"/>
  <c r="K859" i="9"/>
  <c r="G1000" i="9"/>
  <c r="K773" i="9"/>
  <c r="D983" i="9"/>
  <c r="D1799" i="9"/>
  <c r="K2076" i="9"/>
  <c r="N405" i="9"/>
  <c r="M936" i="9"/>
  <c r="C1218" i="9"/>
  <c r="C1363" i="9"/>
  <c r="C1335" i="9"/>
  <c r="M1647" i="9"/>
  <c r="C497" i="9"/>
  <c r="K391" i="9"/>
  <c r="N286" i="9"/>
  <c r="D1259" i="9"/>
  <c r="F292" i="9"/>
  <c r="F1319" i="9"/>
  <c r="E1536" i="9"/>
  <c r="G1948" i="9"/>
  <c r="J1864" i="9"/>
  <c r="J469" i="9"/>
  <c r="N1711" i="9"/>
  <c r="E888" i="9"/>
  <c r="K1499" i="9"/>
  <c r="C818" i="9"/>
  <c r="L901" i="9"/>
  <c r="I263" i="9"/>
  <c r="F1486" i="9"/>
  <c r="K1549" i="9"/>
  <c r="L861" i="9"/>
  <c r="K825" i="9"/>
  <c r="M1157" i="9"/>
  <c r="E1196" i="9"/>
  <c r="H1335" i="9"/>
  <c r="F1283" i="9"/>
  <c r="N1497" i="9"/>
  <c r="L216" i="9"/>
  <c r="E1138" i="9"/>
  <c r="J601" i="9"/>
  <c r="L1020" i="9"/>
  <c r="H2032" i="9"/>
  <c r="G236" i="9"/>
  <c r="M174" i="9"/>
  <c r="M1875" i="9"/>
  <c r="I2223" i="9"/>
  <c r="L28" i="9"/>
  <c r="G437" i="9"/>
  <c r="M1807" i="9"/>
  <c r="G1847" i="9"/>
  <c r="C1933" i="9"/>
  <c r="E942" i="9"/>
  <c r="F136" i="9"/>
  <c r="N1237" i="9"/>
  <c r="M909" i="9"/>
  <c r="G1396" i="9"/>
  <c r="D371" i="9"/>
  <c r="J1727" i="9"/>
  <c r="L468" i="9"/>
  <c r="G494" i="9"/>
  <c r="M440" i="9"/>
  <c r="D1854" i="9"/>
  <c r="E2161" i="9"/>
  <c r="G2190" i="9"/>
  <c r="D664" i="9"/>
  <c r="D358" i="9"/>
  <c r="K354" i="9"/>
  <c r="E227" i="9"/>
  <c r="L319" i="9"/>
  <c r="O1670" i="9"/>
  <c r="G761" i="9"/>
  <c r="M32" i="9"/>
  <c r="I687" i="9"/>
  <c r="N788" i="9"/>
  <c r="N645" i="9"/>
  <c r="E713" i="9"/>
  <c r="F971" i="9"/>
  <c r="J1970" i="9"/>
  <c r="I1491" i="9"/>
  <c r="F1395" i="9"/>
  <c r="N678" i="9"/>
  <c r="J368" i="9"/>
  <c r="H1161" i="9"/>
  <c r="N1138" i="9"/>
  <c r="H791" i="9"/>
  <c r="F61" i="9"/>
  <c r="L957" i="9"/>
  <c r="G2174" i="9"/>
  <c r="I2129" i="9"/>
  <c r="D1095" i="9"/>
  <c r="E2074" i="9"/>
  <c r="G1986" i="9"/>
  <c r="H1782" i="9"/>
  <c r="L932" i="9"/>
  <c r="L1408" i="9"/>
  <c r="F1657" i="9"/>
  <c r="L1450" i="9"/>
  <c r="C678" i="9"/>
  <c r="J24" i="9"/>
  <c r="M858" i="9"/>
  <c r="D2044" i="9"/>
  <c r="K1846" i="9"/>
  <c r="H1457" i="9"/>
  <c r="C1498" i="9"/>
  <c r="L851" i="9"/>
  <c r="M381" i="9"/>
  <c r="O1975" i="9"/>
  <c r="E1527" i="9"/>
  <c r="M789" i="9"/>
  <c r="I822" i="9"/>
  <c r="M230" i="9"/>
  <c r="O2198" i="9"/>
  <c r="O1599" i="9"/>
  <c r="I1105" i="9"/>
  <c r="K929" i="9"/>
  <c r="F1400" i="9"/>
  <c r="I1782" i="9"/>
  <c r="I662" i="9"/>
  <c r="I2179" i="9"/>
  <c r="F1311" i="9"/>
  <c r="N641" i="9"/>
  <c r="H540" i="9"/>
  <c r="D1330" i="9"/>
  <c r="N2097" i="9"/>
  <c r="L135" i="9"/>
  <c r="M806" i="9"/>
  <c r="D1000" i="9"/>
  <c r="D468" i="9"/>
  <c r="I1806" i="9"/>
  <c r="J2218" i="9"/>
  <c r="N547" i="9"/>
  <c r="M1259" i="9"/>
  <c r="G2021" i="9"/>
  <c r="N1489" i="9"/>
  <c r="I1279" i="9"/>
  <c r="D1146" i="9"/>
  <c r="H1579" i="9"/>
  <c r="J91" i="9"/>
  <c r="C319" i="9"/>
  <c r="J509" i="9"/>
  <c r="D1104" i="9"/>
  <c r="I90" i="9"/>
  <c r="M1999" i="9"/>
  <c r="L645" i="9"/>
  <c r="J657" i="9"/>
  <c r="G1688" i="9"/>
  <c r="J2030" i="9"/>
  <c r="G1324" i="9"/>
  <c r="K912" i="9"/>
  <c r="N2152" i="9"/>
  <c r="H1764" i="9"/>
  <c r="G1517" i="9"/>
  <c r="F321" i="9"/>
  <c r="N1270" i="9"/>
  <c r="D62" i="9"/>
  <c r="N750" i="9"/>
  <c r="D1833" i="9"/>
  <c r="E819" i="9"/>
  <c r="E1938" i="9"/>
  <c r="E1717" i="9"/>
  <c r="E1021" i="9"/>
  <c r="F858" i="9"/>
  <c r="J269" i="9"/>
  <c r="C2095" i="9"/>
  <c r="N64" i="9"/>
  <c r="M1774" i="9"/>
  <c r="C1570" i="9"/>
  <c r="O618" i="9"/>
  <c r="C1019" i="9"/>
  <c r="G1574" i="9"/>
  <c r="D1868" i="9"/>
  <c r="K2022" i="9"/>
  <c r="J65" i="9"/>
  <c r="M284" i="9"/>
  <c r="E1154" i="9"/>
  <c r="F1578" i="9"/>
  <c r="F1072" i="9"/>
  <c r="N238" i="9"/>
  <c r="G2110" i="9"/>
  <c r="K1457" i="9"/>
  <c r="H854" i="9"/>
  <c r="K234" i="9"/>
  <c r="D591" i="9"/>
  <c r="G285" i="9"/>
  <c r="M321" i="9"/>
  <c r="H1381" i="9"/>
  <c r="D1041" i="9"/>
  <c r="E1581" i="9"/>
  <c r="F1137" i="9"/>
  <c r="H253" i="9"/>
  <c r="N102" i="9"/>
  <c r="C1329" i="9"/>
  <c r="C2003" i="9"/>
  <c r="G378" i="9"/>
  <c r="N1419" i="9"/>
  <c r="E1292" i="9"/>
  <c r="D2098" i="9"/>
  <c r="G43" i="9"/>
  <c r="C1339" i="9"/>
  <c r="I275" i="9"/>
  <c r="M1312" i="9"/>
  <c r="H1876" i="9"/>
  <c r="F802" i="9"/>
  <c r="G1137" i="9"/>
  <c r="I378" i="9"/>
  <c r="N2226" i="9"/>
  <c r="M1174" i="9"/>
  <c r="I1974" i="9"/>
  <c r="C342" i="9"/>
  <c r="C672" i="9"/>
  <c r="M1646" i="9"/>
  <c r="J562" i="9"/>
  <c r="J1338" i="9"/>
  <c r="C2191" i="9"/>
  <c r="K2018" i="9"/>
  <c r="N1269" i="9"/>
  <c r="H754" i="9"/>
  <c r="K2090" i="9"/>
  <c r="C1854" i="9"/>
  <c r="G735" i="9"/>
  <c r="I406" i="9"/>
  <c r="I138" i="9"/>
  <c r="D2033" i="9"/>
  <c r="D901" i="9"/>
  <c r="J1750" i="9"/>
  <c r="J1188" i="9"/>
  <c r="G1720" i="9"/>
  <c r="I1318" i="9"/>
  <c r="F396" i="9"/>
  <c r="N528" i="9"/>
  <c r="D700" i="9"/>
  <c r="G1049" i="9"/>
  <c r="O311" i="9"/>
  <c r="N843" i="9"/>
  <c r="J1436" i="9"/>
  <c r="L1968" i="9"/>
  <c r="M1911" i="9"/>
  <c r="J1729" i="9"/>
  <c r="E1198" i="9"/>
  <c r="J1120" i="9"/>
  <c r="E530" i="9"/>
  <c r="F1872" i="9"/>
  <c r="I763" i="9"/>
  <c r="L1436" i="9"/>
  <c r="C823" i="9"/>
  <c r="O1018" i="9"/>
  <c r="E507" i="9"/>
  <c r="G1237" i="9"/>
  <c r="H1427" i="9"/>
  <c r="F1270" i="9"/>
  <c r="O379" i="9"/>
  <c r="J1884" i="9"/>
  <c r="F68" i="9"/>
  <c r="J596" i="9"/>
  <c r="N663" i="9"/>
  <c r="N2147" i="9"/>
  <c r="O492" i="9"/>
  <c r="F1425" i="9"/>
  <c r="J1600" i="9"/>
  <c r="L1467" i="9"/>
  <c r="E1068" i="9"/>
  <c r="F1743" i="9"/>
  <c r="K1952" i="9"/>
  <c r="O823" i="9"/>
  <c r="K2121" i="9"/>
  <c r="F1427" i="9"/>
  <c r="I923" i="9"/>
  <c r="F1976" i="9"/>
  <c r="L1575" i="9"/>
  <c r="I2168" i="9"/>
  <c r="E650" i="9"/>
  <c r="K1586" i="9"/>
  <c r="N1687" i="9"/>
  <c r="G88" i="9"/>
  <c r="L1484" i="9"/>
  <c r="K465" i="9"/>
  <c r="G38" i="9"/>
  <c r="N2003" i="9"/>
  <c r="C1935" i="9"/>
  <c r="I697" i="9"/>
  <c r="N709" i="9"/>
  <c r="M1722" i="9"/>
  <c r="F1901" i="9"/>
  <c r="F131" i="9"/>
  <c r="N1461" i="9"/>
  <c r="J1745" i="9"/>
  <c r="L1567" i="9"/>
  <c r="H270" i="9"/>
  <c r="N1302" i="9"/>
  <c r="D1657" i="9"/>
  <c r="D1303" i="9"/>
  <c r="I228" i="9"/>
  <c r="N1129" i="9"/>
  <c r="N2095" i="9"/>
  <c r="L1919" i="9"/>
  <c r="D1023" i="9"/>
  <c r="K848" i="9"/>
  <c r="G1918" i="9"/>
  <c r="G1731" i="9"/>
  <c r="C778" i="9"/>
  <c r="D743" i="9"/>
  <c r="C1143" i="9"/>
  <c r="G1075" i="9"/>
  <c r="K1017" i="9"/>
  <c r="N1186" i="9"/>
  <c r="E687" i="9"/>
  <c r="G655" i="9"/>
  <c r="F2014" i="9"/>
  <c r="N653" i="9"/>
  <c r="I639" i="9"/>
  <c r="L1642" i="9"/>
  <c r="E605" i="9"/>
  <c r="D2074" i="9"/>
  <c r="O2094" i="9"/>
  <c r="C1645" i="9"/>
  <c r="H1212" i="9"/>
  <c r="N2089" i="9"/>
  <c r="K1187" i="9"/>
  <c r="N1757" i="9"/>
  <c r="M123" i="9"/>
  <c r="K579" i="9"/>
  <c r="D556" i="9"/>
  <c r="J554" i="9"/>
  <c r="H1116" i="9"/>
  <c r="E1098" i="9"/>
  <c r="L1791" i="9"/>
  <c r="N163" i="9"/>
  <c r="F1437" i="9"/>
  <c r="G984" i="9"/>
  <c r="F2226" i="9"/>
  <c r="F1312" i="9"/>
  <c r="F1899" i="9"/>
  <c r="F1424" i="9"/>
  <c r="D838" i="9"/>
  <c r="F276" i="9"/>
  <c r="D1655" i="9"/>
  <c r="I724" i="9"/>
  <c r="C1665" i="9"/>
  <c r="N184" i="9"/>
  <c r="J860" i="9"/>
  <c r="D1700" i="9"/>
  <c r="I1621" i="9"/>
  <c r="D2155" i="9"/>
  <c r="D1771" i="9"/>
  <c r="J2188" i="9"/>
  <c r="N145" i="9"/>
  <c r="D1316" i="9"/>
  <c r="M1467" i="9"/>
  <c r="J2138" i="9"/>
  <c r="N1655" i="9"/>
  <c r="L643" i="9"/>
  <c r="D1647" i="9"/>
  <c r="C1058" i="9"/>
  <c r="E1217" i="9"/>
  <c r="E120" i="9"/>
  <c r="D1751" i="9"/>
  <c r="D877" i="9"/>
  <c r="N634" i="9"/>
  <c r="L1385" i="9"/>
  <c r="I1012" i="9"/>
  <c r="D918" i="9"/>
  <c r="D1546" i="9"/>
  <c r="I1839" i="9"/>
  <c r="K1692" i="9"/>
  <c r="H2002" i="9"/>
  <c r="C76" i="9"/>
  <c r="J1743" i="9"/>
  <c r="J645" i="9"/>
  <c r="H86" i="9"/>
  <c r="C1045" i="9"/>
  <c r="G512" i="9"/>
  <c r="D1244" i="9"/>
  <c r="M1768" i="9"/>
  <c r="N1589" i="9"/>
  <c r="F720" i="9"/>
  <c r="D960" i="9"/>
  <c r="N1253" i="9"/>
  <c r="H1880" i="9"/>
  <c r="O2111" i="9"/>
  <c r="K1933" i="9"/>
  <c r="C442" i="9"/>
  <c r="J375" i="9"/>
  <c r="G2044" i="9"/>
  <c r="C760" i="9"/>
  <c r="G1610" i="9"/>
  <c r="M386" i="9"/>
  <c r="J1392" i="9"/>
  <c r="C205" i="9"/>
  <c r="N1399" i="9"/>
  <c r="F1469" i="9"/>
  <c r="K1268" i="9"/>
  <c r="K1666" i="9"/>
  <c r="G311" i="9"/>
  <c r="C1674" i="9"/>
  <c r="D1990" i="9"/>
  <c r="H1155" i="9"/>
  <c r="J2025" i="9"/>
  <c r="O1556" i="9"/>
  <c r="C2032" i="9"/>
  <c r="F491" i="9"/>
  <c r="G2205" i="9"/>
  <c r="E777" i="9"/>
  <c r="D1270" i="9"/>
  <c r="J812" i="9"/>
  <c r="E1339" i="9"/>
  <c r="M77" i="9"/>
  <c r="J1122" i="9"/>
  <c r="M117" i="9"/>
  <c r="E1192" i="9"/>
  <c r="N1219" i="9"/>
  <c r="J1714" i="9"/>
  <c r="G727" i="9"/>
  <c r="M1340" i="9"/>
  <c r="L725" i="9"/>
  <c r="C1817" i="9"/>
  <c r="N306" i="9"/>
  <c r="N1064" i="9"/>
  <c r="K1597" i="9"/>
  <c r="G417" i="9"/>
  <c r="H822" i="9"/>
  <c r="H2165" i="9"/>
  <c r="N1139" i="9"/>
  <c r="O1430" i="9"/>
  <c r="G841" i="9"/>
  <c r="C1511" i="9"/>
  <c r="F1651" i="9"/>
  <c r="N1634" i="9"/>
  <c r="N135" i="9"/>
  <c r="H1509" i="9"/>
  <c r="C498" i="9"/>
  <c r="F564" i="9"/>
  <c r="M388" i="9"/>
  <c r="N70" i="9"/>
  <c r="K494" i="9"/>
  <c r="N1010" i="9"/>
  <c r="C681" i="9"/>
  <c r="D409" i="9"/>
  <c r="J1718" i="9"/>
  <c r="K334" i="9"/>
  <c r="N1917" i="9"/>
  <c r="H1769" i="9"/>
  <c r="F2051" i="9"/>
  <c r="N1563" i="9"/>
  <c r="M259" i="9"/>
  <c r="L514" i="9"/>
  <c r="K8" i="9"/>
  <c r="J958" i="9"/>
  <c r="O1304" i="9"/>
  <c r="I2062" i="9"/>
  <c r="F536" i="9"/>
  <c r="M228" i="9"/>
  <c r="N1430" i="9"/>
  <c r="H19" i="9"/>
  <c r="M728" i="9"/>
  <c r="K1148" i="9"/>
  <c r="C430" i="9"/>
  <c r="O536" i="9"/>
  <c r="J789" i="9"/>
  <c r="O1637" i="9"/>
  <c r="C1997" i="9"/>
  <c r="C941" i="9"/>
  <c r="F866" i="9"/>
  <c r="M25" i="9"/>
  <c r="C932" i="9"/>
  <c r="K1330" i="9"/>
  <c r="C156" i="9"/>
  <c r="O1153" i="9"/>
  <c r="C372" i="9"/>
  <c r="H1567" i="9"/>
  <c r="H456" i="9"/>
  <c r="H1045" i="9"/>
  <c r="J1209" i="9"/>
  <c r="C2151" i="9"/>
  <c r="K1727" i="9"/>
  <c r="K777" i="9"/>
  <c r="F1194" i="9"/>
  <c r="E316" i="9"/>
  <c r="K1707" i="9"/>
  <c r="E1321" i="9"/>
  <c r="M1997" i="9"/>
  <c r="M1357" i="9"/>
  <c r="D141" i="9"/>
  <c r="I1295" i="9"/>
  <c r="H1106" i="9"/>
  <c r="E101" i="9"/>
  <c r="M1610" i="9"/>
  <c r="I1675" i="9"/>
  <c r="E557" i="9"/>
  <c r="E395" i="9"/>
  <c r="D351" i="9"/>
  <c r="N802" i="9"/>
  <c r="I1908" i="9"/>
  <c r="C768" i="9"/>
  <c r="M1910" i="9"/>
  <c r="K973" i="9"/>
  <c r="C1067" i="9"/>
  <c r="J1536" i="9"/>
  <c r="D1770" i="9"/>
  <c r="D1938" i="9"/>
  <c r="H1897" i="9"/>
  <c r="M934" i="9"/>
  <c r="N1427" i="9"/>
  <c r="F295" i="9"/>
  <c r="I1116" i="9"/>
  <c r="I290" i="9"/>
  <c r="E1246" i="9"/>
  <c r="G2039" i="9"/>
  <c r="E165" i="9"/>
  <c r="F1963" i="9"/>
  <c r="E598" i="9"/>
  <c r="M985" i="9"/>
  <c r="D922" i="9"/>
  <c r="E331" i="9"/>
  <c r="G1335" i="9"/>
  <c r="M2205" i="9"/>
  <c r="M1333" i="9"/>
  <c r="D1525" i="9"/>
  <c r="C993" i="9"/>
  <c r="I2219" i="9"/>
  <c r="D2148" i="9"/>
  <c r="E1786" i="9"/>
  <c r="J321" i="9"/>
  <c r="J222" i="9"/>
  <c r="J1016" i="9"/>
  <c r="L1455" i="9"/>
  <c r="C1939" i="9"/>
  <c r="C1319" i="9"/>
  <c r="M605" i="9"/>
  <c r="I1209" i="9"/>
  <c r="L176" i="9"/>
  <c r="F1878" i="9"/>
  <c r="J1108" i="9"/>
  <c r="C1408" i="9"/>
  <c r="M1321" i="9"/>
  <c r="H2029" i="9"/>
  <c r="G1806" i="9"/>
  <c r="E823" i="9"/>
  <c r="H237" i="9"/>
  <c r="O734" i="9"/>
  <c r="J1689" i="9"/>
  <c r="C1304" i="9"/>
  <c r="F1147" i="9"/>
  <c r="J221" i="9"/>
  <c r="C1796" i="9"/>
  <c r="O386" i="9"/>
  <c r="N1323" i="9"/>
  <c r="I1280" i="9"/>
  <c r="E1206" i="9"/>
  <c r="E185" i="9"/>
  <c r="K1774" i="9"/>
  <c r="M866" i="9"/>
  <c r="E1191" i="9"/>
  <c r="K2102" i="9"/>
  <c r="E2176" i="9"/>
  <c r="M684" i="9"/>
  <c r="J1568" i="9"/>
  <c r="H2189" i="9"/>
  <c r="I1955" i="9"/>
  <c r="D393" i="9"/>
  <c r="D2041" i="9"/>
  <c r="L1875" i="9"/>
  <c r="C1345" i="9"/>
  <c r="C1349" i="9"/>
  <c r="G1883" i="9"/>
  <c r="E1909" i="9"/>
  <c r="F1005" i="9"/>
  <c r="D1673" i="9"/>
  <c r="K1414" i="9"/>
  <c r="H1260" i="9"/>
  <c r="M717" i="9"/>
  <c r="O1104" i="9"/>
  <c r="H2157" i="9"/>
  <c r="M75" i="9"/>
  <c r="E907" i="9"/>
  <c r="D522" i="9"/>
  <c r="O1352" i="9"/>
  <c r="E506" i="9"/>
  <c r="M558" i="9"/>
  <c r="H1978" i="9"/>
  <c r="N1993" i="9"/>
  <c r="C1544" i="9"/>
  <c r="J1755" i="9"/>
  <c r="H1299" i="9"/>
  <c r="O2058" i="9"/>
  <c r="M49" i="9"/>
  <c r="I903" i="9"/>
  <c r="G1553" i="9"/>
  <c r="I734" i="9"/>
  <c r="H1152" i="9"/>
  <c r="G1140" i="9"/>
  <c r="D1981" i="9"/>
  <c r="G393" i="9"/>
  <c r="K1930" i="9"/>
  <c r="F1740" i="9"/>
  <c r="K993" i="9"/>
  <c r="G990" i="9"/>
  <c r="N1142" i="9"/>
  <c r="H1439" i="9"/>
  <c r="H621" i="9"/>
  <c r="J425" i="9"/>
  <c r="G1557" i="9"/>
  <c r="O523" i="9"/>
  <c r="C2018" i="9"/>
  <c r="F2216" i="9"/>
  <c r="L1859" i="9"/>
  <c r="F1773" i="9"/>
  <c r="C935" i="9"/>
  <c r="N1898" i="9"/>
  <c r="C1519" i="9"/>
  <c r="D1654" i="9"/>
  <c r="M2121" i="9"/>
  <c r="D669" i="9"/>
  <c r="O2234" i="9"/>
  <c r="I1852" i="9"/>
  <c r="E518" i="9"/>
  <c r="J1675" i="9"/>
  <c r="G2204" i="9"/>
  <c r="K1739" i="9"/>
  <c r="J1068" i="9"/>
  <c r="K1167" i="9"/>
  <c r="E1757" i="9"/>
  <c r="F791" i="9"/>
  <c r="M813" i="9"/>
  <c r="K1060" i="9"/>
  <c r="M1895" i="9"/>
  <c r="L2220" i="9"/>
  <c r="H850" i="9"/>
  <c r="H2007" i="9"/>
  <c r="D1806" i="9"/>
  <c r="L366" i="9"/>
  <c r="H2004" i="9"/>
  <c r="E779" i="9"/>
  <c r="D1741" i="9"/>
  <c r="E822" i="9"/>
  <c r="G690" i="9"/>
  <c r="E913" i="9"/>
  <c r="I315" i="9"/>
  <c r="L1600" i="9"/>
  <c r="F1136" i="9"/>
  <c r="O578" i="9"/>
  <c r="J2233" i="9"/>
  <c r="I1423" i="9"/>
  <c r="D93" i="9"/>
  <c r="N1163" i="9"/>
  <c r="M2166" i="9"/>
  <c r="C333" i="9"/>
  <c r="G13" i="9"/>
  <c r="G1034" i="9"/>
  <c r="J1527" i="9"/>
  <c r="C193" i="9"/>
  <c r="M749" i="9"/>
  <c r="D2099" i="9"/>
  <c r="G2078" i="9"/>
  <c r="O269" i="9"/>
  <c r="J1213" i="9"/>
  <c r="J341" i="9"/>
  <c r="J874" i="9"/>
  <c r="H1026" i="9"/>
  <c r="G880" i="9"/>
  <c r="M1126" i="9"/>
  <c r="K1293" i="9"/>
  <c r="L1287" i="9"/>
  <c r="F877" i="9"/>
  <c r="L1342" i="9"/>
  <c r="G69" i="9"/>
  <c r="O1623" i="9"/>
  <c r="D1817" i="9"/>
  <c r="O1984" i="9"/>
  <c r="G1266" i="9"/>
  <c r="L1197" i="9"/>
  <c r="H1799" i="9"/>
  <c r="E157" i="9"/>
  <c r="F341" i="9"/>
  <c r="F1450" i="9"/>
  <c r="G1116" i="9"/>
  <c r="H2219" i="9"/>
  <c r="G1950" i="9"/>
  <c r="G2134" i="9"/>
  <c r="G1704" i="9"/>
  <c r="K1218" i="9"/>
  <c r="E1459" i="9"/>
  <c r="K1106" i="9"/>
  <c r="D1317" i="9"/>
  <c r="N2025" i="9"/>
  <c r="M2219" i="9"/>
  <c r="D1917" i="9"/>
  <c r="E1273" i="9"/>
  <c r="M1841" i="9"/>
  <c r="C1974" i="9"/>
  <c r="K1145" i="9"/>
  <c r="J735" i="9"/>
  <c r="K2140" i="9"/>
  <c r="E2219" i="9"/>
  <c r="G971" i="9"/>
  <c r="C859" i="9"/>
  <c r="H1413" i="9"/>
  <c r="G1934" i="9"/>
  <c r="L713" i="9"/>
  <c r="L1025" i="9"/>
  <c r="J624" i="9"/>
  <c r="I1138" i="9"/>
  <c r="L798" i="9"/>
  <c r="E349" i="9"/>
  <c r="C892" i="9"/>
  <c r="K1809" i="9"/>
  <c r="J988" i="9"/>
  <c r="C2222" i="9"/>
  <c r="F1104" i="9"/>
  <c r="L1872" i="9"/>
  <c r="K75" i="9"/>
  <c r="J715" i="9"/>
  <c r="L1767" i="9"/>
  <c r="C2022" i="9"/>
  <c r="L970" i="9"/>
  <c r="E559" i="9"/>
  <c r="C1776" i="9"/>
  <c r="D1025" i="9"/>
  <c r="H787" i="9"/>
  <c r="H1310" i="9"/>
  <c r="J1476" i="9"/>
  <c r="K2116" i="9"/>
  <c r="K577" i="9"/>
  <c r="C1095" i="9"/>
  <c r="L1562" i="9"/>
  <c r="C1884" i="9"/>
  <c r="L1109" i="9"/>
  <c r="L640" i="9"/>
  <c r="J1284" i="9"/>
  <c r="O580" i="9"/>
  <c r="H1619" i="9"/>
  <c r="H161" i="9"/>
  <c r="N222" i="9"/>
  <c r="K487" i="9"/>
  <c r="M1297" i="9"/>
  <c r="M1253" i="9"/>
  <c r="D1163" i="9"/>
  <c r="F714" i="9"/>
  <c r="K342" i="9"/>
  <c r="L1738" i="9"/>
  <c r="G1147" i="9"/>
  <c r="L810" i="9"/>
  <c r="D902" i="9"/>
  <c r="O959" i="9"/>
  <c r="M1945" i="9"/>
  <c r="N1813" i="9"/>
  <c r="K1198" i="9"/>
  <c r="G851" i="9"/>
  <c r="F920" i="9"/>
  <c r="H784" i="9"/>
  <c r="C1442" i="9"/>
  <c r="E2096" i="9"/>
  <c r="D1398" i="9"/>
  <c r="C950" i="9"/>
  <c r="G451" i="9"/>
  <c r="N1328" i="9"/>
  <c r="C2152" i="9"/>
  <c r="O676" i="9"/>
  <c r="M1684" i="9"/>
  <c r="J1272" i="9"/>
  <c r="K624" i="9"/>
  <c r="D1426" i="9"/>
  <c r="E891" i="9"/>
  <c r="K305" i="9"/>
  <c r="O2193" i="9"/>
  <c r="O776" i="9"/>
  <c r="J1296" i="9"/>
  <c r="F1118" i="9"/>
  <c r="K631" i="9"/>
  <c r="J517" i="9"/>
  <c r="O1957" i="9"/>
  <c r="K874" i="9"/>
  <c r="L1763" i="9"/>
  <c r="O1972" i="9"/>
  <c r="H830" i="9"/>
  <c r="J830" i="9"/>
  <c r="D944" i="9"/>
  <c r="O756" i="9"/>
  <c r="I573" i="9"/>
  <c r="O1414" i="9"/>
  <c r="M1557" i="9"/>
  <c r="I1554" i="9"/>
  <c r="F1572" i="9"/>
  <c r="L746" i="9"/>
  <c r="H1553" i="9"/>
  <c r="D1397" i="9"/>
  <c r="D290" i="9"/>
  <c r="L1328" i="9"/>
  <c r="G847" i="9"/>
  <c r="I1830" i="9"/>
  <c r="H918" i="9"/>
  <c r="N1368" i="9"/>
  <c r="L724" i="9"/>
  <c r="L842" i="9"/>
  <c r="F173" i="9"/>
  <c r="M1122" i="9"/>
  <c r="O1265" i="9"/>
  <c r="G1280" i="9"/>
  <c r="M1663" i="9"/>
  <c r="K1561" i="9"/>
  <c r="O920" i="9"/>
  <c r="H897" i="9"/>
  <c r="L1131" i="9"/>
  <c r="I1862" i="9"/>
  <c r="G1078" i="9"/>
  <c r="H1530" i="9"/>
  <c r="D1108" i="9"/>
  <c r="M434" i="9"/>
  <c r="J927" i="9"/>
  <c r="I217" i="9"/>
  <c r="L801" i="9"/>
  <c r="L190" i="9"/>
  <c r="M1000" i="9"/>
  <c r="H1044" i="9"/>
  <c r="N1527" i="9"/>
  <c r="C1831" i="9"/>
  <c r="E580" i="9"/>
  <c r="K51" i="9"/>
  <c r="J171" i="9"/>
  <c r="G1256" i="9"/>
  <c r="N174" i="9"/>
  <c r="I65" i="9"/>
  <c r="F1641" i="9"/>
  <c r="M1657" i="9"/>
  <c r="O1952" i="9"/>
  <c r="N1913" i="9"/>
  <c r="I1344" i="9"/>
  <c r="K1497" i="9"/>
  <c r="M1831" i="9"/>
  <c r="N2189" i="9"/>
  <c r="C659" i="9"/>
  <c r="F1430" i="9"/>
  <c r="N617" i="9"/>
  <c r="F429" i="9"/>
  <c r="N1097" i="9"/>
  <c r="D1559" i="9"/>
  <c r="O1325" i="9"/>
  <c r="N2167" i="9"/>
  <c r="L1446" i="9"/>
  <c r="F1196" i="9"/>
  <c r="L1473" i="9"/>
  <c r="C1010" i="9"/>
  <c r="D1322" i="9"/>
  <c r="G1890" i="9"/>
  <c r="N1262" i="9"/>
  <c r="K1786" i="9"/>
  <c r="K1438" i="9"/>
  <c r="G391" i="9"/>
  <c r="M720" i="9"/>
  <c r="J1955" i="9"/>
  <c r="I2217" i="9"/>
  <c r="M1970" i="9"/>
  <c r="J1810" i="9"/>
  <c r="D1663" i="9"/>
  <c r="F1570" i="9"/>
  <c r="I1510" i="9"/>
  <c r="G1125" i="9"/>
  <c r="J731" i="9"/>
  <c r="N866" i="9"/>
  <c r="G1270" i="9"/>
  <c r="O1435" i="9"/>
  <c r="C1841" i="9"/>
  <c r="J2005" i="9"/>
  <c r="L804" i="9"/>
  <c r="H1911" i="9"/>
  <c r="O1355" i="9"/>
  <c r="N1070" i="9"/>
  <c r="N1209" i="9"/>
  <c r="M1972" i="9"/>
  <c r="E1067" i="9"/>
  <c r="J77" i="9"/>
  <c r="E1294" i="9"/>
  <c r="L1400" i="9"/>
  <c r="E1618" i="9"/>
  <c r="D196" i="9"/>
  <c r="F868" i="9"/>
  <c r="G785" i="9"/>
  <c r="E500" i="9"/>
  <c r="N1147" i="9"/>
  <c r="N2150" i="9"/>
  <c r="K95" i="9"/>
  <c r="E1952" i="9"/>
  <c r="G1299" i="9"/>
  <c r="E2019" i="9"/>
  <c r="I340" i="9"/>
  <c r="N1403" i="9"/>
  <c r="M51" i="9"/>
  <c r="L667" i="9"/>
  <c r="K1632" i="9"/>
  <c r="M405" i="9"/>
  <c r="O956" i="9"/>
  <c r="M796" i="9"/>
  <c r="C1198" i="9"/>
  <c r="K853" i="9"/>
  <c r="O114" i="9"/>
  <c r="C2049" i="9"/>
  <c r="L396" i="9"/>
  <c r="O1871" i="9"/>
  <c r="J603" i="9"/>
  <c r="K1247" i="9"/>
  <c r="C1992" i="9"/>
  <c r="I481" i="9"/>
  <c r="K807" i="9"/>
  <c r="N908" i="9"/>
  <c r="L1076" i="9"/>
  <c r="K1430" i="9"/>
  <c r="L4" i="9"/>
  <c r="I67" i="9"/>
  <c r="F651" i="9"/>
  <c r="O1533" i="9"/>
  <c r="J1253" i="9"/>
  <c r="L2140" i="9"/>
  <c r="C91" i="9"/>
  <c r="C1666" i="9"/>
  <c r="I1320" i="9"/>
  <c r="C1327" i="9"/>
  <c r="J1569" i="9"/>
  <c r="G1247" i="9"/>
  <c r="J2055" i="9"/>
  <c r="E1799" i="9"/>
  <c r="F1273" i="9"/>
  <c r="C987" i="9"/>
  <c r="H1327" i="9"/>
  <c r="N1099" i="9"/>
  <c r="E1356" i="9"/>
  <c r="H1174" i="9"/>
  <c r="E218" i="9"/>
  <c r="D288" i="9"/>
  <c r="N552" i="9"/>
  <c r="J1139" i="9"/>
  <c r="C1367" i="9"/>
  <c r="L1657" i="9"/>
  <c r="N1562" i="9"/>
  <c r="O27" i="9"/>
  <c r="C1687" i="9"/>
  <c r="I1272" i="9"/>
  <c r="O1743" i="9"/>
  <c r="E753" i="9"/>
  <c r="E388" i="9"/>
  <c r="K1595" i="9"/>
  <c r="K1453" i="9"/>
  <c r="J154" i="9"/>
  <c r="N1257" i="9"/>
  <c r="K787" i="9"/>
  <c r="K1890" i="9"/>
  <c r="O917" i="9"/>
  <c r="C1890" i="9"/>
  <c r="K1068" i="9"/>
  <c r="O533" i="9"/>
  <c r="M1165" i="9"/>
  <c r="J856" i="9"/>
  <c r="M172" i="9"/>
  <c r="M1531" i="9"/>
  <c r="N2076" i="9"/>
  <c r="H359" i="9"/>
  <c r="J2170" i="9"/>
  <c r="D1508" i="9"/>
  <c r="O950" i="9"/>
  <c r="G59" i="9"/>
  <c r="I1348" i="9"/>
  <c r="F2027" i="9"/>
  <c r="F902" i="9"/>
  <c r="C208" i="9"/>
  <c r="K1317" i="9"/>
  <c r="E594" i="9"/>
  <c r="L654" i="9"/>
  <c r="N1981" i="9"/>
  <c r="O100" i="9"/>
  <c r="M2057" i="9"/>
  <c r="L341" i="9"/>
  <c r="C11" i="9"/>
  <c r="L562" i="9"/>
  <c r="E1421" i="9"/>
  <c r="K424" i="9"/>
  <c r="C633" i="9"/>
  <c r="L1106" i="9"/>
  <c r="E2120" i="9"/>
  <c r="H1828" i="9"/>
  <c r="I1233" i="9"/>
  <c r="D531" i="9"/>
  <c r="F174" i="9"/>
  <c r="M1533" i="9"/>
  <c r="K1339" i="9"/>
  <c r="G1375" i="9"/>
  <c r="K2194" i="9"/>
  <c r="J886" i="9"/>
  <c r="M2036" i="9"/>
  <c r="E1600" i="9"/>
  <c r="N493" i="9"/>
  <c r="G1909" i="9"/>
  <c r="O2173" i="9"/>
  <c r="I643" i="9"/>
  <c r="O220" i="9"/>
  <c r="K1280" i="9"/>
  <c r="H1679" i="9"/>
  <c r="L1068" i="9"/>
  <c r="F1295" i="9"/>
  <c r="G207" i="9"/>
  <c r="J1874" i="9"/>
  <c r="L669" i="9"/>
  <c r="N1933" i="9"/>
  <c r="I771" i="9"/>
  <c r="F388" i="9"/>
  <c r="D799" i="9"/>
  <c r="D1006" i="9"/>
  <c r="D740" i="9"/>
  <c r="G1465" i="9"/>
  <c r="E882" i="9"/>
  <c r="J1555" i="9"/>
  <c r="H450" i="9"/>
  <c r="N1719" i="9"/>
  <c r="D663" i="9"/>
  <c r="M1575" i="9"/>
  <c r="K463" i="9"/>
  <c r="C25" i="9"/>
  <c r="H1171" i="9"/>
  <c r="F1476" i="9"/>
  <c r="D151" i="9"/>
  <c r="K124" i="9"/>
  <c r="D1521" i="9"/>
  <c r="L984" i="9"/>
  <c r="M989" i="9"/>
  <c r="D2058" i="9"/>
  <c r="F1151" i="9"/>
  <c r="E1525" i="9"/>
  <c r="D1625" i="9"/>
  <c r="N1336" i="9"/>
  <c r="J2172" i="9"/>
  <c r="E1326" i="9"/>
  <c r="F896" i="9"/>
  <c r="E977" i="9"/>
  <c r="N1271" i="9"/>
  <c r="F1658" i="9"/>
  <c r="N1180" i="9"/>
  <c r="G2169" i="9"/>
  <c r="C1994" i="9"/>
  <c r="J1348" i="9"/>
  <c r="C496" i="9"/>
  <c r="H1938" i="9"/>
  <c r="D728" i="9"/>
  <c r="K512" i="9"/>
  <c r="K1356" i="9"/>
  <c r="K107" i="9"/>
  <c r="E1345" i="9"/>
  <c r="L1256" i="9"/>
  <c r="D559" i="9"/>
  <c r="J2085" i="9"/>
  <c r="H1941" i="9"/>
  <c r="K197" i="9"/>
  <c r="E1774" i="9"/>
  <c r="N853" i="9"/>
  <c r="D582" i="9"/>
  <c r="O2174" i="9"/>
  <c r="C146" i="9"/>
  <c r="K539" i="9"/>
  <c r="K736" i="9"/>
  <c r="H1544" i="9"/>
  <c r="C911" i="9"/>
  <c r="J1987" i="9"/>
  <c r="L1939" i="9"/>
  <c r="E642" i="9"/>
  <c r="H2086" i="9"/>
  <c r="I567" i="9"/>
  <c r="I250" i="9"/>
  <c r="M313" i="9"/>
  <c r="M1779" i="9"/>
  <c r="H1032" i="9"/>
  <c r="J1472" i="9"/>
  <c r="H982" i="9"/>
  <c r="J1136" i="9"/>
  <c r="H1221" i="9"/>
  <c r="L1542" i="9"/>
  <c r="D920" i="9"/>
  <c r="C1254" i="9"/>
  <c r="G1537" i="9"/>
  <c r="D1413" i="9"/>
  <c r="J342" i="9"/>
  <c r="H228" i="9"/>
  <c r="D552" i="9"/>
  <c r="D1216" i="9"/>
  <c r="G2186" i="9"/>
  <c r="H1699" i="9"/>
  <c r="K2228" i="9"/>
  <c r="I446" i="9"/>
  <c r="G431" i="9"/>
  <c r="H406" i="9"/>
  <c r="O1860" i="9"/>
  <c r="L84" i="9"/>
  <c r="K1973" i="9"/>
  <c r="G1" i="7"/>
  <c r="L282" i="9"/>
  <c r="F1367" i="9"/>
  <c r="F1416" i="9"/>
  <c r="H216" i="9"/>
  <c r="D58" i="9"/>
  <c r="I1742" i="9"/>
  <c r="H1203" i="9"/>
  <c r="L235" i="9"/>
  <c r="M667" i="9"/>
  <c r="O10" i="9"/>
  <c r="M1334" i="9"/>
  <c r="O13" i="9"/>
  <c r="H1997" i="9"/>
  <c r="G1344" i="9"/>
  <c r="C178" i="9"/>
  <c r="D900" i="9"/>
  <c r="M116" i="9"/>
  <c r="H1268" i="9"/>
  <c r="J1169" i="9"/>
  <c r="K375" i="9"/>
  <c r="H506" i="9"/>
  <c r="J561" i="9"/>
  <c r="F285" i="9"/>
  <c r="D1297" i="9"/>
  <c r="H651" i="9"/>
  <c r="M8" i="9"/>
  <c r="N1333" i="9"/>
  <c r="J759" i="9"/>
  <c r="L231" i="9"/>
  <c r="N117" i="9"/>
  <c r="F710" i="9"/>
  <c r="K1600" i="9"/>
  <c r="C717" i="9"/>
  <c r="K511" i="9"/>
  <c r="M309" i="9"/>
  <c r="O17" i="9"/>
  <c r="N2223" i="9"/>
  <c r="D412" i="9"/>
  <c r="N2038" i="9"/>
  <c r="M1520" i="9"/>
  <c r="J591" i="9"/>
  <c r="H2058" i="9"/>
  <c r="M257" i="9"/>
  <c r="N1377" i="9"/>
  <c r="I433" i="9"/>
  <c r="K907" i="9"/>
  <c r="F2199" i="9"/>
  <c r="N1773" i="9"/>
  <c r="M700" i="9"/>
  <c r="K1573" i="9"/>
  <c r="I1101" i="9"/>
  <c r="F1001" i="9"/>
  <c r="E18" i="9"/>
  <c r="K578" i="9"/>
  <c r="K1483" i="9"/>
  <c r="I1688" i="9"/>
  <c r="N1683" i="9"/>
  <c r="M1996" i="9"/>
  <c r="K1806" i="9"/>
  <c r="D750" i="9"/>
  <c r="F1428" i="9"/>
  <c r="G1761" i="9"/>
  <c r="L2129" i="9"/>
  <c r="E1460" i="9"/>
  <c r="J1576" i="9"/>
  <c r="I1507" i="9"/>
  <c r="I1427" i="9"/>
  <c r="G2087" i="9"/>
  <c r="D88" i="9"/>
  <c r="M2164" i="9"/>
  <c r="F1219" i="9"/>
  <c r="K841" i="9"/>
  <c r="N433" i="9"/>
  <c r="J1811" i="9"/>
  <c r="F1909" i="9"/>
  <c r="I2056" i="9"/>
  <c r="L1847" i="9"/>
  <c r="E1871" i="9"/>
  <c r="L1540" i="9"/>
  <c r="G1750" i="9"/>
  <c r="K2190" i="9"/>
  <c r="M1396" i="9"/>
  <c r="M1029" i="9"/>
  <c r="H189" i="9"/>
  <c r="E802" i="9"/>
  <c r="H177" i="9"/>
  <c r="G1908" i="9"/>
  <c r="G2001" i="9"/>
  <c r="F1951" i="9"/>
  <c r="F969" i="9"/>
  <c r="F1514" i="9"/>
  <c r="E405" i="9"/>
  <c r="J251" i="9"/>
  <c r="N2081" i="9"/>
  <c r="I210" i="9"/>
  <c r="O1676" i="9"/>
  <c r="D1080" i="9"/>
  <c r="I2068" i="9"/>
  <c r="E679" i="9"/>
  <c r="N1459" i="9"/>
  <c r="O177" i="9"/>
  <c r="D11" i="9"/>
  <c r="E174" i="9"/>
  <c r="I1644" i="9"/>
  <c r="H1787" i="9"/>
  <c r="O459" i="9"/>
  <c r="I1152" i="9"/>
  <c r="J843" i="9"/>
  <c r="J1846" i="9"/>
  <c r="F557" i="9"/>
  <c r="K193" i="9"/>
  <c r="F892" i="9"/>
  <c r="H566" i="9"/>
  <c r="D1120" i="9"/>
  <c r="E335" i="9"/>
  <c r="H681" i="9"/>
  <c r="N1227" i="9"/>
  <c r="L575" i="9"/>
  <c r="O1720" i="9"/>
  <c r="I2088" i="9"/>
  <c r="E1948" i="9"/>
  <c r="C219" i="9"/>
  <c r="H2039" i="9"/>
  <c r="E1113" i="9"/>
  <c r="G117" i="9"/>
  <c r="F229" i="9"/>
  <c r="I388" i="9"/>
  <c r="L1647" i="9"/>
  <c r="F1598" i="9"/>
  <c r="M788" i="9"/>
  <c r="F1707" i="9"/>
  <c r="D1971" i="9"/>
  <c r="F2147" i="9"/>
  <c r="I2085" i="9"/>
  <c r="N462" i="9"/>
  <c r="N75" i="9"/>
  <c r="K263" i="9"/>
  <c r="F965" i="9"/>
  <c r="K415" i="9"/>
  <c r="D1899" i="9"/>
  <c r="N751" i="9"/>
  <c r="H1865" i="9"/>
  <c r="G1850" i="9"/>
  <c r="J1706" i="9"/>
  <c r="I2177" i="9"/>
  <c r="J1521" i="9"/>
  <c r="K816" i="9"/>
  <c r="M2052" i="9"/>
  <c r="F1262" i="9"/>
  <c r="K52" i="9"/>
  <c r="F88" i="9"/>
  <c r="O1455" i="9"/>
  <c r="O2189" i="9"/>
  <c r="L136" i="9"/>
  <c r="F25" i="9"/>
  <c r="K144" i="9"/>
  <c r="L2164" i="9"/>
  <c r="I1716" i="9"/>
  <c r="L1396" i="9"/>
  <c r="G2164" i="9"/>
  <c r="N2033" i="9"/>
  <c r="O852" i="9"/>
  <c r="N979" i="9"/>
  <c r="N2188" i="9"/>
  <c r="E545" i="9"/>
  <c r="L454" i="9"/>
  <c r="D72" i="9"/>
  <c r="G1971" i="9"/>
  <c r="D362" i="9"/>
  <c r="I1871" i="9"/>
  <c r="L496" i="9"/>
  <c r="C117" i="9"/>
  <c r="O1089" i="9"/>
  <c r="G1155" i="9"/>
  <c r="G1581" i="9"/>
  <c r="F142" i="9"/>
  <c r="M643" i="9"/>
  <c r="J815" i="9"/>
  <c r="K1460" i="9"/>
  <c r="H1107" i="9"/>
  <c r="J2003" i="9"/>
  <c r="E160" i="9"/>
  <c r="F1348" i="9"/>
  <c r="I586" i="9"/>
  <c r="F493" i="9"/>
  <c r="K1395" i="9"/>
  <c r="H1778" i="9"/>
  <c r="J502" i="9"/>
  <c r="E1442" i="9"/>
  <c r="N186" i="9"/>
  <c r="I1692" i="9"/>
  <c r="F1513" i="9"/>
  <c r="N1019" i="9"/>
  <c r="K2138" i="9"/>
  <c r="F1277" i="9"/>
  <c r="M1339" i="9"/>
  <c r="D163" i="9"/>
  <c r="L907" i="9"/>
  <c r="C574" i="9"/>
  <c r="C2005" i="9"/>
  <c r="K937" i="9"/>
  <c r="L1934" i="9"/>
  <c r="L1750" i="9"/>
  <c r="O1674" i="9"/>
  <c r="E1564" i="9"/>
  <c r="D1067" i="9"/>
  <c r="D1692" i="9"/>
  <c r="J841" i="9"/>
  <c r="M539" i="9"/>
  <c r="J207" i="9"/>
  <c r="M2123" i="9"/>
  <c r="I120" i="9"/>
  <c r="E624" i="9"/>
  <c r="N1820" i="9"/>
  <c r="L196" i="9"/>
  <c r="O1235" i="9"/>
  <c r="F1696" i="9"/>
  <c r="H1677" i="9"/>
  <c r="M1425" i="9"/>
  <c r="O764" i="9"/>
  <c r="I565" i="9"/>
  <c r="C1765" i="9"/>
  <c r="G1326" i="9"/>
  <c r="N138" i="9"/>
  <c r="M408" i="9"/>
  <c r="I1087" i="9"/>
  <c r="F613" i="9"/>
  <c r="L1072" i="9"/>
  <c r="J145" i="9"/>
  <c r="O1476" i="9"/>
  <c r="L1928" i="9"/>
  <c r="E641" i="9"/>
  <c r="G1659" i="9"/>
  <c r="D430" i="9"/>
  <c r="G1061" i="9"/>
  <c r="D1057" i="9"/>
  <c r="N1793" i="9"/>
  <c r="M83" i="9"/>
  <c r="D594" i="9"/>
  <c r="J894" i="9"/>
  <c r="K1651" i="9"/>
  <c r="O2220" i="9"/>
  <c r="L1064" i="9"/>
  <c r="L402" i="9"/>
  <c r="G1700" i="9"/>
  <c r="I768" i="9"/>
  <c r="D185" i="9"/>
  <c r="F1589" i="9"/>
  <c r="E456" i="9"/>
  <c r="G2139" i="9"/>
  <c r="L824" i="9"/>
  <c r="E271" i="9"/>
  <c r="O153" i="9"/>
  <c r="G141" i="9"/>
  <c r="J999" i="9"/>
  <c r="D1568" i="9"/>
  <c r="N599" i="9"/>
  <c r="M498" i="9"/>
  <c r="O181" i="9"/>
  <c r="E1829" i="9"/>
  <c r="D400" i="9"/>
  <c r="J430" i="9"/>
  <c r="I2214" i="9"/>
  <c r="D1422" i="9"/>
  <c r="D1574" i="9"/>
  <c r="L583" i="9"/>
  <c r="J556" i="9"/>
  <c r="C1039" i="9"/>
  <c r="C947" i="9"/>
  <c r="J1359" i="9"/>
  <c r="L663" i="9"/>
  <c r="O1722" i="9"/>
  <c r="I748" i="9"/>
  <c r="D1103" i="9"/>
  <c r="E681" i="9"/>
  <c r="H1862" i="9"/>
  <c r="I1277" i="9"/>
  <c r="O1939" i="9"/>
  <c r="O2053" i="9"/>
  <c r="I1302" i="9"/>
  <c r="F1559" i="9"/>
  <c r="L1886" i="9"/>
  <c r="L1686" i="9"/>
  <c r="G2077" i="9"/>
  <c r="O285" i="9"/>
  <c r="M186" i="9"/>
  <c r="H1103" i="9"/>
  <c r="D1144" i="9"/>
  <c r="N1581" i="9"/>
  <c r="F200" i="9"/>
  <c r="K1796" i="9"/>
  <c r="D1805" i="9"/>
  <c r="F1156" i="9"/>
  <c r="E1623" i="9"/>
  <c r="N2036" i="9"/>
  <c r="O690" i="9"/>
  <c r="H1020" i="9"/>
  <c r="F725" i="9"/>
  <c r="C1659" i="9"/>
  <c r="E2214" i="9"/>
  <c r="J766" i="9"/>
  <c r="F561" i="9"/>
  <c r="G689" i="9"/>
  <c r="K1119" i="9"/>
  <c r="O2016" i="9"/>
  <c r="H1714" i="9"/>
  <c r="J825" i="9"/>
  <c r="I109" i="9"/>
  <c r="O322" i="9"/>
  <c r="G427" i="9"/>
  <c r="E95" i="9"/>
  <c r="L2034" i="9"/>
  <c r="K576" i="9"/>
  <c r="C1529" i="9"/>
  <c r="E565" i="9"/>
  <c r="J616" i="9"/>
  <c r="O1037" i="9"/>
  <c r="N51" i="9"/>
  <c r="N1866" i="9"/>
  <c r="I2222" i="9"/>
  <c r="C1465" i="9"/>
  <c r="L1151" i="9"/>
  <c r="I1911" i="9"/>
  <c r="N2051" i="9"/>
  <c r="J1575" i="9"/>
  <c r="H1042" i="9"/>
  <c r="E1351" i="9"/>
  <c r="F955" i="9"/>
  <c r="O1275" i="9"/>
  <c r="J1490" i="9"/>
  <c r="N590" i="9"/>
  <c r="G172" i="9"/>
  <c r="F552" i="9"/>
  <c r="L2206" i="9"/>
  <c r="M1540" i="9"/>
  <c r="M1835" i="9"/>
  <c r="N1620" i="9"/>
  <c r="O440" i="9"/>
  <c r="L1477" i="9"/>
  <c r="F1169" i="9"/>
  <c r="C754" i="9"/>
  <c r="H1510" i="9"/>
  <c r="O2172" i="9"/>
  <c r="I2031" i="9"/>
  <c r="O689" i="9"/>
  <c r="H1584" i="9"/>
  <c r="N1635" i="9"/>
  <c r="D2223" i="9"/>
  <c r="N118" i="9"/>
  <c r="E1911" i="9"/>
  <c r="M2093" i="9"/>
  <c r="M1116" i="9"/>
  <c r="K1708" i="9"/>
  <c r="J287" i="9"/>
  <c r="F1882" i="9"/>
  <c r="I1382" i="9"/>
  <c r="F2082" i="9"/>
  <c r="O1647" i="9"/>
  <c r="I455" i="9"/>
  <c r="J36" i="9"/>
  <c r="G382" i="9"/>
  <c r="F1043" i="9"/>
  <c r="N561" i="9"/>
  <c r="H1133" i="9"/>
  <c r="I858" i="9"/>
  <c r="F1932" i="9"/>
  <c r="D1871" i="9"/>
  <c r="L1147" i="9"/>
  <c r="H306" i="9"/>
  <c r="I1039" i="9"/>
  <c r="F1070" i="9"/>
  <c r="O101" i="9"/>
  <c r="G2189" i="9"/>
  <c r="E1477" i="9"/>
  <c r="G1994" i="9"/>
  <c r="F1789" i="9"/>
  <c r="C654" i="9"/>
  <c r="E799" i="9"/>
  <c r="I1141" i="9"/>
  <c r="G1842" i="9"/>
  <c r="D1004" i="9"/>
  <c r="H617" i="9"/>
  <c r="O1678" i="9"/>
  <c r="C796" i="9"/>
  <c r="L1069" i="9"/>
  <c r="D341" i="9"/>
  <c r="D1219" i="9"/>
  <c r="K1205" i="9"/>
  <c r="I506" i="9"/>
  <c r="I1581" i="9"/>
  <c r="E400" i="9"/>
  <c r="M1938" i="9"/>
  <c r="O16" i="9"/>
  <c r="N279" i="9"/>
  <c r="I969" i="9"/>
  <c r="I1544" i="9"/>
  <c r="E1204" i="9"/>
  <c r="M1145" i="9"/>
  <c r="G532" i="9"/>
  <c r="E1205" i="9"/>
  <c r="N569" i="9"/>
  <c r="J1771" i="9"/>
  <c r="M216" i="9"/>
  <c r="I1329" i="9"/>
  <c r="O1376" i="9"/>
  <c r="F915" i="9"/>
  <c r="C998" i="9"/>
  <c r="D194" i="9"/>
  <c r="E344" i="9"/>
  <c r="O890" i="9"/>
  <c r="J1382" i="9"/>
  <c r="N915" i="9"/>
  <c r="D1211" i="9"/>
  <c r="F1075" i="9"/>
  <c r="D2189" i="9"/>
  <c r="H731" i="9"/>
  <c r="M742" i="9"/>
  <c r="D2149" i="9"/>
  <c r="N260" i="9"/>
  <c r="C1601" i="9"/>
  <c r="G1175" i="9"/>
  <c r="E625" i="9"/>
  <c r="F879" i="9"/>
  <c r="C392" i="9"/>
  <c r="H181" i="9"/>
  <c r="M830" i="9"/>
  <c r="E793" i="9"/>
  <c r="D142" i="9"/>
  <c r="L197" i="9"/>
  <c r="I1316" i="9"/>
  <c r="M319" i="9"/>
  <c r="L1924" i="9"/>
  <c r="H139" i="9"/>
  <c r="M1853" i="9"/>
  <c r="E1136" i="9"/>
  <c r="F2090" i="9"/>
  <c r="M1176" i="9"/>
  <c r="J2158" i="9"/>
  <c r="H2038" i="9"/>
  <c r="J2053" i="9"/>
  <c r="F1556" i="9"/>
  <c r="F2021" i="9"/>
  <c r="H1131" i="9"/>
  <c r="K917" i="9"/>
  <c r="M2009" i="9"/>
  <c r="F1952" i="9"/>
  <c r="H2132" i="9"/>
  <c r="G296" i="9"/>
  <c r="I426" i="9"/>
  <c r="D507" i="9"/>
  <c r="D1200" i="9"/>
  <c r="K1976" i="9"/>
  <c r="O1496" i="9"/>
  <c r="H716" i="9"/>
  <c r="O1184" i="9"/>
  <c r="L266" i="9"/>
  <c r="K1491" i="9"/>
  <c r="K57" i="9"/>
  <c r="J385" i="9"/>
  <c r="H528" i="9"/>
  <c r="D1135" i="9"/>
  <c r="N1052" i="9"/>
  <c r="J2090" i="9"/>
  <c r="F1304" i="9"/>
  <c r="K990" i="9"/>
  <c r="C1953" i="9"/>
  <c r="F2088" i="9"/>
  <c r="D1187" i="9"/>
  <c r="J2151" i="9"/>
  <c r="O1463" i="9"/>
  <c r="E72" i="9"/>
  <c r="K1482" i="9"/>
  <c r="J506" i="9"/>
  <c r="F432" i="9"/>
  <c r="H1746" i="9"/>
  <c r="M1390" i="9"/>
  <c r="L1678" i="9"/>
  <c r="M205" i="9"/>
  <c r="M151" i="9"/>
  <c r="K1961" i="9"/>
  <c r="G2222" i="9"/>
  <c r="H2234" i="9"/>
  <c r="N1885" i="9"/>
  <c r="J1541" i="9"/>
  <c r="E1456" i="9"/>
  <c r="L2046" i="9"/>
  <c r="D1118" i="9"/>
  <c r="N807" i="9"/>
  <c r="G148" i="9"/>
  <c r="J1210" i="9"/>
  <c r="J260" i="9"/>
  <c r="L1718" i="9"/>
  <c r="J1477" i="9"/>
  <c r="D1469" i="9"/>
  <c r="N1109" i="9"/>
  <c r="K386" i="9"/>
  <c r="C758" i="9"/>
  <c r="C1086" i="9"/>
  <c r="I1792" i="9"/>
  <c r="J442" i="9"/>
  <c r="G2091" i="9"/>
  <c r="J1858" i="9"/>
  <c r="H11" i="9"/>
  <c r="K523" i="9"/>
  <c r="O1610" i="9"/>
  <c r="I897" i="9"/>
  <c r="H2205" i="9"/>
  <c r="L918" i="9"/>
  <c r="E2079" i="9"/>
  <c r="F621" i="9"/>
  <c r="O672" i="9"/>
  <c r="O151" i="9"/>
  <c r="O271" i="9"/>
  <c r="L2186" i="9"/>
  <c r="I1618" i="9"/>
  <c r="H1143" i="9"/>
  <c r="H337" i="9"/>
  <c r="I789" i="9"/>
  <c r="N208" i="9"/>
  <c r="L342" i="9"/>
  <c r="F1342" i="9"/>
  <c r="M2043" i="9"/>
  <c r="I1622" i="9"/>
  <c r="C1060" i="9"/>
  <c r="J371" i="9"/>
  <c r="H144" i="9"/>
  <c r="H1449" i="9"/>
  <c r="N2007" i="9"/>
  <c r="C1139" i="9"/>
  <c r="M644" i="9"/>
  <c r="G1959" i="9"/>
  <c r="I539" i="9"/>
  <c r="F1855" i="9"/>
  <c r="K186" i="9"/>
  <c r="N1560" i="9"/>
  <c r="J870" i="9"/>
  <c r="J1118" i="9"/>
  <c r="I646" i="9"/>
  <c r="D562" i="9"/>
  <c r="H554" i="9"/>
  <c r="O402" i="9"/>
  <c r="O2034" i="9"/>
  <c r="H1955" i="9"/>
  <c r="M1072" i="9"/>
  <c r="F939" i="9"/>
  <c r="K176" i="9"/>
  <c r="C1899" i="9"/>
  <c r="E1574" i="9"/>
  <c r="C1373" i="9"/>
  <c r="F1939" i="9"/>
  <c r="C1525" i="9"/>
  <c r="F1244" i="9"/>
  <c r="C1795" i="9"/>
  <c r="K1211" i="9"/>
  <c r="D1651" i="9"/>
  <c r="L2044" i="9"/>
  <c r="C1867" i="9"/>
  <c r="I1" i="7"/>
  <c r="L212" i="9"/>
  <c r="I1106" i="9"/>
  <c r="K1684" i="9"/>
  <c r="C186" i="9"/>
  <c r="H469" i="9"/>
  <c r="K1127" i="9"/>
  <c r="F103" i="9"/>
  <c r="I174" i="9"/>
  <c r="O2197" i="9"/>
  <c r="K1676" i="9"/>
  <c r="N940" i="9"/>
  <c r="K318" i="9"/>
  <c r="C1579" i="9"/>
  <c r="F1553" i="9"/>
  <c r="O527" i="9"/>
  <c r="C571" i="9"/>
  <c r="E1713" i="9"/>
  <c r="I1242" i="9"/>
  <c r="H135" i="9"/>
  <c r="F288" i="9"/>
  <c r="O1727" i="9"/>
  <c r="K1507" i="9"/>
  <c r="F2071" i="9"/>
  <c r="K461" i="9"/>
  <c r="F682" i="9"/>
  <c r="L512" i="9"/>
  <c r="M1400" i="9"/>
  <c r="G1432" i="9"/>
  <c r="J1422" i="9"/>
  <c r="G751" i="9"/>
  <c r="E659" i="9"/>
  <c r="H1780" i="9"/>
  <c r="G2020" i="9"/>
  <c r="D2040" i="9"/>
  <c r="E180" i="9"/>
  <c r="K1256" i="9"/>
  <c r="M1073" i="9"/>
  <c r="C1041" i="9"/>
  <c r="I1483" i="9"/>
  <c r="H1634" i="9"/>
  <c r="J1572" i="9"/>
  <c r="N942" i="9"/>
  <c r="M647" i="9"/>
  <c r="G1482" i="9"/>
  <c r="E1452" i="9"/>
  <c r="E60" i="9"/>
  <c r="N794" i="9"/>
  <c r="F1057" i="9"/>
  <c r="N1776" i="9"/>
  <c r="H1856" i="9"/>
  <c r="O576" i="9"/>
  <c r="N1063" i="9"/>
  <c r="K639" i="9"/>
  <c r="N731" i="9"/>
  <c r="F492" i="9"/>
  <c r="D1780" i="9"/>
  <c r="L903" i="9"/>
  <c r="I1872" i="9"/>
  <c r="N1807" i="9"/>
  <c r="I1780" i="9"/>
  <c r="N481" i="9"/>
  <c r="E976" i="9"/>
  <c r="G302" i="9"/>
  <c r="N2149" i="9"/>
  <c r="I2215" i="9"/>
  <c r="O279" i="9"/>
  <c r="M1562" i="9"/>
  <c r="H693" i="9"/>
  <c r="J681" i="9"/>
  <c r="F1856" i="9"/>
  <c r="L1890" i="9"/>
  <c r="C1357" i="9"/>
  <c r="C110" i="9"/>
  <c r="I474" i="9"/>
  <c r="N1804" i="9"/>
  <c r="L129" i="9"/>
  <c r="D1637" i="9"/>
  <c r="G230" i="9"/>
  <c r="C172" i="9"/>
  <c r="G654" i="9"/>
  <c r="G997" i="9"/>
  <c r="J1666" i="9"/>
  <c r="O1677" i="9"/>
  <c r="H1868" i="9"/>
  <c r="F948" i="9"/>
  <c r="O2156" i="9"/>
  <c r="M1194" i="9"/>
  <c r="M906" i="9"/>
  <c r="L1472" i="9"/>
  <c r="N192" i="9"/>
  <c r="G628" i="9"/>
  <c r="K1904" i="9"/>
  <c r="I2108" i="9"/>
  <c r="H1432" i="9"/>
  <c r="N772" i="9"/>
  <c r="F315" i="9"/>
  <c r="M651" i="9"/>
  <c r="C382" i="9"/>
  <c r="F1396" i="9"/>
  <c r="F2075" i="9"/>
  <c r="D302" i="9"/>
  <c r="H1540" i="9"/>
  <c r="O1317" i="9"/>
  <c r="I783" i="9"/>
  <c r="E216" i="9"/>
  <c r="J1994" i="9"/>
  <c r="D193" i="9"/>
  <c r="N409" i="9"/>
  <c r="G1126" i="9"/>
  <c r="N1438" i="9"/>
  <c r="C1029" i="9"/>
  <c r="C1457" i="9"/>
  <c r="M792" i="9"/>
  <c r="M2163" i="9"/>
  <c r="L1209" i="9"/>
  <c r="H1975" i="9"/>
  <c r="D827" i="9"/>
  <c r="F2144" i="9"/>
  <c r="O2181" i="9"/>
  <c r="I1365" i="9"/>
  <c r="F1788" i="9"/>
  <c r="K437" i="9"/>
  <c r="O192" i="9"/>
  <c r="F903" i="9"/>
  <c r="E373" i="9"/>
  <c r="G1320" i="9"/>
  <c r="I2180" i="9"/>
  <c r="J1377" i="9"/>
  <c r="I931" i="9"/>
  <c r="H1392" i="9"/>
  <c r="I874" i="9"/>
  <c r="D234" i="9"/>
  <c r="H176" i="9"/>
  <c r="F1214" i="9"/>
  <c r="F587" i="9"/>
  <c r="C1289" i="9"/>
  <c r="I1418" i="9"/>
  <c r="O1809" i="9"/>
  <c r="D114" i="9"/>
  <c r="O667" i="9"/>
  <c r="J720" i="9"/>
  <c r="F1338" i="9"/>
  <c r="E2043" i="9"/>
  <c r="C98" i="9"/>
  <c r="O330" i="9"/>
  <c r="D2165" i="9"/>
  <c r="F2129" i="9"/>
  <c r="K445" i="9"/>
  <c r="C957" i="9"/>
  <c r="I1335" i="9"/>
  <c r="C916" i="9"/>
  <c r="D1585" i="9"/>
  <c r="N1587" i="9"/>
  <c r="J2212" i="9"/>
  <c r="C393" i="9"/>
  <c r="M1858" i="9"/>
  <c r="O1985" i="9"/>
  <c r="L1781" i="9"/>
  <c r="L1004" i="9"/>
  <c r="D1470" i="9"/>
  <c r="L2079" i="9"/>
  <c r="C1488" i="9"/>
  <c r="H1206" i="9"/>
  <c r="L1765" i="9"/>
  <c r="N1696" i="9"/>
  <c r="O120" i="9"/>
  <c r="H1629" i="9"/>
  <c r="E990" i="9"/>
  <c r="H630" i="9"/>
  <c r="I172" i="9"/>
  <c r="K1175" i="9"/>
  <c r="H2080" i="9"/>
  <c r="N1247" i="9"/>
  <c r="K988" i="9"/>
  <c r="G911" i="9"/>
  <c r="D495" i="9"/>
  <c r="G32" i="9"/>
  <c r="H1678" i="9"/>
  <c r="F1971" i="9"/>
  <c r="N2075" i="9"/>
  <c r="D1324" i="9"/>
  <c r="D2055" i="9"/>
  <c r="C1142" i="9"/>
  <c r="J987" i="9"/>
  <c r="D635" i="9"/>
  <c r="H1701" i="9"/>
  <c r="E1634" i="9"/>
  <c r="E298" i="9"/>
  <c r="G1274" i="9"/>
  <c r="C1857" i="9"/>
  <c r="E715" i="9"/>
  <c r="L2013" i="9"/>
  <c r="F638" i="9"/>
  <c r="C667" i="9"/>
  <c r="D1730" i="9"/>
  <c r="G580" i="9"/>
  <c r="J1137" i="9"/>
  <c r="D454" i="9"/>
  <c r="K184" i="9"/>
  <c r="G979" i="9"/>
  <c r="N375" i="9"/>
  <c r="M818" i="9"/>
  <c r="J1483" i="9"/>
  <c r="L948" i="9"/>
  <c r="O1769" i="9"/>
  <c r="L378" i="9"/>
  <c r="D235" i="9"/>
  <c r="F69" i="9"/>
  <c r="H1301" i="9"/>
  <c r="I2009" i="9"/>
  <c r="O436" i="9"/>
  <c r="O1098" i="9"/>
  <c r="D1348" i="9"/>
  <c r="J1417" i="9"/>
  <c r="H194" i="9"/>
  <c r="E756" i="9"/>
  <c r="I1151" i="9"/>
  <c r="L424" i="9"/>
  <c r="J93" i="9"/>
  <c r="K2139" i="9"/>
  <c r="N1992" i="9"/>
  <c r="F2193" i="9"/>
  <c r="K1755" i="9"/>
  <c r="H1569" i="9"/>
  <c r="E447" i="9"/>
  <c r="K1180" i="9"/>
  <c r="M1125" i="9"/>
  <c r="L788" i="9"/>
  <c r="I688" i="9"/>
  <c r="N2022" i="9"/>
  <c r="G608" i="9"/>
  <c r="N1697" i="9"/>
  <c r="K1169" i="9"/>
  <c r="L1610" i="9"/>
  <c r="D1807" i="9"/>
  <c r="K360" i="9"/>
  <c r="O509" i="9"/>
  <c r="C1322" i="9"/>
  <c r="G2000" i="9"/>
  <c r="O178" i="9"/>
  <c r="H1786" i="9"/>
  <c r="M996" i="9"/>
  <c r="C1710" i="9"/>
  <c r="K1658" i="9"/>
  <c r="F1317" i="9"/>
  <c r="K1638" i="9"/>
  <c r="N779" i="9"/>
  <c r="N1718" i="9"/>
  <c r="K1793" i="9"/>
  <c r="L1336" i="9"/>
  <c r="E912" i="9"/>
  <c r="C1237" i="9"/>
  <c r="J738" i="9"/>
  <c r="O1697" i="9"/>
  <c r="G794" i="9"/>
  <c r="L1361" i="9"/>
  <c r="N442" i="9"/>
  <c r="K1996" i="9"/>
  <c r="G1442" i="9"/>
  <c r="I1771" i="9"/>
  <c r="H1804" i="9"/>
  <c r="M1579" i="9"/>
  <c r="O1331" i="9"/>
  <c r="E677" i="9"/>
  <c r="D1031" i="9"/>
  <c r="F1324" i="9"/>
  <c r="D751" i="9"/>
  <c r="K1399" i="9"/>
  <c r="E5" i="9"/>
  <c r="N2203" i="9"/>
  <c r="C269" i="9"/>
  <c r="L166" i="9"/>
  <c r="D1624" i="9"/>
  <c r="O1645" i="9"/>
  <c r="I960" i="9"/>
  <c r="K2149" i="9"/>
  <c r="E1194" i="9"/>
  <c r="K975" i="9"/>
  <c r="C1103" i="9"/>
  <c r="L1545" i="9"/>
  <c r="N353" i="9"/>
  <c r="D1684" i="9"/>
  <c r="I467" i="9"/>
  <c r="G2202" i="9"/>
  <c r="H1341" i="9"/>
  <c r="C2110" i="9"/>
  <c r="K510" i="9"/>
  <c r="O570" i="9"/>
  <c r="J261" i="9"/>
  <c r="J2044" i="9"/>
  <c r="E1851" i="9"/>
  <c r="D1531" i="9"/>
  <c r="L618" i="9"/>
  <c r="E1448" i="9"/>
  <c r="F1792" i="9"/>
  <c r="D755" i="9"/>
  <c r="N1228" i="9"/>
  <c r="N1900" i="9"/>
  <c r="I1813" i="9"/>
  <c r="K118" i="9"/>
  <c r="K1070" i="9"/>
  <c r="E105" i="9"/>
  <c r="L1104" i="9"/>
  <c r="F1339" i="9"/>
  <c r="M1187" i="9"/>
  <c r="F1090" i="9"/>
  <c r="L863" i="9"/>
  <c r="G1667" i="9"/>
  <c r="O928" i="9"/>
  <c r="N1452" i="9"/>
  <c r="N1646" i="9"/>
  <c r="N1434" i="9"/>
  <c r="O780" i="9"/>
  <c r="N469" i="9"/>
  <c r="J976" i="9"/>
  <c r="D1304" i="9"/>
  <c r="G1703" i="9"/>
  <c r="I441" i="9"/>
  <c r="J1579" i="9"/>
  <c r="G631" i="9"/>
  <c r="H1705" i="9"/>
  <c r="D2022" i="9"/>
  <c r="J577" i="9"/>
  <c r="J69" i="9"/>
  <c r="M88" i="9"/>
  <c r="I1965" i="9"/>
  <c r="C59" i="9"/>
  <c r="C454" i="9"/>
  <c r="J292" i="9"/>
  <c r="F2139" i="9"/>
  <c r="F1957" i="9"/>
  <c r="C858" i="9"/>
  <c r="D1510" i="9"/>
  <c r="G930" i="9"/>
  <c r="G920" i="9"/>
  <c r="G1057" i="9"/>
  <c r="K1021" i="9"/>
  <c r="O723" i="9"/>
  <c r="N1107" i="9"/>
  <c r="J162" i="9"/>
  <c r="J1065" i="9"/>
  <c r="M1679" i="9"/>
  <c r="I872" i="9"/>
  <c r="O507" i="9"/>
  <c r="K330" i="9"/>
  <c r="O1028" i="9"/>
  <c r="E2076" i="9"/>
  <c r="G1427" i="9"/>
  <c r="O354" i="9"/>
  <c r="M1061" i="9"/>
  <c r="E428" i="9"/>
  <c r="N345" i="9"/>
  <c r="K1272" i="9"/>
  <c r="E1145" i="9"/>
  <c r="I1419" i="9"/>
  <c r="L292" i="9"/>
  <c r="G734" i="9"/>
  <c r="E1407" i="9"/>
  <c r="C1967" i="9"/>
  <c r="K161" i="9"/>
  <c r="I852" i="9"/>
  <c r="J871" i="9"/>
  <c r="N105" i="9"/>
  <c r="J134" i="9"/>
  <c r="I1324" i="9"/>
  <c r="G2046" i="9"/>
  <c r="L751" i="9"/>
  <c r="E1641" i="9"/>
  <c r="G2177" i="9"/>
  <c r="M1583" i="9"/>
  <c r="L2056" i="9"/>
  <c r="F1153" i="9"/>
  <c r="O1884" i="9"/>
  <c r="E1189" i="9"/>
  <c r="F1082" i="9"/>
  <c r="N148" i="9"/>
  <c r="L2022" i="9"/>
  <c r="J378" i="9"/>
  <c r="E73" i="9"/>
  <c r="H797" i="9"/>
  <c r="C1747" i="9"/>
  <c r="E575" i="9"/>
  <c r="M2165" i="9"/>
  <c r="E939" i="9"/>
  <c r="C95" i="9"/>
  <c r="E151" i="9"/>
  <c r="N1320" i="9"/>
  <c r="J226" i="9"/>
  <c r="I114" i="9"/>
  <c r="D1486" i="9"/>
  <c r="G1924" i="9"/>
  <c r="C1643" i="9"/>
  <c r="E1472" i="9"/>
  <c r="L919" i="9"/>
  <c r="G1165" i="9"/>
  <c r="J1958" i="9"/>
  <c r="G342" i="9"/>
  <c r="G1065" i="9"/>
  <c r="O405" i="9"/>
  <c r="C1646" i="9"/>
  <c r="C1686" i="9"/>
  <c r="L95" i="9"/>
  <c r="H1236" i="9"/>
  <c r="F1490" i="9"/>
  <c r="G640" i="9"/>
  <c r="G1225" i="9"/>
  <c r="H1348" i="9"/>
  <c r="K2145" i="9"/>
  <c r="G1142" i="9"/>
  <c r="L1253" i="9"/>
  <c r="F1857" i="9"/>
  <c r="N1242" i="9"/>
  <c r="C2080" i="9"/>
  <c r="E1745" i="9"/>
  <c r="K149" i="9"/>
  <c r="L432" i="9"/>
  <c r="H954" i="9"/>
  <c r="J1053" i="9"/>
  <c r="H2000" i="9"/>
  <c r="I1193" i="9"/>
  <c r="O175" i="9"/>
  <c r="N2021" i="9"/>
  <c r="L1952" i="9"/>
  <c r="K1212" i="9"/>
  <c r="M420" i="9"/>
  <c r="G501" i="9"/>
  <c r="I1103" i="9"/>
  <c r="H1127" i="9"/>
  <c r="J1643" i="9"/>
  <c r="C82" i="9"/>
  <c r="C1013" i="9"/>
  <c r="L1461" i="9"/>
  <c r="G1254" i="9"/>
  <c r="H2179" i="9"/>
  <c r="J418" i="9"/>
  <c r="I1339" i="9"/>
  <c r="E2223" i="9"/>
  <c r="K961" i="9"/>
  <c r="E2171" i="9"/>
  <c r="H116" i="9"/>
  <c r="G428" i="9"/>
  <c r="N640" i="9"/>
  <c r="N126" i="9"/>
  <c r="N695" i="9"/>
  <c r="J1861" i="9"/>
  <c r="J1261" i="9"/>
  <c r="E1758" i="9"/>
  <c r="C1652" i="9"/>
  <c r="H1434" i="9"/>
  <c r="M1891" i="9"/>
  <c r="D1846" i="9"/>
  <c r="E1633" i="9"/>
  <c r="I1367" i="9"/>
  <c r="E1506" i="9"/>
  <c r="G1118" i="9"/>
  <c r="E1000" i="9"/>
  <c r="F1039" i="9"/>
  <c r="H967" i="9"/>
  <c r="N1213" i="9"/>
  <c r="D1433" i="9"/>
  <c r="I743" i="9"/>
  <c r="H412" i="9"/>
  <c r="C1709" i="9"/>
  <c r="J204" i="9"/>
  <c r="I1145" i="9"/>
  <c r="L1246" i="9"/>
  <c r="L793" i="9"/>
  <c r="G1648" i="9"/>
  <c r="F12" i="9"/>
  <c r="C412" i="9"/>
  <c r="H1400" i="9"/>
  <c r="D135" i="9"/>
  <c r="E330" i="9"/>
  <c r="E1928" i="9"/>
  <c r="M807" i="9"/>
  <c r="D1614" i="9"/>
  <c r="I2035" i="9"/>
  <c r="L738" i="9"/>
  <c r="O1576" i="9"/>
  <c r="K85" i="9"/>
  <c r="H2056" i="9"/>
  <c r="F554" i="9"/>
  <c r="M207" i="9"/>
  <c r="I1080" i="9"/>
  <c r="L467" i="9"/>
  <c r="N179" i="9"/>
  <c r="I1330" i="9"/>
  <c r="I70" i="9"/>
  <c r="F59" i="9"/>
  <c r="F425" i="9"/>
  <c r="K1579" i="9"/>
  <c r="G1160" i="9"/>
  <c r="E1377" i="9"/>
  <c r="F1152" i="9"/>
  <c r="M630" i="9"/>
  <c r="F409" i="9"/>
  <c r="D2130" i="9"/>
  <c r="C1706" i="9"/>
  <c r="G2071" i="9"/>
  <c r="E2232" i="9"/>
  <c r="C303" i="9"/>
  <c r="O26" i="9"/>
  <c r="D2204" i="9"/>
  <c r="G1297" i="9"/>
  <c r="I1525" i="9"/>
  <c r="M2221" i="9"/>
  <c r="F525" i="9"/>
  <c r="H940" i="9"/>
  <c r="J737" i="9"/>
  <c r="K878" i="9"/>
  <c r="J2109" i="9"/>
  <c r="O458" i="9"/>
  <c r="I1284" i="9"/>
  <c r="H368" i="9"/>
  <c r="H1122" i="9"/>
  <c r="D1331" i="9"/>
  <c r="I900" i="9"/>
  <c r="G1730" i="9"/>
  <c r="F1193" i="9"/>
  <c r="J1467" i="9"/>
  <c r="G1216" i="9"/>
  <c r="M2186" i="9"/>
  <c r="L1430" i="9"/>
  <c r="I86" i="9"/>
  <c r="I1259" i="9"/>
  <c r="M892" i="9"/>
  <c r="D148" i="9"/>
  <c r="J2166" i="9"/>
  <c r="C1293" i="9"/>
  <c r="L740" i="9"/>
  <c r="G802" i="9"/>
  <c r="I181" i="9"/>
  <c r="F2205" i="9"/>
  <c r="J581" i="9"/>
  <c r="L2122" i="9"/>
  <c r="O1612" i="9"/>
  <c r="H1295" i="9"/>
  <c r="G1748" i="9"/>
  <c r="E1575" i="9"/>
  <c r="L603" i="9"/>
  <c r="M235" i="9"/>
  <c r="G9" i="9"/>
  <c r="E2177" i="9"/>
  <c r="F922" i="9"/>
  <c r="H1548" i="9"/>
  <c r="J1573" i="9"/>
  <c r="N673" i="9"/>
  <c r="E1558" i="9"/>
  <c r="L837" i="9"/>
  <c r="M618" i="9"/>
  <c r="L832" i="9"/>
  <c r="J728" i="9"/>
  <c r="F296" i="9"/>
  <c r="G620" i="9"/>
  <c r="O1535" i="9"/>
  <c r="M510" i="9"/>
  <c r="F807" i="9"/>
  <c r="D814" i="9"/>
  <c r="G440" i="9"/>
  <c r="O1042" i="9"/>
  <c r="J961" i="9"/>
  <c r="O1323" i="9"/>
  <c r="C1500" i="9"/>
  <c r="E996" i="9"/>
  <c r="H1516" i="9"/>
  <c r="I2147" i="9"/>
  <c r="L381" i="9"/>
  <c r="J1031" i="9"/>
  <c r="J1525" i="9"/>
  <c r="M635" i="9"/>
  <c r="J1853" i="9"/>
  <c r="D833" i="9"/>
  <c r="M1258" i="9"/>
  <c r="L2059" i="9"/>
  <c r="O2120" i="9"/>
  <c r="K528" i="9"/>
  <c r="F832" i="9"/>
  <c r="E177" i="9"/>
  <c r="D472" i="9"/>
  <c r="D1674" i="9"/>
  <c r="G168" i="9"/>
  <c r="J2215" i="9"/>
  <c r="F697" i="9"/>
  <c r="K1804" i="9"/>
  <c r="F1508" i="9"/>
  <c r="M251" i="9"/>
  <c r="D998" i="9"/>
  <c r="N1548" i="9"/>
  <c r="F1443" i="9"/>
  <c r="O1753" i="9"/>
  <c r="I523" i="9"/>
  <c r="O1335" i="9"/>
  <c r="L827" i="9"/>
  <c r="E2233" i="9"/>
  <c r="F1921" i="9"/>
  <c r="F857" i="9"/>
  <c r="E1647" i="9"/>
  <c r="H1214" i="9"/>
  <c r="K325" i="9"/>
  <c r="E993" i="9"/>
  <c r="J2191" i="9"/>
  <c r="K1900" i="9"/>
  <c r="E847" i="9"/>
  <c r="G2114" i="9"/>
  <c r="D569" i="9"/>
  <c r="I1452" i="9"/>
  <c r="C1002" i="9"/>
  <c r="M279" i="9"/>
  <c r="O2204" i="9"/>
  <c r="N1299" i="9"/>
  <c r="E930" i="9"/>
  <c r="L1512" i="9"/>
  <c r="O773" i="9"/>
  <c r="E181" i="9"/>
  <c r="D1598" i="9"/>
  <c r="J1498" i="9"/>
  <c r="K223" i="9"/>
  <c r="M149" i="9"/>
  <c r="C1523" i="9"/>
  <c r="G1638" i="9"/>
  <c r="N1509" i="9"/>
  <c r="H1051" i="9"/>
  <c r="J1114" i="9"/>
  <c r="O1979" i="9"/>
  <c r="M92" i="9"/>
  <c r="J1266" i="9"/>
  <c r="E343" i="9"/>
  <c r="G1635" i="9"/>
  <c r="F786" i="9"/>
  <c r="G2193" i="9"/>
  <c r="K436" i="9"/>
  <c r="E1736" i="9"/>
  <c r="F1669" i="9"/>
  <c r="I1598" i="9"/>
  <c r="O1138" i="9"/>
  <c r="H1716" i="9"/>
  <c r="I849" i="9"/>
  <c r="E735" i="9"/>
  <c r="G2088" i="9"/>
  <c r="F1337" i="9"/>
  <c r="E628" i="9"/>
  <c r="I209" i="9"/>
  <c r="N2113" i="9"/>
  <c r="E525" i="9"/>
  <c r="F75" i="9"/>
  <c r="O650" i="9"/>
  <c r="L2119" i="9"/>
  <c r="M845" i="9"/>
  <c r="C2234" i="9"/>
  <c r="D1906" i="9"/>
  <c r="O75" i="9"/>
  <c r="N1886" i="9"/>
  <c r="G1020" i="9"/>
  <c r="I1669" i="9"/>
  <c r="C1472" i="9"/>
  <c r="C1292" i="9"/>
  <c r="J150" i="9"/>
  <c r="O1301" i="9"/>
  <c r="H510" i="9"/>
  <c r="M1045" i="9"/>
  <c r="D44" i="9"/>
  <c r="K1463" i="9"/>
  <c r="L2062" i="9"/>
  <c r="H1869" i="9"/>
  <c r="G1712" i="9"/>
  <c r="F2169" i="9"/>
  <c r="H1585" i="9"/>
  <c r="C1751" i="9"/>
  <c r="L1167" i="9"/>
  <c r="O1465" i="9"/>
  <c r="N1235" i="9"/>
  <c r="K1696" i="9"/>
  <c r="M461" i="9"/>
  <c r="D1175" i="9"/>
  <c r="H531" i="9"/>
  <c r="J2159" i="9"/>
  <c r="H1342" i="9"/>
  <c r="O39" i="9"/>
  <c r="I179" i="9"/>
  <c r="H451" i="9"/>
  <c r="I988" i="9"/>
  <c r="D644" i="9"/>
  <c r="L633" i="9"/>
  <c r="L1581" i="9"/>
  <c r="E2156" i="9"/>
  <c r="C475" i="9"/>
  <c r="G1086" i="9"/>
  <c r="L253" i="9"/>
  <c r="G2138" i="9"/>
  <c r="O451" i="9"/>
  <c r="N396" i="9"/>
  <c r="K341" i="9"/>
  <c r="E461" i="9"/>
  <c r="O224" i="9"/>
  <c r="M1457" i="9"/>
  <c r="G899" i="9"/>
  <c r="H142" i="9"/>
  <c r="H302" i="9"/>
  <c r="G766" i="9"/>
  <c r="G2029" i="9"/>
  <c r="J135" i="9"/>
  <c r="N769" i="9"/>
  <c r="J1501" i="9"/>
  <c r="H634" i="9"/>
  <c r="O1593" i="9"/>
  <c r="O1266" i="9"/>
  <c r="N1437" i="9"/>
  <c r="F569" i="9"/>
  <c r="G464" i="9"/>
  <c r="K520" i="9"/>
  <c r="J575" i="9"/>
  <c r="I2028" i="9"/>
  <c r="E1423" i="9"/>
  <c r="N1647" i="9"/>
  <c r="L635" i="9"/>
  <c r="G445" i="9"/>
  <c r="I452" i="9"/>
  <c r="J1881" i="9"/>
  <c r="K1911" i="9"/>
  <c r="E2111" i="9"/>
  <c r="G1516" i="9"/>
  <c r="I2151" i="9"/>
  <c r="G405" i="9"/>
  <c r="I313" i="9"/>
  <c r="I148" i="9"/>
  <c r="K1688" i="9"/>
  <c r="J794" i="9"/>
  <c r="E1064" i="9"/>
  <c r="I804" i="9"/>
  <c r="F522" i="9"/>
  <c r="M1595" i="9"/>
  <c r="F135" i="9"/>
  <c r="O729" i="9"/>
  <c r="E396" i="9"/>
  <c r="G942" i="9"/>
  <c r="H903" i="9"/>
  <c r="M294" i="9"/>
  <c r="N539" i="9"/>
  <c r="G1867" i="9"/>
  <c r="F914" i="9"/>
  <c r="G506" i="9"/>
  <c r="O1384" i="9"/>
  <c r="J1728" i="9"/>
  <c r="O74" i="9"/>
  <c r="N95" i="9"/>
  <c r="O2022" i="9"/>
  <c r="G1039" i="9"/>
  <c r="L1258" i="9"/>
  <c r="C1244" i="9"/>
  <c r="O1604" i="9"/>
  <c r="K1787" i="9"/>
  <c r="D1558" i="9"/>
  <c r="I1693" i="9"/>
  <c r="E2186" i="9"/>
  <c r="L2173" i="9"/>
  <c r="N1274" i="9"/>
  <c r="I2234" i="9"/>
  <c r="F318" i="9"/>
  <c r="N748" i="9"/>
  <c r="H1" i="7"/>
  <c r="C1228" i="9"/>
  <c r="C1219" i="9"/>
  <c r="M334" i="9"/>
  <c r="H381" i="9"/>
  <c r="L1086" i="9"/>
  <c r="H905" i="9"/>
  <c r="O2145" i="9"/>
  <c r="J1975" i="9"/>
  <c r="F2066" i="9"/>
  <c r="N1935" i="9"/>
  <c r="O1638" i="9"/>
  <c r="D958" i="9"/>
  <c r="H1021" i="9"/>
  <c r="G304" i="9"/>
  <c r="D605" i="9"/>
  <c r="H1741" i="9"/>
  <c r="J986" i="9"/>
  <c r="N2019" i="9"/>
  <c r="G621" i="9"/>
  <c r="M1591" i="9"/>
  <c r="I1211" i="9"/>
  <c r="G526" i="9"/>
  <c r="C1694" i="9"/>
  <c r="G1422" i="9"/>
  <c r="K659" i="9"/>
  <c r="J2102" i="9"/>
  <c r="K1643" i="9"/>
  <c r="I685" i="9"/>
  <c r="H1063" i="9"/>
  <c r="N1557" i="9"/>
  <c r="G2089" i="9"/>
  <c r="L1520" i="9"/>
  <c r="I1527" i="9"/>
  <c r="C597" i="9"/>
  <c r="D497" i="9"/>
  <c r="E142" i="9"/>
  <c r="J1189" i="9"/>
  <c r="C913" i="9"/>
  <c r="L1278" i="9"/>
  <c r="E1878" i="9"/>
  <c r="M1482" i="9"/>
  <c r="N451" i="9"/>
  <c r="J422" i="9"/>
  <c r="C278" i="9"/>
  <c r="I971" i="9"/>
  <c r="M1124" i="9"/>
  <c r="N1797" i="9"/>
  <c r="K1486" i="9"/>
  <c r="L1568" i="9"/>
  <c r="G1062" i="9"/>
  <c r="N1984" i="9"/>
  <c r="M658" i="9"/>
  <c r="E1281" i="9"/>
  <c r="D428" i="9"/>
  <c r="C1291" i="9"/>
  <c r="I59" i="9"/>
  <c r="F1292" i="9"/>
  <c r="C2074" i="9"/>
  <c r="E1228" i="9"/>
  <c r="D786" i="9"/>
  <c r="M1514" i="9"/>
  <c r="E833" i="9"/>
  <c r="G2234" i="9"/>
  <c r="H4" i="9"/>
  <c r="C1757" i="9"/>
  <c r="I1944" i="9"/>
  <c r="C645" i="9"/>
  <c r="I778" i="9"/>
  <c r="J1450" i="9"/>
  <c r="H195" i="9"/>
  <c r="O1277" i="9"/>
  <c r="D1420" i="9"/>
  <c r="I1564" i="9"/>
  <c r="O1101" i="9"/>
  <c r="N183" i="9"/>
  <c r="F1681" i="9"/>
  <c r="L1978" i="9"/>
  <c r="O1348" i="9"/>
  <c r="K1603" i="9"/>
  <c r="N195" i="9"/>
  <c r="J42" i="9"/>
  <c r="G1791" i="9"/>
  <c r="K2155" i="9"/>
  <c r="E787" i="9"/>
  <c r="O1494" i="9"/>
  <c r="K1262" i="9"/>
  <c r="C1638" i="9"/>
  <c r="I72" i="9"/>
  <c r="L887" i="9"/>
  <c r="J595" i="9"/>
  <c r="L1957" i="9"/>
  <c r="G1999" i="9"/>
  <c r="H1940" i="9"/>
  <c r="O2043" i="9"/>
  <c r="E1225" i="9"/>
  <c r="L2112" i="9"/>
  <c r="L720" i="9"/>
  <c r="J35" i="9"/>
  <c r="M1355" i="9"/>
  <c r="N497" i="9"/>
  <c r="G1834" i="9"/>
  <c r="D1464" i="9"/>
  <c r="G969" i="9"/>
  <c r="C1043" i="9"/>
  <c r="E1566" i="9"/>
  <c r="C2216" i="9"/>
  <c r="N1260" i="9"/>
  <c r="D1377" i="9"/>
  <c r="I353" i="9"/>
  <c r="O333" i="9"/>
  <c r="C896" i="9"/>
  <c r="D1984" i="9"/>
  <c r="J1829" i="9"/>
  <c r="O621" i="9"/>
  <c r="M1530" i="9"/>
  <c r="C2230" i="9"/>
  <c r="H1043" i="9"/>
  <c r="F46" i="9"/>
  <c r="D298" i="9"/>
  <c r="D159" i="9"/>
  <c r="O1162" i="9"/>
  <c r="I927" i="9"/>
  <c r="H1708" i="9"/>
  <c r="N756" i="9"/>
  <c r="K977" i="9"/>
  <c r="M1218" i="9"/>
  <c r="M397" i="9"/>
  <c r="F926" i="9"/>
  <c r="H1934" i="9"/>
  <c r="F1242" i="9"/>
  <c r="K1709" i="9"/>
  <c r="N1663" i="9"/>
  <c r="G400" i="9"/>
  <c r="M1589" i="9"/>
  <c r="K697" i="9"/>
  <c r="G644" i="9"/>
  <c r="K1773" i="9"/>
  <c r="M931" i="9"/>
  <c r="O1888" i="9"/>
  <c r="J1433" i="9"/>
  <c r="I1136" i="9"/>
  <c r="G403" i="9"/>
  <c r="L77" i="9"/>
  <c r="L1985" i="9"/>
  <c r="D1441" i="9"/>
  <c r="F932" i="9"/>
  <c r="O141" i="9"/>
  <c r="H1211" i="9"/>
  <c r="C1874" i="9"/>
  <c r="C1959" i="9"/>
  <c r="D1787" i="9"/>
  <c r="E1426" i="9"/>
  <c r="L1065" i="9"/>
  <c r="M636" i="9"/>
  <c r="K72" i="9"/>
  <c r="E288" i="9"/>
  <c r="F1381" i="9"/>
  <c r="N1833" i="9"/>
  <c r="I1361" i="9"/>
  <c r="K663" i="9"/>
  <c r="O2184" i="9"/>
  <c r="I1533" i="9"/>
  <c r="G1378" i="9"/>
  <c r="L101" i="9"/>
  <c r="K806" i="9"/>
  <c r="K985" i="9"/>
  <c r="K1557" i="9"/>
  <c r="D1112" i="9"/>
  <c r="F1831" i="9"/>
  <c r="J1005" i="9"/>
  <c r="K1575" i="9"/>
  <c r="H1091" i="9"/>
  <c r="J500" i="9"/>
  <c r="G1876" i="9"/>
  <c r="E306" i="9"/>
  <c r="F1829" i="9"/>
  <c r="D1945" i="9"/>
  <c r="C1016" i="9"/>
  <c r="I554" i="9"/>
  <c r="H921" i="9"/>
  <c r="L1323" i="9"/>
  <c r="M1511" i="9"/>
  <c r="I396" i="9"/>
  <c r="O1995" i="9"/>
  <c r="O65" i="9"/>
  <c r="I1811" i="9"/>
  <c r="F663" i="9"/>
  <c r="G1762" i="9"/>
  <c r="F2142" i="9"/>
  <c r="K625" i="9"/>
  <c r="M412" i="9"/>
  <c r="O461" i="9"/>
  <c r="O1021" i="9"/>
  <c r="G1536" i="9"/>
  <c r="M522" i="9"/>
  <c r="K1691" i="9"/>
  <c r="K1523" i="9"/>
  <c r="N2008" i="9"/>
  <c r="L1950" i="9"/>
  <c r="O1045" i="9"/>
  <c r="E2075" i="9"/>
  <c r="N633" i="9"/>
  <c r="G784" i="9"/>
  <c r="M1053" i="9"/>
  <c r="G1469" i="9"/>
  <c r="N1484" i="9"/>
  <c r="E1957" i="9"/>
  <c r="I285" i="9"/>
  <c r="E982" i="9"/>
  <c r="N754" i="9"/>
  <c r="I841" i="9"/>
  <c r="N1342" i="9"/>
  <c r="J1734" i="9"/>
  <c r="K420" i="9"/>
  <c r="O1881" i="9"/>
  <c r="M2051" i="9"/>
  <c r="C2199" i="9"/>
  <c r="F366" i="9"/>
  <c r="E4" i="9"/>
  <c r="H1141" i="9"/>
  <c r="O1846" i="9"/>
  <c r="H763" i="9"/>
  <c r="L1219" i="9"/>
  <c r="O1961" i="9"/>
  <c r="C1423" i="9"/>
  <c r="K1705" i="9"/>
  <c r="M567" i="9"/>
  <c r="M542" i="9"/>
  <c r="C1503" i="9"/>
  <c r="J1355" i="9"/>
  <c r="L1175" i="9"/>
  <c r="M1994" i="9"/>
  <c r="F100" i="9"/>
  <c r="I2163" i="9"/>
  <c r="O1628" i="9"/>
  <c r="C385" i="9"/>
  <c r="E1813" i="9"/>
  <c r="M368" i="9"/>
  <c r="G2192" i="9"/>
  <c r="L684" i="9"/>
  <c r="N447" i="9"/>
  <c r="G1331" i="9"/>
  <c r="D655" i="9"/>
  <c r="K1040" i="9"/>
  <c r="K965" i="9"/>
  <c r="L185" i="9"/>
  <c r="E1976" i="9"/>
  <c r="H1558" i="9"/>
  <c r="M1238" i="9"/>
  <c r="D2057" i="9"/>
  <c r="I942" i="9"/>
  <c r="I914" i="9"/>
  <c r="K995" i="9"/>
  <c r="N1791" i="9"/>
  <c r="N760" i="9"/>
  <c r="O1693" i="9"/>
  <c r="O594" i="9"/>
  <c r="C9" i="9"/>
  <c r="D689" i="9"/>
  <c r="O2192" i="9"/>
  <c r="J38" i="9"/>
  <c r="O1686" i="9"/>
  <c r="M1299" i="9"/>
  <c r="L922" i="9"/>
  <c r="L2165" i="9"/>
  <c r="D175" i="9"/>
  <c r="D539" i="9"/>
  <c r="J1001" i="9"/>
  <c r="N830" i="9"/>
  <c r="M2231" i="9"/>
  <c r="J2193" i="9"/>
  <c r="K37" i="9"/>
  <c r="K1150" i="9"/>
  <c r="K959" i="9"/>
  <c r="C1513" i="9"/>
  <c r="N2144" i="9"/>
  <c r="G1393" i="9"/>
  <c r="D1314" i="9"/>
  <c r="D2191" i="9"/>
  <c r="N571" i="9"/>
  <c r="C2124" i="9"/>
  <c r="M1658" i="9"/>
  <c r="N119" i="9"/>
  <c r="F405" i="9"/>
  <c r="O2018" i="9"/>
  <c r="N1670" i="9"/>
  <c r="K1144" i="9"/>
  <c r="H240" i="9"/>
  <c r="L1210" i="9"/>
  <c r="G1321" i="9"/>
  <c r="D1815" i="9"/>
  <c r="L306" i="9"/>
  <c r="I1769" i="9"/>
  <c r="G1787" i="9"/>
  <c r="J572" i="9"/>
  <c r="I262" i="9"/>
  <c r="C1101" i="9"/>
  <c r="O1379" i="9"/>
  <c r="N1852" i="9"/>
  <c r="G461" i="9"/>
  <c r="J336" i="9"/>
  <c r="H633" i="9"/>
  <c r="G2196" i="9"/>
  <c r="J922" i="9"/>
  <c r="L1018" i="9"/>
  <c r="O344" i="9"/>
  <c r="I1838" i="9"/>
  <c r="F184" i="9"/>
  <c r="G500" i="9"/>
  <c r="F376" i="9"/>
  <c r="C1281" i="9"/>
  <c r="J644" i="9"/>
  <c r="G223" i="9"/>
  <c r="G769" i="9"/>
  <c r="C417" i="9"/>
  <c r="M1109" i="9"/>
  <c r="M1686" i="9"/>
  <c r="C286" i="9"/>
  <c r="D335" i="9"/>
  <c r="F1674" i="9"/>
  <c r="E66" i="9"/>
  <c r="I146" i="9"/>
  <c r="F1934" i="9"/>
  <c r="F1884" i="9"/>
  <c r="H1811" i="9"/>
  <c r="E1461" i="9"/>
  <c r="K2053" i="9"/>
  <c r="G74" i="9"/>
  <c r="F900" i="9"/>
  <c r="H1278" i="9"/>
  <c r="F1597" i="9"/>
  <c r="D1520" i="9"/>
  <c r="H250" i="9"/>
  <c r="C220" i="9"/>
  <c r="G1974" i="9"/>
  <c r="H87" i="9"/>
  <c r="F644" i="9"/>
  <c r="J436" i="9"/>
  <c r="I909" i="9"/>
  <c r="D420" i="9"/>
  <c r="G2086" i="9"/>
  <c r="J1280" i="9"/>
  <c r="E1126" i="9"/>
  <c r="F580" i="9"/>
  <c r="J1640" i="9"/>
  <c r="I1691" i="9"/>
  <c r="N878" i="9"/>
  <c r="E502" i="9"/>
  <c r="J2156" i="9"/>
  <c r="E476" i="9"/>
  <c r="K628" i="9"/>
  <c r="H1346" i="9"/>
  <c r="G1438" i="9"/>
  <c r="K1209" i="9"/>
  <c r="E153" i="9"/>
  <c r="I645" i="9"/>
  <c r="I296" i="9"/>
  <c r="L1057" i="9"/>
  <c r="D286" i="9"/>
  <c r="H502" i="9"/>
  <c r="H1321" i="9"/>
  <c r="N985" i="9"/>
  <c r="M1062" i="9"/>
  <c r="F1854" i="9"/>
  <c r="K70" i="9"/>
  <c r="L236" i="9"/>
  <c r="C1378" i="9"/>
  <c r="L503" i="9"/>
  <c r="D1507" i="9"/>
  <c r="J586" i="9"/>
  <c r="E1521" i="9"/>
  <c r="F342" i="9"/>
  <c r="H2180" i="9"/>
  <c r="K730" i="9"/>
  <c r="F181" i="9"/>
  <c r="M177" i="9"/>
  <c r="N159" i="9"/>
  <c r="K1546" i="9"/>
  <c r="E789" i="9"/>
  <c r="F302" i="9"/>
  <c r="G1180" i="9"/>
  <c r="O999" i="9"/>
  <c r="D1781" i="9"/>
  <c r="D2047" i="9"/>
  <c r="N144" i="9"/>
  <c r="I916" i="9"/>
  <c r="D1703" i="9"/>
  <c r="J1642" i="9"/>
  <c r="E1917" i="9"/>
  <c r="I2221" i="9"/>
  <c r="E1983" i="9"/>
  <c r="C13" i="9"/>
  <c r="J1890" i="9"/>
  <c r="G1363" i="9"/>
  <c r="O1966" i="9"/>
  <c r="D265" i="9"/>
  <c r="K1657" i="9"/>
  <c r="N950" i="9"/>
  <c r="E769" i="9"/>
  <c r="D1861" i="9"/>
  <c r="N934" i="9"/>
  <c r="J452" i="9"/>
  <c r="H877" i="9"/>
  <c r="M1366" i="9"/>
  <c r="N1112" i="9"/>
  <c r="L177" i="9"/>
  <c r="O1103" i="9"/>
  <c r="E2159" i="9"/>
  <c r="C180" i="9"/>
  <c r="E1342" i="9"/>
  <c r="D1070" i="9"/>
  <c r="K1112" i="9"/>
  <c r="J163" i="9"/>
  <c r="J1531" i="9"/>
  <c r="F283" i="9"/>
  <c r="L1531" i="9"/>
  <c r="C735" i="9"/>
  <c r="C362" i="9"/>
  <c r="E1134" i="9"/>
  <c r="D2056" i="9"/>
  <c r="J632" i="9"/>
  <c r="E1430" i="9"/>
  <c r="H1738" i="9"/>
  <c r="K987" i="9"/>
  <c r="I1124" i="9"/>
  <c r="M1986" i="9"/>
  <c r="E1642" i="9"/>
  <c r="M1209" i="9"/>
  <c r="M325" i="9"/>
  <c r="G568" i="9"/>
  <c r="O1767" i="9"/>
  <c r="O318" i="9"/>
  <c r="D650" i="9"/>
  <c r="E1861" i="9"/>
  <c r="L2197" i="9"/>
  <c r="I1704" i="9"/>
  <c r="L1013" i="9"/>
  <c r="O929" i="9"/>
  <c r="J1330" i="9"/>
  <c r="I2116" i="9"/>
  <c r="O815" i="9"/>
  <c r="C813" i="9"/>
  <c r="G1718" i="9"/>
  <c r="H1580" i="9"/>
  <c r="C2027" i="9"/>
  <c r="I56" i="9"/>
  <c r="J1995" i="9"/>
  <c r="D1204" i="9"/>
  <c r="O2055" i="9"/>
  <c r="J1766" i="9"/>
  <c r="E1800" i="9"/>
  <c r="E382" i="9"/>
  <c r="K496" i="9"/>
  <c r="O603" i="9"/>
  <c r="F2208" i="9"/>
  <c r="O296" i="9"/>
  <c r="L1031" i="9"/>
  <c r="D1369" i="9"/>
  <c r="O1854" i="9"/>
  <c r="I1829" i="9"/>
  <c r="G779" i="9"/>
  <c r="E2035" i="9"/>
  <c r="E720" i="9"/>
  <c r="J1841" i="9"/>
  <c r="N1926" i="9"/>
  <c r="H1717" i="9"/>
  <c r="H623" i="9"/>
  <c r="I2184" i="9"/>
  <c r="O824" i="9"/>
  <c r="F1775" i="9"/>
  <c r="H425" i="9"/>
  <c r="O746" i="9"/>
  <c r="E722" i="9"/>
  <c r="D2145" i="9"/>
  <c r="G1113" i="9"/>
  <c r="M1873" i="9"/>
  <c r="M2067" i="9"/>
  <c r="L706" i="9"/>
  <c r="K1829" i="9"/>
  <c r="N1831" i="9"/>
  <c r="L651" i="9"/>
  <c r="G1042" i="9"/>
  <c r="C1564" i="9"/>
  <c r="O431" i="9"/>
  <c r="H1325" i="9"/>
  <c r="C849" i="9"/>
  <c r="O1758" i="9"/>
  <c r="O548" i="9"/>
  <c r="O1272" i="9"/>
  <c r="H361" i="9"/>
  <c r="E1793" i="9"/>
  <c r="G317" i="9"/>
  <c r="G1013" i="9"/>
  <c r="E1382" i="9"/>
  <c r="L1284" i="9"/>
  <c r="O1842" i="9"/>
  <c r="F440" i="9"/>
  <c r="O1053" i="9"/>
  <c r="K814" i="9"/>
  <c r="G818" i="9"/>
  <c r="O2051" i="9"/>
  <c r="O303" i="9"/>
  <c r="N568" i="9"/>
  <c r="H2069" i="9"/>
  <c r="F1886" i="9"/>
  <c r="H1210" i="9"/>
  <c r="D1775" i="9"/>
  <c r="F742" i="9"/>
  <c r="H2191" i="9"/>
  <c r="N1000" i="9"/>
  <c r="J2204" i="9"/>
  <c r="H944" i="9"/>
  <c r="K1189" i="9"/>
  <c r="E294" i="9"/>
  <c r="J708" i="9"/>
  <c r="J1034" i="9"/>
  <c r="G132" i="9"/>
  <c r="G122" i="9"/>
  <c r="G2167" i="9"/>
  <c r="D1986" i="9"/>
  <c r="I1755" i="9"/>
  <c r="J361" i="9"/>
  <c r="H1049" i="9"/>
  <c r="N1524" i="9"/>
  <c r="M1395" i="9"/>
  <c r="O862" i="9"/>
  <c r="H411" i="9"/>
  <c r="H1267" i="9"/>
  <c r="O2126" i="9"/>
  <c r="M2025" i="9"/>
  <c r="N1383" i="9"/>
  <c r="F779" i="9"/>
  <c r="K1644" i="9"/>
  <c r="H1426" i="9"/>
  <c r="D1924" i="9"/>
  <c r="G2126" i="9"/>
  <c r="M2192" i="9"/>
  <c r="N1924" i="9"/>
  <c r="H1775" i="9"/>
  <c r="H1408" i="9"/>
  <c r="C1160" i="9"/>
  <c r="I896" i="9"/>
  <c r="F1757" i="9"/>
  <c r="C1863" i="9"/>
  <c r="L539" i="9"/>
  <c r="H2036" i="9"/>
  <c r="L1039" i="9"/>
  <c r="E694" i="9"/>
  <c r="I1599" i="9"/>
  <c r="F616" i="9"/>
  <c r="H1762" i="9"/>
  <c r="M1385" i="9"/>
  <c r="M838" i="9"/>
  <c r="F591" i="9"/>
  <c r="L787" i="9"/>
  <c r="D843" i="9"/>
  <c r="D737" i="9"/>
  <c r="J1002" i="9"/>
  <c r="J1530" i="9"/>
  <c r="G1003" i="9"/>
  <c r="O105" i="9"/>
  <c r="K1945" i="9"/>
  <c r="D1681" i="9"/>
  <c r="O191" i="9"/>
  <c r="E1263" i="9"/>
  <c r="I1269" i="9"/>
  <c r="M819" i="9"/>
  <c r="J950" i="9"/>
  <c r="O447" i="9"/>
  <c r="E1026" i="9"/>
  <c r="G77" i="9"/>
  <c r="N1344" i="9"/>
  <c r="E386" i="9"/>
  <c r="D365" i="9"/>
  <c r="I469" i="9"/>
  <c r="C552" i="9"/>
  <c r="K1489" i="9"/>
  <c r="C980" i="9"/>
  <c r="F1933" i="9"/>
  <c r="L1514" i="9"/>
  <c r="M1745" i="9"/>
  <c r="N657" i="9"/>
  <c r="G780" i="9"/>
  <c r="J833" i="9"/>
  <c r="I2208" i="9"/>
  <c r="M763" i="9"/>
  <c r="F1654" i="9"/>
  <c r="L1810" i="9"/>
  <c r="L1862" i="9"/>
  <c r="O2168" i="9"/>
  <c r="F361" i="9"/>
  <c r="F1995" i="9"/>
  <c r="E1401" i="9"/>
  <c r="M1635" i="9"/>
  <c r="M1156" i="9"/>
  <c r="C1138" i="9"/>
  <c r="J1035" i="9"/>
  <c r="E2102" i="9"/>
  <c r="J1180" i="9"/>
  <c r="H2127" i="9"/>
  <c r="D43" i="9"/>
  <c r="F1692" i="9"/>
  <c r="L1002" i="9"/>
  <c r="M268" i="9"/>
  <c r="N1316" i="9"/>
  <c r="N1450" i="9"/>
  <c r="I514" i="9"/>
  <c r="E2134" i="9"/>
  <c r="L240" i="9"/>
  <c r="O341" i="9"/>
  <c r="H1010" i="9"/>
  <c r="H1992" i="9"/>
  <c r="J647" i="9"/>
  <c r="I155" i="9"/>
  <c r="I1978" i="9"/>
  <c r="N1304" i="9"/>
  <c r="L991" i="9"/>
  <c r="M1898" i="9"/>
  <c r="I2181" i="9"/>
  <c r="O1447" i="9"/>
  <c r="C886" i="9"/>
  <c r="M1256" i="9"/>
  <c r="H999" i="9"/>
  <c r="O1209" i="9"/>
  <c r="E1150" i="9"/>
  <c r="J1749" i="9"/>
  <c r="L269" i="9"/>
  <c r="N2230" i="9"/>
  <c r="E1553" i="9"/>
  <c r="H2019" i="9"/>
  <c r="G455" i="9"/>
  <c r="O848" i="9"/>
  <c r="J1055" i="9"/>
  <c r="C1750" i="9"/>
  <c r="D915" i="9"/>
  <c r="D1697" i="9"/>
  <c r="K857" i="9"/>
  <c r="K756" i="9"/>
  <c r="K636" i="9"/>
  <c r="K1817" i="9"/>
  <c r="J1453" i="9"/>
  <c r="K1867" i="9"/>
  <c r="G1871" i="9"/>
  <c r="H1990" i="9"/>
  <c r="E1106" i="9"/>
  <c r="L340" i="9"/>
  <c r="J594" i="9"/>
  <c r="J1717" i="9"/>
  <c r="H1819" i="9"/>
  <c r="C1187" i="9"/>
  <c r="C2116" i="9"/>
  <c r="O338" i="9"/>
  <c r="E193" i="9"/>
  <c r="O62" i="9"/>
  <c r="E179" i="9"/>
  <c r="E442" i="9"/>
  <c r="C847" i="9"/>
  <c r="J191" i="9"/>
  <c r="I1467" i="9"/>
  <c r="D599" i="9"/>
  <c r="G392" i="9"/>
  <c r="O1863" i="9"/>
  <c r="F2048" i="9"/>
  <c r="J1091" i="9"/>
  <c r="O408" i="9"/>
  <c r="O1003" i="9"/>
  <c r="D2229" i="9"/>
  <c r="I530" i="9"/>
  <c r="C1855" i="9"/>
  <c r="G553" i="9"/>
  <c r="O1631" i="9"/>
  <c r="C122" i="9"/>
  <c r="I956" i="9"/>
  <c r="D3" i="9"/>
  <c r="K1291" i="9"/>
  <c r="C1483" i="9"/>
  <c r="F1491" i="9"/>
  <c r="J2153" i="9"/>
  <c r="C529" i="9"/>
  <c r="O382" i="9"/>
  <c r="I391" i="9"/>
  <c r="D1368" i="9"/>
  <c r="I311" i="9"/>
  <c r="F1898" i="9"/>
  <c r="O899" i="9"/>
  <c r="N411" i="9"/>
  <c r="O713" i="9"/>
  <c r="E514" i="9"/>
  <c r="I2165" i="9"/>
  <c r="N1738" i="9"/>
  <c r="F2166" i="9"/>
  <c r="O633" i="9"/>
  <c r="H1847" i="9"/>
  <c r="L1917" i="9"/>
  <c r="G901" i="9"/>
  <c r="M958" i="9"/>
  <c r="F578" i="9"/>
  <c r="L1431" i="9"/>
  <c r="C876" i="9"/>
  <c r="C1388" i="9"/>
  <c r="L464" i="9"/>
  <c r="O209" i="9"/>
  <c r="M1789" i="9"/>
  <c r="K856" i="9"/>
  <c r="N1031" i="9"/>
  <c r="N1739" i="9"/>
  <c r="K446" i="9"/>
  <c r="M1274" i="9"/>
  <c r="K1612" i="9"/>
  <c r="I1719" i="9"/>
  <c r="N1890" i="9"/>
  <c r="N2191" i="9"/>
  <c r="C2233" i="9"/>
  <c r="I2193" i="9"/>
  <c r="E28" i="9"/>
  <c r="O681" i="9"/>
  <c r="H1872" i="9"/>
  <c r="L2159" i="9"/>
  <c r="N1835" i="9"/>
  <c r="F708" i="9"/>
  <c r="O897" i="9"/>
  <c r="I2148" i="9"/>
  <c r="J2155" i="9"/>
  <c r="D1131" i="9"/>
  <c r="F2212" i="9"/>
  <c r="E994" i="9"/>
  <c r="K1422" i="9"/>
  <c r="E319" i="9"/>
  <c r="K236" i="9"/>
  <c r="M2013" i="9"/>
  <c r="E370" i="9"/>
  <c r="E21" i="9"/>
  <c r="O556" i="9"/>
  <c r="G1351" i="9"/>
  <c r="N290" i="9"/>
  <c r="J567" i="9"/>
  <c r="J1060" i="9"/>
  <c r="F1867" i="9"/>
  <c r="I1505" i="9"/>
  <c r="E651" i="9"/>
  <c r="D1430" i="9"/>
  <c r="L1152" i="9"/>
  <c r="C2078" i="9"/>
  <c r="J1020" i="9"/>
  <c r="J1384" i="9"/>
  <c r="H1559" i="9"/>
  <c r="K1143" i="9"/>
  <c r="D1704" i="9"/>
  <c r="I1628" i="9"/>
  <c r="F1385" i="9"/>
  <c r="I2232" i="9"/>
  <c r="J1752" i="9"/>
  <c r="J571" i="9"/>
  <c r="I2128" i="9"/>
  <c r="H279" i="9"/>
  <c r="I1921" i="9"/>
  <c r="F1487" i="9"/>
  <c r="I1306" i="9"/>
  <c r="F162" i="9"/>
  <c r="I917" i="9"/>
  <c r="L274" i="9"/>
  <c r="I1149" i="9"/>
  <c r="E2133" i="9"/>
  <c r="H2044" i="9"/>
  <c r="G712" i="9"/>
  <c r="L1856" i="9"/>
  <c r="C807" i="9"/>
  <c r="O2039" i="9"/>
  <c r="M307" i="9"/>
  <c r="K623" i="9"/>
  <c r="I500" i="9"/>
  <c r="E1804" i="9"/>
  <c r="F2234" i="9"/>
  <c r="C1851" i="9"/>
  <c r="E340" i="9"/>
  <c r="K189" i="9"/>
  <c r="J60" i="9"/>
  <c r="E984" i="9"/>
  <c r="C56" i="9"/>
  <c r="N2064" i="9"/>
  <c r="M2173" i="9"/>
  <c r="D1767" i="9"/>
  <c r="F956" i="9"/>
  <c r="N1089" i="9"/>
  <c r="E403" i="9"/>
  <c r="O789" i="9"/>
  <c r="N1946" i="9"/>
  <c r="L298" i="9"/>
  <c r="E848" i="9"/>
  <c r="J1499" i="9"/>
  <c r="E1436" i="9"/>
  <c r="O1049" i="9"/>
  <c r="H779" i="9"/>
  <c r="E19" i="9"/>
  <c r="G2218" i="9"/>
  <c r="F1103" i="9"/>
  <c r="M908" i="9"/>
  <c r="C1910" i="9"/>
  <c r="M1201" i="9"/>
  <c r="C1382" i="9"/>
  <c r="J1063" i="9"/>
  <c r="I150" i="9"/>
  <c r="I1699" i="9"/>
  <c r="C1563" i="9"/>
  <c r="K1176" i="9"/>
  <c r="H805" i="9"/>
  <c r="L2207" i="9"/>
  <c r="G1742" i="9"/>
  <c r="I871" i="9"/>
  <c r="E1913" i="9"/>
  <c r="F766" i="9"/>
  <c r="C182" i="9"/>
  <c r="K791" i="9"/>
  <c r="L2027" i="9"/>
  <c r="G1273" i="9"/>
  <c r="M1984" i="9"/>
  <c r="L1320" i="9"/>
  <c r="I1262" i="9"/>
  <c r="J84" i="9"/>
  <c r="E1123" i="9"/>
  <c r="H1478" i="9"/>
  <c r="M2042" i="9"/>
  <c r="G1401" i="9"/>
  <c r="M2073" i="9"/>
  <c r="E527" i="9"/>
  <c r="H183" i="9"/>
  <c r="M209" i="9"/>
  <c r="N1134" i="9"/>
  <c r="K698" i="9"/>
  <c r="J1420" i="9"/>
  <c r="D1760" i="9"/>
  <c r="O1097" i="9"/>
  <c r="I1000" i="9"/>
  <c r="J996" i="9"/>
  <c r="C1962" i="9"/>
  <c r="L1604" i="9"/>
  <c r="L1419" i="9"/>
  <c r="O805" i="9"/>
  <c r="I882" i="9"/>
  <c r="M102" i="9"/>
  <c r="I1424" i="9"/>
  <c r="N917" i="9"/>
  <c r="J472" i="9"/>
  <c r="O1595" i="9"/>
  <c r="G98" i="9"/>
  <c r="H1328" i="9"/>
  <c r="M557" i="9"/>
  <c r="L1858" i="9"/>
  <c r="M1767" i="9"/>
  <c r="N644" i="9"/>
  <c r="L1798" i="9"/>
  <c r="O1223" i="9"/>
  <c r="E1863" i="9"/>
  <c r="O2202" i="9"/>
  <c r="G2135" i="9"/>
  <c r="L115" i="9"/>
  <c r="I504" i="9"/>
  <c r="G1470" i="9"/>
  <c r="C1140" i="9"/>
  <c r="E379" i="9"/>
  <c r="C1657" i="9"/>
  <c r="I1417" i="9"/>
  <c r="E513" i="9"/>
  <c r="L1435" i="9"/>
  <c r="O774" i="9"/>
  <c r="O557" i="9"/>
  <c r="C881" i="9"/>
  <c r="M612" i="9"/>
  <c r="F2152" i="9"/>
  <c r="J1624" i="9"/>
  <c r="K1751" i="9"/>
  <c r="D2071" i="9"/>
  <c r="K1039" i="9"/>
  <c r="H1502" i="9"/>
  <c r="H1163" i="9"/>
  <c r="O2149" i="9"/>
  <c r="M1327" i="9"/>
  <c r="G458" i="9"/>
  <c r="E2128" i="9"/>
  <c r="L1716" i="9"/>
  <c r="M1370" i="9"/>
  <c r="C2145" i="9"/>
  <c r="F2111" i="9"/>
  <c r="K1728" i="9"/>
  <c r="K1050" i="9"/>
  <c r="H955" i="9"/>
  <c r="E1643" i="9"/>
  <c r="M1315" i="9"/>
  <c r="K1701" i="9"/>
  <c r="C1768" i="9"/>
  <c r="I930" i="9"/>
  <c r="N1370" i="9"/>
  <c r="J762" i="9"/>
  <c r="I1832" i="9"/>
  <c r="J459" i="9"/>
  <c r="O759" i="9"/>
  <c r="J184" i="9"/>
  <c r="J437" i="9"/>
  <c r="O147" i="9"/>
  <c r="J851" i="9"/>
  <c r="N2218" i="9"/>
  <c r="F72" i="9"/>
  <c r="G1269" i="9"/>
  <c r="L1795" i="9"/>
  <c r="M1670" i="9"/>
  <c r="F1505" i="9"/>
  <c r="E2013" i="9"/>
  <c r="L446" i="9"/>
  <c r="H1563" i="9"/>
  <c r="G903" i="9"/>
  <c r="M1890" i="9"/>
  <c r="M523" i="9"/>
  <c r="M849" i="9"/>
  <c r="L1860" i="9"/>
  <c r="E1651" i="9"/>
  <c r="L429" i="9"/>
  <c r="L1783" i="9"/>
  <c r="L522" i="9"/>
  <c r="L1242" i="9"/>
  <c r="O1490" i="9"/>
  <c r="E1830" i="9"/>
  <c r="K688" i="9"/>
  <c r="G2223" i="9"/>
  <c r="I317" i="9"/>
  <c r="E2022" i="9"/>
  <c r="C569" i="9"/>
  <c r="O687" i="9"/>
  <c r="H572" i="9"/>
  <c r="L93" i="9"/>
  <c r="M90" i="9"/>
  <c r="I1757" i="9"/>
  <c r="G1835" i="9"/>
  <c r="O559" i="9"/>
  <c r="L90" i="9"/>
  <c r="M1153" i="9"/>
  <c r="L1048" i="9"/>
  <c r="K452" i="9"/>
  <c r="K1078" i="9"/>
  <c r="G1774" i="9"/>
  <c r="F940" i="9"/>
  <c r="E788" i="9"/>
  <c r="J1318" i="9"/>
  <c r="H2063" i="9"/>
  <c r="J832" i="9"/>
  <c r="C405" i="9"/>
  <c r="L403" i="9"/>
  <c r="H1681" i="9"/>
  <c r="I1261" i="9"/>
  <c r="O651" i="9"/>
  <c r="D1722" i="9"/>
  <c r="K2156" i="9"/>
  <c r="F1649" i="9"/>
  <c r="N1955" i="9"/>
  <c r="J1617" i="9"/>
  <c r="K2008" i="9"/>
  <c r="H1135" i="9"/>
  <c r="L1679" i="9"/>
  <c r="G2007" i="9"/>
  <c r="N544" i="9"/>
  <c r="F16" i="9"/>
  <c r="M19" i="9"/>
  <c r="K1646" i="9"/>
  <c r="N758" i="9"/>
  <c r="E922" i="9"/>
  <c r="F2211" i="9"/>
  <c r="E1890" i="9"/>
  <c r="L2145" i="9"/>
  <c r="G1563" i="9"/>
  <c r="O830" i="9"/>
  <c r="M922" i="9"/>
  <c r="K700" i="9"/>
  <c r="O228" i="9"/>
  <c r="M1272" i="9"/>
  <c r="I266" i="9"/>
  <c r="C1136" i="9"/>
  <c r="K1923" i="9"/>
  <c r="I544" i="9"/>
  <c r="G599" i="9"/>
  <c r="D698" i="9"/>
  <c r="H1866" i="9"/>
  <c r="G196" i="9"/>
  <c r="E1931" i="9"/>
  <c r="O528" i="9"/>
  <c r="F1120" i="9"/>
  <c r="M65" i="9"/>
  <c r="M1971" i="9"/>
  <c r="L43" i="9"/>
  <c r="D1583" i="9"/>
  <c r="I4" i="9"/>
  <c r="N704" i="9"/>
  <c r="J527" i="9"/>
  <c r="K749" i="9"/>
  <c r="I1342" i="9"/>
  <c r="D1593" i="9"/>
  <c r="G1728" i="9"/>
  <c r="L5" i="9"/>
  <c r="H9" i="9"/>
  <c r="E1001" i="9"/>
  <c r="O1783" i="9"/>
  <c r="J570" i="9"/>
  <c r="J1809" i="9"/>
  <c r="I1266" i="9"/>
  <c r="I1895" i="9"/>
  <c r="K2217" i="9"/>
  <c r="E1076" i="9"/>
  <c r="F1006" i="9"/>
  <c r="E86" i="9"/>
  <c r="D1050" i="9"/>
  <c r="L1420" i="9"/>
  <c r="I2034" i="9"/>
  <c r="I362" i="9"/>
  <c r="K502" i="9"/>
  <c r="I1571" i="9"/>
  <c r="E572" i="9"/>
  <c r="C1595" i="9"/>
  <c r="G1513" i="9"/>
  <c r="K876" i="9"/>
  <c r="E2135" i="9"/>
  <c r="F1091" i="9"/>
  <c r="O970" i="9"/>
  <c r="F20" i="9"/>
  <c r="M786" i="9"/>
  <c r="G180" i="9"/>
  <c r="C1983" i="9"/>
  <c r="N1432" i="9"/>
  <c r="N395" i="9"/>
  <c r="F375" i="9"/>
  <c r="J1570" i="9"/>
  <c r="O1139" i="9"/>
  <c r="C359" i="9"/>
  <c r="E1933" i="9"/>
  <c r="K2040" i="9"/>
  <c r="I1340" i="9"/>
  <c r="D422" i="9"/>
  <c r="F960" i="9"/>
  <c r="E2062" i="9"/>
  <c r="K1319" i="9"/>
  <c r="G395" i="9"/>
  <c r="E134" i="9"/>
  <c r="L1487" i="9"/>
  <c r="H184" i="9"/>
  <c r="K273" i="9"/>
  <c r="L2167" i="9"/>
  <c r="F120" i="9"/>
  <c r="G1127" i="9"/>
  <c r="E1873" i="9"/>
  <c r="E1955" i="9"/>
  <c r="I773" i="9"/>
  <c r="O2185" i="9"/>
  <c r="M2144" i="9"/>
  <c r="O1862" i="9"/>
  <c r="F2008" i="9"/>
  <c r="L344" i="9"/>
  <c r="N1494" i="9"/>
  <c r="L1587" i="9"/>
  <c r="F1721" i="9"/>
  <c r="G869" i="9"/>
  <c r="L2092" i="9"/>
  <c r="K1278" i="9"/>
  <c r="J345" i="9"/>
  <c r="F1782" i="9"/>
  <c r="J2180" i="9"/>
  <c r="F1281" i="9"/>
  <c r="N1487" i="9"/>
  <c r="J2027" i="9"/>
  <c r="M458" i="9"/>
  <c r="C761" i="9"/>
  <c r="K1798" i="9"/>
  <c r="I1772" i="9"/>
  <c r="I1961" i="9"/>
  <c r="H372" i="9"/>
  <c r="G1995" i="9"/>
  <c r="E1101" i="9"/>
  <c r="D1075" i="9"/>
  <c r="L58" i="9"/>
  <c r="L1708" i="9"/>
  <c r="M1412" i="9"/>
  <c r="C119" i="9"/>
  <c r="M1753" i="9"/>
  <c r="K1093" i="9"/>
  <c r="C245" i="9"/>
  <c r="F1655" i="9"/>
  <c r="H1486" i="9"/>
  <c r="I2019" i="9"/>
  <c r="O325" i="9"/>
  <c r="O1306" i="9"/>
  <c r="G1377" i="9"/>
  <c r="M1710" i="9"/>
  <c r="K1820" i="9"/>
  <c r="E2020" i="9"/>
  <c r="K136" i="9"/>
  <c r="D812" i="9"/>
  <c r="D1373" i="9"/>
  <c r="D462" i="9"/>
  <c r="F1004" i="9"/>
  <c r="E2172" i="9"/>
  <c r="M921" i="9"/>
  <c r="I585" i="9"/>
  <c r="E1666" i="9"/>
  <c r="J2157" i="9"/>
  <c r="G2161" i="9"/>
  <c r="D1523" i="9"/>
  <c r="D208" i="9"/>
  <c r="F599" i="9"/>
  <c r="L855" i="9"/>
  <c r="N998" i="9"/>
  <c r="C1621" i="9"/>
  <c r="H1533" i="9"/>
  <c r="N1078" i="9"/>
  <c r="G504" i="9"/>
  <c r="F1645" i="9"/>
  <c r="E91" i="9"/>
  <c r="F155" i="9"/>
  <c r="F1148" i="9"/>
  <c r="O1012" i="9"/>
  <c r="F1609" i="9"/>
  <c r="O1901" i="9"/>
  <c r="G1271" i="9"/>
  <c r="E1738" i="9"/>
  <c r="K696" i="9"/>
  <c r="M2108" i="9"/>
  <c r="L1788" i="9"/>
  <c r="O1683" i="9"/>
  <c r="M176" i="9"/>
  <c r="M73" i="9"/>
  <c r="N2045" i="9"/>
  <c r="D2175" i="9"/>
  <c r="M848" i="9"/>
  <c r="E366" i="9"/>
  <c r="D1272" i="9"/>
  <c r="F1229" i="9"/>
  <c r="C651" i="9"/>
  <c r="C1502" i="9"/>
  <c r="C749" i="9"/>
  <c r="M2177" i="9"/>
  <c r="L1125" i="9"/>
  <c r="J1628" i="9"/>
  <c r="C1301" i="9"/>
  <c r="D566" i="9"/>
  <c r="H2172" i="9"/>
  <c r="D1717" i="9"/>
  <c r="D2067" i="9"/>
  <c r="O771" i="9"/>
  <c r="L417" i="9"/>
  <c r="I895" i="9"/>
  <c r="H915" i="9"/>
  <c r="J685" i="9"/>
  <c r="L1156" i="9"/>
  <c r="G2219" i="9"/>
  <c r="F1999" i="9"/>
  <c r="L1443" i="9"/>
  <c r="D1931" i="9"/>
  <c r="K1811" i="9"/>
  <c r="K1389" i="9"/>
  <c r="I1573" i="9"/>
  <c r="I2171" i="9"/>
  <c r="O1339" i="9"/>
  <c r="G1813" i="9"/>
  <c r="C1986" i="9"/>
  <c r="I230" i="9"/>
  <c r="O1495" i="9"/>
  <c r="F1211" i="9"/>
  <c r="N616" i="9"/>
  <c r="E1687" i="9"/>
  <c r="E1683" i="9"/>
  <c r="M367" i="9"/>
  <c r="D181" i="9"/>
  <c r="N2090" i="9"/>
  <c r="L1395" i="9"/>
  <c r="D870" i="9"/>
  <c r="H27" i="9"/>
  <c r="I2226" i="9"/>
  <c r="F84" i="9"/>
  <c r="C1211" i="9"/>
  <c r="O1572" i="9"/>
  <c r="G787" i="9"/>
  <c r="N1716" i="9"/>
  <c r="M2143" i="9"/>
  <c r="G1136" i="9"/>
  <c r="G827" i="9"/>
  <c r="G1738" i="9"/>
  <c r="D426" i="9"/>
  <c r="H382" i="9"/>
  <c r="D1756" i="9"/>
  <c r="O1128" i="9"/>
  <c r="K1443" i="9"/>
  <c r="H2230" i="9"/>
  <c r="I894" i="9"/>
  <c r="L1898" i="9"/>
  <c r="I456" i="9"/>
  <c r="J2145" i="9"/>
  <c r="C1604" i="9"/>
  <c r="K587" i="9"/>
  <c r="H327" i="9"/>
  <c r="D1389" i="9"/>
  <c r="E1190" i="9"/>
  <c r="N661" i="9"/>
  <c r="G1855" i="9"/>
  <c r="L509" i="9"/>
  <c r="G1996" i="9"/>
  <c r="K150" i="9"/>
  <c r="J1405" i="9"/>
  <c r="N1850" i="9"/>
  <c r="C1325" i="9"/>
  <c r="M1460" i="9"/>
  <c r="G1589" i="9"/>
  <c r="D411" i="9"/>
  <c r="D1819" i="9"/>
  <c r="D1900" i="9"/>
  <c r="I1186" i="9"/>
  <c r="L891" i="9"/>
  <c r="N1480" i="9"/>
  <c r="J1513" i="9"/>
  <c r="I1163" i="9"/>
  <c r="C536" i="9"/>
  <c r="N232" i="9"/>
  <c r="N813" i="9"/>
  <c r="M972" i="9"/>
  <c r="E2036" i="9"/>
  <c r="M901" i="9"/>
  <c r="D1494" i="9"/>
  <c r="D628" i="9"/>
  <c r="E2149" i="9"/>
  <c r="H1800" i="9"/>
  <c r="M1233" i="9"/>
  <c r="H40" i="9"/>
  <c r="O1932" i="9"/>
  <c r="F209" i="9"/>
  <c r="O1699" i="9"/>
  <c r="C2092" i="9"/>
  <c r="C2030" i="9"/>
  <c r="I2027" i="9"/>
  <c r="D2216" i="9"/>
  <c r="O404" i="9"/>
  <c r="K871" i="9"/>
  <c r="L1840" i="9"/>
  <c r="G554" i="9"/>
  <c r="K1998" i="9"/>
  <c r="G1310" i="9"/>
  <c r="M1622" i="9"/>
  <c r="H186" i="9"/>
  <c r="N1644" i="9"/>
  <c r="L1045" i="9"/>
  <c r="L2020" i="9"/>
  <c r="N1355" i="9"/>
  <c r="D317" i="9"/>
  <c r="K849" i="9"/>
  <c r="E1571" i="9"/>
  <c r="I522" i="9"/>
  <c r="G783" i="9"/>
  <c r="H1205" i="9"/>
  <c r="G1459" i="9"/>
  <c r="I142" i="9"/>
  <c r="O902" i="9"/>
  <c r="I1054" i="9"/>
  <c r="L1998" i="9"/>
  <c r="D1150" i="9"/>
  <c r="J1840" i="9"/>
  <c r="J2230" i="9"/>
  <c r="H2020" i="9"/>
  <c r="M633" i="9"/>
  <c r="M2050" i="9"/>
  <c r="K706" i="9"/>
  <c r="G163" i="9"/>
  <c r="F576" i="9"/>
  <c r="N167" i="9"/>
  <c r="G375" i="9"/>
  <c r="C8" i="9"/>
  <c r="K552" i="9"/>
  <c r="G1293" i="9"/>
  <c r="I967" i="9"/>
  <c r="H983" i="9"/>
  <c r="F1080" i="9"/>
  <c r="O1075" i="9"/>
  <c r="N1357" i="9"/>
  <c r="C2036" i="9"/>
  <c r="E1022" i="9"/>
  <c r="H1712" i="9"/>
  <c r="I913" i="9"/>
  <c r="F1210" i="9"/>
  <c r="K1063" i="9"/>
  <c r="G1218" i="9"/>
  <c r="L448" i="9"/>
  <c r="L19" i="9"/>
  <c r="J1142" i="9"/>
  <c r="J817" i="9"/>
  <c r="J2087" i="9"/>
  <c r="C664" i="9"/>
  <c r="O1774" i="9"/>
  <c r="L647" i="9"/>
  <c r="O1201" i="9"/>
  <c r="I1708" i="9"/>
  <c r="D1778" i="9"/>
  <c r="N1202" i="9"/>
  <c r="L1120" i="9"/>
  <c r="L1790" i="9"/>
  <c r="K1138" i="9"/>
  <c r="I710" i="9"/>
  <c r="C235" i="9"/>
  <c r="H1130" i="9"/>
  <c r="K530" i="9"/>
  <c r="O196" i="9"/>
  <c r="L2184" i="9"/>
  <c r="G1131" i="9"/>
  <c r="H2106" i="9"/>
  <c r="O454" i="9"/>
  <c r="G1029" i="9"/>
  <c r="H1698" i="9"/>
  <c r="E849" i="9"/>
  <c r="C1819" i="9"/>
  <c r="O1148" i="9"/>
  <c r="C2075" i="9"/>
  <c r="G2116" i="9"/>
  <c r="O2115" i="9"/>
  <c r="N361" i="9"/>
  <c r="N677" i="9"/>
  <c r="C1911" i="9"/>
  <c r="M1865" i="9"/>
  <c r="N1703" i="9"/>
  <c r="D1327" i="9"/>
  <c r="E804" i="9"/>
  <c r="G729" i="9"/>
  <c r="I1002" i="9"/>
  <c r="L37" i="9"/>
  <c r="L2035" i="9"/>
  <c r="M28" i="9"/>
  <c r="E1211" i="9"/>
  <c r="M1" i="7"/>
  <c r="N1684" i="9"/>
  <c r="C1755" i="9"/>
  <c r="H1033" i="9"/>
  <c r="C1569" i="9"/>
  <c r="G849" i="9"/>
  <c r="O598" i="9"/>
  <c r="E738" i="9"/>
  <c r="F752" i="9"/>
  <c r="C1055" i="9"/>
  <c r="O92" i="9"/>
  <c r="C1648" i="9"/>
  <c r="J1990" i="9"/>
  <c r="F823" i="9"/>
  <c r="J20" i="9"/>
  <c r="C464" i="9"/>
  <c r="K2170" i="9"/>
  <c r="C1227" i="9"/>
  <c r="C1049" i="9"/>
  <c r="G1874" i="9"/>
  <c r="K304" i="9"/>
  <c r="G1921" i="9"/>
  <c r="F1794" i="9"/>
  <c r="G2065" i="9"/>
  <c r="I2204" i="9"/>
  <c r="O1716" i="9"/>
  <c r="L2067" i="9"/>
  <c r="E1870" i="9"/>
  <c r="G1124" i="9"/>
  <c r="K1128" i="9"/>
  <c r="J1383" i="9"/>
  <c r="G1864" i="9"/>
  <c r="M920" i="9"/>
  <c r="O1757" i="9"/>
  <c r="D1209" i="9"/>
  <c r="H354" i="9"/>
  <c r="L1457" i="9"/>
  <c r="N2184" i="9"/>
  <c r="O513" i="9"/>
  <c r="K1436" i="9"/>
  <c r="I1863" i="9"/>
  <c r="M1445" i="9"/>
  <c r="O425" i="9"/>
  <c r="E1789" i="9"/>
  <c r="L877" i="9"/>
  <c r="K908" i="9"/>
  <c r="M2133" i="9"/>
  <c r="K1910" i="9"/>
  <c r="K2060" i="9"/>
  <c r="D1513" i="9"/>
  <c r="H1201" i="9"/>
  <c r="E1797" i="9"/>
  <c r="M2230" i="9"/>
  <c r="J2043" i="9"/>
  <c r="H682" i="9"/>
  <c r="I338" i="9"/>
  <c r="G1683" i="9"/>
  <c r="O1657" i="9"/>
  <c r="L774" i="9"/>
  <c r="L338" i="9"/>
  <c r="O1986" i="9"/>
  <c r="I1275" i="9"/>
  <c r="F1333" i="9"/>
  <c r="E1003" i="9"/>
  <c r="K1194" i="9"/>
  <c r="H238" i="9"/>
  <c r="H1637" i="9"/>
  <c r="J2149" i="9"/>
  <c r="J1186" i="9"/>
  <c r="N335" i="9"/>
  <c r="D1434" i="9"/>
  <c r="K1545" i="9"/>
  <c r="C335" i="9"/>
  <c r="J1647" i="9"/>
  <c r="J1460" i="9"/>
  <c r="M690" i="9"/>
  <c r="J1004" i="9"/>
  <c r="E1306" i="9"/>
  <c r="D1338" i="9"/>
  <c r="G1098" i="9"/>
  <c r="D692" i="9"/>
  <c r="G1448" i="9"/>
  <c r="N402" i="9"/>
  <c r="C1578" i="9"/>
  <c r="I1436" i="9"/>
  <c r="H1248" i="9"/>
  <c r="K1337" i="9"/>
  <c r="E716" i="9"/>
  <c r="N2119" i="9"/>
  <c r="D1058" i="9"/>
  <c r="D1326" i="9"/>
  <c r="O1283" i="9"/>
  <c r="M43" i="9"/>
  <c r="J1731" i="9"/>
  <c r="I2112" i="9"/>
  <c r="E1087" i="9"/>
  <c r="H1323" i="9"/>
  <c r="J2202" i="9"/>
  <c r="E2181" i="9"/>
  <c r="O644" i="9"/>
  <c r="L1040" i="9"/>
  <c r="C1048" i="9"/>
  <c r="D691" i="9"/>
  <c r="J932" i="9"/>
  <c r="E1041" i="9"/>
  <c r="L387" i="9"/>
  <c r="K1233" i="9"/>
  <c r="E1233" i="9"/>
  <c r="L1270" i="9"/>
  <c r="H887" i="9"/>
  <c r="C954" i="9"/>
  <c r="L1093" i="9"/>
  <c r="N1449" i="9"/>
  <c r="E276" i="9"/>
  <c r="E2038" i="9"/>
  <c r="C1560" i="9"/>
  <c r="E1820" i="9"/>
  <c r="L1282" i="9"/>
  <c r="I1545" i="9"/>
  <c r="J2131" i="9"/>
  <c r="M1721" i="9"/>
  <c r="C159" i="9"/>
  <c r="L1503" i="9"/>
  <c r="L98" i="9"/>
  <c r="I1639" i="9"/>
  <c r="O1561" i="9"/>
  <c r="M1032" i="9"/>
  <c r="C1548" i="9"/>
  <c r="E1583" i="9"/>
  <c r="G1407" i="9"/>
  <c r="M928" i="9"/>
  <c r="N19" i="9"/>
  <c r="F1778" i="9"/>
  <c r="N1721" i="9"/>
  <c r="M1506" i="9"/>
  <c r="L1000" i="9"/>
  <c r="E520" i="9"/>
  <c r="K2210" i="9"/>
  <c r="J263" i="9"/>
  <c r="E2230" i="9"/>
  <c r="C1556" i="9"/>
  <c r="N456" i="9"/>
  <c r="F70" i="9"/>
  <c r="J1484" i="9"/>
  <c r="N1385" i="9"/>
  <c r="D657" i="9"/>
  <c r="N761" i="9"/>
  <c r="C1760" i="9"/>
  <c r="O1800" i="9"/>
  <c r="I466" i="9"/>
  <c r="G1187" i="9"/>
  <c r="G470" i="9"/>
  <c r="N386" i="9"/>
  <c r="D937" i="9"/>
  <c r="I288" i="9"/>
  <c r="I1733" i="9"/>
  <c r="M572" i="9"/>
  <c r="G626" i="9"/>
  <c r="H1002" i="9"/>
  <c r="J1076" i="9"/>
  <c r="M1694" i="9"/>
  <c r="O2138" i="9"/>
  <c r="H1461" i="9"/>
  <c r="D2228" i="9"/>
  <c r="N1273" i="9"/>
  <c r="L594" i="9"/>
  <c r="D1556" i="9"/>
  <c r="D1457" i="9"/>
  <c r="K1604" i="9"/>
  <c r="C229" i="9"/>
  <c r="H692" i="9"/>
  <c r="N1582" i="9"/>
  <c r="K1926" i="9"/>
  <c r="E1291" i="9"/>
  <c r="O1760" i="9"/>
  <c r="L947" i="9"/>
  <c r="J1854" i="9"/>
  <c r="I476" i="9"/>
  <c r="I2189" i="9"/>
  <c r="N1045" i="9"/>
  <c r="L1906" i="9"/>
  <c r="L1129" i="9"/>
  <c r="L1126" i="9"/>
  <c r="J1104" i="9"/>
  <c r="L275" i="9"/>
  <c r="H1165" i="9"/>
  <c r="F851" i="9"/>
  <c r="H741" i="9"/>
  <c r="L1145" i="9"/>
  <c r="N2116" i="9"/>
  <c r="L819" i="9"/>
  <c r="M2202" i="9"/>
  <c r="K1098" i="9"/>
  <c r="E1570" i="9"/>
  <c r="G1104" i="9"/>
  <c r="F531" i="9"/>
  <c r="K1419" i="9"/>
  <c r="I1438" i="9"/>
  <c r="C827" i="9"/>
  <c r="I1553" i="9"/>
  <c r="O937" i="9"/>
  <c r="M1746" i="9"/>
  <c r="I1738" i="9"/>
  <c r="H956" i="9"/>
  <c r="G1063" i="9"/>
  <c r="E1733" i="9"/>
  <c r="D1488" i="9"/>
  <c r="N1384" i="9"/>
  <c r="K944" i="9"/>
  <c r="L1794" i="9"/>
  <c r="O795" i="9"/>
  <c r="F936" i="9"/>
  <c r="K1080" i="9"/>
  <c r="L210" i="9"/>
  <c r="E1399" i="9"/>
  <c r="I1679" i="9"/>
  <c r="D715" i="9"/>
  <c r="F1812" i="9"/>
  <c r="D2094" i="9"/>
  <c r="G75" i="9"/>
  <c r="L161" i="9"/>
  <c r="N1558" i="9"/>
  <c r="K1782" i="9"/>
  <c r="H315" i="9"/>
  <c r="L2222" i="9"/>
  <c r="L1842" i="9"/>
  <c r="D544" i="9"/>
  <c r="K1862" i="9"/>
  <c r="K582" i="9"/>
  <c r="H1070" i="9"/>
  <c r="L1463" i="9"/>
  <c r="I1282" i="9"/>
  <c r="G7" i="9"/>
  <c r="C978" i="9"/>
  <c r="M810" i="9"/>
  <c r="C2202" i="9"/>
  <c r="E1482" i="9"/>
  <c r="J1299" i="9"/>
  <c r="E2126" i="9"/>
  <c r="C72" i="9"/>
  <c r="E1981" i="9"/>
  <c r="D1375" i="9"/>
  <c r="D451" i="9"/>
  <c r="F372" i="9"/>
  <c r="E279" i="9"/>
  <c r="J1679" i="9"/>
  <c r="G874" i="9"/>
  <c r="M2203" i="9"/>
  <c r="F1013" i="9"/>
  <c r="K2208" i="9"/>
  <c r="L163" i="9"/>
  <c r="C655" i="9"/>
  <c r="J1297" i="9"/>
  <c r="D65" i="9"/>
  <c r="I82" i="9"/>
  <c r="L655" i="9"/>
  <c r="D505" i="9"/>
  <c r="H2120" i="9"/>
  <c r="M1172" i="9"/>
  <c r="L345" i="9"/>
  <c r="K746" i="9"/>
  <c r="O1225" i="9"/>
  <c r="H1635" i="9"/>
  <c r="F436" i="9"/>
  <c r="K2043" i="9"/>
  <c r="F1728" i="9"/>
  <c r="N777" i="9"/>
  <c r="M1651" i="9"/>
  <c r="G987" i="9"/>
  <c r="C1159" i="9"/>
  <c r="C1014" i="9"/>
  <c r="I1559" i="9"/>
  <c r="F1853" i="9"/>
  <c r="G2232" i="9"/>
  <c r="F1768" i="9"/>
  <c r="G1494" i="9"/>
  <c r="I382" i="9"/>
  <c r="O275" i="9"/>
  <c r="E843" i="9"/>
  <c r="J793" i="9"/>
  <c r="K2071" i="9"/>
  <c r="E711" i="9"/>
  <c r="C469" i="9"/>
  <c r="M1435" i="9"/>
  <c r="O150" i="9"/>
  <c r="D1694" i="9"/>
  <c r="M1377" i="9"/>
  <c r="F1143" i="9"/>
  <c r="D191" i="9"/>
  <c r="J1146" i="9"/>
  <c r="E838" i="9"/>
  <c r="H1109" i="9"/>
  <c r="D756" i="9"/>
  <c r="F1127" i="9"/>
  <c r="O1218" i="9"/>
  <c r="K17" i="9"/>
  <c r="E2114" i="9"/>
  <c r="J388" i="9"/>
  <c r="N1135" i="9"/>
  <c r="D1263" i="9"/>
  <c r="O572" i="9"/>
  <c r="J315" i="9"/>
  <c r="L1116" i="9"/>
  <c r="G955" i="9"/>
  <c r="F1336" i="9"/>
  <c r="K122" i="9"/>
  <c r="F1573" i="9"/>
  <c r="K1599" i="9"/>
  <c r="O2215" i="9"/>
  <c r="F958" i="9"/>
  <c r="J1423" i="9"/>
  <c r="K285" i="9"/>
  <c r="N1057" i="9"/>
  <c r="K2164" i="9"/>
  <c r="L1344" i="9"/>
  <c r="E2215" i="9"/>
  <c r="H2031" i="9"/>
  <c r="H2109" i="9"/>
  <c r="K564" i="9"/>
  <c r="H737" i="9"/>
  <c r="G1072" i="9"/>
  <c r="O119" i="9"/>
  <c r="D144" i="9"/>
  <c r="H48" i="9"/>
  <c r="I1338" i="9"/>
  <c r="L1464" i="9"/>
  <c r="O190" i="9"/>
  <c r="H98" i="9"/>
  <c r="H1379" i="9"/>
  <c r="M1944" i="9"/>
  <c r="G1620" i="9"/>
  <c r="F39" i="9"/>
  <c r="K998" i="9"/>
  <c r="L817" i="9"/>
  <c r="E921" i="9"/>
  <c r="G294" i="9"/>
  <c r="M1206" i="9"/>
  <c r="G680" i="9"/>
  <c r="N1770" i="9"/>
  <c r="K1957" i="9"/>
  <c r="H1575" i="9"/>
  <c r="L2000" i="9"/>
  <c r="G453" i="9"/>
  <c r="F2145" i="9"/>
  <c r="I39" i="9"/>
  <c r="K1435" i="9"/>
  <c r="N939" i="9"/>
  <c r="J1021" i="9"/>
  <c r="C210" i="9"/>
  <c r="N1486" i="9"/>
  <c r="O1778" i="9"/>
  <c r="J787" i="9"/>
  <c r="E201" i="9"/>
  <c r="E13" i="9"/>
  <c r="C224" i="9"/>
  <c r="G857" i="9"/>
  <c r="G1120" i="9"/>
  <c r="I1292" i="9"/>
  <c r="C1745" i="9"/>
  <c r="E417" i="9"/>
  <c r="J2096" i="9"/>
  <c r="N1212" i="9"/>
  <c r="O1375" i="9"/>
  <c r="M576" i="9"/>
  <c r="I1587" i="9"/>
  <c r="N914" i="9"/>
  <c r="L2181" i="9"/>
  <c r="I780" i="9"/>
  <c r="F2156" i="9"/>
  <c r="K603" i="9"/>
  <c r="M528" i="9"/>
  <c r="C677" i="9"/>
  <c r="K1940" i="9"/>
  <c r="E1994" i="9"/>
  <c r="G204" i="9"/>
  <c r="N136" i="9"/>
  <c r="F1031" i="9"/>
  <c r="D997" i="9"/>
  <c r="K1675" i="9"/>
  <c r="J1345" i="9"/>
  <c r="F2151" i="9"/>
  <c r="M373" i="9"/>
  <c r="D1743" i="9"/>
  <c r="F2217" i="9"/>
  <c r="K948" i="9"/>
  <c r="K1686" i="9"/>
  <c r="G1856" i="9"/>
  <c r="I731" i="9"/>
  <c r="C298" i="9"/>
  <c r="I7" i="9"/>
  <c r="E663" i="9"/>
  <c r="L1707" i="9"/>
  <c r="F501" i="9"/>
  <c r="F99" i="9"/>
  <c r="I195" i="9"/>
  <c r="E1665" i="9"/>
  <c r="K1635" i="9"/>
  <c r="L1105" i="9"/>
  <c r="C901" i="9"/>
  <c r="J471" i="9"/>
  <c r="J2135" i="9"/>
  <c r="D798" i="9"/>
  <c r="I1147" i="9"/>
  <c r="E1606" i="9"/>
  <c r="D455" i="9"/>
  <c r="E423" i="9"/>
  <c r="J313" i="9"/>
  <c r="M1002" i="9"/>
  <c r="L1273" i="9"/>
  <c r="K633" i="9"/>
  <c r="D1602" i="9"/>
  <c r="J1062" i="9"/>
  <c r="I61" i="9"/>
  <c r="K1919" i="9"/>
  <c r="K56" i="9"/>
  <c r="E451" i="9"/>
  <c r="G37" i="9"/>
  <c r="D1631" i="9"/>
  <c r="F1816" i="9"/>
  <c r="K2081" i="9"/>
  <c r="L1974" i="9"/>
  <c r="M275" i="9"/>
  <c r="M1943" i="9"/>
  <c r="C1075" i="9"/>
  <c r="D447" i="9"/>
  <c r="E1108" i="9"/>
  <c r="F102" i="9"/>
  <c r="C232" i="9"/>
  <c r="D464" i="9"/>
  <c r="C2013" i="9"/>
  <c r="J576" i="9"/>
  <c r="F311" i="9"/>
  <c r="N1579" i="9"/>
  <c r="I1189" i="9"/>
  <c r="J396" i="9"/>
  <c r="G1368" i="9"/>
  <c r="N1799" i="9"/>
  <c r="M999" i="9"/>
  <c r="O517" i="9"/>
  <c r="D868" i="9"/>
  <c r="K333" i="9"/>
  <c r="K544" i="9"/>
  <c r="E796" i="9"/>
  <c r="N1809" i="9"/>
  <c r="J512" i="9"/>
  <c r="L2038" i="9"/>
  <c r="F1874" i="9"/>
  <c r="G940" i="9"/>
  <c r="N1143" i="9"/>
  <c r="M2008" i="9"/>
  <c r="L1570" i="9"/>
  <c r="O442" i="9"/>
  <c r="M1915" i="9"/>
  <c r="O1060" i="9"/>
  <c r="I1032" i="9"/>
  <c r="I802" i="9"/>
  <c r="M1931" i="9"/>
  <c r="O378" i="9"/>
  <c r="D947" i="9"/>
  <c r="J2009" i="9"/>
  <c r="I2106" i="9"/>
  <c r="G1634" i="9"/>
  <c r="N1544" i="9"/>
  <c r="G1927" i="9"/>
  <c r="F417" i="9"/>
  <c r="O2049" i="9"/>
  <c r="K2188" i="9"/>
  <c r="G240" i="9"/>
  <c r="O1570" i="9"/>
  <c r="F568" i="9"/>
  <c r="K1706" i="9"/>
  <c r="L1289" i="9"/>
  <c r="I1728" i="9"/>
  <c r="E523" i="9"/>
  <c r="F882" i="9"/>
  <c r="C1196" i="9"/>
  <c r="N1781" i="9"/>
  <c r="D1125" i="9"/>
  <c r="M1359" i="9"/>
  <c r="D857" i="9"/>
  <c r="K230" i="9"/>
  <c r="L1014" i="9"/>
  <c r="K1556" i="9"/>
  <c r="N1734" i="9"/>
  <c r="C255" i="9"/>
  <c r="M1587" i="9"/>
  <c r="L1599" i="9"/>
  <c r="D176" i="9"/>
  <c r="K1639" i="9"/>
  <c r="F1068" i="9"/>
  <c r="C2019" i="9"/>
  <c r="M2029" i="9"/>
  <c r="N1356" i="9"/>
  <c r="D35" i="9"/>
  <c r="M1003" i="9"/>
  <c r="G1936" i="9"/>
  <c r="E1763" i="9"/>
  <c r="F2146" i="9"/>
  <c r="C1927" i="9"/>
  <c r="C1913" i="9"/>
  <c r="O758" i="9"/>
  <c r="H2065" i="9"/>
  <c r="N510" i="9"/>
  <c r="K1125" i="9"/>
  <c r="E1775" i="9"/>
  <c r="I141" i="9"/>
  <c r="D83" i="9"/>
  <c r="D224" i="9"/>
  <c r="G1414" i="9"/>
  <c r="J1267" i="9"/>
  <c r="D1966" i="9"/>
  <c r="C729" i="9"/>
  <c r="J1072" i="9"/>
  <c r="D1010" i="9"/>
  <c r="J37" i="9"/>
  <c r="O1911" i="9"/>
  <c r="F1646" i="9"/>
  <c r="N1060" i="9"/>
  <c r="J2039" i="9"/>
  <c r="N827" i="9"/>
  <c r="J1768" i="9"/>
  <c r="N612" i="9"/>
  <c r="I1004" i="9"/>
  <c r="C313" i="9"/>
  <c r="H2130" i="9"/>
  <c r="E997" i="9"/>
  <c r="M1840" i="9"/>
  <c r="E1869" i="9"/>
  <c r="H1953" i="9"/>
  <c r="L1326" i="9"/>
  <c r="I161" i="9"/>
  <c r="N1311" i="9"/>
  <c r="E2216" i="9"/>
  <c r="K1509" i="9"/>
  <c r="G1637" i="9"/>
  <c r="I1756" i="9"/>
  <c r="D2018" i="9"/>
  <c r="O977" i="9"/>
  <c r="L1163" i="9"/>
  <c r="D557" i="9"/>
  <c r="M1257" i="9"/>
  <c r="H1915" i="9"/>
  <c r="O1569" i="9"/>
  <c r="E1270" i="9"/>
  <c r="C2192" i="9"/>
  <c r="D466" i="9"/>
  <c r="E1266" i="9"/>
  <c r="D895" i="9"/>
  <c r="N799" i="9"/>
  <c r="E1287" i="9"/>
  <c r="M1419" i="9"/>
  <c r="M1264" i="9"/>
  <c r="N134" i="9"/>
  <c r="O2033" i="9"/>
  <c r="I868" i="9"/>
  <c r="O1160" i="9"/>
  <c r="E2150" i="9"/>
  <c r="C988" i="9"/>
  <c r="I2156" i="9"/>
  <c r="L1003" i="9"/>
  <c r="I308" i="9"/>
  <c r="C792" i="9"/>
  <c r="I1888" i="9"/>
  <c r="C228" i="9"/>
  <c r="C912" i="9"/>
  <c r="D1562" i="9"/>
  <c r="G1674" i="9"/>
  <c r="K1542" i="9"/>
  <c r="D950" i="9"/>
  <c r="D1757" i="9"/>
  <c r="C1906" i="9"/>
  <c r="K813" i="9"/>
  <c r="E98" i="9"/>
  <c r="G877" i="9"/>
  <c r="M748" i="9"/>
  <c r="L1513" i="9"/>
  <c r="N851" i="9"/>
  <c r="C361" i="9"/>
  <c r="D2159" i="9"/>
  <c r="L935" i="9"/>
  <c r="K373" i="9"/>
  <c r="E818" i="9"/>
  <c r="I2115" i="9"/>
  <c r="N784" i="9"/>
  <c r="F2214" i="9"/>
  <c r="O1396" i="9"/>
  <c r="O32" i="9"/>
  <c r="K575" i="9"/>
  <c r="D1941" i="9"/>
  <c r="D815" i="9"/>
  <c r="K934" i="9"/>
  <c r="E1261" i="9"/>
  <c r="F1357" i="9"/>
  <c r="C1995" i="9"/>
  <c r="I1686" i="9"/>
  <c r="F1706" i="9"/>
  <c r="D229" i="9"/>
  <c r="F64" i="9"/>
  <c r="D1299" i="9"/>
  <c r="H1273" i="9"/>
  <c r="C38" i="9"/>
  <c r="J1256" i="9"/>
  <c r="N1369" i="9"/>
  <c r="E2151" i="9"/>
  <c r="F1919" i="9"/>
  <c r="K1188" i="9"/>
  <c r="C1359" i="9"/>
  <c r="E138" i="9"/>
  <c r="O802" i="9"/>
  <c r="D432" i="9"/>
  <c r="H2135" i="9"/>
  <c r="L179" i="9"/>
  <c r="F822" i="9"/>
  <c r="O1733" i="9"/>
  <c r="E1740" i="9"/>
  <c r="N1337" i="9"/>
  <c r="D153" i="9"/>
  <c r="N1393" i="9"/>
  <c r="D2010" i="9"/>
  <c r="O1946" i="9"/>
  <c r="C1459" i="9"/>
  <c r="D789" i="9"/>
  <c r="D143" i="9"/>
  <c r="I512" i="9"/>
  <c r="C2091" i="9"/>
  <c r="K892" i="9"/>
  <c r="G667" i="9"/>
  <c r="H1946" i="9"/>
  <c r="K1814" i="9"/>
  <c r="L1694" i="9"/>
  <c r="C1950" i="9"/>
  <c r="E1881" i="9"/>
  <c r="F783" i="9"/>
  <c r="E1148" i="9"/>
  <c r="N1389" i="9"/>
  <c r="D1795" i="9"/>
  <c r="G411" i="9"/>
  <c r="J2116" i="9"/>
  <c r="E1756" i="9"/>
  <c r="N1001" i="9"/>
  <c r="D511" i="9"/>
  <c r="M1210" i="9"/>
  <c r="O1750" i="9"/>
  <c r="D1145" i="9"/>
  <c r="H512" i="9"/>
  <c r="K1620" i="9"/>
  <c r="M944" i="9"/>
  <c r="D1173" i="9"/>
  <c r="E1722" i="9"/>
  <c r="M680" i="9"/>
  <c r="D784" i="9"/>
  <c r="M1217" i="9"/>
  <c r="L139" i="9"/>
  <c r="C1080" i="9"/>
  <c r="C882" i="9"/>
  <c r="K2142" i="9"/>
  <c r="K464" i="9"/>
  <c r="H1881" i="9"/>
  <c r="M1981" i="9"/>
  <c r="J866" i="9"/>
  <c r="C2121" i="9"/>
  <c r="E141" i="9"/>
  <c r="N1194" i="9"/>
  <c r="F1375" i="9"/>
  <c r="N224" i="9"/>
  <c r="G1333" i="9"/>
  <c r="K313" i="9"/>
  <c r="N1789" i="9"/>
  <c r="I1875" i="9"/>
  <c r="E1450" i="9"/>
  <c r="M1043" i="9"/>
  <c r="K1434" i="9"/>
  <c r="D436" i="9"/>
  <c r="L1544" i="9"/>
  <c r="H981" i="9"/>
  <c r="D1353" i="9"/>
  <c r="E16" i="9"/>
  <c r="M1780" i="9"/>
  <c r="L1070" i="9"/>
  <c r="N204" i="9"/>
  <c r="E636" i="9"/>
  <c r="O1583" i="9"/>
  <c r="E1045" i="9"/>
  <c r="N991" i="9"/>
  <c r="N1488" i="9"/>
  <c r="H1365" i="9"/>
  <c r="J1042" i="9"/>
  <c r="G1529" i="9"/>
  <c r="H1972" i="9"/>
  <c r="N1233" i="9"/>
  <c r="M189" i="9"/>
  <c r="F1708" i="9"/>
  <c r="H2115" i="9"/>
  <c r="I1600" i="9"/>
  <c r="M286" i="9"/>
  <c r="L2064" i="9"/>
  <c r="O958" i="9"/>
  <c r="C868" i="9"/>
  <c r="N1598" i="9"/>
  <c r="N1762" i="9"/>
  <c r="E184" i="9"/>
  <c r="N1149" i="9"/>
  <c r="C1342" i="9"/>
  <c r="L69" i="9"/>
  <c r="C603" i="9"/>
  <c r="O406" i="9"/>
  <c r="O2083" i="9"/>
  <c r="N2228" i="9"/>
  <c r="F511" i="9"/>
  <c r="N1113" i="9"/>
  <c r="I286" i="9"/>
  <c r="M2142" i="9"/>
  <c r="M74" i="9"/>
  <c r="I302" i="9"/>
  <c r="F1959" i="9"/>
  <c r="K569" i="9"/>
  <c r="H1150" i="9"/>
  <c r="K196" i="9"/>
  <c r="J748" i="9"/>
  <c r="H1340" i="9"/>
  <c r="J151" i="9"/>
  <c r="N187" i="9"/>
  <c r="E304" i="9"/>
  <c r="D1228" i="9"/>
  <c r="N2034" i="9"/>
  <c r="H1055" i="9"/>
  <c r="C1062" i="9"/>
  <c r="O616" i="9"/>
  <c r="G87" i="9"/>
  <c r="F1600" i="9"/>
  <c r="F590" i="9"/>
  <c r="I185" i="9"/>
  <c r="O1405" i="9"/>
  <c r="H6" i="9"/>
  <c r="J1906" i="9"/>
  <c r="C2113" i="9"/>
  <c r="K1717" i="9"/>
  <c r="K1711" i="9"/>
  <c r="N11" i="9"/>
  <c r="K288" i="9"/>
  <c r="D1553" i="9"/>
  <c r="N700" i="9"/>
  <c r="J370" i="9"/>
  <c r="K1267" i="9"/>
  <c r="M2115" i="9"/>
  <c r="K713" i="9"/>
  <c r="H618" i="9"/>
  <c r="G1397" i="9"/>
  <c r="C2111" i="9"/>
  <c r="J359" i="9"/>
  <c r="O1240" i="9"/>
  <c r="I2047" i="9"/>
  <c r="E1049" i="9"/>
  <c r="E1787" i="9"/>
  <c r="C1111" i="9"/>
  <c r="N273" i="9"/>
  <c r="E1652" i="9"/>
  <c r="J384" i="9"/>
  <c r="J658" i="9"/>
  <c r="J1141" i="9"/>
  <c r="D1755" i="9"/>
  <c r="H549" i="9"/>
  <c r="E75" i="9"/>
  <c r="H641" i="9"/>
  <c r="J540" i="9"/>
  <c r="F1377" i="9"/>
  <c r="L868" i="9"/>
  <c r="L150" i="9"/>
  <c r="M540" i="9"/>
  <c r="F2030" i="9"/>
  <c r="O1792" i="9"/>
  <c r="N1414" i="9"/>
  <c r="H1873" i="9"/>
  <c r="G232" i="9"/>
  <c r="N7" i="9"/>
  <c r="H642" i="9"/>
  <c r="I405" i="9"/>
  <c r="E1317" i="9"/>
  <c r="G1107" i="9"/>
  <c r="O1904" i="9"/>
  <c r="K251" i="9"/>
  <c r="N922" i="9"/>
  <c r="I2059" i="9"/>
  <c r="G578" i="9"/>
  <c r="N1103" i="9"/>
  <c r="D1355" i="9"/>
  <c r="H2125" i="9"/>
  <c r="M2120" i="9"/>
  <c r="D807" i="9"/>
  <c r="N565" i="9"/>
  <c r="N147" i="9"/>
  <c r="K2021" i="9"/>
  <c r="I723" i="9"/>
  <c r="N1223" i="9"/>
  <c r="K221" i="9"/>
  <c r="K389" i="9"/>
  <c r="J190" i="9"/>
  <c r="H2208" i="9"/>
  <c r="I1569" i="9"/>
  <c r="L2115" i="9"/>
  <c r="M403" i="9"/>
  <c r="M1833" i="9"/>
  <c r="H2163" i="9"/>
  <c r="O2170" i="9"/>
  <c r="L318" i="9"/>
  <c r="K1856" i="9"/>
  <c r="F1165" i="9"/>
  <c r="F2029" i="9"/>
  <c r="F544" i="9"/>
  <c r="G1109" i="9"/>
  <c r="C539" i="9"/>
  <c r="C452" i="9"/>
  <c r="D905" i="9"/>
  <c r="C1536" i="9"/>
  <c r="L799" i="9"/>
  <c r="E721" i="9"/>
  <c r="N870" i="9"/>
  <c r="E146" i="9"/>
  <c r="F1238" i="9"/>
  <c r="I489" i="9"/>
  <c r="D344" i="9"/>
  <c r="J967" i="9"/>
  <c r="O1432" i="9"/>
  <c r="O1059" i="9"/>
  <c r="F795" i="9"/>
  <c r="H1797" i="9"/>
  <c r="E1752" i="9"/>
  <c r="M506" i="9"/>
  <c r="F1946" i="9"/>
  <c r="O2046" i="9"/>
  <c r="I1812" i="9"/>
  <c r="K1843" i="9"/>
  <c r="J176" i="9"/>
  <c r="M1434" i="9"/>
  <c r="L815" i="9"/>
  <c r="N548" i="9"/>
  <c r="F789" i="9"/>
  <c r="K1476" i="9"/>
  <c r="I1776" i="9"/>
  <c r="J382" i="9"/>
  <c r="M1134" i="9"/>
  <c r="I2191" i="9"/>
  <c r="I1041" i="9"/>
  <c r="E1140" i="9"/>
  <c r="H1883" i="9"/>
  <c r="N2180" i="9"/>
  <c r="O1256" i="9"/>
  <c r="D1206" i="9"/>
  <c r="K1020" i="9"/>
  <c r="C721" i="9"/>
  <c r="J2035" i="9"/>
  <c r="D76" i="9"/>
  <c r="D1471" i="9"/>
  <c r="O441" i="9"/>
  <c r="E944" i="9"/>
  <c r="O210" i="9"/>
  <c r="F1913" i="9"/>
  <c r="O446" i="9"/>
  <c r="E1167" i="9"/>
  <c r="K900" i="9"/>
  <c r="F1452" i="9"/>
  <c r="I651" i="9"/>
  <c r="F74" i="9"/>
  <c r="N62" i="9"/>
  <c r="M1751" i="9"/>
  <c r="K2216" i="9"/>
  <c r="K1045" i="9"/>
  <c r="C2001" i="9"/>
  <c r="E327" i="9"/>
  <c r="F178" i="9"/>
  <c r="O700" i="9"/>
  <c r="N1851" i="9"/>
  <c r="M263" i="9"/>
  <c r="F1950" i="9"/>
  <c r="G1582" i="9"/>
  <c r="F1983" i="9"/>
  <c r="J2179" i="9"/>
  <c r="J1175" i="9"/>
  <c r="J1913" i="9"/>
  <c r="E1445" i="9"/>
  <c r="M2060" i="9"/>
  <c r="N613" i="9"/>
  <c r="G1357" i="9"/>
  <c r="M907" i="9"/>
  <c r="N859" i="9"/>
  <c r="H1306" i="9"/>
  <c r="K1965" i="9"/>
  <c r="J2021" i="9"/>
  <c r="N1327" i="9"/>
  <c r="O2143" i="9"/>
  <c r="C1809" i="9"/>
  <c r="N1934" i="9"/>
  <c r="J1268" i="9"/>
  <c r="I796" i="9"/>
  <c r="O1945" i="9"/>
  <c r="E1142" i="9"/>
  <c r="J1927" i="9"/>
  <c r="I1506" i="9"/>
  <c r="E1004" i="9"/>
  <c r="M1764" i="9"/>
  <c r="D1919" i="9"/>
  <c r="F1691" i="9"/>
  <c r="H1734" i="9"/>
  <c r="G1138" i="9"/>
  <c r="O1516" i="9"/>
  <c r="M1565" i="9"/>
  <c r="F1256" i="9"/>
  <c r="O1205" i="9"/>
  <c r="J201" i="9"/>
  <c r="F1764" i="9"/>
  <c r="F1643" i="9"/>
  <c r="J878" i="9"/>
  <c r="J122" i="9"/>
  <c r="E453" i="9"/>
  <c r="C506" i="9"/>
  <c r="H1405" i="9"/>
  <c r="L1580" i="9"/>
  <c r="I1574" i="9"/>
  <c r="E841" i="9"/>
  <c r="J1202" i="9"/>
  <c r="M1057" i="9"/>
  <c r="C1260" i="9"/>
  <c r="E1340" i="9"/>
  <c r="N1645" i="9"/>
  <c r="L1921" i="9"/>
  <c r="F869" i="9"/>
  <c r="N384" i="9"/>
  <c r="H93" i="9"/>
  <c r="K1433" i="9"/>
  <c r="H937" i="9"/>
  <c r="E1573" i="9"/>
  <c r="H818" i="9"/>
  <c r="F2150" i="9"/>
  <c r="K1583" i="9"/>
  <c r="F1807" i="9"/>
  <c r="H1353" i="9"/>
  <c r="I1463" i="9"/>
  <c r="H748" i="9"/>
  <c r="E1024" i="9"/>
  <c r="D1363" i="9"/>
  <c r="M2044" i="9"/>
  <c r="K1367" i="9"/>
  <c r="N1394" i="9"/>
  <c r="J587" i="9"/>
  <c r="D802" i="9"/>
  <c r="N904" i="9"/>
  <c r="K1873" i="9"/>
  <c r="J1578" i="9"/>
  <c r="H1957" i="9"/>
  <c r="H950" i="9"/>
  <c r="J2234" i="9"/>
  <c r="G2030" i="9"/>
  <c r="M1597" i="9"/>
  <c r="C1930" i="9"/>
  <c r="E2028" i="9"/>
  <c r="F149" i="9"/>
  <c r="G1794" i="9"/>
  <c r="M285" i="9"/>
  <c r="K1956" i="9"/>
  <c r="M100" i="9"/>
  <c r="E1405" i="9"/>
  <c r="M145" i="9"/>
  <c r="O1797" i="9"/>
  <c r="I1150" i="9"/>
  <c r="N464" i="9"/>
  <c r="C1105" i="9"/>
  <c r="F1378" i="9"/>
  <c r="F251" i="9"/>
  <c r="L1317" i="9"/>
  <c r="D2069" i="9"/>
  <c r="C1647" i="9"/>
  <c r="I727" i="9"/>
  <c r="K2059" i="9"/>
  <c r="N259" i="9"/>
  <c r="D269" i="9"/>
  <c r="K1019" i="9"/>
  <c r="I1500" i="9"/>
  <c r="M1114" i="9"/>
  <c r="G1789" i="9"/>
  <c r="J929" i="9"/>
  <c r="E1569" i="9"/>
  <c r="O1329" i="9"/>
  <c r="F856" i="9"/>
  <c r="N774" i="9"/>
  <c r="M120" i="9"/>
  <c r="M1082" i="9"/>
  <c r="N1692" i="9"/>
  <c r="E222" i="9"/>
  <c r="J1324" i="9"/>
  <c r="H647" i="9"/>
  <c r="L2086" i="9"/>
  <c r="C150" i="9"/>
  <c r="L1321" i="9"/>
  <c r="I860" i="9"/>
  <c r="O2216" i="9"/>
  <c r="N1954" i="9"/>
  <c r="K408" i="9"/>
  <c r="L463" i="9"/>
  <c r="O978" i="9"/>
  <c r="J1641" i="9"/>
  <c r="J633" i="9"/>
  <c r="C1283" i="9"/>
  <c r="F148" i="9"/>
  <c r="N1161" i="9"/>
  <c r="K1151" i="9"/>
  <c r="O715" i="9"/>
  <c r="E1278" i="9"/>
  <c r="H616" i="9"/>
  <c r="D2112" i="9"/>
  <c r="J620" i="9"/>
  <c r="O298" i="9"/>
  <c r="J513" i="9"/>
  <c r="J1236" i="9"/>
  <c r="K2067" i="9"/>
  <c r="N448" i="9"/>
  <c r="H1691" i="9"/>
  <c r="F1819" i="9"/>
  <c r="F895" i="9"/>
  <c r="L712" i="9"/>
  <c r="H1545" i="9"/>
  <c r="E643" i="9"/>
  <c r="D1182" i="9"/>
  <c r="H338" i="9"/>
  <c r="N212" i="9"/>
  <c r="D1620" i="9"/>
  <c r="F2056" i="9"/>
  <c r="I251" i="9"/>
  <c r="L368" i="9"/>
  <c r="H1213" i="9"/>
  <c r="C234" i="9"/>
  <c r="F999" i="9"/>
  <c r="I1794" i="9"/>
  <c r="C514" i="9"/>
  <c r="J1059" i="9"/>
  <c r="J1507" i="9"/>
  <c r="I861" i="9"/>
  <c r="K971" i="9"/>
  <c r="E1972" i="9"/>
  <c r="E640" i="9"/>
  <c r="M1026" i="9"/>
  <c r="L1399" i="9"/>
  <c r="G1463" i="9"/>
  <c r="F2076" i="9"/>
  <c r="E2180" i="9"/>
  <c r="L1913" i="9"/>
  <c r="M729" i="9"/>
  <c r="E481" i="9"/>
  <c r="C640" i="9"/>
  <c r="E1277" i="9"/>
  <c r="J1363" i="9"/>
  <c r="L1661" i="9"/>
  <c r="N1534" i="9"/>
  <c r="F197" i="9"/>
  <c r="J2013" i="9"/>
  <c r="G1798" i="9"/>
  <c r="L1569" i="9"/>
  <c r="J598" i="9"/>
  <c r="K1801" i="9"/>
  <c r="M179" i="9"/>
  <c r="J494" i="9"/>
  <c r="J1052" i="9"/>
  <c r="J1623" i="9"/>
  <c r="J689" i="9"/>
  <c r="L2089" i="9"/>
  <c r="K699" i="9"/>
  <c r="C586" i="9"/>
  <c r="N1218" i="9"/>
  <c r="H298" i="9"/>
  <c r="N1266" i="9"/>
  <c r="H585" i="9"/>
  <c r="F2102" i="9"/>
  <c r="C201" i="9"/>
  <c r="E1867" i="9"/>
  <c r="G1091" i="9"/>
  <c r="G740" i="9"/>
  <c r="N2030" i="9"/>
  <c r="H275" i="9"/>
  <c r="G286" i="9"/>
  <c r="L1626" i="9"/>
  <c r="G234" i="9"/>
  <c r="M2034" i="9"/>
  <c r="L672" i="9"/>
  <c r="E899" i="9"/>
  <c r="J848" i="9"/>
  <c r="H1113" i="9"/>
  <c r="G2207" i="9"/>
  <c r="L693" i="9"/>
  <c r="M725" i="9"/>
  <c r="H159" i="9"/>
  <c r="E1660" i="9"/>
  <c r="F709" i="9"/>
  <c r="M2157" i="9"/>
  <c r="I1037" i="9"/>
  <c r="F1227" i="9"/>
  <c r="H859" i="9"/>
  <c r="G1141" i="9"/>
  <c r="J188" i="9"/>
  <c r="H545" i="9"/>
  <c r="E881" i="9"/>
  <c r="D343" i="9"/>
  <c r="M1090" i="9"/>
  <c r="K1259" i="9"/>
  <c r="E325" i="9"/>
  <c r="K565" i="9"/>
  <c r="K887" i="9"/>
  <c r="I618" i="9"/>
  <c r="M1464" i="9"/>
  <c r="L13" i="9"/>
  <c r="N1941" i="9"/>
  <c r="H2025" i="9"/>
  <c r="I417" i="9"/>
  <c r="M2020" i="9"/>
  <c r="K2157" i="9"/>
  <c r="E832" i="9"/>
  <c r="D1159" i="9"/>
  <c r="C1778" i="9"/>
  <c r="C576" i="9"/>
  <c r="I1143" i="9"/>
  <c r="C2004" i="9"/>
  <c r="F540" i="9"/>
  <c r="C422" i="9"/>
  <c r="M1004" i="9"/>
  <c r="M395" i="9"/>
  <c r="O2000" i="9"/>
  <c r="K120" i="9"/>
  <c r="F1189" i="9"/>
  <c r="D1395" i="9"/>
  <c r="N2216" i="9"/>
  <c r="D136" i="9"/>
  <c r="N1872" i="9"/>
  <c r="O1086" i="9"/>
  <c r="K190" i="9"/>
  <c r="M1314" i="9"/>
  <c r="H76" i="9"/>
  <c r="J8" i="9"/>
  <c r="D1716" i="9"/>
  <c r="K1647" i="9"/>
  <c r="I1498" i="9"/>
  <c r="N717" i="9"/>
  <c r="K1200" i="9"/>
  <c r="D1902" i="9"/>
  <c r="N798" i="9"/>
  <c r="I950" i="9"/>
  <c r="K1055" i="9"/>
  <c r="E1034" i="9"/>
  <c r="L20" i="9"/>
  <c r="K667" i="9"/>
  <c r="O720" i="9"/>
  <c r="M184" i="9"/>
  <c r="O1868" i="9"/>
  <c r="M1163" i="9"/>
  <c r="K1073" i="9"/>
  <c r="I25" i="9"/>
  <c r="L963" i="9"/>
  <c r="N522" i="9"/>
  <c r="H1067" i="9"/>
  <c r="L386" i="9"/>
  <c r="O1805" i="9"/>
  <c r="O1828" i="9"/>
  <c r="L1439" i="9"/>
  <c r="K28" i="9"/>
  <c r="O654" i="9"/>
  <c r="D1491" i="9"/>
  <c r="L1595" i="9"/>
  <c r="G1576" i="9"/>
  <c r="E894" i="9"/>
  <c r="L1854" i="9"/>
  <c r="M1236" i="9"/>
  <c r="N354" i="9"/>
  <c r="C317" i="9"/>
  <c r="I62" i="9"/>
  <c r="J529" i="9"/>
  <c r="E9" i="9"/>
  <c r="G2062" i="9"/>
  <c r="H1393" i="9"/>
  <c r="I1810" i="9"/>
  <c r="C321" i="9"/>
  <c r="N1895" i="9"/>
  <c r="D28" i="9"/>
  <c r="L1337" i="9"/>
  <c r="I1585" i="9"/>
  <c r="E353" i="9"/>
  <c r="C1955" i="9"/>
  <c r="C1317" i="9"/>
  <c r="M9" i="9"/>
  <c r="D1258" i="9"/>
  <c r="L1981" i="9"/>
  <c r="O389" i="9"/>
  <c r="L2170" i="9"/>
  <c r="I1345" i="9"/>
  <c r="M2167" i="9"/>
  <c r="L1996" i="9"/>
  <c r="K2222" i="9"/>
  <c r="N1361" i="9"/>
  <c r="E1264" i="9"/>
  <c r="O1499" i="9"/>
  <c r="O1280" i="9"/>
  <c r="K1097" i="9"/>
  <c r="M1487" i="9"/>
  <c r="O1013" i="9"/>
  <c r="N2013" i="9"/>
  <c r="O698" i="9"/>
  <c r="C196" i="9"/>
  <c r="N453" i="9"/>
  <c r="O2196" i="9"/>
  <c r="L590" i="9"/>
  <c r="N1691" i="9"/>
  <c r="I212" i="9"/>
  <c r="J1463" i="9"/>
  <c r="K815" i="9"/>
  <c r="F328" i="9"/>
  <c r="G182" i="9"/>
  <c r="L2177" i="9"/>
  <c r="E2198" i="9"/>
  <c r="E2059" i="9"/>
  <c r="O1483" i="9"/>
  <c r="L1146" i="9"/>
  <c r="J2046" i="9"/>
  <c r="H1608" i="9"/>
  <c r="J1262" i="9"/>
  <c r="M1935" i="9"/>
  <c r="O1005" i="9"/>
  <c r="M1203" i="9"/>
  <c r="H2097" i="9"/>
  <c r="M1950" i="9"/>
  <c r="J304" i="9"/>
  <c r="J723" i="9"/>
  <c r="O1268" i="9"/>
  <c r="D489" i="9"/>
  <c r="F1264" i="9"/>
  <c r="D1273" i="9"/>
  <c r="M2096" i="9"/>
  <c r="G830" i="9"/>
  <c r="C1337" i="9"/>
  <c r="N317" i="9"/>
  <c r="E209" i="9"/>
  <c r="J755" i="9"/>
  <c r="N585" i="9"/>
  <c r="C402" i="9"/>
  <c r="C394" i="9"/>
  <c r="H1793" i="9"/>
  <c r="C1701" i="9"/>
  <c r="H1446" i="9"/>
  <c r="L1196" i="9"/>
  <c r="M1282" i="9"/>
  <c r="F1233" i="9"/>
  <c r="N505" i="9"/>
  <c r="C1204" i="9"/>
  <c r="F1412" i="9"/>
  <c r="C1161" i="9"/>
  <c r="M746" i="9"/>
  <c r="C1734" i="9"/>
  <c r="E1828" i="9"/>
  <c r="J1782" i="9"/>
  <c r="E420" i="9"/>
  <c r="K644" i="9"/>
  <c r="I1640" i="9"/>
  <c r="K863" i="9"/>
  <c r="L789" i="9"/>
  <c r="I118" i="9"/>
  <c r="C1051" i="9"/>
  <c r="H20" i="9"/>
  <c r="H330" i="9"/>
  <c r="L742" i="9"/>
  <c r="O1510" i="9"/>
  <c r="F1893" i="9"/>
  <c r="I1072" i="9"/>
  <c r="H1578" i="9"/>
  <c r="N452" i="9"/>
  <c r="F608" i="9"/>
  <c r="C662" i="9"/>
  <c r="D861" i="9"/>
  <c r="G86" i="9"/>
  <c r="M1356" i="9"/>
  <c r="L1138" i="9"/>
  <c r="D1768" i="9"/>
  <c r="L2163" i="9"/>
  <c r="J1898" i="9"/>
  <c r="J1876" i="9"/>
  <c r="G1319" i="9"/>
  <c r="C1004" i="9"/>
  <c r="D904" i="9"/>
  <c r="N432" i="9"/>
  <c r="G1477" i="9"/>
  <c r="C2089" i="9"/>
  <c r="N1583" i="9"/>
  <c r="L1809" i="9"/>
  <c r="H978" i="9"/>
  <c r="H1482" i="9"/>
  <c r="N2027" i="9"/>
  <c r="L436" i="9"/>
  <c r="I1828" i="9"/>
  <c r="D1935" i="9"/>
  <c r="E708" i="9"/>
  <c r="I83" i="9"/>
  <c r="J1877" i="9"/>
  <c r="N2046" i="9"/>
  <c r="I2144" i="9"/>
  <c r="M997" i="9"/>
  <c r="M1940" i="9"/>
  <c r="C693" i="9"/>
  <c r="M681" i="9"/>
  <c r="D1563" i="9"/>
  <c r="L1437" i="9"/>
  <c r="K105" i="9"/>
  <c r="L74" i="9"/>
  <c r="I580" i="9"/>
  <c r="M292" i="9"/>
  <c r="H166" i="9"/>
  <c r="C1773" i="9"/>
  <c r="N275" i="9"/>
  <c r="E1483" i="9"/>
  <c r="I1633" i="9"/>
  <c r="H1820" i="9"/>
  <c r="C1635" i="9"/>
  <c r="J1534" i="9"/>
  <c r="F1647" i="9"/>
  <c r="N2135" i="9"/>
  <c r="L1797" i="9"/>
  <c r="C1272" i="9"/>
  <c r="M1900" i="9"/>
  <c r="D1505" i="9"/>
  <c r="C1265" i="9"/>
  <c r="C1542" i="9"/>
  <c r="G2215" i="9"/>
  <c r="O1197" i="9"/>
  <c r="F1346" i="9"/>
  <c r="M2047" i="9"/>
  <c r="J2206" i="9"/>
  <c r="C1577" i="9"/>
  <c r="O1728" i="9"/>
  <c r="H1647" i="9"/>
  <c r="N1881" i="9"/>
  <c r="N849" i="9"/>
  <c r="G732" i="9"/>
  <c r="I252" i="9"/>
  <c r="D1830" i="9"/>
  <c r="N1792" i="9"/>
  <c r="N1198" i="9"/>
  <c r="E1681" i="9"/>
  <c r="D2036" i="9"/>
  <c r="D116" i="9"/>
  <c r="G2106" i="9"/>
  <c r="I1200" i="9"/>
  <c r="H1597" i="9"/>
  <c r="J2128" i="9"/>
  <c r="D494" i="9"/>
  <c r="G1832" i="9"/>
  <c r="G2045" i="9"/>
  <c r="G1106" i="9"/>
  <c r="N1408" i="9"/>
  <c r="C1203" i="9"/>
  <c r="I1809" i="9"/>
  <c r="J2036" i="9"/>
  <c r="M2088" i="9"/>
  <c r="I1031" i="9"/>
  <c r="I1648" i="9"/>
  <c r="E2179" i="9"/>
  <c r="K1935" i="9"/>
  <c r="N715" i="9"/>
  <c r="C306" i="9"/>
  <c r="I1321" i="9"/>
  <c r="L1863" i="9"/>
  <c r="G1868" i="9"/>
  <c r="N1418" i="9"/>
  <c r="H1877" i="9"/>
  <c r="H2010" i="9"/>
  <c r="K2215" i="9"/>
  <c r="I531" i="9"/>
  <c r="C190" i="9"/>
  <c r="M1049" i="9"/>
  <c r="E1" i="7"/>
  <c r="O1026" i="9"/>
  <c r="J914" i="9"/>
  <c r="G1035" i="9"/>
  <c r="N1042" i="9"/>
  <c r="L1967" i="9"/>
  <c r="O1" i="7"/>
  <c r="O709" i="9"/>
  <c r="L905" i="9"/>
  <c r="K110" i="9"/>
  <c r="M991" i="9"/>
  <c r="K1005" i="9"/>
  <c r="D1857" i="9"/>
  <c r="N1006" i="9"/>
  <c r="M361" i="9"/>
  <c r="N201" i="9"/>
  <c r="D1176" i="9"/>
  <c r="G2210" i="9"/>
  <c r="I1658" i="9"/>
  <c r="H322" i="9"/>
  <c r="L1200" i="9"/>
  <c r="H1812" i="9"/>
  <c r="G1763" i="9"/>
  <c r="O2155" i="9"/>
  <c r="G1804" i="9"/>
  <c r="F7" i="9"/>
  <c r="M1386" i="9"/>
  <c r="D1643" i="9"/>
  <c r="M181" i="9"/>
  <c r="D1152" i="9"/>
  <c r="C2007" i="9"/>
  <c r="L1032" i="9"/>
  <c r="K868" i="9"/>
  <c r="L1511" i="9"/>
  <c r="F1678" i="9"/>
  <c r="F2131" i="9"/>
  <c r="K1155" i="9"/>
  <c r="O987" i="9"/>
  <c r="O634" i="9"/>
  <c r="F1328" i="9"/>
  <c r="C887" i="9"/>
  <c r="I502" i="9"/>
  <c r="J1075" i="9"/>
  <c r="D565" i="9"/>
  <c r="D1443" i="9"/>
  <c r="N65" i="9"/>
  <c r="F1694" i="9"/>
  <c r="H1280" i="9"/>
  <c r="O1819" i="9"/>
  <c r="D883" i="9"/>
  <c r="G1423" i="9"/>
  <c r="M484" i="9"/>
  <c r="O871" i="9"/>
  <c r="F947" i="9"/>
  <c r="E2152" i="9"/>
  <c r="G556" i="9"/>
  <c r="G2027" i="9"/>
  <c r="M344" i="9"/>
  <c r="O530" i="9"/>
  <c r="D643" i="9"/>
  <c r="I1187" i="9"/>
  <c r="C544" i="9"/>
  <c r="D859" i="9"/>
  <c r="N1059" i="9"/>
  <c r="E250" i="9"/>
  <c r="L56" i="9"/>
  <c r="E1124" i="9"/>
  <c r="K456" i="9"/>
  <c r="H101" i="9"/>
  <c r="O359" i="9"/>
  <c r="G2063" i="9"/>
  <c r="F812" i="9"/>
  <c r="D1442" i="9"/>
  <c r="G565" i="9"/>
  <c r="H1642" i="9"/>
  <c r="C1336" i="9"/>
  <c r="G731" i="9"/>
  <c r="H37" i="9"/>
  <c r="G1973" i="9"/>
  <c r="G1385" i="9"/>
  <c r="C503" i="9"/>
  <c r="M1361" i="9"/>
  <c r="C379" i="9"/>
  <c r="E2220" i="9"/>
  <c r="D804" i="9"/>
  <c r="E238" i="9"/>
  <c r="J1227" i="9"/>
  <c r="I2205" i="9"/>
  <c r="D2102" i="9"/>
  <c r="N856" i="9"/>
  <c r="I1244" i="9"/>
  <c r="G1811" i="9"/>
  <c r="H313" i="9"/>
  <c r="J67" i="9"/>
  <c r="L1333" i="9"/>
  <c r="O142" i="9"/>
  <c r="D2064" i="9"/>
  <c r="J2097" i="9"/>
  <c r="L571" i="9"/>
  <c r="K1368" i="9"/>
  <c r="N1067" i="9"/>
  <c r="E1872" i="9"/>
  <c r="I1447" i="9"/>
  <c r="D1665" i="9"/>
  <c r="L141" i="9"/>
  <c r="O1297" i="9"/>
  <c r="G1941" i="9"/>
  <c r="C1546" i="9"/>
  <c r="J185" i="9"/>
  <c r="C616" i="9"/>
  <c r="O176" i="9"/>
  <c r="H1727" i="9"/>
  <c r="J2134" i="9"/>
  <c r="E2202" i="9"/>
  <c r="I2086" i="9"/>
  <c r="J2010" i="9"/>
  <c r="F208" i="9"/>
  <c r="F1584" i="9"/>
  <c r="E955" i="9"/>
  <c r="K453" i="9"/>
  <c r="F2106" i="9"/>
  <c r="J622" i="9"/>
  <c r="O1342" i="9"/>
  <c r="H2174" i="9"/>
  <c r="G775" i="9"/>
  <c r="C1771" i="9"/>
  <c r="L1406" i="9"/>
  <c r="G1931" i="9"/>
  <c r="L685" i="9"/>
  <c r="D894" i="9"/>
  <c r="G600" i="9"/>
  <c r="H1875" i="9"/>
  <c r="F257" i="9"/>
  <c r="D882" i="9"/>
  <c r="N2156" i="9"/>
  <c r="G789" i="9"/>
  <c r="L1624" i="9"/>
  <c r="D2121" i="9"/>
  <c r="C2016" i="9"/>
  <c r="O19" i="9"/>
  <c r="I1301" i="9"/>
  <c r="G1446" i="9"/>
  <c r="K1891" i="9"/>
  <c r="H823" i="9"/>
  <c r="G1211" i="9"/>
  <c r="D120" i="9"/>
  <c r="E699" i="9"/>
  <c r="G363" i="9"/>
  <c r="K1442" i="9"/>
  <c r="F2232" i="9"/>
  <c r="N993" i="9"/>
  <c r="H1689" i="9"/>
  <c r="I1441" i="9"/>
  <c r="H1175" i="9"/>
  <c r="F1020" i="9"/>
  <c r="O586" i="9"/>
  <c r="K178" i="9"/>
  <c r="C727" i="9"/>
  <c r="N495" i="9"/>
  <c r="C292" i="9"/>
  <c r="O1188" i="9"/>
  <c r="O1763" i="9"/>
  <c r="L1984" i="9"/>
  <c r="E2051" i="9"/>
  <c r="K1622" i="9"/>
  <c r="F954" i="9"/>
  <c r="N628" i="9"/>
  <c r="F1871" i="9"/>
  <c r="O657" i="9"/>
  <c r="C1990" i="9"/>
  <c r="O134" i="9"/>
  <c r="I766" i="9"/>
  <c r="F2210" i="9"/>
  <c r="D813" i="9"/>
  <c r="E768" i="9"/>
  <c r="N1707" i="9"/>
  <c r="C1052" i="9"/>
  <c r="D285" i="9"/>
  <c r="M250" i="9"/>
  <c r="D250" i="9"/>
  <c r="G1334" i="9"/>
  <c r="K852" i="9"/>
  <c r="J1281" i="9"/>
  <c r="O1424" i="9"/>
  <c r="M2174" i="9"/>
  <c r="I1523" i="9"/>
  <c r="I448" i="9"/>
  <c r="G145" i="9"/>
  <c r="O1931" i="9"/>
  <c r="J912" i="9"/>
  <c r="O302" i="9"/>
  <c r="H192" i="9"/>
  <c r="K920" i="9"/>
  <c r="J1698" i="9"/>
  <c r="H2047" i="9"/>
  <c r="L2191" i="9"/>
  <c r="M303" i="9"/>
  <c r="F1583" i="9"/>
  <c r="O812" i="9"/>
  <c r="K1393" i="9"/>
  <c r="J1013" i="9"/>
  <c r="K1412" i="9"/>
  <c r="M2159" i="9"/>
  <c r="N2177" i="9"/>
  <c r="M1859" i="9"/>
  <c r="H342" i="9"/>
  <c r="D2049" i="9"/>
  <c r="F1581" i="9"/>
  <c r="H1453" i="9"/>
  <c r="E247" i="9"/>
  <c r="O1562" i="9"/>
  <c r="C1217" i="9"/>
  <c r="M481" i="9"/>
  <c r="M1175" i="9"/>
  <c r="K1999" i="9"/>
  <c r="E1686" i="9"/>
  <c r="O1835" i="9"/>
  <c r="J779" i="9"/>
  <c r="G1281" i="9"/>
  <c r="D1810" i="9"/>
  <c r="M1834" i="9"/>
  <c r="I468" i="9"/>
  <c r="D1572" i="9"/>
  <c r="F317" i="9"/>
  <c r="K93" i="9"/>
  <c r="N517" i="9"/>
  <c r="J1111" i="9"/>
  <c r="C2210" i="9"/>
  <c r="E897" i="9"/>
  <c r="C1717" i="9"/>
  <c r="D2136" i="9"/>
  <c r="O936" i="9"/>
  <c r="I1120" i="9"/>
  <c r="I2131" i="9"/>
  <c r="H1223" i="9"/>
  <c r="E1446" i="9"/>
  <c r="C1147" i="9"/>
  <c r="K837" i="9"/>
  <c r="O1582" i="9"/>
  <c r="K1277" i="9"/>
  <c r="O905" i="9"/>
  <c r="O2188" i="9"/>
  <c r="J1103" i="9"/>
  <c r="D1604" i="9"/>
  <c r="N1657" i="9"/>
  <c r="G1891" i="9"/>
  <c r="C708" i="9"/>
  <c r="C728" i="9"/>
  <c r="M1882" i="9"/>
  <c r="N621" i="9"/>
  <c r="I1341" i="9"/>
  <c r="M1111" i="9"/>
  <c r="J1050" i="9"/>
  <c r="C273" i="9"/>
  <c r="H1742" i="9"/>
  <c r="M1513" i="9"/>
  <c r="F1026" i="9"/>
  <c r="G178" i="9"/>
  <c r="D1898" i="9"/>
  <c r="K640" i="9"/>
  <c r="K2181" i="9"/>
  <c r="F1023" i="9"/>
  <c r="J2065" i="9"/>
  <c r="H1235" i="9"/>
  <c r="I1273" i="9"/>
  <c r="C1420" i="9"/>
  <c r="G895" i="9"/>
  <c r="C1697" i="9"/>
  <c r="D2214" i="9"/>
  <c r="O901" i="9"/>
  <c r="D1412" i="9"/>
  <c r="J433" i="9"/>
  <c r="F1016" i="9"/>
  <c r="N1404" i="9"/>
  <c r="D1055" i="9"/>
  <c r="H255" i="9"/>
  <c r="I409" i="9"/>
  <c r="J1917" i="9"/>
  <c r="D1333" i="9"/>
  <c r="K1299" i="9"/>
  <c r="E1149" i="9"/>
  <c r="L411" i="9"/>
  <c r="C120" i="9"/>
  <c r="I1013" i="9"/>
  <c r="O1198" i="9"/>
  <c r="I615" i="9"/>
  <c r="J2007" i="9"/>
  <c r="M2206" i="9"/>
  <c r="E633" i="9"/>
  <c r="D1136" i="9"/>
  <c r="E1103" i="9"/>
  <c r="F2163" i="9"/>
  <c r="N387" i="9"/>
  <c r="D318" i="9"/>
  <c r="C1407" i="9"/>
  <c r="N741" i="9"/>
  <c r="L1291" i="9"/>
  <c r="M1556" i="9"/>
  <c r="C43" i="9"/>
  <c r="K1425" i="9"/>
  <c r="D328" i="9"/>
  <c r="O1187" i="9"/>
  <c r="K1941" i="9"/>
  <c r="H2095" i="9"/>
  <c r="F273" i="9"/>
  <c r="H433" i="9"/>
  <c r="N1626" i="9"/>
  <c r="D1106" i="9"/>
  <c r="N149" i="9"/>
  <c r="L1235" i="9"/>
  <c r="F2196" i="9"/>
  <c r="K984" i="9"/>
  <c r="N1578" i="9"/>
  <c r="E731" i="9"/>
  <c r="K1563" i="9"/>
  <c r="J2164" i="9"/>
  <c r="D779" i="9"/>
  <c r="H1513" i="9"/>
  <c r="F1310" i="9"/>
  <c r="N1345" i="9"/>
  <c r="G1733" i="9"/>
  <c r="E714" i="9"/>
  <c r="G259" i="9"/>
  <c r="E1771" i="9"/>
  <c r="C148" i="9"/>
  <c r="F1322" i="9"/>
  <c r="G1457" i="9"/>
  <c r="G2179" i="9"/>
  <c r="D792" i="9"/>
  <c r="J693" i="9"/>
  <c r="H1423" i="9"/>
  <c r="D1498" i="9"/>
  <c r="N1995" i="9"/>
  <c r="L1218" i="9"/>
  <c r="G149" i="9"/>
  <c r="M1452" i="9"/>
  <c r="G189" i="9"/>
  <c r="I1188" i="9"/>
  <c r="O1948" i="9"/>
  <c r="L527" i="9"/>
  <c r="E1310" i="9"/>
  <c r="I95" i="9"/>
  <c r="J1712" i="9"/>
  <c r="C1514" i="9"/>
  <c r="L657" i="9"/>
  <c r="D917" i="9"/>
  <c r="K272" i="9"/>
  <c r="O1981" i="9"/>
  <c r="D292" i="9"/>
  <c r="C564" i="9"/>
  <c r="I282" i="9"/>
  <c r="G700" i="9"/>
  <c r="I1396" i="9"/>
  <c r="H840" i="9"/>
  <c r="M1346" i="9"/>
  <c r="O1771" i="9"/>
  <c r="C1194" i="9"/>
  <c r="E522" i="9"/>
  <c r="C1703" i="9"/>
  <c r="N2193" i="9"/>
  <c r="L700" i="9"/>
  <c r="L1369" i="9"/>
  <c r="D1649" i="9"/>
  <c r="G1210" i="9"/>
  <c r="J1153" i="9"/>
  <c r="J2058" i="9"/>
  <c r="D1229" i="9"/>
  <c r="F343" i="9"/>
  <c r="O353" i="9"/>
  <c r="G442" i="9"/>
  <c r="N2009" i="9"/>
  <c r="D912" i="9"/>
  <c r="O1320" i="9"/>
  <c r="N881" i="9"/>
  <c r="I2211" i="9"/>
  <c r="D1503" i="9"/>
  <c r="C1154" i="9"/>
  <c r="F845" i="9"/>
  <c r="M224" i="9"/>
  <c r="N1264" i="9"/>
  <c r="J253" i="9"/>
  <c r="H600" i="9"/>
  <c r="E1761" i="9"/>
  <c r="F1625" i="9"/>
  <c r="C994" i="9"/>
  <c r="F715" i="9"/>
  <c r="L1029" i="9"/>
  <c r="J1511" i="9"/>
  <c r="L568" i="9"/>
  <c r="D1913" i="9"/>
  <c r="H1257" i="9"/>
  <c r="C1573" i="9"/>
  <c r="O1146" i="9"/>
  <c r="E389" i="9"/>
  <c r="H2177" i="9"/>
  <c r="H2181" i="9"/>
  <c r="O969" i="9"/>
  <c r="I2155" i="9"/>
  <c r="I2092" i="9"/>
  <c r="G866" i="9"/>
  <c r="D2114" i="9"/>
  <c r="H497" i="9"/>
  <c r="F1531" i="9"/>
  <c r="D1567" i="9"/>
  <c r="J1464" i="9"/>
  <c r="H1048" i="9"/>
  <c r="C101" i="9"/>
  <c r="N658" i="9"/>
  <c r="D659" i="9"/>
  <c r="G377" i="9"/>
  <c r="J544" i="9"/>
  <c r="C1389" i="9"/>
  <c r="N1130" i="9"/>
  <c r="D2199" i="9"/>
  <c r="O2165" i="9"/>
  <c r="L325" i="9"/>
  <c r="H1142" i="9"/>
  <c r="H869" i="9"/>
  <c r="H403" i="9"/>
  <c r="E917" i="9"/>
  <c r="H1483" i="9"/>
  <c r="D699" i="9"/>
  <c r="O1503" i="9"/>
  <c r="L2135" i="9"/>
  <c r="K1642" i="9"/>
  <c r="D1049" i="9"/>
  <c r="L2171" i="9"/>
  <c r="K1426" i="9"/>
  <c r="K1997" i="9"/>
  <c r="C343" i="9"/>
  <c r="G388" i="9"/>
  <c r="N1507" i="9"/>
  <c r="H1269" i="9"/>
  <c r="D168" i="9"/>
  <c r="M2086" i="9"/>
  <c r="O1810" i="9"/>
  <c r="M815" i="9"/>
  <c r="F362" i="9"/>
  <c r="F2019" i="9"/>
  <c r="F1076" i="9"/>
  <c r="O1287" i="9"/>
  <c r="O585" i="9"/>
  <c r="D1465" i="9"/>
  <c r="C1919" i="9"/>
  <c r="E2071" i="9"/>
  <c r="K785" i="9"/>
  <c r="K146" i="9"/>
  <c r="E162" i="9"/>
  <c r="M1534" i="9"/>
  <c r="C191" i="9"/>
  <c r="C1828" i="9"/>
  <c r="H613" i="9"/>
  <c r="N823" i="9"/>
  <c r="K715" i="9"/>
  <c r="G1780" i="9"/>
  <c r="C1476" i="9"/>
  <c r="C1106" i="9"/>
  <c r="J2171" i="9"/>
  <c r="M732" i="9"/>
  <c r="G1559" i="9"/>
  <c r="I1870" i="9"/>
  <c r="O1322" i="9"/>
  <c r="F1774" i="9"/>
  <c r="O1859" i="9"/>
  <c r="H1369" i="9"/>
  <c r="K903" i="9"/>
  <c r="D375" i="9"/>
  <c r="M210" i="9"/>
  <c r="G1051" i="9"/>
  <c r="N1465" i="9"/>
  <c r="L2138" i="9"/>
  <c r="K1340" i="9"/>
  <c r="O1788" i="9"/>
  <c r="M330" i="9"/>
  <c r="L632" i="9"/>
  <c r="E1006" i="9"/>
  <c r="L1044" i="9"/>
  <c r="H266" i="9"/>
  <c r="F1125" i="9"/>
  <c r="L1433" i="9"/>
  <c r="G1418" i="9"/>
  <c r="M1699" i="9"/>
  <c r="I1212" i="9"/>
  <c r="C725" i="9"/>
  <c r="J1709" i="9"/>
  <c r="N999" i="9"/>
  <c r="L639" i="9"/>
  <c r="I394" i="9"/>
  <c r="L1345" i="9"/>
  <c r="F1923" i="9"/>
  <c r="H1704" i="9"/>
  <c r="G452" i="9"/>
  <c r="M194" i="9"/>
  <c r="J62" i="9"/>
  <c r="M1778" i="9"/>
  <c r="L1986" i="9"/>
  <c r="M1393" i="9"/>
  <c r="E908" i="9"/>
  <c r="O632" i="9"/>
  <c r="K466" i="9"/>
  <c r="O2150" i="9"/>
  <c r="E1753" i="9"/>
  <c r="C515" i="9"/>
  <c r="J1587" i="9"/>
  <c r="N2131" i="9"/>
  <c r="K1261" i="9"/>
  <c r="J1772" i="9"/>
  <c r="D2021" i="9"/>
  <c r="C1966" i="9"/>
  <c r="D1874" i="9"/>
  <c r="C888" i="9"/>
  <c r="O1992" i="9"/>
  <c r="K1328" i="9"/>
  <c r="D1072" i="9"/>
  <c r="G2034" i="9"/>
  <c r="O1640" i="9"/>
  <c r="D389" i="9"/>
  <c r="E760" i="9"/>
  <c r="H1430" i="9"/>
  <c r="F512" i="9"/>
  <c r="I190" i="9"/>
  <c r="I492" i="9"/>
  <c r="H720" i="9"/>
  <c r="I144" i="9"/>
  <c r="F2159" i="9"/>
  <c r="J740" i="9"/>
  <c r="M719" i="9"/>
  <c r="J1545" i="9"/>
  <c r="D134" i="9"/>
  <c r="L818" i="9"/>
  <c r="E1794" i="9"/>
  <c r="C68" i="9"/>
  <c r="N177" i="9"/>
  <c r="G433" i="9"/>
  <c r="O1921" i="9"/>
  <c r="L211" i="9"/>
  <c r="J998" i="9"/>
  <c r="E2115" i="9"/>
  <c r="K1855" i="9"/>
  <c r="E1806" i="9"/>
  <c r="M2090" i="9"/>
  <c r="K1970" i="9"/>
  <c r="M1035" i="9"/>
  <c r="D1446" i="9"/>
  <c r="C1790" i="9"/>
  <c r="C1130" i="9"/>
  <c r="J1506" i="9"/>
  <c r="O1567" i="9"/>
  <c r="G1851" i="9"/>
  <c r="E232" i="9"/>
  <c r="H1093" i="9"/>
  <c r="N1206" i="9"/>
  <c r="G1572" i="9"/>
  <c r="K681" i="9"/>
  <c r="N1188" i="9"/>
  <c r="L91" i="9"/>
  <c r="D2139" i="9"/>
  <c r="F1167" i="9"/>
  <c r="E1644" i="9"/>
  <c r="H1356" i="9"/>
  <c r="H2233" i="9"/>
  <c r="C785" i="9"/>
  <c r="H2067" i="9"/>
  <c r="F435" i="9"/>
  <c r="M2102" i="9"/>
  <c r="C1148" i="9"/>
  <c r="E2205" i="9"/>
  <c r="N791" i="9"/>
  <c r="O1293" i="9"/>
  <c r="M1281" i="9"/>
  <c r="G344" i="9"/>
  <c r="E1053" i="9"/>
  <c r="K467" i="9"/>
  <c r="I1934" i="9"/>
  <c r="O1618" i="9"/>
  <c r="G697" i="9"/>
  <c r="H2001" i="9"/>
  <c r="I843" i="9"/>
  <c r="D1733" i="9"/>
  <c r="D146" i="9"/>
  <c r="E783" i="9"/>
  <c r="M1703" i="9"/>
  <c r="E1293" i="9"/>
  <c r="N475" i="9"/>
  <c r="G2096" i="9"/>
  <c r="O1388" i="9"/>
  <c r="I1883" i="9"/>
  <c r="M1921" i="9"/>
  <c r="D1580" i="9"/>
  <c r="I1229" i="9"/>
  <c r="H1648" i="9"/>
  <c r="C1807" i="9"/>
  <c r="J70" i="9"/>
  <c r="F2157" i="9"/>
  <c r="D830" i="9"/>
  <c r="L118" i="9"/>
  <c r="H1193" i="9"/>
  <c r="O1142" i="9"/>
  <c r="L1712" i="9"/>
  <c r="E1235" i="9"/>
  <c r="M517" i="9"/>
  <c r="H1599" i="9"/>
  <c r="N740" i="9"/>
  <c r="K548" i="9"/>
  <c r="I2036" i="9"/>
  <c r="D1881" i="9"/>
  <c r="I1299" i="9"/>
  <c r="D1957" i="9"/>
  <c r="E1065" i="9"/>
  <c r="N1152" i="9"/>
  <c r="F1205" i="9"/>
  <c r="E1303" i="9"/>
  <c r="C504" i="9"/>
  <c r="G853" i="9"/>
  <c r="F1280" i="9"/>
  <c r="N636" i="9"/>
  <c r="I1647" i="9"/>
  <c r="I1048" i="9"/>
  <c r="F1511" i="9"/>
  <c r="E2108" i="9"/>
  <c r="D2004" i="9"/>
  <c r="H1225" i="9"/>
  <c r="C907" i="9"/>
  <c r="O1392" i="9"/>
  <c r="O531" i="9"/>
  <c r="C639" i="9"/>
  <c r="D590" i="9"/>
  <c r="O1408" i="9"/>
  <c r="H1611" i="9"/>
  <c r="G1805" i="9"/>
  <c r="N891" i="9"/>
  <c r="L1143" i="9"/>
  <c r="E1258" i="9"/>
  <c r="H1524" i="9"/>
  <c r="L54" i="9"/>
  <c r="H1794" i="9"/>
  <c r="E975" i="9"/>
  <c r="O1404" i="9"/>
  <c r="D1956" i="9"/>
  <c r="N1251" i="9"/>
  <c r="J774" i="9"/>
  <c r="M1353" i="9"/>
  <c r="L1216" i="9"/>
  <c r="O1271" i="9"/>
  <c r="J288" i="9"/>
  <c r="E733" i="9"/>
  <c r="O1380" i="9"/>
  <c r="J2211" i="9"/>
  <c r="G1872" i="9"/>
  <c r="L335" i="9"/>
  <c r="K2211" i="9"/>
  <c r="G1248" i="9"/>
  <c r="M1569" i="9"/>
  <c r="M2114" i="9"/>
  <c r="I1531" i="9"/>
  <c r="D2192" i="9"/>
  <c r="F617" i="9"/>
  <c r="I1582" i="9"/>
  <c r="O1781" i="9"/>
  <c r="N1267" i="9"/>
  <c r="M859" i="9"/>
  <c r="D866" i="9"/>
  <c r="J1192" i="9"/>
  <c r="L1644" i="9"/>
  <c r="F645" i="9"/>
  <c r="E1531" i="9"/>
  <c r="L694" i="9"/>
  <c r="F1297" i="9"/>
  <c r="G1214" i="9"/>
  <c r="H750" i="9"/>
  <c r="J1716" i="9"/>
  <c r="I1964" i="9"/>
  <c r="D570" i="9"/>
  <c r="N2110" i="9"/>
  <c r="F635" i="9"/>
  <c r="H1514" i="9"/>
  <c r="G2013" i="9"/>
  <c r="E1709" i="9"/>
  <c r="C969" i="9"/>
  <c r="D1774" i="9"/>
  <c r="H845" i="9"/>
  <c r="E2055" i="9"/>
  <c r="L1992" i="9"/>
  <c r="C1572" i="9"/>
  <c r="K1370" i="9"/>
  <c r="I1878" i="9"/>
  <c r="J2222" i="9"/>
  <c r="G2113" i="9"/>
  <c r="I708" i="9"/>
  <c r="F840" i="9"/>
  <c r="E914" i="9"/>
  <c r="C2206" i="9"/>
  <c r="L73" i="9"/>
  <c r="J1940" i="9"/>
  <c r="N1699" i="9"/>
  <c r="M46" i="9"/>
  <c r="J1523" i="9"/>
  <c r="L492" i="9"/>
  <c r="L1846" i="9"/>
  <c r="E1609" i="9"/>
  <c r="C1794" i="9"/>
  <c r="I1743" i="9"/>
  <c r="D576" i="9"/>
  <c r="H857" i="9"/>
  <c r="G980" i="9"/>
  <c r="G2212" i="9"/>
  <c r="M1211" i="9"/>
  <c r="F2233" i="9"/>
  <c r="C644" i="9"/>
  <c r="D1955" i="9"/>
  <c r="G2083" i="9"/>
  <c r="C2196" i="9"/>
  <c r="O1356" i="9"/>
  <c r="E1209" i="9"/>
  <c r="M2081" i="9"/>
  <c r="J1229" i="9"/>
  <c r="L1148" i="9"/>
  <c r="K1681" i="9"/>
  <c r="L1318" i="9"/>
  <c r="I1472" i="9"/>
  <c r="F1847" i="9"/>
  <c r="G1919" i="9"/>
  <c r="J28" i="9"/>
  <c r="N1281" i="9"/>
  <c r="C1893" i="9"/>
  <c r="H533" i="9"/>
  <c r="K2146" i="9"/>
  <c r="O695" i="9"/>
  <c r="N1505" i="9"/>
  <c r="H333" i="9"/>
  <c r="N1439" i="9"/>
  <c r="H1747" i="9"/>
  <c r="L859" i="9"/>
  <c r="O467" i="9"/>
  <c r="I1635" i="9"/>
  <c r="C250" i="9"/>
  <c r="D708" i="9"/>
  <c r="L1265" i="9"/>
  <c r="H1169" i="9"/>
  <c r="H1752" i="9"/>
  <c r="O1219" i="9"/>
  <c r="J1862" i="9"/>
  <c r="K1059" i="9"/>
  <c r="I694" i="9"/>
  <c r="H2087" i="9"/>
  <c r="E1576" i="9"/>
  <c r="L955" i="9"/>
  <c r="O360" i="9"/>
  <c r="M1748" i="9"/>
  <c r="K492" i="9"/>
  <c r="G1070" i="9"/>
  <c r="M1148" i="9"/>
  <c r="C1474" i="9"/>
  <c r="J1018" i="9"/>
  <c r="O599" i="9"/>
  <c r="L1501" i="9"/>
  <c r="K1032" i="9"/>
  <c r="G1531" i="9"/>
  <c r="E883" i="9"/>
  <c r="O1032" i="9"/>
  <c r="F1771" i="9"/>
  <c r="J402" i="9"/>
  <c r="C86" i="9"/>
  <c r="N833" i="9"/>
  <c r="J2052" i="9"/>
  <c r="O2007" i="9"/>
  <c r="O1041" i="9"/>
  <c r="N724" i="9"/>
  <c r="D1165" i="9"/>
  <c r="E2139" i="9"/>
  <c r="L1141" i="9"/>
  <c r="H1035" i="9"/>
  <c r="I1227" i="9"/>
  <c r="G1356" i="9"/>
  <c r="G1101" i="9"/>
  <c r="G379" i="9"/>
  <c r="H1266" i="9"/>
  <c r="N502" i="9"/>
  <c r="C1721" i="9"/>
  <c r="O2230" i="9"/>
  <c r="O1900" i="9"/>
  <c r="G1014" i="9"/>
  <c r="L1356" i="9"/>
  <c r="F1268" i="9"/>
  <c r="D2075" i="9"/>
  <c r="D932" i="9"/>
  <c r="C1640" i="9"/>
  <c r="M492" i="9"/>
  <c r="N333" i="9"/>
  <c r="E528" i="9"/>
  <c r="J1901" i="9"/>
  <c r="I1477" i="9"/>
  <c r="H1412" i="9"/>
  <c r="C37" i="9"/>
  <c r="N146" i="9"/>
  <c r="N530" i="9"/>
  <c r="I1127" i="9"/>
  <c r="G807" i="9"/>
  <c r="N696" i="9"/>
  <c r="F634" i="9"/>
  <c r="J1356" i="9"/>
  <c r="C1435" i="9"/>
  <c r="L2211" i="9"/>
  <c r="L1535" i="9"/>
  <c r="O2076" i="9"/>
  <c r="H2049" i="9"/>
  <c r="D13" i="9"/>
  <c r="N114" i="9"/>
  <c r="G340" i="9"/>
  <c r="D271" i="9"/>
  <c r="C414" i="9"/>
  <c r="L2196" i="9"/>
  <c r="J741" i="9"/>
  <c r="L181" i="9"/>
  <c r="L2048" i="9"/>
  <c r="F859" i="9"/>
  <c r="N2186" i="9"/>
  <c r="L1908" i="9"/>
  <c r="M1756" i="9"/>
  <c r="F1139" i="9"/>
  <c r="I577" i="9"/>
  <c r="I255" i="9"/>
  <c r="N841" i="9"/>
  <c r="M114" i="9"/>
  <c r="G1405" i="9"/>
  <c r="G2052" i="9"/>
  <c r="D2172" i="9"/>
  <c r="D320" i="9"/>
  <c r="G795" i="9"/>
  <c r="D284" i="9"/>
  <c r="G511" i="9"/>
  <c r="H1527" i="9"/>
  <c r="J282" i="9"/>
  <c r="L823" i="9"/>
  <c r="F1930" i="9"/>
  <c r="L696" i="9"/>
  <c r="I1877" i="9"/>
  <c r="I411" i="9"/>
  <c r="F562" i="9"/>
  <c r="J1311" i="9"/>
  <c r="N175" i="9"/>
  <c r="C1035" i="9"/>
  <c r="N1512" i="9"/>
  <c r="C1704" i="9"/>
  <c r="N1983" i="9"/>
  <c r="K1403" i="9"/>
  <c r="J1037" i="9"/>
  <c r="K1326" i="9"/>
  <c r="E58" i="9"/>
  <c r="D204" i="9"/>
  <c r="I594" i="9"/>
  <c r="I518" i="9"/>
  <c r="G1262" i="9"/>
  <c r="E1935" i="9"/>
  <c r="L76" i="9"/>
  <c r="J1644" i="9"/>
  <c r="N768" i="9"/>
  <c r="I1750" i="9"/>
  <c r="G467" i="9"/>
  <c r="E905" i="9"/>
  <c r="J456" i="9"/>
  <c r="J1147" i="9"/>
  <c r="I2058" i="9"/>
  <c r="C1833" i="9"/>
  <c r="H173" i="9"/>
  <c r="C1385" i="9"/>
  <c r="M1323" i="9"/>
  <c r="D2001" i="9"/>
  <c r="D1859" i="9"/>
  <c r="N1805" i="9"/>
  <c r="F2058" i="9"/>
  <c r="L845" i="9"/>
  <c r="E2206" i="9"/>
  <c r="F282" i="9"/>
  <c r="N713" i="9"/>
  <c r="C1607" i="9"/>
  <c r="H1730" i="9"/>
  <c r="C1419" i="9"/>
  <c r="F1175" i="9"/>
  <c r="D1064" i="9"/>
  <c r="N304" i="9"/>
  <c r="J1160" i="9"/>
  <c r="O1282" i="9"/>
  <c r="D1720" i="9"/>
  <c r="C1900" i="9"/>
  <c r="C1310" i="9"/>
  <c r="K1047" i="9"/>
  <c r="D1090" i="9"/>
  <c r="L529" i="9"/>
  <c r="F286" i="9"/>
  <c r="E556" i="9"/>
  <c r="L977" i="9"/>
  <c r="C39" i="9"/>
  <c r="N905" i="9"/>
  <c r="K269" i="9"/>
  <c r="D490" i="9"/>
  <c r="L2155" i="9"/>
  <c r="D796" i="9"/>
  <c r="C777" i="9"/>
  <c r="L1838" i="9"/>
  <c r="E1227" i="9"/>
  <c r="G1134" i="9"/>
  <c r="M1639" i="9"/>
  <c r="N1422" i="9"/>
  <c r="D1217" i="9"/>
  <c r="G1153" i="9"/>
  <c r="M2220" i="9"/>
  <c r="H2027" i="9"/>
  <c r="F1770" i="9"/>
  <c r="L2010" i="9"/>
  <c r="J344" i="9"/>
  <c r="N971" i="9"/>
  <c r="G2206" i="9"/>
  <c r="F2046" i="9"/>
  <c r="E1944" i="9"/>
  <c r="G1775" i="9"/>
  <c r="J420" i="9"/>
  <c r="L553" i="9"/>
  <c r="K1149" i="9"/>
  <c r="F728" i="9"/>
  <c r="I1437" i="9"/>
  <c r="M715" i="9"/>
  <c r="G1807" i="9"/>
  <c r="F1534" i="9"/>
  <c r="L1530" i="9"/>
  <c r="F1906" i="9"/>
  <c r="L1280" i="9"/>
  <c r="G1898" i="9"/>
  <c r="G1443" i="9"/>
  <c r="G746" i="9"/>
  <c r="K2129" i="9"/>
  <c r="O376" i="9"/>
  <c r="G1626" i="9"/>
  <c r="F773" i="9"/>
  <c r="M2116" i="9"/>
  <c r="H2088" i="9"/>
  <c r="H1101" i="9"/>
  <c r="K650" i="9"/>
  <c r="O1044" i="9"/>
  <c r="E646" i="9"/>
  <c r="H311" i="9"/>
  <c r="M212" i="9"/>
  <c r="I1375" i="9"/>
  <c r="L1067" i="9"/>
  <c r="F453" i="9"/>
  <c r="H2066" i="9"/>
  <c r="J1178" i="9"/>
  <c r="I1395" i="9"/>
  <c r="M1634" i="9"/>
  <c r="E1500" i="9"/>
  <c r="G1233" i="9"/>
  <c r="F95" i="9"/>
  <c r="G1881" i="9"/>
  <c r="I667" i="9"/>
  <c r="H1643" i="9"/>
  <c r="L1046" i="9"/>
  <c r="C853" i="9"/>
  <c r="O685" i="9"/>
  <c r="E397" i="9"/>
  <c r="E62" i="9"/>
  <c r="F2126" i="9"/>
  <c r="H1805" i="9"/>
  <c r="O1149" i="9"/>
  <c r="J118" i="9"/>
  <c r="L531" i="9"/>
  <c r="N1964" i="9"/>
  <c r="J1711" i="9"/>
  <c r="G760" i="9"/>
  <c r="H841" i="9"/>
  <c r="D54" i="9"/>
  <c r="F395" i="9"/>
  <c r="H1419" i="9"/>
  <c r="E229" i="9"/>
  <c r="M1561" i="9"/>
  <c r="M1523" i="9"/>
  <c r="F230" i="9"/>
  <c r="M565" i="9"/>
  <c r="C1793" i="9"/>
  <c r="D1005" i="9"/>
  <c r="F1804" i="9"/>
  <c r="K1521" i="9"/>
  <c r="E1714" i="9"/>
  <c r="H1448" i="9"/>
  <c r="G384" i="9"/>
  <c r="I624" i="9"/>
  <c r="J928" i="9"/>
  <c r="F151" i="9"/>
  <c r="I658" i="9"/>
  <c r="C1166" i="9"/>
  <c r="J1563" i="9"/>
  <c r="K1225" i="9"/>
  <c r="K9" i="9"/>
  <c r="M2131" i="9"/>
  <c r="M768" i="9"/>
  <c r="G976" i="9"/>
  <c r="L1303" i="9"/>
  <c r="L2110" i="9"/>
  <c r="H1039" i="9"/>
  <c r="I704" i="9"/>
  <c r="D445" i="9"/>
  <c r="C1517" i="9"/>
  <c r="N852" i="9"/>
  <c r="D1149" i="9"/>
  <c r="G306" i="9"/>
  <c r="F729" i="9"/>
  <c r="H1291" i="9"/>
  <c r="E328" i="9"/>
  <c r="D1661" i="9"/>
  <c r="J997" i="9"/>
  <c r="J1319" i="9"/>
  <c r="D2234" i="9"/>
  <c r="E2155" i="9"/>
  <c r="H1810" i="9"/>
  <c r="H1031" i="9"/>
  <c r="C1739" i="9"/>
  <c r="H1338" i="9"/>
  <c r="E1141" i="9"/>
  <c r="K141" i="9"/>
  <c r="J2184" i="9"/>
  <c r="D2222" i="9"/>
  <c r="J564" i="9"/>
  <c r="J1071" i="9"/>
  <c r="D1346" i="9"/>
  <c r="K1022" i="9"/>
  <c r="F1818" i="9"/>
  <c r="D1439" i="9"/>
  <c r="E1516" i="9"/>
  <c r="I16" i="9"/>
  <c r="K2196" i="9"/>
  <c r="E758" i="9"/>
  <c r="J2168" i="9"/>
  <c r="K2019" i="9"/>
  <c r="C1781" i="9"/>
  <c r="M38" i="9"/>
  <c r="E1857" i="9"/>
  <c r="E1703" i="9"/>
  <c r="E2196" i="9"/>
  <c r="M1743" i="9"/>
  <c r="E778" i="9"/>
  <c r="C695" i="9"/>
  <c r="H685" i="9"/>
  <c r="K1584" i="9"/>
  <c r="I1283" i="9"/>
  <c r="I1717" i="9"/>
  <c r="O505" i="9"/>
  <c r="K284" i="9"/>
  <c r="H1344" i="9"/>
  <c r="G72" i="9"/>
  <c r="I920" i="9"/>
  <c r="N1053" i="9"/>
  <c r="C1381" i="9"/>
  <c r="L313" i="9"/>
  <c r="J1584" i="9"/>
  <c r="J1674" i="9"/>
  <c r="K970" i="9"/>
  <c r="M628" i="9"/>
  <c r="L814" i="9"/>
  <c r="M1734" i="9"/>
  <c r="K894" i="9"/>
  <c r="K1139" i="9"/>
  <c r="I1357" i="9"/>
  <c r="H378" i="9"/>
  <c r="L1597" i="9"/>
  <c r="F1051" i="9"/>
  <c r="E901" i="9"/>
  <c r="D871" i="9"/>
  <c r="M191" i="9"/>
  <c r="E2042" i="9"/>
  <c r="I1767" i="9"/>
  <c r="I2136" i="9"/>
  <c r="J2075" i="9"/>
  <c r="G2008" i="9"/>
  <c r="H760" i="9"/>
  <c r="I1584" i="9"/>
  <c r="D1068" i="9"/>
  <c r="I1986" i="9"/>
  <c r="I298" i="9"/>
  <c r="E1954" i="9"/>
  <c r="F659" i="9"/>
  <c r="D1205" i="9"/>
  <c r="O1478" i="9"/>
  <c r="D1359" i="9"/>
  <c r="C2079" i="9"/>
  <c r="F1446" i="9"/>
  <c r="E1116" i="9"/>
  <c r="D1014" i="9"/>
  <c r="L913" i="9"/>
  <c r="J1817" i="9"/>
  <c r="C877" i="9"/>
  <c r="F692" i="9"/>
  <c r="L2065" i="9"/>
  <c r="I1851" i="9"/>
  <c r="F2115" i="9"/>
  <c r="D845" i="9"/>
  <c r="O1233" i="9"/>
  <c r="E59" i="9"/>
  <c r="L1926" i="9"/>
  <c r="N110" i="9"/>
  <c r="H878" i="9"/>
  <c r="C472" i="9"/>
  <c r="L1774" i="9"/>
  <c r="E1383" i="9"/>
  <c r="O1780" i="9"/>
  <c r="E752" i="9"/>
  <c r="G552" i="9"/>
  <c r="M2172" i="9"/>
  <c r="F878" i="9"/>
  <c r="C1223" i="9"/>
  <c r="H272" i="9"/>
  <c r="F1098" i="9"/>
  <c r="O1446" i="9"/>
  <c r="D378" i="9"/>
  <c r="J21" i="9"/>
  <c r="H537" i="9"/>
  <c r="L2153" i="9"/>
  <c r="O1999" i="9"/>
  <c r="E856" i="9"/>
  <c r="D97" i="9"/>
  <c r="F1516" i="9"/>
  <c r="J416" i="9"/>
  <c r="D1967" i="9"/>
  <c r="E1966" i="9"/>
  <c r="H167" i="9"/>
  <c r="K2029" i="9"/>
  <c r="E1945" i="9"/>
  <c r="H35" i="9"/>
  <c r="J1899" i="9"/>
  <c r="F186" i="9"/>
  <c r="K210" i="9"/>
  <c r="N276" i="9"/>
  <c r="L2146" i="9"/>
  <c r="G85" i="9"/>
  <c r="I1562" i="9"/>
  <c r="M814" i="9"/>
  <c r="E269" i="9"/>
  <c r="M822" i="9"/>
  <c r="L1016" i="9"/>
  <c r="C1832" i="9"/>
  <c r="F985" i="9"/>
  <c r="I838" i="9"/>
  <c r="F904" i="9"/>
  <c r="E1244" i="9"/>
  <c r="I1910" i="9"/>
  <c r="K922" i="9"/>
  <c r="G1587" i="9"/>
  <c r="M961" i="9"/>
  <c r="E292" i="9"/>
  <c r="O1820" i="9"/>
  <c r="N936" i="9"/>
  <c r="G1506" i="9"/>
  <c r="D823" i="9"/>
  <c r="I11" i="9"/>
  <c r="G1435" i="9"/>
  <c r="C1580" i="9"/>
  <c r="J1349" i="9"/>
  <c r="F490" i="9"/>
  <c r="O2048" i="9"/>
  <c r="O161" i="9"/>
  <c r="O1795" i="9"/>
  <c r="F1178" i="9"/>
  <c r="J2232" i="9"/>
  <c r="G699" i="9"/>
  <c r="N1525" i="9"/>
  <c r="D37" i="9"/>
  <c r="E32" i="9"/>
  <c r="F814" i="9"/>
  <c r="K1377" i="9"/>
  <c r="M1021" i="9"/>
  <c r="N2063" i="9"/>
  <c r="J2091" i="9"/>
  <c r="D832" i="9"/>
  <c r="F1460" i="9"/>
  <c r="I1670" i="9"/>
  <c r="J1254" i="9"/>
  <c r="N1467" i="9"/>
  <c r="O2098" i="9"/>
  <c r="E1002" i="9"/>
  <c r="D716" i="9"/>
  <c r="O388" i="9"/>
  <c r="I1854" i="9"/>
  <c r="H2193" i="9"/>
  <c r="F750" i="9"/>
  <c r="O455" i="9"/>
  <c r="D754" i="9"/>
  <c r="F1449" i="9"/>
  <c r="M1380" i="9"/>
  <c r="M1041" i="9"/>
  <c r="I1917" i="9"/>
  <c r="K102" i="9"/>
  <c r="H1948" i="9"/>
  <c r="D1794" i="9"/>
  <c r="O2082" i="9"/>
  <c r="C1886" i="9"/>
  <c r="C2204" i="9"/>
  <c r="J1900" i="9"/>
  <c r="I1050" i="9"/>
  <c r="I905" i="9"/>
  <c r="C632" i="9"/>
  <c r="O2028" i="9"/>
  <c r="K90" i="9"/>
  <c r="F1545" i="9"/>
  <c r="N858" i="9"/>
  <c r="O1264" i="9"/>
  <c r="C1441" i="9"/>
  <c r="D1992" i="9"/>
  <c r="I1490" i="9"/>
  <c r="N12" i="9"/>
  <c r="M1106" i="9"/>
  <c r="K1263" i="9"/>
  <c r="C304" i="9"/>
  <c r="O1643" i="9"/>
  <c r="L1510" i="9"/>
  <c r="G590" i="9"/>
  <c r="K43" i="9"/>
  <c r="O639" i="9"/>
  <c r="M1365" i="9"/>
  <c r="N896" i="9"/>
  <c r="D1863" i="9"/>
  <c r="C284" i="9"/>
  <c r="J2229" i="9"/>
  <c r="L82" i="9"/>
  <c r="M2184" i="9"/>
  <c r="L1302" i="9"/>
  <c r="E433" i="9"/>
  <c r="G1525" i="9"/>
  <c r="O118" i="9"/>
  <c r="K388" i="9"/>
  <c r="K336" i="9"/>
  <c r="E411" i="9"/>
  <c r="E2049" i="9"/>
  <c r="D1853" i="9"/>
  <c r="M1295" i="9"/>
  <c r="E1369" i="9"/>
  <c r="D1597" i="9"/>
  <c r="F1435" i="9"/>
  <c r="G110" i="9"/>
  <c r="L1037" i="9"/>
  <c r="M1593" i="9"/>
  <c r="D1013" i="9"/>
  <c r="G993" i="9"/>
  <c r="J1972" i="9"/>
  <c r="F266" i="9"/>
  <c r="O409" i="9"/>
  <c r="M17" i="9"/>
  <c r="G1599" i="9"/>
  <c r="N2133" i="9"/>
  <c r="M302" i="9"/>
  <c r="E1014" i="9"/>
  <c r="O719" i="9"/>
  <c r="I2121" i="9"/>
  <c r="L849" i="9"/>
  <c r="O1565" i="9"/>
  <c r="C450" i="9"/>
  <c r="K1512" i="9"/>
  <c r="J144" i="9"/>
  <c r="L1053" i="9"/>
  <c r="O1875" i="9"/>
  <c r="K621" i="9"/>
  <c r="O448" i="9"/>
  <c r="L2057" i="9"/>
  <c r="D1635" i="9"/>
  <c r="M1325" i="9"/>
  <c r="H936" i="9"/>
  <c r="H1277" i="9"/>
  <c r="J792" i="9"/>
  <c r="O46" i="9"/>
  <c r="N1965" i="9"/>
  <c r="E273" i="9"/>
  <c r="E1109" i="9"/>
  <c r="C1443" i="9"/>
  <c r="J1295" i="9"/>
  <c r="E1385" i="9"/>
  <c r="N2222" i="9"/>
  <c r="M422" i="9"/>
  <c r="G146" i="9"/>
  <c r="K1283" i="9"/>
  <c r="M1525" i="9"/>
  <c r="F1763" i="9"/>
  <c r="L1676" i="9"/>
  <c r="J1386" i="9"/>
  <c r="E434" i="9"/>
  <c r="L1118" i="9"/>
  <c r="G216" i="9"/>
  <c r="O696" i="9"/>
  <c r="E1832" i="9"/>
  <c r="D514" i="9"/>
  <c r="F1571" i="9"/>
  <c r="N2111" i="9"/>
  <c r="O579" i="9"/>
  <c r="H408" i="9"/>
  <c r="C843" i="9"/>
  <c r="H2176" i="9"/>
  <c r="L592" i="9"/>
  <c r="M1461" i="9"/>
  <c r="G832" i="9"/>
  <c r="D927" i="9"/>
  <c r="F1986" i="9"/>
  <c r="J1087" i="9"/>
  <c r="G191" i="9"/>
  <c r="K402" i="9"/>
  <c r="F993" i="9"/>
  <c r="I888" i="9"/>
  <c r="J2074" i="9"/>
  <c r="K866" i="9"/>
  <c r="M2111" i="9"/>
  <c r="C1375" i="9"/>
  <c r="H151" i="9"/>
  <c r="F335" i="9"/>
  <c r="C1558" i="9"/>
  <c r="D1260" i="9"/>
  <c r="M1913" i="9"/>
  <c r="N9" i="9"/>
  <c r="I1464" i="9"/>
  <c r="G1833" i="9"/>
  <c r="D1411" i="9"/>
  <c r="N1778" i="9"/>
  <c r="H1521" i="9"/>
  <c r="E2029" i="9"/>
  <c r="L1709" i="9"/>
  <c r="M711" i="9"/>
  <c r="C1712" i="9"/>
  <c r="I1461" i="9"/>
  <c r="I1210" i="9"/>
  <c r="G212" i="9"/>
  <c r="L862" i="9"/>
  <c r="O1193" i="9"/>
  <c r="H1674" i="9"/>
  <c r="L1627" i="9"/>
  <c r="E595" i="9"/>
  <c r="K1670" i="9"/>
  <c r="H2114" i="9"/>
  <c r="E458" i="9"/>
  <c r="E1127" i="9"/>
  <c r="K1758" i="9"/>
  <c r="H843" i="9"/>
  <c r="D1425" i="9"/>
  <c r="M595" i="9"/>
  <c r="J397" i="9"/>
  <c r="F1155" i="9"/>
  <c r="H1204" i="9"/>
  <c r="K1034" i="9"/>
  <c r="I1589" i="9"/>
  <c r="O506" i="9"/>
  <c r="G1087" i="9"/>
  <c r="H1768" i="9"/>
  <c r="L1955" i="9"/>
  <c r="K1210" i="9"/>
  <c r="H379" i="9"/>
  <c r="O793" i="9"/>
  <c r="E1624" i="9"/>
  <c r="G2131" i="9"/>
  <c r="O590" i="9"/>
  <c r="D738" i="9"/>
  <c r="K261" i="9"/>
  <c r="L2147" i="9"/>
  <c r="K1270" i="9"/>
  <c r="G713" i="9"/>
  <c r="D609" i="9"/>
  <c r="M1664" i="9"/>
  <c r="E452" i="9"/>
  <c r="O1292" i="9"/>
  <c r="L1923" i="9"/>
  <c r="K343" i="9"/>
  <c r="H1644" i="9"/>
  <c r="M626" i="9"/>
  <c r="M642" i="9"/>
  <c r="L1829" i="9"/>
  <c r="J2051" i="9"/>
  <c r="L2082" i="9"/>
  <c r="H1495" i="9"/>
  <c r="M1442" i="9"/>
  <c r="H1878" i="9"/>
  <c r="G1686" i="9"/>
  <c r="K1049" i="9"/>
  <c r="N2121" i="9"/>
  <c r="G528" i="9"/>
  <c r="G892" i="9"/>
  <c r="H1583" i="9"/>
  <c r="I1453" i="9"/>
  <c r="J1214" i="9"/>
  <c r="E1344" i="9"/>
  <c r="K1091" i="9"/>
  <c r="N697" i="9"/>
  <c r="M1574" i="9"/>
  <c r="J461" i="9"/>
  <c r="I1953" i="9"/>
  <c r="D1483" i="9"/>
  <c r="N1225" i="9"/>
  <c r="G1200" i="9"/>
  <c r="L1449" i="9"/>
  <c r="M1536" i="9"/>
  <c r="E378" i="9"/>
  <c r="M146" i="9"/>
  <c r="L1792" i="9"/>
  <c r="H1178" i="9"/>
  <c r="G408" i="9"/>
  <c r="E2131" i="9"/>
  <c r="N1919" i="9"/>
  <c r="G432" i="9"/>
  <c r="F221" i="9"/>
  <c r="E1791" i="9"/>
  <c r="N430" i="9"/>
  <c r="O1559" i="9"/>
  <c r="N342" i="9"/>
  <c r="N988" i="9"/>
  <c r="N728" i="9"/>
  <c r="D1560" i="9"/>
  <c r="G539" i="9"/>
  <c r="E1130" i="9"/>
  <c r="G284" i="9"/>
  <c r="N1119" i="9"/>
  <c r="G882" i="9"/>
  <c r="K2174" i="9"/>
  <c r="J1604" i="9"/>
  <c r="D296" i="9"/>
  <c r="I1657" i="9"/>
  <c r="I1563" i="9"/>
  <c r="G144" i="9"/>
  <c r="E2188" i="9"/>
  <c r="K608" i="9"/>
  <c r="N1669" i="9"/>
  <c r="L680" i="9"/>
  <c r="J1327" i="9"/>
  <c r="F2018" i="9"/>
  <c r="G1571" i="9"/>
  <c r="G2082" i="9"/>
  <c r="F640" i="9"/>
  <c r="D506" i="9"/>
  <c r="M1797" i="9"/>
  <c r="D1516" i="9"/>
  <c r="M1733" i="9"/>
  <c r="M1948" i="9"/>
  <c r="M1704" i="9"/>
  <c r="K682" i="9"/>
  <c r="E814" i="9"/>
  <c r="I1712" i="9"/>
  <c r="M987" i="9"/>
  <c r="D73" i="9"/>
  <c r="K927" i="9"/>
  <c r="H321" i="9"/>
  <c r="D282" i="9"/>
  <c r="F1258" i="9"/>
  <c r="I192" i="9"/>
  <c r="H677" i="9"/>
  <c r="L998" i="9"/>
  <c r="H191" i="9"/>
  <c r="J2047" i="9"/>
  <c r="D1214" i="9"/>
  <c r="H569" i="9"/>
  <c r="E466" i="9"/>
  <c r="F713" i="9"/>
  <c r="D993" i="9"/>
  <c r="J61" i="9"/>
  <c r="C1728" i="9"/>
  <c r="C2052" i="9"/>
  <c r="G2051" i="9"/>
  <c r="D402" i="9"/>
  <c r="D1160" i="9"/>
  <c r="C1113" i="9"/>
  <c r="K840" i="9"/>
  <c r="J2203" i="9"/>
  <c r="J1014" i="9"/>
  <c r="C1065" i="9"/>
  <c r="M1762" i="9"/>
  <c r="M417" i="9"/>
  <c r="E1510" i="9"/>
  <c r="D1927" i="9"/>
  <c r="L733" i="9"/>
  <c r="N1572" i="9"/>
  <c r="G1873" i="9"/>
  <c r="L1871" i="9"/>
  <c r="J1547" i="9"/>
  <c r="I1876" i="9"/>
  <c r="G908" i="9"/>
  <c r="J291" i="9"/>
  <c r="E2097" i="9"/>
  <c r="I240" i="9"/>
  <c r="E749" i="9"/>
  <c r="E1511" i="9"/>
  <c r="I2055" i="9"/>
  <c r="C1547" i="9"/>
  <c r="M1127" i="9"/>
  <c r="C1449" i="9"/>
  <c r="O286" i="9"/>
  <c r="M914" i="9"/>
  <c r="L1236" i="9"/>
  <c r="H1209" i="9"/>
  <c r="J1886" i="9"/>
  <c r="H917" i="9"/>
  <c r="L1757" i="9"/>
  <c r="N814" i="9"/>
  <c r="N368" i="9"/>
  <c r="M1254" i="9"/>
  <c r="E1534" i="9"/>
  <c r="C161" i="9"/>
  <c r="G1204" i="9"/>
  <c r="M436" i="9"/>
  <c r="L1357" i="9"/>
  <c r="H1604" i="9"/>
  <c r="L2233" i="9"/>
  <c r="O460" i="9"/>
  <c r="K2219" i="9"/>
  <c r="F159" i="9"/>
  <c r="I1952" i="9"/>
  <c r="D616" i="9"/>
  <c r="D27" i="9"/>
  <c r="E1348" i="9"/>
  <c r="H1771" i="9"/>
  <c r="O1839" i="9"/>
  <c r="J1683" i="9"/>
  <c r="F1218" i="9"/>
  <c r="I1432" i="9"/>
  <c r="L1700" i="9"/>
  <c r="L1426" i="9"/>
  <c r="G1767" i="9"/>
  <c r="E531" i="9"/>
  <c r="H2009" i="9"/>
  <c r="C1003" i="9"/>
  <c r="H1385" i="9"/>
  <c r="K632" i="9"/>
  <c r="E1856" i="9"/>
  <c r="M1854" i="9"/>
  <c r="K1338" i="9"/>
  <c r="K1531" i="9"/>
  <c r="H2129" i="9"/>
  <c r="H2169" i="9"/>
  <c r="K1679" i="9"/>
  <c r="G1067" i="9"/>
  <c r="E1705" i="9"/>
  <c r="H197" i="9"/>
  <c r="H1388" i="9"/>
  <c r="M1627" i="9"/>
  <c r="F1049" i="9"/>
  <c r="J1082" i="9"/>
  <c r="J1022" i="9"/>
  <c r="I1714" i="9"/>
  <c r="D749" i="9"/>
  <c r="F2060" i="9"/>
  <c r="F655" i="9"/>
  <c r="C1311" i="9"/>
  <c r="I325" i="9"/>
  <c r="E932" i="9"/>
  <c r="J1722" i="9"/>
  <c r="E2089" i="9"/>
  <c r="H1496" i="9"/>
  <c r="O1543" i="9"/>
  <c r="G1315" i="9"/>
  <c r="D1852" i="9"/>
  <c r="G1303" i="9"/>
  <c r="M1147" i="9"/>
  <c r="E1968" i="9"/>
  <c r="J285" i="9"/>
  <c r="I1902" i="9"/>
  <c r="M1202" i="9"/>
  <c r="I269" i="9"/>
  <c r="E1490" i="9"/>
  <c r="F1644" i="9"/>
  <c r="C1460" i="9"/>
  <c r="L1087" i="9"/>
  <c r="F1742" i="9"/>
  <c r="F386" i="9"/>
  <c r="N32" i="9"/>
  <c r="E1107" i="9"/>
  <c r="L1850" i="9"/>
  <c r="D1575" i="9"/>
  <c r="G1227" i="9"/>
  <c r="D1235" i="9"/>
  <c r="I2229" i="9"/>
  <c r="G1681" i="9"/>
  <c r="K311" i="9"/>
  <c r="G1311" i="9"/>
  <c r="K1835" i="9"/>
  <c r="D853" i="9"/>
  <c r="H1253" i="9"/>
  <c r="C997" i="9"/>
  <c r="K308" i="9"/>
  <c r="I1016" i="9"/>
  <c r="E786" i="9"/>
  <c r="G2079" i="9"/>
  <c r="J2161" i="9"/>
  <c r="H644" i="9"/>
  <c r="D77" i="9"/>
  <c r="H726" i="9"/>
  <c r="D254" i="9"/>
  <c r="O1067" i="9"/>
  <c r="G576" i="9"/>
  <c r="K1530" i="9"/>
  <c r="I641" i="9"/>
  <c r="D2117" i="9"/>
  <c r="E361" i="9"/>
  <c r="E1544" i="9"/>
  <c r="M1078" i="9"/>
  <c r="G2112" i="9"/>
  <c r="L1262" i="9"/>
  <c r="C976" i="9"/>
  <c r="L1244" i="9"/>
  <c r="C212" i="9"/>
  <c r="J1589" i="9"/>
  <c r="D598" i="9"/>
  <c r="D19" i="9"/>
  <c r="F87" i="9"/>
  <c r="K2110" i="9"/>
  <c r="N1250" i="9"/>
  <c r="H518" i="9"/>
  <c r="L1507" i="9"/>
  <c r="I1730" i="9"/>
  <c r="I1090" i="9"/>
  <c r="G492" i="9"/>
  <c r="E2052" i="9"/>
  <c r="G960" i="9"/>
  <c r="G1967" i="9"/>
  <c r="K895" i="9"/>
  <c r="I2198" i="9"/>
  <c r="G226" i="9"/>
  <c r="H1851" i="9"/>
  <c r="C2220" i="9"/>
  <c r="J1686" i="9"/>
  <c r="I1206" i="9"/>
  <c r="H119" i="9"/>
  <c r="G1449" i="9"/>
  <c r="D1315" i="9"/>
  <c r="K1345" i="9"/>
  <c r="C2147" i="9"/>
  <c r="F1361" i="9"/>
  <c r="O1941" i="9"/>
  <c r="M192" i="9"/>
  <c r="M1924" i="9"/>
  <c r="H751" i="9"/>
  <c r="L569" i="9"/>
  <c r="O1353" i="9"/>
  <c r="H2173" i="9"/>
  <c r="L658" i="9"/>
  <c r="N929" i="9"/>
  <c r="I1446" i="9"/>
  <c r="F751" i="9"/>
  <c r="L1047" i="9"/>
  <c r="C838" i="9"/>
  <c r="M2063" i="9"/>
  <c r="E308" i="9"/>
  <c r="C1430" i="9"/>
  <c r="F1419" i="9"/>
  <c r="M1860" i="9"/>
  <c r="J625" i="9"/>
  <c r="D936" i="9"/>
  <c r="M1576" i="9"/>
  <c r="G812" i="9"/>
  <c r="E2228" i="9"/>
  <c r="E394" i="9"/>
  <c r="D2203" i="9"/>
  <c r="F325" i="9"/>
  <c r="O1513" i="9"/>
  <c r="D693" i="9"/>
  <c r="N766" i="9"/>
  <c r="M190" i="9"/>
  <c r="D1790" i="9"/>
  <c r="D1839" i="9"/>
  <c r="G1103" i="9"/>
  <c r="H749" i="9"/>
  <c r="K594" i="9"/>
  <c r="C1273" i="9"/>
  <c r="H1882" i="9"/>
  <c r="N1629" i="9"/>
  <c r="M201" i="9"/>
  <c r="H1651" i="9"/>
  <c r="G2066" i="9"/>
  <c r="D1687" i="9"/>
  <c r="G932" i="9"/>
  <c r="O1091" i="9"/>
  <c r="I403" i="9"/>
  <c r="E1524" i="9"/>
  <c r="E333" i="9"/>
  <c r="I1356" i="9"/>
  <c r="L466" i="9"/>
  <c r="C1125" i="9"/>
  <c r="F187" i="9"/>
  <c r="K131" i="9"/>
  <c r="L247" i="9"/>
  <c r="G2010" i="9"/>
  <c r="K1065" i="9"/>
  <c r="D1950" i="9"/>
  <c r="H861" i="9"/>
  <c r="F1323" i="9"/>
  <c r="N1810" i="9"/>
  <c r="K522" i="9"/>
  <c r="I261" i="9"/>
  <c r="D1367" i="9"/>
  <c r="H2111" i="9"/>
  <c r="C991" i="9"/>
  <c r="O2089" i="9"/>
  <c r="I1067" i="9"/>
  <c r="C2228" i="9"/>
  <c r="C942" i="9"/>
  <c r="I1705" i="9"/>
  <c r="L493" i="9"/>
  <c r="M1503" i="9"/>
  <c r="F1554" i="9"/>
  <c r="C330" i="9"/>
  <c r="E662" i="9"/>
  <c r="I1442" i="9"/>
  <c r="G2129" i="9"/>
  <c r="I1503" i="9"/>
  <c r="I1764" i="9"/>
  <c r="O294" i="9"/>
  <c r="G1800" i="9"/>
  <c r="C902" i="9"/>
  <c r="G1012" i="9"/>
  <c r="L1176" i="9"/>
  <c r="K554" i="9"/>
  <c r="D425" i="9"/>
  <c r="N1788" i="9"/>
  <c r="C2144" i="9"/>
  <c r="L1558" i="9"/>
  <c r="N250" i="9"/>
  <c r="C1410" i="9"/>
  <c r="O25" i="9"/>
  <c r="H1373" i="9"/>
  <c r="G544" i="9"/>
  <c r="I536" i="9"/>
  <c r="H789" i="9"/>
  <c r="G183" i="9"/>
  <c r="G1355" i="9"/>
  <c r="F1474" i="9"/>
  <c r="M882" i="9"/>
  <c r="K1331" i="9"/>
  <c r="I2022" i="9"/>
  <c r="C1238" i="9"/>
  <c r="J196" i="9"/>
  <c r="I408" i="9"/>
  <c r="I777" i="9"/>
  <c r="G194" i="9"/>
  <c r="M1542" i="9"/>
  <c r="J2020" i="9"/>
  <c r="H16" i="9"/>
  <c r="L1828" i="9"/>
  <c r="N1856" i="9"/>
  <c r="I883" i="9"/>
  <c r="N210" i="9"/>
  <c r="G912" i="9"/>
  <c r="D1776" i="9"/>
  <c r="J1503" i="9"/>
  <c r="M39" i="9"/>
  <c r="D1253" i="9"/>
  <c r="C4" i="9"/>
  <c r="L132" i="9"/>
  <c r="H1437" i="9"/>
  <c r="G116" i="9"/>
  <c r="E1547" i="9"/>
  <c r="O1324" i="9"/>
  <c r="M1269" i="9"/>
  <c r="K1448" i="9"/>
  <c r="O1994" i="9"/>
  <c r="G2136" i="9"/>
  <c r="E871" i="9"/>
  <c r="K843" i="9"/>
  <c r="G909" i="9"/>
  <c r="I1444" i="9"/>
  <c r="C697" i="9"/>
  <c r="J646" i="9"/>
  <c r="G497" i="9"/>
  <c r="M706" i="9"/>
  <c r="J1657" i="9"/>
  <c r="N1580" i="9"/>
  <c r="H985" i="9"/>
  <c r="G136" i="9"/>
  <c r="J904" i="9"/>
  <c r="K963" i="9"/>
  <c r="I996" i="9"/>
  <c r="C795" i="9"/>
  <c r="N753" i="9"/>
  <c r="C1670" i="9"/>
  <c r="H2062" i="9"/>
  <c r="L1341" i="9"/>
  <c r="J343" i="9"/>
  <c r="F1843" i="9"/>
  <c r="C1764" i="9"/>
  <c r="H501" i="9"/>
  <c r="J1875" i="9"/>
  <c r="N103" i="9"/>
  <c r="M496" i="9"/>
  <c r="F2158" i="9"/>
  <c r="I684" i="9"/>
  <c r="C2109" i="9"/>
  <c r="M1388" i="9"/>
  <c r="H1572" i="9"/>
  <c r="C1624" i="9"/>
  <c r="F504" i="9"/>
  <c r="D1107" i="9"/>
  <c r="E695" i="9"/>
  <c r="M1954" i="9"/>
  <c r="G1569" i="9"/>
  <c r="J654" i="9"/>
  <c r="H886" i="9"/>
  <c r="O1258" i="9"/>
  <c r="I1327" i="9"/>
  <c r="J1129" i="9"/>
  <c r="H2210" i="9"/>
  <c r="H1383" i="9"/>
  <c r="D561" i="9"/>
  <c r="M1448" i="9"/>
  <c r="G1340" i="9"/>
  <c r="G1989" i="9"/>
  <c r="K1216" i="9"/>
  <c r="E1443" i="9"/>
  <c r="M983" i="9"/>
  <c r="O954" i="9"/>
  <c r="N1325" i="9"/>
  <c r="C388" i="9"/>
  <c r="H2216" i="9"/>
  <c r="L273" i="9"/>
  <c r="E1561" i="9"/>
  <c r="M1792" i="9"/>
  <c r="J1328" i="9"/>
  <c r="O1442" i="9"/>
  <c r="C378" i="9"/>
  <c r="M1691" i="9"/>
  <c r="D930" i="9"/>
  <c r="F1543" i="9"/>
  <c r="K1373" i="9"/>
  <c r="I542" i="9"/>
  <c r="E1289" i="9"/>
  <c r="M20" i="9"/>
  <c r="K1776" i="9"/>
  <c r="C743" i="9"/>
  <c r="E1750" i="9"/>
  <c r="L1771" i="9"/>
  <c r="D423" i="9"/>
  <c r="L1150" i="9"/>
  <c r="J2111" i="9"/>
  <c r="H1275" i="9"/>
  <c r="F2010" i="9"/>
  <c r="E807" i="9"/>
  <c r="B1" i="7"/>
  <c r="F1795" i="9"/>
  <c r="I525" i="9"/>
  <c r="A2151" i="7"/>
  <c r="F1111" i="9"/>
  <c r="N963" i="9"/>
  <c r="D1789" i="9"/>
  <c r="C562" i="9"/>
  <c r="O504" i="9"/>
  <c r="M1184" i="9"/>
  <c r="H870" i="9"/>
  <c r="F1012" i="9"/>
  <c r="C605" i="9"/>
  <c r="F1587" i="9"/>
  <c r="J2067" i="9"/>
  <c r="C223" i="9"/>
  <c r="J1512" i="9"/>
  <c r="I1125" i="9"/>
  <c r="C2065" i="9"/>
  <c r="D852" i="9"/>
  <c r="F880" i="9"/>
  <c r="K1388" i="9"/>
  <c r="C1626" i="9"/>
  <c r="D1511" i="9"/>
  <c r="I46" i="9"/>
  <c r="C1574" i="9"/>
  <c r="L100" i="9"/>
  <c r="N712" i="9"/>
  <c r="J296" i="9"/>
  <c r="J756" i="9"/>
  <c r="O1065" i="9"/>
  <c r="I1388" i="9"/>
  <c r="K255" i="9"/>
  <c r="J807" i="9"/>
  <c r="L1948" i="9"/>
  <c r="E1900" i="9"/>
  <c r="H901" i="9"/>
  <c r="M553" i="9"/>
  <c r="H1801" i="9"/>
  <c r="F790" i="9"/>
  <c r="O98" i="9"/>
  <c r="C2076" i="9"/>
  <c r="C240" i="9"/>
  <c r="H914" i="9"/>
  <c r="F1370" i="9"/>
  <c r="K1315" i="9"/>
  <c r="O935" i="9"/>
  <c r="A810" i="7"/>
  <c r="A195" i="7"/>
  <c r="E1697" i="9"/>
  <c r="C222" i="9"/>
  <c r="I1512" i="9"/>
  <c r="D321" i="9"/>
  <c r="N855" i="9"/>
  <c r="J1361" i="9"/>
  <c r="O2008" i="9"/>
  <c r="M161" i="9"/>
  <c r="F793" i="9"/>
  <c r="G1202" i="9"/>
  <c r="K175" i="9"/>
  <c r="D255" i="9"/>
  <c r="M1283" i="9"/>
  <c r="F1029" i="9"/>
  <c r="F2038" i="9"/>
  <c r="J1334" i="9"/>
  <c r="D1813" i="9"/>
  <c r="L530" i="9"/>
  <c r="M1277" i="9"/>
  <c r="J1045" i="9"/>
  <c r="J909" i="9"/>
  <c r="O423" i="9"/>
  <c r="O629" i="9"/>
  <c r="M1050" i="9"/>
  <c r="E1782" i="9"/>
  <c r="J1190" i="9"/>
  <c r="G823" i="9"/>
  <c r="H1160" i="9"/>
  <c r="D1570" i="9"/>
  <c r="C1091" i="9"/>
  <c r="D1886" i="9"/>
  <c r="I987" i="9"/>
  <c r="F1306" i="9"/>
  <c r="G1146" i="9"/>
  <c r="I2079" i="9"/>
  <c r="K1281" i="9"/>
  <c r="I1983" i="9"/>
  <c r="D336" i="9"/>
  <c r="G1453" i="9"/>
  <c r="N564" i="9"/>
  <c r="C927" i="9"/>
  <c r="M433" i="9"/>
  <c r="A2114" i="7"/>
  <c r="O565" i="9"/>
  <c r="H1317" i="9"/>
  <c r="N1710" i="9"/>
  <c r="I1580" i="9"/>
  <c r="J1165" i="9"/>
  <c r="A862" i="7"/>
  <c r="O642" i="9"/>
  <c r="A1133" i="7"/>
  <c r="A1985" i="7"/>
  <c r="A1553" i="7"/>
  <c r="D2116" i="9"/>
  <c r="H2043" i="9"/>
  <c r="M1214" i="9"/>
  <c r="D771" i="9"/>
  <c r="K1950" i="9"/>
  <c r="A523" i="7"/>
  <c r="A1330" i="7"/>
  <c r="I517" i="9"/>
  <c r="I857" i="9"/>
  <c r="O1107" i="9"/>
  <c r="K1712" i="9"/>
  <c r="A634" i="7"/>
  <c r="A893" i="7"/>
  <c r="G2028" i="9"/>
  <c r="L2098" i="9"/>
  <c r="G1689" i="9"/>
  <c r="K115" i="9"/>
  <c r="F1910" i="9"/>
  <c r="J1396" i="9"/>
  <c r="H655" i="9"/>
  <c r="M904" i="9"/>
  <c r="I1643" i="9"/>
  <c r="A1364" i="7"/>
  <c r="N500" i="9"/>
  <c r="L238" i="9"/>
  <c r="O1337" i="9"/>
  <c r="C1839" i="9"/>
  <c r="N576" i="9"/>
  <c r="E1728" i="9"/>
  <c r="G21" i="9"/>
  <c r="N662" i="9"/>
  <c r="O904" i="9"/>
  <c r="J1790" i="9"/>
  <c r="N362" i="9"/>
  <c r="D2196" i="9"/>
  <c r="O518" i="9"/>
  <c r="F1503" i="9"/>
  <c r="N2139" i="9"/>
  <c r="I1060" i="9"/>
  <c r="I847" i="9"/>
  <c r="K758" i="9"/>
  <c r="F579" i="9"/>
  <c r="K2064" i="9"/>
  <c r="K1061" i="9"/>
  <c r="E2088" i="9"/>
  <c r="D1812" i="9"/>
  <c r="I1893" i="9"/>
  <c r="D441" i="9"/>
  <c r="C1200" i="9"/>
  <c r="H1262" i="9"/>
  <c r="F392" i="9"/>
  <c r="J1448" i="9"/>
  <c r="L1135" i="9"/>
  <c r="A931" i="7"/>
  <c r="G2181" i="9"/>
  <c r="E1465" i="9"/>
  <c r="F792" i="9"/>
  <c r="I1572" i="9"/>
  <c r="E443" i="9"/>
  <c r="A696" i="7"/>
  <c r="A1399" i="7"/>
  <c r="A1826" i="7"/>
  <c r="A31" i="7"/>
  <c r="A2113" i="7"/>
  <c r="N1178" i="9"/>
  <c r="G1336" i="9"/>
  <c r="N1888" i="9"/>
  <c r="N525" i="9"/>
  <c r="J1649" i="9"/>
  <c r="A851" i="7"/>
  <c r="K2113" i="9"/>
  <c r="H700" i="9"/>
  <c r="D1190" i="9"/>
  <c r="O95" i="9"/>
  <c r="O1717" i="9"/>
  <c r="L833" i="9"/>
  <c r="O785" i="9"/>
  <c r="K208" i="9"/>
  <c r="D1809" i="9"/>
  <c r="L1240" i="9"/>
  <c r="C822" i="9"/>
  <c r="K60" i="9"/>
  <c r="G1884" i="9"/>
  <c r="J220" i="9"/>
  <c r="C866" i="9"/>
  <c r="M639" i="9"/>
  <c r="A1824" i="7"/>
  <c r="J423" i="9"/>
  <c r="L359" i="9"/>
  <c r="G2171" i="9"/>
  <c r="J455" i="9"/>
  <c r="D1269" i="9"/>
  <c r="C1506" i="9"/>
  <c r="M2064" i="9"/>
  <c r="O2088" i="9"/>
  <c r="F1762" i="9"/>
  <c r="O1794" i="9"/>
  <c r="L1688" i="9"/>
  <c r="N1318" i="9"/>
  <c r="I1795" i="9"/>
  <c r="D459" i="9"/>
  <c r="N1640" i="9"/>
  <c r="F1862" i="9"/>
  <c r="N382" i="9"/>
  <c r="L1681" i="9"/>
  <c r="C2167" i="9"/>
  <c r="H389" i="9"/>
  <c r="D1998" i="9"/>
  <c r="M1843" i="9"/>
  <c r="H409" i="9"/>
  <c r="L1405" i="9"/>
  <c r="J835" i="9"/>
  <c r="F1716" i="9"/>
  <c r="G691" i="9"/>
  <c r="K142" i="9"/>
  <c r="H756" i="9"/>
  <c r="K1840" i="9"/>
  <c r="H1399" i="9"/>
  <c r="K979" i="9"/>
  <c r="J362" i="9"/>
  <c r="J917" i="9"/>
  <c r="N1156" i="9"/>
  <c r="D262" i="9"/>
  <c r="L72" i="9"/>
  <c r="O1055" i="9"/>
  <c r="E1375" i="9"/>
  <c r="O1681" i="9"/>
  <c r="H1525" i="9"/>
  <c r="L1187" i="9"/>
  <c r="D778" i="9"/>
  <c r="H1833" i="9"/>
  <c r="H1198" i="9"/>
  <c r="D492" i="9"/>
  <c r="C559" i="9"/>
  <c r="E919" i="9"/>
  <c r="N630" i="9"/>
  <c r="H2152" i="9"/>
  <c r="F1568" i="9"/>
  <c r="M1034" i="9"/>
  <c r="A1951" i="7"/>
  <c r="E2095" i="9"/>
  <c r="H1019" i="9"/>
  <c r="A435" i="7"/>
  <c r="J1910" i="9"/>
  <c r="I429" i="9"/>
  <c r="H325" i="9"/>
  <c r="J484" i="9"/>
  <c r="E1667" i="9"/>
  <c r="C934" i="9"/>
  <c r="K409" i="9"/>
  <c r="N557" i="9"/>
  <c r="E196" i="9"/>
  <c r="D1311" i="9"/>
  <c r="K817" i="9"/>
  <c r="A333" i="7"/>
  <c r="A1203" i="7"/>
  <c r="J777" i="9"/>
  <c r="O860" i="9"/>
  <c r="A1016" i="7"/>
  <c r="J83" i="9"/>
  <c r="H1763" i="9"/>
  <c r="L119" i="9"/>
  <c r="M1693" i="9"/>
  <c r="H603" i="9"/>
  <c r="H2144" i="9"/>
  <c r="H1336" i="9"/>
  <c r="N1679" i="9"/>
  <c r="E1389" i="9"/>
  <c r="J1127" i="9"/>
  <c r="N822" i="9"/>
  <c r="D685" i="9"/>
  <c r="F979" i="9"/>
  <c r="F43" i="9"/>
  <c r="H2136" i="9"/>
  <c r="O1078" i="9"/>
  <c r="J447" i="9"/>
  <c r="I2000" i="9"/>
  <c r="N189" i="9"/>
  <c r="I1807" i="9"/>
  <c r="E2112" i="9"/>
  <c r="G2058" i="9"/>
  <c r="G1828" i="9"/>
  <c r="D304" i="9"/>
  <c r="O37" i="9"/>
  <c r="C2045" i="9"/>
  <c r="O807" i="9"/>
  <c r="J1719" i="9"/>
  <c r="G61" i="9"/>
  <c r="M240" i="9"/>
  <c r="N13" i="9"/>
  <c r="H2081" i="9"/>
  <c r="J877" i="9"/>
  <c r="H752" i="9"/>
  <c r="C1693" i="9"/>
  <c r="C1413" i="9"/>
  <c r="H146" i="9"/>
  <c r="F284" i="9"/>
  <c r="G49" i="9"/>
  <c r="H1772" i="9"/>
  <c r="H336" i="9"/>
  <c r="F1851" i="9"/>
  <c r="D1527" i="9"/>
  <c r="H562" i="9"/>
  <c r="L192" i="9"/>
  <c r="H1952" i="9"/>
  <c r="A2227" i="7"/>
  <c r="I1139" i="9"/>
  <c r="I1293" i="9"/>
  <c r="M1105" i="9"/>
  <c r="H908" i="9"/>
  <c r="E1990" i="9"/>
  <c r="M1606" i="9"/>
  <c r="J1882" i="9"/>
  <c r="D2089" i="9"/>
  <c r="O2036" i="9"/>
  <c r="A1240" i="7"/>
  <c r="E1898" i="9"/>
  <c r="I1884" i="9"/>
  <c r="C2171" i="9"/>
  <c r="A1879" i="7"/>
  <c r="J1156" i="9"/>
  <c r="F1693" i="9"/>
  <c r="E261" i="9"/>
  <c r="D2035" i="9"/>
  <c r="K1931" i="9"/>
  <c r="L802" i="9"/>
  <c r="N796" i="9"/>
  <c r="K201" i="9"/>
  <c r="O139" i="9"/>
  <c r="A515" i="7"/>
  <c r="O195" i="9"/>
  <c r="A758" i="7"/>
  <c r="M1063" i="9"/>
  <c r="L251" i="9"/>
  <c r="E1337" i="9"/>
  <c r="H1950" i="9"/>
  <c r="E578" i="9"/>
  <c r="G530" i="9"/>
  <c r="G1196" i="9"/>
  <c r="D1356" i="9"/>
  <c r="C1743" i="9"/>
  <c r="A577" i="7"/>
  <c r="I1430" i="9"/>
  <c r="F1967" i="9"/>
  <c r="N221" i="9"/>
  <c r="L144" i="9"/>
  <c r="K2097" i="9"/>
  <c r="N437" i="9"/>
  <c r="L644" i="9"/>
  <c r="D847" i="9"/>
  <c r="C2164" i="9"/>
  <c r="F1510" i="9"/>
  <c r="G1628" i="9"/>
  <c r="K1383" i="9"/>
  <c r="N892" i="9"/>
  <c r="E887" i="9"/>
  <c r="C948" i="9"/>
  <c r="L1498" i="9"/>
  <c r="M1829" i="9"/>
  <c r="O688" i="9"/>
  <c r="H60" i="9"/>
  <c r="C468" i="9"/>
  <c r="M696" i="9"/>
  <c r="D458" i="9"/>
  <c r="H1598" i="9"/>
  <c r="C1023" i="9"/>
  <c r="G1050" i="9"/>
  <c r="I354" i="9"/>
  <c r="L1935" i="9"/>
  <c r="M1763" i="9"/>
  <c r="A1156" i="7"/>
  <c r="M713" i="9"/>
  <c r="N913" i="9"/>
  <c r="I1114" i="9"/>
  <c r="O1700" i="9"/>
  <c r="M95" i="9"/>
  <c r="A1243" i="7"/>
  <c r="A2182" i="7"/>
  <c r="I729" i="9"/>
  <c r="J822" i="9"/>
  <c r="M200" i="9"/>
  <c r="J105" i="9"/>
  <c r="E1155" i="9"/>
  <c r="H1904" i="9"/>
  <c r="D580" i="9"/>
  <c r="C2135" i="9"/>
  <c r="O1893" i="9"/>
  <c r="L224" i="9"/>
  <c r="F1790" i="9"/>
  <c r="L186" i="9"/>
  <c r="K2234" i="9"/>
  <c r="C2215" i="9"/>
  <c r="D119" i="9"/>
  <c r="M533" i="9"/>
  <c r="O836" i="9"/>
  <c r="O960" i="9"/>
  <c r="J318" i="9"/>
  <c r="L262" i="9"/>
  <c r="C971" i="9"/>
  <c r="E1864" i="9"/>
  <c r="E1397" i="9"/>
  <c r="E785" i="9"/>
  <c r="K1470" i="9"/>
  <c r="M1235" i="9"/>
  <c r="M641" i="9"/>
  <c r="D1284" i="9"/>
  <c r="D251" i="9"/>
  <c r="C2058" i="9"/>
  <c r="I1359" i="9"/>
  <c r="K2147" i="9"/>
  <c r="G454" i="9"/>
  <c r="J667" i="9"/>
  <c r="C1447" i="9"/>
  <c r="H1623" i="9"/>
  <c r="L327" i="9"/>
  <c r="L2087" i="9"/>
  <c r="L1494" i="9"/>
  <c r="A405" i="7"/>
  <c r="A944" i="7"/>
  <c r="L1206" i="9"/>
  <c r="F1787" i="9"/>
  <c r="J1260" i="9"/>
  <c r="E1635" i="9"/>
  <c r="O1452" i="9"/>
  <c r="A1410" i="7"/>
  <c r="A1743" i="7"/>
  <c r="A1477" i="7"/>
  <c r="A600" i="7"/>
  <c r="A1073" i="7"/>
  <c r="F813" i="9"/>
  <c r="L2190" i="9"/>
  <c r="K877" i="9"/>
  <c r="C163" i="9"/>
  <c r="L1602" i="9"/>
  <c r="L1060" i="9"/>
  <c r="C376" i="9"/>
  <c r="E1395" i="9"/>
  <c r="N1686" i="9"/>
  <c r="G1935" i="9"/>
  <c r="M590" i="9"/>
  <c r="L876" i="9"/>
  <c r="K1490" i="9"/>
  <c r="E1712" i="9"/>
  <c r="F1799" i="9"/>
  <c r="E2087" i="9"/>
  <c r="E743" i="9"/>
  <c r="N1868" i="9"/>
  <c r="O1459" i="9"/>
  <c r="J1316" i="9"/>
  <c r="N116" i="9"/>
  <c r="I795" i="9"/>
  <c r="K1254" i="9"/>
  <c r="I1019" i="9"/>
  <c r="C816" i="9"/>
  <c r="H1891" i="9"/>
  <c r="H1900" i="9"/>
  <c r="J309" i="9"/>
  <c r="E1769" i="9"/>
  <c r="K3" i="9"/>
  <c r="J1687" i="9"/>
  <c r="O1200" i="9"/>
  <c r="C1804" i="9"/>
  <c r="K430" i="9"/>
  <c r="K1105" i="9"/>
  <c r="M1477" i="9"/>
  <c r="K1292" i="9"/>
  <c r="J1637" i="9"/>
  <c r="C1278" i="9"/>
  <c r="A1813" i="7"/>
  <c r="A347" i="7"/>
  <c r="A449" i="7"/>
  <c r="M442" i="9"/>
  <c r="I177" i="9"/>
  <c r="A1112" i="7"/>
  <c r="F2186" i="9"/>
  <c r="D2120" i="9"/>
  <c r="A2161" i="7"/>
  <c r="A813" i="7"/>
  <c r="A2098" i="7"/>
  <c r="A1291" i="7"/>
  <c r="J1201" i="9"/>
  <c r="D741" i="9"/>
  <c r="F1293" i="9"/>
  <c r="I935" i="9"/>
  <c r="I1758" i="9"/>
  <c r="K1587" i="9"/>
  <c r="A2134" i="7"/>
  <c r="K1072" i="9"/>
  <c r="D172" i="9"/>
  <c r="A945" i="7"/>
  <c r="A207" i="7"/>
  <c r="A414" i="7"/>
  <c r="A1061" i="7"/>
  <c r="C1679" i="9"/>
  <c r="N311" i="9"/>
  <c r="J149" i="9"/>
  <c r="F1470" i="9"/>
  <c r="M2161" i="9"/>
  <c r="K1729" i="9"/>
  <c r="N1990" i="9"/>
  <c r="C740" i="9"/>
  <c r="E1992" i="9"/>
  <c r="H3" i="9"/>
  <c r="H7" i="9"/>
  <c r="L1733" i="9"/>
  <c r="H344" i="9"/>
  <c r="I304" i="9"/>
  <c r="E115" i="9"/>
  <c r="G1143" i="9"/>
  <c r="C712" i="9"/>
  <c r="H876" i="9"/>
  <c r="L1669" i="9"/>
  <c r="O20" i="9"/>
  <c r="H1829" i="9"/>
  <c r="O1216" i="9"/>
  <c r="L1442" i="9"/>
  <c r="E475" i="9"/>
  <c r="H1331" i="9"/>
  <c r="N2123" i="9"/>
  <c r="N1902" i="9"/>
  <c r="J262" i="9"/>
  <c r="I1665" i="9"/>
  <c r="M2071" i="9"/>
  <c r="C1031" i="9"/>
  <c r="M411" i="9"/>
  <c r="J1212" i="9"/>
  <c r="K655" i="9"/>
  <c r="M335" i="9"/>
  <c r="E1047" i="9"/>
  <c r="G105" i="9"/>
  <c r="C2064" i="9"/>
  <c r="F238" i="9"/>
  <c r="D443" i="9"/>
  <c r="A406" i="7"/>
  <c r="C1299" i="9"/>
  <c r="I1128" i="9"/>
  <c r="I2002" i="9"/>
  <c r="J1012" i="9"/>
  <c r="K2086" i="9"/>
  <c r="I1333" i="9"/>
  <c r="C921" i="9"/>
  <c r="A267" i="7"/>
  <c r="A544" i="7"/>
  <c r="A1734" i="7"/>
  <c r="I2007" i="9"/>
  <c r="I1530" i="9"/>
  <c r="D996" i="9"/>
  <c r="L1260" i="9"/>
  <c r="A679" i="7"/>
  <c r="E1585" i="9"/>
  <c r="A771" i="7"/>
  <c r="H896" i="9"/>
  <c r="G101" i="9"/>
  <c r="H591" i="9"/>
  <c r="K2123" i="9"/>
  <c r="K2180" i="9"/>
  <c r="D530" i="9"/>
  <c r="G935" i="9"/>
  <c r="A1264" i="7"/>
  <c r="E684" i="9"/>
  <c r="J252" i="9"/>
  <c r="L857" i="9"/>
  <c r="A450" i="7"/>
  <c r="A2071" i="7"/>
  <c r="A570" i="7"/>
  <c r="J1855" i="9"/>
  <c r="M332" i="9"/>
  <c r="A144" i="7"/>
  <c r="E729" i="9"/>
  <c r="O1321" i="9"/>
  <c r="A673" i="7"/>
  <c r="A2208" i="7"/>
  <c r="A1754" i="7"/>
  <c r="A1683" i="7"/>
  <c r="M1271" i="9"/>
  <c r="N1448" i="9"/>
  <c r="C2056" i="9"/>
  <c r="F179" i="9"/>
  <c r="H694" i="9"/>
  <c r="E879" i="9"/>
  <c r="G1597" i="9"/>
  <c r="C1582" i="9"/>
  <c r="F1638" i="9"/>
  <c r="E1319" i="9"/>
  <c r="N1032" i="9"/>
  <c r="F934" i="9"/>
  <c r="K36" i="9"/>
  <c r="C65" i="9"/>
  <c r="F1990" i="9"/>
  <c r="K1981" i="9"/>
  <c r="F1697" i="9"/>
  <c r="E1795" i="9"/>
  <c r="G1066" i="9"/>
  <c r="J1606" i="9"/>
  <c r="I2120" i="9"/>
  <c r="G1505" i="9"/>
  <c r="F2052" i="9"/>
  <c r="E1572" i="9"/>
  <c r="K1447" i="9"/>
  <c r="F642" i="9"/>
  <c r="D1061" i="9"/>
  <c r="C1146" i="9"/>
  <c r="I19" i="9"/>
  <c r="D1435" i="9"/>
  <c r="G1002" i="9"/>
  <c r="J514" i="9"/>
  <c r="D1448" i="9"/>
  <c r="G2031" i="9"/>
  <c r="K536" i="9"/>
  <c r="E2027" i="9"/>
  <c r="H1476" i="9"/>
  <c r="I529" i="9"/>
  <c r="N2001" i="9"/>
  <c r="G878" i="9"/>
  <c r="H1722" i="9"/>
  <c r="H288" i="9"/>
  <c r="N935" i="9"/>
  <c r="F1254" i="9"/>
  <c r="I2133" i="9"/>
  <c r="E2009" i="9"/>
  <c r="D921" i="9"/>
  <c r="J1931" i="9"/>
  <c r="C1507" i="9"/>
  <c r="A1378" i="7"/>
  <c r="O9" i="9"/>
  <c r="A874" i="7"/>
  <c r="N1794" i="9"/>
  <c r="N793" i="9"/>
  <c r="G1400" i="9"/>
  <c r="A394" i="7"/>
  <c r="L336" i="9"/>
  <c r="K1580" i="9"/>
  <c r="F1730" i="9"/>
  <c r="F1793" i="9"/>
  <c r="N1874" i="9"/>
  <c r="L1586" i="9"/>
  <c r="C1586" i="9"/>
  <c r="G1105" i="9"/>
  <c r="G128" i="9"/>
  <c r="H1720" i="9"/>
  <c r="O1487" i="9"/>
  <c r="A711" i="7"/>
  <c r="H1700" i="9"/>
  <c r="A1611" i="7"/>
  <c r="N1065" i="9"/>
  <c r="M1786" i="9"/>
  <c r="E892" i="9"/>
  <c r="M389" i="9"/>
  <c r="F1399" i="9"/>
  <c r="L785" i="9"/>
  <c r="C1877" i="9"/>
  <c r="I386" i="9"/>
  <c r="E2218" i="9"/>
  <c r="K1626" i="9"/>
  <c r="I167" i="9"/>
  <c r="K412" i="9"/>
  <c r="G253" i="9"/>
  <c r="M1975" i="9"/>
  <c r="N1730" i="9"/>
  <c r="I1951" i="9"/>
  <c r="E1833" i="9"/>
  <c r="O577" i="9"/>
  <c r="H1586" i="9"/>
  <c r="J1856" i="9"/>
  <c r="E987" i="9"/>
  <c r="O1014" i="9"/>
  <c r="K1287" i="9"/>
  <c r="F2135" i="9"/>
  <c r="D236" i="9"/>
  <c r="C51" i="9"/>
  <c r="E2044" i="9"/>
  <c r="N1080" i="9"/>
  <c r="O1967" i="9"/>
  <c r="D822" i="9"/>
  <c r="H503" i="9"/>
  <c r="C996" i="9"/>
  <c r="O587" i="9"/>
  <c r="N288" i="9"/>
  <c r="N423" i="9"/>
  <c r="E1172" i="9"/>
  <c r="M1076" i="9"/>
  <c r="A1081" i="7"/>
  <c r="L1628" i="9"/>
  <c r="D553" i="9"/>
  <c r="N1513" i="9"/>
  <c r="A1799" i="7"/>
  <c r="A1608" i="7"/>
  <c r="A843" i="7"/>
  <c r="K1853" i="9"/>
  <c r="E2025" i="9"/>
  <c r="C263" i="9"/>
  <c r="D2027" i="9"/>
  <c r="D1923" i="9"/>
  <c r="L370" i="9"/>
  <c r="I613" i="9"/>
  <c r="H1809" i="9"/>
  <c r="K1909" i="9"/>
  <c r="D1278" i="9"/>
  <c r="F1223" i="9"/>
  <c r="E904" i="9"/>
  <c r="M1678" i="9"/>
  <c r="F1566" i="9"/>
  <c r="E57" i="9"/>
  <c r="L813" i="9"/>
  <c r="N178" i="9"/>
  <c r="F527" i="9"/>
  <c r="E1505" i="9"/>
  <c r="G685" i="9"/>
  <c r="L2036" i="9"/>
  <c r="D1940" i="9"/>
  <c r="E2086" i="9"/>
  <c r="O450" i="9"/>
  <c r="E1046" i="9"/>
  <c r="F1876" i="9"/>
  <c r="E1039" i="9"/>
  <c r="N1491" i="9"/>
  <c r="I1025" i="9"/>
  <c r="F996" i="9"/>
  <c r="K1768" i="9"/>
  <c r="H77" i="9"/>
  <c r="C577" i="9"/>
  <c r="F1576" i="9"/>
  <c r="F2174" i="9"/>
  <c r="D677" i="9"/>
  <c r="H1832" i="9"/>
  <c r="M1757" i="9"/>
  <c r="L2080" i="9"/>
  <c r="N2232" i="9"/>
  <c r="E1202" i="9"/>
  <c r="A142" i="7"/>
  <c r="O1812" i="9"/>
  <c r="N659" i="9"/>
  <c r="O466" i="9"/>
  <c r="E1318" i="9"/>
  <c r="A1923" i="7"/>
  <c r="A1976" i="7"/>
  <c r="A145" i="7"/>
  <c r="A1610" i="7"/>
  <c r="A860" i="7"/>
  <c r="G28" i="9"/>
  <c r="L1692" i="9"/>
  <c r="I1443" i="9"/>
  <c r="D1156" i="9"/>
  <c r="N903" i="9"/>
  <c r="D956" i="9"/>
  <c r="L1490" i="9"/>
  <c r="L1995" i="9"/>
  <c r="H894" i="9"/>
  <c r="A353" i="7"/>
  <c r="D1856" i="9"/>
  <c r="D1640" i="9"/>
  <c r="H430" i="9"/>
  <c r="H1923" i="9"/>
  <c r="O1832" i="9"/>
  <c r="N1292" i="9"/>
  <c r="F730" i="9"/>
  <c r="H172" i="9"/>
  <c r="N381" i="9"/>
  <c r="M338" i="9"/>
  <c r="H1153" i="9"/>
  <c r="J1323" i="9"/>
  <c r="N2219" i="9"/>
  <c r="L1412" i="9"/>
  <c r="D704" i="9"/>
  <c r="M2216" i="9"/>
  <c r="N1211" i="9"/>
  <c r="E8" i="9"/>
  <c r="D1534" i="9"/>
  <c r="I869" i="9"/>
  <c r="J1093" i="9"/>
  <c r="E2011" i="9"/>
  <c r="E2168" i="9"/>
  <c r="I74" i="9"/>
  <c r="L1348" i="9"/>
  <c r="J710" i="9"/>
  <c r="O1326" i="9"/>
  <c r="K1536" i="9"/>
  <c r="E1926" i="9"/>
  <c r="F1745" i="9"/>
  <c r="N1003" i="9"/>
  <c r="I1070" i="9"/>
  <c r="K1275" i="9"/>
  <c r="G1304" i="9"/>
  <c r="K2051" i="9"/>
  <c r="K1629" i="9"/>
  <c r="A1837" i="7"/>
  <c r="A1746" i="7"/>
  <c r="O1917" i="9"/>
  <c r="A182" i="7"/>
  <c r="A1792" i="7"/>
  <c r="D2179" i="9"/>
  <c r="G1745" i="9"/>
  <c r="G1944" i="9"/>
  <c r="G2115" i="9"/>
  <c r="I1577" i="9"/>
  <c r="A393" i="7"/>
  <c r="G169" i="9"/>
  <c r="N792" i="9"/>
  <c r="F1498" i="9"/>
  <c r="F1710" i="9"/>
  <c r="O996" i="9"/>
  <c r="A204" i="7"/>
  <c r="A1759" i="7"/>
  <c r="N1104" i="9"/>
  <c r="H1898" i="9"/>
  <c r="M1287" i="9"/>
  <c r="L1381" i="9"/>
  <c r="E2000" i="9"/>
  <c r="H1025" i="9"/>
  <c r="K533" i="9"/>
  <c r="N1599" i="9"/>
  <c r="H149" i="9"/>
  <c r="J32" i="9"/>
  <c r="E1822" i="9"/>
  <c r="N341" i="9"/>
  <c r="N1154" i="9"/>
  <c r="O635" i="9"/>
  <c r="K531" i="9"/>
  <c r="E1975" i="9"/>
  <c r="O1915" i="9"/>
  <c r="O183" i="9"/>
  <c r="J503" i="9"/>
  <c r="O2069" i="9"/>
  <c r="F693" i="9"/>
  <c r="N1857" i="9"/>
  <c r="E436" i="9"/>
  <c r="J2119" i="9"/>
  <c r="H1806" i="9"/>
  <c r="L662" i="9"/>
  <c r="N1072" i="9"/>
  <c r="F383" i="9"/>
  <c r="F603" i="9"/>
  <c r="E1762" i="9"/>
  <c r="G2074" i="9"/>
  <c r="H1270" i="9"/>
  <c r="O924" i="9"/>
  <c r="C2193" i="9"/>
  <c r="O2113" i="9"/>
  <c r="K1628" i="9"/>
  <c r="O1072" i="9"/>
  <c r="J1869" i="9"/>
  <c r="O1189" i="9"/>
  <c r="K2056" i="9"/>
  <c r="A227" i="7"/>
  <c r="A1036" i="7"/>
  <c r="C21" i="9"/>
  <c r="I402" i="9"/>
  <c r="M913" i="9"/>
  <c r="H1798" i="9"/>
  <c r="C2088" i="9"/>
  <c r="A2198" i="7"/>
  <c r="A710" i="7"/>
  <c r="A1589" i="7"/>
  <c r="A1654" i="7"/>
  <c r="L1855" i="9"/>
  <c r="E2121" i="9"/>
  <c r="D2086" i="9"/>
  <c r="H28" i="9"/>
  <c r="D1274" i="9"/>
  <c r="A1597" i="7"/>
  <c r="A505" i="7"/>
  <c r="M2109" i="9"/>
  <c r="F1216" i="9"/>
  <c r="J1804" i="9"/>
  <c r="M1851" i="9"/>
  <c r="O743" i="9"/>
  <c r="A983" i="7"/>
  <c r="E469" i="9"/>
  <c r="F1022" i="9"/>
  <c r="L187" i="9"/>
  <c r="M1716" i="9"/>
  <c r="K13" i="9"/>
  <c r="L261" i="9"/>
  <c r="A519" i="7"/>
  <c r="A1898" i="7"/>
  <c r="M475" i="9"/>
  <c r="C895" i="9"/>
  <c r="M785" i="9"/>
  <c r="G792" i="9"/>
  <c r="L70" i="9"/>
  <c r="A28" i="7"/>
  <c r="O64" i="9"/>
  <c r="A521" i="7"/>
  <c r="A883" i="7"/>
  <c r="J1765" i="9"/>
  <c r="F743" i="9"/>
  <c r="K2085" i="9"/>
  <c r="I395" i="9"/>
  <c r="H565" i="9"/>
  <c r="H1971" i="9"/>
  <c r="A1034" i="7"/>
  <c r="L1327" i="9"/>
  <c r="K862" i="9"/>
  <c r="A1314" i="7"/>
  <c r="A488" i="7"/>
  <c r="I2042" i="9"/>
  <c r="A1251" i="7"/>
  <c r="M1781" i="9"/>
  <c r="A1381" i="7"/>
  <c r="A456" i="7"/>
  <c r="N2204" i="9"/>
  <c r="D1147" i="9"/>
  <c r="N503" i="9"/>
  <c r="E186" i="9"/>
  <c r="C2211" i="9"/>
  <c r="A557" i="7"/>
  <c r="A1699" i="7"/>
  <c r="L382" i="9"/>
  <c r="J1406" i="9"/>
  <c r="A916" i="7"/>
  <c r="A2167" i="7"/>
  <c r="A1238" i="7"/>
  <c r="O2056" i="9"/>
  <c r="D1254" i="9"/>
  <c r="A1949" i="7"/>
  <c r="A397" i="7"/>
  <c r="A2013" i="7"/>
  <c r="A524" i="7"/>
  <c r="A507" i="7"/>
  <c r="A1751" i="7"/>
  <c r="A732" i="7"/>
  <c r="A103" i="7"/>
  <c r="A1402" i="7"/>
  <c r="A787" i="7"/>
  <c r="A1472" i="7"/>
  <c r="A148" i="7"/>
  <c r="A1620" i="7"/>
  <c r="A736" i="7"/>
  <c r="A1269" i="7"/>
  <c r="A1263" i="7"/>
  <c r="A1584" i="7"/>
  <c r="J539" i="9"/>
  <c r="O313" i="9"/>
  <c r="K73" i="9"/>
  <c r="C1628" i="9"/>
  <c r="D1281" i="9"/>
  <c r="H1447" i="9"/>
  <c r="K417" i="9"/>
  <c r="A1762" i="7"/>
  <c r="I1546" i="9"/>
  <c r="O1486" i="9"/>
  <c r="A942" i="7"/>
  <c r="O1626" i="9"/>
  <c r="O1061" i="9"/>
  <c r="A868" i="7"/>
  <c r="G1773" i="9"/>
  <c r="A2052" i="7"/>
  <c r="A1431" i="7"/>
  <c r="M1405" i="9"/>
  <c r="I936" i="9"/>
  <c r="G905" i="9"/>
  <c r="C2059" i="9"/>
  <c r="K722" i="9"/>
  <c r="A1752" i="7"/>
  <c r="A554" i="7"/>
  <c r="H1926" i="9"/>
  <c r="C774" i="9"/>
  <c r="M655" i="9"/>
  <c r="G913" i="9"/>
  <c r="A1669" i="7"/>
  <c r="A1689" i="7"/>
  <c r="A780" i="7"/>
  <c r="A1563" i="7"/>
  <c r="A995" i="7"/>
  <c r="K795" i="9"/>
  <c r="I1941" i="9"/>
  <c r="C1279" i="9"/>
  <c r="G919" i="9"/>
  <c r="L1074" i="9"/>
  <c r="A476" i="7"/>
  <c r="A1531" i="7"/>
  <c r="C1477" i="9"/>
  <c r="G693" i="9"/>
  <c r="A1360" i="7"/>
  <c r="A1421" i="7"/>
  <c r="M883" i="9"/>
  <c r="A1442" i="7"/>
  <c r="N1978" i="9"/>
  <c r="A582" i="7"/>
  <c r="A2008" i="7"/>
  <c r="O163" i="9"/>
  <c r="G756" i="9"/>
  <c r="F1289" i="9"/>
  <c r="E2144" i="9"/>
  <c r="O845" i="9"/>
  <c r="G1090" i="9"/>
  <c r="A44" i="7"/>
  <c r="A408" i="7"/>
  <c r="D1078" i="9"/>
  <c r="K896" i="9"/>
  <c r="A666" i="7"/>
  <c r="M634" i="9"/>
  <c r="D1339" i="9"/>
  <c r="G2172" i="9"/>
  <c r="J266" i="9"/>
  <c r="A989" i="7"/>
  <c r="A2181" i="7"/>
  <c r="O1273" i="9"/>
  <c r="E2110" i="9"/>
  <c r="C1180" i="9"/>
  <c r="J2089" i="9"/>
  <c r="A1779" i="7"/>
  <c r="A584" i="7"/>
  <c r="A455" i="7"/>
  <c r="K335" i="9"/>
  <c r="N976" i="9"/>
  <c r="H1324" i="9"/>
  <c r="G2022" i="9"/>
  <c r="A2224" i="7"/>
  <c r="A1905" i="7"/>
  <c r="A2186" i="7"/>
  <c r="A1964" i="7"/>
  <c r="A186" i="7"/>
  <c r="G639" i="9"/>
  <c r="C183" i="9"/>
  <c r="C1692" i="9"/>
  <c r="O582" i="9"/>
  <c r="F428" i="9"/>
  <c r="A2140" i="7"/>
  <c r="A421" i="7"/>
  <c r="K1474" i="9"/>
  <c r="C2173" i="9"/>
  <c r="A1800" i="7"/>
  <c r="A1975" i="7"/>
  <c r="A447" i="7"/>
  <c r="A1577" i="7"/>
  <c r="A2078" i="7"/>
  <c r="A1481" i="7"/>
  <c r="A1738" i="7"/>
  <c r="A1541" i="7"/>
  <c r="A1443" i="7"/>
  <c r="A2083" i="7"/>
  <c r="A500" i="7"/>
  <c r="A2089" i="7"/>
  <c r="A445" i="7"/>
  <c r="A105" i="7"/>
  <c r="A789" i="7"/>
  <c r="A1351" i="7"/>
  <c r="A387" i="7"/>
  <c r="A1559" i="7"/>
  <c r="A936" i="7"/>
  <c r="A898" i="7"/>
  <c r="A220" i="7"/>
  <c r="A1807" i="7"/>
  <c r="H851" i="9"/>
  <c r="N1244" i="9"/>
  <c r="G1413" i="9"/>
  <c r="F1689" i="9"/>
  <c r="M963" i="9"/>
  <c r="K1147" i="9"/>
  <c r="A1281" i="7"/>
  <c r="J849" i="9"/>
  <c r="O738" i="9"/>
  <c r="C685" i="9"/>
  <c r="A1318" i="7"/>
  <c r="H912" i="9"/>
  <c r="H646" i="9"/>
  <c r="A1231" i="7"/>
  <c r="A1867" i="7"/>
  <c r="A589" i="7"/>
  <c r="N1618" i="9"/>
  <c r="L1832" i="9"/>
  <c r="M982" i="9"/>
  <c r="E1075" i="9"/>
  <c r="D2043" i="9"/>
  <c r="F1639" i="9"/>
  <c r="A263" i="7"/>
  <c r="A2120" i="7"/>
  <c r="F1055" i="9"/>
  <c r="M710" i="9"/>
  <c r="H221" i="9"/>
  <c r="C461" i="9"/>
  <c r="F1135" i="9"/>
  <c r="M503" i="9"/>
  <c r="A1688" i="7"/>
  <c r="A535" i="7"/>
  <c r="A757" i="7"/>
  <c r="N3" i="9"/>
  <c r="E889" i="9"/>
  <c r="C1414" i="9"/>
  <c r="O345" i="9"/>
  <c r="I595" i="9"/>
  <c r="A508" i="7"/>
  <c r="A1749" i="7"/>
  <c r="M232" i="9"/>
  <c r="J1275" i="9"/>
  <c r="K159" i="9"/>
  <c r="N1569" i="9"/>
  <c r="N1378" i="9"/>
  <c r="K1699" i="9"/>
  <c r="N1331" i="9"/>
  <c r="F250" i="9"/>
  <c r="G2228" i="9"/>
  <c r="D746" i="9"/>
  <c r="L1527" i="9"/>
  <c r="L961" i="9"/>
  <c r="J353" i="9"/>
  <c r="E2199" i="9"/>
  <c r="F278" i="9"/>
  <c r="D907" i="9"/>
  <c r="G536" i="9"/>
  <c r="M21" i="9"/>
  <c r="N527" i="9"/>
  <c r="L1819" i="9"/>
  <c r="H1620" i="9"/>
  <c r="G1604" i="9"/>
  <c r="I1799" i="9"/>
  <c r="G1521" i="9"/>
  <c r="C1084" i="9"/>
  <c r="E1875" i="9"/>
  <c r="E1186" i="9"/>
  <c r="J1919" i="9"/>
  <c r="G931" i="9"/>
  <c r="J1801" i="9"/>
  <c r="O502" i="9"/>
  <c r="O384" i="9"/>
  <c r="K500" i="9"/>
  <c r="F991" i="9"/>
  <c r="G1598" i="9"/>
  <c r="L1743" i="9"/>
  <c r="G1810" i="9"/>
  <c r="M2125" i="9"/>
  <c r="F2007" i="9"/>
  <c r="D646" i="9"/>
  <c r="C2176" i="9"/>
  <c r="K1966" i="9"/>
  <c r="G1547" i="9"/>
  <c r="A651" i="7"/>
  <c r="O727" i="9"/>
  <c r="H114" i="9"/>
  <c r="D184" i="9"/>
  <c r="L1292" i="9"/>
  <c r="F381" i="9"/>
  <c r="C723" i="9"/>
  <c r="D212" i="9"/>
  <c r="I1855" i="9"/>
  <c r="A1337" i="7"/>
  <c r="O1553" i="9"/>
  <c r="K397" i="9"/>
  <c r="A1389" i="7"/>
  <c r="O1330" i="9"/>
  <c r="J279" i="9"/>
  <c r="C308" i="9"/>
  <c r="I628" i="9"/>
  <c r="L1377" i="9"/>
  <c r="E1776" i="9"/>
  <c r="N1561" i="9"/>
  <c r="H2133" i="9"/>
  <c r="C930" i="9"/>
  <c r="D342" i="9"/>
  <c r="F919" i="9"/>
  <c r="G1275" i="9"/>
  <c r="L1500" i="9"/>
  <c r="C1448" i="9"/>
  <c r="J1317" i="9"/>
  <c r="A1345" i="7"/>
  <c r="M1382" i="9"/>
  <c r="A355" i="7"/>
  <c r="O1923" i="9"/>
  <c r="M1563" i="9"/>
  <c r="I1566" i="9"/>
  <c r="I1701" i="9"/>
  <c r="D1959" i="9"/>
  <c r="I100" i="9"/>
  <c r="J818" i="9"/>
  <c r="M1644" i="9"/>
  <c r="H1014" i="9"/>
  <c r="C724" i="9"/>
  <c r="C1176" i="9"/>
  <c r="G1314" i="9"/>
  <c r="D221" i="9"/>
  <c r="M2210" i="9"/>
  <c r="M1727" i="9"/>
  <c r="I979" i="9"/>
  <c r="D1267" i="9"/>
  <c r="M1886" i="9"/>
  <c r="E1986" i="9"/>
  <c r="H196" i="9"/>
  <c r="D201" i="9"/>
  <c r="G1747" i="9"/>
  <c r="E90" i="9"/>
  <c r="M527" i="9"/>
  <c r="N825" i="9"/>
  <c r="I575" i="9"/>
  <c r="C2082" i="9"/>
  <c r="F309" i="9"/>
  <c r="O947" i="9"/>
  <c r="L168" i="9"/>
  <c r="N234" i="9"/>
  <c r="O179" i="9"/>
  <c r="K1560" i="9"/>
  <c r="E1731" i="9"/>
  <c r="A1384" i="7"/>
  <c r="A870" i="7"/>
  <c r="G1954" i="9"/>
  <c r="H1128" i="9"/>
  <c r="A1600" i="7"/>
  <c r="A872" i="7"/>
  <c r="A2209" i="7"/>
  <c r="A1649" i="7"/>
  <c r="G1223" i="9"/>
  <c r="F1397" i="9"/>
  <c r="H434" i="9"/>
  <c r="G1439" i="9"/>
  <c r="G1578" i="9"/>
  <c r="O7" i="9"/>
  <c r="M518" i="9"/>
  <c r="L761" i="9"/>
  <c r="I1006" i="9"/>
  <c r="C1302" i="9"/>
  <c r="O851" i="9"/>
  <c r="I1678" i="9"/>
  <c r="M1084" i="9"/>
  <c r="L2168" i="9"/>
  <c r="L710" i="9"/>
  <c r="G570" i="9"/>
  <c r="J3" i="9"/>
  <c r="N536" i="9"/>
  <c r="J2098" i="9"/>
  <c r="D680" i="9"/>
  <c r="H624" i="9"/>
  <c r="M2181" i="9"/>
  <c r="I824" i="9"/>
  <c r="D1884" i="9"/>
  <c r="I495" i="9"/>
  <c r="E1657" i="9"/>
  <c r="K2192" i="9"/>
  <c r="G934" i="9"/>
  <c r="O2027" i="9"/>
  <c r="F57" i="9"/>
  <c r="G692" i="9"/>
  <c r="H1397" i="9"/>
  <c r="I1786" i="9"/>
  <c r="D916" i="9"/>
  <c r="H1576" i="9"/>
  <c r="N1034" i="9"/>
  <c r="G525" i="9"/>
  <c r="I1104" i="9"/>
  <c r="K279" i="9"/>
  <c r="M1476" i="9"/>
  <c r="A1659" i="7"/>
  <c r="A1624" i="7"/>
  <c r="J1562" i="9"/>
  <c r="E2006" i="9"/>
  <c r="L1370" i="9"/>
  <c r="C296" i="9"/>
  <c r="A1272" i="7"/>
  <c r="A1857" i="7"/>
  <c r="E1582" i="9"/>
  <c r="A2121" i="7"/>
  <c r="A1449" i="7"/>
  <c r="C457" i="9"/>
  <c r="L1693" i="9"/>
  <c r="D2111" i="9"/>
  <c r="M1471" i="9"/>
  <c r="D624" i="9"/>
  <c r="D348" i="9"/>
  <c r="I42" i="9"/>
  <c r="J939" i="9"/>
  <c r="M568" i="9"/>
  <c r="J2112" i="9"/>
  <c r="E1334" i="9"/>
  <c r="N83" i="9"/>
  <c r="J1883" i="9"/>
  <c r="N1967" i="9"/>
  <c r="G1258" i="9"/>
  <c r="J1756" i="9"/>
  <c r="E1886" i="9"/>
  <c r="E2193" i="9"/>
  <c r="D554" i="9"/>
  <c r="H187" i="9"/>
  <c r="I1353" i="9"/>
  <c r="L1911" i="9"/>
  <c r="G1966" i="9"/>
  <c r="D1478" i="9"/>
  <c r="I2203" i="9"/>
  <c r="E1125" i="9"/>
  <c r="L1139" i="9"/>
  <c r="I1478" i="9"/>
  <c r="M582" i="9"/>
  <c r="N2052" i="9"/>
  <c r="K46" i="9"/>
  <c r="M1731" i="9"/>
  <c r="E935" i="9"/>
  <c r="L856" i="9"/>
  <c r="H1913" i="9"/>
  <c r="E1790" i="9"/>
  <c r="F1530" i="9"/>
  <c r="M1581" i="9"/>
  <c r="I1062" i="9"/>
  <c r="G813" i="9"/>
  <c r="C1878" i="9"/>
  <c r="A1462" i="7"/>
  <c r="L2043" i="9"/>
  <c r="E392" i="9"/>
  <c r="E210" i="9"/>
  <c r="I414" i="9"/>
  <c r="M159" i="9"/>
  <c r="A308" i="7"/>
  <c r="A1225" i="7"/>
  <c r="A540" i="7"/>
  <c r="A559" i="7"/>
  <c r="C1274" i="9"/>
  <c r="C381" i="9"/>
  <c r="C1797" i="9"/>
  <c r="H2092" i="9"/>
  <c r="C1098" i="9"/>
  <c r="K2092" i="9"/>
  <c r="G120" i="9"/>
  <c r="O1000" i="9"/>
  <c r="F1442" i="9"/>
  <c r="M1143" i="9"/>
  <c r="L1160" i="9"/>
  <c r="O1472" i="9"/>
  <c r="A1336" i="7"/>
  <c r="K905" i="9"/>
  <c r="F1467" i="9"/>
  <c r="I1556" i="9"/>
  <c r="G985" i="9"/>
  <c r="E1269" i="9"/>
  <c r="D732" i="9"/>
  <c r="C1806" i="9"/>
  <c r="D7" i="9"/>
  <c r="O334" i="9"/>
  <c r="C1326" i="9"/>
  <c r="C1763" i="9"/>
  <c r="E924" i="9"/>
  <c r="M1159" i="9"/>
  <c r="M1251" i="9"/>
  <c r="N1606" i="9"/>
  <c r="G1838" i="9"/>
  <c r="H2110" i="9"/>
  <c r="E491" i="9"/>
  <c r="E110" i="9"/>
  <c r="I650" i="9"/>
  <c r="J921" i="9"/>
  <c r="N1806" i="9"/>
  <c r="N2059" i="9"/>
  <c r="L1719" i="9"/>
  <c r="G798" i="9"/>
  <c r="N1523" i="9"/>
  <c r="M781" i="9"/>
  <c r="O1573" i="9"/>
  <c r="N1312" i="9"/>
  <c r="O1129" i="9"/>
  <c r="I570" i="9"/>
  <c r="J298" i="9"/>
  <c r="O1666" i="9"/>
  <c r="E1989" i="9"/>
  <c r="F505" i="9"/>
  <c r="H2089" i="9"/>
  <c r="C1119" i="9"/>
  <c r="H1924" i="9"/>
  <c r="F1060" i="9"/>
  <c r="E644" i="9"/>
  <c r="M817" i="9"/>
  <c r="A867" i="7"/>
  <c r="M787" i="9"/>
  <c r="D1738" i="9"/>
  <c r="N2174" i="9"/>
  <c r="H1593" i="9"/>
  <c r="A1220" i="7"/>
  <c r="L1721" i="9"/>
  <c r="A724" i="7"/>
  <c r="A1728" i="7"/>
  <c r="A1128" i="7"/>
  <c r="J525" i="9"/>
  <c r="O2222" i="9"/>
  <c r="L852" i="9"/>
  <c r="F1955" i="9"/>
  <c r="I1954" i="9"/>
  <c r="A506" i="7"/>
  <c r="O1119" i="9"/>
  <c r="D1431" i="9"/>
  <c r="C325" i="9"/>
  <c r="M446" i="9"/>
  <c r="C1340" i="9"/>
  <c r="A2199" i="7"/>
  <c r="A745" i="7"/>
  <c r="M937" i="9"/>
  <c r="N319" i="9"/>
  <c r="L461" i="9"/>
  <c r="J1871" i="9"/>
  <c r="G1624" i="9"/>
  <c r="C1891" i="9"/>
  <c r="A1046" i="7"/>
  <c r="A48" i="7"/>
  <c r="I1223" i="9"/>
  <c r="D2184" i="9"/>
  <c r="A1398" i="7"/>
  <c r="M530" i="9"/>
  <c r="J325" i="9"/>
  <c r="A396" i="7"/>
  <c r="A113" i="7"/>
  <c r="A93" i="7"/>
  <c r="A1180" i="7"/>
  <c r="K1146" i="9"/>
  <c r="D1344" i="9"/>
  <c r="H341" i="9"/>
  <c r="L2083" i="9"/>
  <c r="A1475" i="7"/>
  <c r="H662" i="9"/>
  <c r="A579" i="7"/>
  <c r="E698" i="9"/>
  <c r="O525" i="9"/>
  <c r="D1862" i="9"/>
  <c r="D1965" i="9"/>
  <c r="A1303" i="7"/>
  <c r="A1537" i="7"/>
  <c r="E448" i="9"/>
  <c r="A764" i="7"/>
  <c r="A1814" i="7"/>
  <c r="I1400" i="9"/>
  <c r="D1765" i="9"/>
  <c r="M1599" i="9"/>
  <c r="K2186" i="9"/>
  <c r="A388" i="7"/>
  <c r="K1344" i="9"/>
  <c r="A238" i="7"/>
  <c r="M1959" i="9"/>
  <c r="K35" i="9"/>
  <c r="G20" i="9"/>
  <c r="H725" i="9"/>
  <c r="C848" i="9"/>
  <c r="A1392" i="7"/>
  <c r="M1446" i="9"/>
  <c r="A1294" i="7"/>
  <c r="A1309" i="7"/>
  <c r="A926" i="7"/>
  <c r="A2183" i="7"/>
  <c r="A1304" i="7"/>
  <c r="A1317" i="7"/>
  <c r="A886" i="7"/>
  <c r="A1524" i="7"/>
  <c r="A811" i="7"/>
  <c r="A1307" i="7"/>
  <c r="A110" i="7"/>
  <c r="A871" i="7"/>
  <c r="A17" i="7"/>
  <c r="A1860" i="7"/>
  <c r="A178" i="7"/>
  <c r="A1881" i="7"/>
  <c r="A2021" i="7"/>
  <c r="K138" i="9"/>
  <c r="F2036" i="9"/>
  <c r="F2055" i="9"/>
  <c r="F1868" i="9"/>
  <c r="H1857" i="9"/>
  <c r="J1554" i="9"/>
  <c r="A154" i="7"/>
  <c r="D2205" i="9"/>
  <c r="E1792" i="9"/>
  <c r="D651" i="9"/>
  <c r="A170" i="7"/>
  <c r="F2177" i="9"/>
  <c r="I815" i="9"/>
  <c r="A1633" i="7"/>
  <c r="A1062" i="7"/>
  <c r="A1833" i="7"/>
  <c r="A2059" i="7"/>
  <c r="G2144" i="9"/>
  <c r="I958" i="9"/>
  <c r="D1128" i="9"/>
  <c r="L1976" i="9"/>
  <c r="O766" i="9"/>
  <c r="A379" i="7"/>
  <c r="A151" i="7"/>
  <c r="F1797" i="9"/>
  <c r="D1139" i="9"/>
  <c r="D954" i="9"/>
  <c r="K2133" i="9"/>
  <c r="A1953" i="7"/>
  <c r="A286" i="7"/>
  <c r="A1396" i="7"/>
  <c r="A1143" i="7"/>
  <c r="A875" i="7"/>
  <c r="E791" i="9"/>
  <c r="C149" i="9"/>
  <c r="O136" i="9"/>
  <c r="M1600" i="9"/>
  <c r="F586" i="9"/>
  <c r="O476" i="9"/>
  <c r="H768" i="9"/>
  <c r="D1609" i="9"/>
  <c r="D880" i="9"/>
  <c r="O1399" i="9"/>
  <c r="D1630" i="9"/>
  <c r="A693" i="7"/>
  <c r="E1388" i="9"/>
  <c r="E2208" i="9"/>
  <c r="A1723" i="7"/>
  <c r="A352" i="7"/>
  <c r="G1253" i="9"/>
  <c r="L1445" i="9"/>
  <c r="F1648" i="9"/>
  <c r="F1018" i="9"/>
  <c r="L1878" i="9"/>
  <c r="H467" i="9"/>
  <c r="D518" i="9"/>
  <c r="A1974" i="7"/>
  <c r="E1927" i="9"/>
  <c r="A2031" i="7"/>
  <c r="O468" i="9"/>
  <c r="N1940" i="9"/>
  <c r="C630" i="9"/>
  <c r="A107" i="7"/>
  <c r="A362" i="7"/>
  <c r="A135" i="7"/>
  <c r="A1295" i="7"/>
  <c r="O1709" i="9"/>
  <c r="H62" i="9"/>
  <c r="N2080" i="9"/>
  <c r="K1769" i="9"/>
  <c r="D1829" i="9"/>
  <c r="I1135" i="9"/>
  <c r="D1727" i="9"/>
  <c r="L1598" i="9"/>
  <c r="I103" i="9"/>
  <c r="F2047" i="9"/>
  <c r="O194" i="9"/>
  <c r="D2207" i="9"/>
  <c r="A887" i="7"/>
  <c r="A270" i="7"/>
  <c r="A741" i="7"/>
  <c r="A101" i="7"/>
  <c r="O84" i="9"/>
  <c r="L171" i="9"/>
  <c r="I13" i="9"/>
  <c r="F2039" i="9"/>
  <c r="A2125" i="7"/>
  <c r="I1778" i="9"/>
  <c r="F433" i="9"/>
  <c r="C1384" i="9"/>
  <c r="E851" i="9"/>
  <c r="L871" i="9"/>
  <c r="N330" i="9"/>
  <c r="A657" i="7"/>
  <c r="H1855" i="9"/>
  <c r="I1343" i="9"/>
  <c r="J1320" i="9"/>
  <c r="H1282" i="9"/>
  <c r="G2105" i="9"/>
  <c r="O1327" i="9"/>
  <c r="C903" i="9"/>
  <c r="E437" i="9"/>
  <c r="O1284" i="9"/>
  <c r="M1151" i="9"/>
  <c r="F1850" i="9"/>
  <c r="D638" i="9"/>
  <c r="M1884" i="9"/>
  <c r="C2207" i="9"/>
  <c r="N1727" i="9"/>
  <c r="M600" i="9"/>
  <c r="F223" i="9"/>
  <c r="F19" i="9"/>
  <c r="G598" i="9"/>
  <c r="L1378" i="9"/>
  <c r="I1842" i="9"/>
  <c r="K153" i="9"/>
  <c r="O993" i="9"/>
  <c r="L2113" i="9"/>
  <c r="H919" i="9"/>
  <c r="N1681" i="9"/>
  <c r="E1884" i="9"/>
  <c r="J1216" i="9"/>
  <c r="M1378" i="9"/>
  <c r="F1817" i="9"/>
  <c r="L886" i="9"/>
  <c r="K119" i="9"/>
  <c r="F740" i="9"/>
  <c r="D1952" i="9"/>
  <c r="N251" i="9"/>
  <c r="K1868" i="9"/>
  <c r="L271" i="9"/>
  <c r="H635" i="9"/>
  <c r="N455" i="9"/>
  <c r="H1743" i="9"/>
  <c r="G1820" i="9"/>
  <c r="I1913" i="9"/>
  <c r="C144" i="9"/>
  <c r="G958" i="9"/>
  <c r="J580" i="9"/>
  <c r="L912" i="9"/>
  <c r="I2152" i="9"/>
  <c r="C1534" i="9"/>
  <c r="J2187" i="9"/>
  <c r="A877" i="7"/>
  <c r="F748" i="9"/>
  <c r="A1675" i="7"/>
  <c r="M85" i="9"/>
  <c r="A650" i="7"/>
  <c r="A977" i="7"/>
  <c r="H69" i="9"/>
  <c r="N1756" i="9"/>
  <c r="M84" i="9"/>
  <c r="O2206" i="9"/>
  <c r="G1149" i="9"/>
  <c r="K1722" i="9"/>
  <c r="E1338" i="9"/>
  <c r="N1782" i="9"/>
  <c r="K1041" i="9"/>
  <c r="H150" i="9"/>
  <c r="A1987" i="7"/>
  <c r="D1566" i="9"/>
  <c r="G994" i="9"/>
  <c r="C1957" i="9"/>
  <c r="A1197" i="7"/>
  <c r="C692" i="9"/>
  <c r="A197" i="7"/>
  <c r="C217" i="9"/>
  <c r="D1032" i="9"/>
  <c r="O1721" i="9"/>
  <c r="L731" i="9"/>
  <c r="C175" i="9"/>
  <c r="E26" i="9"/>
  <c r="N598" i="9"/>
  <c r="O1048" i="9"/>
  <c r="C46" i="9"/>
  <c r="O1971" i="9"/>
  <c r="H1422" i="9"/>
  <c r="K1771" i="9"/>
  <c r="M208" i="9"/>
  <c r="C983" i="9"/>
  <c r="O1536" i="9"/>
  <c r="C136" i="9"/>
  <c r="J1494" i="9"/>
  <c r="C1658" i="9"/>
  <c r="H2151" i="9"/>
  <c r="I1059" i="9"/>
  <c r="M1091" i="9"/>
  <c r="C698" i="9"/>
  <c r="J1003" i="9"/>
  <c r="J1985" i="9"/>
  <c r="M940" i="9"/>
  <c r="G886" i="9"/>
  <c r="L2071" i="9"/>
  <c r="C537" i="9"/>
  <c r="E1517" i="9"/>
  <c r="E1184" i="9"/>
  <c r="N155" i="9"/>
  <c r="J25" i="9"/>
  <c r="H1003" i="9"/>
  <c r="D578" i="9"/>
  <c r="A112" i="7"/>
  <c r="A45" i="7"/>
  <c r="G200" i="9"/>
  <c r="G833" i="9"/>
  <c r="F1484" i="9"/>
  <c r="C2097" i="9"/>
  <c r="A222" i="7"/>
  <c r="A1386" i="7"/>
  <c r="M2138" i="9"/>
  <c r="J1645" i="9"/>
  <c r="F2081" i="9"/>
  <c r="J1786" i="9"/>
  <c r="F472" i="9"/>
  <c r="G1783" i="9"/>
  <c r="G725" i="9"/>
  <c r="F976" i="9"/>
  <c r="C1699" i="9"/>
  <c r="L159" i="9"/>
  <c r="C756" i="9"/>
  <c r="O1873" i="9"/>
  <c r="M1623" i="9"/>
  <c r="C784" i="9"/>
  <c r="G39" i="9"/>
  <c r="F2138" i="9"/>
  <c r="I430" i="9"/>
  <c r="L795" i="9"/>
  <c r="L930" i="9"/>
  <c r="C2172" i="9"/>
  <c r="H1173" i="9"/>
  <c r="J636" i="9"/>
  <c r="F1750" i="9"/>
  <c r="J294" i="9"/>
  <c r="F1389" i="9"/>
  <c r="L882" i="9"/>
  <c r="C2025" i="9"/>
  <c r="H1151" i="9"/>
  <c r="O663" i="9"/>
  <c r="O967" i="9"/>
  <c r="H1959" i="9"/>
  <c r="N426" i="9"/>
  <c r="C1197" i="9"/>
  <c r="K1406" i="9"/>
  <c r="O1412" i="9"/>
  <c r="C1053" i="9"/>
  <c r="K658" i="9"/>
  <c r="E896" i="9"/>
  <c r="H1274" i="9"/>
  <c r="N1444" i="9"/>
  <c r="A64" i="7"/>
  <c r="A1644" i="7"/>
  <c r="E2157" i="9"/>
  <c r="L1413" i="9"/>
  <c r="G1965" i="9"/>
  <c r="M2139" i="9"/>
  <c r="A468" i="7"/>
  <c r="A153" i="7"/>
  <c r="A1750" i="7"/>
  <c r="A1478" i="7"/>
  <c r="D1340" i="9"/>
  <c r="J2125" i="9"/>
  <c r="D1109" i="9"/>
  <c r="M1080" i="9"/>
  <c r="N1500" i="9"/>
  <c r="O1680" i="9"/>
  <c r="D394" i="9"/>
  <c r="H13" i="9"/>
  <c r="D1289" i="9"/>
  <c r="I159" i="9"/>
  <c r="A1234" i="7"/>
  <c r="I851" i="9"/>
  <c r="N408" i="9"/>
  <c r="L1315" i="9"/>
  <c r="C1698" i="9"/>
  <c r="K1654" i="9"/>
  <c r="M1545" i="9"/>
  <c r="M520" i="9"/>
  <c r="M1014" i="9"/>
  <c r="D1236" i="9"/>
  <c r="C1812" i="9"/>
  <c r="I2173" i="9"/>
  <c r="I807" i="9"/>
  <c r="N1254" i="9"/>
  <c r="F1599" i="9"/>
  <c r="N1145" i="9"/>
  <c r="J936" i="9"/>
  <c r="D1688" i="9"/>
  <c r="O680" i="9"/>
  <c r="M905" i="9"/>
  <c r="E805" i="9"/>
  <c r="I1435" i="9"/>
  <c r="M1652" i="9"/>
  <c r="O1120" i="9"/>
  <c r="O1505" i="9"/>
  <c r="F222" i="9"/>
  <c r="C2102" i="9"/>
  <c r="J982" i="9"/>
  <c r="C531" i="9"/>
  <c r="D583" i="9"/>
  <c r="K1763" i="9"/>
  <c r="D696" i="9"/>
  <c r="F85" i="9"/>
  <c r="D1847" i="9"/>
  <c r="L2228" i="9"/>
  <c r="E1577" i="9"/>
  <c r="K586" i="9"/>
  <c r="J1442" i="9"/>
  <c r="G397" i="9"/>
  <c r="J1218" i="9"/>
  <c r="L1764" i="9"/>
  <c r="H91" i="9"/>
  <c r="F2133" i="9"/>
  <c r="E704" i="9"/>
  <c r="F1888" i="9"/>
  <c r="C1981" i="9"/>
  <c r="M1012" i="9"/>
  <c r="L975" i="9"/>
  <c r="N1004" i="9"/>
  <c r="N1604" i="9"/>
  <c r="C1024" i="9"/>
  <c r="D640" i="9"/>
  <c r="G446" i="9"/>
  <c r="H1229" i="9"/>
  <c r="L1865" i="9"/>
  <c r="C33" i="9"/>
  <c r="E1523" i="9"/>
  <c r="D1012" i="9"/>
  <c r="G2184" i="9"/>
  <c r="I1919" i="9"/>
  <c r="H340" i="9"/>
  <c r="L122" i="9"/>
  <c r="E189" i="9"/>
  <c r="N1593" i="9"/>
  <c r="I196" i="9"/>
  <c r="G1573" i="9"/>
  <c r="D654" i="9"/>
  <c r="H1217" i="9"/>
  <c r="K1553" i="9"/>
  <c r="G466" i="9"/>
  <c r="O1790" i="9"/>
  <c r="L286" i="9"/>
  <c r="G594" i="9"/>
  <c r="C1182" i="9"/>
  <c r="K1382" i="9"/>
  <c r="A228" i="7"/>
  <c r="H1098" i="9"/>
  <c r="A1530" i="7"/>
  <c r="L1683" i="9"/>
  <c r="A849" i="7"/>
  <c r="F2116" i="9"/>
  <c r="F212" i="9"/>
  <c r="D976" i="9"/>
  <c r="M76" i="9"/>
  <c r="G330" i="9"/>
  <c r="K65" i="9"/>
  <c r="O1106" i="9"/>
  <c r="H837" i="9"/>
  <c r="O1711" i="9"/>
  <c r="N1018" i="9"/>
  <c r="C1923" i="9"/>
  <c r="A1404" i="7"/>
  <c r="K1043" i="9"/>
  <c r="A366" i="7"/>
  <c r="M1708" i="9"/>
  <c r="G838" i="9"/>
  <c r="A486" i="7"/>
  <c r="A1190" i="7"/>
  <c r="H2060" i="9"/>
  <c r="J973" i="9"/>
  <c r="J1773" i="9"/>
  <c r="N1176" i="9"/>
  <c r="O554" i="9"/>
  <c r="I344" i="9"/>
  <c r="G1292" i="9"/>
  <c r="M570" i="9"/>
  <c r="I1422" i="9"/>
  <c r="G1089" i="9"/>
  <c r="F379" i="9"/>
  <c r="L48" i="9"/>
  <c r="K1568" i="9"/>
  <c r="C804" i="9"/>
  <c r="K1858" i="9"/>
  <c r="K2152" i="9"/>
  <c r="L1153" i="9"/>
  <c r="L162" i="9"/>
  <c r="K1165" i="9"/>
  <c r="H2139" i="9"/>
  <c r="E741" i="9"/>
  <c r="I149" i="9"/>
  <c r="N472" i="9"/>
  <c r="L333" i="9"/>
  <c r="E1509" i="9"/>
  <c r="L1476" i="9"/>
  <c r="L1111" i="9"/>
  <c r="J1148" i="9"/>
  <c r="O250" i="9"/>
  <c r="E2145" i="9"/>
  <c r="E2064" i="9"/>
  <c r="J1400" i="9"/>
  <c r="H723" i="9"/>
  <c r="I620" i="9"/>
  <c r="A2023" i="7"/>
  <c r="J395" i="9"/>
  <c r="E2030" i="9"/>
  <c r="F605" i="9"/>
  <c r="I1909" i="9"/>
  <c r="G1756" i="9"/>
  <c r="A725" i="7"/>
  <c r="A306" i="7"/>
  <c r="I151" i="9"/>
  <c r="G2060" i="9"/>
  <c r="J861" i="9"/>
  <c r="F888" i="9"/>
  <c r="D1242" i="9"/>
  <c r="O646" i="9"/>
  <c r="J1269" i="9"/>
  <c r="D1034" i="9"/>
  <c r="K317" i="9"/>
  <c r="K1850" i="9"/>
  <c r="L1836" i="9"/>
  <c r="O1577" i="9"/>
  <c r="F848" i="9"/>
  <c r="L452" i="9"/>
  <c r="D681" i="9"/>
  <c r="O818" i="9"/>
  <c r="L1927" i="9"/>
  <c r="D903" i="9"/>
  <c r="G1095" i="9"/>
  <c r="O2059" i="9"/>
  <c r="I1520" i="9"/>
  <c r="E1818" i="9"/>
  <c r="O1587" i="9"/>
  <c r="G366" i="9"/>
  <c r="F1063" i="9"/>
  <c r="D1119" i="9"/>
  <c r="O1745" i="9"/>
  <c r="G1882" i="9"/>
  <c r="C1392" i="9"/>
  <c r="I1579" i="9"/>
  <c r="O640" i="9"/>
  <c r="H576" i="9"/>
  <c r="L830" i="9"/>
  <c r="L1807" i="9"/>
  <c r="J908" i="9"/>
  <c r="E1946" i="9"/>
  <c r="J2208" i="9"/>
  <c r="L2202" i="9"/>
  <c r="A1301" i="7"/>
  <c r="A755" i="7"/>
  <c r="A1311" i="7"/>
  <c r="A1083" i="7"/>
  <c r="F1780" i="9"/>
  <c r="I919" i="9"/>
  <c r="M569" i="9"/>
  <c r="E93" i="9"/>
  <c r="A2185" i="7"/>
  <c r="A952" i="7"/>
  <c r="A950" i="7"/>
  <c r="A338" i="7"/>
  <c r="N1577" i="9"/>
  <c r="H180" i="9"/>
  <c r="I1450" i="9"/>
  <c r="F1627" i="9"/>
  <c r="J1029" i="9"/>
  <c r="F1069" i="9"/>
  <c r="O1747" i="9"/>
  <c r="H1939" i="9"/>
  <c r="F224" i="9"/>
  <c r="N1600" i="9"/>
  <c r="A344" i="7"/>
  <c r="N512" i="9"/>
  <c r="K309" i="9"/>
  <c r="O1441" i="9"/>
  <c r="M841" i="9"/>
  <c r="D82" i="9"/>
  <c r="O400" i="9"/>
  <c r="K2159" i="9"/>
  <c r="E159" i="9"/>
  <c r="E286" i="9"/>
  <c r="K1413" i="9"/>
  <c r="K731" i="9"/>
  <c r="K2218" i="9"/>
  <c r="L1881" i="9"/>
  <c r="I904" i="9"/>
  <c r="C1931" i="9"/>
  <c r="G298" i="9"/>
  <c r="D361" i="9"/>
  <c r="J2062" i="9"/>
  <c r="G73" i="9"/>
  <c r="H328" i="9"/>
  <c r="O28" i="9"/>
  <c r="M1399" i="9"/>
  <c r="M735" i="9"/>
  <c r="I280" i="9"/>
  <c r="G647" i="9"/>
  <c r="J183" i="9"/>
  <c r="K754" i="9"/>
  <c r="M1020" i="9"/>
  <c r="F467" i="9"/>
  <c r="L780" i="9"/>
  <c r="H2045" i="9"/>
  <c r="A1474" i="7"/>
  <c r="E1835" i="9"/>
  <c r="D977" i="9"/>
  <c r="O877" i="9"/>
  <c r="D1718" i="9"/>
  <c r="A536" i="7"/>
  <c r="A2197" i="7"/>
  <c r="A1910" i="7"/>
  <c r="A1050" i="7"/>
  <c r="H713" i="9"/>
  <c r="I1641" i="9"/>
  <c r="K1361" i="9"/>
  <c r="N292" i="9"/>
  <c r="D1948" i="9"/>
  <c r="G613" i="9"/>
  <c r="H500" i="9"/>
  <c r="A2096" i="7"/>
  <c r="E570" i="9"/>
  <c r="K1135" i="9"/>
  <c r="M756" i="9"/>
  <c r="G928" i="9"/>
  <c r="A276" i="7"/>
  <c r="A1934" i="7"/>
  <c r="J2120" i="9"/>
  <c r="N2011" i="9"/>
  <c r="M1270" i="9"/>
  <c r="N2155" i="9"/>
  <c r="M890" i="9"/>
  <c r="D2009" i="9"/>
  <c r="D1855" i="9"/>
  <c r="K558" i="9"/>
  <c r="H1709" i="9"/>
  <c r="A1642" i="7"/>
  <c r="G1502" i="9"/>
  <c r="D1764" i="9"/>
  <c r="O2210" i="9"/>
  <c r="O315" i="9"/>
  <c r="N54" i="9"/>
  <c r="L2088" i="9"/>
  <c r="D1747" i="9"/>
  <c r="C1661" i="9"/>
  <c r="F4" i="9"/>
  <c r="G742" i="9"/>
  <c r="K654" i="9"/>
  <c r="N378" i="9"/>
  <c r="L2219" i="9"/>
  <c r="E1727" i="9"/>
  <c r="C565" i="9"/>
  <c r="O1855" i="9"/>
  <c r="H1188" i="9"/>
  <c r="C963" i="9"/>
  <c r="J518" i="9"/>
  <c r="L1389" i="9"/>
  <c r="D2115" i="9"/>
  <c r="L523" i="9"/>
  <c r="C1061" i="9"/>
  <c r="H934" i="9"/>
  <c r="G1316" i="9"/>
  <c r="E1764" i="9"/>
  <c r="L1516" i="9"/>
  <c r="F306" i="9"/>
  <c r="K1014" i="9"/>
  <c r="A2155" i="7"/>
  <c r="A1429" i="7"/>
  <c r="L1670" i="9"/>
  <c r="G663" i="9"/>
  <c r="D2046" i="9"/>
  <c r="K936" i="9"/>
  <c r="I1513" i="9"/>
  <c r="N1317" i="9"/>
  <c r="A2196" i="7"/>
  <c r="A1158" i="7"/>
  <c r="A1221" i="7"/>
  <c r="D1385" i="9"/>
  <c r="J1747" i="9"/>
  <c r="G1904" i="9"/>
  <c r="C2181" i="9"/>
  <c r="A1613" i="7"/>
  <c r="A2010" i="7"/>
  <c r="L775" i="9"/>
  <c r="A2105" i="7"/>
  <c r="F8" i="9"/>
  <c r="N261" i="9"/>
  <c r="E685" i="9"/>
  <c r="N2159" i="9"/>
  <c r="A1476" i="7"/>
  <c r="A1508" i="7"/>
  <c r="G1026" i="9"/>
  <c r="C737" i="9"/>
  <c r="O514" i="9"/>
  <c r="F594" i="9"/>
  <c r="K2044" i="9"/>
  <c r="C423" i="9"/>
  <c r="A761" i="7"/>
  <c r="K556" i="9"/>
  <c r="D1076" i="9"/>
  <c r="H120" i="9"/>
  <c r="A1313" i="7"/>
  <c r="E1877" i="9"/>
  <c r="A1504" i="7"/>
  <c r="A2180" i="7"/>
  <c r="A502" i="7"/>
  <c r="A1302" i="7"/>
  <c r="A1014" i="7"/>
  <c r="I1385" i="9"/>
  <c r="J1333" i="9"/>
  <c r="J582" i="9"/>
  <c r="H1718" i="9"/>
  <c r="O1137" i="9"/>
  <c r="C810" i="9"/>
  <c r="A1099" i="7"/>
  <c r="G859" i="9"/>
  <c r="J1992" i="9"/>
  <c r="O763" i="9"/>
  <c r="C285" i="9"/>
  <c r="A2063" i="7"/>
  <c r="A1793" i="7"/>
  <c r="A351" i="7"/>
  <c r="A1646" i="7"/>
  <c r="A1373" i="7"/>
  <c r="I548" i="9"/>
  <c r="J46" i="9"/>
  <c r="J148" i="9"/>
  <c r="H182" i="9"/>
  <c r="F1915" i="9"/>
  <c r="A1684" i="7"/>
  <c r="N1334" i="9"/>
  <c r="O306" i="9"/>
  <c r="J784" i="9"/>
  <c r="F313" i="9"/>
  <c r="I75" i="9"/>
  <c r="A1586" i="7"/>
  <c r="A1909" i="7"/>
  <c r="L1851" i="9"/>
  <c r="A2124" i="7"/>
  <c r="A162" i="7"/>
  <c r="A183" i="7"/>
  <c r="A938" i="7"/>
  <c r="A1437" i="7"/>
  <c r="A293" i="7"/>
  <c r="A1997" i="7"/>
  <c r="A1825" i="7"/>
  <c r="A1628" i="7"/>
  <c r="A1768" i="7"/>
  <c r="A454" i="7"/>
  <c r="A558" i="7"/>
  <c r="A800" i="7"/>
  <c r="A250" i="7"/>
  <c r="A2126" i="7"/>
  <c r="A1769" i="7"/>
  <c r="A1864" i="7"/>
  <c r="L284" i="9"/>
  <c r="N1715" i="9"/>
  <c r="O989" i="9"/>
  <c r="M1384" i="9"/>
  <c r="G1022" i="9"/>
  <c r="F841" i="9"/>
  <c r="A1935" i="7"/>
  <c r="E1019" i="9"/>
  <c r="D2013" i="9"/>
  <c r="F2120" i="9"/>
  <c r="M2128" i="9"/>
  <c r="K1141" i="9"/>
  <c r="L405" i="9"/>
  <c r="A876" i="7"/>
  <c r="A2085" i="7"/>
  <c r="A684" i="7"/>
  <c r="E998" i="9"/>
  <c r="I1745" i="9"/>
  <c r="O1457" i="9"/>
  <c r="I2216" i="9"/>
  <c r="D658" i="9"/>
  <c r="D1999" i="9"/>
  <c r="O1500" i="9"/>
  <c r="A1636" i="7"/>
  <c r="G1361" i="9"/>
  <c r="G434" i="9"/>
  <c r="N2145" i="9"/>
  <c r="C1756" i="9"/>
  <c r="D632" i="9"/>
  <c r="I1521" i="9"/>
  <c r="A1094" i="7"/>
  <c r="A825" i="7"/>
  <c r="N2233" i="9"/>
  <c r="H1076" i="9"/>
  <c r="L743" i="9"/>
  <c r="L993" i="9"/>
  <c r="O1474" i="9"/>
  <c r="H155" i="9"/>
  <c r="O392" i="9"/>
  <c r="A253" i="7"/>
  <c r="H659" i="9"/>
  <c r="M1640" i="9"/>
  <c r="L1346" i="9"/>
  <c r="F140" i="9"/>
  <c r="O1378" i="9"/>
  <c r="F667" i="9"/>
  <c r="L659" i="9"/>
  <c r="D85" i="9"/>
  <c r="K1877" i="9"/>
  <c r="M1857" i="9"/>
  <c r="O1004" i="9"/>
  <c r="F1733" i="9"/>
  <c r="K240" i="9"/>
  <c r="F1483" i="9"/>
  <c r="K1974" i="9"/>
  <c r="D2193" i="9"/>
  <c r="J76" i="9"/>
  <c r="E1297" i="9"/>
  <c r="D2202" i="9"/>
  <c r="F1709" i="9"/>
  <c r="E621" i="9"/>
  <c r="O1214" i="9"/>
  <c r="C533" i="9"/>
  <c r="D1977" i="9"/>
  <c r="L1579" i="9"/>
  <c r="N223" i="9"/>
  <c r="F929" i="9"/>
  <c r="L1268" i="9"/>
  <c r="F359" i="9"/>
  <c r="G263" i="9"/>
  <c r="O1182" i="9"/>
  <c r="L255" i="9"/>
  <c r="D1240" i="9"/>
  <c r="D182" i="9"/>
  <c r="K801" i="9"/>
  <c r="E591" i="9"/>
  <c r="J186" i="9"/>
  <c r="E2047" i="9"/>
  <c r="O2086" i="9"/>
  <c r="O636" i="9"/>
  <c r="E797" i="9"/>
  <c r="C1835" i="9"/>
  <c r="E12" i="9"/>
  <c r="O495" i="9"/>
  <c r="O1434" i="9"/>
  <c r="D2166" i="9"/>
  <c r="G1209" i="9"/>
  <c r="K503" i="9"/>
  <c r="I840" i="9"/>
  <c r="L847" i="9"/>
  <c r="H657" i="9"/>
  <c r="F2220" i="9"/>
  <c r="D1264" i="9"/>
  <c r="H1622" i="9"/>
  <c r="A626" i="7"/>
  <c r="H557" i="9"/>
  <c r="A2162" i="7"/>
  <c r="A511" i="7"/>
  <c r="L617" i="9"/>
  <c r="E1035" i="9"/>
  <c r="H441" i="9"/>
  <c r="O1886" i="9"/>
  <c r="J209" i="9"/>
  <c r="C937" i="9"/>
  <c r="C195" i="9"/>
  <c r="M1130" i="9"/>
  <c r="K1678" i="9"/>
  <c r="D353" i="9"/>
  <c r="E920" i="9"/>
  <c r="J95" i="9"/>
  <c r="A440" i="7"/>
  <c r="J768" i="9"/>
  <c r="A963" i="7"/>
  <c r="J1872" i="9"/>
  <c r="A114" i="7"/>
  <c r="O1545" i="9"/>
  <c r="D1233" i="9"/>
  <c r="N1693" i="9"/>
  <c r="O1345" i="9"/>
  <c r="D2008" i="9"/>
  <c r="C1320" i="9"/>
  <c r="O1449" i="9"/>
  <c r="J926" i="9"/>
  <c r="C216" i="9"/>
  <c r="O1530" i="9"/>
  <c r="M577" i="9"/>
  <c r="F1042" i="9"/>
  <c r="L578" i="9"/>
  <c r="E1604" i="9"/>
  <c r="L1623" i="9"/>
  <c r="F2179" i="9"/>
  <c r="H1494" i="9"/>
  <c r="I741" i="9"/>
  <c r="L999" i="9"/>
  <c r="D797" i="9"/>
  <c r="H1450" i="9"/>
  <c r="M1155" i="9"/>
  <c r="H1315" i="9"/>
  <c r="L778" i="9"/>
  <c r="K1704" i="9"/>
  <c r="O1817" i="9"/>
  <c r="H1758" i="9"/>
  <c r="G1217" i="9"/>
  <c r="H92" i="9"/>
  <c r="J1419" i="9"/>
  <c r="O1498" i="9"/>
  <c r="N1939" i="9"/>
  <c r="N1714" i="9"/>
  <c r="E498" i="9"/>
  <c r="A1377" i="7"/>
  <c r="L1699" i="9"/>
  <c r="O372" i="9"/>
  <c r="F2230" i="9"/>
  <c r="C1034" i="9"/>
  <c r="J490" i="9"/>
  <c r="J1447" i="9"/>
  <c r="A2127" i="7"/>
  <c r="I117" i="9"/>
  <c r="D855" i="9"/>
  <c r="N2092" i="9"/>
  <c r="F1334" i="9"/>
  <c r="N1571" i="9"/>
  <c r="M11" i="9"/>
  <c r="O1035" i="9"/>
  <c r="G1790" i="9"/>
  <c r="L1130" i="9"/>
  <c r="M1881" i="9"/>
  <c r="E7" i="9"/>
  <c r="D1410" i="9"/>
  <c r="D1584" i="9"/>
  <c r="M1375" i="9"/>
  <c r="G1770" i="9"/>
  <c r="J1150" i="9"/>
  <c r="F1751" i="9"/>
  <c r="L985" i="9"/>
  <c r="M1769" i="9"/>
  <c r="O1488" i="9"/>
  <c r="F62" i="9"/>
  <c r="K2163" i="9"/>
  <c r="K2030" i="9"/>
  <c r="O1260" i="9"/>
  <c r="E706" i="9"/>
  <c r="C2218" i="9"/>
  <c r="G1329" i="9"/>
  <c r="K647" i="9"/>
  <c r="G1244" i="9"/>
  <c r="D2212" i="9"/>
  <c r="H1970" i="9"/>
  <c r="O1084" i="9"/>
  <c r="L1155" i="9"/>
  <c r="L288" i="9"/>
  <c r="M1990" i="9"/>
  <c r="L259" i="9"/>
  <c r="I2207" i="9"/>
  <c r="L2204" i="9"/>
  <c r="I2201" i="9"/>
  <c r="A2142" i="7"/>
  <c r="M1720" i="9"/>
  <c r="H210" i="9"/>
  <c r="E1324" i="9"/>
  <c r="E1910" i="9"/>
  <c r="J1974" i="9"/>
  <c r="A401" i="7"/>
  <c r="A2060" i="7"/>
  <c r="C1353" i="9"/>
  <c r="A391" i="7"/>
  <c r="A581" i="7"/>
  <c r="D841" i="9"/>
  <c r="K30" i="9"/>
  <c r="J2173" i="9"/>
  <c r="N960" i="9"/>
  <c r="K21" i="9"/>
  <c r="D210" i="9"/>
  <c r="H2113" i="9"/>
  <c r="I464" i="9"/>
  <c r="N1412" i="9"/>
  <c r="E2098" i="9"/>
  <c r="A2231" i="7"/>
  <c r="E505" i="9"/>
  <c r="H833" i="9"/>
  <c r="J1049" i="9"/>
  <c r="F1772" i="9"/>
  <c r="G1410" i="9"/>
  <c r="G159" i="9"/>
  <c r="L582" i="9"/>
  <c r="D192" i="9"/>
  <c r="K1432" i="9"/>
  <c r="J1293" i="9"/>
  <c r="E1254" i="9"/>
  <c r="C1210" i="9"/>
  <c r="L1990" i="9"/>
  <c r="E408" i="9"/>
  <c r="D1564" i="9"/>
  <c r="G2095" i="9"/>
  <c r="C408" i="9"/>
  <c r="K1741" i="9"/>
  <c r="I640" i="9"/>
  <c r="K1819" i="9"/>
  <c r="N2169" i="9"/>
  <c r="O1768" i="9"/>
  <c r="H1667" i="9"/>
  <c r="L1277" i="9"/>
  <c r="M578" i="9"/>
  <c r="E629" i="9"/>
  <c r="I187" i="9"/>
  <c r="J2223" i="9"/>
  <c r="N603" i="9"/>
  <c r="O2228" i="9"/>
  <c r="C1346" i="9"/>
  <c r="A1604" i="7"/>
  <c r="N1651" i="9"/>
  <c r="E175" i="9"/>
  <c r="O1756" i="9"/>
  <c r="D1126" i="9"/>
  <c r="A269" i="7"/>
  <c r="E336" i="9"/>
  <c r="A248" i="7"/>
  <c r="A1039" i="7"/>
  <c r="N1575" i="9"/>
  <c r="N824" i="9"/>
  <c r="F1810" i="9"/>
  <c r="G948" i="9"/>
  <c r="I1370" i="9"/>
  <c r="J754" i="9"/>
  <c r="A297" i="7"/>
  <c r="A1658" i="7"/>
  <c r="L11" i="9"/>
  <c r="D908" i="9"/>
  <c r="E1699" i="9"/>
  <c r="O235" i="9"/>
  <c r="A2030" i="7"/>
  <c r="A790" i="7"/>
  <c r="N723" i="9"/>
  <c r="O2211" i="9"/>
  <c r="N1476" i="9"/>
  <c r="G2035" i="9"/>
  <c r="G1317" i="9"/>
  <c r="E1658" i="9"/>
  <c r="O73" i="9"/>
  <c r="L494" i="9"/>
  <c r="G450" i="9"/>
  <c r="A990" i="7"/>
  <c r="K1086" i="9"/>
  <c r="K763" i="9"/>
  <c r="G595" i="9"/>
  <c r="K2151" i="9"/>
  <c r="F528" i="9"/>
  <c r="J1997" i="9"/>
  <c r="C1568" i="9"/>
  <c r="O223" i="9"/>
  <c r="H2085" i="9"/>
  <c r="K1789" i="9"/>
  <c r="L1658" i="9"/>
  <c r="H2035" i="9"/>
  <c r="I1459" i="9"/>
  <c r="M1573" i="9"/>
  <c r="D1197" i="9"/>
  <c r="O1652" i="9"/>
  <c r="N1704" i="9"/>
  <c r="J1691" i="9"/>
  <c r="M2170" i="9"/>
  <c r="K2111" i="9"/>
  <c r="D261" i="9"/>
  <c r="H1505" i="9"/>
  <c r="I459" i="9"/>
  <c r="F1126" i="9"/>
  <c r="I1160" i="9"/>
  <c r="N947" i="9"/>
  <c r="C1593" i="9"/>
  <c r="D818" i="9"/>
  <c r="K1324" i="9"/>
  <c r="K98" i="9"/>
  <c r="I976" i="9"/>
  <c r="M816" i="9"/>
  <c r="D1502" i="9"/>
  <c r="J2207" i="9"/>
  <c r="F1604" i="9"/>
  <c r="I515" i="9"/>
  <c r="M91" i="9"/>
  <c r="A56" i="7"/>
  <c r="A1994" i="7"/>
  <c r="A1829" i="7"/>
  <c r="I654" i="9"/>
  <c r="M1502" i="9"/>
  <c r="N1893" i="9"/>
  <c r="N1854" i="9"/>
  <c r="M804" i="9"/>
  <c r="L1059" i="9"/>
  <c r="A1296" i="7"/>
  <c r="C1964" i="9"/>
  <c r="O2152" i="9"/>
  <c r="A212" i="7"/>
  <c r="A1344" i="7"/>
  <c r="L1833" i="9"/>
  <c r="O1764" i="9"/>
  <c r="A1001" i="7"/>
  <c r="D1964" i="9"/>
  <c r="J651" i="9"/>
  <c r="C1769" i="9"/>
  <c r="H795" i="9"/>
  <c r="K1946" i="9"/>
  <c r="K2171" i="9"/>
  <c r="A816" i="7"/>
  <c r="E1924" i="9"/>
  <c r="K77" i="9"/>
  <c r="D1091" i="9"/>
  <c r="M1284" i="9"/>
  <c r="H466" i="9"/>
  <c r="N650" i="9"/>
  <c r="N1712" i="9"/>
  <c r="A1497" i="7"/>
  <c r="A1529" i="7"/>
  <c r="I1337" i="9"/>
  <c r="H179" i="9"/>
  <c r="C1463" i="9"/>
  <c r="N338" i="9"/>
  <c r="A1479" i="7"/>
  <c r="E2167" i="9"/>
  <c r="A24" i="7"/>
  <c r="A358" i="7"/>
  <c r="G188" i="9"/>
  <c r="G475" i="9"/>
  <c r="N2010" i="9"/>
  <c r="E1262" i="9"/>
  <c r="F1176" i="9"/>
  <c r="J1799" i="9"/>
  <c r="A539" i="7"/>
  <c r="A1280" i="7"/>
  <c r="A61" i="7"/>
  <c r="M654" i="9"/>
  <c r="N882" i="9"/>
  <c r="C523" i="9"/>
  <c r="F1756" i="9"/>
  <c r="G441" i="9"/>
  <c r="A1060" i="7"/>
  <c r="C1714" i="9"/>
  <c r="G1708" i="9"/>
  <c r="C1486" i="9"/>
  <c r="C1649" i="9"/>
  <c r="N655" i="9"/>
  <c r="A27" i="7"/>
  <c r="A655" i="7"/>
  <c r="A1417" i="7"/>
  <c r="A911" i="7"/>
  <c r="A1760" i="7"/>
  <c r="A1137" i="7"/>
  <c r="A490" i="7"/>
  <c r="A85" i="7"/>
  <c r="A1440" i="7"/>
  <c r="A904" i="7"/>
  <c r="A1456" i="7"/>
  <c r="A1507" i="7"/>
  <c r="A844" i="7"/>
  <c r="A459" i="7"/>
  <c r="A206" i="7"/>
  <c r="A805" i="7"/>
  <c r="A1179" i="7"/>
  <c r="A2055" i="7"/>
  <c r="A2165" i="7"/>
  <c r="A1140" i="7"/>
  <c r="D161" i="9"/>
  <c r="J1105" i="9"/>
  <c r="M2062" i="9"/>
  <c r="L32" i="9"/>
  <c r="H1745" i="9"/>
  <c r="F685" i="9"/>
  <c r="A1803" i="7"/>
  <c r="L695" i="9"/>
  <c r="D448" i="9"/>
  <c r="I576" i="9"/>
  <c r="A1908" i="7"/>
  <c r="F1608" i="9"/>
  <c r="E1646" i="9"/>
  <c r="K1721" i="9"/>
  <c r="A2239" i="7"/>
  <c r="A1305" i="7"/>
  <c r="E2234" i="9"/>
  <c r="N529" i="9"/>
  <c r="F2078" i="9"/>
  <c r="H1180" i="9"/>
  <c r="L1869" i="9"/>
  <c r="A552" i="7"/>
  <c r="A4" i="7"/>
  <c r="A1347" i="7"/>
  <c r="J9" i="9"/>
  <c r="E989" i="9"/>
  <c r="D1194" i="9"/>
  <c r="O1274" i="9"/>
  <c r="A715" i="7"/>
  <c r="A501" i="7"/>
  <c r="A1583" i="7"/>
  <c r="A1539" i="7"/>
  <c r="I343" i="9"/>
  <c r="J1342" i="9"/>
  <c r="G1743" i="9"/>
  <c r="J1039" i="9"/>
  <c r="A2097" i="7"/>
  <c r="H1964" i="9"/>
  <c r="H714" i="9"/>
  <c r="A1579" i="7"/>
  <c r="E2163" i="9"/>
  <c r="M774" i="9"/>
  <c r="J2121" i="9"/>
  <c r="C917" i="9"/>
  <c r="A2002" i="7"/>
  <c r="A202" i="7"/>
  <c r="A682" i="7"/>
  <c r="A855" i="7"/>
  <c r="A1194" i="7"/>
  <c r="L1051" i="9"/>
  <c r="J302" i="9"/>
  <c r="H1707" i="9"/>
  <c r="O2009" i="9"/>
  <c r="G1709" i="9"/>
  <c r="G1431" i="9"/>
  <c r="A996" i="7"/>
  <c r="F1525" i="9"/>
  <c r="G1152" i="9"/>
  <c r="N1382" i="9"/>
  <c r="A1536" i="7"/>
  <c r="M1413" i="9"/>
  <c r="K879" i="9"/>
  <c r="A1955" i="7"/>
  <c r="A1107" i="7"/>
  <c r="A1441" i="7"/>
  <c r="D1985" i="9"/>
  <c r="C1575" i="9"/>
  <c r="M1280" i="9"/>
  <c r="L940" i="9"/>
  <c r="O595" i="9"/>
  <c r="F1464" i="9"/>
  <c r="G1643" i="9"/>
  <c r="A460" i="7"/>
  <c r="O469" i="9"/>
  <c r="E1275" i="9"/>
  <c r="N1322" i="9"/>
  <c r="K1884" i="9"/>
  <c r="L1564" i="9"/>
  <c r="A108" i="7"/>
  <c r="A1588" i="7"/>
  <c r="A1065" i="7"/>
  <c r="L838" i="9"/>
  <c r="G1788" i="9"/>
  <c r="O1019" i="9"/>
  <c r="J1026" i="9"/>
  <c r="M727" i="9"/>
  <c r="M37" i="9"/>
  <c r="M1486" i="9"/>
  <c r="A979" i="7"/>
  <c r="E148" i="9"/>
  <c r="I1161" i="9"/>
  <c r="G1644" i="9"/>
  <c r="N1661" i="9"/>
  <c r="M1141" i="9"/>
  <c r="J2148" i="9"/>
  <c r="A1135" i="7"/>
  <c r="A827" i="7"/>
  <c r="A157" i="7"/>
  <c r="A861" i="7"/>
  <c r="A607" i="7"/>
  <c r="A1152" i="7"/>
  <c r="A804" i="7"/>
  <c r="A360" i="7"/>
  <c r="A1983" i="7"/>
  <c r="A818" i="7"/>
  <c r="A1473" i="7"/>
  <c r="A1063" i="7"/>
  <c r="A1426" i="7"/>
  <c r="A1400" i="7"/>
  <c r="A12" i="7"/>
  <c r="A174" i="7"/>
  <c r="A124" i="7"/>
  <c r="N285" i="9"/>
  <c r="A2009" i="7"/>
  <c r="I201" i="9"/>
  <c r="L1971" i="9"/>
  <c r="O1938" i="9"/>
  <c r="A1002" i="7"/>
  <c r="A1773" i="7"/>
  <c r="A303" i="7"/>
  <c r="K833" i="9"/>
  <c r="J11" i="9"/>
  <c r="J330" i="9"/>
  <c r="I307" i="9"/>
  <c r="N1564" i="9"/>
  <c r="M1794" i="9"/>
  <c r="A973" i="7"/>
  <c r="A1767" i="7"/>
  <c r="A895" i="7"/>
  <c r="F389" i="9"/>
  <c r="J1599" i="9"/>
  <c r="O1712" i="9"/>
  <c r="G1178" i="9"/>
  <c r="O1926" i="9"/>
  <c r="A1359" i="7"/>
  <c r="A1811" i="7"/>
  <c r="K1514" i="9"/>
  <c r="H2082" i="9"/>
  <c r="G1533" i="9"/>
  <c r="A2041" i="7"/>
  <c r="D1419" i="9"/>
  <c r="A562" i="7"/>
  <c r="H1442" i="9"/>
  <c r="A1551" i="7"/>
  <c r="A737" i="7"/>
  <c r="G1277" i="9"/>
  <c r="N1236" i="9"/>
  <c r="N1150" i="9"/>
  <c r="H1339" i="9"/>
  <c r="I423" i="9"/>
  <c r="A1622" i="7"/>
  <c r="A623" i="7"/>
  <c r="C2180" i="9"/>
  <c r="O1344" i="9"/>
  <c r="A2203" i="7"/>
  <c r="I21" i="9"/>
  <c r="I359" i="9"/>
  <c r="F1032" i="9"/>
  <c r="O1340" i="9"/>
  <c r="F1769" i="9"/>
  <c r="D2177" i="9"/>
  <c r="N140" i="9"/>
  <c r="M1293" i="9"/>
  <c r="K694" i="9"/>
  <c r="H1297" i="9"/>
  <c r="N743" i="9"/>
  <c r="G527" i="9"/>
  <c r="I2060" i="9"/>
  <c r="N1346" i="9"/>
  <c r="N302" i="9"/>
  <c r="D1111" i="9"/>
  <c r="H517" i="9"/>
  <c r="F1610" i="9"/>
  <c r="O626" i="9"/>
  <c r="O1919" i="9"/>
  <c r="C397" i="9"/>
  <c r="E1311" i="9"/>
  <c r="K2031" i="9"/>
  <c r="I1377" i="9"/>
  <c r="J1393" i="9"/>
  <c r="J1113" i="9"/>
  <c r="F852" i="9"/>
  <c r="K187" i="9"/>
  <c r="D520" i="9"/>
  <c r="C1782" i="9"/>
  <c r="N1413" i="9"/>
  <c r="G1886" i="9"/>
  <c r="N101" i="9"/>
  <c r="H991" i="9"/>
  <c r="D500" i="9"/>
  <c r="E737" i="9"/>
  <c r="K2063" i="9"/>
  <c r="N403" i="9"/>
  <c r="H1184" i="9"/>
  <c r="J1703" i="9"/>
  <c r="N861" i="9"/>
  <c r="C2138" i="9"/>
  <c r="N266" i="9"/>
  <c r="E734" i="9"/>
  <c r="C467" i="9"/>
  <c r="H1981" i="9"/>
  <c r="J2165" i="9"/>
  <c r="L737" i="9"/>
  <c r="I271" i="9"/>
  <c r="A252" i="7"/>
  <c r="A231" i="7"/>
  <c r="G1875" i="9"/>
  <c r="M1683" i="9"/>
  <c r="A713" i="7"/>
  <c r="H1326" i="9"/>
  <c r="H95" i="9"/>
  <c r="J1446" i="9"/>
  <c r="O1575" i="9"/>
  <c r="J751" i="9"/>
  <c r="I1256" i="9"/>
  <c r="F1383" i="9"/>
  <c r="D2163" i="9"/>
  <c r="M741" i="9"/>
  <c r="C2120" i="9"/>
  <c r="L145" i="9"/>
  <c r="A439" i="7"/>
  <c r="A1369" i="7"/>
  <c r="I1167" i="9"/>
  <c r="C446" i="9"/>
  <c r="G334" i="9"/>
  <c r="D354" i="9"/>
  <c r="O1874" i="9"/>
  <c r="J2106" i="9"/>
  <c r="E868" i="9"/>
  <c r="G1445" i="9"/>
  <c r="D1691" i="9"/>
  <c r="M743" i="9"/>
  <c r="I818" i="9"/>
  <c r="M1223" i="9"/>
  <c r="D525" i="9"/>
  <c r="L2021" i="9"/>
  <c r="D1838" i="9"/>
  <c r="I1967" i="9"/>
  <c r="K200" i="9"/>
  <c r="M1927" i="9"/>
  <c r="N303" i="9"/>
  <c r="J1984" i="9"/>
  <c r="G587" i="9"/>
  <c r="C338" i="9"/>
  <c r="N1282" i="9"/>
  <c r="E257" i="9"/>
  <c r="J1172" i="9"/>
  <c r="D339" i="9"/>
  <c r="G1190" i="9"/>
  <c r="K2089" i="9"/>
  <c r="J568" i="9"/>
  <c r="O837" i="9"/>
  <c r="N559" i="9"/>
  <c r="G1130" i="9"/>
  <c r="L484" i="9"/>
  <c r="M266" i="9"/>
  <c r="J1543" i="9"/>
  <c r="J1487" i="9"/>
  <c r="J1161" i="9"/>
  <c r="L2004" i="9"/>
  <c r="A350" i="7"/>
  <c r="A1523" i="7"/>
  <c r="D510" i="9"/>
  <c r="K557" i="9"/>
  <c r="N2067" i="9"/>
  <c r="G1019" i="9"/>
  <c r="A1662" i="7"/>
  <c r="A1067" i="7"/>
  <c r="M531" i="9"/>
  <c r="F1341" i="9"/>
  <c r="J1652" i="9"/>
  <c r="E754" i="9"/>
  <c r="M131" i="9"/>
  <c r="M1042" i="9"/>
  <c r="F1045" i="9"/>
  <c r="L191" i="9"/>
  <c r="K2075" i="9"/>
  <c r="H75" i="9"/>
  <c r="F1198" i="9"/>
  <c r="L1677" i="9"/>
  <c r="I191" i="9"/>
  <c r="F3" i="9"/>
  <c r="I1727" i="9"/>
  <c r="F698" i="9"/>
  <c r="I431" i="9"/>
  <c r="H817" i="9"/>
  <c r="H2204" i="9"/>
  <c r="K1502" i="9"/>
  <c r="F758" i="9"/>
  <c r="D1876" i="9"/>
  <c r="O472" i="9"/>
  <c r="H1465" i="9"/>
  <c r="I1399" i="9"/>
  <c r="E266" i="9"/>
  <c r="O706" i="9"/>
  <c r="M1906" i="9"/>
  <c r="O725" i="9"/>
  <c r="J699" i="9"/>
  <c r="G2075" i="9"/>
  <c r="O1773" i="9"/>
  <c r="I1213" i="9"/>
  <c r="L188" i="9"/>
  <c r="D2106" i="9"/>
  <c r="D1287" i="9"/>
  <c r="D1642" i="9"/>
  <c r="E1151" i="9"/>
  <c r="C699" i="9"/>
  <c r="A448" i="7"/>
  <c r="G1467" i="9"/>
  <c r="E740" i="9"/>
  <c r="N2066" i="9"/>
  <c r="A2090" i="7"/>
  <c r="A1931" i="7"/>
  <c r="A1942" i="7"/>
  <c r="A1920" i="7"/>
  <c r="I892" i="9"/>
  <c r="A1455" i="7"/>
  <c r="A1839" i="7"/>
  <c r="M1260" i="9"/>
  <c r="D629" i="9"/>
  <c r="N1348" i="9"/>
  <c r="L2005" i="9"/>
  <c r="J536" i="9"/>
  <c r="G1330" i="9"/>
  <c r="N1388" i="9"/>
  <c r="E1598" i="9"/>
  <c r="G1997" i="9"/>
  <c r="D1719" i="9"/>
  <c r="A1517" i="7"/>
  <c r="L1169" i="9"/>
  <c r="E321" i="9"/>
  <c r="D103" i="9"/>
  <c r="E381" i="9"/>
  <c r="K442" i="9"/>
  <c r="E1589" i="9"/>
  <c r="C187" i="9"/>
  <c r="H1227" i="9"/>
  <c r="L1423" i="9"/>
  <c r="H960" i="9"/>
  <c r="N1846" i="9"/>
  <c r="E1967" i="9"/>
  <c r="D1745" i="9"/>
  <c r="F1875" i="9"/>
  <c r="O1229" i="9"/>
  <c r="F502" i="9"/>
  <c r="M1426" i="9"/>
  <c r="L2130" i="9"/>
  <c r="H495" i="9"/>
  <c r="N1957" i="9"/>
  <c r="I2081" i="9"/>
  <c r="H804" i="9"/>
  <c r="C145" i="9"/>
  <c r="E1488" i="9"/>
  <c r="E1734" i="9"/>
  <c r="D856" i="9"/>
  <c r="A1126" i="7"/>
  <c r="J1581" i="9"/>
  <c r="L311" i="9"/>
  <c r="F1331" i="9"/>
  <c r="M1040" i="9"/>
  <c r="I223" i="9"/>
  <c r="H464" i="9"/>
  <c r="K1228" i="9"/>
  <c r="O417" i="9"/>
  <c r="A902" i="7"/>
  <c r="A1078" i="7"/>
  <c r="G1499" i="9"/>
  <c r="J1834" i="9"/>
  <c r="D817" i="9"/>
  <c r="H1053" i="9"/>
  <c r="C173" i="9"/>
  <c r="N886" i="9"/>
  <c r="J1996" i="9"/>
  <c r="C1800" i="9"/>
  <c r="K931" i="9"/>
  <c r="F2044" i="9"/>
  <c r="M2000" i="9"/>
  <c r="E2018" i="9"/>
  <c r="F771" i="9"/>
  <c r="K1031" i="9"/>
  <c r="C568" i="9"/>
  <c r="G967" i="9"/>
  <c r="D1557" i="9"/>
  <c r="M1216" i="9"/>
  <c r="G715" i="9"/>
  <c r="F1623" i="9"/>
  <c r="O1328" i="9"/>
  <c r="K1269" i="9"/>
  <c r="E1268" i="9"/>
  <c r="A53" i="7"/>
  <c r="C2157" i="9"/>
  <c r="O693" i="9"/>
  <c r="I655" i="9"/>
  <c r="M698" i="9"/>
  <c r="D372" i="9"/>
  <c r="M1019" i="9"/>
  <c r="D1059" i="9"/>
  <c r="A1372" i="7"/>
  <c r="K983" i="9"/>
  <c r="H303" i="9"/>
  <c r="A478" i="7"/>
  <c r="K1318" i="9"/>
  <c r="L167" i="9"/>
  <c r="J1155" i="9"/>
  <c r="A167" i="7"/>
  <c r="M836" i="9"/>
  <c r="H1329" i="9"/>
  <c r="A1712" i="7"/>
  <c r="A132" i="7"/>
  <c r="H1386" i="9"/>
  <c r="O740" i="9"/>
  <c r="A798" i="7"/>
  <c r="A522" i="7"/>
  <c r="M1135" i="9"/>
  <c r="G1507" i="9"/>
  <c r="A991" i="7"/>
  <c r="A749" i="7"/>
  <c r="A1801" i="7"/>
  <c r="A2040" i="7"/>
  <c r="A1091" i="7"/>
  <c r="A2122" i="7"/>
  <c r="A343" i="7"/>
  <c r="A575" i="7"/>
  <c r="A2212" i="7"/>
  <c r="E2210" i="9"/>
  <c r="N1090" i="9"/>
  <c r="N961" i="9"/>
  <c r="A1075" i="7"/>
  <c r="G1570" i="9"/>
  <c r="A1625" i="7"/>
  <c r="E85" i="9"/>
  <c r="O403" i="9"/>
  <c r="A1114" i="7"/>
  <c r="J1733" i="9"/>
  <c r="O2147" i="9"/>
  <c r="A643" i="7"/>
  <c r="C1683" i="9"/>
  <c r="N1979" i="9"/>
  <c r="D1127" i="9"/>
  <c r="A1606" i="7"/>
  <c r="A1023" i="7"/>
  <c r="H1001" i="9"/>
  <c r="F1340" i="9"/>
  <c r="O1400" i="9"/>
  <c r="A533" i="7"/>
  <c r="I381" i="9"/>
  <c r="N194" i="9"/>
  <c r="A808" i="7"/>
  <c r="A1901" i="7"/>
  <c r="A712" i="7"/>
  <c r="I1315" i="9"/>
  <c r="I1634" i="9"/>
  <c r="D2180" i="9"/>
  <c r="I886" i="9"/>
  <c r="D1153" i="9"/>
  <c r="J758" i="9"/>
  <c r="M1401" i="9"/>
  <c r="D2119" i="9"/>
  <c r="J2139" i="9"/>
  <c r="A2211" i="7"/>
  <c r="F1834" i="9"/>
  <c r="O2180" i="9"/>
  <c r="N1877" i="9"/>
  <c r="A1655" i="7"/>
  <c r="N2126" i="9"/>
  <c r="G1645" i="9"/>
  <c r="M1852" i="9"/>
  <c r="A1640" i="7"/>
  <c r="A314" i="7"/>
  <c r="A1206" i="7"/>
  <c r="L502" i="9"/>
  <c r="L754" i="9"/>
  <c r="J2186" i="9"/>
  <c r="O512" i="9"/>
  <c r="A2001" i="7"/>
  <c r="I1368" i="9"/>
  <c r="O1161" i="9"/>
  <c r="A1904" i="7"/>
  <c r="A239" i="7"/>
  <c r="A2228" i="7"/>
  <c r="A1581" i="7"/>
  <c r="A1514" i="7"/>
  <c r="A203" i="7"/>
  <c r="A354" i="7"/>
  <c r="A1995" i="7"/>
  <c r="A2205" i="7"/>
  <c r="A201" i="7"/>
  <c r="A141" i="7"/>
  <c r="A237" i="7"/>
  <c r="A878" i="7"/>
  <c r="A1038" i="7"/>
  <c r="A1827" i="7"/>
  <c r="F2096" i="9"/>
  <c r="G177" i="9"/>
  <c r="N1966" i="9"/>
  <c r="O1584" i="9"/>
  <c r="A215" i="7"/>
  <c r="J1981" i="9"/>
  <c r="E512" i="9"/>
  <c r="J1757" i="9"/>
  <c r="M2152" i="9"/>
  <c r="F1078" i="9"/>
  <c r="H1395" i="9"/>
  <c r="A2158" i="7"/>
  <c r="E70" i="9"/>
  <c r="I1486" i="9"/>
  <c r="F961" i="9"/>
  <c r="C819" i="9"/>
  <c r="C1287" i="9"/>
  <c r="A2220" i="7"/>
  <c r="C1282" i="9"/>
  <c r="C766" i="9"/>
  <c r="G1412" i="9"/>
  <c r="C863" i="9"/>
  <c r="H1834" i="9"/>
  <c r="A1986" i="7"/>
  <c r="C1644" i="9"/>
  <c r="H1233" i="9"/>
  <c r="O1502" i="9"/>
  <c r="I276" i="9"/>
  <c r="A960" i="7"/>
  <c r="A885" i="7"/>
  <c r="C1370" i="9"/>
  <c r="M1104" i="9"/>
  <c r="C1875" i="9"/>
  <c r="D1828" i="9"/>
  <c r="O655" i="9"/>
  <c r="A815" i="7"/>
  <c r="A1521" i="7"/>
  <c r="A1648" i="7"/>
  <c r="A814" i="7"/>
  <c r="A1731" i="7"/>
  <c r="A674" i="7"/>
  <c r="A35" i="7"/>
  <c r="A2131" i="7"/>
  <c r="A1509" i="7"/>
  <c r="A1138" i="7"/>
  <c r="A316" i="7"/>
  <c r="A1630" i="7"/>
  <c r="A172" i="7"/>
  <c r="A1088" i="7"/>
  <c r="A2201" i="7"/>
  <c r="A1876" i="7"/>
  <c r="A332" i="7"/>
  <c r="O2148" i="9"/>
  <c r="O1173" i="9"/>
  <c r="D634" i="9"/>
  <c r="G65" i="9"/>
  <c r="O35" i="9"/>
  <c r="L2109" i="9"/>
  <c r="C557" i="9"/>
  <c r="G533" i="9"/>
  <c r="K1571" i="9"/>
  <c r="N4" i="9"/>
  <c r="A1915" i="7"/>
  <c r="H1984" i="9"/>
  <c r="K88" i="9"/>
  <c r="M509" i="9"/>
  <c r="F2001" i="9"/>
  <c r="A1200" i="7"/>
  <c r="A2157" i="7"/>
  <c r="I372" i="9"/>
  <c r="D2181" i="9"/>
  <c r="M1878" i="9"/>
  <c r="N639" i="9"/>
  <c r="G758" i="9"/>
  <c r="A2133" i="7"/>
  <c r="A279" i="7"/>
  <c r="M1966" i="9"/>
  <c r="G1059" i="9"/>
  <c r="M2030" i="9"/>
  <c r="F1271" i="9"/>
  <c r="A1030" i="7"/>
  <c r="A485" i="7"/>
  <c r="A1707" i="7"/>
  <c r="A216" i="7"/>
  <c r="A1029" i="7"/>
  <c r="O1382" i="9"/>
  <c r="M1790" i="9"/>
  <c r="D2233" i="9"/>
  <c r="E1322" i="9"/>
  <c r="K396" i="9"/>
  <c r="A143" i="7"/>
  <c r="A1340" i="7"/>
  <c r="H1057" i="9"/>
  <c r="F712" i="9"/>
  <c r="F1355" i="9"/>
  <c r="O2130" i="9"/>
  <c r="O208" i="9"/>
  <c r="A1721" i="7"/>
  <c r="A1042" i="7"/>
  <c r="A1447" i="7"/>
  <c r="A2058" i="7"/>
  <c r="A76" i="7"/>
  <c r="A1357" i="7"/>
  <c r="A218" i="7"/>
  <c r="A294" i="7"/>
  <c r="F975" i="9"/>
  <c r="O1799" i="9"/>
  <c r="I1906" i="9"/>
  <c r="E2189" i="9"/>
  <c r="C2168" i="9"/>
  <c r="O1964" i="9"/>
  <c r="A1841" i="7"/>
  <c r="D1089" i="9"/>
  <c r="J505" i="9"/>
  <c r="C1127" i="9"/>
  <c r="A1674" i="7"/>
  <c r="F727" i="9"/>
  <c r="C353" i="9"/>
  <c r="C1505" i="9"/>
  <c r="A1535" i="7"/>
  <c r="A1962" i="7"/>
  <c r="A663" i="7"/>
  <c r="K169" i="9"/>
  <c r="G1877" i="9"/>
  <c r="L317" i="9"/>
  <c r="K737" i="9"/>
  <c r="L698" i="9"/>
  <c r="A629" i="7"/>
  <c r="N1141" i="9"/>
  <c r="E338" i="9"/>
  <c r="O2019" i="9"/>
  <c r="F754" i="9"/>
  <c r="N708" i="9"/>
  <c r="A1777" i="7"/>
  <c r="A974" i="7"/>
  <c r="A1300" i="7"/>
  <c r="A1154" i="7"/>
  <c r="A74" i="7"/>
  <c r="K1967" i="9"/>
  <c r="F1996" i="9"/>
  <c r="E1370" i="9"/>
  <c r="D874" i="9"/>
  <c r="I1773" i="9"/>
  <c r="A10" i="7"/>
  <c r="A2101" i="7"/>
  <c r="K1173" i="9"/>
  <c r="I985" i="9"/>
  <c r="I805" i="9"/>
  <c r="M1311" i="9"/>
  <c r="M766" i="9"/>
  <c r="A156" i="7"/>
  <c r="A462" i="7"/>
  <c r="A111" i="7"/>
  <c r="A2033" i="7"/>
  <c r="A2103" i="7"/>
  <c r="A2225" i="7"/>
  <c r="A831" i="7"/>
  <c r="A2074" i="7"/>
  <c r="A1637" i="7"/>
  <c r="A295" i="7"/>
  <c r="A346" i="7"/>
  <c r="A1308" i="7"/>
  <c r="A1719" i="7"/>
  <c r="A1621" i="7"/>
  <c r="A1454" i="7"/>
  <c r="E275" i="9"/>
  <c r="A1086" i="7"/>
  <c r="L2108" i="9"/>
  <c r="M640" i="9"/>
  <c r="D1954" i="9"/>
  <c r="A1110" i="7"/>
  <c r="D672" i="9"/>
  <c r="A785" i="7"/>
  <c r="L2042" i="9"/>
  <c r="H1281" i="9"/>
  <c r="M552" i="9"/>
  <c r="A1262" i="7"/>
  <c r="A417" i="7"/>
  <c r="A972" i="7"/>
  <c r="A1109" i="7"/>
  <c r="A939" i="7"/>
  <c r="K433" i="9"/>
  <c r="A1969" i="7"/>
  <c r="A2215" i="7"/>
  <c r="A775" i="7"/>
  <c r="K1423" i="9"/>
  <c r="N531" i="9"/>
  <c r="C1412" i="9"/>
  <c r="A1592" i="7"/>
  <c r="A642" i="7"/>
  <c r="F459" i="9"/>
  <c r="O750" i="9"/>
  <c r="L2114" i="9"/>
  <c r="A1043" i="7"/>
  <c r="A433" i="7"/>
  <c r="N1324" i="9"/>
  <c r="L1877" i="9"/>
  <c r="H1574" i="9"/>
  <c r="A1525" i="7"/>
  <c r="N797" i="9"/>
  <c r="F1138" i="9"/>
  <c r="A2039" i="7"/>
  <c r="J1134" i="9"/>
  <c r="A2094" i="7"/>
  <c r="C1924" i="9"/>
  <c r="G1497" i="9"/>
  <c r="I73" i="9"/>
  <c r="D32" i="9"/>
  <c r="A1482" i="7"/>
  <c r="O1109" i="9"/>
  <c r="F1488" i="9"/>
  <c r="J1851" i="9"/>
  <c r="A1066" i="7"/>
  <c r="O907" i="9"/>
  <c r="E114" i="9"/>
  <c r="J948" i="9"/>
  <c r="A1254" i="7"/>
  <c r="A1026" i="7"/>
  <c r="A705" i="7"/>
  <c r="A2046" i="7"/>
  <c r="A1744" i="7"/>
  <c r="A374" i="7"/>
  <c r="A598" i="7"/>
  <c r="A526" i="7"/>
  <c r="A1069" i="7"/>
  <c r="F935" i="9"/>
  <c r="C209" i="9"/>
  <c r="A1049" i="7"/>
  <c r="A1324" i="7"/>
  <c r="A96" i="7"/>
  <c r="M495" i="9"/>
  <c r="A956" i="7"/>
  <c r="A2156" i="7"/>
  <c r="A565" i="7"/>
  <c r="N1511" i="9"/>
  <c r="A631" i="7"/>
  <c r="H1573" i="9"/>
  <c r="A2066" i="7"/>
  <c r="K1871" i="9"/>
  <c r="D667" i="9"/>
  <c r="D1138" i="9"/>
  <c r="C1516" i="9"/>
  <c r="A1185" i="7"/>
  <c r="A1797" i="7"/>
  <c r="A1098" i="7"/>
  <c r="A1990" i="7"/>
  <c r="F2098" i="9"/>
  <c r="A422" i="7"/>
  <c r="C1834" i="9"/>
  <c r="A975" i="7"/>
  <c r="G448" i="9"/>
  <c r="A376" i="7"/>
  <c r="I1134" i="9"/>
  <c r="H1443" i="9"/>
  <c r="H2008" i="9"/>
  <c r="A1215" i="7"/>
  <c r="L1772" i="9"/>
  <c r="A71" i="7"/>
  <c r="L1910" i="9"/>
  <c r="A1111" i="7"/>
  <c r="G2005" i="9"/>
  <c r="A70" i="7"/>
  <c r="A1297" i="7"/>
  <c r="M662" i="9"/>
  <c r="A2210" i="7"/>
  <c r="F1050" i="9"/>
  <c r="A1561" i="7"/>
  <c r="D1858" i="9"/>
  <c r="J640" i="9"/>
  <c r="H1767" i="9"/>
  <c r="O201" i="9"/>
  <c r="E1812" i="9"/>
  <c r="M1178" i="9"/>
  <c r="N1948" i="9"/>
  <c r="F669" i="9"/>
  <c r="D64" i="9"/>
  <c r="K321" i="9"/>
  <c r="N1068" i="9"/>
  <c r="G2211" i="9"/>
  <c r="O1006" i="9"/>
  <c r="E1781" i="9"/>
  <c r="L1384" i="9"/>
  <c r="O12" i="9"/>
  <c r="M98" i="9"/>
  <c r="D1530" i="9"/>
  <c r="F1652" i="9"/>
  <c r="L1882" i="9"/>
  <c r="D1154" i="9"/>
  <c r="A1252" i="7"/>
  <c r="A1422" i="7"/>
  <c r="L1324" i="9"/>
  <c r="C73" i="9"/>
  <c r="J713" i="9"/>
  <c r="H699" i="9"/>
  <c r="A832" i="7"/>
  <c r="G825" i="9"/>
  <c r="E810" i="9"/>
  <c r="O1357" i="9"/>
  <c r="E1457" i="9"/>
  <c r="M1152" i="9"/>
  <c r="E533" i="9"/>
  <c r="O1944" i="9"/>
  <c r="H1885" i="9"/>
  <c r="K1459" i="9"/>
  <c r="J511" i="9"/>
  <c r="G1757" i="9"/>
  <c r="H774" i="9"/>
  <c r="I35" i="9"/>
  <c r="M467" i="9"/>
  <c r="A2027" i="7"/>
  <c r="G1992" i="9"/>
  <c r="A835" i="7"/>
  <c r="L1049" i="9"/>
  <c r="A602" i="7"/>
  <c r="F1622" i="9"/>
  <c r="D20" i="9"/>
  <c r="J73" i="9"/>
  <c r="A494" i="7"/>
  <c r="E1502" i="9"/>
  <c r="M1666" i="9"/>
  <c r="F874" i="9"/>
  <c r="I787" i="9"/>
  <c r="L183" i="9"/>
  <c r="H1561" i="9"/>
  <c r="A431" i="7"/>
  <c r="J599" i="9"/>
  <c r="J1019" i="9"/>
  <c r="A653" i="7"/>
  <c r="L1979" i="9"/>
  <c r="L2230" i="9"/>
  <c r="E1187" i="9"/>
  <c r="A1692" i="7"/>
  <c r="A1186" i="7"/>
  <c r="J1798" i="9"/>
  <c r="L441" i="9"/>
  <c r="L1386" i="9"/>
  <c r="A632" i="7"/>
  <c r="G138" i="9"/>
  <c r="F2063" i="9"/>
  <c r="A2081" i="7"/>
  <c r="A1170" i="7"/>
  <c r="A441" i="7"/>
  <c r="A658" i="7"/>
  <c r="A221" i="7"/>
  <c r="A72" i="7"/>
  <c r="A1748" i="7"/>
  <c r="A1982" i="7"/>
  <c r="A905" i="7"/>
  <c r="L1112" i="9"/>
  <c r="M723" i="9"/>
  <c r="H1520" i="9"/>
  <c r="L1883" i="9"/>
  <c r="G195" i="9"/>
  <c r="A1361" i="7"/>
  <c r="L1078" i="9"/>
  <c r="F336" i="9"/>
  <c r="A1575" i="7"/>
  <c r="H1835" i="9"/>
  <c r="H2206" i="9"/>
  <c r="A1737" i="7"/>
  <c r="F2190" i="9"/>
  <c r="A1650" i="7"/>
  <c r="A191" i="7"/>
  <c r="I2052" i="9"/>
  <c r="A259" i="7"/>
  <c r="C1512" i="9"/>
  <c r="G1972" i="9"/>
  <c r="A1256" i="7"/>
  <c r="E1843" i="9"/>
  <c r="K2128" i="9"/>
  <c r="K1136" i="9"/>
  <c r="A1595" i="7"/>
  <c r="A1607" i="7"/>
  <c r="A179" i="7"/>
  <c r="L2049" i="9"/>
  <c r="H223" i="9"/>
  <c r="M1788" i="9"/>
  <c r="G805" i="9"/>
  <c r="F441" i="9"/>
  <c r="F2165" i="9"/>
  <c r="G1998" i="9"/>
  <c r="A1051" i="7"/>
  <c r="A614" i="7"/>
  <c r="A1427" i="7"/>
  <c r="H2121" i="9"/>
  <c r="F294" i="9"/>
  <c r="J1598" i="9"/>
  <c r="A246" i="7"/>
  <c r="A513" i="7"/>
  <c r="H395" i="9"/>
  <c r="G879" i="9"/>
  <c r="A1310" i="7"/>
  <c r="A188" i="7"/>
  <c r="A1790" i="7"/>
  <c r="G2123" i="9"/>
  <c r="I119" i="9"/>
  <c r="H201" i="9"/>
  <c r="A792" i="7"/>
  <c r="A1465" i="7"/>
  <c r="O1786" i="9"/>
  <c r="J1119" i="9"/>
  <c r="K2177" i="9"/>
  <c r="A848" i="7"/>
  <c r="A720" i="7"/>
  <c r="A1201" i="7"/>
  <c r="A852" i="7"/>
  <c r="A918" i="7"/>
  <c r="A471" i="7"/>
  <c r="A1805" i="7"/>
  <c r="A1018" i="7"/>
  <c r="A189" i="7"/>
  <c r="A1003" i="7"/>
  <c r="A2144" i="7"/>
  <c r="A326" i="7"/>
  <c r="A1957" i="7"/>
  <c r="A363" i="7"/>
  <c r="N191" i="9"/>
  <c r="N1591" i="9"/>
  <c r="C680" i="9"/>
  <c r="G2092" i="9"/>
  <c r="A2038" i="7"/>
  <c r="H1140" i="9"/>
  <c r="O1878" i="9"/>
  <c r="A1695" i="7"/>
  <c r="L2058" i="9"/>
  <c r="A1488" i="7"/>
  <c r="A1616" i="7"/>
  <c r="A1700" i="7"/>
  <c r="K1525" i="9"/>
  <c r="L690" i="9"/>
  <c r="D502" i="9"/>
  <c r="A881" i="7"/>
  <c r="A1765" i="7"/>
  <c r="A1053" i="7"/>
  <c r="J2076" i="9"/>
  <c r="O1707" i="9"/>
  <c r="G1623" i="9"/>
  <c r="A1928" i="7"/>
  <c r="A777" i="7"/>
  <c r="A933" i="7"/>
  <c r="N693" i="9"/>
  <c r="J1627" i="9"/>
  <c r="G1899" i="9"/>
  <c r="D810" i="9"/>
  <c r="A155" i="7"/>
  <c r="A969" i="7"/>
  <c r="N2220" i="9"/>
  <c r="I375" i="9"/>
  <c r="F272" i="9"/>
  <c r="A628" i="7"/>
  <c r="F2119" i="9"/>
  <c r="L939" i="9"/>
  <c r="A1267" i="7"/>
  <c r="A1890" i="7"/>
  <c r="A1035" i="7"/>
  <c r="A1580" i="7"/>
  <c r="A479" i="7"/>
  <c r="A914" i="7"/>
  <c r="A828" i="7"/>
  <c r="A2029" i="7"/>
  <c r="A2154" i="7"/>
  <c r="A1528" i="7"/>
  <c r="A1188" i="7"/>
  <c r="A1973" i="7"/>
  <c r="A260" i="7"/>
  <c r="A1365" i="7"/>
  <c r="A2152" i="7"/>
  <c r="A509" i="7"/>
  <c r="M1965" i="9"/>
  <c r="H1293" i="9"/>
  <c r="C2155" i="9"/>
  <c r="D1383" i="9"/>
  <c r="G429" i="9"/>
  <c r="F2223" i="9"/>
  <c r="A1547" i="7"/>
  <c r="H1080" i="9"/>
  <c r="H1927" i="9"/>
  <c r="E409" i="9"/>
  <c r="H1244" i="9"/>
  <c r="O886" i="9"/>
  <c r="A1941" i="7"/>
  <c r="E190" i="9"/>
  <c r="A1414" i="7"/>
  <c r="A1626" i="7"/>
  <c r="J445" i="9"/>
  <c r="O948" i="9"/>
  <c r="L1703" i="9"/>
  <c r="M1291" i="9"/>
  <c r="I983" i="9"/>
  <c r="O1635" i="9"/>
  <c r="M1846" i="9"/>
  <c r="A1237" i="7"/>
  <c r="M712" i="9"/>
  <c r="C1153" i="9"/>
  <c r="J1516" i="9"/>
  <c r="N1335" i="9"/>
  <c r="A1028" i="7"/>
  <c r="A262" i="7"/>
  <c r="A567" i="7"/>
  <c r="A730" i="7"/>
  <c r="A592" i="7"/>
  <c r="L840" i="9"/>
  <c r="K1386" i="9"/>
  <c r="J750" i="9"/>
  <c r="I1460" i="9"/>
  <c r="L536" i="9"/>
  <c r="A2099" i="7"/>
  <c r="A457" i="7"/>
  <c r="M273" i="9"/>
  <c r="E1622" i="9"/>
  <c r="M1712" i="9"/>
  <c r="N1767" i="9"/>
  <c r="A1682" i="7"/>
  <c r="O1370" i="9"/>
  <c r="A1248" i="7"/>
  <c r="A2093" i="7"/>
  <c r="A2138" i="7"/>
  <c r="A2026" i="7"/>
  <c r="A1914" i="7"/>
  <c r="A1693" i="7"/>
  <c r="A2116" i="7"/>
  <c r="C28" i="9"/>
  <c r="J746" i="9"/>
  <c r="N20" i="9"/>
  <c r="I1049" i="9"/>
  <c r="K188" i="9"/>
  <c r="H2013" i="9"/>
  <c r="A2100" i="7"/>
  <c r="O791" i="9"/>
  <c r="G815" i="9"/>
  <c r="A134" i="7"/>
  <c r="A742" i="7"/>
  <c r="M897" i="9"/>
  <c r="O1651" i="9"/>
  <c r="A903" i="7"/>
  <c r="A1532" i="7"/>
  <c r="A1961" i="7"/>
  <c r="E936" i="9"/>
  <c r="N2088" i="9"/>
  <c r="O1954" i="9"/>
  <c r="E2106" i="9"/>
  <c r="A466" i="7"/>
  <c r="A1343" i="7"/>
  <c r="G1975" i="9"/>
  <c r="A1239" i="7"/>
  <c r="J1577" i="9"/>
  <c r="H658" i="9"/>
  <c r="C1453" i="9"/>
  <c r="J2152" i="9"/>
  <c r="A1757" i="7"/>
  <c r="A1393" i="7"/>
  <c r="A1810" i="7"/>
  <c r="A943" i="7"/>
  <c r="A841" i="7"/>
  <c r="H1986" i="9"/>
  <c r="L194" i="9"/>
  <c r="F853" i="9"/>
  <c r="C2114" i="9"/>
  <c r="O1838" i="9"/>
  <c r="A1956" i="7"/>
  <c r="D2188" i="9"/>
  <c r="H1460" i="9"/>
  <c r="J1806" i="9"/>
  <c r="F517" i="9"/>
  <c r="C1399" i="9"/>
  <c r="L2126" i="9"/>
  <c r="A1367" i="7"/>
  <c r="I636" i="9"/>
  <c r="A59" i="7"/>
  <c r="A5" i="7"/>
  <c r="A497" i="7"/>
  <c r="A359" i="7"/>
  <c r="A551" i="7"/>
  <c r="A277" i="7"/>
  <c r="A1665" i="7"/>
  <c r="A1150" i="7"/>
  <c r="A665" i="7"/>
  <c r="A1657" i="7"/>
  <c r="A291" i="7"/>
  <c r="A1445" i="7"/>
  <c r="A1716" i="7"/>
  <c r="H30" i="9"/>
  <c r="A483" i="7"/>
  <c r="L1997" i="9"/>
  <c r="A640" i="7"/>
  <c r="E603" i="9"/>
  <c r="A675" i="7"/>
  <c r="A896" i="7"/>
  <c r="A667" i="7"/>
  <c r="E2046" i="9"/>
  <c r="H459" i="9"/>
  <c r="N74" i="9"/>
  <c r="A1718" i="7"/>
  <c r="A1370" i="7"/>
  <c r="A130" i="7"/>
  <c r="A869" i="7"/>
  <c r="A420" i="7"/>
  <c r="A224" i="7"/>
  <c r="A1230" i="7"/>
  <c r="A249" i="7"/>
  <c r="A978" i="7"/>
  <c r="D1731" i="9"/>
  <c r="A426" i="7"/>
  <c r="L843" i="9"/>
  <c r="A139" i="7"/>
  <c r="A1717" i="7"/>
  <c r="M1729" i="9"/>
  <c r="A1677" i="7"/>
  <c r="I2083" i="9"/>
  <c r="A2204" i="7"/>
  <c r="J956" i="9"/>
  <c r="H400" i="9"/>
  <c r="C851" i="9"/>
  <c r="D1548" i="9"/>
  <c r="C88" i="9"/>
  <c r="J1258" i="9"/>
  <c r="I948" i="9"/>
  <c r="A458" i="7"/>
  <c r="A1627" i="7"/>
  <c r="A13" i="7"/>
  <c r="J775" i="9"/>
  <c r="H185" i="9"/>
  <c r="N269" i="9"/>
  <c r="C1761" i="9"/>
  <c r="K1289" i="9"/>
  <c r="A821" i="7"/>
  <c r="E817" i="9"/>
  <c r="A261" i="7"/>
  <c r="A1554" i="7"/>
  <c r="J2092" i="9"/>
  <c r="O412" i="9"/>
  <c r="K434" i="9"/>
  <c r="A43" i="7"/>
  <c r="A1101" i="7"/>
  <c r="A1991" i="7"/>
  <c r="A427" i="7"/>
  <c r="A1354" i="7"/>
  <c r="A1812" i="7"/>
  <c r="A337" i="7"/>
  <c r="A568" i="7"/>
  <c r="J1895" i="9"/>
  <c r="A34" i="7"/>
  <c r="A1322" i="7"/>
  <c r="A1602" i="7"/>
  <c r="A1004" i="7"/>
  <c r="A160" i="7"/>
  <c r="C179" i="9"/>
  <c r="A2179" i="7"/>
  <c r="G1697" i="9"/>
  <c r="A1282" i="7"/>
  <c r="F2181" i="9"/>
  <c r="A2164" i="7"/>
  <c r="A1526" i="7"/>
  <c r="A1599" i="7"/>
  <c r="J230" i="9"/>
  <c r="C275" i="9"/>
  <c r="A140" i="7"/>
  <c r="A106" i="7"/>
  <c r="A1040" i="7"/>
  <c r="A748" i="7"/>
  <c r="A1353" i="7"/>
  <c r="A1538" i="7"/>
  <c r="I453" i="9"/>
  <c r="I1645" i="9"/>
  <c r="H402" i="9"/>
  <c r="A1076" i="7"/>
  <c r="A1892" i="7"/>
  <c r="L1533" i="9"/>
  <c r="J1505" i="9"/>
  <c r="H1316" i="9"/>
  <c r="E136" i="9"/>
  <c r="A1292" i="7"/>
  <c r="G1384" i="9"/>
  <c r="F1021" i="9"/>
  <c r="F344" i="9"/>
  <c r="A1796" i="7"/>
  <c r="N1014" i="9"/>
  <c r="M354" i="9"/>
  <c r="A550" i="7"/>
  <c r="A1593" i="7"/>
  <c r="A778" i="7"/>
  <c r="L1447" i="9"/>
  <c r="N681" i="9"/>
  <c r="K634" i="9"/>
  <c r="I1536" i="9"/>
  <c r="A117" i="7"/>
  <c r="K1464" i="9"/>
  <c r="E161" i="9"/>
  <c r="H979" i="9"/>
  <c r="A40" i="7"/>
  <c r="E657" i="9"/>
  <c r="E384" i="9"/>
  <c r="A1645" i="7"/>
  <c r="A1405" i="7"/>
  <c r="A409" i="7"/>
  <c r="A1520" i="7"/>
  <c r="A21" i="7"/>
  <c r="M1793" i="9"/>
  <c r="A907" i="7"/>
  <c r="I713" i="9"/>
  <c r="A1844" i="7"/>
  <c r="L1880" i="9"/>
  <c r="J1388" i="9"/>
  <c r="E1586" i="9"/>
  <c r="A961" i="7"/>
  <c r="N77" i="9"/>
  <c r="A555" i="7"/>
  <c r="A2000" i="7"/>
  <c r="A1463" i="7"/>
  <c r="A859" i="7"/>
  <c r="A660" i="7"/>
  <c r="A301" i="7"/>
  <c r="F1105" i="9"/>
  <c r="K950" i="9"/>
  <c r="A2047" i="7"/>
  <c r="A2020" i="7"/>
  <c r="M536" i="9"/>
  <c r="F1403" i="9"/>
  <c r="A1984" i="7"/>
  <c r="E900" i="9"/>
  <c r="A39" i="7"/>
  <c r="A906" i="7"/>
  <c r="F1477" i="9"/>
  <c r="A2111" i="7"/>
  <c r="A617" i="7"/>
  <c r="A1936" i="7"/>
  <c r="A1940" i="7"/>
  <c r="A826" i="7"/>
  <c r="A226" i="7"/>
  <c r="A403" i="7"/>
  <c r="A1077" i="7"/>
  <c r="M298" i="9"/>
  <c r="C793" i="9"/>
  <c r="A2130" i="7"/>
  <c r="A1992" i="7"/>
  <c r="A1089" i="7"/>
  <c r="A2202" i="7"/>
  <c r="J1486" i="9"/>
  <c r="F787" i="9"/>
  <c r="J641" i="9"/>
  <c r="A621" i="7"/>
  <c r="J1204" i="9"/>
  <c r="A1724" i="7"/>
  <c r="A793" i="7"/>
  <c r="L1769" i="9"/>
  <c r="A1861" i="7"/>
  <c r="G338" i="9"/>
  <c r="A637" i="7"/>
  <c r="I1020" i="9"/>
  <c r="A1096" i="7"/>
  <c r="A2069" i="7"/>
  <c r="D1113" i="9"/>
  <c r="A1795" i="7"/>
  <c r="A1087" i="7"/>
  <c r="A1753" i="7"/>
  <c r="E2207" i="9"/>
  <c r="G1829" i="9"/>
  <c r="A1618" i="7"/>
  <c r="M1039" i="9"/>
  <c r="M1439" i="9"/>
  <c r="A783" i="7"/>
  <c r="A1849" i="7"/>
  <c r="D1212" i="9"/>
  <c r="A633" i="7"/>
  <c r="A1761" i="7"/>
  <c r="A321" i="7"/>
  <c r="A41" i="7"/>
  <c r="J394" i="9"/>
  <c r="A2004" i="7"/>
  <c r="A803" i="7"/>
  <c r="E1210" i="9"/>
  <c r="D222" i="9"/>
  <c r="A292" i="7"/>
  <c r="G1523" i="9"/>
  <c r="I1069" i="9"/>
  <c r="H667" i="9"/>
  <c r="H2033" i="9"/>
  <c r="F35" i="9"/>
  <c r="J458" i="9"/>
  <c r="N623" i="9"/>
  <c r="K173" i="9"/>
  <c r="M2074" i="9"/>
  <c r="O1708" i="9"/>
  <c r="F830" i="9"/>
  <c r="L1640" i="9"/>
  <c r="E1487" i="9"/>
  <c r="K74" i="9"/>
  <c r="F1074" i="9"/>
  <c r="M1397" i="9"/>
  <c r="E577" i="9"/>
  <c r="E1435" i="9"/>
  <c r="A434" i="7"/>
  <c r="J212" i="9"/>
  <c r="A1084" i="7"/>
  <c r="A1503" i="7"/>
  <c r="A16" i="7"/>
  <c r="N2086" i="9"/>
  <c r="A1979" i="7"/>
  <c r="D230" i="9"/>
  <c r="L954" i="9"/>
  <c r="G1586" i="9"/>
  <c r="K766" i="9"/>
  <c r="L175" i="9"/>
  <c r="L926" i="9"/>
  <c r="I1251" i="9"/>
  <c r="M1697" i="9"/>
  <c r="M1064" i="9"/>
  <c r="C1264" i="9"/>
  <c r="I2045" i="9"/>
  <c r="O804" i="9"/>
  <c r="J1242" i="9"/>
  <c r="L2179" i="9"/>
  <c r="F906" i="9"/>
  <c r="I1323" i="9"/>
  <c r="E1854" i="9"/>
  <c r="D641" i="9"/>
  <c r="K1003" i="9"/>
  <c r="J1264" i="9"/>
  <c r="A769" i="7"/>
  <c r="L2063" i="9"/>
  <c r="D1460" i="9"/>
  <c r="A948" i="7"/>
  <c r="I569" i="9"/>
  <c r="A324" i="7"/>
  <c r="A1334" i="7"/>
  <c r="C176" i="9"/>
  <c r="A187" i="7"/>
  <c r="L866" i="9"/>
  <c r="C1917" i="9"/>
  <c r="D1438" i="9"/>
  <c r="A2191" i="7"/>
  <c r="N2210" i="9"/>
  <c r="F304" i="9"/>
  <c r="M979" i="9"/>
  <c r="D4" i="9"/>
  <c r="A364" i="7"/>
  <c r="A1711" i="7"/>
  <c r="A1255" i="7"/>
  <c r="A200" i="7"/>
  <c r="J680" i="9"/>
  <c r="J919" i="9"/>
  <c r="A1144" i="7"/>
  <c r="D1710" i="9"/>
  <c r="L450" i="9"/>
  <c r="I2102" i="9"/>
  <c r="C1881" i="9"/>
  <c r="A1775" i="7"/>
  <c r="A1821" i="7"/>
  <c r="A894" i="7"/>
  <c r="A229" i="7"/>
  <c r="A2050" i="7"/>
  <c r="A2148" i="7"/>
  <c r="A854" i="7"/>
  <c r="A46" i="7"/>
  <c r="D1944" i="9"/>
  <c r="L2134" i="9"/>
  <c r="L1778" i="9"/>
  <c r="J795" i="9"/>
  <c r="F2087" i="9"/>
  <c r="A304" i="7"/>
  <c r="F804" i="9"/>
  <c r="A2115" i="7"/>
  <c r="A2067" i="7"/>
  <c r="C64" i="9"/>
  <c r="L1124" i="9"/>
  <c r="M731" i="9"/>
  <c r="F1457" i="9"/>
  <c r="O892" i="9"/>
  <c r="C634" i="9"/>
  <c r="A1033" i="7"/>
  <c r="A1664" i="7"/>
  <c r="C1266" i="9"/>
  <c r="I1064" i="9"/>
  <c r="A656" i="7"/>
  <c r="N978" i="9"/>
  <c r="A149" i="7"/>
  <c r="A482" i="7"/>
  <c r="A83" i="7"/>
  <c r="A1741" i="7"/>
  <c r="L172" i="9"/>
  <c r="I1384" i="9"/>
  <c r="F298" i="9"/>
  <c r="H997" i="9"/>
  <c r="H927" i="9"/>
  <c r="C830" i="9"/>
  <c r="J142" i="9"/>
  <c r="D1342" i="9"/>
  <c r="L1787" i="9"/>
  <c r="A865" i="7"/>
  <c r="A390" i="7"/>
  <c r="G1923" i="9"/>
  <c r="G861" i="9"/>
  <c r="K1156" i="9"/>
  <c r="A782" i="7"/>
  <c r="I1882" i="9"/>
  <c r="D74" i="9"/>
  <c r="K1408" i="9"/>
  <c r="A1702" i="7"/>
  <c r="A647" i="7"/>
  <c r="A1139" i="7"/>
  <c r="J1151" i="9"/>
  <c r="C731" i="9"/>
  <c r="A419" i="7"/>
  <c r="A2223" i="7"/>
  <c r="C825" i="9"/>
  <c r="G840" i="9"/>
  <c r="O1679" i="9"/>
  <c r="A163" i="7"/>
  <c r="H2138" i="9"/>
  <c r="A1270" i="7"/>
  <c r="A1444" i="7"/>
  <c r="A677" i="7"/>
  <c r="A955" i="7"/>
  <c r="A1009" i="7"/>
  <c r="A6" i="7"/>
  <c r="A1005" i="7"/>
  <c r="A1534" i="7"/>
  <c r="A180" i="7"/>
  <c r="A1615" i="7"/>
  <c r="A176" i="7"/>
  <c r="A266" i="7"/>
  <c r="O1407" i="9"/>
  <c r="I1652" i="9"/>
  <c r="I2161" i="9"/>
  <c r="C894" i="9"/>
  <c r="I1850" i="9"/>
  <c r="A2141" i="7"/>
  <c r="J1176" i="9"/>
  <c r="I182" i="9"/>
  <c r="A161" i="7"/>
  <c r="J1944" i="9"/>
  <c r="A564" i="7"/>
  <c r="A2169" i="7"/>
  <c r="A236" i="7"/>
  <c r="K372" i="9"/>
  <c r="O1401" i="9"/>
  <c r="F1444" i="9"/>
  <c r="K450" i="9"/>
  <c r="J1921" i="9"/>
  <c r="E2191" i="9"/>
  <c r="K387" i="9"/>
  <c r="H1218" i="9"/>
  <c r="L2116" i="9"/>
  <c r="A1085" i="7"/>
  <c r="A662" i="7"/>
  <c r="A290" i="7"/>
  <c r="J887" i="9"/>
  <c r="O1534" i="9"/>
  <c r="D1016" i="9"/>
  <c r="H1886" i="9"/>
  <c r="D636" i="9"/>
  <c r="O2135" i="9"/>
  <c r="K1921" i="9"/>
  <c r="K286" i="9"/>
  <c r="O1443" i="9"/>
  <c r="A630" i="7"/>
  <c r="K1693" i="9"/>
  <c r="A446" i="7"/>
  <c r="A1202" i="7"/>
  <c r="A1275" i="7"/>
  <c r="A495" i="7"/>
  <c r="A1432" i="7"/>
  <c r="A1390" i="7"/>
  <c r="A734" i="7"/>
  <c r="A1148" i="7"/>
  <c r="A54" i="7"/>
  <c r="A1685" i="7"/>
  <c r="A639" i="7"/>
  <c r="A2159" i="7"/>
  <c r="A766" i="7"/>
  <c r="A398" i="7"/>
  <c r="A125" i="7"/>
  <c r="A370" i="7"/>
  <c r="A958" i="7"/>
  <c r="O1560" i="9"/>
  <c r="E1059" i="9"/>
  <c r="K1698" i="9"/>
  <c r="E2170" i="9"/>
  <c r="J970" i="9"/>
  <c r="N1536" i="9"/>
  <c r="A529" i="7"/>
  <c r="O971" i="9"/>
  <c r="M1604" i="9"/>
  <c r="D1105" i="9"/>
  <c r="G273" i="9"/>
  <c r="F1748" i="9"/>
  <c r="O2067" i="9"/>
  <c r="A1172" i="7"/>
  <c r="A3" i="7"/>
  <c r="A2150" i="7"/>
  <c r="F122" i="9"/>
  <c r="O2205" i="9"/>
  <c r="I528" i="9"/>
  <c r="O2025" i="9"/>
  <c r="I792" i="9"/>
  <c r="F373" i="9"/>
  <c r="A1789" i="7"/>
  <c r="A949" i="7"/>
  <c r="J930" i="9"/>
  <c r="F927" i="9"/>
  <c r="G577" i="9"/>
  <c r="G2173" i="9"/>
  <c r="A68" i="7"/>
  <c r="A473" i="7"/>
  <c r="A219" i="7"/>
  <c r="A1888" i="7"/>
  <c r="L480" i="9"/>
  <c r="G95" i="9"/>
  <c r="J49" i="9"/>
  <c r="I1411" i="9"/>
  <c r="J785" i="9"/>
  <c r="C494" i="9"/>
  <c r="A339" i="7"/>
  <c r="A1926" i="7"/>
  <c r="N879" i="9"/>
  <c r="F1065" i="9"/>
  <c r="M394" i="9"/>
  <c r="E1639" i="9"/>
  <c r="A1933" i="7"/>
  <c r="H1069" i="9"/>
  <c r="A1027" i="7"/>
  <c r="A765" i="7"/>
  <c r="A1413" i="7"/>
  <c r="A1218" i="7"/>
  <c r="A1391" i="7"/>
  <c r="A1548" i="7"/>
  <c r="A467" i="7"/>
  <c r="C961" i="9"/>
  <c r="D1020" i="9"/>
  <c r="M1496" i="9"/>
  <c r="E64" i="9"/>
  <c r="L1560" i="9"/>
  <c r="G372" i="9"/>
  <c r="A1401" i="7"/>
  <c r="C1145" i="9"/>
  <c r="M869" i="9"/>
  <c r="C836" i="9"/>
  <c r="F1247" i="9"/>
  <c r="N749" i="9"/>
  <c r="F2067" i="9"/>
  <c r="L442" i="9"/>
  <c r="A2145" i="7"/>
  <c r="A1590" i="7"/>
  <c r="M975" i="9"/>
  <c r="I2046" i="9"/>
  <c r="C663" i="9"/>
  <c r="G1259" i="9"/>
  <c r="A824" i="7"/>
  <c r="A1268" i="7"/>
  <c r="D17" i="9"/>
  <c r="A1960" i="7"/>
  <c r="G1619" i="9"/>
  <c r="N895" i="9"/>
  <c r="L1275" i="9"/>
  <c r="N1190" i="9"/>
  <c r="A1495" i="7"/>
  <c r="K904" i="9"/>
  <c r="A402" i="7"/>
  <c r="A929" i="7"/>
  <c r="C1583" i="9"/>
  <c r="F870" i="9"/>
  <c r="N787" i="9"/>
  <c r="K2233" i="9"/>
  <c r="A1755" i="7"/>
  <c r="G1139" i="9"/>
  <c r="G1182" i="9"/>
  <c r="J1831" i="9"/>
  <c r="G848" i="9"/>
  <c r="K1683" i="9"/>
  <c r="F1112" i="9"/>
  <c r="F1800" i="9"/>
  <c r="A1944" i="7"/>
  <c r="A1428" i="7"/>
  <c r="A1788" i="7"/>
  <c r="A1878" i="7"/>
  <c r="A265" i="7"/>
  <c r="A733" i="7"/>
  <c r="A1352" i="7"/>
  <c r="A1012" i="7"/>
  <c r="A593" i="7"/>
  <c r="A225" i="7"/>
  <c r="A941" i="7"/>
  <c r="A1227" i="7"/>
  <c r="A1205" i="7"/>
  <c r="A1375" i="7"/>
  <c r="A797" i="7"/>
  <c r="A1959" i="7"/>
  <c r="G1595" i="9"/>
  <c r="K1795" i="9"/>
  <c r="L1637" i="9"/>
  <c r="A1145" i="7"/>
  <c r="M903" i="9"/>
  <c r="A1835" i="7"/>
  <c r="I1833" i="9"/>
  <c r="A98" i="7"/>
  <c r="G1831" i="9"/>
  <c r="I1646" i="9"/>
  <c r="O529" i="9"/>
  <c r="A1242" i="7"/>
  <c r="A1097" i="7"/>
  <c r="A1163" i="7"/>
  <c r="A133" i="7"/>
  <c r="A2091" i="7"/>
  <c r="A2147" i="7"/>
  <c r="A1863" i="7"/>
  <c r="A1142" i="7"/>
  <c r="A747" i="7"/>
  <c r="O887" i="9"/>
  <c r="A1798" i="7"/>
  <c r="A1906" i="7"/>
  <c r="A287" i="7"/>
  <c r="A746" i="7"/>
  <c r="H1089" i="9"/>
  <c r="M101" i="9"/>
  <c r="C1926" i="9"/>
  <c r="M1903" i="9"/>
  <c r="L1201" i="9"/>
  <c r="M1624" i="9"/>
  <c r="F1326" i="9"/>
  <c r="K525" i="9"/>
  <c r="L914" i="9"/>
  <c r="G1112" i="9"/>
  <c r="D1336" i="9"/>
  <c r="A1866" i="7"/>
  <c r="A2129" i="7"/>
  <c r="A2189" i="7"/>
  <c r="K1385" i="9"/>
  <c r="O2004" i="9"/>
  <c r="K2120" i="9"/>
  <c r="K1284" i="9"/>
  <c r="H793" i="9"/>
  <c r="M1139" i="9"/>
  <c r="E1883" i="9"/>
  <c r="A1872" i="7"/>
  <c r="G1772" i="9"/>
  <c r="I2064" i="9"/>
  <c r="H2228" i="9"/>
  <c r="A8" i="7"/>
  <c r="A432" i="7"/>
  <c r="A807" i="7"/>
  <c r="A612" i="7"/>
  <c r="A1576" i="7"/>
  <c r="A1758" i="7"/>
  <c r="A2230" i="7"/>
  <c r="A392" i="7"/>
  <c r="A1260" i="7"/>
  <c r="A1299" i="7"/>
  <c r="N1883" i="9"/>
  <c r="L1090" i="9"/>
  <c r="A1093" i="7"/>
  <c r="I1386" i="9"/>
  <c r="A1855" i="7"/>
  <c r="D1459" i="9"/>
  <c r="N229" i="9"/>
  <c r="H263" i="9"/>
  <c r="A1219" i="7"/>
  <c r="O1983" i="9"/>
  <c r="K1906" i="9"/>
  <c r="H251" i="9"/>
  <c r="A1598" i="7"/>
  <c r="D2215" i="9"/>
  <c r="N1049" i="9"/>
  <c r="J1720" i="9"/>
  <c r="A1696" i="7"/>
  <c r="A1325" i="7"/>
  <c r="A2015" i="7"/>
  <c r="A1647" i="7"/>
  <c r="E1012" i="9"/>
  <c r="A2011" i="7"/>
  <c r="D311" i="9"/>
  <c r="J136" i="9"/>
  <c r="A856" i="7"/>
  <c r="A136" i="7"/>
  <c r="I326" i="9"/>
  <c r="E2129" i="9"/>
  <c r="M697" i="9"/>
  <c r="N1340" i="9"/>
  <c r="E1513" i="9"/>
  <c r="A411" i="7"/>
  <c r="C1236" i="9"/>
  <c r="A685" i="7"/>
  <c r="M1344" i="9"/>
  <c r="L1747" i="9"/>
  <c r="M598" i="9"/>
  <c r="A578" i="7"/>
  <c r="N209" i="9"/>
  <c r="A915" i="7"/>
  <c r="H1571" i="9"/>
  <c r="H1086" i="9"/>
  <c r="D2059" i="9"/>
  <c r="J2059" i="9"/>
  <c r="D1051" i="9"/>
  <c r="E1721" i="9"/>
  <c r="C2232" i="9"/>
  <c r="I1722" i="9"/>
  <c r="F1014" i="9"/>
  <c r="A1820" i="7"/>
  <c r="E748" i="9"/>
  <c r="A2217" i="7"/>
  <c r="A512" i="7"/>
  <c r="A1298" i="7"/>
  <c r="A1070" i="7"/>
  <c r="A934" i="7"/>
  <c r="L1460" i="9"/>
  <c r="A95" i="7"/>
  <c r="A1571" i="7"/>
  <c r="I698" i="9"/>
  <c r="N692" i="9"/>
  <c r="A410" i="7"/>
  <c r="M793" i="9"/>
  <c r="K1955" i="9"/>
  <c r="D223" i="9"/>
  <c r="A1499" i="7"/>
  <c r="A1619" i="7"/>
  <c r="A799" i="7"/>
  <c r="A1895" i="7"/>
  <c r="A92" i="7"/>
  <c r="A1965" i="7"/>
  <c r="A1157" i="7"/>
  <c r="G1964" i="9"/>
  <c r="A1122" i="7"/>
  <c r="D948" i="9"/>
  <c r="A1515" i="7"/>
  <c r="L1459" i="9"/>
  <c r="J1774" i="9"/>
  <c r="A1487" i="7"/>
  <c r="A1558" i="7"/>
  <c r="M1510" i="9"/>
  <c r="A1467" i="7"/>
  <c r="A55" i="7"/>
  <c r="A962" i="7"/>
  <c r="A65" i="7"/>
  <c r="A1981" i="7"/>
  <c r="A1333" i="7"/>
  <c r="E937" i="9"/>
  <c r="A951" i="7"/>
  <c r="A768" i="7"/>
  <c r="A285" i="7"/>
  <c r="A2006" i="7"/>
  <c r="A547" i="7"/>
  <c r="A1226" i="7"/>
  <c r="M1316" i="9"/>
  <c r="E1882" i="9"/>
  <c r="G2208" i="9"/>
  <c r="A137" i="7"/>
  <c r="C271" i="9"/>
  <c r="A385" i="7"/>
  <c r="L928" i="9"/>
  <c r="C713" i="9"/>
  <c r="A718" i="7"/>
  <c r="H42" i="9"/>
  <c r="O1314" i="9"/>
  <c r="A223" i="7"/>
  <c r="A1726" i="7"/>
  <c r="L3" i="9"/>
  <c r="A1216" i="7"/>
  <c r="N230" i="9"/>
  <c r="A965" i="7"/>
  <c r="A1436" i="7"/>
  <c r="A2019" i="7"/>
  <c r="A88" i="7"/>
  <c r="A1366" i="7"/>
  <c r="A913" i="7"/>
  <c r="J869" i="9"/>
  <c r="A980" i="7"/>
  <c r="N1128" i="9"/>
  <c r="A1701" i="7"/>
  <c r="A299" i="7"/>
  <c r="I361" i="9"/>
  <c r="K1719" i="9"/>
  <c r="A199" i="7"/>
  <c r="H2011" i="9"/>
  <c r="H1111" i="9"/>
  <c r="D795" i="9"/>
  <c r="H715" i="9"/>
  <c r="A603" i="7"/>
  <c r="E35" i="9"/>
  <c r="C481" i="9"/>
  <c r="D1266" i="9"/>
  <c r="J224" i="9"/>
  <c r="L715" i="9"/>
  <c r="K1103" i="9"/>
  <c r="O2131" i="9"/>
  <c r="C1256" i="9"/>
  <c r="E1062" i="9"/>
  <c r="I963" i="9"/>
  <c r="N296" i="9"/>
  <c r="M1750" i="9"/>
  <c r="H1382" i="9"/>
  <c r="A572" i="7"/>
  <c r="C1069" i="9"/>
  <c r="E1128" i="9"/>
  <c r="A1338" i="7"/>
  <c r="I1516" i="9"/>
  <c r="O1705" i="9"/>
  <c r="J1812" i="9"/>
  <c r="C1070" i="9"/>
  <c r="J2114" i="9"/>
  <c r="A1899" i="7"/>
  <c r="L773" i="9"/>
  <c r="M1776" i="9"/>
  <c r="F1661" i="9"/>
  <c r="J2069" i="9"/>
  <c r="M2045" i="9"/>
  <c r="K1348" i="9"/>
  <c r="G1952" i="9"/>
  <c r="F1206" i="9"/>
  <c r="K1959" i="9"/>
  <c r="O1751" i="9"/>
  <c r="F1345" i="9"/>
  <c r="N501" i="9"/>
  <c r="O1213" i="9"/>
  <c r="I527" i="9"/>
  <c r="M650" i="9"/>
  <c r="E870" i="9"/>
  <c r="K1248" i="9"/>
  <c r="A313" i="7"/>
  <c r="G1212" i="9"/>
  <c r="G2170" i="9"/>
  <c r="A574" i="7"/>
  <c r="O1564" i="9"/>
  <c r="C1871" i="9"/>
  <c r="G977" i="9"/>
  <c r="H32" i="9"/>
  <c r="M1933" i="9"/>
  <c r="G1652" i="9"/>
  <c r="A168" i="7"/>
  <c r="A1676" i="7"/>
  <c r="A1090" i="7"/>
  <c r="F749" i="9"/>
  <c r="J1751" i="9"/>
  <c r="C1" i="7"/>
  <c r="C500" i="9"/>
  <c r="J1961" i="9"/>
  <c r="M86" i="9"/>
  <c r="A594" i="7"/>
  <c r="A618" i="7"/>
  <c r="G793" i="9"/>
  <c r="N489" i="9"/>
  <c r="A1460" i="7"/>
  <c r="J1152" i="9"/>
  <c r="J1138" i="9"/>
  <c r="G1461" i="9"/>
  <c r="A924" i="7"/>
  <c r="A772" i="7"/>
  <c r="A971" i="7"/>
  <c r="A1074" i="7"/>
  <c r="A1423" i="7"/>
  <c r="A1511" i="7"/>
  <c r="A1346" i="7"/>
  <c r="A1236" i="7"/>
  <c r="A1382" i="7"/>
  <c r="D1834" i="9"/>
  <c r="G1575" i="9"/>
  <c r="H1761" i="9"/>
  <c r="A1175" i="7"/>
  <c r="D382" i="9"/>
  <c r="A255" i="7"/>
  <c r="A619" i="7"/>
  <c r="A1542" i="7"/>
  <c r="A922" i="7"/>
  <c r="I1683" i="9"/>
  <c r="L1804" i="9"/>
  <c r="A453" i="7"/>
  <c r="G773" i="9"/>
  <c r="C517" i="9"/>
  <c r="F1965" i="9"/>
  <c r="A2110" i="7"/>
  <c r="A1704" i="7"/>
  <c r="D1062" i="9"/>
  <c r="O1464" i="9"/>
  <c r="M629" i="9"/>
  <c r="K810" i="9"/>
  <c r="I1534" i="9"/>
  <c r="A357" i="7"/>
  <c r="A1169" i="7"/>
  <c r="A322" i="7"/>
  <c r="J892" i="9"/>
  <c r="G1534" i="9"/>
  <c r="C700" i="9"/>
  <c r="A1564" i="7"/>
  <c r="A177" i="7"/>
  <c r="F1130" i="9"/>
  <c r="E1090" i="9"/>
  <c r="L982" i="9"/>
  <c r="K481" i="9"/>
  <c r="A2137" i="7"/>
  <c r="A1894" i="7"/>
  <c r="N1619" i="9"/>
  <c r="C1954" i="9"/>
  <c r="C2062" i="9"/>
  <c r="A60" i="7"/>
  <c r="C897" i="9"/>
  <c r="I1984" i="9"/>
  <c r="O284" i="9"/>
  <c r="A753" i="7"/>
  <c r="A437" i="7"/>
  <c r="A1603" i="7"/>
  <c r="G557" i="9"/>
  <c r="H1652" i="9"/>
  <c r="G1024" i="9"/>
  <c r="A1368" i="7"/>
  <c r="G1144" i="9"/>
  <c r="J441" i="9"/>
  <c r="C575" i="9"/>
  <c r="A1181" i="7"/>
  <c r="A729" i="7"/>
  <c r="A767" i="7"/>
  <c r="A1877" i="7"/>
  <c r="A517" i="7"/>
  <c r="A1505" i="7"/>
  <c r="A1165" i="7"/>
  <c r="A2064" i="7"/>
  <c r="A1556" i="7"/>
  <c r="A624" i="7"/>
  <c r="A2073" i="7"/>
  <c r="A1882" i="7"/>
  <c r="A900" i="7"/>
  <c r="A981" i="7"/>
  <c r="E895" i="9"/>
  <c r="K1439" i="9"/>
  <c r="G1979" i="9"/>
  <c r="I221" i="9"/>
  <c r="H1954" i="9"/>
  <c r="A1434" i="7"/>
  <c r="L65" i="9"/>
  <c r="G251" i="9"/>
  <c r="A1585" i="7"/>
  <c r="C869" i="9"/>
  <c r="A530" i="7"/>
  <c r="A1842" i="7"/>
  <c r="A1629" i="7"/>
  <c r="D1335" i="9"/>
  <c r="E1730" i="9"/>
  <c r="G998" i="9"/>
  <c r="D2208" i="9"/>
  <c r="A1448" i="7"/>
  <c r="G1173" i="9"/>
  <c r="H1774" i="9"/>
  <c r="H1149" i="9"/>
  <c r="A384" i="7"/>
  <c r="E983" i="9"/>
  <c r="A518" i="7"/>
  <c r="A884" i="7"/>
  <c r="G36" i="9"/>
  <c r="C2126" i="9"/>
  <c r="C226" i="9"/>
  <c r="L565" i="9"/>
  <c r="F114" i="9"/>
  <c r="N1248" i="9"/>
  <c r="F654" i="9"/>
  <c r="L1019" i="9"/>
  <c r="N727" i="9"/>
  <c r="A138" i="7"/>
  <c r="A571" i="7"/>
  <c r="A947" i="7"/>
  <c r="A330" i="7"/>
  <c r="A1690" i="7"/>
  <c r="A1680" i="7"/>
  <c r="A1274" i="7"/>
  <c r="A966" i="7"/>
  <c r="A967" i="7"/>
  <c r="A320" i="7"/>
  <c r="A158" i="7"/>
  <c r="A52" i="7"/>
  <c r="A659" i="7"/>
  <c r="A846" i="7"/>
  <c r="A312" i="7"/>
  <c r="A1106" i="7"/>
  <c r="A1989" i="7"/>
  <c r="A1193" i="7"/>
  <c r="A1489" i="7"/>
  <c r="J489" i="9"/>
  <c r="K1" i="7"/>
  <c r="I1638" i="9"/>
  <c r="O308" i="9"/>
  <c r="C1787" i="9"/>
  <c r="N1055" i="9"/>
  <c r="A830" i="7"/>
  <c r="J141" i="9"/>
  <c r="H440" i="9"/>
  <c r="J2196" i="9"/>
  <c r="A1192" i="7"/>
  <c r="D1669" i="9"/>
  <c r="M812" i="9"/>
  <c r="A669" i="7"/>
  <c r="A1466" i="7"/>
  <c r="A1104" i="7"/>
  <c r="K61" i="9"/>
  <c r="I1979" i="9"/>
  <c r="E723" i="9"/>
  <c r="L1310" i="9"/>
  <c r="H1136" i="9"/>
  <c r="G1593" i="9"/>
  <c r="A307" i="7"/>
  <c r="G983" i="9"/>
  <c r="N1666" i="9"/>
  <c r="D1312" i="9"/>
  <c r="J662" i="9"/>
  <c r="F518" i="9"/>
  <c r="A548" i="7"/>
  <c r="K2027" i="9"/>
  <c r="A310" i="7"/>
  <c r="A1869" i="7"/>
  <c r="O340" i="9"/>
  <c r="E1530" i="9"/>
  <c r="K947" i="9"/>
  <c r="E1788" i="9"/>
  <c r="A2025" i="7"/>
  <c r="A67" i="7"/>
  <c r="A1129" i="7"/>
  <c r="A935" i="7"/>
  <c r="E2002" i="9"/>
  <c r="D1904" i="9"/>
  <c r="F539" i="9"/>
  <c r="I2082" i="9"/>
  <c r="A2054" i="7"/>
  <c r="A424" i="7"/>
  <c r="A2132" i="7"/>
  <c r="A723" i="7"/>
  <c r="A1207" i="7"/>
  <c r="A1000" i="7"/>
  <c r="A838" i="7"/>
  <c r="A1080" i="7"/>
  <c r="A1204" i="7"/>
  <c r="G1291" i="9"/>
  <c r="E1165" i="9"/>
  <c r="M1717" i="9"/>
  <c r="K976" i="9"/>
  <c r="A1832" i="7"/>
  <c r="C1068" i="9"/>
  <c r="A1673" i="7"/>
  <c r="K1264" i="9"/>
  <c r="J272" i="9"/>
  <c r="A1907" i="7"/>
  <c r="A1235" i="7"/>
  <c r="M1701" i="9"/>
  <c r="F2170" i="9"/>
  <c r="I333" i="9"/>
  <c r="A1176" i="7"/>
  <c r="A2235" i="7"/>
  <c r="N1819" i="9"/>
  <c r="F1729" i="9"/>
  <c r="N2168" i="9"/>
  <c r="O148" i="9"/>
  <c r="H1863" i="9"/>
  <c r="A1756" i="7"/>
  <c r="H2186" i="9"/>
  <c r="M1182" i="9"/>
  <c r="C1297" i="9"/>
  <c r="F1163" i="9"/>
  <c r="M1069" i="9"/>
  <c r="J179" i="9"/>
  <c r="A2044" i="7"/>
  <c r="A128" i="7"/>
  <c r="A1893" i="7"/>
  <c r="A2036" i="7"/>
  <c r="I922" i="9"/>
  <c r="H2171" i="9"/>
  <c r="F1146" i="9"/>
  <c r="D748" i="9"/>
  <c r="O2031" i="9"/>
  <c r="I1082" i="9"/>
  <c r="A2049" i="7"/>
  <c r="A1686" i="7"/>
  <c r="C1267" i="9"/>
  <c r="D1292" i="9"/>
  <c r="F784" i="9"/>
  <c r="I1642" i="9"/>
  <c r="A569" i="7"/>
  <c r="N869" i="9"/>
  <c r="A94" i="7"/>
  <c r="A1182" i="7"/>
  <c r="A1121" i="7"/>
  <c r="A1277" i="7"/>
  <c r="A722" i="7"/>
  <c r="A1435" i="7"/>
  <c r="A784" i="7"/>
  <c r="A1223" i="7"/>
  <c r="A2106" i="7"/>
  <c r="A1764" i="7"/>
  <c r="A127" i="7"/>
  <c r="A1079" i="7"/>
  <c r="A32" i="7"/>
  <c r="H1403" i="9"/>
  <c r="G1863" i="9"/>
  <c r="E950" i="9"/>
  <c r="K505" i="9"/>
  <c r="A1661" i="7"/>
  <c r="L2215" i="9"/>
  <c r="C1315" i="9"/>
  <c r="A1376" i="7"/>
  <c r="A968" i="7"/>
  <c r="M1585" i="9"/>
  <c r="C2000" i="9"/>
  <c r="C1641" i="9"/>
  <c r="A50" i="7"/>
  <c r="A1468" i="7"/>
  <c r="A531" i="7"/>
  <c r="A664" i="7"/>
  <c r="L956" i="9"/>
  <c r="A773" i="7"/>
  <c r="A1287" i="7"/>
  <c r="A296" i="7"/>
  <c r="A1496" i="7"/>
  <c r="J2136" i="9"/>
  <c r="L1652" i="9"/>
  <c r="A1958" i="7"/>
  <c r="A661" i="7"/>
  <c r="A801" i="7"/>
  <c r="K455" i="9"/>
  <c r="A1679" i="7"/>
  <c r="A1013" i="7"/>
  <c r="A282" i="7"/>
  <c r="L2007" i="9"/>
  <c r="A1913" i="7"/>
  <c r="I1235" i="9"/>
  <c r="A1103" i="7"/>
  <c r="M1149" i="9"/>
  <c r="A2102" i="7"/>
  <c r="A474" i="7"/>
  <c r="A464" i="7"/>
  <c r="K2095" i="9"/>
  <c r="G309" i="9"/>
  <c r="F1048" i="9"/>
  <c r="A395" i="7"/>
  <c r="A703" i="7"/>
  <c r="C1383" i="9"/>
  <c r="D1878" i="9"/>
  <c r="A615" i="7"/>
  <c r="F196" i="9"/>
  <c r="A198" i="7"/>
  <c r="G954" i="9"/>
  <c r="N141" i="9"/>
  <c r="K1508" i="9"/>
  <c r="C1269" i="9"/>
  <c r="A590" i="7"/>
  <c r="A908" i="7"/>
  <c r="A1565" i="7"/>
  <c r="A686" i="7"/>
  <c r="A1259" i="7"/>
  <c r="A1786" i="7"/>
  <c r="A407" i="7"/>
  <c r="A1071" i="7"/>
  <c r="A254" i="7"/>
  <c r="G1859" i="9"/>
  <c r="K2045" i="9"/>
  <c r="A214" i="7"/>
  <c r="A2173" i="7"/>
  <c r="F1760" i="9"/>
  <c r="F144" i="9"/>
  <c r="D405" i="9"/>
  <c r="I929" i="9"/>
  <c r="A566" i="7"/>
  <c r="F1761" i="9"/>
  <c r="D308" i="9"/>
  <c r="A1127" i="7"/>
  <c r="A879" i="7"/>
  <c r="J1954" i="9"/>
  <c r="L1607" i="9"/>
  <c r="A1362" i="7"/>
  <c r="A794" i="7"/>
  <c r="A1569" i="7"/>
  <c r="A802" i="7"/>
  <c r="A636" i="7"/>
  <c r="L960" i="9"/>
  <c r="J1265" i="9"/>
  <c r="D1393" i="9"/>
  <c r="L1331" i="9"/>
  <c r="A788" i="7"/>
  <c r="N1277" i="9"/>
  <c r="L1441" i="9"/>
  <c r="A1502" i="7"/>
  <c r="K517" i="9"/>
  <c r="A1868" i="7"/>
  <c r="A443" i="7"/>
  <c r="G1786" i="9"/>
  <c r="A1922" i="7"/>
  <c r="A588" i="7"/>
  <c r="E1412" i="9"/>
  <c r="G1452" i="9"/>
  <c r="A1572" i="7"/>
  <c r="A820" i="7"/>
  <c r="A1698" i="7"/>
  <c r="J389" i="9"/>
  <c r="A2166" i="7"/>
  <c r="A2218" i="7"/>
  <c r="A300" i="7"/>
  <c r="A1379" i="7"/>
  <c r="A309" i="7"/>
  <c r="K1720" i="9"/>
  <c r="D1615" i="9"/>
  <c r="A120" i="7"/>
  <c r="A1015" i="7"/>
  <c r="N1447" i="9"/>
  <c r="A1217" i="7"/>
  <c r="A2184" i="7"/>
  <c r="G1472" i="9"/>
  <c r="E1834" i="9"/>
  <c r="G1080" i="9"/>
  <c r="A697" i="7"/>
  <c r="A1136" i="7"/>
  <c r="A1385" i="7"/>
  <c r="H43" i="9"/>
  <c r="I2069" i="9"/>
  <c r="A1407" i="7"/>
  <c r="A1816" i="7"/>
  <c r="D1783" i="9"/>
  <c r="A1550" i="7"/>
  <c r="A1917" i="7"/>
  <c r="H813" i="9"/>
  <c r="J1888" i="9"/>
  <c r="D1002" i="9"/>
  <c r="A1740" i="7"/>
  <c r="E1393" i="9"/>
  <c r="A1865" i="7"/>
  <c r="L2208" i="9"/>
  <c r="A1425" i="7"/>
  <c r="K296" i="9"/>
  <c r="A829" i="7"/>
  <c r="H1888" i="9"/>
  <c r="D1408" i="9"/>
  <c r="E1846" i="9"/>
  <c r="O1361" i="9"/>
  <c r="O1691" i="9"/>
  <c r="E131" i="9"/>
  <c r="G723" i="9"/>
  <c r="M1430" i="9"/>
  <c r="K740" i="9"/>
  <c r="F338" i="9"/>
  <c r="A281" i="7"/>
  <c r="I769" i="9"/>
  <c r="K232" i="9"/>
  <c r="K275" i="9"/>
  <c r="H1074" i="9"/>
  <c r="K140" i="9"/>
  <c r="N1706" i="9"/>
  <c r="J957" i="9"/>
  <c r="A165" i="7"/>
  <c r="H423" i="9"/>
  <c r="D1571" i="9"/>
  <c r="A1380" i="7"/>
  <c r="J1283" i="9"/>
  <c r="D1325" i="9"/>
  <c r="A2109" i="7"/>
  <c r="H1436" i="9"/>
  <c r="O501" i="9"/>
  <c r="F2203" i="9"/>
  <c r="H825" i="9"/>
  <c r="G2076" i="9"/>
  <c r="G1797" i="9"/>
  <c r="E1649" i="9"/>
  <c r="M1018" i="9"/>
  <c r="F500" i="9"/>
  <c r="H1418" i="9"/>
  <c r="L1761" i="9"/>
  <c r="H1459" i="9"/>
  <c r="L1474" i="9"/>
  <c r="K1633" i="9"/>
  <c r="G1408" i="9"/>
  <c r="K1012" i="9"/>
  <c r="M317" i="9"/>
  <c r="M754" i="9"/>
  <c r="O1270" i="9"/>
  <c r="A2032" i="7"/>
  <c r="A2057" i="7"/>
  <c r="M802" i="9"/>
  <c r="D1869" i="9"/>
  <c r="A209" i="7"/>
  <c r="N1091" i="9"/>
  <c r="A694" i="7"/>
  <c r="M163" i="9"/>
  <c r="N710" i="9"/>
  <c r="F2143" i="9"/>
  <c r="N832" i="9"/>
  <c r="A909" i="7"/>
  <c r="F2034" i="9"/>
  <c r="A1266" i="7"/>
  <c r="O2133" i="9"/>
  <c r="A1054" i="7"/>
  <c r="N120" i="9"/>
  <c r="E934" i="9"/>
  <c r="D1063" i="9"/>
  <c r="A1383" i="7"/>
  <c r="A1706" i="7"/>
  <c r="H1176" i="9"/>
  <c r="E1720" i="9"/>
  <c r="A1932" i="7"/>
  <c r="G999" i="9"/>
  <c r="M490" i="9"/>
  <c r="M1758" i="9"/>
  <c r="L1424" i="9"/>
  <c r="A169" i="7"/>
  <c r="A1875" i="7"/>
  <c r="A428" i="7"/>
  <c r="A242" i="7"/>
  <c r="A503" i="7"/>
  <c r="A1678" i="7"/>
  <c r="A743" i="7"/>
  <c r="A2003" i="7"/>
  <c r="A2028" i="7"/>
  <c r="K378" i="9"/>
  <c r="O1698" i="9"/>
  <c r="A1178" i="7"/>
  <c r="A1155" i="7"/>
  <c r="I696" i="9"/>
  <c r="A1082" i="7"/>
  <c r="J1832" i="9"/>
  <c r="A701" i="7"/>
  <c r="M638" i="9"/>
  <c r="C75" i="9"/>
  <c r="G1346" i="9"/>
  <c r="A556" i="7"/>
  <c r="O895" i="9"/>
  <c r="I751" i="9"/>
  <c r="A115" i="7"/>
  <c r="A641" i="7"/>
  <c r="K1314" i="9"/>
  <c r="E234" i="9"/>
  <c r="L1190" i="9"/>
  <c r="M1190" i="9"/>
  <c r="M912" i="9"/>
  <c r="K1114" i="9"/>
  <c r="A487" i="7"/>
  <c r="A1612" i="7"/>
  <c r="A910" i="7"/>
  <c r="C1847" i="9"/>
  <c r="I510" i="9"/>
  <c r="D183" i="9"/>
  <c r="A66" i="7"/>
  <c r="A930" i="7"/>
  <c r="E1160" i="9"/>
  <c r="K1589" i="9"/>
  <c r="M2056" i="9"/>
  <c r="A889" i="7"/>
  <c r="A217" i="7"/>
  <c r="A373" i="7"/>
  <c r="O43" i="9"/>
  <c r="H947" i="9"/>
  <c r="M1661" i="9"/>
  <c r="A233" i="7"/>
  <c r="L997" i="9"/>
  <c r="K928" i="9"/>
  <c r="E11" i="9"/>
  <c r="A1967" i="7"/>
  <c r="A616" i="7"/>
  <c r="A1834" i="7"/>
  <c r="J75" i="9"/>
  <c r="O236" i="9"/>
  <c r="K1242" i="9"/>
  <c r="H1628" i="9"/>
  <c r="L950" i="9"/>
  <c r="F455" i="9"/>
  <c r="D1040" i="9"/>
  <c r="I1637" i="9"/>
  <c r="A2017" i="7"/>
  <c r="A240" i="7"/>
  <c r="A1108" i="7"/>
  <c r="A2139" i="7"/>
  <c r="A1783" i="7"/>
  <c r="A192" i="7"/>
  <c r="A194" i="7"/>
  <c r="A302" i="7"/>
  <c r="A1253" i="7"/>
  <c r="A504" i="7"/>
  <c r="A670" i="7"/>
  <c r="A58" i="7"/>
  <c r="A37" i="7"/>
  <c r="M2149" i="9"/>
  <c r="E1965" i="9"/>
  <c r="H913" i="9"/>
  <c r="M1229" i="9"/>
  <c r="N1774" i="9"/>
  <c r="A1493" i="7"/>
  <c r="M1112" i="9"/>
  <c r="G1338" i="9"/>
  <c r="L223" i="9"/>
  <c r="I1317" i="9"/>
  <c r="A2022" i="7"/>
  <c r="A1880" i="7"/>
  <c r="A208" i="7"/>
  <c r="I1966" i="9"/>
  <c r="K1505" i="9"/>
  <c r="M1932" i="9"/>
  <c r="A129" i="7"/>
  <c r="D397" i="9"/>
  <c r="I889" i="9"/>
  <c r="D2060" i="9"/>
  <c r="L1022" i="9"/>
  <c r="G8" i="9"/>
  <c r="L2009" i="9"/>
  <c r="A1348" i="7"/>
  <c r="A2062" i="7"/>
  <c r="K685" i="9"/>
  <c r="O1997" i="9"/>
  <c r="O1206" i="9"/>
  <c r="D851" i="9"/>
  <c r="A1453" i="7"/>
  <c r="D46" i="9"/>
  <c r="I1666" i="9"/>
  <c r="F753" i="9"/>
  <c r="E1105" i="9"/>
  <c r="A1947" i="7"/>
  <c r="A932" i="7"/>
  <c r="A1387" i="7"/>
  <c r="A1596" i="7"/>
  <c r="A716" i="7"/>
  <c r="A583" i="7"/>
  <c r="A1533" i="7"/>
  <c r="A2233" i="7"/>
  <c r="A1885" i="7"/>
  <c r="A1356" i="7"/>
  <c r="A735" i="7"/>
  <c r="A451" i="7"/>
  <c r="A984" i="7"/>
  <c r="A463" i="7"/>
  <c r="A1464" i="7"/>
  <c r="A1024" i="7"/>
  <c r="A33" i="7"/>
  <c r="A1147" i="7"/>
  <c r="E54" i="9"/>
  <c r="H1004" i="9"/>
  <c r="K1640" i="9"/>
  <c r="K194" i="9"/>
  <c r="L2039" i="9"/>
  <c r="G1169" i="9"/>
  <c r="A1667" i="7"/>
  <c r="A1159" i="7"/>
  <c r="N1503" i="9"/>
  <c r="I690" i="9"/>
  <c r="A1446" i="7"/>
  <c r="L1888" i="9"/>
  <c r="H988" i="9"/>
  <c r="A2042" i="7"/>
  <c r="J1322" i="9"/>
  <c r="A853" i="7"/>
  <c r="A1840" i="7"/>
  <c r="I2190" i="9"/>
  <c r="O916" i="9"/>
  <c r="C2047" i="9"/>
  <c r="M878" i="9"/>
  <c r="O1426" i="9"/>
  <c r="A1331" i="7"/>
  <c r="A1666" i="7"/>
  <c r="N1970" i="9"/>
  <c r="M2204" i="9"/>
  <c r="A1924" i="7"/>
  <c r="M1728" i="9"/>
  <c r="F1034" i="9"/>
  <c r="A241" i="7"/>
  <c r="O1126" i="9"/>
  <c r="A1897" i="7"/>
  <c r="A645" i="7"/>
  <c r="F533" i="9"/>
  <c r="K1882" i="9"/>
  <c r="J1692" i="9"/>
  <c r="N789" i="9"/>
  <c r="I558" i="9"/>
  <c r="A622" i="7"/>
  <c r="A73" i="7"/>
  <c r="D1130" i="9"/>
  <c r="L388" i="9"/>
  <c r="G642" i="9"/>
  <c r="J1791" i="9"/>
  <c r="F411" i="9"/>
  <c r="D731" i="9"/>
  <c r="A671" i="7"/>
  <c r="A372" i="7"/>
  <c r="A123" i="7"/>
  <c r="A1573" i="7"/>
  <c r="A181" i="7"/>
  <c r="A184" i="7"/>
  <c r="A1846" i="7"/>
  <c r="F1335" i="9"/>
  <c r="A361" i="7"/>
  <c r="L1655" i="9"/>
  <c r="F1499" i="9"/>
  <c r="H1884" i="9"/>
  <c r="A1903" i="7"/>
  <c r="F1628" i="9"/>
  <c r="A1747" i="7"/>
  <c r="K403" i="9"/>
  <c r="L1645" i="9"/>
  <c r="A2065" i="7"/>
  <c r="K1336" i="9"/>
  <c r="I991" i="9"/>
  <c r="A325" i="7"/>
  <c r="A1166" i="7"/>
  <c r="A30" i="7"/>
  <c r="A690" i="7"/>
  <c r="M2075" i="9"/>
  <c r="I833" i="9"/>
  <c r="F2128" i="9"/>
  <c r="O1130" i="9"/>
  <c r="H56" i="9"/>
  <c r="A1822" i="7"/>
  <c r="L146" i="9"/>
  <c r="K956" i="9"/>
  <c r="F2204" i="9"/>
  <c r="H1534" i="9"/>
  <c r="J813" i="9"/>
  <c r="A899" i="7"/>
  <c r="A1853" i="7"/>
  <c r="A104" i="7"/>
  <c r="A2206" i="7"/>
  <c r="A317" i="7"/>
  <c r="M452" i="9"/>
  <c r="F1579" i="9"/>
  <c r="J1800" i="9"/>
  <c r="O1386" i="9"/>
  <c r="O1278" i="9"/>
  <c r="M306" i="9"/>
  <c r="A672" i="7"/>
  <c r="E440" i="9"/>
  <c r="H1535" i="9"/>
  <c r="K79" i="9"/>
  <c r="M72" i="9"/>
  <c r="I709" i="9"/>
  <c r="C579" i="9"/>
  <c r="A1930" i="7"/>
  <c r="A1652" i="7"/>
  <c r="A1174" i="7"/>
  <c r="A923" i="7"/>
  <c r="A442" i="7"/>
  <c r="A1978" i="7"/>
  <c r="A542" i="7"/>
  <c r="A591" i="7"/>
  <c r="A1660" i="7"/>
  <c r="A335" i="7"/>
  <c r="A1651" i="7"/>
  <c r="A1199" i="7"/>
  <c r="A706" i="7"/>
  <c r="A131" i="7"/>
  <c r="H958" i="9"/>
  <c r="J1465" i="9"/>
  <c r="L1411" i="9"/>
  <c r="H1638" i="9"/>
  <c r="A1289" i="7"/>
  <c r="K1160" i="9"/>
  <c r="J1078" i="9"/>
  <c r="O1112" i="9"/>
  <c r="A26" i="7"/>
  <c r="G1646" i="9"/>
  <c r="N2115" i="9"/>
  <c r="A1048" i="7"/>
  <c r="A375" i="7"/>
  <c r="A1549" i="7"/>
  <c r="A1341" i="7"/>
  <c r="A1276" i="7"/>
  <c r="E1694" i="9"/>
  <c r="A413" i="7"/>
  <c r="A210" i="7"/>
  <c r="A1562" i="7"/>
  <c r="N1533" i="9"/>
  <c r="G1769" i="9"/>
  <c r="F2113" i="9"/>
  <c r="A538" i="7"/>
  <c r="A1929" i="7"/>
  <c r="A1745" i="7"/>
  <c r="C194" i="9"/>
  <c r="A1327" i="7"/>
  <c r="A1739" i="7"/>
  <c r="D572" i="9"/>
  <c r="I497" i="9"/>
  <c r="A1567" i="7"/>
  <c r="M868" i="9"/>
  <c r="A247" i="7"/>
  <c r="G2036" i="9"/>
  <c r="A1115" i="7"/>
  <c r="A739" i="7"/>
  <c r="L2045" i="9"/>
  <c r="A689" i="7"/>
  <c r="G1627" i="9"/>
  <c r="L148" i="9"/>
  <c r="A1329" i="7"/>
  <c r="A608" i="7"/>
  <c r="O1315" i="9"/>
  <c r="E77" i="9"/>
  <c r="A205" i="7"/>
  <c r="H511" i="9"/>
  <c r="N43" i="9"/>
  <c r="J838" i="9"/>
  <c r="A1177" i="7"/>
  <c r="N2120" i="9"/>
  <c r="A561" i="7"/>
  <c r="A1705" i="7"/>
  <c r="A1403" i="7"/>
  <c r="A587" i="7"/>
  <c r="A940" i="7"/>
  <c r="A1656" i="7"/>
  <c r="N185" i="9"/>
  <c r="A1672" i="7"/>
  <c r="A953" i="7"/>
  <c r="A1641" i="7"/>
  <c r="J1225" i="9"/>
  <c r="A2238" i="7"/>
  <c r="A1713" i="7"/>
  <c r="A2178" i="7"/>
  <c r="O749" i="9"/>
  <c r="K1494" i="9"/>
  <c r="M1577" i="9"/>
  <c r="D1851" i="9"/>
  <c r="D1589" i="9"/>
  <c r="A1999" i="7"/>
  <c r="E963" i="9"/>
  <c r="K1901" i="9"/>
  <c r="A1939" i="7"/>
  <c r="J1124" i="9"/>
  <c r="N46" i="9"/>
  <c r="A311" i="7"/>
  <c r="A1896" i="7"/>
  <c r="A1774" i="7"/>
  <c r="H1556" i="9"/>
  <c r="A327" i="7"/>
  <c r="H431" i="9"/>
  <c r="C2033" i="9"/>
  <c r="N1443" i="9"/>
  <c r="H70" i="9"/>
  <c r="A1874" i="7"/>
  <c r="A243" i="7"/>
  <c r="L117" i="9"/>
  <c r="O1655" i="9"/>
  <c r="F400" i="9"/>
  <c r="O1598" i="9"/>
  <c r="O2112" i="9"/>
  <c r="A580" i="7"/>
  <c r="M441" i="9"/>
  <c r="A1415" i="7"/>
  <c r="K192" i="9"/>
  <c r="O36" i="9"/>
  <c r="J2079" i="9"/>
  <c r="A1350" i="7"/>
  <c r="I1119" i="9"/>
  <c r="C1772" i="9"/>
  <c r="I1005" i="9"/>
  <c r="A760" i="7"/>
  <c r="A345" i="7"/>
  <c r="E1453" i="9"/>
  <c r="F2155" i="9"/>
  <c r="L1161" i="9"/>
  <c r="O847" i="9"/>
  <c r="A171" i="7"/>
  <c r="C1368" i="9"/>
  <c r="A2222" i="7"/>
  <c r="K2189" i="9"/>
  <c r="G2180" i="9"/>
  <c r="A190" i="7"/>
  <c r="A493" i="7"/>
  <c r="A1732" i="7"/>
  <c r="A288" i="7"/>
  <c r="M513" i="9"/>
  <c r="A635" i="7"/>
  <c r="A1212" i="7"/>
  <c r="A278" i="7"/>
  <c r="M1527" i="9"/>
  <c r="A1271" i="7"/>
  <c r="G472" i="9"/>
  <c r="A1458" i="7"/>
  <c r="F2206" i="9"/>
  <c r="A318" i="7"/>
  <c r="A2117" i="7"/>
  <c r="A1527" i="7"/>
  <c r="A525" i="7"/>
  <c r="A676" i="7"/>
  <c r="A25" i="7"/>
  <c r="A620" i="7"/>
  <c r="A1735" i="7"/>
  <c r="L1338" i="9"/>
  <c r="A484" i="7"/>
  <c r="A1927" i="7"/>
  <c r="J2146" i="9"/>
  <c r="K845" i="9"/>
  <c r="A604" i="7"/>
  <c r="A776" i="7"/>
  <c r="L2076" i="9"/>
  <c r="N2000" i="9"/>
  <c r="A1037" i="7"/>
  <c r="A1394" i="7"/>
  <c r="F1562" i="9"/>
  <c r="A837" i="7"/>
  <c r="A1211" i="7"/>
  <c r="A232" i="7"/>
  <c r="K1051" i="9"/>
  <c r="J1126" i="9"/>
  <c r="M956" i="9"/>
  <c r="A687" i="7"/>
  <c r="N735" i="9"/>
  <c r="D1581" i="9"/>
  <c r="A1249" i="7"/>
  <c r="M2058" i="9"/>
  <c r="K1365" i="9"/>
  <c r="J569" i="9"/>
  <c r="A1189" i="7"/>
  <c r="I1204" i="9"/>
  <c r="A2086" i="7"/>
  <c r="A2193" i="7"/>
  <c r="K86" i="9"/>
  <c r="A257" i="7"/>
  <c r="A1151" i="7"/>
  <c r="F150" i="9"/>
  <c r="A1213" i="7"/>
  <c r="G1503" i="9"/>
  <c r="K302" i="9"/>
  <c r="A1072" i="7"/>
  <c r="A1886" i="7"/>
  <c r="K76" i="9"/>
  <c r="H1564" i="9"/>
  <c r="A1952" i="7"/>
  <c r="C1902" i="9"/>
  <c r="C2165" i="9"/>
  <c r="M1338" i="9"/>
  <c r="G776" i="9"/>
  <c r="A1763" i="7"/>
  <c r="F632" i="9"/>
  <c r="A1943" i="7"/>
  <c r="M132" i="9"/>
  <c r="H942" i="9"/>
  <c r="I2159" i="9"/>
  <c r="L1834" i="9"/>
  <c r="D899" i="9"/>
  <c r="J895" i="9"/>
  <c r="L1582" i="9"/>
  <c r="N1521" i="9"/>
  <c r="E1057" i="9"/>
  <c r="A833" i="7"/>
  <c r="A2171" i="7"/>
  <c r="G1424" i="9"/>
  <c r="D1926" i="9"/>
  <c r="K1401" i="9"/>
  <c r="N1353" i="9"/>
  <c r="L717" i="9"/>
  <c r="O908" i="9"/>
  <c r="L1780" i="9"/>
  <c r="A1209" i="7"/>
  <c r="N389" i="9"/>
  <c r="J947" i="9"/>
  <c r="A2216" i="7"/>
  <c r="H375" i="9"/>
  <c r="L1900" i="9"/>
  <c r="A1850" i="7"/>
  <c r="L105" i="9"/>
  <c r="K32" i="9"/>
  <c r="D1793" i="9"/>
  <c r="H72" i="9"/>
  <c r="H498" i="9"/>
  <c r="M586" i="9"/>
  <c r="M627" i="9"/>
  <c r="O1772" i="9"/>
  <c r="L75" i="9"/>
  <c r="N591" i="9"/>
  <c r="L1634" i="9"/>
  <c r="G179" i="9"/>
  <c r="C769" i="9"/>
  <c r="O1872" i="9"/>
  <c r="M183" i="9"/>
  <c r="L1508" i="9"/>
  <c r="E564" i="9"/>
  <c r="A609" i="7"/>
  <c r="E1810" i="9"/>
  <c r="J940" i="9"/>
  <c r="A62" i="7"/>
  <c r="M1649" i="9"/>
  <c r="K340" i="9"/>
  <c r="H1424" i="9"/>
  <c r="I511" i="9"/>
  <c r="K468" i="9"/>
  <c r="N2207" i="9"/>
  <c r="E582" i="9"/>
  <c r="A383" i="7"/>
  <c r="M1262" i="9"/>
  <c r="F1213" i="9"/>
  <c r="A371" i="7"/>
  <c r="J1061" i="9"/>
  <c r="K779" i="9"/>
  <c r="D1345" i="9"/>
  <c r="E928" i="9"/>
  <c r="F220" i="9"/>
  <c r="F1752" i="9"/>
  <c r="N188" i="9"/>
  <c r="A82" i="7"/>
  <c r="J1905" i="9"/>
  <c r="C590" i="9"/>
  <c r="D768" i="9"/>
  <c r="A1125" i="7"/>
  <c r="E712" i="9"/>
  <c r="N1153" i="9"/>
  <c r="A1544" i="7"/>
  <c r="A1132" i="7"/>
  <c r="A1697" i="7"/>
  <c r="A1461" i="7"/>
  <c r="A2068" i="7"/>
  <c r="A1988" i="7"/>
  <c r="A707" i="7"/>
  <c r="A1100" i="7"/>
  <c r="A1918" i="7"/>
  <c r="A812" i="7"/>
  <c r="G1669" i="9"/>
  <c r="L1297" i="9"/>
  <c r="E1328" i="9"/>
  <c r="A545" i="7"/>
  <c r="J1426" i="9"/>
  <c r="L1964" i="9"/>
  <c r="K1335" i="9"/>
  <c r="A1258" i="7"/>
  <c r="E730" i="9"/>
  <c r="N1496" i="9"/>
  <c r="N1745" i="9"/>
  <c r="L708" i="9"/>
  <c r="D273" i="9"/>
  <c r="A1582" i="7"/>
  <c r="A625" i="7"/>
  <c r="A452" i="7"/>
  <c r="K693" i="9"/>
  <c r="O1649" i="9"/>
  <c r="K827" i="9"/>
  <c r="C1371" i="9"/>
  <c r="L908" i="9"/>
  <c r="A1791" i="7"/>
  <c r="A1349" i="7"/>
  <c r="A29" i="7"/>
  <c r="A1439" i="7"/>
  <c r="C1277" i="9"/>
  <c r="I1053" i="9"/>
  <c r="C1324" i="9"/>
  <c r="I1898" i="9"/>
  <c r="A1187" i="7"/>
  <c r="F263" i="9"/>
  <c r="I1111" i="9"/>
  <c r="O1782" i="9"/>
  <c r="F1512" i="9"/>
  <c r="A510" i="7"/>
  <c r="O1506" i="9"/>
  <c r="K1569" i="9"/>
  <c r="K1396" i="9"/>
  <c r="L1753" i="9"/>
  <c r="N1908" i="9"/>
  <c r="I247" i="9"/>
  <c r="L976" i="9"/>
  <c r="L409" i="9"/>
  <c r="A147" i="7"/>
  <c r="A1335" i="7"/>
  <c r="A1416" i="7"/>
  <c r="N1016" i="9"/>
  <c r="L1432" i="9"/>
  <c r="N1783" i="9"/>
  <c r="A1485" i="7"/>
  <c r="C1559" i="9"/>
  <c r="C1151" i="9"/>
  <c r="I342" i="9"/>
  <c r="O212" i="9"/>
  <c r="A2095" i="7"/>
  <c r="A2007" i="7"/>
  <c r="A986" i="7"/>
  <c r="A2160" i="7"/>
  <c r="A1843" i="7"/>
  <c r="A22" i="7"/>
  <c r="A1862" i="7"/>
  <c r="A2024" i="7"/>
  <c r="A1433" i="7"/>
  <c r="A1119" i="7"/>
  <c r="A2143" i="7"/>
  <c r="A2135" i="7"/>
  <c r="A762" i="7"/>
  <c r="D1576" i="9"/>
  <c r="F917" i="9"/>
  <c r="C443" i="9"/>
  <c r="O1052" i="9"/>
  <c r="A1948" i="7"/>
  <c r="A81" i="7"/>
  <c r="L1776" i="9"/>
  <c r="I2001" i="9"/>
  <c r="C1637" i="9"/>
  <c r="G1722" i="9"/>
  <c r="A2187" i="7"/>
  <c r="A1806" i="7"/>
  <c r="A430" i="7"/>
  <c r="H1272" i="9"/>
  <c r="L1" i="7"/>
  <c r="L1366" i="9"/>
  <c r="A1210" i="7"/>
  <c r="L1876" i="9"/>
  <c r="C580" i="9"/>
  <c r="I1107" i="9"/>
  <c r="A1845" i="7"/>
  <c r="C979" i="9"/>
  <c r="A1883" i="7"/>
  <c r="A461" i="7"/>
  <c r="A1246" i="7"/>
  <c r="I598" i="9"/>
  <c r="N1652" i="9"/>
  <c r="C776" i="9"/>
  <c r="E2010" i="9"/>
  <c r="A1397" i="7"/>
  <c r="M2223" i="9"/>
  <c r="E119" i="9"/>
  <c r="N1862" i="9"/>
  <c r="A1770" i="7"/>
  <c r="K1570" i="9"/>
  <c r="A1784" i="7"/>
  <c r="A992" i="7"/>
  <c r="A1047" i="7"/>
  <c r="A323" i="7"/>
  <c r="A786" i="7"/>
  <c r="A1019" i="7"/>
  <c r="A1025" i="7"/>
  <c r="A1371" i="7"/>
  <c r="A1312" i="7"/>
  <c r="A2119" i="7"/>
  <c r="A1557" i="7"/>
  <c r="A1809" i="7"/>
  <c r="A700" i="7"/>
  <c r="A921" i="7"/>
  <c r="A1663" i="7"/>
  <c r="A2080" i="7"/>
  <c r="A298" i="7"/>
  <c r="K580" i="9"/>
  <c r="A1198" i="7"/>
  <c r="H472" i="9"/>
  <c r="D1477" i="9"/>
  <c r="K1002" i="9"/>
  <c r="A2012" i="7"/>
  <c r="A1419" i="7"/>
  <c r="A1130" i="7"/>
  <c r="D1901" i="9"/>
  <c r="K48" i="9"/>
  <c r="A1146" i="7"/>
  <c r="H814" i="9"/>
  <c r="A982" i="7"/>
  <c r="A211" i="7"/>
  <c r="A1224" i="7"/>
  <c r="A2149" i="7"/>
  <c r="A1919" i="7"/>
  <c r="L326" i="9"/>
  <c r="C527" i="9"/>
  <c r="N1878" i="9"/>
  <c r="F271" i="9"/>
  <c r="K997" i="9"/>
  <c r="A928" i="7"/>
  <c r="A1972" i="7"/>
  <c r="H448" i="9"/>
  <c r="F781" i="9"/>
  <c r="A1510" i="7"/>
  <c r="A1492" i="7"/>
  <c r="A1836" i="7"/>
  <c r="A331" i="7"/>
  <c r="A1709" i="7"/>
  <c r="A1830" i="7"/>
  <c r="A1118" i="7"/>
  <c r="J1868" i="9"/>
  <c r="L996" i="9"/>
  <c r="G2230" i="9"/>
  <c r="C1530" i="9"/>
  <c r="K1738" i="9"/>
  <c r="A1804" i="7"/>
  <c r="A1430" i="7"/>
  <c r="F394" i="9"/>
  <c r="O1165" i="9"/>
  <c r="C2125" i="9"/>
  <c r="N60" i="9"/>
  <c r="I866" i="9"/>
  <c r="A880" i="7"/>
  <c r="A599" i="7"/>
  <c r="A1887" i="7"/>
  <c r="A1241" i="7"/>
  <c r="A19" i="7"/>
  <c r="A1055" i="7"/>
  <c r="A47" i="7"/>
  <c r="A959" i="7"/>
  <c r="K1799" i="9"/>
  <c r="L2100" i="9"/>
  <c r="J859" i="9"/>
  <c r="I2097" i="9"/>
  <c r="E1419" i="9"/>
  <c r="D849" i="9"/>
  <c r="A681" i="7"/>
  <c r="A1710" i="7"/>
  <c r="E1114" i="9"/>
  <c r="E341" i="9"/>
  <c r="A1945" i="7"/>
  <c r="L1034" i="9"/>
  <c r="O838" i="9"/>
  <c r="C1450" i="9"/>
  <c r="A90" i="7"/>
  <c r="A1729" i="7"/>
  <c r="A258" i="7"/>
  <c r="D1758" i="9"/>
  <c r="K1875" i="9"/>
  <c r="F466" i="9"/>
  <c r="J697" i="9"/>
  <c r="K1700" i="9"/>
  <c r="A1522" i="7"/>
  <c r="A806" i="7"/>
  <c r="E240" i="9"/>
  <c r="L934" i="9"/>
  <c r="A1966" i="7"/>
  <c r="A1725" i="7"/>
  <c r="A15" i="7"/>
  <c r="A280" i="7"/>
  <c r="A1623" i="7"/>
  <c r="A2234" i="7"/>
  <c r="A683" i="7"/>
  <c r="D1396" i="9"/>
  <c r="G2109" i="9"/>
  <c r="G572" i="9"/>
  <c r="J1090" i="9"/>
  <c r="E1464" i="9"/>
  <c r="A356" i="7"/>
  <c r="J1893" i="9"/>
  <c r="D379" i="9"/>
  <c r="E251" i="9"/>
  <c r="A744" i="7"/>
  <c r="J101" i="9"/>
  <c r="J1461" i="9"/>
  <c r="K1384" i="9"/>
  <c r="A492" i="7"/>
  <c r="A1052" i="7"/>
  <c r="A1278" i="7"/>
  <c r="A1284" i="7"/>
  <c r="A727" i="7"/>
  <c r="A731" i="7"/>
  <c r="A2175" i="7"/>
  <c r="A1092" i="7"/>
  <c r="A864" i="7"/>
  <c r="A1601" i="7"/>
  <c r="A1574" i="7"/>
  <c r="A2112" i="7"/>
  <c r="A36" i="7"/>
  <c r="I2075" i="9"/>
  <c r="I2025" i="9"/>
  <c r="L1198" i="9"/>
  <c r="O21" i="9"/>
  <c r="K1888" i="9"/>
  <c r="K1984" i="9"/>
  <c r="E1984" i="9"/>
  <c r="J1535" i="9"/>
  <c r="H134" i="9"/>
  <c r="E1063" i="9"/>
  <c r="L257" i="9"/>
  <c r="A1457" i="7"/>
  <c r="A1884" i="7"/>
  <c r="I17" i="9"/>
  <c r="A2194" i="7"/>
  <c r="A988" i="7"/>
  <c r="A1450" i="7"/>
  <c r="F886" i="9"/>
  <c r="A480" i="7"/>
  <c r="A235" i="7"/>
  <c r="K1733" i="9"/>
  <c r="A998" i="7"/>
  <c r="A126" i="7"/>
  <c r="A1102" i="7"/>
  <c r="D403" i="9"/>
  <c r="G518" i="9"/>
  <c r="A699" i="7"/>
  <c r="A606" i="7"/>
  <c r="H568" i="9"/>
  <c r="D334" i="9"/>
  <c r="N2087" i="9"/>
  <c r="A1483" i="7"/>
  <c r="D603" i="9"/>
  <c r="A1293" i="7"/>
  <c r="N1817" i="9"/>
  <c r="A817" i="7"/>
  <c r="C748" i="9"/>
  <c r="A1232" i="7"/>
  <c r="A897" i="7"/>
  <c r="A1802" i="7"/>
  <c r="M1118" i="9"/>
  <c r="E1355" i="9"/>
  <c r="N1545" i="9"/>
  <c r="A1374" i="7"/>
  <c r="G856" i="9"/>
  <c r="N1772" i="9"/>
  <c r="A822" i="7"/>
  <c r="A99" i="7"/>
  <c r="A1730" i="7"/>
  <c r="A1639" i="7"/>
  <c r="A2207" i="7"/>
  <c r="A1506" i="7"/>
  <c r="O1619" i="9"/>
  <c r="A692" i="7"/>
  <c r="C1446" i="9"/>
  <c r="C922" i="9"/>
  <c r="H1375" i="9"/>
  <c r="A1635" i="7"/>
  <c r="O395" i="9"/>
  <c r="E1178" i="9"/>
  <c r="K1500" i="9"/>
  <c r="G921" i="9"/>
  <c r="E724" i="9"/>
  <c r="H2128" i="9"/>
  <c r="A516" i="7"/>
  <c r="J1106" i="9"/>
  <c r="K1303" i="9"/>
  <c r="K2096" i="9"/>
  <c r="L2052" i="9"/>
  <c r="C1190" i="9"/>
  <c r="L544" i="9"/>
  <c r="K497" i="9"/>
  <c r="H1125" i="9"/>
  <c r="N1047" i="9"/>
  <c r="A1196" i="7"/>
  <c r="A1776" i="7"/>
  <c r="O731" i="9"/>
  <c r="O2097" i="9"/>
  <c r="A2087" i="7"/>
  <c r="O879" i="9"/>
  <c r="A2072" i="7"/>
  <c r="O1789" i="9"/>
  <c r="N1386" i="9"/>
  <c r="H286" i="9"/>
  <c r="C1424" i="9"/>
  <c r="E1628" i="9"/>
  <c r="E1029" i="9"/>
  <c r="M1048" i="9"/>
  <c r="D1842" i="9"/>
  <c r="J240" i="9"/>
  <c r="E1424" i="9"/>
  <c r="C1386" i="9"/>
  <c r="O1090" i="9"/>
  <c r="H1279" i="9"/>
  <c r="O1385" i="9"/>
  <c r="M2234" i="9"/>
  <c r="J897" i="9"/>
  <c r="A38" i="7"/>
  <c r="A1208" i="7"/>
  <c r="A166" i="7"/>
  <c r="M1957" i="9"/>
  <c r="O452" i="9"/>
  <c r="A595" i="7"/>
  <c r="A644" i="7"/>
  <c r="A1459" i="7"/>
  <c r="M1324" i="9"/>
  <c r="N1278" i="9"/>
  <c r="A652" i="7"/>
  <c r="E1855" i="9"/>
  <c r="C1331" i="9"/>
  <c r="A1020" i="7"/>
  <c r="L1353" i="9"/>
  <c r="C261" i="9"/>
  <c r="I1014" i="9"/>
  <c r="F1064" i="9"/>
  <c r="F384" i="9"/>
  <c r="A888" i="7"/>
  <c r="H2112" i="9"/>
  <c r="A1902" i="7"/>
  <c r="L1050" i="9"/>
  <c r="C177" i="9"/>
  <c r="K2000" i="9"/>
  <c r="A1968" i="7"/>
  <c r="J882" i="9"/>
  <c r="K1241" i="9"/>
  <c r="A2014" i="7"/>
  <c r="A668" i="7"/>
  <c r="A470" i="7"/>
  <c r="A378" i="7"/>
  <c r="A1233" i="7"/>
  <c r="A610" i="7"/>
  <c r="A1614" i="7"/>
  <c r="A268" i="7"/>
  <c r="A2146" i="7"/>
  <c r="A1288" i="7"/>
  <c r="O777" i="9"/>
  <c r="L1868" i="9"/>
  <c r="C2177" i="9"/>
  <c r="A528" i="7"/>
  <c r="N916" i="9"/>
  <c r="L209" i="9"/>
  <c r="A836" i="7"/>
  <c r="A1173" i="7"/>
  <c r="D1142" i="9"/>
  <c r="H1781" i="9"/>
  <c r="F1134" i="9"/>
  <c r="A1412" i="7"/>
  <c r="J1346" i="9"/>
  <c r="J1593" i="9"/>
  <c r="A1694" i="7"/>
  <c r="A1056" i="7"/>
  <c r="H1840" i="9"/>
  <c r="K1042" i="9"/>
  <c r="C1032" i="9"/>
  <c r="M851" i="9"/>
  <c r="N1795" i="9"/>
  <c r="N1586" i="9"/>
  <c r="L1098" i="9"/>
  <c r="A1471" i="7"/>
  <c r="A1634" i="7"/>
  <c r="L728" i="9"/>
  <c r="C54" i="9"/>
  <c r="O2106" i="9"/>
  <c r="A919" i="7"/>
  <c r="A1546" i="7"/>
  <c r="G650" i="9"/>
  <c r="M1809" i="9"/>
  <c r="M36" i="9"/>
  <c r="A1891" i="7"/>
  <c r="A1008" i="7"/>
  <c r="D270" i="9"/>
  <c r="M1578" i="9"/>
  <c r="H515" i="9"/>
  <c r="O1147" i="9"/>
  <c r="A234" i="7"/>
  <c r="N1638" i="9"/>
  <c r="E1708" i="9"/>
  <c r="M1047" i="9"/>
  <c r="D1265" i="9"/>
  <c r="A520" i="7"/>
  <c r="F2091" i="9"/>
  <c r="E284" i="9"/>
  <c r="J1533" i="9"/>
  <c r="E1494" i="9"/>
  <c r="A1771" i="7"/>
  <c r="C1691" i="9"/>
  <c r="H1917" i="9"/>
  <c r="G1318" i="9"/>
  <c r="F987" i="9"/>
  <c r="A1245" i="7"/>
  <c r="A425" i="7"/>
  <c r="A334" i="7"/>
  <c r="A648" i="7"/>
  <c r="A1858" i="7"/>
  <c r="A63" i="7"/>
  <c r="A1214" i="7"/>
  <c r="A549" i="7"/>
  <c r="A2088" i="7"/>
  <c r="A819" i="7"/>
  <c r="A1491" i="7"/>
  <c r="A1490" i="7"/>
  <c r="A1388" i="7"/>
  <c r="H1861" i="9"/>
  <c r="M852" i="9"/>
  <c r="K1357" i="9"/>
  <c r="N699" i="9"/>
  <c r="M1730" i="9"/>
  <c r="A251" i="7"/>
  <c r="E1654" i="9"/>
  <c r="D1820" i="9"/>
  <c r="L184" i="9"/>
  <c r="G468" i="9"/>
  <c r="A380" i="7"/>
  <c r="A1123" i="7"/>
  <c r="D1110" i="9"/>
  <c r="D623" i="9"/>
  <c r="I1061" i="9"/>
  <c r="A1714" i="7"/>
  <c r="A892" i="7"/>
  <c r="L896" i="9"/>
  <c r="C710" i="9"/>
  <c r="E2034" i="9"/>
  <c r="O722" i="9"/>
  <c r="M1771" i="9"/>
  <c r="L1330" i="9"/>
  <c r="A1247" i="7"/>
  <c r="G1450" i="9"/>
  <c r="E954" i="9"/>
  <c r="I1555" i="9"/>
  <c r="N1441" i="9"/>
  <c r="A2005" i="7"/>
  <c r="A196" i="7"/>
  <c r="K393" i="9"/>
  <c r="E262" i="9"/>
  <c r="A1555" i="7"/>
  <c r="A7" i="7"/>
  <c r="A1742" i="7"/>
  <c r="A2037" i="7"/>
  <c r="A993" i="7"/>
  <c r="A2229" i="7"/>
  <c r="A336" i="7"/>
  <c r="A1007" i="7"/>
  <c r="A1494" i="7"/>
  <c r="A1977" i="7"/>
  <c r="A1954" i="7"/>
  <c r="A759" i="7"/>
  <c r="A1167" i="7"/>
  <c r="A601" i="7"/>
  <c r="A1044" i="7"/>
  <c r="A230" i="7"/>
  <c r="A1815" i="7"/>
  <c r="A1149" i="7"/>
  <c r="A1856" i="7"/>
  <c r="A429" i="7"/>
  <c r="N877" i="9"/>
  <c r="N1475" i="9"/>
  <c r="C103" i="9"/>
  <c r="K1764" i="9"/>
  <c r="N506" i="9"/>
  <c r="H2052" i="9"/>
  <c r="K2136" i="9"/>
  <c r="A976" i="7"/>
  <c r="H1683" i="9"/>
  <c r="N1974" i="9"/>
  <c r="A2084" i="7"/>
  <c r="I1412" i="9"/>
  <c r="C2067" i="9"/>
  <c r="A999" i="7"/>
  <c r="A1134" i="7"/>
  <c r="A491" i="7"/>
  <c r="A1355" i="7"/>
  <c r="K629" i="9"/>
  <c r="F2130" i="9"/>
  <c r="K2193" i="9"/>
  <c r="D253" i="9"/>
  <c r="L1638" i="9"/>
  <c r="A1257" i="7"/>
  <c r="E617" i="9"/>
  <c r="F105" i="9"/>
  <c r="E1176" i="9"/>
  <c r="H629" i="9"/>
  <c r="L86" i="9"/>
  <c r="F1084" i="9"/>
  <c r="A404" i="7"/>
  <c r="A1408" i="7"/>
  <c r="A319" i="7"/>
  <c r="A1120" i="7"/>
  <c r="H2192" i="9"/>
  <c r="L591" i="9"/>
  <c r="E92" i="9"/>
  <c r="L528" i="9"/>
  <c r="A1059" i="7"/>
  <c r="E1031" i="9"/>
  <c r="A840" i="7"/>
  <c r="I1869" i="9"/>
  <c r="O2232" i="9"/>
  <c r="N956" i="9"/>
  <c r="A740" i="7"/>
  <c r="N1553" i="9"/>
  <c r="A1852" i="7"/>
  <c r="A946" i="7"/>
  <c r="A1854" i="7"/>
  <c r="A469" i="7"/>
  <c r="A418" i="7"/>
  <c r="A2104" i="7"/>
  <c r="A2128" i="7"/>
  <c r="A1980" i="7"/>
  <c r="C787" i="9"/>
  <c r="I1517" i="9"/>
  <c r="M375" i="9"/>
  <c r="G2188" i="9"/>
  <c r="G1933" i="9"/>
  <c r="J1704" i="9"/>
  <c r="A691" i="7"/>
  <c r="A1889" i="7"/>
  <c r="O146" i="9"/>
  <c r="K1223" i="9"/>
  <c r="A728" i="7"/>
  <c r="J2174" i="9"/>
  <c r="K1661" i="9"/>
  <c r="A680" i="7"/>
  <c r="A89" i="7"/>
  <c r="A382" i="7"/>
  <c r="A1068" i="7"/>
  <c r="C116" i="9"/>
  <c r="K271" i="9"/>
  <c r="M1335" i="9"/>
  <c r="O944" i="9"/>
  <c r="A845" i="7"/>
  <c r="A284" i="7"/>
  <c r="A823" i="7"/>
  <c r="E253" i="9"/>
  <c r="E1904" i="9"/>
  <c r="I533" i="9"/>
  <c r="K529" i="9"/>
  <c r="H1147" i="9"/>
  <c r="N298" i="9"/>
  <c r="A1970" i="7"/>
  <c r="A1006" i="7"/>
  <c r="A1017" i="7"/>
  <c r="C2086" i="9"/>
  <c r="C1284" i="9"/>
  <c r="D1054" i="9"/>
  <c r="L1486" i="9"/>
  <c r="D1086" i="9"/>
  <c r="A1722" i="7"/>
  <c r="A2226" i="7"/>
  <c r="N36" i="9"/>
  <c r="K1062" i="9"/>
  <c r="A882" i="7"/>
  <c r="A1720" i="7"/>
  <c r="A1870" i="7"/>
  <c r="O2171" i="9"/>
  <c r="A1847" i="7"/>
  <c r="A1500" i="7"/>
  <c r="A2018" i="7"/>
  <c r="A51" i="7"/>
  <c r="A1794" i="7"/>
  <c r="A937" i="7"/>
  <c r="A1963" i="7"/>
  <c r="A86" i="7"/>
  <c r="A1950" i="7"/>
  <c r="A1358" i="7"/>
  <c r="A1244" i="7"/>
  <c r="A2077" i="7"/>
  <c r="A1131" i="7"/>
  <c r="A834" i="7"/>
  <c r="C598" i="9"/>
  <c r="O1068" i="9"/>
  <c r="H1322" i="9"/>
  <c r="G1527" i="9"/>
  <c r="K1558" i="9"/>
  <c r="I1790" i="9"/>
  <c r="N2035" i="9"/>
  <c r="K2035" i="9"/>
  <c r="K741" i="9"/>
  <c r="N1062" i="9"/>
  <c r="E76" i="9"/>
  <c r="A1560" i="7"/>
  <c r="A543" i="7"/>
  <c r="A2177" i="7"/>
  <c r="A541" i="7"/>
  <c r="A2061" i="7"/>
  <c r="D1721" i="9"/>
  <c r="A1513" i="7"/>
  <c r="A770" i="7"/>
  <c r="A1772" i="7"/>
  <c r="D1022" i="9"/>
  <c r="A1469" i="7"/>
  <c r="A688" i="7"/>
  <c r="A2168" i="7"/>
  <c r="O1422" i="9"/>
  <c r="A1545" i="7"/>
  <c r="E1284" i="9"/>
  <c r="C658" i="9"/>
  <c r="I1995" i="9"/>
  <c r="A1921" i="7"/>
  <c r="O2063" i="9"/>
  <c r="M1336" i="9"/>
  <c r="C1128" i="9"/>
  <c r="A438" i="7"/>
  <c r="E1637" i="9"/>
  <c r="K2126" i="9"/>
  <c r="A1420" i="7"/>
  <c r="A2221" i="7"/>
  <c r="A1912" i="7"/>
  <c r="A1632" i="7"/>
  <c r="M784" i="9"/>
  <c r="A563" i="7"/>
  <c r="O1267" i="9"/>
  <c r="A465" i="7"/>
  <c r="M402" i="9"/>
  <c r="A75" i="7"/>
  <c r="A1116" i="7"/>
  <c r="A527" i="7"/>
  <c r="K298" i="9"/>
  <c r="A1195" i="7"/>
  <c r="C650" i="9"/>
  <c r="A709" i="7"/>
  <c r="A927" i="7"/>
  <c r="A1925" i="7"/>
  <c r="A79" i="7"/>
  <c r="A1022" i="7"/>
  <c r="A585" i="7"/>
  <c r="A1323" i="7"/>
  <c r="A891" i="7"/>
  <c r="A477" i="7"/>
  <c r="J977" i="9"/>
  <c r="H544" i="9"/>
  <c r="A1306" i="7"/>
  <c r="A2070" i="7"/>
  <c r="A596" i="7"/>
  <c r="C624" i="9"/>
  <c r="A1273" i="7"/>
  <c r="G2191" i="9"/>
  <c r="C1904" i="9"/>
  <c r="D1792" i="9"/>
  <c r="A164" i="7"/>
  <c r="N1457" i="9"/>
  <c r="O1578" i="9"/>
  <c r="H1753" i="9"/>
  <c r="M1494" i="9"/>
  <c r="C266" i="9"/>
  <c r="A400" i="7"/>
  <c r="A1168" i="7"/>
  <c r="A2153" i="7"/>
  <c r="A122" i="7"/>
  <c r="A18" i="7"/>
  <c r="N1506" i="9"/>
  <c r="O1642" i="9"/>
  <c r="A1160" i="7"/>
  <c r="A1578" i="7"/>
  <c r="A1631" i="7"/>
  <c r="A2051" i="7"/>
  <c r="H598" i="9"/>
  <c r="A389" i="7"/>
  <c r="A1808" i="7"/>
  <c r="A185" i="7"/>
  <c r="O728" i="9"/>
  <c r="A994" i="7"/>
  <c r="C2010" i="9"/>
  <c r="A1938" i="7"/>
  <c r="F816" i="9"/>
  <c r="A726" i="7"/>
  <c r="H1994" i="9"/>
  <c r="E1742" i="9"/>
  <c r="K1780" i="9"/>
  <c r="A1339" i="7"/>
  <c r="F2171" i="9"/>
  <c r="A1946" i="7"/>
  <c r="A1736" i="7"/>
  <c r="A1153" i="7"/>
  <c r="J86" i="9"/>
  <c r="A779" i="7"/>
  <c r="J2108" i="9"/>
  <c r="A1609" i="7"/>
  <c r="M409" i="9"/>
  <c r="A1591" i="7"/>
  <c r="J1051" i="9"/>
  <c r="A1452" i="7"/>
  <c r="A381" i="7"/>
  <c r="A23" i="7"/>
  <c r="A964" i="7"/>
  <c r="A1332" i="7"/>
  <c r="N1771" i="9"/>
  <c r="L7" i="9"/>
  <c r="O1571" i="9"/>
  <c r="A717" i="7"/>
  <c r="N676" i="9"/>
  <c r="G221" i="9"/>
  <c r="H132" i="9"/>
  <c r="H1186" i="9"/>
  <c r="A1031" i="7"/>
  <c r="A1438" i="7"/>
  <c r="A1328" i="7"/>
  <c r="A2092" i="7"/>
  <c r="A315" i="7"/>
  <c r="A1480" i="7"/>
  <c r="L1574" i="9"/>
  <c r="A1283" i="7"/>
  <c r="D1786" i="9"/>
  <c r="N59" i="9"/>
  <c r="N1612" i="9"/>
  <c r="I1798" i="9"/>
  <c r="C905" i="9"/>
  <c r="N321" i="9"/>
  <c r="A917" i="7"/>
  <c r="A597" i="7"/>
  <c r="A173" i="7"/>
  <c r="A857" i="7"/>
  <c r="A1780" i="7"/>
  <c r="A1570" i="7"/>
  <c r="A369" i="7"/>
  <c r="I2233" i="9"/>
  <c r="A1871" i="7"/>
  <c r="F662" i="9"/>
  <c r="A283" i="7"/>
  <c r="G1167" i="9"/>
  <c r="I458" i="9"/>
  <c r="A2123" i="7"/>
  <c r="A2118" i="7"/>
  <c r="A1787" i="7"/>
  <c r="A1045" i="7"/>
  <c r="D1405" i="9"/>
  <c r="D1169" i="9"/>
  <c r="A1141" i="7"/>
  <c r="C2136" i="9"/>
  <c r="A721" i="7"/>
  <c r="L1154" i="9"/>
  <c r="A638" i="7"/>
  <c r="A1315" i="7"/>
  <c r="A1638" i="7"/>
  <c r="O748" i="9"/>
  <c r="C1152" i="9"/>
  <c r="A1671" i="7"/>
  <c r="A2219" i="7"/>
  <c r="C1163" i="9"/>
  <c r="A159" i="7"/>
  <c r="F1453" i="9"/>
  <c r="A1409" i="7"/>
  <c r="A1095" i="7"/>
  <c r="A553" i="7"/>
  <c r="M1326" i="9"/>
  <c r="C1188" i="9"/>
  <c r="A1540" i="7"/>
  <c r="A957" i="7"/>
  <c r="F1547" i="9"/>
  <c r="J1040" i="9"/>
  <c r="A586" i="7"/>
  <c r="C510" i="9"/>
  <c r="J698" i="9"/>
  <c r="E1847" i="9"/>
  <c r="C1126" i="9"/>
  <c r="M1923" i="9"/>
  <c r="E1441" i="9"/>
  <c r="N954" i="9"/>
  <c r="O861" i="9"/>
  <c r="E1974" i="9"/>
  <c r="J1112" i="9"/>
  <c r="I1904" i="9"/>
  <c r="F1667" i="9"/>
  <c r="F146" i="9"/>
  <c r="O57" i="9"/>
  <c r="D1545" i="9"/>
  <c r="K1863" i="9"/>
  <c r="F65" i="9"/>
  <c r="F913" i="9"/>
  <c r="G2081" i="9"/>
  <c r="A1996" i="7"/>
  <c r="E375" i="9"/>
  <c r="N1595" i="9"/>
  <c r="A611" i="7"/>
  <c r="G868" i="9"/>
  <c r="H284" i="9"/>
  <c r="A763" i="7"/>
  <c r="L1989" i="9"/>
  <c r="A444" i="7"/>
  <c r="O1023" i="9"/>
  <c r="F1869" i="9"/>
  <c r="N1648" i="9"/>
  <c r="A1316" i="7"/>
  <c r="K2052" i="9"/>
  <c r="C1344" i="9"/>
  <c r="C553" i="9"/>
  <c r="H536" i="9"/>
  <c r="D1623" i="9"/>
  <c r="N445" i="9"/>
  <c r="N795" i="9"/>
  <c r="F1917" i="9"/>
  <c r="C1495" i="9"/>
  <c r="I749" i="9"/>
  <c r="N1061" i="9"/>
  <c r="A436" i="7"/>
  <c r="G1661" i="9"/>
  <c r="C1576" i="9"/>
  <c r="A80" i="7"/>
  <c r="C1510" i="9"/>
  <c r="I30" i="9"/>
  <c r="A1873" i="7"/>
  <c r="E1529" i="9"/>
  <c r="A1818" i="7"/>
  <c r="F1439" i="9"/>
  <c r="J1385" i="9"/>
  <c r="A1828" i="7"/>
  <c r="K2049" i="9"/>
  <c r="N1116" i="9"/>
  <c r="A1971" i="7"/>
  <c r="G897" i="9"/>
  <c r="O1125" i="9"/>
  <c r="N340" i="9"/>
  <c r="A245" i="7"/>
  <c r="C1280" i="9"/>
  <c r="J1233" i="9"/>
  <c r="A920" i="7"/>
  <c r="A2108" i="7"/>
  <c r="H650" i="9"/>
  <c r="K423" i="9"/>
  <c r="H1560" i="9"/>
  <c r="F1461" i="9"/>
  <c r="M1500" i="9"/>
  <c r="C1436" i="9"/>
  <c r="A1916" i="7"/>
  <c r="A2045" i="7"/>
  <c r="A1715" i="7"/>
  <c r="A997" i="7"/>
  <c r="A365" i="7"/>
  <c r="A1326" i="7"/>
  <c r="A42" i="7"/>
  <c r="A695" i="7"/>
  <c r="A349" i="7"/>
  <c r="A244" i="7"/>
  <c r="C1487" i="9"/>
  <c r="E1783" i="9"/>
  <c r="G1543" i="9"/>
  <c r="F448" i="9"/>
  <c r="N1834" i="9"/>
  <c r="O503" i="9"/>
  <c r="A1687" i="7"/>
  <c r="A1183" i="7"/>
  <c r="J64" i="9"/>
  <c r="O1154" i="9"/>
  <c r="O234" i="9"/>
  <c r="A514" i="7"/>
  <c r="O1236" i="9"/>
  <c r="L469" i="9"/>
  <c r="A340" i="7"/>
  <c r="A839" i="7"/>
  <c r="O1334" i="9"/>
  <c r="L343" i="9"/>
  <c r="N1114" i="9"/>
  <c r="D934" i="9"/>
  <c r="D2131" i="9"/>
  <c r="G1564" i="9"/>
  <c r="A1041" i="7"/>
  <c r="A1785" i="7"/>
  <c r="A2172" i="7"/>
  <c r="E285" i="9"/>
  <c r="J1763" i="9"/>
  <c r="I1561" i="9"/>
  <c r="A1486" i="7"/>
  <c r="O841" i="9"/>
  <c r="M336" i="9"/>
  <c r="A1594" i="7"/>
  <c r="A752" i="7"/>
  <c r="A84" i="7"/>
  <c r="A272" i="7"/>
  <c r="D1045" i="9"/>
  <c r="K361" i="9"/>
  <c r="L1720" i="9"/>
  <c r="A2170" i="7"/>
  <c r="L1281" i="9"/>
  <c r="C1585" i="9"/>
  <c r="O1950" i="9"/>
  <c r="A1319" i="7"/>
  <c r="K19" i="9"/>
  <c r="A1124" i="7"/>
  <c r="I1331" i="9"/>
  <c r="H1330" i="9"/>
  <c r="J255" i="9"/>
  <c r="A791" i="7"/>
  <c r="E1827" i="9"/>
  <c r="M1681" i="9"/>
  <c r="N2172" i="9"/>
  <c r="N1812" i="9"/>
  <c r="H1334" i="9"/>
  <c r="A795" i="7"/>
  <c r="A702" i="7"/>
  <c r="A613" i="7"/>
  <c r="A774" i="7"/>
  <c r="A146" i="7"/>
  <c r="A796" i="7"/>
  <c r="A109" i="7"/>
  <c r="A2190" i="7"/>
  <c r="A1937" i="7"/>
  <c r="A537" i="7"/>
  <c r="A2053" i="7"/>
  <c r="A1321" i="7"/>
  <c r="A481" i="7"/>
  <c r="F1482" i="9"/>
  <c r="N1002" i="9"/>
  <c r="N2112" i="9"/>
  <c r="A970" i="7"/>
  <c r="M2098" i="9"/>
  <c r="K914" i="9"/>
  <c r="I728" i="9"/>
  <c r="L1452" i="9"/>
  <c r="O2079" i="9"/>
  <c r="K2179" i="9"/>
  <c r="K940" i="9"/>
  <c r="A289" i="7"/>
  <c r="I85" i="9"/>
  <c r="H1703" i="9"/>
  <c r="C591" i="9"/>
  <c r="K177" i="9"/>
  <c r="K1927" i="9"/>
  <c r="A719" i="7"/>
  <c r="M1051" i="9"/>
  <c r="A2232" i="7"/>
  <c r="F2095" i="9"/>
  <c r="L2060" i="9"/>
  <c r="N1210" i="9"/>
  <c r="A1691" i="7"/>
  <c r="L433" i="9"/>
  <c r="J2177" i="9"/>
  <c r="G35" i="9"/>
  <c r="A489" i="7"/>
  <c r="A1363" i="7"/>
  <c r="A1250" i="7"/>
  <c r="G1345" i="9"/>
  <c r="A2107" i="7"/>
  <c r="M1119" i="9"/>
  <c r="A605" i="7"/>
  <c r="A69" i="7"/>
  <c r="C2161" i="9"/>
  <c r="A2" i="7"/>
  <c r="A847" i="7"/>
  <c r="A498" i="7"/>
  <c r="A646" i="7"/>
  <c r="A121" i="7"/>
  <c r="A475" i="7"/>
  <c r="A1568" i="7"/>
  <c r="A560" i="7"/>
  <c r="A781" i="7"/>
  <c r="A1406" i="7"/>
  <c r="A1993" i="7"/>
  <c r="A377" i="7"/>
  <c r="A2048" i="7"/>
  <c r="A1851" i="7"/>
  <c r="A1395" i="7"/>
  <c r="A2200" i="7"/>
  <c r="E1042" i="9"/>
  <c r="O72" i="9"/>
  <c r="J1315" i="9"/>
  <c r="M1067" i="9"/>
  <c r="N1658" i="9"/>
  <c r="H586" i="9"/>
  <c r="E454" i="9"/>
  <c r="A1290" i="7"/>
  <c r="D21" i="9"/>
  <c r="C817" i="9"/>
  <c r="F894" i="9"/>
  <c r="D971" i="9"/>
  <c r="D791" i="9"/>
  <c r="F175" i="9"/>
  <c r="A264" i="7"/>
  <c r="A1778" i="7"/>
  <c r="A1105" i="7"/>
  <c r="H832" i="9"/>
  <c r="M1193" i="9"/>
  <c r="M1772" i="9"/>
  <c r="F1287" i="9"/>
  <c r="I400" i="9"/>
  <c r="A573" i="7"/>
  <c r="G603" i="9"/>
  <c r="G209" i="9"/>
  <c r="F1582" i="9"/>
  <c r="F408" i="9"/>
  <c r="E2190" i="9"/>
  <c r="L330" i="9"/>
  <c r="A1566" i="7"/>
  <c r="A2076" i="7"/>
  <c r="A87" i="7"/>
  <c r="A118" i="7"/>
  <c r="K823" i="9"/>
  <c r="H148" i="9"/>
  <c r="G208" i="9"/>
  <c r="M2119" i="9"/>
  <c r="D388" i="9"/>
  <c r="A1470" i="7"/>
  <c r="A2195" i="7"/>
  <c r="I2119" i="9"/>
  <c r="F402" i="9"/>
  <c r="O1413" i="9"/>
  <c r="K183" i="9"/>
  <c r="A1484" i="7"/>
  <c r="M1450" i="9"/>
  <c r="A649" i="7"/>
  <c r="A1285" i="7"/>
  <c r="A1823" i="7"/>
  <c r="A416" i="7"/>
  <c r="A2174" i="7"/>
  <c r="A2176" i="7"/>
  <c r="J905" i="9"/>
  <c r="G2097" i="9"/>
  <c r="G1278" i="9"/>
  <c r="I642" i="9"/>
  <c r="H1187" i="9"/>
  <c r="A1222" i="7"/>
  <c r="A1605" i="7"/>
  <c r="C595" i="9"/>
  <c r="L2188" i="9"/>
  <c r="A1064" i="7"/>
  <c r="A119" i="7"/>
  <c r="M1692" i="9"/>
  <c r="L1137" i="9"/>
  <c r="A1010" i="7"/>
  <c r="C920" i="9"/>
  <c r="A985" i="7"/>
  <c r="A863" i="7"/>
  <c r="H1750" i="9"/>
  <c r="I1488" i="9"/>
  <c r="L221" i="9"/>
  <c r="N1050" i="9"/>
  <c r="K1064" i="9"/>
  <c r="M464" i="9"/>
  <c r="A1518" i="7"/>
  <c r="G1176" i="9"/>
  <c r="E1638" i="9"/>
  <c r="N1859" i="9"/>
  <c r="C1599" i="9"/>
  <c r="N1828" i="9"/>
  <c r="A305" i="7"/>
  <c r="A256" i="7"/>
  <c r="A751" i="7"/>
  <c r="G1906" i="9"/>
  <c r="G307" i="9"/>
  <c r="I1109" i="9"/>
  <c r="A1552" i="7"/>
  <c r="A496" i="7"/>
  <c r="G1156" i="9"/>
  <c r="I1198" i="9"/>
  <c r="F1037" i="9"/>
  <c r="A77" i="7"/>
  <c r="A1831" i="7"/>
  <c r="A1117" i="7"/>
  <c r="A1617" i="7"/>
  <c r="A2163" i="7"/>
  <c r="A1021" i="7"/>
  <c r="A756" i="7"/>
  <c r="A1643" i="7"/>
  <c r="J960" i="9"/>
  <c r="A1161" i="7"/>
  <c r="A901" i="7"/>
  <c r="A532" i="7"/>
  <c r="A275" i="7"/>
  <c r="A329" i="7"/>
  <c r="J1048" i="9"/>
  <c r="E1253" i="9"/>
  <c r="K2087" i="9"/>
  <c r="A342" i="7"/>
  <c r="C641" i="9"/>
  <c r="A873" i="7"/>
  <c r="H1469" i="9"/>
  <c r="D1476" i="9"/>
  <c r="H2030" i="9"/>
  <c r="A1782" i="7"/>
  <c r="A1587" i="7"/>
  <c r="N1818" i="9"/>
  <c r="A328" i="7"/>
  <c r="A2214" i="7"/>
  <c r="A1320" i="7"/>
  <c r="A1032" i="7"/>
  <c r="I1502" i="9"/>
  <c r="K1109" i="9"/>
  <c r="E425" i="9"/>
  <c r="O1787" i="9"/>
  <c r="A1057" i="7"/>
  <c r="D1600" i="9"/>
  <c r="K1730" i="9"/>
  <c r="D1714" i="9"/>
  <c r="K1152" i="9"/>
  <c r="A1498" i="7"/>
  <c r="A1501" i="7"/>
  <c r="A271" i="7"/>
  <c r="A708" i="7"/>
  <c r="A1653" i="7"/>
  <c r="A1279" i="7"/>
  <c r="A213" i="7"/>
  <c r="A2237" i="7"/>
  <c r="A386" i="7"/>
  <c r="A534" i="7"/>
  <c r="A1911" i="7"/>
  <c r="A738" i="7"/>
  <c r="A1703" i="7"/>
  <c r="A341" i="7"/>
  <c r="A102" i="7"/>
  <c r="A1265" i="7"/>
  <c r="A1286" i="7"/>
  <c r="A472" i="7"/>
  <c r="A2016" i="7"/>
  <c r="A925" i="7"/>
  <c r="A1171" i="7"/>
  <c r="A1819" i="7"/>
  <c r="A987" i="7"/>
  <c r="A2035" i="7"/>
  <c r="A1451" i="7"/>
  <c r="A1848" i="7"/>
  <c r="A399" i="7"/>
  <c r="A1191" i="7"/>
  <c r="A20" i="7"/>
  <c r="A754" i="7"/>
  <c r="A890" i="7"/>
  <c r="A1229" i="7"/>
  <c r="A1817" i="7"/>
  <c r="A150" i="7"/>
  <c r="A912" i="7"/>
  <c r="A367" i="7"/>
  <c r="A858" i="7"/>
  <c r="A57" i="7"/>
  <c r="A704" i="7"/>
  <c r="A1733" i="7"/>
  <c r="A1519" i="7"/>
  <c r="A1516" i="7"/>
  <c r="A1418" i="7"/>
  <c r="A1859" i="7"/>
  <c r="A2082" i="7"/>
  <c r="A1543" i="7"/>
  <c r="A91" i="7"/>
  <c r="A866" i="7"/>
  <c r="A1261" i="7"/>
  <c r="A415" i="7"/>
  <c r="A546" i="7"/>
  <c r="A954" i="7"/>
  <c r="A698" i="7"/>
  <c r="A1411" i="7"/>
  <c r="A348" i="7"/>
  <c r="A2188" i="7"/>
  <c r="A850" i="7"/>
  <c r="A576" i="7"/>
  <c r="A2034" i="7"/>
  <c r="A678" i="7"/>
  <c r="A175" i="7"/>
  <c r="A2192" i="7"/>
  <c r="A1681" i="7"/>
  <c r="A2136" i="7"/>
  <c r="A100" i="7"/>
  <c r="A2075" i="7"/>
  <c r="A1900" i="7"/>
  <c r="A1998" i="7"/>
  <c r="A654" i="7"/>
  <c r="A78" i="7"/>
  <c r="A1727" i="7"/>
  <c r="A1670" i="7"/>
  <c r="A1058" i="7"/>
  <c r="A97" i="7"/>
  <c r="A842" i="7"/>
  <c r="A368" i="7"/>
  <c r="A499" i="7"/>
  <c r="A1668" i="7"/>
  <c r="A1164" i="7"/>
  <c r="A273" i="7"/>
  <c r="A2056" i="7"/>
  <c r="A14" i="7"/>
  <c r="A750" i="7"/>
  <c r="A9" i="7"/>
  <c r="A1228" i="7"/>
  <c r="A193" i="7"/>
  <c r="A49" i="7"/>
  <c r="A1342" i="7"/>
  <c r="A116" i="7"/>
  <c r="A2079" i="7"/>
  <c r="A2236" i="7"/>
  <c r="A1708" i="7"/>
  <c r="A1766" i="7"/>
  <c r="A2213" i="7"/>
  <c r="A1512" i="7"/>
  <c r="A152" i="7"/>
  <c r="A1162" i="7"/>
  <c r="A2043" i="7"/>
  <c r="A1011" i="7"/>
  <c r="A412" i="7"/>
  <c r="A809" i="7"/>
  <c r="A1781" i="7"/>
  <c r="A11" i="7"/>
  <c r="A627" i="7"/>
  <c r="A423" i="7"/>
  <c r="A1424" i="7"/>
  <c r="A1838" i="7"/>
  <c r="A1184" i="7"/>
  <c r="A1113" i="7"/>
  <c r="A714" i="7"/>
  <c r="A274" i="7"/>
  <c r="P2049" i="9" l="1"/>
  <c r="N274" i="7"/>
  <c r="K274" i="7"/>
  <c r="K714" i="7"/>
  <c r="H714" i="7"/>
  <c r="J1113" i="7"/>
  <c r="E1184" i="7"/>
  <c r="J1184" i="7"/>
  <c r="K1838" i="7"/>
  <c r="F1838" i="7"/>
  <c r="D1424" i="7"/>
  <c r="E423" i="7"/>
  <c r="J423" i="7"/>
  <c r="L627" i="7"/>
  <c r="O11" i="7"/>
  <c r="G11" i="7"/>
  <c r="D1781" i="7"/>
  <c r="G1781" i="7"/>
  <c r="I809" i="7"/>
  <c r="O412" i="7"/>
  <c r="C412" i="7"/>
  <c r="H1011" i="7"/>
  <c r="F1011" i="7"/>
  <c r="L2043" i="7"/>
  <c r="F1162" i="7"/>
  <c r="J1162" i="7"/>
  <c r="L152" i="7"/>
  <c r="K1512" i="7"/>
  <c r="G1512" i="7"/>
  <c r="H2213" i="7"/>
  <c r="L2213" i="7"/>
  <c r="N1766" i="7"/>
  <c r="J1708" i="7"/>
  <c r="M1708" i="7"/>
  <c r="H2236" i="7"/>
  <c r="M2236" i="7"/>
  <c r="C2079" i="7"/>
  <c r="I116" i="7"/>
  <c r="H116" i="7"/>
  <c r="N1342" i="7"/>
  <c r="E49" i="7"/>
  <c r="I49" i="7"/>
  <c r="H193" i="7"/>
  <c r="O193" i="7"/>
  <c r="F1228" i="7"/>
  <c r="J9" i="7"/>
  <c r="I9" i="7"/>
  <c r="C750" i="7"/>
  <c r="N750" i="7"/>
  <c r="L14" i="7"/>
  <c r="L2056" i="7"/>
  <c r="M2056" i="7"/>
  <c r="L273" i="7"/>
  <c r="O1164" i="7"/>
  <c r="K1164" i="7"/>
  <c r="O1668" i="7"/>
  <c r="K1668" i="7"/>
  <c r="K499" i="7"/>
  <c r="H368" i="7"/>
  <c r="M368" i="7"/>
  <c r="O842" i="7"/>
  <c r="K842" i="7"/>
  <c r="M97" i="7"/>
  <c r="O1058" i="7"/>
  <c r="K1058" i="7"/>
  <c r="K1670" i="7"/>
  <c r="G1727" i="7"/>
  <c r="H1727" i="7"/>
  <c r="F78" i="7"/>
  <c r="L78" i="7"/>
  <c r="M654" i="7"/>
  <c r="M1998" i="7"/>
  <c r="J1998" i="7"/>
  <c r="O1900" i="7"/>
  <c r="F1900" i="7"/>
  <c r="I2075" i="7"/>
  <c r="C100" i="7"/>
  <c r="J100" i="7"/>
  <c r="I2136" i="7"/>
  <c r="K1681" i="7"/>
  <c r="C1681" i="7"/>
  <c r="I2192" i="7"/>
  <c r="L2192" i="7"/>
  <c r="N175" i="7"/>
  <c r="I678" i="7"/>
  <c r="E678" i="7"/>
  <c r="H2034" i="7"/>
  <c r="G2034" i="7"/>
  <c r="K576" i="7"/>
  <c r="J850" i="7"/>
  <c r="L850" i="7"/>
  <c r="M2188" i="7"/>
  <c r="K348" i="7"/>
  <c r="M348" i="7"/>
  <c r="N1411" i="7"/>
  <c r="H1411" i="7"/>
  <c r="G698" i="7"/>
  <c r="J954" i="7"/>
  <c r="E954" i="7"/>
  <c r="C546" i="7"/>
  <c r="D546" i="7"/>
  <c r="E415" i="7"/>
  <c r="J1261" i="7"/>
  <c r="K1261" i="7"/>
  <c r="I866" i="7"/>
  <c r="L91" i="7"/>
  <c r="K91" i="7"/>
  <c r="I1543" i="7"/>
  <c r="K1543" i="7"/>
  <c r="N2082" i="7"/>
  <c r="C1859" i="7"/>
  <c r="E1859" i="7"/>
  <c r="D1418" i="7"/>
  <c r="E1418" i="7"/>
  <c r="G1516" i="7"/>
  <c r="N1519" i="7"/>
  <c r="L1519" i="7"/>
  <c r="D1733" i="7"/>
  <c r="C704" i="7"/>
  <c r="O704" i="7"/>
  <c r="F57" i="7"/>
  <c r="M57" i="7"/>
  <c r="O858" i="7"/>
  <c r="E367" i="7"/>
  <c r="M367" i="7"/>
  <c r="M912" i="7"/>
  <c r="G912" i="7"/>
  <c r="O150" i="7"/>
  <c r="K1817" i="7"/>
  <c r="H1817" i="7"/>
  <c r="C1229" i="7"/>
  <c r="M890" i="7"/>
  <c r="N890" i="7"/>
  <c r="K754" i="7"/>
  <c r="H754" i="7"/>
  <c r="K20" i="7"/>
  <c r="O1191" i="7"/>
  <c r="M1191" i="7"/>
  <c r="H399" i="7"/>
  <c r="K399" i="7"/>
  <c r="L1848" i="7"/>
  <c r="D1451" i="7"/>
  <c r="H1451" i="7"/>
  <c r="F2035" i="7"/>
  <c r="C987" i="7"/>
  <c r="K987" i="7"/>
  <c r="G1819" i="7"/>
  <c r="C1819" i="7"/>
  <c r="K1171" i="7"/>
  <c r="J925" i="7"/>
  <c r="M925" i="7"/>
  <c r="I2016" i="7"/>
  <c r="J2016" i="7"/>
  <c r="L472" i="7"/>
  <c r="F1286" i="7"/>
  <c r="L1286" i="7"/>
  <c r="F1265" i="7"/>
  <c r="L102" i="7"/>
  <c r="M102" i="7"/>
  <c r="C341" i="7"/>
  <c r="O341" i="7"/>
  <c r="N1703" i="7"/>
  <c r="O738" i="7"/>
  <c r="D738" i="7"/>
  <c r="J1911" i="7"/>
  <c r="O1911" i="7"/>
  <c r="I534" i="7"/>
  <c r="E386" i="7"/>
  <c r="F386" i="7"/>
  <c r="K2237" i="7"/>
  <c r="F213" i="7"/>
  <c r="H213" i="7"/>
  <c r="J1279" i="7"/>
  <c r="C1279" i="7"/>
  <c r="C1653" i="7"/>
  <c r="M708" i="7"/>
  <c r="D708" i="7"/>
  <c r="I271" i="7"/>
  <c r="F271" i="7"/>
  <c r="H1501" i="7"/>
  <c r="L1498" i="7"/>
  <c r="M1498" i="7"/>
  <c r="G1057" i="7"/>
  <c r="N1032" i="7"/>
  <c r="K1032" i="7"/>
  <c r="C1320" i="7"/>
  <c r="N1320" i="7"/>
  <c r="K2214" i="7"/>
  <c r="N328" i="7"/>
  <c r="D328" i="7"/>
  <c r="K1587" i="7"/>
  <c r="E1587" i="7"/>
  <c r="F1782" i="7"/>
  <c r="I873" i="7"/>
  <c r="N873" i="7"/>
  <c r="F342" i="7"/>
  <c r="K329" i="7"/>
  <c r="I329" i="7"/>
  <c r="O275" i="7"/>
  <c r="K275" i="7"/>
  <c r="L532" i="7"/>
  <c r="G901" i="7"/>
  <c r="K901" i="7"/>
  <c r="E1161" i="7"/>
  <c r="I1161" i="7"/>
  <c r="E1643" i="7"/>
  <c r="G756" i="7"/>
  <c r="D756" i="7"/>
  <c r="H1021" i="7"/>
  <c r="F2163" i="7"/>
  <c r="C2163" i="7"/>
  <c r="M1617" i="7"/>
  <c r="D1617" i="7"/>
  <c r="O1117" i="7"/>
  <c r="D1831" i="7"/>
  <c r="I1831" i="7"/>
  <c r="K77" i="7"/>
  <c r="O77" i="7"/>
  <c r="M496" i="7"/>
  <c r="N1552" i="7"/>
  <c r="F1552" i="7"/>
  <c r="L751" i="7"/>
  <c r="I256" i="7"/>
  <c r="D256" i="7"/>
  <c r="L305" i="7"/>
  <c r="G305" i="7"/>
  <c r="C1518" i="7"/>
  <c r="H863" i="7"/>
  <c r="O863" i="7"/>
  <c r="H985" i="7"/>
  <c r="I985" i="7"/>
  <c r="N1010" i="7"/>
  <c r="E119" i="7"/>
  <c r="L119" i="7"/>
  <c r="F1064" i="7"/>
  <c r="L1605" i="7"/>
  <c r="K1605" i="7"/>
  <c r="C1222" i="7"/>
  <c r="L1222" i="7"/>
  <c r="N2176" i="7"/>
  <c r="M2174" i="7"/>
  <c r="J2174" i="7"/>
  <c r="N416" i="7"/>
  <c r="F416" i="7"/>
  <c r="C1823" i="7"/>
  <c r="H1285" i="7"/>
  <c r="O1285" i="7"/>
  <c r="N649" i="7"/>
  <c r="F1484" i="7"/>
  <c r="C1484" i="7"/>
  <c r="N2195" i="7"/>
  <c r="O2195" i="7"/>
  <c r="J1470" i="7"/>
  <c r="J118" i="7"/>
  <c r="F118" i="7"/>
  <c r="K87" i="7"/>
  <c r="H87" i="7"/>
  <c r="H2076" i="7"/>
  <c r="F1566" i="7"/>
  <c r="J1566" i="7"/>
  <c r="K573" i="7"/>
  <c r="F1105" i="7"/>
  <c r="E1105" i="7"/>
  <c r="O1778" i="7"/>
  <c r="H1778" i="7"/>
  <c r="K264" i="7"/>
  <c r="I1290" i="7"/>
  <c r="D1290" i="7"/>
  <c r="K2200" i="7"/>
  <c r="I2200" i="7"/>
  <c r="K1395" i="7"/>
  <c r="J1851" i="7"/>
  <c r="E1851" i="7"/>
  <c r="D2048" i="7"/>
  <c r="G377" i="7"/>
  <c r="C377" i="7"/>
  <c r="I1993" i="7"/>
  <c r="H1993" i="7"/>
  <c r="N1406" i="7"/>
  <c r="H781" i="7"/>
  <c r="N781" i="7"/>
  <c r="H560" i="7"/>
  <c r="F560" i="7"/>
  <c r="L1568" i="7"/>
  <c r="G475" i="7"/>
  <c r="F475" i="7"/>
  <c r="L121" i="7"/>
  <c r="L646" i="7"/>
  <c r="O646" i="7"/>
  <c r="C498" i="7"/>
  <c r="O498" i="7"/>
  <c r="J847" i="7"/>
  <c r="I2" i="7"/>
  <c r="D2" i="7"/>
  <c r="C69" i="7"/>
  <c r="H69" i="7"/>
  <c r="C605" i="7"/>
  <c r="H2107" i="7"/>
  <c r="K2107" i="7"/>
  <c r="M1250" i="7"/>
  <c r="E1363" i="7"/>
  <c r="H1363" i="7"/>
  <c r="D489" i="7"/>
  <c r="K489" i="7"/>
  <c r="N1691" i="7"/>
  <c r="M2232" i="7"/>
  <c r="L2232" i="7"/>
  <c r="C719" i="7"/>
  <c r="L719" i="7"/>
  <c r="L289" i="7"/>
  <c r="D970" i="7"/>
  <c r="E970" i="7"/>
  <c r="E481" i="7"/>
  <c r="G1321" i="7"/>
  <c r="M1321" i="7"/>
  <c r="E2053" i="7"/>
  <c r="D2053" i="7"/>
  <c r="I537" i="7"/>
  <c r="G1937" i="7"/>
  <c r="F1937" i="7"/>
  <c r="C2190" i="7"/>
  <c r="D2190" i="7"/>
  <c r="J109" i="7"/>
  <c r="K796" i="7"/>
  <c r="F796" i="7"/>
  <c r="E146" i="7"/>
  <c r="E774" i="7"/>
  <c r="D774" i="7"/>
  <c r="L613" i="7"/>
  <c r="O613" i="7"/>
  <c r="J702" i="7"/>
  <c r="I795" i="7"/>
  <c r="J795" i="7"/>
  <c r="K791" i="7"/>
  <c r="G791" i="7"/>
  <c r="I1124" i="7"/>
  <c r="H1319" i="7"/>
  <c r="E1319" i="7"/>
  <c r="E2170" i="7"/>
  <c r="N272" i="7"/>
  <c r="L272" i="7"/>
  <c r="G84" i="7"/>
  <c r="J84" i="7"/>
  <c r="O752" i="7"/>
  <c r="D1594" i="7"/>
  <c r="M1594" i="7"/>
  <c r="F1486" i="7"/>
  <c r="E1486" i="7"/>
  <c r="J2172" i="7"/>
  <c r="N1785" i="7"/>
  <c r="K1785" i="7"/>
  <c r="H1041" i="7"/>
  <c r="N839" i="7"/>
  <c r="M839" i="7"/>
  <c r="F340" i="7"/>
  <c r="M340" i="7"/>
  <c r="N514" i="7"/>
  <c r="L1183" i="7"/>
  <c r="C1183" i="7"/>
  <c r="M1687" i="7"/>
  <c r="E1687" i="7"/>
  <c r="K244" i="7"/>
  <c r="E349" i="7"/>
  <c r="F349" i="7"/>
  <c r="L695" i="7"/>
  <c r="D42" i="7"/>
  <c r="M42" i="7"/>
  <c r="G1326" i="7"/>
  <c r="L1326" i="7"/>
  <c r="O365" i="7"/>
  <c r="I997" i="7"/>
  <c r="K997" i="7"/>
  <c r="H1715" i="7"/>
  <c r="J1715" i="7"/>
  <c r="K2045" i="7"/>
  <c r="M1916" i="7"/>
  <c r="N1916" i="7"/>
  <c r="G2108" i="7"/>
  <c r="G920" i="7"/>
  <c r="M920" i="7"/>
  <c r="L245" i="7"/>
  <c r="C245" i="7"/>
  <c r="F1971" i="7"/>
  <c r="H1828" i="7"/>
  <c r="D1828" i="7"/>
  <c r="C1818" i="7"/>
  <c r="F1818" i="7"/>
  <c r="D1873" i="7"/>
  <c r="N80" i="7"/>
  <c r="C80" i="7"/>
  <c r="F436" i="7"/>
  <c r="N1316" i="7"/>
  <c r="K1316" i="7"/>
  <c r="D444" i="7"/>
  <c r="J444" i="7"/>
  <c r="M763" i="7"/>
  <c r="N611" i="7"/>
  <c r="J611" i="7"/>
  <c r="J1996" i="7"/>
  <c r="I1996" i="7"/>
  <c r="N586" i="7"/>
  <c r="I957" i="7"/>
  <c r="C957" i="7"/>
  <c r="J1540" i="7"/>
  <c r="H553" i="7"/>
  <c r="M553" i="7"/>
  <c r="J1095" i="7"/>
  <c r="M1095" i="7"/>
  <c r="O1409" i="7"/>
  <c r="J159" i="7"/>
  <c r="D159" i="7"/>
  <c r="C2219" i="7"/>
  <c r="D2219" i="7"/>
  <c r="F1671" i="7"/>
  <c r="D1638" i="7"/>
  <c r="F1638" i="7"/>
  <c r="E1315" i="7"/>
  <c r="H638" i="7"/>
  <c r="E638" i="7"/>
  <c r="D721" i="7"/>
  <c r="M721" i="7"/>
  <c r="J1141" i="7"/>
  <c r="H1045" i="7"/>
  <c r="C1045" i="7"/>
  <c r="K1787" i="7"/>
  <c r="E1787" i="7"/>
  <c r="E2118" i="7"/>
  <c r="H2123" i="7"/>
  <c r="I2123" i="7"/>
  <c r="N283" i="7"/>
  <c r="L1871" i="7"/>
  <c r="N1871" i="7"/>
  <c r="I369" i="7"/>
  <c r="F369" i="7"/>
  <c r="N1570" i="7"/>
  <c r="J1780" i="7"/>
  <c r="K1780" i="7"/>
  <c r="K857" i="7"/>
  <c r="L857" i="7"/>
  <c r="E173" i="7"/>
  <c r="F597" i="7"/>
  <c r="G597" i="7"/>
  <c r="J917" i="7"/>
  <c r="D1283" i="7"/>
  <c r="J1283" i="7"/>
  <c r="D1480" i="7"/>
  <c r="F1480" i="7"/>
  <c r="F315" i="7"/>
  <c r="D2092" i="7"/>
  <c r="K2092" i="7"/>
  <c r="H1328" i="7"/>
  <c r="O1328" i="7"/>
  <c r="G1438" i="7"/>
  <c r="F1031" i="7"/>
  <c r="J1031" i="7"/>
  <c r="D717" i="7"/>
  <c r="H1332" i="7"/>
  <c r="I1332" i="7"/>
  <c r="F964" i="7"/>
  <c r="O964" i="7"/>
  <c r="D23" i="7"/>
  <c r="H381" i="7"/>
  <c r="E381" i="7"/>
  <c r="E1452" i="7"/>
  <c r="O1452" i="7"/>
  <c r="O1591" i="7"/>
  <c r="D1609" i="7"/>
  <c r="O1609" i="7"/>
  <c r="K779" i="7"/>
  <c r="L1153" i="7"/>
  <c r="F1153" i="7"/>
  <c r="L1736" i="7"/>
  <c r="E1736" i="7"/>
  <c r="O1946" i="7"/>
  <c r="M1339" i="7"/>
  <c r="G1339" i="7"/>
  <c r="M726" i="7"/>
  <c r="D726" i="7"/>
  <c r="F1938" i="7"/>
  <c r="F994" i="7"/>
  <c r="M994" i="7"/>
  <c r="N185" i="7"/>
  <c r="M1808" i="7"/>
  <c r="H1808" i="7"/>
  <c r="E389" i="7"/>
  <c r="M389" i="7"/>
  <c r="N2051" i="7"/>
  <c r="K1631" i="7"/>
  <c r="F1631" i="7"/>
  <c r="I1578" i="7"/>
  <c r="K1578" i="7"/>
  <c r="C1160" i="7"/>
  <c r="J18" i="7"/>
  <c r="G18" i="7"/>
  <c r="I122" i="7"/>
  <c r="J2153" i="7"/>
  <c r="O2153" i="7"/>
  <c r="K1168" i="7"/>
  <c r="J1168" i="7"/>
  <c r="M400" i="7"/>
  <c r="N164" i="7"/>
  <c r="F164" i="7"/>
  <c r="E1273" i="7"/>
  <c r="J1273" i="7"/>
  <c r="M596" i="7"/>
  <c r="J2070" i="7"/>
  <c r="O2070" i="7"/>
  <c r="O1306" i="7"/>
  <c r="G477" i="7"/>
  <c r="I477" i="7"/>
  <c r="K891" i="7"/>
  <c r="G891" i="7"/>
  <c r="E1323" i="7"/>
  <c r="M585" i="7"/>
  <c r="C585" i="7"/>
  <c r="H1022" i="7"/>
  <c r="M1022" i="7"/>
  <c r="D79" i="7"/>
  <c r="C1925" i="7"/>
  <c r="L1925" i="7"/>
  <c r="E927" i="7"/>
  <c r="C709" i="7"/>
  <c r="L709" i="7"/>
  <c r="L1195" i="7"/>
  <c r="F1195" i="7"/>
  <c r="N527" i="7"/>
  <c r="O1116" i="7"/>
  <c r="C1116" i="7"/>
  <c r="C75" i="7"/>
  <c r="G75" i="7"/>
  <c r="J465" i="7"/>
  <c r="F563" i="7"/>
  <c r="G563" i="7"/>
  <c r="O1632" i="7"/>
  <c r="G1912" i="7"/>
  <c r="L1912" i="7"/>
  <c r="D2221" i="7"/>
  <c r="K2221" i="7"/>
  <c r="I1420" i="7"/>
  <c r="L438" i="7"/>
  <c r="M438" i="7"/>
  <c r="D1921" i="7"/>
  <c r="L1921" i="7"/>
  <c r="L1545" i="7"/>
  <c r="E2168" i="7"/>
  <c r="K2168" i="7"/>
  <c r="N688" i="7"/>
  <c r="F1469" i="7"/>
  <c r="O1469" i="7"/>
  <c r="C1772" i="7"/>
  <c r="H1772" i="7"/>
  <c r="G770" i="7"/>
  <c r="J1513" i="7"/>
  <c r="D1513" i="7"/>
  <c r="C2061" i="7"/>
  <c r="O2061" i="7"/>
  <c r="F541" i="7"/>
  <c r="M2177" i="7"/>
  <c r="F2177" i="7"/>
  <c r="D543" i="7"/>
  <c r="K1560" i="7"/>
  <c r="C1560" i="7"/>
  <c r="M834" i="7"/>
  <c r="K834" i="7"/>
  <c r="K1131" i="7"/>
  <c r="G2077" i="7"/>
  <c r="K2077" i="7"/>
  <c r="D1244" i="7"/>
  <c r="K1244" i="7"/>
  <c r="K1358" i="7"/>
  <c r="F1950" i="7"/>
  <c r="K1950" i="7"/>
  <c r="H86" i="7"/>
  <c r="O1963" i="7"/>
  <c r="E1963" i="7"/>
  <c r="E937" i="7"/>
  <c r="M937" i="7"/>
  <c r="L1794" i="7"/>
  <c r="E51" i="7"/>
  <c r="N51" i="7"/>
  <c r="M2018" i="7"/>
  <c r="F2018" i="7"/>
  <c r="F1500" i="7"/>
  <c r="G1847" i="7"/>
  <c r="I1847" i="7"/>
  <c r="D1870" i="7"/>
  <c r="F1720" i="7"/>
  <c r="H1720" i="7"/>
  <c r="N882" i="7"/>
  <c r="F882" i="7"/>
  <c r="G2226" i="7"/>
  <c r="N1722" i="7"/>
  <c r="J1722" i="7"/>
  <c r="F1017" i="7"/>
  <c r="E1017" i="7"/>
  <c r="D1006" i="7"/>
  <c r="O1970" i="7"/>
  <c r="G1970" i="7"/>
  <c r="L823" i="7"/>
  <c r="D284" i="7"/>
  <c r="L284" i="7"/>
  <c r="L845" i="7"/>
  <c r="J845" i="7"/>
  <c r="L1068" i="7"/>
  <c r="I382" i="7"/>
  <c r="M382" i="7"/>
  <c r="N89" i="7"/>
  <c r="K89" i="7"/>
  <c r="O680" i="7"/>
  <c r="N728" i="7"/>
  <c r="H728" i="7"/>
  <c r="M1889" i="7"/>
  <c r="L691" i="7"/>
  <c r="J691" i="7"/>
  <c r="C1980" i="7"/>
  <c r="I1980" i="7"/>
  <c r="H2128" i="7"/>
  <c r="I2104" i="7"/>
  <c r="M2104" i="7"/>
  <c r="C418" i="7"/>
  <c r="O418" i="7"/>
  <c r="D469" i="7"/>
  <c r="O1854" i="7"/>
  <c r="E1854" i="7"/>
  <c r="I946" i="7"/>
  <c r="O1852" i="7"/>
  <c r="H1852" i="7"/>
  <c r="O740" i="7"/>
  <c r="J740" i="7"/>
  <c r="I840" i="7"/>
  <c r="H1059" i="7"/>
  <c r="I1059" i="7"/>
  <c r="E1120" i="7"/>
  <c r="I1120" i="7"/>
  <c r="L319" i="7"/>
  <c r="I1408" i="7"/>
  <c r="D1408" i="7"/>
  <c r="C404" i="7"/>
  <c r="L1257" i="7"/>
  <c r="G1257" i="7"/>
  <c r="H1355" i="7"/>
  <c r="J1355" i="7"/>
  <c r="L491" i="7"/>
  <c r="O1134" i="7"/>
  <c r="C1134" i="7"/>
  <c r="C999" i="7"/>
  <c r="E999" i="7"/>
  <c r="F2084" i="7"/>
  <c r="O976" i="7"/>
  <c r="J976" i="7"/>
  <c r="I429" i="7"/>
  <c r="D1856" i="7"/>
  <c r="K1856" i="7"/>
  <c r="J1149" i="7"/>
  <c r="N1149" i="7"/>
  <c r="G1815" i="7"/>
  <c r="E230" i="7"/>
  <c r="I230" i="7"/>
  <c r="J1044" i="7"/>
  <c r="O1044" i="7"/>
  <c r="H601" i="7"/>
  <c r="C1167" i="7"/>
  <c r="H1167" i="7"/>
  <c r="O759" i="7"/>
  <c r="C1954" i="7"/>
  <c r="G1954" i="7"/>
  <c r="E1977" i="7"/>
  <c r="K1977" i="7"/>
  <c r="E1494" i="7"/>
  <c r="G1007" i="7"/>
  <c r="N1007" i="7"/>
  <c r="H336" i="7"/>
  <c r="K336" i="7"/>
  <c r="E2229" i="7"/>
  <c r="M993" i="7"/>
  <c r="D993" i="7"/>
  <c r="G2037" i="7"/>
  <c r="K1742" i="7"/>
  <c r="I1742" i="7"/>
  <c r="L7" i="7"/>
  <c r="D7" i="7"/>
  <c r="O1555" i="7"/>
  <c r="E196" i="7"/>
  <c r="K196" i="7"/>
  <c r="D2005" i="7"/>
  <c r="M2005" i="7"/>
  <c r="E1247" i="7"/>
  <c r="C892" i="7"/>
  <c r="H892" i="7"/>
  <c r="G1714" i="7"/>
  <c r="C1123" i="7"/>
  <c r="I1123" i="7"/>
  <c r="H380" i="7"/>
  <c r="N380" i="7"/>
  <c r="J251" i="7"/>
  <c r="C1388" i="7"/>
  <c r="F1388" i="7"/>
  <c r="J1490" i="7"/>
  <c r="I1490" i="7"/>
  <c r="H1491" i="7"/>
  <c r="N819" i="7"/>
  <c r="J819" i="7"/>
  <c r="I2088" i="7"/>
  <c r="I549" i="7"/>
  <c r="G549" i="7"/>
  <c r="C1214" i="7"/>
  <c r="L1214" i="7"/>
  <c r="G63" i="7"/>
  <c r="O1858" i="7"/>
  <c r="E1858" i="7"/>
  <c r="J648" i="7"/>
  <c r="H648" i="7"/>
  <c r="F334" i="7"/>
  <c r="H425" i="7"/>
  <c r="L425" i="7"/>
  <c r="O1245" i="7"/>
  <c r="J1771" i="7"/>
  <c r="F1771" i="7"/>
  <c r="F520" i="7"/>
  <c r="N520" i="7"/>
  <c r="M234" i="7"/>
  <c r="N1008" i="7"/>
  <c r="G1008" i="7"/>
  <c r="K1891" i="7"/>
  <c r="L1891" i="7"/>
  <c r="D1546" i="7"/>
  <c r="M919" i="7"/>
  <c r="C919" i="7"/>
  <c r="F1634" i="7"/>
  <c r="K1471" i="7"/>
  <c r="N1471" i="7"/>
  <c r="I1056" i="7"/>
  <c r="K1056" i="7"/>
  <c r="O1694" i="7"/>
  <c r="D1412" i="7"/>
  <c r="K1412" i="7"/>
  <c r="J1173" i="7"/>
  <c r="E1173" i="7"/>
  <c r="D836" i="7"/>
  <c r="N528" i="7"/>
  <c r="E528" i="7"/>
  <c r="I1288" i="7"/>
  <c r="F2146" i="7"/>
  <c r="K2146" i="7"/>
  <c r="O268" i="7"/>
  <c r="G268" i="7"/>
  <c r="C1614" i="7"/>
  <c r="E610" i="7"/>
  <c r="G610" i="7"/>
  <c r="I1233" i="7"/>
  <c r="G1233" i="7"/>
  <c r="N378" i="7"/>
  <c r="C470" i="7"/>
  <c r="J470" i="7"/>
  <c r="H668" i="7"/>
  <c r="L2014" i="7"/>
  <c r="J2014" i="7"/>
  <c r="L1968" i="7"/>
  <c r="F1968" i="7"/>
  <c r="J1902" i="7"/>
  <c r="I888" i="7"/>
  <c r="L888" i="7"/>
  <c r="N1020" i="7"/>
  <c r="O1020" i="7"/>
  <c r="K652" i="7"/>
  <c r="N1459" i="7"/>
  <c r="F1459" i="7"/>
  <c r="D644" i="7"/>
  <c r="H595" i="7"/>
  <c r="F595" i="7"/>
  <c r="J166" i="7"/>
  <c r="I166" i="7"/>
  <c r="K1208" i="7"/>
  <c r="L38" i="7"/>
  <c r="O38" i="7"/>
  <c r="F2072" i="7"/>
  <c r="G2072" i="7"/>
  <c r="G2087" i="7"/>
  <c r="E1776" i="7"/>
  <c r="C1776" i="7"/>
  <c r="I1196" i="7"/>
  <c r="K516" i="7"/>
  <c r="J516" i="7"/>
  <c r="O1635" i="7"/>
  <c r="I1635" i="7"/>
  <c r="G692" i="7"/>
  <c r="L1506" i="7"/>
  <c r="N1506" i="7"/>
  <c r="K2207" i="7"/>
  <c r="C2207" i="7"/>
  <c r="O1639" i="7"/>
  <c r="F1730" i="7"/>
  <c r="I1730" i="7"/>
  <c r="E99" i="7"/>
  <c r="N822" i="7"/>
  <c r="C822" i="7"/>
  <c r="O1374" i="7"/>
  <c r="L1374" i="7"/>
  <c r="N1802" i="7"/>
  <c r="K897" i="7"/>
  <c r="L897" i="7"/>
  <c r="O1232" i="7"/>
  <c r="M1232" i="7"/>
  <c r="O817" i="7"/>
  <c r="I1293" i="7"/>
  <c r="O1293" i="7"/>
  <c r="E1483" i="7"/>
  <c r="G606" i="7"/>
  <c r="K606" i="7"/>
  <c r="G699" i="7"/>
  <c r="H699" i="7"/>
  <c r="M1102" i="7"/>
  <c r="C126" i="7"/>
  <c r="G126" i="7"/>
  <c r="E998" i="7"/>
  <c r="L998" i="7"/>
  <c r="H235" i="7"/>
  <c r="F480" i="7"/>
  <c r="O480" i="7"/>
  <c r="L1450" i="7"/>
  <c r="D988" i="7"/>
  <c r="K988" i="7"/>
  <c r="E2194" i="7"/>
  <c r="O2194" i="7"/>
  <c r="F1884" i="7"/>
  <c r="J1457" i="7"/>
  <c r="H1457" i="7"/>
  <c r="N36" i="7"/>
  <c r="C36" i="7"/>
  <c r="J2112" i="7"/>
  <c r="F1574" i="7"/>
  <c r="L1574" i="7"/>
  <c r="M1601" i="7"/>
  <c r="N864" i="7"/>
  <c r="J864" i="7"/>
  <c r="N1092" i="7"/>
  <c r="D1092" i="7"/>
  <c r="I2175" i="7"/>
  <c r="N731" i="7"/>
  <c r="K731" i="7"/>
  <c r="D727" i="7"/>
  <c r="I727" i="7"/>
  <c r="M1284" i="7"/>
  <c r="I1278" i="7"/>
  <c r="K1278" i="7"/>
  <c r="K1052" i="7"/>
  <c r="M492" i="7"/>
  <c r="C492" i="7"/>
  <c r="E744" i="7"/>
  <c r="C744" i="7"/>
  <c r="H356" i="7"/>
  <c r="K683" i="7"/>
  <c r="C683" i="7"/>
  <c r="F2234" i="7"/>
  <c r="N2234" i="7"/>
  <c r="L1623" i="7"/>
  <c r="E280" i="7"/>
  <c r="O280" i="7"/>
  <c r="O15" i="7"/>
  <c r="F1725" i="7"/>
  <c r="N1725" i="7"/>
  <c r="G1966" i="7"/>
  <c r="L1966" i="7"/>
  <c r="D806" i="7"/>
  <c r="L1522" i="7"/>
  <c r="K1522" i="7"/>
  <c r="H258" i="7"/>
  <c r="M258" i="7"/>
  <c r="G1729" i="7"/>
  <c r="O90" i="7"/>
  <c r="D90" i="7"/>
  <c r="D1945" i="7"/>
  <c r="C1710" i="7"/>
  <c r="O1710" i="7"/>
  <c r="J681" i="7"/>
  <c r="L681" i="7"/>
  <c r="C959" i="7"/>
  <c r="K47" i="7"/>
  <c r="H47" i="7"/>
  <c r="N1055" i="7"/>
  <c r="J1055" i="7"/>
  <c r="O19" i="7"/>
  <c r="C1241" i="7"/>
  <c r="M1241" i="7"/>
  <c r="M1887" i="7"/>
  <c r="C599" i="7"/>
  <c r="L599" i="7"/>
  <c r="C880" i="7"/>
  <c r="D880" i="7"/>
  <c r="L1430" i="7"/>
  <c r="O1804" i="7"/>
  <c r="K1804" i="7"/>
  <c r="I1118" i="7"/>
  <c r="E1118" i="7"/>
  <c r="D1830" i="7"/>
  <c r="K1709" i="7"/>
  <c r="H1709" i="7"/>
  <c r="I331" i="7"/>
  <c r="D1836" i="7"/>
  <c r="I1836" i="7"/>
  <c r="E1492" i="7"/>
  <c r="C1492" i="7"/>
  <c r="O1510" i="7"/>
  <c r="G1972" i="7"/>
  <c r="N1972" i="7"/>
  <c r="C928" i="7"/>
  <c r="M928" i="7"/>
  <c r="L1919" i="7"/>
  <c r="L2149" i="7"/>
  <c r="D2149" i="7"/>
  <c r="E1224" i="7"/>
  <c r="K211" i="7"/>
  <c r="N211" i="7"/>
  <c r="G982" i="7"/>
  <c r="F982" i="7"/>
  <c r="K1146" i="7"/>
  <c r="G1130" i="7"/>
  <c r="E1130" i="7"/>
  <c r="M1419" i="7"/>
  <c r="O1419" i="7"/>
  <c r="J2012" i="7"/>
  <c r="G1198" i="7"/>
  <c r="M1198" i="7"/>
  <c r="H298" i="7"/>
  <c r="K2080" i="7"/>
  <c r="O2080" i="7"/>
  <c r="K1663" i="7"/>
  <c r="H1663" i="7"/>
  <c r="E921" i="7"/>
  <c r="I700" i="7"/>
  <c r="K700" i="7"/>
  <c r="D1809" i="7"/>
  <c r="G1809" i="7"/>
  <c r="O1557" i="7"/>
  <c r="M2119" i="7"/>
  <c r="C2119" i="7"/>
  <c r="I1312" i="7"/>
  <c r="D1371" i="7"/>
  <c r="N1371" i="7"/>
  <c r="H1025" i="7"/>
  <c r="O1025" i="7"/>
  <c r="D1019" i="7"/>
  <c r="F786" i="7"/>
  <c r="K786" i="7"/>
  <c r="N323" i="7"/>
  <c r="J323" i="7"/>
  <c r="D1047" i="7"/>
  <c r="J992" i="7"/>
  <c r="L992" i="7"/>
  <c r="E1784" i="7"/>
  <c r="I1770" i="7"/>
  <c r="H1770" i="7"/>
  <c r="G1397" i="7"/>
  <c r="K1397" i="7"/>
  <c r="I1246" i="7"/>
  <c r="D461" i="7"/>
  <c r="O461" i="7"/>
  <c r="K1883" i="7"/>
  <c r="C1883" i="7"/>
  <c r="N1845" i="7"/>
  <c r="C1210" i="7"/>
  <c r="N1210" i="7"/>
  <c r="F430" i="7"/>
  <c r="E1806" i="7"/>
  <c r="G1806" i="7"/>
  <c r="K2187" i="7"/>
  <c r="C2187" i="7"/>
  <c r="K81" i="7"/>
  <c r="M1948" i="7"/>
  <c r="E1948" i="7"/>
  <c r="M762" i="7"/>
  <c r="K762" i="7"/>
  <c r="N2135" i="7"/>
  <c r="M2143" i="7"/>
  <c r="D2143" i="7"/>
  <c r="I1119" i="7"/>
  <c r="I1433" i="7"/>
  <c r="C1433" i="7"/>
  <c r="O2024" i="7"/>
  <c r="M2024" i="7"/>
  <c r="I1862" i="7"/>
  <c r="F22" i="7"/>
  <c r="G22" i="7"/>
  <c r="D1843" i="7"/>
  <c r="K1843" i="7"/>
  <c r="K2160" i="7"/>
  <c r="M986" i="7"/>
  <c r="D986" i="7"/>
  <c r="E2007" i="7"/>
  <c r="D2095" i="7"/>
  <c r="E2095" i="7"/>
  <c r="H1485" i="7"/>
  <c r="E1485" i="7"/>
  <c r="G1416" i="7"/>
  <c r="E1335" i="7"/>
  <c r="C1335" i="7"/>
  <c r="E147" i="7"/>
  <c r="G147" i="7"/>
  <c r="D510" i="7"/>
  <c r="H1187" i="7"/>
  <c r="F1187" i="7"/>
  <c r="E1439" i="7"/>
  <c r="M29" i="7"/>
  <c r="N29" i="7"/>
  <c r="H1349" i="7"/>
  <c r="E1349" i="7"/>
  <c r="J1791" i="7"/>
  <c r="L452" i="7"/>
  <c r="I452" i="7"/>
  <c r="E625" i="7"/>
  <c r="N625" i="7"/>
  <c r="J1582" i="7"/>
  <c r="I1258" i="7"/>
  <c r="J1258" i="7"/>
  <c r="C545" i="7"/>
  <c r="G812" i="7"/>
  <c r="E812" i="7"/>
  <c r="M1918" i="7"/>
  <c r="I1918" i="7"/>
  <c r="C1100" i="7"/>
  <c r="N707" i="7"/>
  <c r="F707" i="7"/>
  <c r="O1988" i="7"/>
  <c r="E1988" i="7"/>
  <c r="D274" i="7"/>
  <c r="E274" i="7"/>
  <c r="L714" i="7"/>
  <c r="E714" i="7"/>
  <c r="C1113" i="7"/>
  <c r="I1184" i="7"/>
  <c r="O1184" i="7"/>
  <c r="I1838" i="7"/>
  <c r="I1424" i="7"/>
  <c r="E1424" i="7"/>
  <c r="M423" i="7"/>
  <c r="L423" i="7"/>
  <c r="H627" i="7"/>
  <c r="C11" i="7"/>
  <c r="F11" i="7"/>
  <c r="J1781" i="7"/>
  <c r="N1781" i="7"/>
  <c r="K809" i="7"/>
  <c r="J412" i="7"/>
  <c r="F412" i="7"/>
  <c r="L1011" i="7"/>
  <c r="G2043" i="7"/>
  <c r="C2043" i="7"/>
  <c r="C1162" i="7"/>
  <c r="K1162" i="7"/>
  <c r="E152" i="7"/>
  <c r="H1512" i="7"/>
  <c r="F1512" i="7"/>
  <c r="N2213" i="7"/>
  <c r="G2213" i="7"/>
  <c r="G1766" i="7"/>
  <c r="C1708" i="7"/>
  <c r="N1708" i="7"/>
  <c r="C2236" i="7"/>
  <c r="K2079" i="7"/>
  <c r="I2079" i="7"/>
  <c r="G116" i="7"/>
  <c r="M116" i="7"/>
  <c r="G1342" i="7"/>
  <c r="G49" i="7"/>
  <c r="J49" i="7"/>
  <c r="C193" i="7"/>
  <c r="F193" i="7"/>
  <c r="E1228" i="7"/>
  <c r="L9" i="7"/>
  <c r="M9" i="7"/>
  <c r="O750" i="7"/>
  <c r="O14" i="7"/>
  <c r="H14" i="7"/>
  <c r="H2056" i="7"/>
  <c r="K2056" i="7"/>
  <c r="D273" i="7"/>
  <c r="M1164" i="7"/>
  <c r="I1164" i="7"/>
  <c r="F1668" i="7"/>
  <c r="C1668" i="7"/>
  <c r="F499" i="7"/>
  <c r="N368" i="7"/>
  <c r="J368" i="7"/>
  <c r="J842" i="7"/>
  <c r="F97" i="7"/>
  <c r="J97" i="7"/>
  <c r="I1058" i="7"/>
  <c r="M1058" i="7"/>
  <c r="G1670" i="7"/>
  <c r="E1727" i="7"/>
  <c r="F1727" i="7"/>
  <c r="K78" i="7"/>
  <c r="D78" i="7"/>
  <c r="K654" i="7"/>
  <c r="I1998" i="7"/>
  <c r="L1998" i="7"/>
  <c r="H1900" i="7"/>
  <c r="H2075" i="7"/>
  <c r="M2075" i="7"/>
  <c r="H100" i="7"/>
  <c r="K100" i="7"/>
  <c r="G2136" i="7"/>
  <c r="M1681" i="7"/>
  <c r="J1681" i="7"/>
  <c r="N2192" i="7"/>
  <c r="F2192" i="7"/>
  <c r="K175" i="7"/>
  <c r="H678" i="7"/>
  <c r="C678" i="7"/>
  <c r="M2034" i="7"/>
  <c r="C576" i="7"/>
  <c r="G576" i="7"/>
  <c r="G850" i="7"/>
  <c r="M850" i="7"/>
  <c r="J2188" i="7"/>
  <c r="H348" i="7"/>
  <c r="O348" i="7"/>
  <c r="M1411" i="7"/>
  <c r="F1411" i="7"/>
  <c r="D698" i="7"/>
  <c r="L954" i="7"/>
  <c r="C954" i="7"/>
  <c r="M546" i="7"/>
  <c r="K415" i="7"/>
  <c r="J415" i="7"/>
  <c r="L1261" i="7"/>
  <c r="H1261" i="7"/>
  <c r="F866" i="7"/>
  <c r="N91" i="7"/>
  <c r="E91" i="7"/>
  <c r="N1543" i="7"/>
  <c r="O1543" i="7"/>
  <c r="H2082" i="7"/>
  <c r="L1859" i="7"/>
  <c r="N1859" i="7"/>
  <c r="N1418" i="7"/>
  <c r="D1516" i="7"/>
  <c r="F1516" i="7"/>
  <c r="K1519" i="7"/>
  <c r="C1519" i="7"/>
  <c r="L1733" i="7"/>
  <c r="D704" i="7"/>
  <c r="N704" i="7"/>
  <c r="L57" i="7"/>
  <c r="D57" i="7"/>
  <c r="N858" i="7"/>
  <c r="O367" i="7"/>
  <c r="H367" i="7"/>
  <c r="J912" i="7"/>
  <c r="C150" i="7"/>
  <c r="I150" i="7"/>
  <c r="N1817" i="7"/>
  <c r="J1817" i="7"/>
  <c r="I1229" i="7"/>
  <c r="K890" i="7"/>
  <c r="G890" i="7"/>
  <c r="E754" i="7"/>
  <c r="O754" i="7"/>
  <c r="G20" i="7"/>
  <c r="K1191" i="7"/>
  <c r="I1191" i="7"/>
  <c r="J399" i="7"/>
  <c r="J1848" i="7"/>
  <c r="C1848" i="7"/>
  <c r="I1451" i="7"/>
  <c r="K1451" i="7"/>
  <c r="C2035" i="7"/>
  <c r="G987" i="7"/>
  <c r="E987" i="7"/>
  <c r="I1819" i="7"/>
  <c r="K1819" i="7"/>
  <c r="G1171" i="7"/>
  <c r="F925" i="7"/>
  <c r="C925" i="7"/>
  <c r="D2016" i="7"/>
  <c r="J472" i="7"/>
  <c r="O472" i="7"/>
  <c r="H1286" i="7"/>
  <c r="M1286" i="7"/>
  <c r="L1265" i="7"/>
  <c r="J102" i="7"/>
  <c r="I102" i="7"/>
  <c r="K341" i="7"/>
  <c r="D341" i="7"/>
  <c r="O1703" i="7"/>
  <c r="N738" i="7"/>
  <c r="K738" i="7"/>
  <c r="F1911" i="7"/>
  <c r="E534" i="7"/>
  <c r="D534" i="7"/>
  <c r="D386" i="7"/>
  <c r="H386" i="7"/>
  <c r="F2237" i="7"/>
  <c r="G213" i="7"/>
  <c r="J213" i="7"/>
  <c r="D1279" i="7"/>
  <c r="H1279" i="7"/>
  <c r="M1653" i="7"/>
  <c r="I708" i="7"/>
  <c r="K708" i="7"/>
  <c r="D271" i="7"/>
  <c r="M1501" i="7"/>
  <c r="L1501" i="7"/>
  <c r="H1498" i="7"/>
  <c r="O1498" i="7"/>
  <c r="M1057" i="7"/>
  <c r="G1032" i="7"/>
  <c r="E1032" i="7"/>
  <c r="E1320" i="7"/>
  <c r="J1320" i="7"/>
  <c r="M2214" i="7"/>
  <c r="O328" i="7"/>
  <c r="E328" i="7"/>
  <c r="G1587" i="7"/>
  <c r="D1782" i="7"/>
  <c r="N1782" i="7"/>
  <c r="C873" i="7"/>
  <c r="H873" i="7"/>
  <c r="I342" i="7"/>
  <c r="F329" i="7"/>
  <c r="N329" i="7"/>
  <c r="J275" i="7"/>
  <c r="L275" i="7"/>
  <c r="N532" i="7"/>
  <c r="D901" i="7"/>
  <c r="J901" i="7"/>
  <c r="H1161" i="7"/>
  <c r="C1643" i="7"/>
  <c r="K1643" i="7"/>
  <c r="L756" i="7"/>
  <c r="E756" i="7"/>
  <c r="M1021" i="7"/>
  <c r="G2163" i="7"/>
  <c r="N2163" i="7"/>
  <c r="L1617" i="7"/>
  <c r="I1617" i="7"/>
  <c r="F1117" i="7"/>
  <c r="F1831" i="7"/>
  <c r="M1831" i="7"/>
  <c r="G77" i="7"/>
  <c r="C496" i="7"/>
  <c r="E496" i="7"/>
  <c r="I1552" i="7"/>
  <c r="G1552" i="7"/>
  <c r="M751" i="7"/>
  <c r="O256" i="7"/>
  <c r="N256" i="7"/>
  <c r="J305" i="7"/>
  <c r="O305" i="7"/>
  <c r="I1518" i="7"/>
  <c r="I863" i="7"/>
  <c r="L863" i="7"/>
  <c r="M985" i="7"/>
  <c r="E1010" i="7"/>
  <c r="J1010" i="7"/>
  <c r="F119" i="7"/>
  <c r="C119" i="7"/>
  <c r="K1064" i="7"/>
  <c r="N1605" i="7"/>
  <c r="I1605" i="7"/>
  <c r="D1222" i="7"/>
  <c r="H1222" i="7"/>
  <c r="D2176" i="7"/>
  <c r="E2174" i="7"/>
  <c r="H2174" i="7"/>
  <c r="O416" i="7"/>
  <c r="N1823" i="7"/>
  <c r="L1823" i="7"/>
  <c r="I1285" i="7"/>
  <c r="K1285" i="7"/>
  <c r="M649" i="7"/>
  <c r="N1484" i="7"/>
  <c r="M1484" i="7"/>
  <c r="G2195" i="7"/>
  <c r="L2195" i="7"/>
  <c r="K1470" i="7"/>
  <c r="C118" i="7"/>
  <c r="M118" i="7"/>
  <c r="G87" i="7"/>
  <c r="L2076" i="7"/>
  <c r="C2076" i="7"/>
  <c r="H1566" i="7"/>
  <c r="N1566" i="7"/>
  <c r="D573" i="7"/>
  <c r="G1105" i="7"/>
  <c r="I1105" i="7"/>
  <c r="L1778" i="7"/>
  <c r="F1778" i="7"/>
  <c r="N264" i="7"/>
  <c r="F1290" i="7"/>
  <c r="H1290" i="7"/>
  <c r="E2200" i="7"/>
  <c r="I1395" i="7"/>
  <c r="E1395" i="7"/>
  <c r="K1851" i="7"/>
  <c r="M1851" i="7"/>
  <c r="I2048" i="7"/>
  <c r="E377" i="7"/>
  <c r="K377" i="7"/>
  <c r="L1993" i="7"/>
  <c r="E1993" i="7"/>
  <c r="G1406" i="7"/>
  <c r="K781" i="7"/>
  <c r="O781" i="7"/>
  <c r="D560" i="7"/>
  <c r="J1568" i="7"/>
  <c r="D1568" i="7"/>
  <c r="M475" i="7"/>
  <c r="K475" i="7"/>
  <c r="F121" i="7"/>
  <c r="C646" i="7"/>
  <c r="K646" i="7"/>
  <c r="K498" i="7"/>
  <c r="M498" i="7"/>
  <c r="F847" i="7"/>
  <c r="O2" i="7"/>
  <c r="L2" i="7"/>
  <c r="D69" i="7"/>
  <c r="J605" i="7"/>
  <c r="D605" i="7"/>
  <c r="D2107" i="7"/>
  <c r="C2107" i="7"/>
  <c r="G1250" i="7"/>
  <c r="F1363" i="7"/>
  <c r="K1363" i="7"/>
  <c r="M489" i="7"/>
  <c r="G489" i="7"/>
  <c r="F1691" i="7"/>
  <c r="D2232" i="7"/>
  <c r="E2232" i="7"/>
  <c r="H719" i="7"/>
  <c r="N289" i="7"/>
  <c r="F289" i="7"/>
  <c r="C970" i="7"/>
  <c r="O970" i="7"/>
  <c r="D481" i="7"/>
  <c r="J1321" i="7"/>
  <c r="E1321" i="7"/>
  <c r="N2053" i="7"/>
  <c r="H2053" i="7"/>
  <c r="G537" i="7"/>
  <c r="M1937" i="7"/>
  <c r="I1937" i="7"/>
  <c r="I2190" i="7"/>
  <c r="H109" i="7"/>
  <c r="G109" i="7"/>
  <c r="O796" i="7"/>
  <c r="C796" i="7"/>
  <c r="I146" i="7"/>
  <c r="I774" i="7"/>
  <c r="H774" i="7"/>
  <c r="C613" i="7"/>
  <c r="G613" i="7"/>
  <c r="D702" i="7"/>
  <c r="E795" i="7"/>
  <c r="K795" i="7"/>
  <c r="C791" i="7"/>
  <c r="D1124" i="7"/>
  <c r="H1124" i="7"/>
  <c r="I1319" i="7"/>
  <c r="C1319" i="7"/>
  <c r="O2170" i="7"/>
  <c r="G272" i="7"/>
  <c r="H272" i="7"/>
  <c r="H84" i="7"/>
  <c r="N84" i="7"/>
  <c r="K752" i="7"/>
  <c r="G1594" i="7"/>
  <c r="I1594" i="7"/>
  <c r="L1486" i="7"/>
  <c r="F2172" i="7"/>
  <c r="G2172" i="7"/>
  <c r="O1785" i="7"/>
  <c r="L1785" i="7"/>
  <c r="D1041" i="7"/>
  <c r="J839" i="7"/>
  <c r="L839" i="7"/>
  <c r="O340" i="7"/>
  <c r="K340" i="7"/>
  <c r="K514" i="7"/>
  <c r="I1183" i="7"/>
  <c r="E1183" i="7"/>
  <c r="H1687" i="7"/>
  <c r="H244" i="7"/>
  <c r="E244" i="7"/>
  <c r="N349" i="7"/>
  <c r="M349" i="7"/>
  <c r="N695" i="7"/>
  <c r="C42" i="7"/>
  <c r="H42" i="7"/>
  <c r="E1326" i="7"/>
  <c r="M1326" i="7"/>
  <c r="N365" i="7"/>
  <c r="M997" i="7"/>
  <c r="C997" i="7"/>
  <c r="E1715" i="7"/>
  <c r="C2045" i="7"/>
  <c r="O2045" i="7"/>
  <c r="K1916" i="7"/>
  <c r="F1916" i="7"/>
  <c r="F2108" i="7"/>
  <c r="J920" i="7"/>
  <c r="L920" i="7"/>
  <c r="H245" i="7"/>
  <c r="D245" i="7"/>
  <c r="O1971" i="7"/>
  <c r="I1828" i="7"/>
  <c r="C1828" i="7"/>
  <c r="G1818" i="7"/>
  <c r="F1873" i="7"/>
  <c r="O1873" i="7"/>
  <c r="H80" i="7"/>
  <c r="E80" i="7"/>
  <c r="K436" i="7"/>
  <c r="F1316" i="7"/>
  <c r="J1316" i="7"/>
  <c r="C444" i="7"/>
  <c r="F444" i="7"/>
  <c r="N763" i="7"/>
  <c r="K611" i="7"/>
  <c r="D611" i="7"/>
  <c r="K1996" i="7"/>
  <c r="J586" i="7"/>
  <c r="M586" i="7"/>
  <c r="E957" i="7"/>
  <c r="D957" i="7"/>
  <c r="I1540" i="7"/>
  <c r="G553" i="7"/>
  <c r="J553" i="7"/>
  <c r="G1095" i="7"/>
  <c r="K1095" i="7"/>
  <c r="M1409" i="7"/>
  <c r="M159" i="7"/>
  <c r="F159" i="7"/>
  <c r="O2219" i="7"/>
  <c r="G1671" i="7"/>
  <c r="I1671" i="7"/>
  <c r="E1638" i="7"/>
  <c r="H1638" i="7"/>
  <c r="L1315" i="7"/>
  <c r="F638" i="7"/>
  <c r="D638" i="7"/>
  <c r="F721" i="7"/>
  <c r="L721" i="7"/>
  <c r="M1141" i="7"/>
  <c r="J1045" i="7"/>
  <c r="K1045" i="7"/>
  <c r="D1787" i="7"/>
  <c r="J2118" i="7"/>
  <c r="K2118" i="7"/>
  <c r="O2123" i="7"/>
  <c r="L2123" i="7"/>
  <c r="L283" i="7"/>
  <c r="F1871" i="7"/>
  <c r="G1871" i="7"/>
  <c r="E369" i="7"/>
  <c r="K369" i="7"/>
  <c r="E1570" i="7"/>
  <c r="H1780" i="7"/>
  <c r="N1780" i="7"/>
  <c r="D857" i="7"/>
  <c r="G173" i="7"/>
  <c r="L173" i="7"/>
  <c r="L597" i="7"/>
  <c r="K597" i="7"/>
  <c r="D917" i="7"/>
  <c r="L1283" i="7"/>
  <c r="F1283" i="7"/>
  <c r="J1480" i="7"/>
  <c r="G1480" i="7"/>
  <c r="L315" i="7"/>
  <c r="O2092" i="7"/>
  <c r="L2092" i="7"/>
  <c r="N1328" i="7"/>
  <c r="I1438" i="7"/>
  <c r="J1438" i="7"/>
  <c r="K1031" i="7"/>
  <c r="C1031" i="7"/>
  <c r="E717" i="7"/>
  <c r="E1332" i="7"/>
  <c r="J1332" i="7"/>
  <c r="M964" i="7"/>
  <c r="N964" i="7"/>
  <c r="C23" i="7"/>
  <c r="J381" i="7"/>
  <c r="I381" i="7"/>
  <c r="F1452" i="7"/>
  <c r="C1591" i="7"/>
  <c r="J1591" i="7"/>
  <c r="L1609" i="7"/>
  <c r="E1609" i="7"/>
  <c r="O779" i="7"/>
  <c r="K1153" i="7"/>
  <c r="E1153" i="7"/>
  <c r="N1736" i="7"/>
  <c r="G1736" i="7"/>
  <c r="G1946" i="7"/>
  <c r="I1339" i="7"/>
  <c r="J1339" i="7"/>
  <c r="N726" i="7"/>
  <c r="M1938" i="7"/>
  <c r="G1938" i="7"/>
  <c r="E994" i="7"/>
  <c r="O994" i="7"/>
  <c r="K185" i="7"/>
  <c r="G1808" i="7"/>
  <c r="N1808" i="7"/>
  <c r="C389" i="7"/>
  <c r="I389" i="7"/>
  <c r="E2051" i="7"/>
  <c r="C1631" i="7"/>
  <c r="O1631" i="7"/>
  <c r="E1578" i="7"/>
  <c r="G1160" i="7"/>
  <c r="D1160" i="7"/>
  <c r="I18" i="7"/>
  <c r="D18" i="7"/>
  <c r="D122" i="7"/>
  <c r="K2153" i="7"/>
  <c r="C2153" i="7"/>
  <c r="O1168" i="7"/>
  <c r="H1168" i="7"/>
  <c r="E400" i="7"/>
  <c r="G164" i="7"/>
  <c r="I164" i="7"/>
  <c r="G1273" i="7"/>
  <c r="O596" i="7"/>
  <c r="K596" i="7"/>
  <c r="D2070" i="7"/>
  <c r="L2070" i="7"/>
  <c r="N1306" i="7"/>
  <c r="O477" i="7"/>
  <c r="D477" i="7"/>
  <c r="N891" i="7"/>
  <c r="O891" i="7"/>
  <c r="F1323" i="7"/>
  <c r="O585" i="7"/>
  <c r="F585" i="7"/>
  <c r="I1022" i="7"/>
  <c r="O79" i="7"/>
  <c r="F79" i="7"/>
  <c r="K1925" i="7"/>
  <c r="J1925" i="7"/>
  <c r="O927" i="7"/>
  <c r="E709" i="7"/>
  <c r="J709" i="7"/>
  <c r="K1195" i="7"/>
  <c r="N1195" i="7"/>
  <c r="K527" i="7"/>
  <c r="H1116" i="7"/>
  <c r="M1116" i="7"/>
  <c r="L75" i="7"/>
  <c r="L465" i="7"/>
  <c r="E465" i="7"/>
  <c r="M563" i="7"/>
  <c r="D563" i="7"/>
  <c r="I1632" i="7"/>
  <c r="C1912" i="7"/>
  <c r="I1912" i="7"/>
  <c r="N2221" i="7"/>
  <c r="F2221" i="7"/>
  <c r="N1420" i="7"/>
  <c r="N438" i="7"/>
  <c r="I438" i="7"/>
  <c r="E1921" i="7"/>
  <c r="G1545" i="7"/>
  <c r="H1545" i="7"/>
  <c r="O2168" i="7"/>
  <c r="L2168" i="7"/>
  <c r="C688" i="7"/>
  <c r="G1469" i="7"/>
  <c r="E1469" i="7"/>
  <c r="I1772" i="7"/>
  <c r="L1772" i="7"/>
  <c r="M770" i="7"/>
  <c r="H1513" i="7"/>
  <c r="N1513" i="7"/>
  <c r="K2061" i="7"/>
  <c r="L541" i="7"/>
  <c r="K541" i="7"/>
  <c r="C2177" i="7"/>
  <c r="L2177" i="7"/>
  <c r="O543" i="7"/>
  <c r="N1560" i="7"/>
  <c r="E1560" i="7"/>
  <c r="C834" i="7"/>
  <c r="O834" i="7"/>
  <c r="M1131" i="7"/>
  <c r="L2077" i="7"/>
  <c r="E2077" i="7"/>
  <c r="O1244" i="7"/>
  <c r="N1358" i="7"/>
  <c r="C1358" i="7"/>
  <c r="G1950" i="7"/>
  <c r="C1950" i="7"/>
  <c r="F86" i="7"/>
  <c r="K1963" i="7"/>
  <c r="D1963" i="7"/>
  <c r="I937" i="7"/>
  <c r="N937" i="7"/>
  <c r="C1794" i="7"/>
  <c r="J51" i="7"/>
  <c r="I51" i="7"/>
  <c r="I2018" i="7"/>
  <c r="H1500" i="7"/>
  <c r="L1500" i="7"/>
  <c r="K1847" i="7"/>
  <c r="J1847" i="7"/>
  <c r="I1870" i="7"/>
  <c r="L1720" i="7"/>
  <c r="C1720" i="7"/>
  <c r="K882" i="7"/>
  <c r="G882" i="7"/>
  <c r="K2226" i="7"/>
  <c r="H1722" i="7"/>
  <c r="K1722" i="7"/>
  <c r="M1017" i="7"/>
  <c r="J1006" i="7"/>
  <c r="H1006" i="7"/>
  <c r="K1970" i="7"/>
  <c r="J1970" i="7"/>
  <c r="D823" i="7"/>
  <c r="C284" i="7"/>
  <c r="I284" i="7"/>
  <c r="E845" i="7"/>
  <c r="O845" i="7"/>
  <c r="C1068" i="7"/>
  <c r="L382" i="7"/>
  <c r="G382" i="7"/>
  <c r="I89" i="7"/>
  <c r="F680" i="7"/>
  <c r="K680" i="7"/>
  <c r="L728" i="7"/>
  <c r="J728" i="7"/>
  <c r="G1889" i="7"/>
  <c r="H691" i="7"/>
  <c r="E691" i="7"/>
  <c r="F1980" i="7"/>
  <c r="H1980" i="7"/>
  <c r="J2128" i="7"/>
  <c r="J2104" i="7"/>
  <c r="O2104" i="7"/>
  <c r="F418" i="7"/>
  <c r="I469" i="7"/>
  <c r="E469" i="7"/>
  <c r="I1854" i="7"/>
  <c r="H1854" i="7"/>
  <c r="C946" i="7"/>
  <c r="I1852" i="7"/>
  <c r="D1852" i="7"/>
  <c r="K740" i="7"/>
  <c r="F740" i="7"/>
  <c r="J840" i="7"/>
  <c r="G1059" i="7"/>
  <c r="E1059" i="7"/>
  <c r="H1120" i="7"/>
  <c r="C319" i="7"/>
  <c r="F319" i="7"/>
  <c r="J1408" i="7"/>
  <c r="L1408" i="7"/>
  <c r="M404" i="7"/>
  <c r="F1257" i="7"/>
  <c r="H1257" i="7"/>
  <c r="K1355" i="7"/>
  <c r="M1355" i="7"/>
  <c r="E491" i="7"/>
  <c r="M1134" i="7"/>
  <c r="I1134" i="7"/>
  <c r="N999" i="7"/>
  <c r="H2084" i="7"/>
  <c r="K2084" i="7"/>
  <c r="F976" i="7"/>
  <c r="G976" i="7"/>
  <c r="C429" i="7"/>
  <c r="J1856" i="7"/>
  <c r="N1856" i="7"/>
  <c r="O1149" i="7"/>
  <c r="L1149" i="7"/>
  <c r="O1815" i="7"/>
  <c r="F230" i="7"/>
  <c r="H230" i="7"/>
  <c r="L1044" i="7"/>
  <c r="O601" i="7"/>
  <c r="E601" i="7"/>
  <c r="D1167" i="7"/>
  <c r="N1167" i="7"/>
  <c r="H759" i="7"/>
  <c r="J1954" i="7"/>
  <c r="I1954" i="7"/>
  <c r="N1977" i="7"/>
  <c r="C1977" i="7"/>
  <c r="N1494" i="7"/>
  <c r="E1007" i="7"/>
  <c r="D1007" i="7"/>
  <c r="C336" i="7"/>
  <c r="J2229" i="7"/>
  <c r="M2229" i="7"/>
  <c r="C993" i="7"/>
  <c r="H993" i="7"/>
  <c r="D2037" i="7"/>
  <c r="E1742" i="7"/>
  <c r="L1742" i="7"/>
  <c r="I7" i="7"/>
  <c r="C7" i="7"/>
  <c r="G1555" i="7"/>
  <c r="F196" i="7"/>
  <c r="L196" i="7"/>
  <c r="C2005" i="7"/>
  <c r="G1247" i="7"/>
  <c r="H1247" i="7"/>
  <c r="K892" i="7"/>
  <c r="M892" i="7"/>
  <c r="C1714" i="7"/>
  <c r="H1123" i="7"/>
  <c r="F1123" i="7"/>
  <c r="C380" i="7"/>
  <c r="F380" i="7"/>
  <c r="D251" i="7"/>
  <c r="I1388" i="7"/>
  <c r="G1388" i="7"/>
  <c r="E1490" i="7"/>
  <c r="J1491" i="7"/>
  <c r="N1491" i="7"/>
  <c r="G819" i="7"/>
  <c r="I819" i="7"/>
  <c r="H2088" i="7"/>
  <c r="O549" i="7"/>
  <c r="K549" i="7"/>
  <c r="I1214" i="7"/>
  <c r="G1214" i="7"/>
  <c r="H63" i="7"/>
  <c r="K1858" i="7"/>
  <c r="D1858" i="7"/>
  <c r="C648" i="7"/>
  <c r="L334" i="7"/>
  <c r="O334" i="7"/>
  <c r="M425" i="7"/>
  <c r="D425" i="7"/>
  <c r="D1245" i="7"/>
  <c r="H1771" i="7"/>
  <c r="M1771" i="7"/>
  <c r="C520" i="7"/>
  <c r="E520" i="7"/>
  <c r="K234" i="7"/>
  <c r="F1008" i="7"/>
  <c r="I1008" i="7"/>
  <c r="N1891" i="7"/>
  <c r="L1546" i="7"/>
  <c r="F1546" i="7"/>
  <c r="F919" i="7"/>
  <c r="I919" i="7"/>
  <c r="O1634" i="7"/>
  <c r="E1471" i="7"/>
  <c r="J1471" i="7"/>
  <c r="H1056" i="7"/>
  <c r="F1056" i="7"/>
  <c r="D1694" i="7"/>
  <c r="O1412" i="7"/>
  <c r="J1412" i="7"/>
  <c r="H1173" i="7"/>
  <c r="I836" i="7"/>
  <c r="K836" i="7"/>
  <c r="G528" i="7"/>
  <c r="O528" i="7"/>
  <c r="O1288" i="7"/>
  <c r="D2146" i="7"/>
  <c r="L2146" i="7"/>
  <c r="L268" i="7"/>
  <c r="K268" i="7"/>
  <c r="D1614" i="7"/>
  <c r="K610" i="7"/>
  <c r="C610" i="7"/>
  <c r="C1233" i="7"/>
  <c r="M378" i="7"/>
  <c r="K378" i="7"/>
  <c r="M470" i="7"/>
  <c r="O470" i="7"/>
  <c r="E668" i="7"/>
  <c r="E2014" i="7"/>
  <c r="O2014" i="7"/>
  <c r="K1968" i="7"/>
  <c r="I1968" i="7"/>
  <c r="M1902" i="7"/>
  <c r="J888" i="7"/>
  <c r="N888" i="7"/>
  <c r="L1020" i="7"/>
  <c r="I652" i="7"/>
  <c r="H652" i="7"/>
  <c r="I1459" i="7"/>
  <c r="L1459" i="7"/>
  <c r="N644" i="7"/>
  <c r="G595" i="7"/>
  <c r="K595" i="7"/>
  <c r="F166" i="7"/>
  <c r="K166" i="7"/>
  <c r="L1208" i="7"/>
  <c r="C38" i="7"/>
  <c r="K38" i="7"/>
  <c r="H2072" i="7"/>
  <c r="K2087" i="7"/>
  <c r="L2087" i="7"/>
  <c r="I1776" i="7"/>
  <c r="F1776" i="7"/>
  <c r="G1196" i="7"/>
  <c r="I516" i="7"/>
  <c r="E516" i="7"/>
  <c r="J1635" i="7"/>
  <c r="K1635" i="7"/>
  <c r="I692" i="7"/>
  <c r="I1506" i="7"/>
  <c r="J1506" i="7"/>
  <c r="E2207" i="7"/>
  <c r="L1639" i="7"/>
  <c r="D1639" i="7"/>
  <c r="O1730" i="7"/>
  <c r="M1730" i="7"/>
  <c r="D99" i="7"/>
  <c r="E822" i="7"/>
  <c r="L822" i="7"/>
  <c r="K1374" i="7"/>
  <c r="H1374" i="7"/>
  <c r="L1802" i="7"/>
  <c r="E897" i="7"/>
  <c r="C897" i="7"/>
  <c r="L1232" i="7"/>
  <c r="D817" i="7"/>
  <c r="K817" i="7"/>
  <c r="J1293" i="7"/>
  <c r="H1293" i="7"/>
  <c r="C1483" i="7"/>
  <c r="H606" i="7"/>
  <c r="O606" i="7"/>
  <c r="M699" i="7"/>
  <c r="F699" i="7"/>
  <c r="H1102" i="7"/>
  <c r="E126" i="7"/>
  <c r="M126" i="7"/>
  <c r="K998" i="7"/>
  <c r="L235" i="7"/>
  <c r="J235" i="7"/>
  <c r="K480" i="7"/>
  <c r="C480" i="7"/>
  <c r="K1450" i="7"/>
  <c r="L988" i="7"/>
  <c r="G988" i="7"/>
  <c r="M2194" i="7"/>
  <c r="N2194" i="7"/>
  <c r="M1884" i="7"/>
  <c r="M1457" i="7"/>
  <c r="F1457" i="7"/>
  <c r="M36" i="7"/>
  <c r="E2112" i="7"/>
  <c r="H2112" i="7"/>
  <c r="J1574" i="7"/>
  <c r="G1574" i="7"/>
  <c r="K1601" i="7"/>
  <c r="O864" i="7"/>
  <c r="K864" i="7"/>
  <c r="L1092" i="7"/>
  <c r="M1092" i="7"/>
  <c r="F2175" i="7"/>
  <c r="G731" i="7"/>
  <c r="E731" i="7"/>
  <c r="C727" i="7"/>
  <c r="I1284" i="7"/>
  <c r="N1284" i="7"/>
  <c r="F1278" i="7"/>
  <c r="O1278" i="7"/>
  <c r="L1052" i="7"/>
  <c r="H492" i="7"/>
  <c r="L492" i="7"/>
  <c r="L744" i="7"/>
  <c r="J744" i="7"/>
  <c r="L356" i="7"/>
  <c r="N683" i="7"/>
  <c r="F683" i="7"/>
  <c r="D2234" i="7"/>
  <c r="J1623" i="7"/>
  <c r="F1623" i="7"/>
  <c r="K280" i="7"/>
  <c r="F280" i="7"/>
  <c r="G15" i="7"/>
  <c r="E1725" i="7"/>
  <c r="C1725" i="7"/>
  <c r="O1966" i="7"/>
  <c r="N1966" i="7"/>
  <c r="H806" i="7"/>
  <c r="J1522" i="7"/>
  <c r="H1522" i="7"/>
  <c r="I258" i="7"/>
  <c r="N1729" i="7"/>
  <c r="K1729" i="7"/>
  <c r="M90" i="7"/>
  <c r="F90" i="7"/>
  <c r="N1945" i="7"/>
  <c r="G1710" i="7"/>
  <c r="J1710" i="7"/>
  <c r="C681" i="7"/>
  <c r="H681" i="7"/>
  <c r="J959" i="7"/>
  <c r="D47" i="7"/>
  <c r="M47" i="7"/>
  <c r="H1055" i="7"/>
  <c r="F19" i="7"/>
  <c r="I19" i="7"/>
  <c r="K1241" i="7"/>
  <c r="I1241" i="7"/>
  <c r="I1887" i="7"/>
  <c r="H599" i="7"/>
  <c r="F599" i="7"/>
  <c r="I880" i="7"/>
  <c r="F880" i="7"/>
  <c r="O1430" i="7"/>
  <c r="H1804" i="7"/>
  <c r="J1804" i="7"/>
  <c r="G1118" i="7"/>
  <c r="L1830" i="7"/>
  <c r="C1830" i="7"/>
  <c r="J1709" i="7"/>
  <c r="G1709" i="7"/>
  <c r="H331" i="7"/>
  <c r="H1836" i="7"/>
  <c r="M1836" i="7"/>
  <c r="K1492" i="7"/>
  <c r="D1492" i="7"/>
  <c r="F1510" i="7"/>
  <c r="F1972" i="7"/>
  <c r="L1972" i="7"/>
  <c r="L928" i="7"/>
  <c r="I1919" i="7"/>
  <c r="G1919" i="7"/>
  <c r="G2149" i="7"/>
  <c r="M2149" i="7"/>
  <c r="K1224" i="7"/>
  <c r="F211" i="7"/>
  <c r="I211" i="7"/>
  <c r="D982" i="7"/>
  <c r="I982" i="7"/>
  <c r="D1146" i="7"/>
  <c r="F1130" i="7"/>
  <c r="I1130" i="7"/>
  <c r="F1419" i="7"/>
  <c r="L2012" i="7"/>
  <c r="K2012" i="7"/>
  <c r="J1198" i="7"/>
  <c r="F1198" i="7"/>
  <c r="D298" i="7"/>
  <c r="D2080" i="7"/>
  <c r="L2080" i="7"/>
  <c r="G1663" i="7"/>
  <c r="D1663" i="7"/>
  <c r="C921" i="7"/>
  <c r="D700" i="7"/>
  <c r="F700" i="7"/>
  <c r="H1809" i="7"/>
  <c r="M1557" i="7"/>
  <c r="L1557" i="7"/>
  <c r="I2119" i="7"/>
  <c r="K2119" i="7"/>
  <c r="N1312" i="7"/>
  <c r="K1371" i="7"/>
  <c r="I1371" i="7"/>
  <c r="J1025" i="7"/>
  <c r="L1025" i="7"/>
  <c r="G1019" i="7"/>
  <c r="D786" i="7"/>
  <c r="J786" i="7"/>
  <c r="F323" i="7"/>
  <c r="O1047" i="7"/>
  <c r="J1047" i="7"/>
  <c r="M992" i="7"/>
  <c r="I992" i="7"/>
  <c r="K1784" i="7"/>
  <c r="N1770" i="7"/>
  <c r="C1770" i="7"/>
  <c r="D1397" i="7"/>
  <c r="J1397" i="7"/>
  <c r="E1246" i="7"/>
  <c r="M461" i="7"/>
  <c r="E461" i="7"/>
  <c r="F1883" i="7"/>
  <c r="L1845" i="7"/>
  <c r="D1845" i="7"/>
  <c r="J1210" i="7"/>
  <c r="G1210" i="7"/>
  <c r="E430" i="7"/>
  <c r="J1806" i="7"/>
  <c r="O1806" i="7"/>
  <c r="F2187" i="7"/>
  <c r="L2187" i="7"/>
  <c r="C81" i="7"/>
  <c r="C1948" i="7"/>
  <c r="L1948" i="7"/>
  <c r="J762" i="7"/>
  <c r="J2135" i="7"/>
  <c r="I2135" i="7"/>
  <c r="I2143" i="7"/>
  <c r="F2143" i="7"/>
  <c r="E1119" i="7"/>
  <c r="H1433" i="7"/>
  <c r="L1433" i="7"/>
  <c r="C2024" i="7"/>
  <c r="H2024" i="7"/>
  <c r="M1862" i="7"/>
  <c r="H22" i="7"/>
  <c r="C22" i="7"/>
  <c r="E1843" i="7"/>
  <c r="L2160" i="7"/>
  <c r="I2160" i="7"/>
  <c r="G986" i="7"/>
  <c r="N986" i="7"/>
  <c r="M2007" i="7"/>
  <c r="C2095" i="7"/>
  <c r="J2095" i="7"/>
  <c r="K1485" i="7"/>
  <c r="F1485" i="7"/>
  <c r="M1416" i="7"/>
  <c r="I1335" i="7"/>
  <c r="K1335" i="7"/>
  <c r="F147" i="7"/>
  <c r="N510" i="7"/>
  <c r="C510" i="7"/>
  <c r="K1187" i="7"/>
  <c r="D1187" i="7"/>
  <c r="H1439" i="7"/>
  <c r="O29" i="7"/>
  <c r="H29" i="7"/>
  <c r="I1349" i="7"/>
  <c r="M1349" i="7"/>
  <c r="O1791" i="7"/>
  <c r="D452" i="7"/>
  <c r="G452" i="7"/>
  <c r="O625" i="7"/>
  <c r="F1582" i="7"/>
  <c r="C1582" i="7"/>
  <c r="N1258" i="7"/>
  <c r="D1258" i="7"/>
  <c r="H274" i="7"/>
  <c r="L274" i="7"/>
  <c r="J714" i="7"/>
  <c r="L1113" i="7"/>
  <c r="H1113" i="7"/>
  <c r="H1184" i="7"/>
  <c r="C1184" i="7"/>
  <c r="L1838" i="7"/>
  <c r="N1424" i="7"/>
  <c r="H1424" i="7"/>
  <c r="I423" i="7"/>
  <c r="H423" i="7"/>
  <c r="K627" i="7"/>
  <c r="H11" i="7"/>
  <c r="M11" i="7"/>
  <c r="F1781" i="7"/>
  <c r="C809" i="7"/>
  <c r="M809" i="7"/>
  <c r="E412" i="7"/>
  <c r="D412" i="7"/>
  <c r="G1011" i="7"/>
  <c r="F2043" i="7"/>
  <c r="I2043" i="7"/>
  <c r="N1162" i="7"/>
  <c r="G1162" i="7"/>
  <c r="O152" i="7"/>
  <c r="M1512" i="7"/>
  <c r="D1512" i="7"/>
  <c r="J2213" i="7"/>
  <c r="F1766" i="7"/>
  <c r="D1766" i="7"/>
  <c r="H1708" i="7"/>
  <c r="O1708" i="7"/>
  <c r="I2236" i="7"/>
  <c r="F2079" i="7"/>
  <c r="M2079" i="7"/>
  <c r="F116" i="7"/>
  <c r="O116" i="7"/>
  <c r="K1342" i="7"/>
  <c r="C49" i="7"/>
  <c r="N49" i="7"/>
  <c r="D193" i="7"/>
  <c r="M1228" i="7"/>
  <c r="L1228" i="7"/>
  <c r="C9" i="7"/>
  <c r="F9" i="7"/>
  <c r="M750" i="7"/>
  <c r="M14" i="7"/>
  <c r="D14" i="7"/>
  <c r="G2056" i="7"/>
  <c r="J2056" i="7"/>
  <c r="K273" i="7"/>
  <c r="E1164" i="7"/>
  <c r="C1164" i="7"/>
  <c r="D1668" i="7"/>
  <c r="M499" i="7"/>
  <c r="N499" i="7"/>
  <c r="I368" i="7"/>
  <c r="E368" i="7"/>
  <c r="F842" i="7"/>
  <c r="I97" i="7"/>
  <c r="C97" i="7"/>
  <c r="F1058" i="7"/>
  <c r="H1058" i="7"/>
  <c r="M1670" i="7"/>
  <c r="K1727" i="7"/>
  <c r="N1727" i="7"/>
  <c r="M78" i="7"/>
  <c r="H654" i="7"/>
  <c r="G654" i="7"/>
  <c r="G1998" i="7"/>
  <c r="F1998" i="7"/>
  <c r="G1900" i="7"/>
  <c r="K2075" i="7"/>
  <c r="L2075" i="7"/>
  <c r="I100" i="7"/>
  <c r="E100" i="7"/>
  <c r="N2136" i="7"/>
  <c r="N1681" i="7"/>
  <c r="F1681" i="7"/>
  <c r="C2192" i="7"/>
  <c r="I175" i="7"/>
  <c r="J175" i="7"/>
  <c r="O678" i="7"/>
  <c r="N678" i="7"/>
  <c r="F2034" i="7"/>
  <c r="H576" i="7"/>
  <c r="N576" i="7"/>
  <c r="N850" i="7"/>
  <c r="D850" i="7"/>
  <c r="E2188" i="7"/>
  <c r="F348" i="7"/>
  <c r="J348" i="7"/>
  <c r="J1411" i="7"/>
  <c r="L698" i="7"/>
  <c r="I698" i="7"/>
  <c r="H954" i="7"/>
  <c r="I954" i="7"/>
  <c r="G546" i="7"/>
  <c r="M415" i="7"/>
  <c r="N415" i="7"/>
  <c r="O1261" i="7"/>
  <c r="G1261" i="7"/>
  <c r="K866" i="7"/>
  <c r="O91" i="7"/>
  <c r="H91" i="7"/>
  <c r="G1543" i="7"/>
  <c r="K2082" i="7"/>
  <c r="E2082" i="7"/>
  <c r="J1859" i="7"/>
  <c r="F1859" i="7"/>
  <c r="M1418" i="7"/>
  <c r="I1516" i="7"/>
  <c r="M1516" i="7"/>
  <c r="M1519" i="7"/>
  <c r="O1519" i="7"/>
  <c r="F1733" i="7"/>
  <c r="M704" i="7"/>
  <c r="K704" i="7"/>
  <c r="J57" i="7"/>
  <c r="M858" i="7"/>
  <c r="G858" i="7"/>
  <c r="F367" i="7"/>
  <c r="C367" i="7"/>
  <c r="D912" i="7"/>
  <c r="L150" i="7"/>
  <c r="E150" i="7"/>
  <c r="L1817" i="7"/>
  <c r="D1817" i="7"/>
  <c r="J1229" i="7"/>
  <c r="F890" i="7"/>
  <c r="C890" i="7"/>
  <c r="F754" i="7"/>
  <c r="J20" i="7"/>
  <c r="M20" i="7"/>
  <c r="L1191" i="7"/>
  <c r="G1191" i="7"/>
  <c r="F399" i="7"/>
  <c r="I1848" i="7"/>
  <c r="M1848" i="7"/>
  <c r="N1451" i="7"/>
  <c r="J1451" i="7"/>
  <c r="N2035" i="7"/>
  <c r="L987" i="7"/>
  <c r="M987" i="7"/>
  <c r="O1819" i="7"/>
  <c r="F1171" i="7"/>
  <c r="I1171" i="7"/>
  <c r="E925" i="7"/>
  <c r="H925" i="7"/>
  <c r="F2016" i="7"/>
  <c r="C472" i="7"/>
  <c r="N472" i="7"/>
  <c r="C1286" i="7"/>
  <c r="D1286" i="7"/>
  <c r="J1265" i="7"/>
  <c r="D102" i="7"/>
  <c r="C102" i="7"/>
  <c r="I341" i="7"/>
  <c r="L1703" i="7"/>
  <c r="M1703" i="7"/>
  <c r="G738" i="7"/>
  <c r="F738" i="7"/>
  <c r="E1911" i="7"/>
  <c r="F534" i="7"/>
  <c r="K534" i="7"/>
  <c r="M386" i="7"/>
  <c r="I386" i="7"/>
  <c r="O2237" i="7"/>
  <c r="M213" i="7"/>
  <c r="N213" i="7"/>
  <c r="L1279" i="7"/>
  <c r="K1653" i="7"/>
  <c r="O1653" i="7"/>
  <c r="J708" i="7"/>
  <c r="H708" i="7"/>
  <c r="N271" i="7"/>
  <c r="J1501" i="7"/>
  <c r="G1501" i="7"/>
  <c r="D1498" i="7"/>
  <c r="N1498" i="7"/>
  <c r="F1057" i="7"/>
  <c r="M1032" i="7"/>
  <c r="J1032" i="7"/>
  <c r="G1320" i="7"/>
  <c r="C2214" i="7"/>
  <c r="D2214" i="7"/>
  <c r="K328" i="7"/>
  <c r="I328" i="7"/>
  <c r="I1587" i="7"/>
  <c r="I1782" i="7"/>
  <c r="M1782" i="7"/>
  <c r="M873" i="7"/>
  <c r="J873" i="7"/>
  <c r="L342" i="7"/>
  <c r="L329" i="7"/>
  <c r="C329" i="7"/>
  <c r="F275" i="7"/>
  <c r="D532" i="7"/>
  <c r="F532" i="7"/>
  <c r="I901" i="7"/>
  <c r="O901" i="7"/>
  <c r="D1161" i="7"/>
  <c r="I1643" i="7"/>
  <c r="J1643" i="7"/>
  <c r="F756" i="7"/>
  <c r="O756" i="7"/>
  <c r="C1021" i="7"/>
  <c r="O2163" i="7"/>
  <c r="L2163" i="7"/>
  <c r="E1617" i="7"/>
  <c r="G1117" i="7"/>
  <c r="K1117" i="7"/>
  <c r="C1831" i="7"/>
  <c r="G1831" i="7"/>
  <c r="F77" i="7"/>
  <c r="G496" i="7"/>
  <c r="J496" i="7"/>
  <c r="M1552" i="7"/>
  <c r="D1552" i="7"/>
  <c r="N751" i="7"/>
  <c r="F256" i="7"/>
  <c r="G256" i="7"/>
  <c r="N305" i="7"/>
  <c r="L1518" i="7"/>
  <c r="F1518" i="7"/>
  <c r="G863" i="7"/>
  <c r="F863" i="7"/>
  <c r="L985" i="7"/>
  <c r="D1010" i="7"/>
  <c r="H1010" i="7"/>
  <c r="D119" i="7"/>
  <c r="J119" i="7"/>
  <c r="J1064" i="7"/>
  <c r="D1605" i="7"/>
  <c r="G1605" i="7"/>
  <c r="K1222" i="7"/>
  <c r="G2176" i="7"/>
  <c r="C2176" i="7"/>
  <c r="F2174" i="7"/>
  <c r="G2174" i="7"/>
  <c r="M416" i="7"/>
  <c r="I1823" i="7"/>
  <c r="G1823" i="7"/>
  <c r="G1285" i="7"/>
  <c r="N1285" i="7"/>
  <c r="I649" i="7"/>
  <c r="J1484" i="7"/>
  <c r="K1484" i="7"/>
  <c r="J2195" i="7"/>
  <c r="C1470" i="7"/>
  <c r="E1470" i="7"/>
  <c r="K118" i="7"/>
  <c r="I118" i="7"/>
  <c r="I87" i="7"/>
  <c r="M2076" i="7"/>
  <c r="I2076" i="7"/>
  <c r="I1566" i="7"/>
  <c r="K1566" i="7"/>
  <c r="C573" i="7"/>
  <c r="D1105" i="7"/>
  <c r="J1105" i="7"/>
  <c r="K1778" i="7"/>
  <c r="I264" i="7"/>
  <c r="O264" i="7"/>
  <c r="K1290" i="7"/>
  <c r="N1290" i="7"/>
  <c r="J2200" i="7"/>
  <c r="N1395" i="7"/>
  <c r="O1395" i="7"/>
  <c r="N1851" i="7"/>
  <c r="H1851" i="7"/>
  <c r="J2048" i="7"/>
  <c r="D377" i="7"/>
  <c r="I377" i="7"/>
  <c r="C1993" i="7"/>
  <c r="O1406" i="7"/>
  <c r="I1406" i="7"/>
  <c r="I781" i="7"/>
  <c r="G781" i="7"/>
  <c r="C560" i="7"/>
  <c r="O1568" i="7"/>
  <c r="K1568" i="7"/>
  <c r="O475" i="7"/>
  <c r="L475" i="7"/>
  <c r="G121" i="7"/>
  <c r="D646" i="7"/>
  <c r="E646" i="7"/>
  <c r="H498" i="7"/>
  <c r="H847" i="7"/>
  <c r="E847" i="7"/>
  <c r="J2" i="7"/>
  <c r="K2" i="7"/>
  <c r="J69" i="7"/>
  <c r="O605" i="7"/>
  <c r="N605" i="7"/>
  <c r="O2107" i="7"/>
  <c r="L2107" i="7"/>
  <c r="O1250" i="7"/>
  <c r="C1363" i="7"/>
  <c r="N1363" i="7"/>
  <c r="H489" i="7"/>
  <c r="C1691" i="7"/>
  <c r="G1691" i="7"/>
  <c r="F2232" i="7"/>
  <c r="K2232" i="7"/>
  <c r="N719" i="7"/>
  <c r="I289" i="7"/>
  <c r="O289" i="7"/>
  <c r="J970" i="7"/>
  <c r="F970" i="7"/>
  <c r="L481" i="7"/>
  <c r="F1321" i="7"/>
  <c r="L1321" i="7"/>
  <c r="J2053" i="7"/>
  <c r="O537" i="7"/>
  <c r="J537" i="7"/>
  <c r="E1937" i="7"/>
  <c r="O1937" i="7"/>
  <c r="K2190" i="7"/>
  <c r="L109" i="7"/>
  <c r="M109" i="7"/>
  <c r="E796" i="7"/>
  <c r="M796" i="7"/>
  <c r="O146" i="7"/>
  <c r="J774" i="7"/>
  <c r="M774" i="7"/>
  <c r="K613" i="7"/>
  <c r="F702" i="7"/>
  <c r="I702" i="7"/>
  <c r="C795" i="7"/>
  <c r="N795" i="7"/>
  <c r="E791" i="7"/>
  <c r="G1124" i="7"/>
  <c r="K1124" i="7"/>
  <c r="J1319" i="7"/>
  <c r="L1319" i="7"/>
  <c r="C2170" i="7"/>
  <c r="K272" i="7"/>
  <c r="C272" i="7"/>
  <c r="D84" i="7"/>
  <c r="M752" i="7"/>
  <c r="C752" i="7"/>
  <c r="F1594" i="7"/>
  <c r="N1594" i="7"/>
  <c r="I1486" i="7"/>
  <c r="E2172" i="7"/>
  <c r="O2172" i="7"/>
  <c r="F1785" i="7"/>
  <c r="I1785" i="7"/>
  <c r="G1041" i="7"/>
  <c r="K839" i="7"/>
  <c r="C839" i="7"/>
  <c r="J340" i="7"/>
  <c r="L514" i="7"/>
  <c r="E514" i="7"/>
  <c r="N1183" i="7"/>
  <c r="K1183" i="7"/>
  <c r="D1687" i="7"/>
  <c r="G244" i="7"/>
  <c r="N244" i="7"/>
  <c r="D349" i="7"/>
  <c r="J349" i="7"/>
  <c r="F695" i="7"/>
  <c r="L42" i="7"/>
  <c r="F42" i="7"/>
  <c r="H1326" i="7"/>
  <c r="M365" i="7"/>
  <c r="L365" i="7"/>
  <c r="D997" i="7"/>
  <c r="O997" i="7"/>
  <c r="K1715" i="7"/>
  <c r="J2045" i="7"/>
  <c r="N2045" i="7"/>
  <c r="I1916" i="7"/>
  <c r="J1916" i="7"/>
  <c r="E2108" i="7"/>
  <c r="F920" i="7"/>
  <c r="E920" i="7"/>
  <c r="O245" i="7"/>
  <c r="I1971" i="7"/>
  <c r="C1971" i="7"/>
  <c r="K1828" i="7"/>
  <c r="M1828" i="7"/>
  <c r="J1818" i="7"/>
  <c r="I1873" i="7"/>
  <c r="N1873" i="7"/>
  <c r="I80" i="7"/>
  <c r="D80" i="7"/>
  <c r="N436" i="7"/>
  <c r="M1316" i="7"/>
  <c r="D1316" i="7"/>
  <c r="L444" i="7"/>
  <c r="H763" i="7"/>
  <c r="G763" i="7"/>
  <c r="E611" i="7"/>
  <c r="O611" i="7"/>
  <c r="M1996" i="7"/>
  <c r="O586" i="7"/>
  <c r="L586" i="7"/>
  <c r="L957" i="7"/>
  <c r="H957" i="7"/>
  <c r="N1540" i="7"/>
  <c r="L553" i="7"/>
  <c r="F553" i="7"/>
  <c r="C1095" i="7"/>
  <c r="F1409" i="7"/>
  <c r="D1409" i="7"/>
  <c r="C159" i="7"/>
  <c r="L159" i="7"/>
  <c r="K2219" i="7"/>
  <c r="D1671" i="7"/>
  <c r="L1671" i="7"/>
  <c r="G1638" i="7"/>
  <c r="N1638" i="7"/>
  <c r="F1315" i="7"/>
  <c r="K638" i="7"/>
  <c r="G638" i="7"/>
  <c r="K721" i="7"/>
  <c r="H1141" i="7"/>
  <c r="F1141" i="7"/>
  <c r="I1045" i="7"/>
  <c r="G1045" i="7"/>
  <c r="C1787" i="7"/>
  <c r="I2118" i="7"/>
  <c r="H2118" i="7"/>
  <c r="F2123" i="7"/>
  <c r="G2123" i="7"/>
  <c r="E283" i="7"/>
  <c r="K1871" i="7"/>
  <c r="D1871" i="7"/>
  <c r="H369" i="7"/>
  <c r="K1570" i="7"/>
  <c r="M1570" i="7"/>
  <c r="G1780" i="7"/>
  <c r="O1780" i="7"/>
  <c r="J857" i="7"/>
  <c r="O173" i="7"/>
  <c r="H173" i="7"/>
  <c r="H597" i="7"/>
  <c r="J597" i="7"/>
  <c r="K917" i="7"/>
  <c r="M1283" i="7"/>
  <c r="K1283" i="7"/>
  <c r="H1480" i="7"/>
  <c r="J315" i="7"/>
  <c r="M315" i="7"/>
  <c r="N2092" i="7"/>
  <c r="G2092" i="7"/>
  <c r="C1328" i="7"/>
  <c r="O1438" i="7"/>
  <c r="D1438" i="7"/>
  <c r="I1031" i="7"/>
  <c r="H1031" i="7"/>
  <c r="F717" i="7"/>
  <c r="M1332" i="7"/>
  <c r="L1332" i="7"/>
  <c r="K964" i="7"/>
  <c r="G23" i="7"/>
  <c r="J23" i="7"/>
  <c r="M381" i="7"/>
  <c r="L381" i="7"/>
  <c r="K1452" i="7"/>
  <c r="G1591" i="7"/>
  <c r="I1591" i="7"/>
  <c r="K1609" i="7"/>
  <c r="M1609" i="7"/>
  <c r="I779" i="7"/>
  <c r="O1153" i="7"/>
  <c r="M1153" i="7"/>
  <c r="F1736" i="7"/>
  <c r="C1946" i="7"/>
  <c r="D1946" i="7"/>
  <c r="D1339" i="7"/>
  <c r="O1339" i="7"/>
  <c r="I726" i="7"/>
  <c r="C1938" i="7"/>
  <c r="E1938" i="7"/>
  <c r="L994" i="7"/>
  <c r="G994" i="7"/>
  <c r="J185" i="7"/>
  <c r="D1808" i="7"/>
  <c r="F1808" i="7"/>
  <c r="L389" i="7"/>
  <c r="H2051" i="7"/>
  <c r="M2051" i="7"/>
  <c r="J1631" i="7"/>
  <c r="H1631" i="7"/>
  <c r="N1578" i="7"/>
  <c r="L1160" i="7"/>
  <c r="K1160" i="7"/>
  <c r="L18" i="7"/>
  <c r="H18" i="7"/>
  <c r="G122" i="7"/>
  <c r="G2153" i="7"/>
  <c r="I2153" i="7"/>
  <c r="E1168" i="7"/>
  <c r="I400" i="7"/>
  <c r="F400" i="7"/>
  <c r="J164" i="7"/>
  <c r="O164" i="7"/>
  <c r="O1273" i="7"/>
  <c r="F596" i="7"/>
  <c r="N596" i="7"/>
  <c r="E2070" i="7"/>
  <c r="M2070" i="7"/>
  <c r="L1306" i="7"/>
  <c r="F477" i="7"/>
  <c r="K477" i="7"/>
  <c r="F891" i="7"/>
  <c r="J1323" i="7"/>
  <c r="N1323" i="7"/>
  <c r="J585" i="7"/>
  <c r="D585" i="7"/>
  <c r="K1022" i="7"/>
  <c r="H79" i="7"/>
  <c r="G79" i="7"/>
  <c r="D1925" i="7"/>
  <c r="N1925" i="7"/>
  <c r="H927" i="7"/>
  <c r="H709" i="7"/>
  <c r="F709" i="7"/>
  <c r="E1195" i="7"/>
  <c r="M527" i="7"/>
  <c r="J527" i="7"/>
  <c r="D1116" i="7"/>
  <c r="G1116" i="7"/>
  <c r="K75" i="7"/>
  <c r="O465" i="7"/>
  <c r="K465" i="7"/>
  <c r="C563" i="7"/>
  <c r="H563" i="7"/>
  <c r="F1632" i="7"/>
  <c r="D1912" i="7"/>
  <c r="J1912" i="7"/>
  <c r="H2221" i="7"/>
  <c r="C1420" i="7"/>
  <c r="J1420" i="7"/>
  <c r="D438" i="7"/>
  <c r="K438" i="7"/>
  <c r="J1921" i="7"/>
  <c r="C1545" i="7"/>
  <c r="F1545" i="7"/>
  <c r="N2168" i="7"/>
  <c r="G2168" i="7"/>
  <c r="G688" i="7"/>
  <c r="D1469" i="7"/>
  <c r="K1469" i="7"/>
  <c r="N1772" i="7"/>
  <c r="D770" i="7"/>
  <c r="O770" i="7"/>
  <c r="C1513" i="7"/>
  <c r="O1513" i="7"/>
  <c r="N2061" i="7"/>
  <c r="D541" i="7"/>
  <c r="N541" i="7"/>
  <c r="H2177" i="7"/>
  <c r="D2177" i="7"/>
  <c r="N543" i="7"/>
  <c r="I1560" i="7"/>
  <c r="J1560" i="7"/>
  <c r="F834" i="7"/>
  <c r="O1131" i="7"/>
  <c r="L1131" i="7"/>
  <c r="C2077" i="7"/>
  <c r="F2077" i="7"/>
  <c r="I1244" i="7"/>
  <c r="E1358" i="7"/>
  <c r="L1358" i="7"/>
  <c r="E1950" i="7"/>
  <c r="N1950" i="7"/>
  <c r="L86" i="7"/>
  <c r="I1963" i="7"/>
  <c r="L1963" i="7"/>
  <c r="H937" i="7"/>
  <c r="D1794" i="7"/>
  <c r="K1794" i="7"/>
  <c r="M51" i="7"/>
  <c r="D51" i="7"/>
  <c r="L2018" i="7"/>
  <c r="C1500" i="7"/>
  <c r="K1500" i="7"/>
  <c r="H1847" i="7"/>
  <c r="E1847" i="7"/>
  <c r="M1870" i="7"/>
  <c r="N1720" i="7"/>
  <c r="J1720" i="7"/>
  <c r="D882" i="7"/>
  <c r="I2226" i="7"/>
  <c r="H2226" i="7"/>
  <c r="I1722" i="7"/>
  <c r="L1722" i="7"/>
  <c r="O1017" i="7"/>
  <c r="F1006" i="7"/>
  <c r="O1006" i="7"/>
  <c r="D1970" i="7"/>
  <c r="H1970" i="7"/>
  <c r="E823" i="7"/>
  <c r="H284" i="7"/>
  <c r="E284" i="7"/>
  <c r="H845" i="7"/>
  <c r="I1068" i="7"/>
  <c r="N1068" i="7"/>
  <c r="H382" i="7"/>
  <c r="N382" i="7"/>
  <c r="G89" i="7"/>
  <c r="D680" i="7"/>
  <c r="H680" i="7"/>
  <c r="C728" i="7"/>
  <c r="K728" i="7"/>
  <c r="F1889" i="7"/>
  <c r="O691" i="7"/>
  <c r="I691" i="7"/>
  <c r="O1980" i="7"/>
  <c r="E2128" i="7"/>
  <c r="N2128" i="7"/>
  <c r="G2104" i="7"/>
  <c r="H2104" i="7"/>
  <c r="L418" i="7"/>
  <c r="F469" i="7"/>
  <c r="L469" i="7"/>
  <c r="N1854" i="7"/>
  <c r="J1854" i="7"/>
  <c r="G946" i="7"/>
  <c r="L1852" i="7"/>
  <c r="J1852" i="7"/>
  <c r="M740" i="7"/>
  <c r="F840" i="7"/>
  <c r="H840" i="7"/>
  <c r="O1059" i="7"/>
  <c r="L1059" i="7"/>
  <c r="F1120" i="7"/>
  <c r="O319" i="7"/>
  <c r="H319" i="7"/>
  <c r="F1408" i="7"/>
  <c r="E1408" i="7"/>
  <c r="L404" i="7"/>
  <c r="D1257" i="7"/>
  <c r="N1257" i="7"/>
  <c r="L1355" i="7"/>
  <c r="F491" i="7"/>
  <c r="M491" i="7"/>
  <c r="F1134" i="7"/>
  <c r="J1134" i="7"/>
  <c r="J999" i="7"/>
  <c r="C2084" i="7"/>
  <c r="G2084" i="7"/>
  <c r="C976" i="7"/>
  <c r="L976" i="7"/>
  <c r="O429" i="7"/>
  <c r="C1856" i="7"/>
  <c r="H1856" i="7"/>
  <c r="K1149" i="7"/>
  <c r="H1815" i="7"/>
  <c r="J1815" i="7"/>
  <c r="M230" i="7"/>
  <c r="C230" i="7"/>
  <c r="F1044" i="7"/>
  <c r="M601" i="7"/>
  <c r="C601" i="7"/>
  <c r="J1167" i="7"/>
  <c r="M1167" i="7"/>
  <c r="I759" i="7"/>
  <c r="L1954" i="7"/>
  <c r="O1954" i="7"/>
  <c r="H1977" i="7"/>
  <c r="H1494" i="7"/>
  <c r="D1494" i="7"/>
  <c r="K1007" i="7"/>
  <c r="I1007" i="7"/>
  <c r="E336" i="7"/>
  <c r="N2229" i="7"/>
  <c r="H2229" i="7"/>
  <c r="O993" i="7"/>
  <c r="E993" i="7"/>
  <c r="I2037" i="7"/>
  <c r="G1742" i="7"/>
  <c r="F1742" i="7"/>
  <c r="E7" i="7"/>
  <c r="D1555" i="7"/>
  <c r="J1555" i="7"/>
  <c r="J196" i="7"/>
  <c r="D196" i="7"/>
  <c r="E2005" i="7"/>
  <c r="N1247" i="7"/>
  <c r="J1247" i="7"/>
  <c r="E892" i="7"/>
  <c r="L892" i="7"/>
  <c r="K1714" i="7"/>
  <c r="M1123" i="7"/>
  <c r="G1123" i="7"/>
  <c r="O380" i="7"/>
  <c r="L251" i="7"/>
  <c r="C251" i="7"/>
  <c r="H1388" i="7"/>
  <c r="O1388" i="7"/>
  <c r="O1490" i="7"/>
  <c r="O1491" i="7"/>
  <c r="C1491" i="7"/>
  <c r="E819" i="7"/>
  <c r="M819" i="7"/>
  <c r="D2088" i="7"/>
  <c r="N549" i="7"/>
  <c r="L549" i="7"/>
  <c r="E1214" i="7"/>
  <c r="K63" i="7"/>
  <c r="L63" i="7"/>
  <c r="J1858" i="7"/>
  <c r="N1858" i="7"/>
  <c r="O648" i="7"/>
  <c r="J334" i="7"/>
  <c r="N334" i="7"/>
  <c r="N425" i="7"/>
  <c r="E425" i="7"/>
  <c r="K1245" i="7"/>
  <c r="K1771" i="7"/>
  <c r="L1771" i="7"/>
  <c r="D520" i="7"/>
  <c r="N234" i="7"/>
  <c r="J234" i="7"/>
  <c r="E1008" i="7"/>
  <c r="M1008" i="7"/>
  <c r="E1891" i="7"/>
  <c r="C1546" i="7"/>
  <c r="J1546" i="7"/>
  <c r="J919" i="7"/>
  <c r="N919" i="7"/>
  <c r="E1634" i="7"/>
  <c r="I1471" i="7"/>
  <c r="F1471" i="7"/>
  <c r="C1056" i="7"/>
  <c r="J1694" i="7"/>
  <c r="M1694" i="7"/>
  <c r="C1412" i="7"/>
  <c r="L1412" i="7"/>
  <c r="M1173" i="7"/>
  <c r="M836" i="7"/>
  <c r="C836" i="7"/>
  <c r="H528" i="7"/>
  <c r="C528" i="7"/>
  <c r="L1288" i="7"/>
  <c r="M2146" i="7"/>
  <c r="E2146" i="7"/>
  <c r="I268" i="7"/>
  <c r="N1614" i="7"/>
  <c r="I1614" i="7"/>
  <c r="I610" i="7"/>
  <c r="M610" i="7"/>
  <c r="H1233" i="7"/>
  <c r="C378" i="7"/>
  <c r="H378" i="7"/>
  <c r="K470" i="7"/>
  <c r="G470" i="7"/>
  <c r="F668" i="7"/>
  <c r="I2014" i="7"/>
  <c r="K2014" i="7"/>
  <c r="N1968" i="7"/>
  <c r="G1902" i="7"/>
  <c r="F1902" i="7"/>
  <c r="F888" i="7"/>
  <c r="D888" i="7"/>
  <c r="E1020" i="7"/>
  <c r="G652" i="7"/>
  <c r="J652" i="7"/>
  <c r="E1459" i="7"/>
  <c r="O1459" i="7"/>
  <c r="J644" i="7"/>
  <c r="D595" i="7"/>
  <c r="I595" i="7"/>
  <c r="N166" i="7"/>
  <c r="N1208" i="7"/>
  <c r="D1208" i="7"/>
  <c r="J38" i="7"/>
  <c r="F38" i="7"/>
  <c r="O2072" i="7"/>
  <c r="N2087" i="7"/>
  <c r="E2087" i="7"/>
  <c r="M1776" i="7"/>
  <c r="H1776" i="7"/>
  <c r="E1196" i="7"/>
  <c r="M516" i="7"/>
  <c r="L516" i="7"/>
  <c r="D1635" i="7"/>
  <c r="H692" i="7"/>
  <c r="L692" i="7"/>
  <c r="F1506" i="7"/>
  <c r="K1506" i="7"/>
  <c r="J2207" i="7"/>
  <c r="M1639" i="7"/>
  <c r="G1639" i="7"/>
  <c r="K1730" i="7"/>
  <c r="C1730" i="7"/>
  <c r="M99" i="7"/>
  <c r="J822" i="7"/>
  <c r="I822" i="7"/>
  <c r="D1374" i="7"/>
  <c r="K1802" i="7"/>
  <c r="M1802" i="7"/>
  <c r="H897" i="7"/>
  <c r="G897" i="7"/>
  <c r="C1232" i="7"/>
  <c r="M817" i="7"/>
  <c r="G817" i="7"/>
  <c r="D1293" i="7"/>
  <c r="L1293" i="7"/>
  <c r="L1483" i="7"/>
  <c r="L606" i="7"/>
  <c r="I606" i="7"/>
  <c r="D699" i="7"/>
  <c r="C1102" i="7"/>
  <c r="G1102" i="7"/>
  <c r="H126" i="7"/>
  <c r="F126" i="7"/>
  <c r="O998" i="7"/>
  <c r="K235" i="7"/>
  <c r="E235" i="7"/>
  <c r="N480" i="7"/>
  <c r="H480" i="7"/>
  <c r="J1450" i="7"/>
  <c r="N988" i="7"/>
  <c r="F988" i="7"/>
  <c r="H2194" i="7"/>
  <c r="D1884" i="7"/>
  <c r="N1884" i="7"/>
  <c r="L1457" i="7"/>
  <c r="I1457" i="7"/>
  <c r="D36" i="7"/>
  <c r="G2112" i="7"/>
  <c r="K2112" i="7"/>
  <c r="I1574" i="7"/>
  <c r="E1574" i="7"/>
  <c r="E1601" i="7"/>
  <c r="C864" i="7"/>
  <c r="M864" i="7"/>
  <c r="J1092" i="7"/>
  <c r="L2175" i="7"/>
  <c r="H2175" i="7"/>
  <c r="I731" i="7"/>
  <c r="C731" i="7"/>
  <c r="L727" i="7"/>
  <c r="O1284" i="7"/>
  <c r="F1284" i="7"/>
  <c r="D1278" i="7"/>
  <c r="H1278" i="7"/>
  <c r="E1052" i="7"/>
  <c r="G492" i="7"/>
  <c r="N492" i="7"/>
  <c r="O744" i="7"/>
  <c r="M356" i="7"/>
  <c r="D356" i="7"/>
  <c r="G683" i="7"/>
  <c r="L683" i="7"/>
  <c r="K2234" i="7"/>
  <c r="H1623" i="7"/>
  <c r="N1623" i="7"/>
  <c r="C280" i="7"/>
  <c r="G280" i="7"/>
  <c r="C15" i="7"/>
  <c r="J1725" i="7"/>
  <c r="O1725" i="7"/>
  <c r="I1966" i="7"/>
  <c r="M806" i="7"/>
  <c r="C806" i="7"/>
  <c r="I1522" i="7"/>
  <c r="C1522" i="7"/>
  <c r="O258" i="7"/>
  <c r="O1729" i="7"/>
  <c r="H1729" i="7"/>
  <c r="H90" i="7"/>
  <c r="K90" i="7"/>
  <c r="H1945" i="7"/>
  <c r="M1710" i="7"/>
  <c r="D1710" i="7"/>
  <c r="F681" i="7"/>
  <c r="L959" i="7"/>
  <c r="E959" i="7"/>
  <c r="O47" i="7"/>
  <c r="N47" i="7"/>
  <c r="M1055" i="7"/>
  <c r="L19" i="7"/>
  <c r="E19" i="7"/>
  <c r="E1241" i="7"/>
  <c r="G1241" i="7"/>
  <c r="E1887" i="7"/>
  <c r="M599" i="7"/>
  <c r="E599" i="7"/>
  <c r="J880" i="7"/>
  <c r="J1430" i="7"/>
  <c r="E1430" i="7"/>
  <c r="N1804" i="7"/>
  <c r="D1804" i="7"/>
  <c r="C1118" i="7"/>
  <c r="E1830" i="7"/>
  <c r="O1830" i="7"/>
  <c r="E1709" i="7"/>
  <c r="O1709" i="7"/>
  <c r="O331" i="7"/>
  <c r="E1836" i="7"/>
  <c r="N1836" i="7"/>
  <c r="I1492" i="7"/>
  <c r="K1510" i="7"/>
  <c r="N1510" i="7"/>
  <c r="I1972" i="7"/>
  <c r="J1972" i="7"/>
  <c r="N928" i="7"/>
  <c r="J1919" i="7"/>
  <c r="F1919" i="7"/>
  <c r="E2149" i="7"/>
  <c r="I2149" i="7"/>
  <c r="O1224" i="7"/>
  <c r="E211" i="7"/>
  <c r="M211" i="7"/>
  <c r="L982" i="7"/>
  <c r="C1146" i="7"/>
  <c r="J1146" i="7"/>
  <c r="L1130" i="7"/>
  <c r="J1130" i="7"/>
  <c r="E1419" i="7"/>
  <c r="C2012" i="7"/>
  <c r="M2012" i="7"/>
  <c r="L1198" i="7"/>
  <c r="E1198" i="7"/>
  <c r="L298" i="7"/>
  <c r="I2080" i="7"/>
  <c r="C2080" i="7"/>
  <c r="N1663" i="7"/>
  <c r="O921" i="7"/>
  <c r="I921" i="7"/>
  <c r="C700" i="7"/>
  <c r="O700" i="7"/>
  <c r="J1809" i="7"/>
  <c r="C1557" i="7"/>
  <c r="F1557" i="7"/>
  <c r="E2119" i="7"/>
  <c r="G2119" i="7"/>
  <c r="M1312" i="7"/>
  <c r="L1371" i="7"/>
  <c r="F1371" i="7"/>
  <c r="K1025" i="7"/>
  <c r="M1019" i="7"/>
  <c r="N1019" i="7"/>
  <c r="N786" i="7"/>
  <c r="E786" i="7"/>
  <c r="G323" i="7"/>
  <c r="E1047" i="7"/>
  <c r="G1047" i="7"/>
  <c r="O992" i="7"/>
  <c r="E992" i="7"/>
  <c r="M1784" i="7"/>
  <c r="L1770" i="7"/>
  <c r="O1770" i="7"/>
  <c r="E1397" i="7"/>
  <c r="L1246" i="7"/>
  <c r="F1246" i="7"/>
  <c r="N461" i="7"/>
  <c r="I461" i="7"/>
  <c r="H1883" i="7"/>
  <c r="K1845" i="7"/>
  <c r="F1845" i="7"/>
  <c r="I1210" i="7"/>
  <c r="K1210" i="7"/>
  <c r="D430" i="7"/>
  <c r="N1806" i="7"/>
  <c r="I1806" i="7"/>
  <c r="E2187" i="7"/>
  <c r="N81" i="7"/>
  <c r="O81" i="7"/>
  <c r="J1948" i="7"/>
  <c r="H1948" i="7"/>
  <c r="I762" i="7"/>
  <c r="K2135" i="7"/>
  <c r="O2135" i="7"/>
  <c r="L2143" i="7"/>
  <c r="N2143" i="7"/>
  <c r="O1119" i="7"/>
  <c r="D1433" i="7"/>
  <c r="G1433" i="7"/>
  <c r="J2024" i="7"/>
  <c r="F1862" i="7"/>
  <c r="E1862" i="7"/>
  <c r="I22" i="7"/>
  <c r="O22" i="7"/>
  <c r="H1843" i="7"/>
  <c r="M2160" i="7"/>
  <c r="J2160" i="7"/>
  <c r="O986" i="7"/>
  <c r="I986" i="7"/>
  <c r="C2007" i="7"/>
  <c r="G2095" i="7"/>
  <c r="O2095" i="7"/>
  <c r="D1485" i="7"/>
  <c r="L1416" i="7"/>
  <c r="D1416" i="7"/>
  <c r="M274" i="7"/>
  <c r="I274" i="7"/>
  <c r="G714" i="7"/>
  <c r="N1113" i="7"/>
  <c r="K1113" i="7"/>
  <c r="N1184" i="7"/>
  <c r="F1184" i="7"/>
  <c r="O1838" i="7"/>
  <c r="M1424" i="7"/>
  <c r="O1424" i="7"/>
  <c r="N423" i="7"/>
  <c r="F627" i="7"/>
  <c r="N627" i="7"/>
  <c r="K11" i="7"/>
  <c r="J11" i="7"/>
  <c r="I1781" i="7"/>
  <c r="O809" i="7"/>
  <c r="L809" i="7"/>
  <c r="N412" i="7"/>
  <c r="I412" i="7"/>
  <c r="O1011" i="7"/>
  <c r="M2043" i="7"/>
  <c r="J2043" i="7"/>
  <c r="L1162" i="7"/>
  <c r="D152" i="7"/>
  <c r="I152" i="7"/>
  <c r="J1512" i="7"/>
  <c r="O1512" i="7"/>
  <c r="I2213" i="7"/>
  <c r="E1766" i="7"/>
  <c r="O1766" i="7"/>
  <c r="F1708" i="7"/>
  <c r="G1708" i="7"/>
  <c r="O2236" i="7"/>
  <c r="L2079" i="7"/>
  <c r="N2079" i="7"/>
  <c r="C116" i="7"/>
  <c r="D1342" i="7"/>
  <c r="E1342" i="7"/>
  <c r="H49" i="7"/>
  <c r="D49" i="7"/>
  <c r="G193" i="7"/>
  <c r="I1228" i="7"/>
  <c r="C1228" i="7"/>
  <c r="E9" i="7"/>
  <c r="D9" i="7"/>
  <c r="I750" i="7"/>
  <c r="K14" i="7"/>
  <c r="N14" i="7"/>
  <c r="C2056" i="7"/>
  <c r="F273" i="7"/>
  <c r="M273" i="7"/>
  <c r="L1164" i="7"/>
  <c r="F1164" i="7"/>
  <c r="G1668" i="7"/>
  <c r="C499" i="7"/>
  <c r="E499" i="7"/>
  <c r="F368" i="7"/>
  <c r="L368" i="7"/>
  <c r="I842" i="7"/>
  <c r="O97" i="7"/>
  <c r="E97" i="7"/>
  <c r="J1058" i="7"/>
  <c r="H1670" i="7"/>
  <c r="D1670" i="7"/>
  <c r="L1727" i="7"/>
  <c r="O1727" i="7"/>
  <c r="J78" i="7"/>
  <c r="E654" i="7"/>
  <c r="L654" i="7"/>
  <c r="H1998" i="7"/>
  <c r="N1998" i="7"/>
  <c r="E1900" i="7"/>
  <c r="G2075" i="7"/>
  <c r="N2075" i="7"/>
  <c r="D100" i="7"/>
  <c r="E2136" i="7"/>
  <c r="J2136" i="7"/>
  <c r="D1681" i="7"/>
  <c r="I1681" i="7"/>
  <c r="M2192" i="7"/>
  <c r="O175" i="7"/>
  <c r="D175" i="7"/>
  <c r="D678" i="7"/>
  <c r="L678" i="7"/>
  <c r="L2034" i="7"/>
  <c r="E576" i="7"/>
  <c r="D576" i="7"/>
  <c r="E850" i="7"/>
  <c r="H2188" i="7"/>
  <c r="F2188" i="7"/>
  <c r="L348" i="7"/>
  <c r="E348" i="7"/>
  <c r="G1411" i="7"/>
  <c r="C698" i="7"/>
  <c r="J698" i="7"/>
  <c r="N954" i="7"/>
  <c r="M954" i="7"/>
  <c r="L546" i="7"/>
  <c r="L415" i="7"/>
  <c r="H415" i="7"/>
  <c r="E1261" i="7"/>
  <c r="C866" i="7"/>
  <c r="L866" i="7"/>
  <c r="C91" i="7"/>
  <c r="I91" i="7"/>
  <c r="M1543" i="7"/>
  <c r="J2082" i="7"/>
  <c r="D2082" i="7"/>
  <c r="O1859" i="7"/>
  <c r="K1859" i="7"/>
  <c r="K1418" i="7"/>
  <c r="H1516" i="7"/>
  <c r="J1516" i="7"/>
  <c r="I1519" i="7"/>
  <c r="N1733" i="7"/>
  <c r="I1733" i="7"/>
  <c r="G704" i="7"/>
  <c r="L704" i="7"/>
  <c r="E57" i="7"/>
  <c r="I858" i="7"/>
  <c r="F858" i="7"/>
  <c r="J367" i="7"/>
  <c r="G367" i="7"/>
  <c r="E912" i="7"/>
  <c r="J150" i="7"/>
  <c r="G150" i="7"/>
  <c r="G1817" i="7"/>
  <c r="D1229" i="7"/>
  <c r="F1229" i="7"/>
  <c r="E890" i="7"/>
  <c r="I890" i="7"/>
  <c r="G754" i="7"/>
  <c r="D20" i="7"/>
  <c r="F20" i="7"/>
  <c r="N1191" i="7"/>
  <c r="E1191" i="7"/>
  <c r="E399" i="7"/>
  <c r="H1848" i="7"/>
  <c r="E1848" i="7"/>
  <c r="O1451" i="7"/>
  <c r="K2035" i="7"/>
  <c r="M2035" i="7"/>
  <c r="H987" i="7"/>
  <c r="N987" i="7"/>
  <c r="N1819" i="7"/>
  <c r="N1171" i="7"/>
  <c r="H1171" i="7"/>
  <c r="D925" i="7"/>
  <c r="K925" i="7"/>
  <c r="G2016" i="7"/>
  <c r="F472" i="7"/>
  <c r="I472" i="7"/>
  <c r="O1286" i="7"/>
  <c r="O1265" i="7"/>
  <c r="C1265" i="7"/>
  <c r="K102" i="7"/>
  <c r="O102" i="7"/>
  <c r="G341" i="7"/>
  <c r="J1703" i="7"/>
  <c r="E1703" i="7"/>
  <c r="J738" i="7"/>
  <c r="M738" i="7"/>
  <c r="N1911" i="7"/>
  <c r="C534" i="7"/>
  <c r="L534" i="7"/>
  <c r="N386" i="7"/>
  <c r="I2237" i="7"/>
  <c r="M2237" i="7"/>
  <c r="L213" i="7"/>
  <c r="K213" i="7"/>
  <c r="F1279" i="7"/>
  <c r="G1653" i="7"/>
  <c r="L1653" i="7"/>
  <c r="O708" i="7"/>
  <c r="E708" i="7"/>
  <c r="G271" i="7"/>
  <c r="I1501" i="7"/>
  <c r="N1501" i="7"/>
  <c r="I1498" i="7"/>
  <c r="I1057" i="7"/>
  <c r="J1057" i="7"/>
  <c r="I1032" i="7"/>
  <c r="C1032" i="7"/>
  <c r="L1320" i="7"/>
  <c r="H2214" i="7"/>
  <c r="G2214" i="7"/>
  <c r="J328" i="7"/>
  <c r="G328" i="7"/>
  <c r="D1587" i="7"/>
  <c r="O1782" i="7"/>
  <c r="L1782" i="7"/>
  <c r="F873" i="7"/>
  <c r="H342" i="7"/>
  <c r="N342" i="7"/>
  <c r="O329" i="7"/>
  <c r="J329" i="7"/>
  <c r="G275" i="7"/>
  <c r="H532" i="7"/>
  <c r="O532" i="7"/>
  <c r="F901" i="7"/>
  <c r="L901" i="7"/>
  <c r="L1161" i="7"/>
  <c r="F1643" i="7"/>
  <c r="L1643" i="7"/>
  <c r="N756" i="7"/>
  <c r="G1021" i="7"/>
  <c r="J1021" i="7"/>
  <c r="J2163" i="7"/>
  <c r="H2163" i="7"/>
  <c r="F1617" i="7"/>
  <c r="H1117" i="7"/>
  <c r="D1117" i="7"/>
  <c r="H1831" i="7"/>
  <c r="K1831" i="7"/>
  <c r="L77" i="7"/>
  <c r="I496" i="7"/>
  <c r="L496" i="7"/>
  <c r="H1552" i="7"/>
  <c r="D751" i="7"/>
  <c r="E751" i="7"/>
  <c r="C256" i="7"/>
  <c r="E256" i="7"/>
  <c r="F305" i="7"/>
  <c r="K1518" i="7"/>
  <c r="M1518" i="7"/>
  <c r="N863" i="7"/>
  <c r="E863" i="7"/>
  <c r="F985" i="7"/>
  <c r="I1010" i="7"/>
  <c r="F1010" i="7"/>
  <c r="G119" i="7"/>
  <c r="O1064" i="7"/>
  <c r="I1064" i="7"/>
  <c r="J1605" i="7"/>
  <c r="C1605" i="7"/>
  <c r="J1222" i="7"/>
  <c r="E2176" i="7"/>
  <c r="K2176" i="7"/>
  <c r="L2174" i="7"/>
  <c r="K2174" i="7"/>
  <c r="D416" i="7"/>
  <c r="F1823" i="7"/>
  <c r="O1823" i="7"/>
  <c r="J1285" i="7"/>
  <c r="G649" i="7"/>
  <c r="C649" i="7"/>
  <c r="I1484" i="7"/>
  <c r="O1484" i="7"/>
  <c r="I2195" i="7"/>
  <c r="I1470" i="7"/>
  <c r="F1470" i="7"/>
  <c r="H118" i="7"/>
  <c r="G118" i="7"/>
  <c r="N87" i="7"/>
  <c r="F2076" i="7"/>
  <c r="N2076" i="7"/>
  <c r="C1566" i="7"/>
  <c r="N573" i="7"/>
  <c r="F573" i="7"/>
  <c r="O1105" i="7"/>
  <c r="C1105" i="7"/>
  <c r="G1778" i="7"/>
  <c r="M264" i="7"/>
  <c r="L264" i="7"/>
  <c r="J1290" i="7"/>
  <c r="L1290" i="7"/>
  <c r="O2200" i="7"/>
  <c r="M1395" i="7"/>
  <c r="D1395" i="7"/>
  <c r="C1851" i="7"/>
  <c r="O2048" i="7"/>
  <c r="M2048" i="7"/>
  <c r="J377" i="7"/>
  <c r="M377" i="7"/>
  <c r="K1993" i="7"/>
  <c r="K1406" i="7"/>
  <c r="C1406" i="7"/>
  <c r="J781" i="7"/>
  <c r="F781" i="7"/>
  <c r="L560" i="7"/>
  <c r="I1568" i="7"/>
  <c r="E1568" i="7"/>
  <c r="I475" i="7"/>
  <c r="M121" i="7"/>
  <c r="I121" i="7"/>
  <c r="M646" i="7"/>
  <c r="H646" i="7"/>
  <c r="G498" i="7"/>
  <c r="N847" i="7"/>
  <c r="D847" i="7"/>
  <c r="N2" i="7"/>
  <c r="F2" i="7"/>
  <c r="M69" i="7"/>
  <c r="H605" i="7"/>
  <c r="K605" i="7"/>
  <c r="E2107" i="7"/>
  <c r="C1250" i="7"/>
  <c r="L1250" i="7"/>
  <c r="J1363" i="7"/>
  <c r="G1363" i="7"/>
  <c r="J489" i="7"/>
  <c r="E1691" i="7"/>
  <c r="M1691" i="7"/>
  <c r="H2232" i="7"/>
  <c r="G2232" i="7"/>
  <c r="I719" i="7"/>
  <c r="H289" i="7"/>
  <c r="M289" i="7"/>
  <c r="M970" i="7"/>
  <c r="H481" i="7"/>
  <c r="O481" i="7"/>
  <c r="H1321" i="7"/>
  <c r="N1321" i="7"/>
  <c r="I2053" i="7"/>
  <c r="C537" i="7"/>
  <c r="N537" i="7"/>
  <c r="N1937" i="7"/>
  <c r="H1937" i="7"/>
  <c r="M2190" i="7"/>
  <c r="O109" i="7"/>
  <c r="I109" i="7"/>
  <c r="G796" i="7"/>
  <c r="N146" i="7"/>
  <c r="M146" i="7"/>
  <c r="F774" i="7"/>
  <c r="K774" i="7"/>
  <c r="I613" i="7"/>
  <c r="L702" i="7"/>
  <c r="G702" i="7"/>
  <c r="G795" i="7"/>
  <c r="H795" i="7"/>
  <c r="H791" i="7"/>
  <c r="E1124" i="7"/>
  <c r="M1124" i="7"/>
  <c r="M1319" i="7"/>
  <c r="L2170" i="7"/>
  <c r="K2170" i="7"/>
  <c r="I272" i="7"/>
  <c r="E272" i="7"/>
  <c r="M84" i="7"/>
  <c r="J752" i="7"/>
  <c r="L752" i="7"/>
  <c r="C1594" i="7"/>
  <c r="J1594" i="7"/>
  <c r="N1486" i="7"/>
  <c r="H2172" i="7"/>
  <c r="L2172" i="7"/>
  <c r="M1785" i="7"/>
  <c r="C1041" i="7"/>
  <c r="E1041" i="7"/>
  <c r="I839" i="7"/>
  <c r="F839" i="7"/>
  <c r="H340" i="7"/>
  <c r="M514" i="7"/>
  <c r="H514" i="7"/>
  <c r="G1183" i="7"/>
  <c r="J1183" i="7"/>
  <c r="I1687" i="7"/>
  <c r="I244" i="7"/>
  <c r="F244" i="7"/>
  <c r="I349" i="7"/>
  <c r="I695" i="7"/>
  <c r="K695" i="7"/>
  <c r="J42" i="7"/>
  <c r="O42" i="7"/>
  <c r="I1326" i="7"/>
  <c r="G365" i="7"/>
  <c r="D365" i="7"/>
  <c r="G997" i="7"/>
  <c r="F997" i="7"/>
  <c r="O1715" i="7"/>
  <c r="I2045" i="7"/>
  <c r="G2045" i="7"/>
  <c r="L1916" i="7"/>
  <c r="D2108" i="7"/>
  <c r="C2108" i="7"/>
  <c r="K920" i="7"/>
  <c r="D920" i="7"/>
  <c r="J245" i="7"/>
  <c r="L1971" i="7"/>
  <c r="D1971" i="7"/>
  <c r="L1828" i="7"/>
  <c r="J1828" i="7"/>
  <c r="O1818" i="7"/>
  <c r="E1873" i="7"/>
  <c r="L1873" i="7"/>
  <c r="L80" i="7"/>
  <c r="C436" i="7"/>
  <c r="J436" i="7"/>
  <c r="C1316" i="7"/>
  <c r="I1316" i="7"/>
  <c r="N444" i="7"/>
  <c r="J763" i="7"/>
  <c r="O763" i="7"/>
  <c r="M611" i="7"/>
  <c r="H611" i="7"/>
  <c r="C1996" i="7"/>
  <c r="H586" i="7"/>
  <c r="C586" i="7"/>
  <c r="O957" i="7"/>
  <c r="H1540" i="7"/>
  <c r="G1540" i="7"/>
  <c r="C553" i="7"/>
  <c r="O553" i="7"/>
  <c r="F1095" i="7"/>
  <c r="E1409" i="7"/>
  <c r="L1409" i="7"/>
  <c r="H159" i="7"/>
  <c r="G159" i="7"/>
  <c r="L2219" i="7"/>
  <c r="N1671" i="7"/>
  <c r="H1671" i="7"/>
  <c r="L1638" i="7"/>
  <c r="K1315" i="7"/>
  <c r="M1315" i="7"/>
  <c r="O638" i="7"/>
  <c r="N638" i="7"/>
  <c r="J721" i="7"/>
  <c r="G1141" i="7"/>
  <c r="E1141" i="7"/>
  <c r="N1045" i="7"/>
  <c r="L1045" i="7"/>
  <c r="H1787" i="7"/>
  <c r="O2118" i="7"/>
  <c r="F2118" i="7"/>
  <c r="E2123" i="7"/>
  <c r="F283" i="7"/>
  <c r="M283" i="7"/>
  <c r="M1871" i="7"/>
  <c r="I1871" i="7"/>
  <c r="L369" i="7"/>
  <c r="O1570" i="7"/>
  <c r="J1570" i="7"/>
  <c r="L1780" i="7"/>
  <c r="I1780" i="7"/>
  <c r="O857" i="7"/>
  <c r="N173" i="7"/>
  <c r="I173" i="7"/>
  <c r="E597" i="7"/>
  <c r="C917" i="7"/>
  <c r="H917" i="7"/>
  <c r="E1283" i="7"/>
  <c r="H1283" i="7"/>
  <c r="E1480" i="7"/>
  <c r="K315" i="7"/>
  <c r="D315" i="7"/>
  <c r="H2092" i="7"/>
  <c r="C2092" i="7"/>
  <c r="K1328" i="7"/>
  <c r="K1438" i="7"/>
  <c r="C1438" i="7"/>
  <c r="L1031" i="7"/>
  <c r="H717" i="7"/>
  <c r="J717" i="7"/>
  <c r="O1332" i="7"/>
  <c r="G1332" i="7"/>
  <c r="I964" i="7"/>
  <c r="L23" i="7"/>
  <c r="F23" i="7"/>
  <c r="N381" i="7"/>
  <c r="G381" i="7"/>
  <c r="D1452" i="7"/>
  <c r="D1591" i="7"/>
  <c r="F1591" i="7"/>
  <c r="N1609" i="7"/>
  <c r="E779" i="7"/>
  <c r="N779" i="7"/>
  <c r="J1153" i="7"/>
  <c r="C1153" i="7"/>
  <c r="H1736" i="7"/>
  <c r="H1946" i="7"/>
  <c r="J1946" i="7"/>
  <c r="K1339" i="7"/>
  <c r="E1339" i="7"/>
  <c r="L726" i="7"/>
  <c r="O1938" i="7"/>
  <c r="N1938" i="7"/>
  <c r="H994" i="7"/>
  <c r="O185" i="7"/>
  <c r="I185" i="7"/>
  <c r="I1808" i="7"/>
  <c r="O1808" i="7"/>
  <c r="F389" i="7"/>
  <c r="D2051" i="7"/>
  <c r="K2051" i="7"/>
  <c r="M1631" i="7"/>
  <c r="N1631" i="7"/>
  <c r="F1578" i="7"/>
  <c r="E1160" i="7"/>
  <c r="H1160" i="7"/>
  <c r="K18" i="7"/>
  <c r="E122" i="7"/>
  <c r="J122" i="7"/>
  <c r="L2153" i="7"/>
  <c r="H2153" i="7"/>
  <c r="I1168" i="7"/>
  <c r="K400" i="7"/>
  <c r="N400" i="7"/>
  <c r="K164" i="7"/>
  <c r="M164" i="7"/>
  <c r="K1273" i="7"/>
  <c r="H596" i="7"/>
  <c r="D596" i="7"/>
  <c r="G2070" i="7"/>
  <c r="F1306" i="7"/>
  <c r="M1306" i="7"/>
  <c r="J477" i="7"/>
  <c r="N477" i="7"/>
  <c r="H891" i="7"/>
  <c r="I1323" i="7"/>
  <c r="G1323" i="7"/>
  <c r="G585" i="7"/>
  <c r="K585" i="7"/>
  <c r="F1022" i="7"/>
  <c r="E79" i="7"/>
  <c r="M79" i="7"/>
  <c r="I1925" i="7"/>
  <c r="J927" i="7"/>
  <c r="G927" i="7"/>
  <c r="G709" i="7"/>
  <c r="M709" i="7"/>
  <c r="H1195" i="7"/>
  <c r="G527" i="7"/>
  <c r="E527" i="7"/>
  <c r="F1116" i="7"/>
  <c r="I1116" i="7"/>
  <c r="F75" i="7"/>
  <c r="N465" i="7"/>
  <c r="C465" i="7"/>
  <c r="K563" i="7"/>
  <c r="J1632" i="7"/>
  <c r="L1632" i="7"/>
  <c r="H1912" i="7"/>
  <c r="N1912" i="7"/>
  <c r="G2221" i="7"/>
  <c r="F1420" i="7"/>
  <c r="K1420" i="7"/>
  <c r="J438" i="7"/>
  <c r="G438" i="7"/>
  <c r="I1921" i="7"/>
  <c r="O1545" i="7"/>
  <c r="K1545" i="7"/>
  <c r="M2168" i="7"/>
  <c r="K688" i="7"/>
  <c r="J688" i="7"/>
  <c r="C1469" i="7"/>
  <c r="J1469" i="7"/>
  <c r="F1772" i="7"/>
  <c r="E770" i="7"/>
  <c r="F770" i="7"/>
  <c r="K1513" i="7"/>
  <c r="E1513" i="7"/>
  <c r="G2061" i="7"/>
  <c r="J541" i="7"/>
  <c r="H541" i="7"/>
  <c r="I2177" i="7"/>
  <c r="E543" i="7"/>
  <c r="G543" i="7"/>
  <c r="G1560" i="7"/>
  <c r="D1560" i="7"/>
  <c r="I834" i="7"/>
  <c r="E1131" i="7"/>
  <c r="J1131" i="7"/>
  <c r="J2077" i="7"/>
  <c r="D2077" i="7"/>
  <c r="N1244" i="7"/>
  <c r="O1358" i="7"/>
  <c r="I1358" i="7"/>
  <c r="J1950" i="7"/>
  <c r="K86" i="7"/>
  <c r="N86" i="7"/>
  <c r="J1963" i="7"/>
  <c r="N1963" i="7"/>
  <c r="C937" i="7"/>
  <c r="E1794" i="7"/>
  <c r="F1794" i="7"/>
  <c r="L51" i="7"/>
  <c r="K51" i="7"/>
  <c r="J2018" i="7"/>
  <c r="D1500" i="7"/>
  <c r="E1500" i="7"/>
  <c r="O1847" i="7"/>
  <c r="F1870" i="7"/>
  <c r="J1870" i="7"/>
  <c r="E1720" i="7"/>
  <c r="I1720" i="7"/>
  <c r="E882" i="7"/>
  <c r="L2226" i="7"/>
  <c r="M2226" i="7"/>
  <c r="C1722" i="7"/>
  <c r="O1722" i="7"/>
  <c r="I1017" i="7"/>
  <c r="G1006" i="7"/>
  <c r="M1006" i="7"/>
  <c r="L1970" i="7"/>
  <c r="I823" i="7"/>
  <c r="F823" i="7"/>
  <c r="F284" i="7"/>
  <c r="O284" i="7"/>
  <c r="N845" i="7"/>
  <c r="K1068" i="7"/>
  <c r="G1068" i="7"/>
  <c r="O382" i="7"/>
  <c r="K382" i="7"/>
  <c r="F89" i="7"/>
  <c r="J680" i="7"/>
  <c r="I680" i="7"/>
  <c r="E728" i="7"/>
  <c r="E1889" i="7"/>
  <c r="C1889" i="7"/>
  <c r="D691" i="7"/>
  <c r="G691" i="7"/>
  <c r="K1980" i="7"/>
  <c r="C2128" i="7"/>
  <c r="D2128" i="7"/>
  <c r="K2104" i="7"/>
  <c r="N2104" i="7"/>
  <c r="D418" i="7"/>
  <c r="J469" i="7"/>
  <c r="C469" i="7"/>
  <c r="D1854" i="7"/>
  <c r="J946" i="7"/>
  <c r="K946" i="7"/>
  <c r="C1852" i="7"/>
  <c r="N1852" i="7"/>
  <c r="L740" i="7"/>
  <c r="M840" i="7"/>
  <c r="G840" i="7"/>
  <c r="C1059" i="7"/>
  <c r="F1059" i="7"/>
  <c r="O1120" i="7"/>
  <c r="J319" i="7"/>
  <c r="I319" i="7"/>
  <c r="O1408" i="7"/>
  <c r="E404" i="7"/>
  <c r="H404" i="7"/>
  <c r="E1257" i="7"/>
  <c r="I1257" i="7"/>
  <c r="O1355" i="7"/>
  <c r="I491" i="7"/>
  <c r="C491" i="7"/>
  <c r="K1134" i="7"/>
  <c r="H1134" i="7"/>
  <c r="M999" i="7"/>
  <c r="E2084" i="7"/>
  <c r="D2084" i="7"/>
  <c r="K976" i="7"/>
  <c r="D429" i="7"/>
  <c r="K429" i="7"/>
  <c r="G1856" i="7"/>
  <c r="E1856" i="7"/>
  <c r="G1149" i="7"/>
  <c r="K1815" i="7"/>
  <c r="F1815" i="7"/>
  <c r="L230" i="7"/>
  <c r="K230" i="7"/>
  <c r="G1044" i="7"/>
  <c r="F601" i="7"/>
  <c r="K601" i="7"/>
  <c r="I1167" i="7"/>
  <c r="G759" i="7"/>
  <c r="L759" i="7"/>
  <c r="F1954" i="7"/>
  <c r="K1954" i="7"/>
  <c r="I1977" i="7"/>
  <c r="C1494" i="7"/>
  <c r="O1494" i="7"/>
  <c r="C1007" i="7"/>
  <c r="J1007" i="7"/>
  <c r="F336" i="7"/>
  <c r="C2229" i="7"/>
  <c r="K2229" i="7"/>
  <c r="G993" i="7"/>
  <c r="L2037" i="7"/>
  <c r="K2037" i="7"/>
  <c r="M1742" i="7"/>
  <c r="O1742" i="7"/>
  <c r="J7" i="7"/>
  <c r="N1555" i="7"/>
  <c r="H1555" i="7"/>
  <c r="N196" i="7"/>
  <c r="I196" i="7"/>
  <c r="L2005" i="7"/>
  <c r="L1247" i="7"/>
  <c r="K1247" i="7"/>
  <c r="G892" i="7"/>
  <c r="L1714" i="7"/>
  <c r="N1714" i="7"/>
  <c r="L1123" i="7"/>
  <c r="N1123" i="7"/>
  <c r="G380" i="7"/>
  <c r="F251" i="7"/>
  <c r="K251" i="7"/>
  <c r="L1388" i="7"/>
  <c r="N1388" i="7"/>
  <c r="F1490" i="7"/>
  <c r="L1491" i="7"/>
  <c r="E1491" i="7"/>
  <c r="H819" i="7"/>
  <c r="G2088" i="7"/>
  <c r="M2088" i="7"/>
  <c r="H549" i="7"/>
  <c r="J549" i="7"/>
  <c r="H1214" i="7"/>
  <c r="F63" i="7"/>
  <c r="E63" i="7"/>
  <c r="C1858" i="7"/>
  <c r="L1858" i="7"/>
  <c r="M648" i="7"/>
  <c r="C334" i="7"/>
  <c r="H334" i="7"/>
  <c r="I425" i="7"/>
  <c r="N1245" i="7"/>
  <c r="C1245" i="7"/>
  <c r="G1771" i="7"/>
  <c r="O1771" i="7"/>
  <c r="K520" i="7"/>
  <c r="C234" i="7"/>
  <c r="L234" i="7"/>
  <c r="H1008" i="7"/>
  <c r="O1008" i="7"/>
  <c r="D1891" i="7"/>
  <c r="I1546" i="7"/>
  <c r="G1546" i="7"/>
  <c r="L919" i="7"/>
  <c r="D1634" i="7"/>
  <c r="L1634" i="7"/>
  <c r="D1471" i="7"/>
  <c r="H1471" i="7"/>
  <c r="E1056" i="7"/>
  <c r="L1694" i="7"/>
  <c r="K1694" i="7"/>
  <c r="I1412" i="7"/>
  <c r="M1412" i="7"/>
  <c r="C1173" i="7"/>
  <c r="E836" i="7"/>
  <c r="H836" i="7"/>
  <c r="K528" i="7"/>
  <c r="D1288" i="7"/>
  <c r="C1288" i="7"/>
  <c r="I2146" i="7"/>
  <c r="H2146" i="7"/>
  <c r="N268" i="7"/>
  <c r="E1614" i="7"/>
  <c r="G1614" i="7"/>
  <c r="J610" i="7"/>
  <c r="L610" i="7"/>
  <c r="O1233" i="7"/>
  <c r="J378" i="7"/>
  <c r="O378" i="7"/>
  <c r="F470" i="7"/>
  <c r="I668" i="7"/>
  <c r="L668" i="7"/>
  <c r="G2014" i="7"/>
  <c r="D2014" i="7"/>
  <c r="C1968" i="7"/>
  <c r="H1902" i="7"/>
  <c r="K1902" i="7"/>
  <c r="M888" i="7"/>
  <c r="G888" i="7"/>
  <c r="K1020" i="7"/>
  <c r="N652" i="7"/>
  <c r="M652" i="7"/>
  <c r="K1459" i="7"/>
  <c r="F644" i="7"/>
  <c r="H644" i="7"/>
  <c r="J595" i="7"/>
  <c r="M595" i="7"/>
  <c r="E166" i="7"/>
  <c r="G1208" i="7"/>
  <c r="F1208" i="7"/>
  <c r="E38" i="7"/>
  <c r="N38" i="7"/>
  <c r="I2072" i="7"/>
  <c r="F2087" i="7"/>
  <c r="H2087" i="7"/>
  <c r="G1776" i="7"/>
  <c r="M1196" i="7"/>
  <c r="L1196" i="7"/>
  <c r="O516" i="7"/>
  <c r="C516" i="7"/>
  <c r="F1635" i="7"/>
  <c r="O692" i="7"/>
  <c r="E692" i="7"/>
  <c r="D1506" i="7"/>
  <c r="H1506" i="7"/>
  <c r="I2207" i="7"/>
  <c r="N1639" i="7"/>
  <c r="K1639" i="7"/>
  <c r="E1730" i="7"/>
  <c r="O99" i="7"/>
  <c r="J99" i="7"/>
  <c r="G822" i="7"/>
  <c r="O822" i="7"/>
  <c r="G1374" i="7"/>
  <c r="O1802" i="7"/>
  <c r="E1802" i="7"/>
  <c r="F897" i="7"/>
  <c r="O897" i="7"/>
  <c r="N1232" i="7"/>
  <c r="F817" i="7"/>
  <c r="H817" i="7"/>
  <c r="N1293" i="7"/>
  <c r="J1483" i="7"/>
  <c r="K1483" i="7"/>
  <c r="M606" i="7"/>
  <c r="F606" i="7"/>
  <c r="E699" i="7"/>
  <c r="F1102" i="7"/>
  <c r="N1102" i="7"/>
  <c r="J126" i="7"/>
  <c r="N126" i="7"/>
  <c r="J998" i="7"/>
  <c r="F235" i="7"/>
  <c r="D235" i="7"/>
  <c r="G480" i="7"/>
  <c r="C1450" i="7"/>
  <c r="G1450" i="7"/>
  <c r="I988" i="7"/>
  <c r="E988" i="7"/>
  <c r="L2194" i="7"/>
  <c r="C1884" i="7"/>
  <c r="H1884" i="7"/>
  <c r="C1457" i="7"/>
  <c r="D1457" i="7"/>
  <c r="G36" i="7"/>
  <c r="C2112" i="7"/>
  <c r="L2112" i="7"/>
  <c r="C1574" i="7"/>
  <c r="C1601" i="7"/>
  <c r="J1601" i="7"/>
  <c r="L864" i="7"/>
  <c r="E864" i="7"/>
  <c r="O1092" i="7"/>
  <c r="M2175" i="7"/>
  <c r="C2175" i="7"/>
  <c r="J731" i="7"/>
  <c r="L731" i="7"/>
  <c r="E727" i="7"/>
  <c r="G1284" i="7"/>
  <c r="E1284" i="7"/>
  <c r="G1278" i="7"/>
  <c r="C1052" i="7"/>
  <c r="I1052" i="7"/>
  <c r="D492" i="7"/>
  <c r="J492" i="7"/>
  <c r="M744" i="7"/>
  <c r="C356" i="7"/>
  <c r="O356" i="7"/>
  <c r="J683" i="7"/>
  <c r="I683" i="7"/>
  <c r="I2234" i="7"/>
  <c r="I1623" i="7"/>
  <c r="M1623" i="7"/>
  <c r="I280" i="7"/>
  <c r="D15" i="7"/>
  <c r="N15" i="7"/>
  <c r="L1725" i="7"/>
  <c r="D1725" i="7"/>
  <c r="M1966" i="7"/>
  <c r="O806" i="7"/>
  <c r="F806" i="7"/>
  <c r="F1522" i="7"/>
  <c r="E1522" i="7"/>
  <c r="D258" i="7"/>
  <c r="M1729" i="7"/>
  <c r="I1729" i="7"/>
  <c r="E90" i="7"/>
  <c r="G1945" i="7"/>
  <c r="I1945" i="7"/>
  <c r="H1710" i="7"/>
  <c r="E1710" i="7"/>
  <c r="D681" i="7"/>
  <c r="H959" i="7"/>
  <c r="K959" i="7"/>
  <c r="E47" i="7"/>
  <c r="F47" i="7"/>
  <c r="E1055" i="7"/>
  <c r="C19" i="7"/>
  <c r="H19" i="7"/>
  <c r="J1241" i="7"/>
  <c r="O1887" i="7"/>
  <c r="G1887" i="7"/>
  <c r="O599" i="7"/>
  <c r="K599" i="7"/>
  <c r="H880" i="7"/>
  <c r="N1430" i="7"/>
  <c r="H1430" i="7"/>
  <c r="C1804" i="7"/>
  <c r="E1804" i="7"/>
  <c r="H1118" i="7"/>
  <c r="G1830" i="7"/>
  <c r="F1830" i="7"/>
  <c r="C1709" i="7"/>
  <c r="E331" i="7"/>
  <c r="M331" i="7"/>
  <c r="F1836" i="7"/>
  <c r="G1836" i="7"/>
  <c r="J1492" i="7"/>
  <c r="E1510" i="7"/>
  <c r="C1510" i="7"/>
  <c r="C1972" i="7"/>
  <c r="M1972" i="7"/>
  <c r="E928" i="7"/>
  <c r="D1919" i="7"/>
  <c r="E1919" i="7"/>
  <c r="J2149" i="7"/>
  <c r="J1224" i="7"/>
  <c r="D1224" i="7"/>
  <c r="H211" i="7"/>
  <c r="J211" i="7"/>
  <c r="K982" i="7"/>
  <c r="F1146" i="7"/>
  <c r="N1146" i="7"/>
  <c r="O1130" i="7"/>
  <c r="H1130" i="7"/>
  <c r="J1419" i="7"/>
  <c r="N2012" i="7"/>
  <c r="G2012" i="7"/>
  <c r="D1198" i="7"/>
  <c r="C298" i="7"/>
  <c r="O298" i="7"/>
  <c r="J2080" i="7"/>
  <c r="E2080" i="7"/>
  <c r="E1663" i="7"/>
  <c r="L921" i="7"/>
  <c r="D921" i="7"/>
  <c r="J700" i="7"/>
  <c r="L700" i="7"/>
  <c r="O1809" i="7"/>
  <c r="D1557" i="7"/>
  <c r="G1557" i="7"/>
  <c r="N2119" i="7"/>
  <c r="C1312" i="7"/>
  <c r="E1312" i="7"/>
  <c r="O1371" i="7"/>
  <c r="H1371" i="7"/>
  <c r="C1025" i="7"/>
  <c r="H1019" i="7"/>
  <c r="O1019" i="7"/>
  <c r="I786" i="7"/>
  <c r="G786" i="7"/>
  <c r="O323" i="7"/>
  <c r="I1047" i="7"/>
  <c r="M1047" i="7"/>
  <c r="D992" i="7"/>
  <c r="G1784" i="7"/>
  <c r="I1784" i="7"/>
  <c r="K1770" i="7"/>
  <c r="F1770" i="7"/>
  <c r="F1397" i="7"/>
  <c r="O1246" i="7"/>
  <c r="M1246" i="7"/>
  <c r="F461" i="7"/>
  <c r="L461" i="7"/>
  <c r="N1883" i="7"/>
  <c r="I1845" i="7"/>
  <c r="O1845" i="7"/>
  <c r="L1210" i="7"/>
  <c r="K430" i="7"/>
  <c r="J430" i="7"/>
  <c r="F1806" i="7"/>
  <c r="K1806" i="7"/>
  <c r="M2187" i="7"/>
  <c r="G81" i="7"/>
  <c r="D81" i="7"/>
  <c r="G1948" i="7"/>
  <c r="N1948" i="7"/>
  <c r="F762" i="7"/>
  <c r="D2135" i="7"/>
  <c r="G2135" i="7"/>
  <c r="J2143" i="7"/>
  <c r="N1119" i="7"/>
  <c r="K1119" i="7"/>
  <c r="J1433" i="7"/>
  <c r="F1433" i="7"/>
  <c r="I2024" i="7"/>
  <c r="L1862" i="7"/>
  <c r="H1862" i="7"/>
  <c r="E22" i="7"/>
  <c r="K22" i="7"/>
  <c r="L1843" i="7"/>
  <c r="C2160" i="7"/>
  <c r="F2160" i="7"/>
  <c r="K986" i="7"/>
  <c r="I2007" i="7"/>
  <c r="F2007" i="7"/>
  <c r="L2095" i="7"/>
  <c r="K2095" i="7"/>
  <c r="L1485" i="7"/>
  <c r="F1416" i="7"/>
  <c r="E1416" i="7"/>
  <c r="M1335" i="7"/>
  <c r="N1335" i="7"/>
  <c r="H147" i="7"/>
  <c r="O510" i="7"/>
  <c r="F510" i="7"/>
  <c r="L1187" i="7"/>
  <c r="G1439" i="7"/>
  <c r="O1439" i="7"/>
  <c r="J29" i="7"/>
  <c r="E29" i="7"/>
  <c r="D1349" i="7"/>
  <c r="C1791" i="7"/>
  <c r="I1791" i="7"/>
  <c r="J452" i="7"/>
  <c r="H452" i="7"/>
  <c r="D625" i="7"/>
  <c r="O274" i="7"/>
  <c r="C274" i="7"/>
  <c r="F714" i="7"/>
  <c r="G1113" i="7"/>
  <c r="F1113" i="7"/>
  <c r="M1184" i="7"/>
  <c r="M1838" i="7"/>
  <c r="E1838" i="7"/>
  <c r="F1424" i="7"/>
  <c r="K1424" i="7"/>
  <c r="D423" i="7"/>
  <c r="J627" i="7"/>
  <c r="C627" i="7"/>
  <c r="E11" i="7"/>
  <c r="D11" i="7"/>
  <c r="H1781" i="7"/>
  <c r="H809" i="7"/>
  <c r="F809" i="7"/>
  <c r="H412" i="7"/>
  <c r="C1011" i="7"/>
  <c r="J1011" i="7"/>
  <c r="E2043" i="7"/>
  <c r="N2043" i="7"/>
  <c r="E1162" i="7"/>
  <c r="C152" i="7"/>
  <c r="K152" i="7"/>
  <c r="I1512" i="7"/>
  <c r="L1512" i="7"/>
  <c r="O2213" i="7"/>
  <c r="J1766" i="7"/>
  <c r="H1766" i="7"/>
  <c r="L1708" i="7"/>
  <c r="N2236" i="7"/>
  <c r="K2236" i="7"/>
  <c r="G2079" i="7"/>
  <c r="H2079" i="7"/>
  <c r="E116" i="7"/>
  <c r="F1342" i="7"/>
  <c r="L1342" i="7"/>
  <c r="M49" i="7"/>
  <c r="L49" i="7"/>
  <c r="N193" i="7"/>
  <c r="H1228" i="7"/>
  <c r="O1228" i="7"/>
  <c r="N9" i="7"/>
  <c r="K750" i="7"/>
  <c r="F750" i="7"/>
  <c r="E14" i="7"/>
  <c r="F14" i="7"/>
  <c r="I2056" i="7"/>
  <c r="N273" i="7"/>
  <c r="O273" i="7"/>
  <c r="N1164" i="7"/>
  <c r="J1164" i="7"/>
  <c r="E1668" i="7"/>
  <c r="O499" i="7"/>
  <c r="L499" i="7"/>
  <c r="O368" i="7"/>
  <c r="C842" i="7"/>
  <c r="N842" i="7"/>
  <c r="K97" i="7"/>
  <c r="L97" i="7"/>
  <c r="N1058" i="7"/>
  <c r="L1670" i="7"/>
  <c r="J1670" i="7"/>
  <c r="J1727" i="7"/>
  <c r="D1727" i="7"/>
  <c r="N78" i="7"/>
  <c r="I654" i="7"/>
  <c r="N654" i="7"/>
  <c r="O1998" i="7"/>
  <c r="N1900" i="7"/>
  <c r="J1900" i="7"/>
  <c r="C2075" i="7"/>
  <c r="O2075" i="7"/>
  <c r="G100" i="7"/>
  <c r="D2136" i="7"/>
  <c r="L2136" i="7"/>
  <c r="L1681" i="7"/>
  <c r="G1681" i="7"/>
  <c r="H2192" i="7"/>
  <c r="E175" i="7"/>
  <c r="F175" i="7"/>
  <c r="F678" i="7"/>
  <c r="C2034" i="7"/>
  <c r="K2034" i="7"/>
  <c r="L576" i="7"/>
  <c r="F576" i="7"/>
  <c r="H850" i="7"/>
  <c r="G2188" i="7"/>
  <c r="D2188" i="7"/>
  <c r="N348" i="7"/>
  <c r="G348" i="7"/>
  <c r="L1411" i="7"/>
  <c r="F698" i="7"/>
  <c r="O698" i="7"/>
  <c r="O954" i="7"/>
  <c r="O546" i="7"/>
  <c r="H546" i="7"/>
  <c r="C415" i="7"/>
  <c r="F415" i="7"/>
  <c r="D1261" i="7"/>
  <c r="H866" i="7"/>
  <c r="M866" i="7"/>
  <c r="J91" i="7"/>
  <c r="G91" i="7"/>
  <c r="C1543" i="7"/>
  <c r="I2082" i="7"/>
  <c r="F2082" i="7"/>
  <c r="H1859" i="7"/>
  <c r="F1418" i="7"/>
  <c r="I1418" i="7"/>
  <c r="C1516" i="7"/>
  <c r="O1516" i="7"/>
  <c r="F1519" i="7"/>
  <c r="J1733" i="7"/>
  <c r="G1733" i="7"/>
  <c r="E704" i="7"/>
  <c r="I704" i="7"/>
  <c r="G57" i="7"/>
  <c r="J858" i="7"/>
  <c r="H858" i="7"/>
  <c r="D367" i="7"/>
  <c r="F912" i="7"/>
  <c r="C912" i="7"/>
  <c r="D150" i="7"/>
  <c r="H150" i="7"/>
  <c r="C1817" i="7"/>
  <c r="G1229" i="7"/>
  <c r="H1229" i="7"/>
  <c r="L890" i="7"/>
  <c r="H890" i="7"/>
  <c r="M754" i="7"/>
  <c r="H20" i="7"/>
  <c r="O20" i="7"/>
  <c r="H1191" i="7"/>
  <c r="N399" i="7"/>
  <c r="L399" i="7"/>
  <c r="N1848" i="7"/>
  <c r="F1848" i="7"/>
  <c r="E1451" i="7"/>
  <c r="I2035" i="7"/>
  <c r="H2035" i="7"/>
  <c r="F987" i="7"/>
  <c r="D987" i="7"/>
  <c r="L1819" i="7"/>
  <c r="J1171" i="7"/>
  <c r="C1171" i="7"/>
  <c r="G925" i="7"/>
  <c r="C2016" i="7"/>
  <c r="E2016" i="7"/>
  <c r="K472" i="7"/>
  <c r="G472" i="7"/>
  <c r="N1286" i="7"/>
  <c r="I1265" i="7"/>
  <c r="N1265" i="7"/>
  <c r="G102" i="7"/>
  <c r="N102" i="7"/>
  <c r="N341" i="7"/>
  <c r="H1703" i="7"/>
  <c r="F1703" i="7"/>
  <c r="L738" i="7"/>
  <c r="H1911" i="7"/>
  <c r="D1911" i="7"/>
  <c r="G534" i="7"/>
  <c r="M534" i="7"/>
  <c r="C386" i="7"/>
  <c r="H2237" i="7"/>
  <c r="G2237" i="7"/>
  <c r="D213" i="7"/>
  <c r="C213" i="7"/>
  <c r="N1279" i="7"/>
  <c r="J1653" i="7"/>
  <c r="E1653" i="7"/>
  <c r="L708" i="7"/>
  <c r="O271" i="7"/>
  <c r="L271" i="7"/>
  <c r="C1501" i="7"/>
  <c r="E1501" i="7"/>
  <c r="C1498" i="7"/>
  <c r="E1057" i="7"/>
  <c r="C1057" i="7"/>
  <c r="L1032" i="7"/>
  <c r="O1032" i="7"/>
  <c r="M1320" i="7"/>
  <c r="N2214" i="7"/>
  <c r="F2214" i="7"/>
  <c r="F328" i="7"/>
  <c r="J1587" i="7"/>
  <c r="L1587" i="7"/>
  <c r="H1782" i="7"/>
  <c r="G1782" i="7"/>
  <c r="G873" i="7"/>
  <c r="D342" i="7"/>
  <c r="E342" i="7"/>
  <c r="H329" i="7"/>
  <c r="G329" i="7"/>
  <c r="D275" i="7"/>
  <c r="K532" i="7"/>
  <c r="E532" i="7"/>
  <c r="E901" i="7"/>
  <c r="O1161" i="7"/>
  <c r="F1161" i="7"/>
  <c r="N1643" i="7"/>
  <c r="D1643" i="7"/>
  <c r="K756" i="7"/>
  <c r="D1021" i="7"/>
  <c r="K1021" i="7"/>
  <c r="K2163" i="7"/>
  <c r="I2163" i="7"/>
  <c r="C1617" i="7"/>
  <c r="L1117" i="7"/>
  <c r="C1117" i="7"/>
  <c r="E1831" i="7"/>
  <c r="J77" i="7"/>
  <c r="C77" i="7"/>
  <c r="N496" i="7"/>
  <c r="K496" i="7"/>
  <c r="K1552" i="7"/>
  <c r="J751" i="7"/>
  <c r="H751" i="7"/>
  <c r="H256" i="7"/>
  <c r="M256" i="7"/>
  <c r="C305" i="7"/>
  <c r="G1518" i="7"/>
  <c r="H1518" i="7"/>
  <c r="C863" i="7"/>
  <c r="O985" i="7"/>
  <c r="J985" i="7"/>
  <c r="O1010" i="7"/>
  <c r="G1010" i="7"/>
  <c r="N119" i="7"/>
  <c r="M1064" i="7"/>
  <c r="E1064" i="7"/>
  <c r="E1605" i="7"/>
  <c r="M1605" i="7"/>
  <c r="G1222" i="7"/>
  <c r="J2176" i="7"/>
  <c r="M2176" i="7"/>
  <c r="D2174" i="7"/>
  <c r="H416" i="7"/>
  <c r="C416" i="7"/>
  <c r="K1823" i="7"/>
  <c r="H1823" i="7"/>
  <c r="D1285" i="7"/>
  <c r="O649" i="7"/>
  <c r="H649" i="7"/>
  <c r="G1484" i="7"/>
  <c r="D1484" i="7"/>
  <c r="C2195" i="7"/>
  <c r="D1470" i="7"/>
  <c r="N1470" i="7"/>
  <c r="L118" i="7"/>
  <c r="J87" i="7"/>
  <c r="O87" i="7"/>
  <c r="K2076" i="7"/>
  <c r="J2076" i="7"/>
  <c r="O1566" i="7"/>
  <c r="G573" i="7"/>
  <c r="I573" i="7"/>
  <c r="L1105" i="7"/>
  <c r="K1105" i="7"/>
  <c r="M1778" i="7"/>
  <c r="F264" i="7"/>
  <c r="C264" i="7"/>
  <c r="C1290" i="7"/>
  <c r="N2200" i="7"/>
  <c r="H2200" i="7"/>
  <c r="L1395" i="7"/>
  <c r="J1395" i="7"/>
  <c r="G1851" i="7"/>
  <c r="C2048" i="7"/>
  <c r="F2048" i="7"/>
  <c r="N377" i="7"/>
  <c r="H377" i="7"/>
  <c r="M1993" i="7"/>
  <c r="J1406" i="7"/>
  <c r="H1406" i="7"/>
  <c r="M781" i="7"/>
  <c r="I560" i="7"/>
  <c r="N560" i="7"/>
  <c r="M1568" i="7"/>
  <c r="N1568" i="7"/>
  <c r="N475" i="7"/>
  <c r="K121" i="7"/>
  <c r="D121" i="7"/>
  <c r="J646" i="7"/>
  <c r="N646" i="7"/>
  <c r="F498" i="7"/>
  <c r="I847" i="7"/>
  <c r="K847" i="7"/>
  <c r="H2" i="7"/>
  <c r="G69" i="7"/>
  <c r="I69" i="7"/>
  <c r="L605" i="7"/>
  <c r="E605" i="7"/>
  <c r="G2107" i="7"/>
  <c r="N1250" i="7"/>
  <c r="D1250" i="7"/>
  <c r="D1363" i="7"/>
  <c r="L1363" i="7"/>
  <c r="F489" i="7"/>
  <c r="D1691" i="7"/>
  <c r="K1691" i="7"/>
  <c r="J2232" i="7"/>
  <c r="K719" i="7"/>
  <c r="D719" i="7"/>
  <c r="J289" i="7"/>
  <c r="K289" i="7"/>
  <c r="L970" i="7"/>
  <c r="N481" i="7"/>
  <c r="M481" i="7"/>
  <c r="K1321" i="7"/>
  <c r="C1321" i="7"/>
  <c r="K2053" i="7"/>
  <c r="L537" i="7"/>
  <c r="E537" i="7"/>
  <c r="K1937" i="7"/>
  <c r="L2190" i="7"/>
  <c r="O2190" i="7"/>
  <c r="E109" i="7"/>
  <c r="C109" i="7"/>
  <c r="D796" i="7"/>
  <c r="G146" i="7"/>
  <c r="F146" i="7"/>
  <c r="C774" i="7"/>
  <c r="G774" i="7"/>
  <c r="M613" i="7"/>
  <c r="O702" i="7"/>
  <c r="K702" i="7"/>
  <c r="D795" i="7"/>
  <c r="J791" i="7"/>
  <c r="F791" i="7"/>
  <c r="O1124" i="7"/>
  <c r="C1124" i="7"/>
  <c r="K1319" i="7"/>
  <c r="J2170" i="7"/>
  <c r="M2170" i="7"/>
  <c r="J272" i="7"/>
  <c r="D272" i="7"/>
  <c r="C84" i="7"/>
  <c r="I752" i="7"/>
  <c r="H752" i="7"/>
  <c r="H1594" i="7"/>
  <c r="O1486" i="7"/>
  <c r="G1486" i="7"/>
  <c r="M2172" i="7"/>
  <c r="C2172" i="7"/>
  <c r="C1785" i="7"/>
  <c r="J1041" i="7"/>
  <c r="N1041" i="7"/>
  <c r="G839" i="7"/>
  <c r="E839" i="7"/>
  <c r="L340" i="7"/>
  <c r="G514" i="7"/>
  <c r="J514" i="7"/>
  <c r="M1183" i="7"/>
  <c r="J1687" i="7"/>
  <c r="G1687" i="7"/>
  <c r="C244" i="7"/>
  <c r="O244" i="7"/>
  <c r="K349" i="7"/>
  <c r="M695" i="7"/>
  <c r="E695" i="7"/>
  <c r="G42" i="7"/>
  <c r="K42" i="7"/>
  <c r="K1326" i="7"/>
  <c r="K365" i="7"/>
  <c r="C365" i="7"/>
  <c r="J997" i="7"/>
  <c r="C1715" i="7"/>
  <c r="G1715" i="7"/>
  <c r="L2045" i="7"/>
  <c r="M2045" i="7"/>
  <c r="G1916" i="7"/>
  <c r="J2108" i="7"/>
  <c r="L2108" i="7"/>
  <c r="N920" i="7"/>
  <c r="I920" i="7"/>
  <c r="F245" i="7"/>
  <c r="K1971" i="7"/>
  <c r="M1971" i="7"/>
  <c r="E1828" i="7"/>
  <c r="D1818" i="7"/>
  <c r="L1818" i="7"/>
  <c r="G1873" i="7"/>
  <c r="M1873" i="7"/>
  <c r="M80" i="7"/>
  <c r="O436" i="7"/>
  <c r="G436" i="7"/>
  <c r="H1316" i="7"/>
  <c r="L1316" i="7"/>
  <c r="K444" i="7"/>
  <c r="K763" i="7"/>
  <c r="D763" i="7"/>
  <c r="L611" i="7"/>
  <c r="H1996" i="7"/>
  <c r="G1996" i="7"/>
  <c r="G586" i="7"/>
  <c r="E586" i="7"/>
  <c r="M957" i="7"/>
  <c r="O1540" i="7"/>
  <c r="K1540" i="7"/>
  <c r="I553" i="7"/>
  <c r="D553" i="7"/>
  <c r="E1095" i="7"/>
  <c r="N1409" i="7"/>
  <c r="J1409" i="7"/>
  <c r="E159" i="7"/>
  <c r="H2219" i="7"/>
  <c r="N2219" i="7"/>
  <c r="K1671" i="7"/>
  <c r="M1671" i="7"/>
  <c r="J1638" i="7"/>
  <c r="H1315" i="7"/>
  <c r="C1315" i="7"/>
  <c r="C638" i="7"/>
  <c r="M638" i="7"/>
  <c r="C721" i="7"/>
  <c r="O1141" i="7"/>
  <c r="L1141" i="7"/>
  <c r="O1045" i="7"/>
  <c r="G1787" i="7"/>
  <c r="N1787" i="7"/>
  <c r="D2118" i="7"/>
  <c r="G2118" i="7"/>
  <c r="C2123" i="7"/>
  <c r="D283" i="7"/>
  <c r="K283" i="7"/>
  <c r="C1871" i="7"/>
  <c r="O1871" i="7"/>
  <c r="M369" i="7"/>
  <c r="D1570" i="7"/>
  <c r="I1570" i="7"/>
  <c r="E1780" i="7"/>
  <c r="H857" i="7"/>
  <c r="F857" i="7"/>
  <c r="F173" i="7"/>
  <c r="D173" i="7"/>
  <c r="C597" i="7"/>
  <c r="O917" i="7"/>
  <c r="M917" i="7"/>
  <c r="G1283" i="7"/>
  <c r="N1283" i="7"/>
  <c r="C1480" i="7"/>
  <c r="I315" i="7"/>
  <c r="G315" i="7"/>
  <c r="E2092" i="7"/>
  <c r="J1328" i="7"/>
  <c r="D1328" i="7"/>
  <c r="H1438" i="7"/>
  <c r="L1438" i="7"/>
  <c r="O1031" i="7"/>
  <c r="C717" i="7"/>
  <c r="K717" i="7"/>
  <c r="C1332" i="7"/>
  <c r="K1332" i="7"/>
  <c r="J964" i="7"/>
  <c r="H23" i="7"/>
  <c r="I23" i="7"/>
  <c r="K381" i="7"/>
  <c r="L1452" i="7"/>
  <c r="M1452" i="7"/>
  <c r="N1591" i="7"/>
  <c r="M1591" i="7"/>
  <c r="H1609" i="7"/>
  <c r="L779" i="7"/>
  <c r="C779" i="7"/>
  <c r="N1153" i="7"/>
  <c r="D1153" i="7"/>
  <c r="J1736" i="7"/>
  <c r="K1946" i="7"/>
  <c r="F1946" i="7"/>
  <c r="H1339" i="7"/>
  <c r="E726" i="7"/>
  <c r="G726" i="7"/>
  <c r="D1938" i="7"/>
  <c r="L1938" i="7"/>
  <c r="K994" i="7"/>
  <c r="G185" i="7"/>
  <c r="H185" i="7"/>
  <c r="L1808" i="7"/>
  <c r="E1808" i="7"/>
  <c r="O389" i="7"/>
  <c r="F2051" i="7"/>
  <c r="C2051" i="7"/>
  <c r="I1631" i="7"/>
  <c r="G1578" i="7"/>
  <c r="H1578" i="7"/>
  <c r="F1160" i="7"/>
  <c r="N1160" i="7"/>
  <c r="F18" i="7"/>
  <c r="M122" i="7"/>
  <c r="K122" i="7"/>
  <c r="N2153" i="7"/>
  <c r="M2153" i="7"/>
  <c r="C1168" i="7"/>
  <c r="C400" i="7"/>
  <c r="O400" i="7"/>
  <c r="L164" i="7"/>
  <c r="M1273" i="7"/>
  <c r="D1273" i="7"/>
  <c r="C596" i="7"/>
  <c r="L596" i="7"/>
  <c r="K2070" i="7"/>
  <c r="K1306" i="7"/>
  <c r="D1306" i="7"/>
  <c r="L477" i="7"/>
  <c r="E477" i="7"/>
  <c r="M891" i="7"/>
  <c r="O1323" i="7"/>
  <c r="H1323" i="7"/>
  <c r="E585" i="7"/>
  <c r="G1022" i="7"/>
  <c r="N1022" i="7"/>
  <c r="K79" i="7"/>
  <c r="L79" i="7"/>
  <c r="M1925" i="7"/>
  <c r="D927" i="7"/>
  <c r="C927" i="7"/>
  <c r="I709" i="7"/>
  <c r="D709" i="7"/>
  <c r="M1195" i="7"/>
  <c r="H527" i="7"/>
  <c r="F527" i="7"/>
  <c r="E1116" i="7"/>
  <c r="H75" i="7"/>
  <c r="E75" i="7"/>
  <c r="F465" i="7"/>
  <c r="G465" i="7"/>
  <c r="L563" i="7"/>
  <c r="C1632" i="7"/>
  <c r="D1632" i="7"/>
  <c r="E1912" i="7"/>
  <c r="K1912" i="7"/>
  <c r="O2221" i="7"/>
  <c r="M1420" i="7"/>
  <c r="L1420" i="7"/>
  <c r="H438" i="7"/>
  <c r="N1921" i="7"/>
  <c r="G1921" i="7"/>
  <c r="I1545" i="7"/>
  <c r="J1545" i="7"/>
  <c r="D2168" i="7"/>
  <c r="M688" i="7"/>
  <c r="O688" i="7"/>
  <c r="M1469" i="7"/>
  <c r="N1469" i="7"/>
  <c r="D1772" i="7"/>
  <c r="H770" i="7"/>
  <c r="K770" i="7"/>
  <c r="M1513" i="7"/>
  <c r="I2061" i="7"/>
  <c r="M2061" i="7"/>
  <c r="M541" i="7"/>
  <c r="O541" i="7"/>
  <c r="E2177" i="7"/>
  <c r="C543" i="7"/>
  <c r="I543" i="7"/>
  <c r="L1560" i="7"/>
  <c r="O1560" i="7"/>
  <c r="H834" i="7"/>
  <c r="F1131" i="7"/>
  <c r="D1131" i="7"/>
  <c r="M2077" i="7"/>
  <c r="F1244" i="7"/>
  <c r="H1244" i="7"/>
  <c r="F1358" i="7"/>
  <c r="M1358" i="7"/>
  <c r="H1950" i="7"/>
  <c r="M86" i="7"/>
  <c r="E86" i="7"/>
  <c r="M1963" i="7"/>
  <c r="F1963" i="7"/>
  <c r="O937" i="7"/>
  <c r="G1794" i="7"/>
  <c r="H1794" i="7"/>
  <c r="O51" i="7"/>
  <c r="O2018" i="7"/>
  <c r="D2018" i="7"/>
  <c r="J1500" i="7"/>
  <c r="M1500" i="7"/>
  <c r="F1847" i="7"/>
  <c r="E1870" i="7"/>
  <c r="G1870" i="7"/>
  <c r="D1720" i="7"/>
  <c r="O1720" i="7"/>
  <c r="H882" i="7"/>
  <c r="N2226" i="7"/>
  <c r="O2226" i="7"/>
  <c r="F1722" i="7"/>
  <c r="L1017" i="7"/>
  <c r="J1017" i="7"/>
  <c r="C1006" i="7"/>
  <c r="K1006" i="7"/>
  <c r="N1970" i="7"/>
  <c r="N823" i="7"/>
  <c r="C823" i="7"/>
  <c r="M284" i="7"/>
  <c r="K284" i="7"/>
  <c r="F845" i="7"/>
  <c r="F1068" i="7"/>
  <c r="O1068" i="7"/>
  <c r="J382" i="7"/>
  <c r="J89" i="7"/>
  <c r="C89" i="7"/>
  <c r="C680" i="7"/>
  <c r="M680" i="7"/>
  <c r="F728" i="7"/>
  <c r="H1889" i="7"/>
  <c r="D1889" i="7"/>
  <c r="F691" i="7"/>
  <c r="M691" i="7"/>
  <c r="L1980" i="7"/>
  <c r="M2128" i="7"/>
  <c r="K2128" i="7"/>
  <c r="E2104" i="7"/>
  <c r="I418" i="7"/>
  <c r="G418" i="7"/>
  <c r="K469" i="7"/>
  <c r="G469" i="7"/>
  <c r="F1854" i="7"/>
  <c r="M946" i="7"/>
  <c r="H946" i="7"/>
  <c r="E1852" i="7"/>
  <c r="K1852" i="7"/>
  <c r="I740" i="7"/>
  <c r="N840" i="7"/>
  <c r="C840" i="7"/>
  <c r="M1059" i="7"/>
  <c r="N1120" i="7"/>
  <c r="K1120" i="7"/>
  <c r="K319" i="7"/>
  <c r="G319" i="7"/>
  <c r="K1408" i="7"/>
  <c r="O404" i="7"/>
  <c r="F404" i="7"/>
  <c r="M1257" i="7"/>
  <c r="O1257" i="7"/>
  <c r="N1355" i="7"/>
  <c r="D491" i="7"/>
  <c r="O491" i="7"/>
  <c r="E1134" i="7"/>
  <c r="L999" i="7"/>
  <c r="H999" i="7"/>
  <c r="I2084" i="7"/>
  <c r="L2084" i="7"/>
  <c r="N976" i="7"/>
  <c r="G429" i="7"/>
  <c r="M429" i="7"/>
  <c r="I1856" i="7"/>
  <c r="F1856" i="7"/>
  <c r="D1149" i="7"/>
  <c r="E1815" i="7"/>
  <c r="D1815" i="7"/>
  <c r="O230" i="7"/>
  <c r="I1044" i="7"/>
  <c r="H1044" i="7"/>
  <c r="G601" i="7"/>
  <c r="J601" i="7"/>
  <c r="G1167" i="7"/>
  <c r="F759" i="7"/>
  <c r="K759" i="7"/>
  <c r="E1954" i="7"/>
  <c r="M1954" i="7"/>
  <c r="J1977" i="7"/>
  <c r="F1494" i="7"/>
  <c r="J1494" i="7"/>
  <c r="M1007" i="7"/>
  <c r="M336" i="7"/>
  <c r="O336" i="7"/>
  <c r="G2229" i="7"/>
  <c r="I2229" i="7"/>
  <c r="I993" i="7"/>
  <c r="N2037" i="7"/>
  <c r="O2037" i="7"/>
  <c r="D1742" i="7"/>
  <c r="J1742" i="7"/>
  <c r="O7" i="7"/>
  <c r="C1555" i="7"/>
  <c r="L1555" i="7"/>
  <c r="G196" i="7"/>
  <c r="J2005" i="7"/>
  <c r="O2005" i="7"/>
  <c r="M1247" i="7"/>
  <c r="D1247" i="7"/>
  <c r="F892" i="7"/>
  <c r="J1714" i="7"/>
  <c r="F1714" i="7"/>
  <c r="O1123" i="7"/>
  <c r="J1123" i="7"/>
  <c r="M380" i="7"/>
  <c r="M251" i="7"/>
  <c r="G251" i="7"/>
  <c r="K1388" i="7"/>
  <c r="N1490" i="7"/>
  <c r="G1490" i="7"/>
  <c r="D1491" i="7"/>
  <c r="K1491" i="7"/>
  <c r="K819" i="7"/>
  <c r="N2088" i="7"/>
  <c r="F2088" i="7"/>
  <c r="C549" i="7"/>
  <c r="D549" i="7"/>
  <c r="O1214" i="7"/>
  <c r="M63" i="7"/>
  <c r="C63" i="7"/>
  <c r="G1858" i="7"/>
  <c r="L648" i="7"/>
  <c r="I648" i="7"/>
  <c r="D334" i="7"/>
  <c r="E334" i="7"/>
  <c r="K425" i="7"/>
  <c r="J1245" i="7"/>
  <c r="F1245" i="7"/>
  <c r="D1771" i="7"/>
  <c r="C1771" i="7"/>
  <c r="O520" i="7"/>
  <c r="H234" i="7"/>
  <c r="D234" i="7"/>
  <c r="D1008" i="7"/>
  <c r="I1891" i="7"/>
  <c r="G1891" i="7"/>
  <c r="K1546" i="7"/>
  <c r="E1546" i="7"/>
  <c r="D919" i="7"/>
  <c r="J1634" i="7"/>
  <c r="H1634" i="7"/>
  <c r="L1471" i="7"/>
  <c r="C1471" i="7"/>
  <c r="M1056" i="7"/>
  <c r="G1694" i="7"/>
  <c r="H1694" i="7"/>
  <c r="G1412" i="7"/>
  <c r="G1173" i="7"/>
  <c r="O1173" i="7"/>
  <c r="O836" i="7"/>
  <c r="L836" i="7"/>
  <c r="L528" i="7"/>
  <c r="H1288" i="7"/>
  <c r="N1288" i="7"/>
  <c r="J2146" i="7"/>
  <c r="O2146" i="7"/>
  <c r="M268" i="7"/>
  <c r="H1614" i="7"/>
  <c r="L1614" i="7"/>
  <c r="N610" i="7"/>
  <c r="K1233" i="7"/>
  <c r="F1233" i="7"/>
  <c r="E378" i="7"/>
  <c r="L378" i="7"/>
  <c r="I470" i="7"/>
  <c r="G668" i="7"/>
  <c r="J668" i="7"/>
  <c r="N2014" i="7"/>
  <c r="H2014" i="7"/>
  <c r="O1968" i="7"/>
  <c r="E1902" i="7"/>
  <c r="D1902" i="7"/>
  <c r="H888" i="7"/>
  <c r="I1020" i="7"/>
  <c r="G1020" i="7"/>
  <c r="O652" i="7"/>
  <c r="D652" i="7"/>
  <c r="G1459" i="7"/>
  <c r="G644" i="7"/>
  <c r="O644" i="7"/>
  <c r="N595" i="7"/>
  <c r="E595" i="7"/>
  <c r="H166" i="7"/>
  <c r="M1208" i="7"/>
  <c r="E1208" i="7"/>
  <c r="D38" i="7"/>
  <c r="M2072" i="7"/>
  <c r="C2072" i="7"/>
  <c r="D2087" i="7"/>
  <c r="C2087" i="7"/>
  <c r="O1776" i="7"/>
  <c r="C1196" i="7"/>
  <c r="O1196" i="7"/>
  <c r="D516" i="7"/>
  <c r="F516" i="7"/>
  <c r="H1635" i="7"/>
  <c r="F692" i="7"/>
  <c r="C692" i="7"/>
  <c r="M1506" i="7"/>
  <c r="F2207" i="7"/>
  <c r="N2207" i="7"/>
  <c r="I1639" i="7"/>
  <c r="F1639" i="7"/>
  <c r="D1730" i="7"/>
  <c r="N99" i="7"/>
  <c r="C99" i="7"/>
  <c r="M822" i="7"/>
  <c r="F822" i="7"/>
  <c r="C1374" i="7"/>
  <c r="F1802" i="7"/>
  <c r="G1802" i="7"/>
  <c r="D897" i="7"/>
  <c r="H1232" i="7"/>
  <c r="J1232" i="7"/>
  <c r="N817" i="7"/>
  <c r="E817" i="7"/>
  <c r="C1293" i="7"/>
  <c r="G1483" i="7"/>
  <c r="N1483" i="7"/>
  <c r="J606" i="7"/>
  <c r="N606" i="7"/>
  <c r="I699" i="7"/>
  <c r="O1102" i="7"/>
  <c r="K1102" i="7"/>
  <c r="L126" i="7"/>
  <c r="C998" i="7"/>
  <c r="N998" i="7"/>
  <c r="I235" i="7"/>
  <c r="N235" i="7"/>
  <c r="E480" i="7"/>
  <c r="I1450" i="7"/>
  <c r="E1450" i="7"/>
  <c r="O988" i="7"/>
  <c r="C988" i="7"/>
  <c r="I2194" i="7"/>
  <c r="L1884" i="7"/>
  <c r="E1884" i="7"/>
  <c r="O1457" i="7"/>
  <c r="K36" i="7"/>
  <c r="E36" i="7"/>
  <c r="M2112" i="7"/>
  <c r="N2112" i="7"/>
  <c r="M1574" i="7"/>
  <c r="O1601" i="7"/>
  <c r="D1601" i="7"/>
  <c r="D864" i="7"/>
  <c r="F864" i="7"/>
  <c r="I1092" i="7"/>
  <c r="N2175" i="7"/>
  <c r="K2175" i="7"/>
  <c r="O731" i="7"/>
  <c r="J727" i="7"/>
  <c r="F727" i="7"/>
  <c r="D1284" i="7"/>
  <c r="C1284" i="7"/>
  <c r="C1278" i="7"/>
  <c r="M1052" i="7"/>
  <c r="O1052" i="7"/>
  <c r="F492" i="7"/>
  <c r="K492" i="7"/>
  <c r="G744" i="7"/>
  <c r="N356" i="7"/>
  <c r="I356" i="7"/>
  <c r="E683" i="7"/>
  <c r="M2234" i="7"/>
  <c r="E2234" i="7"/>
  <c r="D1623" i="7"/>
  <c r="G1623" i="7"/>
  <c r="D280" i="7"/>
  <c r="J15" i="7"/>
  <c r="F15" i="7"/>
  <c r="M1725" i="7"/>
  <c r="K1725" i="7"/>
  <c r="K1966" i="7"/>
  <c r="G806" i="7"/>
  <c r="N806" i="7"/>
  <c r="O1522" i="7"/>
  <c r="G258" i="7"/>
  <c r="C258" i="7"/>
  <c r="D1729" i="7"/>
  <c r="F1729" i="7"/>
  <c r="I90" i="7"/>
  <c r="M1945" i="7"/>
  <c r="C1945" i="7"/>
  <c r="F1710" i="7"/>
  <c r="N1710" i="7"/>
  <c r="E681" i="7"/>
  <c r="O959" i="7"/>
  <c r="G959" i="7"/>
  <c r="L47" i="7"/>
  <c r="G1055" i="7"/>
  <c r="C1055" i="7"/>
  <c r="D19" i="7"/>
  <c r="N19" i="7"/>
  <c r="F1241" i="7"/>
  <c r="K1887" i="7"/>
  <c r="D1887" i="7"/>
  <c r="D599" i="7"/>
  <c r="J599" i="7"/>
  <c r="G880" i="7"/>
  <c r="F1430" i="7"/>
  <c r="I1430" i="7"/>
  <c r="L1804" i="7"/>
  <c r="N1118" i="7"/>
  <c r="F1118" i="7"/>
  <c r="J1830" i="7"/>
  <c r="M1830" i="7"/>
  <c r="N1709" i="7"/>
  <c r="D331" i="7"/>
  <c r="F331" i="7"/>
  <c r="L1836" i="7"/>
  <c r="C1836" i="7"/>
  <c r="O1492" i="7"/>
  <c r="L1510" i="7"/>
  <c r="D1510" i="7"/>
  <c r="K1972" i="7"/>
  <c r="H928" i="7"/>
  <c r="O928" i="7"/>
  <c r="C1919" i="7"/>
  <c r="M1919" i="7"/>
  <c r="N2149" i="7"/>
  <c r="G1224" i="7"/>
  <c r="N1224" i="7"/>
  <c r="C211" i="7"/>
  <c r="D211" i="7"/>
  <c r="M982" i="7"/>
  <c r="O1146" i="7"/>
  <c r="L1146" i="7"/>
  <c r="C1130" i="7"/>
  <c r="H1419" i="7"/>
  <c r="D1419" i="7"/>
  <c r="E2012" i="7"/>
  <c r="D2012" i="7"/>
  <c r="K1198" i="7"/>
  <c r="N298" i="7"/>
  <c r="G298" i="7"/>
  <c r="G2080" i="7"/>
  <c r="H2080" i="7"/>
  <c r="O1663" i="7"/>
  <c r="K921" i="7"/>
  <c r="F921" i="7"/>
  <c r="G700" i="7"/>
  <c r="F1809" i="7"/>
  <c r="L1809" i="7"/>
  <c r="H1557" i="7"/>
  <c r="E1557" i="7"/>
  <c r="J2119" i="7"/>
  <c r="O1312" i="7"/>
  <c r="F1312" i="7"/>
  <c r="C1371" i="7"/>
  <c r="E1371" i="7"/>
  <c r="D1025" i="7"/>
  <c r="E1019" i="7"/>
  <c r="K1019" i="7"/>
  <c r="H786" i="7"/>
  <c r="I323" i="7"/>
  <c r="L323" i="7"/>
  <c r="H1047" i="7"/>
  <c r="C1047" i="7"/>
  <c r="N992" i="7"/>
  <c r="N1784" i="7"/>
  <c r="C1784" i="7"/>
  <c r="E1770" i="7"/>
  <c r="J1770" i="7"/>
  <c r="H1397" i="7"/>
  <c r="G1246" i="7"/>
  <c r="K1246" i="7"/>
  <c r="H461" i="7"/>
  <c r="G1883" i="7"/>
  <c r="E1883" i="7"/>
  <c r="G1845" i="7"/>
  <c r="C1845" i="7"/>
  <c r="M1210" i="7"/>
  <c r="H430" i="7"/>
  <c r="L430" i="7"/>
  <c r="D1806" i="7"/>
  <c r="H1806" i="7"/>
  <c r="I2187" i="7"/>
  <c r="J81" i="7"/>
  <c r="L81" i="7"/>
  <c r="F1948" i="7"/>
  <c r="C762" i="7"/>
  <c r="N762" i="7"/>
  <c r="F2135" i="7"/>
  <c r="C2135" i="7"/>
  <c r="C2143" i="7"/>
  <c r="F1119" i="7"/>
  <c r="D1119" i="7"/>
  <c r="E1433" i="7"/>
  <c r="M1433" i="7"/>
  <c r="F2024" i="7"/>
  <c r="G1862" i="7"/>
  <c r="J1862" i="7"/>
  <c r="D22" i="7"/>
  <c r="O1843" i="7"/>
  <c r="J1843" i="7"/>
  <c r="E2160" i="7"/>
  <c r="H2160" i="7"/>
  <c r="C986" i="7"/>
  <c r="L2007" i="7"/>
  <c r="K2007" i="7"/>
  <c r="F2095" i="7"/>
  <c r="M2095" i="7"/>
  <c r="F274" i="7"/>
  <c r="O714" i="7"/>
  <c r="M714" i="7"/>
  <c r="D1113" i="7"/>
  <c r="O1113" i="7"/>
  <c r="K1184" i="7"/>
  <c r="J1838" i="7"/>
  <c r="G1838" i="7"/>
  <c r="C1424" i="7"/>
  <c r="J1424" i="7"/>
  <c r="O423" i="7"/>
  <c r="M627" i="7"/>
  <c r="I627" i="7"/>
  <c r="L11" i="7"/>
  <c r="E1781" i="7"/>
  <c r="O1781" i="7"/>
  <c r="E809" i="7"/>
  <c r="G809" i="7"/>
  <c r="K412" i="7"/>
  <c r="D1011" i="7"/>
  <c r="N1011" i="7"/>
  <c r="D2043" i="7"/>
  <c r="H2043" i="7"/>
  <c r="M1162" i="7"/>
  <c r="G152" i="7"/>
  <c r="H152" i="7"/>
  <c r="C1512" i="7"/>
  <c r="K2213" i="7"/>
  <c r="M2213" i="7"/>
  <c r="K1766" i="7"/>
  <c r="C1766" i="7"/>
  <c r="I1708" i="7"/>
  <c r="E2236" i="7"/>
  <c r="G2236" i="7"/>
  <c r="J2079" i="7"/>
  <c r="D2079" i="7"/>
  <c r="K116" i="7"/>
  <c r="H1342" i="7"/>
  <c r="C1342" i="7"/>
  <c r="F49" i="7"/>
  <c r="I193" i="7"/>
  <c r="K193" i="7"/>
  <c r="N1228" i="7"/>
  <c r="J1228" i="7"/>
  <c r="K9" i="7"/>
  <c r="E750" i="7"/>
  <c r="D750" i="7"/>
  <c r="G14" i="7"/>
  <c r="J14" i="7"/>
  <c r="D2056" i="7"/>
  <c r="G273" i="7"/>
  <c r="I273" i="7"/>
  <c r="D1164" i="7"/>
  <c r="N1668" i="7"/>
  <c r="H1668" i="7"/>
  <c r="J499" i="7"/>
  <c r="H499" i="7"/>
  <c r="K368" i="7"/>
  <c r="M842" i="7"/>
  <c r="D842" i="7"/>
  <c r="N97" i="7"/>
  <c r="H97" i="7"/>
  <c r="G1058" i="7"/>
  <c r="O1670" i="7"/>
  <c r="E1670" i="7"/>
  <c r="M1727" i="7"/>
  <c r="E78" i="7"/>
  <c r="G78" i="7"/>
  <c r="F654" i="7"/>
  <c r="C654" i="7"/>
  <c r="E1998" i="7"/>
  <c r="I1900" i="7"/>
  <c r="M1900" i="7"/>
  <c r="F2075" i="7"/>
  <c r="J2075" i="7"/>
  <c r="O100" i="7"/>
  <c r="O2136" i="7"/>
  <c r="M2136" i="7"/>
  <c r="E1681" i="7"/>
  <c r="G2192" i="7"/>
  <c r="D2192" i="7"/>
  <c r="H175" i="7"/>
  <c r="C175" i="7"/>
  <c r="J678" i="7"/>
  <c r="I2034" i="7"/>
  <c r="N2034" i="7"/>
  <c r="J576" i="7"/>
  <c r="I576" i="7"/>
  <c r="F850" i="7"/>
  <c r="O2188" i="7"/>
  <c r="L2188" i="7"/>
  <c r="D348" i="7"/>
  <c r="E1411" i="7"/>
  <c r="D1411" i="7"/>
  <c r="H698" i="7"/>
  <c r="K698" i="7"/>
  <c r="G954" i="7"/>
  <c r="I546" i="7"/>
  <c r="E546" i="7"/>
  <c r="G415" i="7"/>
  <c r="O415" i="7"/>
  <c r="C1261" i="7"/>
  <c r="E866" i="7"/>
  <c r="O866" i="7"/>
  <c r="D91" i="7"/>
  <c r="D1543" i="7"/>
  <c r="F1543" i="7"/>
  <c r="O2082" i="7"/>
  <c r="L2082" i="7"/>
  <c r="G1859" i="7"/>
  <c r="H1418" i="7"/>
  <c r="J1418" i="7"/>
  <c r="L1516" i="7"/>
  <c r="K1516" i="7"/>
  <c r="E1519" i="7"/>
  <c r="C1733" i="7"/>
  <c r="E1733" i="7"/>
  <c r="H704" i="7"/>
  <c r="N57" i="7"/>
  <c r="O57" i="7"/>
  <c r="K858" i="7"/>
  <c r="C858" i="7"/>
  <c r="K367" i="7"/>
  <c r="L912" i="7"/>
  <c r="I912" i="7"/>
  <c r="N150" i="7"/>
  <c r="K150" i="7"/>
  <c r="E1817" i="7"/>
  <c r="N1229" i="7"/>
  <c r="E1229" i="7"/>
  <c r="J890" i="7"/>
  <c r="D754" i="7"/>
  <c r="I754" i="7"/>
  <c r="E20" i="7"/>
  <c r="L20" i="7"/>
  <c r="C1191" i="7"/>
  <c r="I399" i="7"/>
  <c r="M399" i="7"/>
  <c r="D1848" i="7"/>
  <c r="K1848" i="7"/>
  <c r="F1451" i="7"/>
  <c r="O2035" i="7"/>
  <c r="E2035" i="7"/>
  <c r="I987" i="7"/>
  <c r="M1819" i="7"/>
  <c r="H1819" i="7"/>
  <c r="L1171" i="7"/>
  <c r="O1171" i="7"/>
  <c r="L925" i="7"/>
  <c r="K2016" i="7"/>
  <c r="L2016" i="7"/>
  <c r="H472" i="7"/>
  <c r="E472" i="7"/>
  <c r="I1286" i="7"/>
  <c r="E1265" i="7"/>
  <c r="G1265" i="7"/>
  <c r="F102" i="7"/>
  <c r="L341" i="7"/>
  <c r="M341" i="7"/>
  <c r="C1703" i="7"/>
  <c r="D1703" i="7"/>
  <c r="C738" i="7"/>
  <c r="K1911" i="7"/>
  <c r="G1911" i="7"/>
  <c r="N534" i="7"/>
  <c r="J534" i="7"/>
  <c r="O386" i="7"/>
  <c r="N2237" i="7"/>
  <c r="D2237" i="7"/>
  <c r="O213" i="7"/>
  <c r="K1279" i="7"/>
  <c r="G1279" i="7"/>
  <c r="N1653" i="7"/>
  <c r="D1653" i="7"/>
  <c r="G708" i="7"/>
  <c r="C271" i="7"/>
  <c r="M271" i="7"/>
  <c r="F1501" i="7"/>
  <c r="O1501" i="7"/>
  <c r="J1498" i="7"/>
  <c r="N1057" i="7"/>
  <c r="L1057" i="7"/>
  <c r="F1032" i="7"/>
  <c r="H1320" i="7"/>
  <c r="O1320" i="7"/>
  <c r="O2214" i="7"/>
  <c r="J2214" i="7"/>
  <c r="H328" i="7"/>
  <c r="M1587" i="7"/>
  <c r="N1587" i="7"/>
  <c r="J1782" i="7"/>
  <c r="E1782" i="7"/>
  <c r="K873" i="7"/>
  <c r="M342" i="7"/>
  <c r="J342" i="7"/>
  <c r="E329" i="7"/>
  <c r="C275" i="7"/>
  <c r="E275" i="7"/>
  <c r="C532" i="7"/>
  <c r="I532" i="7"/>
  <c r="H901" i="7"/>
  <c r="C1161" i="7"/>
  <c r="K1161" i="7"/>
  <c r="G1643" i="7"/>
  <c r="O1643" i="7"/>
  <c r="M756" i="7"/>
  <c r="L1021" i="7"/>
  <c r="F1021" i="7"/>
  <c r="M2163" i="7"/>
  <c r="J1617" i="7"/>
  <c r="N1617" i="7"/>
  <c r="I1117" i="7"/>
  <c r="N1117" i="7"/>
  <c r="L1831" i="7"/>
  <c r="E77" i="7"/>
  <c r="H77" i="7"/>
  <c r="O496" i="7"/>
  <c r="H496" i="7"/>
  <c r="J1552" i="7"/>
  <c r="O751" i="7"/>
  <c r="K751" i="7"/>
  <c r="K256" i="7"/>
  <c r="H305" i="7"/>
  <c r="K305" i="7"/>
  <c r="D1518" i="7"/>
  <c r="E1518" i="7"/>
  <c r="M863" i="7"/>
  <c r="G985" i="7"/>
  <c r="E985" i="7"/>
  <c r="L1010" i="7"/>
  <c r="K1010" i="7"/>
  <c r="H119" i="7"/>
  <c r="C1064" i="7"/>
  <c r="H1064" i="7"/>
  <c r="H1605" i="7"/>
  <c r="E1222" i="7"/>
  <c r="F1222" i="7"/>
  <c r="I2176" i="7"/>
  <c r="H2176" i="7"/>
  <c r="O2174" i="7"/>
  <c r="L416" i="7"/>
  <c r="G416" i="7"/>
  <c r="M1823" i="7"/>
  <c r="J1823" i="7"/>
  <c r="E1285" i="7"/>
  <c r="D649" i="7"/>
  <c r="J649" i="7"/>
  <c r="E1484" i="7"/>
  <c r="M2195" i="7"/>
  <c r="D2195" i="7"/>
  <c r="M1470" i="7"/>
  <c r="G1470" i="7"/>
  <c r="O118" i="7"/>
  <c r="C87" i="7"/>
  <c r="L87" i="7"/>
  <c r="G2076" i="7"/>
  <c r="D2076" i="7"/>
  <c r="G1566" i="7"/>
  <c r="H573" i="7"/>
  <c r="O573" i="7"/>
  <c r="N1105" i="7"/>
  <c r="C1778" i="7"/>
  <c r="J1778" i="7"/>
  <c r="H264" i="7"/>
  <c r="D264" i="7"/>
  <c r="O1290" i="7"/>
  <c r="L2200" i="7"/>
  <c r="C2200" i="7"/>
  <c r="F1395" i="7"/>
  <c r="G1395" i="7"/>
  <c r="D1851" i="7"/>
  <c r="L2048" i="7"/>
  <c r="H2048" i="7"/>
  <c r="O377" i="7"/>
  <c r="N1993" i="7"/>
  <c r="O1993" i="7"/>
  <c r="M1406" i="7"/>
  <c r="D1406" i="7"/>
  <c r="D781" i="7"/>
  <c r="G560" i="7"/>
  <c r="O560" i="7"/>
  <c r="H1568" i="7"/>
  <c r="G1568" i="7"/>
  <c r="D475" i="7"/>
  <c r="C121" i="7"/>
  <c r="E121" i="7"/>
  <c r="I646" i="7"/>
  <c r="J498" i="7"/>
  <c r="E498" i="7"/>
  <c r="G847" i="7"/>
  <c r="C847" i="7"/>
  <c r="C2" i="7"/>
  <c r="E69" i="7"/>
  <c r="O69" i="7"/>
  <c r="I605" i="7"/>
  <c r="M605" i="7"/>
  <c r="J2107" i="7"/>
  <c r="H1250" i="7"/>
  <c r="I1250" i="7"/>
  <c r="M1363" i="7"/>
  <c r="L489" i="7"/>
  <c r="O489" i="7"/>
  <c r="L1691" i="7"/>
  <c r="J1691" i="7"/>
  <c r="O2232" i="7"/>
  <c r="E719" i="7"/>
  <c r="J719" i="7"/>
  <c r="G289" i="7"/>
  <c r="C289" i="7"/>
  <c r="I970" i="7"/>
  <c r="F481" i="7"/>
  <c r="G481" i="7"/>
  <c r="D1321" i="7"/>
  <c r="G2053" i="7"/>
  <c r="F2053" i="7"/>
  <c r="M537" i="7"/>
  <c r="D537" i="7"/>
  <c r="D1937" i="7"/>
  <c r="E2190" i="7"/>
  <c r="F2190" i="7"/>
  <c r="K109" i="7"/>
  <c r="F109" i="7"/>
  <c r="L796" i="7"/>
  <c r="J146" i="7"/>
  <c r="D146" i="7"/>
  <c r="O774" i="7"/>
  <c r="F613" i="7"/>
  <c r="H613" i="7"/>
  <c r="E702" i="7"/>
  <c r="M702" i="7"/>
  <c r="F795" i="7"/>
  <c r="O791" i="7"/>
  <c r="N791" i="7"/>
  <c r="L1124" i="7"/>
  <c r="J1124" i="7"/>
  <c r="O1319" i="7"/>
  <c r="H2170" i="7"/>
  <c r="F2170" i="7"/>
  <c r="F272" i="7"/>
  <c r="O84" i="7"/>
  <c r="L84" i="7"/>
  <c r="D752" i="7"/>
  <c r="G752" i="7"/>
  <c r="L1594" i="7"/>
  <c r="K1486" i="7"/>
  <c r="H1486" i="7"/>
  <c r="I2172" i="7"/>
  <c r="N2172" i="7"/>
  <c r="E1785" i="7"/>
  <c r="I1041" i="7"/>
  <c r="M1041" i="7"/>
  <c r="O839" i="7"/>
  <c r="G340" i="7"/>
  <c r="I340" i="7"/>
  <c r="C514" i="7"/>
  <c r="O514" i="7"/>
  <c r="F1183" i="7"/>
  <c r="K1687" i="7"/>
  <c r="L1687" i="7"/>
  <c r="L244" i="7"/>
  <c r="M244" i="7"/>
  <c r="O349" i="7"/>
  <c r="O695" i="7"/>
  <c r="J695" i="7"/>
  <c r="E42" i="7"/>
  <c r="C1326" i="7"/>
  <c r="N1326" i="7"/>
  <c r="H365" i="7"/>
  <c r="E365" i="7"/>
  <c r="H997" i="7"/>
  <c r="L1715" i="7"/>
  <c r="N1715" i="7"/>
  <c r="F2045" i="7"/>
  <c r="E2045" i="7"/>
  <c r="D1916" i="7"/>
  <c r="K2108" i="7"/>
  <c r="I2108" i="7"/>
  <c r="C920" i="7"/>
  <c r="I245" i="7"/>
  <c r="K245" i="7"/>
  <c r="J1971" i="7"/>
  <c r="H1971" i="7"/>
  <c r="O1828" i="7"/>
  <c r="K1818" i="7"/>
  <c r="M1818" i="7"/>
  <c r="J1873" i="7"/>
  <c r="H1873" i="7"/>
  <c r="K80" i="7"/>
  <c r="I436" i="7"/>
  <c r="M436" i="7"/>
  <c r="G1316" i="7"/>
  <c r="I444" i="7"/>
  <c r="H444" i="7"/>
  <c r="C763" i="7"/>
  <c r="F763" i="7"/>
  <c r="C611" i="7"/>
  <c r="F1996" i="7"/>
  <c r="L1996" i="7"/>
  <c r="F586" i="7"/>
  <c r="K586" i="7"/>
  <c r="G957" i="7"/>
  <c r="D1540" i="7"/>
  <c r="M1540" i="7"/>
  <c r="E553" i="7"/>
  <c r="O1095" i="7"/>
  <c r="H1095" i="7"/>
  <c r="H1409" i="7"/>
  <c r="C1409" i="7"/>
  <c r="O159" i="7"/>
  <c r="M2219" i="7"/>
  <c r="E2219" i="7"/>
  <c r="C1671" i="7"/>
  <c r="J1671" i="7"/>
  <c r="K1638" i="7"/>
  <c r="D1315" i="7"/>
  <c r="I1315" i="7"/>
  <c r="I638" i="7"/>
  <c r="I721" i="7"/>
  <c r="G721" i="7"/>
  <c r="D1141" i="7"/>
  <c r="I1141" i="7"/>
  <c r="D1045" i="7"/>
  <c r="O1787" i="7"/>
  <c r="J1787" i="7"/>
  <c r="N2118" i="7"/>
  <c r="M2118" i="7"/>
  <c r="D2123" i="7"/>
  <c r="C283" i="7"/>
  <c r="I283" i="7"/>
  <c r="H1871" i="7"/>
  <c r="N369" i="7"/>
  <c r="J369" i="7"/>
  <c r="F1570" i="7"/>
  <c r="G1570" i="7"/>
  <c r="M1780" i="7"/>
  <c r="I857" i="7"/>
  <c r="N857" i="7"/>
  <c r="J173" i="7"/>
  <c r="K173" i="7"/>
  <c r="M597" i="7"/>
  <c r="F917" i="7"/>
  <c r="G917" i="7"/>
  <c r="C1283" i="7"/>
  <c r="N1480" i="7"/>
  <c r="I1480" i="7"/>
  <c r="C315" i="7"/>
  <c r="O315" i="7"/>
  <c r="F2092" i="7"/>
  <c r="I1328" i="7"/>
  <c r="M1328" i="7"/>
  <c r="F1438" i="7"/>
  <c r="N1438" i="7"/>
  <c r="D1031" i="7"/>
  <c r="M717" i="7"/>
  <c r="G717" i="7"/>
  <c r="D1332" i="7"/>
  <c r="E964" i="7"/>
  <c r="G964" i="7"/>
  <c r="O23" i="7"/>
  <c r="M23" i="7"/>
  <c r="O381" i="7"/>
  <c r="J1452" i="7"/>
  <c r="G1452" i="7"/>
  <c r="H1591" i="7"/>
  <c r="E1591" i="7"/>
  <c r="J1609" i="7"/>
  <c r="G779" i="7"/>
  <c r="J779" i="7"/>
  <c r="G1153" i="7"/>
  <c r="I1736" i="7"/>
  <c r="K1736" i="7"/>
  <c r="E1946" i="7"/>
  <c r="M1946" i="7"/>
  <c r="N1339" i="7"/>
  <c r="C726" i="7"/>
  <c r="F726" i="7"/>
  <c r="J1938" i="7"/>
  <c r="H1938" i="7"/>
  <c r="J994" i="7"/>
  <c r="C185" i="7"/>
  <c r="M185" i="7"/>
  <c r="J1808" i="7"/>
  <c r="G389" i="7"/>
  <c r="D389" i="7"/>
  <c r="G2051" i="7"/>
  <c r="J2051" i="7"/>
  <c r="E1631" i="7"/>
  <c r="J1578" i="7"/>
  <c r="O1578" i="7"/>
  <c r="M1160" i="7"/>
  <c r="I1160" i="7"/>
  <c r="E18" i="7"/>
  <c r="F122" i="7"/>
  <c r="N122" i="7"/>
  <c r="E2153" i="7"/>
  <c r="M1168" i="7"/>
  <c r="D1168" i="7"/>
  <c r="H400" i="7"/>
  <c r="G400" i="7"/>
  <c r="E164" i="7"/>
  <c r="C1273" i="7"/>
  <c r="H1273" i="7"/>
  <c r="G596" i="7"/>
  <c r="J596" i="7"/>
  <c r="N2070" i="7"/>
  <c r="C1306" i="7"/>
  <c r="I1306" i="7"/>
  <c r="C477" i="7"/>
  <c r="J891" i="7"/>
  <c r="C891" i="7"/>
  <c r="D1323" i="7"/>
  <c r="M1323" i="7"/>
  <c r="N585" i="7"/>
  <c r="D1022" i="7"/>
  <c r="E1022" i="7"/>
  <c r="I79" i="7"/>
  <c r="C79" i="7"/>
  <c r="G1925" i="7"/>
  <c r="K927" i="7"/>
  <c r="I927" i="7"/>
  <c r="N709" i="7"/>
  <c r="C1195" i="7"/>
  <c r="D1195" i="7"/>
  <c r="D527" i="7"/>
  <c r="O527" i="7"/>
  <c r="J1116" i="7"/>
  <c r="I75" i="7"/>
  <c r="O75" i="7"/>
  <c r="H465" i="7"/>
  <c r="D465" i="7"/>
  <c r="J563" i="7"/>
  <c r="K1632" i="7"/>
  <c r="G1632" i="7"/>
  <c r="O1912" i="7"/>
  <c r="I2221" i="7"/>
  <c r="M2221" i="7"/>
  <c r="D1420" i="7"/>
  <c r="E1420" i="7"/>
  <c r="F438" i="7"/>
  <c r="M1921" i="7"/>
  <c r="K1921" i="7"/>
  <c r="E1545" i="7"/>
  <c r="D1545" i="7"/>
  <c r="J2168" i="7"/>
  <c r="F688" i="7"/>
  <c r="E688" i="7"/>
  <c r="H1469" i="7"/>
  <c r="O1772" i="7"/>
  <c r="G1772" i="7"/>
  <c r="N770" i="7"/>
  <c r="L770" i="7"/>
  <c r="I1513" i="7"/>
  <c r="L2061" i="7"/>
  <c r="H2061" i="7"/>
  <c r="G541" i="7"/>
  <c r="E541" i="7"/>
  <c r="G2177" i="7"/>
  <c r="L543" i="7"/>
  <c r="H543" i="7"/>
  <c r="H1560" i="7"/>
  <c r="J834" i="7"/>
  <c r="N834" i="7"/>
  <c r="N1131" i="7"/>
  <c r="C1131" i="7"/>
  <c r="O2077" i="7"/>
  <c r="M1244" i="7"/>
  <c r="E1244" i="7"/>
  <c r="J1358" i="7"/>
  <c r="D1358" i="7"/>
  <c r="O1950" i="7"/>
  <c r="I86" i="7"/>
  <c r="G86" i="7"/>
  <c r="H1963" i="7"/>
  <c r="F937" i="7"/>
  <c r="K937" i="7"/>
  <c r="M1794" i="7"/>
  <c r="N1794" i="7"/>
  <c r="C51" i="7"/>
  <c r="E2018" i="7"/>
  <c r="G2018" i="7"/>
  <c r="O1500" i="7"/>
  <c r="I1500" i="7"/>
  <c r="M1847" i="7"/>
  <c r="C1870" i="7"/>
  <c r="K1870" i="7"/>
  <c r="G1720" i="7"/>
  <c r="O882" i="7"/>
  <c r="L882" i="7"/>
  <c r="J2226" i="7"/>
  <c r="E2226" i="7"/>
  <c r="E1722" i="7"/>
  <c r="G1017" i="7"/>
  <c r="D1017" i="7"/>
  <c r="N1006" i="7"/>
  <c r="E1006" i="7"/>
  <c r="F1970" i="7"/>
  <c r="K823" i="7"/>
  <c r="J823" i="7"/>
  <c r="N284" i="7"/>
  <c r="M845" i="7"/>
  <c r="C845" i="7"/>
  <c r="J1068" i="7"/>
  <c r="H1068" i="7"/>
  <c r="F382" i="7"/>
  <c r="D89" i="7"/>
  <c r="M89" i="7"/>
  <c r="E680" i="7"/>
  <c r="G680" i="7"/>
  <c r="I728" i="7"/>
  <c r="N1889" i="7"/>
  <c r="J1889" i="7"/>
  <c r="K691" i="7"/>
  <c r="N1980" i="7"/>
  <c r="G1980" i="7"/>
  <c r="F2128" i="7"/>
  <c r="I2128" i="7"/>
  <c r="D2104" i="7"/>
  <c r="J418" i="7"/>
  <c r="M418" i="7"/>
  <c r="N469" i="7"/>
  <c r="O469" i="7"/>
  <c r="K1854" i="7"/>
  <c r="F946" i="7"/>
  <c r="N946" i="7"/>
  <c r="M1852" i="7"/>
  <c r="H740" i="7"/>
  <c r="N740" i="7"/>
  <c r="L840" i="7"/>
  <c r="E840" i="7"/>
  <c r="K1059" i="7"/>
  <c r="D1120" i="7"/>
  <c r="G1120" i="7"/>
  <c r="D319" i="7"/>
  <c r="N319" i="7"/>
  <c r="M1408" i="7"/>
  <c r="I404" i="7"/>
  <c r="J404" i="7"/>
  <c r="C1257" i="7"/>
  <c r="F1355" i="7"/>
  <c r="I1355" i="7"/>
  <c r="N491" i="7"/>
  <c r="K491" i="7"/>
  <c r="L1134" i="7"/>
  <c r="O999" i="7"/>
  <c r="D999" i="7"/>
  <c r="N2084" i="7"/>
  <c r="J2084" i="7"/>
  <c r="M976" i="7"/>
  <c r="J429" i="7"/>
  <c r="H429" i="7"/>
  <c r="O1856" i="7"/>
  <c r="I1149" i="7"/>
  <c r="C1149" i="7"/>
  <c r="N1815" i="7"/>
  <c r="L1815" i="7"/>
  <c r="D230" i="7"/>
  <c r="M1044" i="7"/>
  <c r="E1044" i="7"/>
  <c r="D601" i="7"/>
  <c r="I601" i="7"/>
  <c r="E1167" i="7"/>
  <c r="M759" i="7"/>
  <c r="J759" i="7"/>
  <c r="N1954" i="7"/>
  <c r="F1977" i="7"/>
  <c r="M1977" i="7"/>
  <c r="L1494" i="7"/>
  <c r="M1494" i="7"/>
  <c r="F1007" i="7"/>
  <c r="J336" i="7"/>
  <c r="N336" i="7"/>
  <c r="F2229" i="7"/>
  <c r="O2229" i="7"/>
  <c r="J993" i="7"/>
  <c r="E2037" i="7"/>
  <c r="M2037" i="7"/>
  <c r="C1742" i="7"/>
  <c r="F7" i="7"/>
  <c r="N7" i="7"/>
  <c r="K1555" i="7"/>
  <c r="E1555" i="7"/>
  <c r="O196" i="7"/>
  <c r="K2005" i="7"/>
  <c r="H2005" i="7"/>
  <c r="I1247" i="7"/>
  <c r="O1247" i="7"/>
  <c r="I892" i="7"/>
  <c r="E1714" i="7"/>
  <c r="O1714" i="7"/>
  <c r="D1123" i="7"/>
  <c r="E380" i="7"/>
  <c r="J380" i="7"/>
  <c r="N251" i="7"/>
  <c r="O251" i="7"/>
  <c r="J1388" i="7"/>
  <c r="M1490" i="7"/>
  <c r="L1490" i="7"/>
  <c r="F1491" i="7"/>
  <c r="G1491" i="7"/>
  <c r="L819" i="7"/>
  <c r="L2088" i="7"/>
  <c r="J2088" i="7"/>
  <c r="E549" i="7"/>
  <c r="D1214" i="7"/>
  <c r="K1214" i="7"/>
  <c r="I63" i="7"/>
  <c r="N63" i="7"/>
  <c r="H1858" i="7"/>
  <c r="F648" i="7"/>
  <c r="D648" i="7"/>
  <c r="M334" i="7"/>
  <c r="G334" i="7"/>
  <c r="C425" i="7"/>
  <c r="G1245" i="7"/>
  <c r="M1245" i="7"/>
  <c r="E1771" i="7"/>
  <c r="J520" i="7"/>
  <c r="G520" i="7"/>
  <c r="G234" i="7"/>
  <c r="E234" i="7"/>
  <c r="L1008" i="7"/>
  <c r="C1891" i="7"/>
  <c r="M1891" i="7"/>
  <c r="O1546" i="7"/>
  <c r="M1546" i="7"/>
  <c r="K919" i="7"/>
  <c r="C1634" i="7"/>
  <c r="K1634" i="7"/>
  <c r="O1471" i="7"/>
  <c r="O1056" i="7"/>
  <c r="N1056" i="7"/>
  <c r="I1694" i="7"/>
  <c r="N1694" i="7"/>
  <c r="F1412" i="7"/>
  <c r="D1173" i="7"/>
  <c r="I1173" i="7"/>
  <c r="J836" i="7"/>
  <c r="F836" i="7"/>
  <c r="J528" i="7"/>
  <c r="K1288" i="7"/>
  <c r="J1288" i="7"/>
  <c r="N2146" i="7"/>
  <c r="H268" i="7"/>
  <c r="D268" i="7"/>
  <c r="M1614" i="7"/>
  <c r="J1614" i="7"/>
  <c r="O610" i="7"/>
  <c r="J1233" i="7"/>
  <c r="N1233" i="7"/>
  <c r="F378" i="7"/>
  <c r="G378" i="7"/>
  <c r="H470" i="7"/>
  <c r="O668" i="7"/>
  <c r="D668" i="7"/>
  <c r="M2014" i="7"/>
  <c r="G1968" i="7"/>
  <c r="M1968" i="7"/>
  <c r="O1902" i="7"/>
  <c r="N1902" i="7"/>
  <c r="K888" i="7"/>
  <c r="M1020" i="7"/>
  <c r="F1020" i="7"/>
  <c r="L652" i="7"/>
  <c r="C652" i="7"/>
  <c r="J1459" i="7"/>
  <c r="I644" i="7"/>
  <c r="K644" i="7"/>
  <c r="L595" i="7"/>
  <c r="L166" i="7"/>
  <c r="M166" i="7"/>
  <c r="I1208" i="7"/>
  <c r="J1208" i="7"/>
  <c r="G38" i="7"/>
  <c r="N2072" i="7"/>
  <c r="D2072" i="7"/>
  <c r="I2087" i="7"/>
  <c r="J2087" i="7"/>
  <c r="L1776" i="7"/>
  <c r="J1196" i="7"/>
  <c r="N1196" i="7"/>
  <c r="G516" i="7"/>
  <c r="M1635" i="7"/>
  <c r="L1635" i="7"/>
  <c r="M692" i="7"/>
  <c r="K692" i="7"/>
  <c r="O1506" i="7"/>
  <c r="M2207" i="7"/>
  <c r="L2207" i="7"/>
  <c r="H1639" i="7"/>
  <c r="C1639" i="7"/>
  <c r="N1730" i="7"/>
  <c r="L99" i="7"/>
  <c r="F99" i="7"/>
  <c r="D822" i="7"/>
  <c r="F1374" i="7"/>
  <c r="N1374" i="7"/>
  <c r="I1802" i="7"/>
  <c r="D1802" i="7"/>
  <c r="N897" i="7"/>
  <c r="I1232" i="7"/>
  <c r="F1232" i="7"/>
  <c r="L817" i="7"/>
  <c r="C817" i="7"/>
  <c r="K1293" i="7"/>
  <c r="I1483" i="7"/>
  <c r="O1483" i="7"/>
  <c r="C606" i="7"/>
  <c r="O699" i="7"/>
  <c r="K699" i="7"/>
  <c r="I1102" i="7"/>
  <c r="D1102" i="7"/>
  <c r="I126" i="7"/>
  <c r="H998" i="7"/>
  <c r="D998" i="7"/>
  <c r="G235" i="7"/>
  <c r="O235" i="7"/>
  <c r="I480" i="7"/>
  <c r="F1450" i="7"/>
  <c r="D1450" i="7"/>
  <c r="H988" i="7"/>
  <c r="C2194" i="7"/>
  <c r="F2194" i="7"/>
  <c r="G1884" i="7"/>
  <c r="I1884" i="7"/>
  <c r="G1457" i="7"/>
  <c r="O36" i="7"/>
  <c r="J36" i="7"/>
  <c r="I2112" i="7"/>
  <c r="O2112" i="7"/>
  <c r="K1574" i="7"/>
  <c r="L1601" i="7"/>
  <c r="N1601" i="7"/>
  <c r="G864" i="7"/>
  <c r="K1092" i="7"/>
  <c r="F1092" i="7"/>
  <c r="E2175" i="7"/>
  <c r="O2175" i="7"/>
  <c r="H731" i="7"/>
  <c r="G727" i="7"/>
  <c r="K727" i="7"/>
  <c r="K1284" i="7"/>
  <c r="L1284" i="7"/>
  <c r="E1278" i="7"/>
  <c r="G1052" i="7"/>
  <c r="H1052" i="7"/>
  <c r="E492" i="7"/>
  <c r="N744" i="7"/>
  <c r="H744" i="7"/>
  <c r="E356" i="7"/>
  <c r="F356" i="7"/>
  <c r="H683" i="7"/>
  <c r="O2234" i="7"/>
  <c r="H2234" i="7"/>
  <c r="O1623" i="7"/>
  <c r="C1623" i="7"/>
  <c r="N280" i="7"/>
  <c r="H15" i="7"/>
  <c r="I15" i="7"/>
  <c r="I1725" i="7"/>
  <c r="J1966" i="7"/>
  <c r="H1966" i="7"/>
  <c r="L806" i="7"/>
  <c r="K806" i="7"/>
  <c r="D1522" i="7"/>
  <c r="E258" i="7"/>
  <c r="F258" i="7"/>
  <c r="J1729" i="7"/>
  <c r="E1729" i="7"/>
  <c r="L90" i="7"/>
  <c r="F1945" i="7"/>
  <c r="L1945" i="7"/>
  <c r="K1710" i="7"/>
  <c r="N681" i="7"/>
  <c r="M681" i="7"/>
  <c r="M959" i="7"/>
  <c r="I959" i="7"/>
  <c r="I47" i="7"/>
  <c r="O1055" i="7"/>
  <c r="F1055" i="7"/>
  <c r="J19" i="7"/>
  <c r="K19" i="7"/>
  <c r="H1241" i="7"/>
  <c r="N1887" i="7"/>
  <c r="C1887" i="7"/>
  <c r="G599" i="7"/>
  <c r="E880" i="7"/>
  <c r="M880" i="7"/>
  <c r="K1430" i="7"/>
  <c r="C1430" i="7"/>
  <c r="G1804" i="7"/>
  <c r="O1118" i="7"/>
  <c r="L1118" i="7"/>
  <c r="H1830" i="7"/>
  <c r="N1830" i="7"/>
  <c r="D1709" i="7"/>
  <c r="G331" i="7"/>
  <c r="N331" i="7"/>
  <c r="O1836" i="7"/>
  <c r="M1492" i="7"/>
  <c r="H1492" i="7"/>
  <c r="I1510" i="7"/>
  <c r="J1510" i="7"/>
  <c r="O1972" i="7"/>
  <c r="F928" i="7"/>
  <c r="K928" i="7"/>
  <c r="O1919" i="7"/>
  <c r="K1919" i="7"/>
  <c r="H2149" i="7"/>
  <c r="M1224" i="7"/>
  <c r="F1224" i="7"/>
  <c r="L211" i="7"/>
  <c r="C982" i="7"/>
  <c r="H982" i="7"/>
  <c r="E1146" i="7"/>
  <c r="H1146" i="7"/>
  <c r="D1130" i="7"/>
  <c r="C1419" i="7"/>
  <c r="G1419" i="7"/>
  <c r="H2012" i="7"/>
  <c r="I2012" i="7"/>
  <c r="I1198" i="7"/>
  <c r="F298" i="7"/>
  <c r="K298" i="7"/>
  <c r="N2080" i="7"/>
  <c r="J1663" i="7"/>
  <c r="M1663" i="7"/>
  <c r="J921" i="7"/>
  <c r="H921" i="7"/>
  <c r="M700" i="7"/>
  <c r="C1809" i="7"/>
  <c r="N1809" i="7"/>
  <c r="J1557" i="7"/>
  <c r="N1557" i="7"/>
  <c r="F2119" i="7"/>
  <c r="G1312" i="7"/>
  <c r="L1312" i="7"/>
  <c r="G1371" i="7"/>
  <c r="F1025" i="7"/>
  <c r="I1025" i="7"/>
  <c r="J1019" i="7"/>
  <c r="C1019" i="7"/>
  <c r="O786" i="7"/>
  <c r="H323" i="7"/>
  <c r="K323" i="7"/>
  <c r="K1047" i="7"/>
  <c r="F1047" i="7"/>
  <c r="C992" i="7"/>
  <c r="J1784" i="7"/>
  <c r="H1784" i="7"/>
  <c r="M1770" i="7"/>
  <c r="M1397" i="7"/>
  <c r="I1397" i="7"/>
  <c r="H1246" i="7"/>
  <c r="C1246" i="7"/>
  <c r="J461" i="7"/>
  <c r="D1883" i="7"/>
  <c r="I1883" i="7"/>
  <c r="H1845" i="7"/>
  <c r="M1845" i="7"/>
  <c r="F1210" i="7"/>
  <c r="O430" i="7"/>
  <c r="N430" i="7"/>
  <c r="C1806" i="7"/>
  <c r="H2187" i="7"/>
  <c r="G2187" i="7"/>
  <c r="H81" i="7"/>
  <c r="F81" i="7"/>
  <c r="D1948" i="7"/>
  <c r="G762" i="7"/>
  <c r="L762" i="7"/>
  <c r="L2135" i="7"/>
  <c r="E2135" i="7"/>
  <c r="E2143" i="7"/>
  <c r="L1119" i="7"/>
  <c r="C1119" i="7"/>
  <c r="K1433" i="7"/>
  <c r="K2024" i="7"/>
  <c r="D2024" i="7"/>
  <c r="C1862" i="7"/>
  <c r="K1862" i="7"/>
  <c r="M22" i="7"/>
  <c r="I1843" i="7"/>
  <c r="F1843" i="7"/>
  <c r="N2160" i="7"/>
  <c r="D2160" i="7"/>
  <c r="J986" i="7"/>
  <c r="G2007" i="7"/>
  <c r="O2007" i="7"/>
  <c r="I2095" i="7"/>
  <c r="N1485" i="7"/>
  <c r="G1485" i="7"/>
  <c r="N1416" i="7"/>
  <c r="I1416" i="7"/>
  <c r="D1335" i="7"/>
  <c r="D147" i="7"/>
  <c r="O147" i="7"/>
  <c r="L510" i="7"/>
  <c r="E510" i="7"/>
  <c r="O1187" i="7"/>
  <c r="I1439" i="7"/>
  <c r="K1439" i="7"/>
  <c r="F29" i="7"/>
  <c r="J1349" i="7"/>
  <c r="L1349" i="7"/>
  <c r="G1791" i="7"/>
  <c r="K1791" i="7"/>
  <c r="E452" i="7"/>
  <c r="J625" i="7"/>
  <c r="G625" i="7"/>
  <c r="G1582" i="7"/>
  <c r="K1582" i="7"/>
  <c r="K1258" i="7"/>
  <c r="J545" i="7"/>
  <c r="F545" i="7"/>
  <c r="K812" i="7"/>
  <c r="J1918" i="7"/>
  <c r="O1918" i="7"/>
  <c r="K1100" i="7"/>
  <c r="D1100" i="7"/>
  <c r="J707" i="7"/>
  <c r="L1988" i="7"/>
  <c r="J274" i="7"/>
  <c r="C714" i="7"/>
  <c r="I714" i="7"/>
  <c r="I1113" i="7"/>
  <c r="M1113" i="7"/>
  <c r="G1184" i="7"/>
  <c r="H1838" i="7"/>
  <c r="D1838" i="7"/>
  <c r="L1424" i="7"/>
  <c r="C423" i="7"/>
  <c r="G423" i="7"/>
  <c r="O627" i="7"/>
  <c r="E627" i="7"/>
  <c r="N11" i="7"/>
  <c r="M1781" i="7"/>
  <c r="K1781" i="7"/>
  <c r="J809" i="7"/>
  <c r="N809" i="7"/>
  <c r="M412" i="7"/>
  <c r="E1011" i="7"/>
  <c r="K1011" i="7"/>
  <c r="O2043" i="7"/>
  <c r="D1162" i="7"/>
  <c r="H1162" i="7"/>
  <c r="F152" i="7"/>
  <c r="J152" i="7"/>
  <c r="E1512" i="7"/>
  <c r="C2213" i="7"/>
  <c r="D2213" i="7"/>
  <c r="M1766" i="7"/>
  <c r="I1766" i="7"/>
  <c r="D1708" i="7"/>
  <c r="D2236" i="7"/>
  <c r="F2236" i="7"/>
  <c r="O2079" i="7"/>
  <c r="J116" i="7"/>
  <c r="N116" i="7"/>
  <c r="O1342" i="7"/>
  <c r="I1342" i="7"/>
  <c r="K49" i="7"/>
  <c r="J193" i="7"/>
  <c r="E193" i="7"/>
  <c r="D1228" i="7"/>
  <c r="G1228" i="7"/>
  <c r="O9" i="7"/>
  <c r="J750" i="7"/>
  <c r="G750" i="7"/>
  <c r="C14" i="7"/>
  <c r="F2056" i="7"/>
  <c r="E2056" i="7"/>
  <c r="H273" i="7"/>
  <c r="C273" i="7"/>
  <c r="G1164" i="7"/>
  <c r="L1668" i="7"/>
  <c r="M1668" i="7"/>
  <c r="G499" i="7"/>
  <c r="D499" i="7"/>
  <c r="C368" i="7"/>
  <c r="H842" i="7"/>
  <c r="G842" i="7"/>
  <c r="D97" i="7"/>
  <c r="E1058" i="7"/>
  <c r="L1058" i="7"/>
  <c r="I1670" i="7"/>
  <c r="N1670" i="7"/>
  <c r="C1727" i="7"/>
  <c r="C78" i="7"/>
  <c r="O78" i="7"/>
  <c r="O654" i="7"/>
  <c r="D654" i="7"/>
  <c r="D1998" i="7"/>
  <c r="K1900" i="7"/>
  <c r="L1900" i="7"/>
  <c r="D2075" i="7"/>
  <c r="M100" i="7"/>
  <c r="L100" i="7"/>
  <c r="K2136" i="7"/>
  <c r="F2136" i="7"/>
  <c r="H1681" i="7"/>
  <c r="E2192" i="7"/>
  <c r="J2192" i="7"/>
  <c r="L175" i="7"/>
  <c r="M175" i="7"/>
  <c r="K678" i="7"/>
  <c r="D2034" i="7"/>
  <c r="J2034" i="7"/>
  <c r="M576" i="7"/>
  <c r="O850" i="7"/>
  <c r="C850" i="7"/>
  <c r="K2188" i="7"/>
  <c r="C2188" i="7"/>
  <c r="C348" i="7"/>
  <c r="C1411" i="7"/>
  <c r="I1411" i="7"/>
  <c r="M698" i="7"/>
  <c r="N698" i="7"/>
  <c r="D954" i="7"/>
  <c r="J546" i="7"/>
  <c r="N546" i="7"/>
  <c r="D415" i="7"/>
  <c r="F1261" i="7"/>
  <c r="M1261" i="7"/>
  <c r="D866" i="7"/>
  <c r="N866" i="7"/>
  <c r="M91" i="7"/>
  <c r="E1543" i="7"/>
  <c r="L1543" i="7"/>
  <c r="C2082" i="7"/>
  <c r="G2082" i="7"/>
  <c r="I1859" i="7"/>
  <c r="L1418" i="7"/>
  <c r="C1418" i="7"/>
  <c r="N1516" i="7"/>
  <c r="D1519" i="7"/>
  <c r="G1519" i="7"/>
  <c r="M1733" i="7"/>
  <c r="K1733" i="7"/>
  <c r="J704" i="7"/>
  <c r="K57" i="7"/>
  <c r="I57" i="7"/>
  <c r="E858" i="7"/>
  <c r="D858" i="7"/>
  <c r="I367" i="7"/>
  <c r="O912" i="7"/>
  <c r="H912" i="7"/>
  <c r="M150" i="7"/>
  <c r="I1817" i="7"/>
  <c r="O1817" i="7"/>
  <c r="L1229" i="7"/>
  <c r="M1229" i="7"/>
  <c r="O890" i="7"/>
  <c r="C754" i="7"/>
  <c r="J754" i="7"/>
  <c r="I20" i="7"/>
  <c r="C20" i="7"/>
  <c r="J1191" i="7"/>
  <c r="G399" i="7"/>
  <c r="O399" i="7"/>
  <c r="G1848" i="7"/>
  <c r="L1451" i="7"/>
  <c r="M1451" i="7"/>
  <c r="L2035" i="7"/>
  <c r="J2035" i="7"/>
  <c r="J987" i="7"/>
  <c r="D1819" i="7"/>
  <c r="F1819" i="7"/>
  <c r="E1171" i="7"/>
  <c r="D1171" i="7"/>
  <c r="N925" i="7"/>
  <c r="N2016" i="7"/>
  <c r="H2016" i="7"/>
  <c r="D472" i="7"/>
  <c r="E1286" i="7"/>
  <c r="J1286" i="7"/>
  <c r="M1265" i="7"/>
  <c r="H1265" i="7"/>
  <c r="H102" i="7"/>
  <c r="J341" i="7"/>
  <c r="H341" i="7"/>
  <c r="K1703" i="7"/>
  <c r="G1703" i="7"/>
  <c r="I738" i="7"/>
  <c r="C1911" i="7"/>
  <c r="L1911" i="7"/>
  <c r="O534" i="7"/>
  <c r="K386" i="7"/>
  <c r="G386" i="7"/>
  <c r="L2237" i="7"/>
  <c r="E2237" i="7"/>
  <c r="E213" i="7"/>
  <c r="I1279" i="7"/>
  <c r="O1279" i="7"/>
  <c r="H1653" i="7"/>
  <c r="F1653" i="7"/>
  <c r="C708" i="7"/>
  <c r="E271" i="7"/>
  <c r="J271" i="7"/>
  <c r="K1501" i="7"/>
  <c r="G1498" i="7"/>
  <c r="K1498" i="7"/>
  <c r="O1057" i="7"/>
  <c r="H1057" i="7"/>
  <c r="H1032" i="7"/>
  <c r="D1320" i="7"/>
  <c r="I1320" i="7"/>
  <c r="I2214" i="7"/>
  <c r="E2214" i="7"/>
  <c r="L328" i="7"/>
  <c r="H1587" i="7"/>
  <c r="O1587" i="7"/>
  <c r="C1782" i="7"/>
  <c r="L873" i="7"/>
  <c r="O873" i="7"/>
  <c r="O342" i="7"/>
  <c r="G342" i="7"/>
  <c r="M329" i="7"/>
  <c r="M275" i="7"/>
  <c r="I275" i="7"/>
  <c r="J532" i="7"/>
  <c r="M532" i="7"/>
  <c r="M901" i="7"/>
  <c r="M1161" i="7"/>
  <c r="J1161" i="7"/>
  <c r="M1643" i="7"/>
  <c r="J756" i="7"/>
  <c r="H756" i="7"/>
  <c r="O1021" i="7"/>
  <c r="I1021" i="7"/>
  <c r="D2163" i="7"/>
  <c r="H1617" i="7"/>
  <c r="K1617" i="7"/>
  <c r="E1117" i="7"/>
  <c r="J1117" i="7"/>
  <c r="O1831" i="7"/>
  <c r="I77" i="7"/>
  <c r="M77" i="7"/>
  <c r="F496" i="7"/>
  <c r="E1552" i="7"/>
  <c r="C1552" i="7"/>
  <c r="F751" i="7"/>
  <c r="C751" i="7"/>
  <c r="J256" i="7"/>
  <c r="I305" i="7"/>
  <c r="E305" i="7"/>
  <c r="O1518" i="7"/>
  <c r="J1518" i="7"/>
  <c r="D863" i="7"/>
  <c r="N985" i="7"/>
  <c r="C985" i="7"/>
  <c r="M1010" i="7"/>
  <c r="M119" i="7"/>
  <c r="I119" i="7"/>
  <c r="L1064" i="7"/>
  <c r="G1064" i="7"/>
  <c r="F1605" i="7"/>
  <c r="M1222" i="7"/>
  <c r="I1222" i="7"/>
  <c r="L2176" i="7"/>
  <c r="O2176" i="7"/>
  <c r="I2174" i="7"/>
  <c r="I416" i="7"/>
  <c r="E416" i="7"/>
  <c r="D1823" i="7"/>
  <c r="M1285" i="7"/>
  <c r="F1285" i="7"/>
  <c r="L649" i="7"/>
  <c r="E649" i="7"/>
  <c r="H1484" i="7"/>
  <c r="H2195" i="7"/>
  <c r="K2195" i="7"/>
  <c r="L1470" i="7"/>
  <c r="H1470" i="7"/>
  <c r="E118" i="7"/>
  <c r="M87" i="7"/>
  <c r="E87" i="7"/>
  <c r="E2076" i="7"/>
  <c r="M1566" i="7"/>
  <c r="E1566" i="7"/>
  <c r="J573" i="7"/>
  <c r="L573" i="7"/>
  <c r="M1105" i="7"/>
  <c r="E1778" i="7"/>
  <c r="D1778" i="7"/>
  <c r="G264" i="7"/>
  <c r="E264" i="7"/>
  <c r="M1290" i="7"/>
  <c r="F2200" i="7"/>
  <c r="G2200" i="7"/>
  <c r="C1395" i="7"/>
  <c r="O1851" i="7"/>
  <c r="F1851" i="7"/>
  <c r="G2048" i="7"/>
  <c r="E2048" i="7"/>
  <c r="F377" i="7"/>
  <c r="D1993" i="7"/>
  <c r="F1993" i="7"/>
  <c r="L1406" i="7"/>
  <c r="F1406" i="7"/>
  <c r="E781" i="7"/>
  <c r="J560" i="7"/>
  <c r="K560" i="7"/>
  <c r="C1568" i="7"/>
  <c r="E475" i="7"/>
  <c r="C475" i="7"/>
  <c r="J121" i="7"/>
  <c r="H121" i="7"/>
  <c r="G646" i="7"/>
  <c r="I498" i="7"/>
  <c r="D498" i="7"/>
  <c r="L847" i="7"/>
  <c r="O847" i="7"/>
  <c r="G2" i="7"/>
  <c r="N69" i="7"/>
  <c r="F69" i="7"/>
  <c r="G605" i="7"/>
  <c r="I2107" i="7"/>
  <c r="M2107" i="7"/>
  <c r="F1250" i="7"/>
  <c r="J1250" i="7"/>
  <c r="O1363" i="7"/>
  <c r="C489" i="7"/>
  <c r="N489" i="7"/>
  <c r="O1691" i="7"/>
  <c r="H1691" i="7"/>
  <c r="C2232" i="7"/>
  <c r="G719" i="7"/>
  <c r="O719" i="7"/>
  <c r="E289" i="7"/>
  <c r="K970" i="7"/>
  <c r="N970" i="7"/>
  <c r="C481" i="7"/>
  <c r="J481" i="7"/>
  <c r="O1321" i="7"/>
  <c r="C2053" i="7"/>
  <c r="O2053" i="7"/>
  <c r="K537" i="7"/>
  <c r="H537" i="7"/>
  <c r="J1937" i="7"/>
  <c r="G2190" i="7"/>
  <c r="J2190" i="7"/>
  <c r="D109" i="7"/>
  <c r="H796" i="7"/>
  <c r="J796" i="7"/>
  <c r="H146" i="7"/>
  <c r="K146" i="7"/>
  <c r="N774" i="7"/>
  <c r="E613" i="7"/>
  <c r="D613" i="7"/>
  <c r="N702" i="7"/>
  <c r="C702" i="7"/>
  <c r="L795" i="7"/>
  <c r="D791" i="7"/>
  <c r="M791" i="7"/>
  <c r="N1124" i="7"/>
  <c r="G1319" i="7"/>
  <c r="F1319" i="7"/>
  <c r="N2170" i="7"/>
  <c r="I2170" i="7"/>
  <c r="O272" i="7"/>
  <c r="I84" i="7"/>
  <c r="K84" i="7"/>
  <c r="F752" i="7"/>
  <c r="E752" i="7"/>
  <c r="K1594" i="7"/>
  <c r="M1486" i="7"/>
  <c r="J1486" i="7"/>
  <c r="K2172" i="7"/>
  <c r="D1785" i="7"/>
  <c r="H1785" i="7"/>
  <c r="L1041" i="7"/>
  <c r="O1041" i="7"/>
  <c r="H839" i="7"/>
  <c r="E340" i="7"/>
  <c r="C340" i="7"/>
  <c r="D514" i="7"/>
  <c r="F514" i="7"/>
  <c r="O1183" i="7"/>
  <c r="C1687" i="7"/>
  <c r="N1687" i="7"/>
  <c r="J244" i="7"/>
  <c r="L349" i="7"/>
  <c r="C349" i="7"/>
  <c r="H695" i="7"/>
  <c r="G695" i="7"/>
  <c r="N42" i="7"/>
  <c r="F1326" i="7"/>
  <c r="J1326" i="7"/>
  <c r="F365" i="7"/>
  <c r="I365" i="7"/>
  <c r="E997" i="7"/>
  <c r="M1715" i="7"/>
  <c r="I1715" i="7"/>
  <c r="H2045" i="7"/>
  <c r="H1916" i="7"/>
  <c r="C1916" i="7"/>
  <c r="H2108" i="7"/>
  <c r="O2108" i="7"/>
  <c r="H920" i="7"/>
  <c r="E245" i="7"/>
  <c r="N245" i="7"/>
  <c r="E1971" i="7"/>
  <c r="G1971" i="7"/>
  <c r="N1828" i="7"/>
  <c r="I1818" i="7"/>
  <c r="E1818" i="7"/>
  <c r="C1873" i="7"/>
  <c r="O80" i="7"/>
  <c r="G80" i="7"/>
  <c r="E436" i="7"/>
  <c r="H436" i="7"/>
  <c r="O1316" i="7"/>
  <c r="E444" i="7"/>
  <c r="G444" i="7"/>
  <c r="L763" i="7"/>
  <c r="E763" i="7"/>
  <c r="G611" i="7"/>
  <c r="O1996" i="7"/>
  <c r="D1996" i="7"/>
  <c r="I586" i="7"/>
  <c r="N957" i="7"/>
  <c r="K957" i="7"/>
  <c r="E1540" i="7"/>
  <c r="F1540" i="7"/>
  <c r="N553" i="7"/>
  <c r="L1095" i="7"/>
  <c r="D1095" i="7"/>
  <c r="K1409" i="7"/>
  <c r="I1409" i="7"/>
  <c r="K159" i="7"/>
  <c r="I2219" i="7"/>
  <c r="G2219" i="7"/>
  <c r="E1671" i="7"/>
  <c r="I1638" i="7"/>
  <c r="C1638" i="7"/>
  <c r="N1315" i="7"/>
  <c r="G1315" i="7"/>
  <c r="L638" i="7"/>
  <c r="N721" i="7"/>
  <c r="O721" i="7"/>
  <c r="C1141" i="7"/>
  <c r="K1141" i="7"/>
  <c r="M1045" i="7"/>
  <c r="M1787" i="7"/>
  <c r="I1787" i="7"/>
  <c r="C2118" i="7"/>
  <c r="K2123" i="7"/>
  <c r="M2123" i="7"/>
  <c r="G283" i="7"/>
  <c r="H283" i="7"/>
  <c r="J1871" i="7"/>
  <c r="G369" i="7"/>
  <c r="D369" i="7"/>
  <c r="H1570" i="7"/>
  <c r="L1570" i="7"/>
  <c r="C1780" i="7"/>
  <c r="G857" i="7"/>
  <c r="M857" i="7"/>
  <c r="C173" i="7"/>
  <c r="D597" i="7"/>
  <c r="I597" i="7"/>
  <c r="N917" i="7"/>
  <c r="E917" i="7"/>
  <c r="O1283" i="7"/>
  <c r="K1480" i="7"/>
  <c r="L1480" i="7"/>
  <c r="H315" i="7"/>
  <c r="E315" i="7"/>
  <c r="M2092" i="7"/>
  <c r="E1328" i="7"/>
  <c r="L1328" i="7"/>
  <c r="M1438" i="7"/>
  <c r="N1031" i="7"/>
  <c r="E1031" i="7"/>
  <c r="L717" i="7"/>
  <c r="I717" i="7"/>
  <c r="N1332" i="7"/>
  <c r="H964" i="7"/>
  <c r="C964" i="7"/>
  <c r="K23" i="7"/>
  <c r="E23" i="7"/>
  <c r="F381" i="7"/>
  <c r="N1452" i="7"/>
  <c r="I1452" i="7"/>
  <c r="K1591" i="7"/>
  <c r="G1609" i="7"/>
  <c r="F1609" i="7"/>
  <c r="F779" i="7"/>
  <c r="H779" i="7"/>
  <c r="I1153" i="7"/>
  <c r="O1736" i="7"/>
  <c r="D1736" i="7"/>
  <c r="N1946" i="7"/>
  <c r="L1946" i="7"/>
  <c r="C1339" i="7"/>
  <c r="K726" i="7"/>
  <c r="H726" i="7"/>
  <c r="K1938" i="7"/>
  <c r="C994" i="7"/>
  <c r="I994" i="7"/>
  <c r="D185" i="7"/>
  <c r="E185" i="7"/>
  <c r="C1808" i="7"/>
  <c r="K389" i="7"/>
  <c r="H389" i="7"/>
  <c r="L2051" i="7"/>
  <c r="I2051" i="7"/>
  <c r="D1631" i="7"/>
  <c r="D1578" i="7"/>
  <c r="M1578" i="7"/>
  <c r="J1160" i="7"/>
  <c r="N18" i="7"/>
  <c r="M18" i="7"/>
  <c r="C122" i="7"/>
  <c r="L122" i="7"/>
  <c r="D2153" i="7"/>
  <c r="L1168" i="7"/>
  <c r="F1168" i="7"/>
  <c r="L400" i="7"/>
  <c r="D400" i="7"/>
  <c r="H164" i="7"/>
  <c r="I1273" i="7"/>
  <c r="N1273" i="7"/>
  <c r="I596" i="7"/>
  <c r="C2070" i="7"/>
  <c r="F2070" i="7"/>
  <c r="E1306" i="7"/>
  <c r="H1306" i="7"/>
  <c r="M477" i="7"/>
  <c r="L891" i="7"/>
  <c r="E891" i="7"/>
  <c r="K1323" i="7"/>
  <c r="C1323" i="7"/>
  <c r="L585" i="7"/>
  <c r="C1022" i="7"/>
  <c r="O1022" i="7"/>
  <c r="N79" i="7"/>
  <c r="H1925" i="7"/>
  <c r="O1925" i="7"/>
  <c r="M927" i="7"/>
  <c r="F927" i="7"/>
  <c r="K709" i="7"/>
  <c r="G1195" i="7"/>
  <c r="O1195" i="7"/>
  <c r="I527" i="7"/>
  <c r="L527" i="7"/>
  <c r="N1116" i="7"/>
  <c r="D75" i="7"/>
  <c r="M75" i="7"/>
  <c r="M465" i="7"/>
  <c r="O563" i="7"/>
  <c r="E563" i="7"/>
  <c r="E1632" i="7"/>
  <c r="M1632" i="7"/>
  <c r="M1912" i="7"/>
  <c r="C2221" i="7"/>
  <c r="E2221" i="7"/>
  <c r="G1420" i="7"/>
  <c r="H1420" i="7"/>
  <c r="O438" i="7"/>
  <c r="H1921" i="7"/>
  <c r="C1921" i="7"/>
  <c r="M1545" i="7"/>
  <c r="F2168" i="7"/>
  <c r="C2168" i="7"/>
  <c r="I688" i="7"/>
  <c r="D688" i="7"/>
  <c r="L1469" i="7"/>
  <c r="K1772" i="7"/>
  <c r="M1772" i="7"/>
  <c r="C770" i="7"/>
  <c r="I770" i="7"/>
  <c r="G1513" i="7"/>
  <c r="D2061" i="7"/>
  <c r="E2061" i="7"/>
  <c r="C541" i="7"/>
  <c r="K2177" i="7"/>
  <c r="O2177" i="7"/>
  <c r="K543" i="7"/>
  <c r="J543" i="7"/>
  <c r="F1560" i="7"/>
  <c r="L834" i="7"/>
  <c r="E834" i="7"/>
  <c r="G1131" i="7"/>
  <c r="I1131" i="7"/>
  <c r="I2077" i="7"/>
  <c r="C1244" i="7"/>
  <c r="J1244" i="7"/>
  <c r="G1358" i="7"/>
  <c r="L1950" i="7"/>
  <c r="D1950" i="7"/>
  <c r="C86" i="7"/>
  <c r="O86" i="7"/>
  <c r="G1963" i="7"/>
  <c r="G937" i="7"/>
  <c r="D937" i="7"/>
  <c r="I1794" i="7"/>
  <c r="J1794" i="7"/>
  <c r="F51" i="7"/>
  <c r="K2018" i="7"/>
  <c r="C2018" i="7"/>
  <c r="G1500" i="7"/>
  <c r="C1847" i="7"/>
  <c r="N1847" i="7"/>
  <c r="L1870" i="7"/>
  <c r="O1870" i="7"/>
  <c r="K1720" i="7"/>
  <c r="M882" i="7"/>
  <c r="I882" i="7"/>
  <c r="F2226" i="7"/>
  <c r="D2226" i="7"/>
  <c r="D1722" i="7"/>
  <c r="K1017" i="7"/>
  <c r="H1017" i="7"/>
  <c r="L1006" i="7"/>
  <c r="M1970" i="7"/>
  <c r="E1970" i="7"/>
  <c r="H823" i="7"/>
  <c r="M823" i="7"/>
  <c r="G284" i="7"/>
  <c r="D845" i="7"/>
  <c r="K845" i="7"/>
  <c r="D1068" i="7"/>
  <c r="M1068" i="7"/>
  <c r="C382" i="7"/>
  <c r="E89" i="7"/>
  <c r="L89" i="7"/>
  <c r="N680" i="7"/>
  <c r="G728" i="7"/>
  <c r="O728" i="7"/>
  <c r="O1889" i="7"/>
  <c r="I1889" i="7"/>
  <c r="N691" i="7"/>
  <c r="J1980" i="7"/>
  <c r="M1980" i="7"/>
  <c r="O2128" i="7"/>
  <c r="L2128" i="7"/>
  <c r="C2104" i="7"/>
  <c r="K418" i="7"/>
  <c r="H418" i="7"/>
  <c r="M469" i="7"/>
  <c r="C1854" i="7"/>
  <c r="L1854" i="7"/>
  <c r="D946" i="7"/>
  <c r="O946" i="7"/>
  <c r="F1852" i="7"/>
  <c r="E740" i="7"/>
  <c r="C740" i="7"/>
  <c r="O840" i="7"/>
  <c r="K840" i="7"/>
  <c r="J1059" i="7"/>
  <c r="J1120" i="7"/>
  <c r="L1120" i="7"/>
  <c r="M319" i="7"/>
  <c r="C1408" i="7"/>
  <c r="H1408" i="7"/>
  <c r="N404" i="7"/>
  <c r="K404" i="7"/>
  <c r="J1257" i="7"/>
  <c r="D1355" i="7"/>
  <c r="E1355" i="7"/>
  <c r="G491" i="7"/>
  <c r="H491" i="7"/>
  <c r="N1134" i="7"/>
  <c r="F999" i="7"/>
  <c r="G999" i="7"/>
  <c r="O2084" i="7"/>
  <c r="E976" i="7"/>
  <c r="D976" i="7"/>
  <c r="L429" i="7"/>
  <c r="E429" i="7"/>
  <c r="L1856" i="7"/>
  <c r="E1149" i="7"/>
  <c r="F1149" i="7"/>
  <c r="M1815" i="7"/>
  <c r="C1815" i="7"/>
  <c r="J230" i="7"/>
  <c r="N1044" i="7"/>
  <c r="K1044" i="7"/>
  <c r="N601" i="7"/>
  <c r="L1167" i="7"/>
  <c r="F1167" i="7"/>
  <c r="N759" i="7"/>
  <c r="E759" i="7"/>
  <c r="H1954" i="7"/>
  <c r="G1977" i="7"/>
  <c r="L1977" i="7"/>
  <c r="G1494" i="7"/>
  <c r="K1494" i="7"/>
  <c r="O1007" i="7"/>
  <c r="G336" i="7"/>
  <c r="L336" i="7"/>
  <c r="L2229" i="7"/>
  <c r="F993" i="7"/>
  <c r="N993" i="7"/>
  <c r="F2037" i="7"/>
  <c r="H2037" i="7"/>
  <c r="N1742" i="7"/>
  <c r="H7" i="7"/>
  <c r="G7" i="7"/>
  <c r="I1555" i="7"/>
  <c r="M1555" i="7"/>
  <c r="H196" i="7"/>
  <c r="N2005" i="7"/>
  <c r="F2005" i="7"/>
  <c r="C1247" i="7"/>
  <c r="N892" i="7"/>
  <c r="O892" i="7"/>
  <c r="I1714" i="7"/>
  <c r="D1714" i="7"/>
  <c r="K1123" i="7"/>
  <c r="L380" i="7"/>
  <c r="D380" i="7"/>
  <c r="I251" i="7"/>
  <c r="H251" i="7"/>
  <c r="M1388" i="7"/>
  <c r="H1490" i="7"/>
  <c r="D1490" i="7"/>
  <c r="M1491" i="7"/>
  <c r="D819" i="7"/>
  <c r="F819" i="7"/>
  <c r="E2088" i="7"/>
  <c r="C2088" i="7"/>
  <c r="F549" i="7"/>
  <c r="J1214" i="7"/>
  <c r="M1214" i="7"/>
  <c r="D63" i="7"/>
  <c r="O63" i="7"/>
  <c r="M1858" i="7"/>
  <c r="E648" i="7"/>
  <c r="K648" i="7"/>
  <c r="K334" i="7"/>
  <c r="J425" i="7"/>
  <c r="F425" i="7"/>
  <c r="H1245" i="7"/>
  <c r="I1245" i="7"/>
  <c r="I1771" i="7"/>
  <c r="M520" i="7"/>
  <c r="L520" i="7"/>
  <c r="I234" i="7"/>
  <c r="F234" i="7"/>
  <c r="J1008" i="7"/>
  <c r="F1891" i="7"/>
  <c r="O1891" i="7"/>
  <c r="H1546" i="7"/>
  <c r="H919" i="7"/>
  <c r="E919" i="7"/>
  <c r="I1634" i="7"/>
  <c r="M1634" i="7"/>
  <c r="G1471" i="7"/>
  <c r="J1056" i="7"/>
  <c r="G1056" i="7"/>
  <c r="F1694" i="7"/>
  <c r="C1694" i="7"/>
  <c r="H1412" i="7"/>
  <c r="N1173" i="7"/>
  <c r="K1173" i="7"/>
  <c r="N836" i="7"/>
  <c r="D528" i="7"/>
  <c r="I528" i="7"/>
  <c r="E1288" i="7"/>
  <c r="M1288" i="7"/>
  <c r="C2146" i="7"/>
  <c r="E268" i="7"/>
  <c r="C268" i="7"/>
  <c r="F1614" i="7"/>
  <c r="K1614" i="7"/>
  <c r="F610" i="7"/>
  <c r="E1233" i="7"/>
  <c r="D1233" i="7"/>
  <c r="D378" i="7"/>
  <c r="N470" i="7"/>
  <c r="E470" i="7"/>
  <c r="C668" i="7"/>
  <c r="K668" i="7"/>
  <c r="F2014" i="7"/>
  <c r="H1968" i="7"/>
  <c r="E1968" i="7"/>
  <c r="C1902" i="7"/>
  <c r="L1902" i="7"/>
  <c r="O888" i="7"/>
  <c r="C1020" i="7"/>
  <c r="J1020" i="7"/>
  <c r="F652" i="7"/>
  <c r="H1459" i="7"/>
  <c r="D1459" i="7"/>
  <c r="L644" i="7"/>
  <c r="E644" i="7"/>
  <c r="C595" i="7"/>
  <c r="G166" i="7"/>
  <c r="O166" i="7"/>
  <c r="O1208" i="7"/>
  <c r="C1208" i="7"/>
  <c r="H38" i="7"/>
  <c r="E2072" i="7"/>
  <c r="K2072" i="7"/>
  <c r="M2087" i="7"/>
  <c r="N1776" i="7"/>
  <c r="K1776" i="7"/>
  <c r="H1196" i="7"/>
  <c r="D1196" i="7"/>
  <c r="N516" i="7"/>
  <c r="E1635" i="7"/>
  <c r="C1635" i="7"/>
  <c r="D692" i="7"/>
  <c r="N692" i="7"/>
  <c r="E1506" i="7"/>
  <c r="O2207" i="7"/>
  <c r="H2207" i="7"/>
  <c r="J1639" i="7"/>
  <c r="L1730" i="7"/>
  <c r="H1730" i="7"/>
  <c r="H99" i="7"/>
  <c r="G99" i="7"/>
  <c r="H822" i="7"/>
  <c r="J1374" i="7"/>
  <c r="M1374" i="7"/>
  <c r="C1802" i="7"/>
  <c r="H1802" i="7"/>
  <c r="J897" i="7"/>
  <c r="D1232" i="7"/>
  <c r="E1232" i="7"/>
  <c r="I817" i="7"/>
  <c r="M1293" i="7"/>
  <c r="G1293" i="7"/>
  <c r="M1483" i="7"/>
  <c r="H1483" i="7"/>
  <c r="E606" i="7"/>
  <c r="C699" i="7"/>
  <c r="L699" i="7"/>
  <c r="J1102" i="7"/>
  <c r="E1102" i="7"/>
  <c r="O126" i="7"/>
  <c r="F998" i="7"/>
  <c r="M998" i="7"/>
  <c r="C235" i="7"/>
  <c r="M480" i="7"/>
  <c r="L480" i="7"/>
  <c r="H1450" i="7"/>
  <c r="O1450" i="7"/>
  <c r="J988" i="7"/>
  <c r="D2194" i="7"/>
  <c r="G2194" i="7"/>
  <c r="K1884" i="7"/>
  <c r="J1884" i="7"/>
  <c r="E1457" i="7"/>
  <c r="F36" i="7"/>
  <c r="H36" i="7"/>
  <c r="D2112" i="7"/>
  <c r="O1574" i="7"/>
  <c r="N1574" i="7"/>
  <c r="G1601" i="7"/>
  <c r="H1601" i="7"/>
  <c r="I864" i="7"/>
  <c r="C1092" i="7"/>
  <c r="G1092" i="7"/>
  <c r="G2175" i="7"/>
  <c r="J2175" i="7"/>
  <c r="F731" i="7"/>
  <c r="M727" i="7"/>
  <c r="N727" i="7"/>
  <c r="J1284" i="7"/>
  <c r="M1278" i="7"/>
  <c r="L1278" i="7"/>
  <c r="F1052" i="7"/>
  <c r="D1052" i="7"/>
  <c r="O492" i="7"/>
  <c r="F744" i="7"/>
  <c r="D744" i="7"/>
  <c r="K356" i="7"/>
  <c r="G356" i="7"/>
  <c r="O683" i="7"/>
  <c r="G2234" i="7"/>
  <c r="J2234" i="7"/>
  <c r="E1623" i="7"/>
  <c r="J280" i="7"/>
  <c r="L280" i="7"/>
  <c r="K15" i="7"/>
  <c r="E15" i="7"/>
  <c r="H1725" i="7"/>
  <c r="F1966" i="7"/>
  <c r="C1966" i="7"/>
  <c r="E806" i="7"/>
  <c r="I806" i="7"/>
  <c r="G1522" i="7"/>
  <c r="L258" i="7"/>
  <c r="N258" i="7"/>
  <c r="L1729" i="7"/>
  <c r="J90" i="7"/>
  <c r="C90" i="7"/>
  <c r="J1945" i="7"/>
  <c r="O1945" i="7"/>
  <c r="I1710" i="7"/>
  <c r="G681" i="7"/>
  <c r="O681" i="7"/>
  <c r="N959" i="7"/>
  <c r="F959" i="7"/>
  <c r="C47" i="7"/>
  <c r="D1055" i="7"/>
  <c r="K1055" i="7"/>
  <c r="G19" i="7"/>
  <c r="L1241" i="7"/>
  <c r="D1241" i="7"/>
  <c r="H1887" i="7"/>
  <c r="J1887" i="7"/>
  <c r="N599" i="7"/>
  <c r="K880" i="7"/>
  <c r="N880" i="7"/>
  <c r="G1430" i="7"/>
  <c r="D1430" i="7"/>
  <c r="M1804" i="7"/>
  <c r="K1118" i="7"/>
  <c r="D1118" i="7"/>
  <c r="I1830" i="7"/>
  <c r="I1709" i="7"/>
  <c r="L1709" i="7"/>
  <c r="J331" i="7"/>
  <c r="C331" i="7"/>
  <c r="J1836" i="7"/>
  <c r="G1492" i="7"/>
  <c r="F1492" i="7"/>
  <c r="M1510" i="7"/>
  <c r="G1510" i="7"/>
  <c r="E1972" i="7"/>
  <c r="G928" i="7"/>
  <c r="J928" i="7"/>
  <c r="H1919" i="7"/>
  <c r="K2149" i="7"/>
  <c r="O2149" i="7"/>
  <c r="C1224" i="7"/>
  <c r="L1224" i="7"/>
  <c r="G211" i="7"/>
  <c r="O982" i="7"/>
  <c r="N982" i="7"/>
  <c r="I1146" i="7"/>
  <c r="M1146" i="7"/>
  <c r="N1130" i="7"/>
  <c r="N1419" i="7"/>
  <c r="L1419" i="7"/>
  <c r="F2012" i="7"/>
  <c r="O1198" i="7"/>
  <c r="C1198" i="7"/>
  <c r="E298" i="7"/>
  <c r="I298" i="7"/>
  <c r="M2080" i="7"/>
  <c r="L1663" i="7"/>
  <c r="C1663" i="7"/>
  <c r="M921" i="7"/>
  <c r="N921" i="7"/>
  <c r="H700" i="7"/>
  <c r="I1809" i="7"/>
  <c r="E1809" i="7"/>
  <c r="I1557" i="7"/>
  <c r="H2119" i="7"/>
  <c r="O2119" i="7"/>
  <c r="D1312" i="7"/>
  <c r="H1312" i="7"/>
  <c r="M1371" i="7"/>
  <c r="E1025" i="7"/>
  <c r="N1025" i="7"/>
  <c r="I1019" i="7"/>
  <c r="L1019" i="7"/>
  <c r="L786" i="7"/>
  <c r="C323" i="7"/>
  <c r="M323" i="7"/>
  <c r="L1047" i="7"/>
  <c r="G992" i="7"/>
  <c r="K992" i="7"/>
  <c r="O1784" i="7"/>
  <c r="L1784" i="7"/>
  <c r="G1770" i="7"/>
  <c r="O1397" i="7"/>
  <c r="N1397" i="7"/>
  <c r="J1246" i="7"/>
  <c r="D1246" i="7"/>
  <c r="G461" i="7"/>
  <c r="J1883" i="7"/>
  <c r="M1883" i="7"/>
  <c r="J1845" i="7"/>
  <c r="D1210" i="7"/>
  <c r="E1210" i="7"/>
  <c r="I430" i="7"/>
  <c r="G430" i="7"/>
  <c r="L1806" i="7"/>
  <c r="N2187" i="7"/>
  <c r="O2187" i="7"/>
  <c r="M81" i="7"/>
  <c r="E81" i="7"/>
  <c r="O1948" i="7"/>
  <c r="D762" i="7"/>
  <c r="H762" i="7"/>
  <c r="M2135" i="7"/>
  <c r="H2143" i="7"/>
  <c r="O2143" i="7"/>
  <c r="J1119" i="7"/>
  <c r="G1119" i="7"/>
  <c r="N1433" i="7"/>
  <c r="L2024" i="7"/>
  <c r="N2024" i="7"/>
  <c r="O1862" i="7"/>
  <c r="D1862" i="7"/>
  <c r="L22" i="7"/>
  <c r="N1843" i="7"/>
  <c r="G1843" i="7"/>
  <c r="G2160" i="7"/>
  <c r="F986" i="7"/>
  <c r="H986" i="7"/>
  <c r="H2007" i="7"/>
  <c r="J2007" i="7"/>
  <c r="H2095" i="7"/>
  <c r="I1485" i="7"/>
  <c r="C1485" i="7"/>
  <c r="H1416" i="7"/>
  <c r="K1416" i="7"/>
  <c r="F1335" i="7"/>
  <c r="L147" i="7"/>
  <c r="J147" i="7"/>
  <c r="I510" i="7"/>
  <c r="E1187" i="7"/>
  <c r="J1187" i="7"/>
  <c r="D1439" i="7"/>
  <c r="M1439" i="7"/>
  <c r="I29" i="7"/>
  <c r="O1349" i="7"/>
  <c r="N1349" i="7"/>
  <c r="E1791" i="7"/>
  <c r="M1791" i="7"/>
  <c r="K452" i="7"/>
  <c r="C625" i="7"/>
  <c r="I625" i="7"/>
  <c r="H1582" i="7"/>
  <c r="O1258" i="7"/>
  <c r="E1258" i="7"/>
  <c r="N545" i="7"/>
  <c r="L545" i="7"/>
  <c r="L812" i="7"/>
  <c r="G1918" i="7"/>
  <c r="K1918" i="7"/>
  <c r="L1100" i="7"/>
  <c r="O1100" i="7"/>
  <c r="M707" i="7"/>
  <c r="G1988" i="7"/>
  <c r="I1988" i="7"/>
  <c r="L2068" i="7"/>
  <c r="G274" i="7"/>
  <c r="D714" i="7"/>
  <c r="N714" i="7"/>
  <c r="E1113" i="7"/>
  <c r="D1184" i="7"/>
  <c r="L1184" i="7"/>
  <c r="N1838" i="7"/>
  <c r="C1838" i="7"/>
  <c r="G1424" i="7"/>
  <c r="F423" i="7"/>
  <c r="K423" i="7"/>
  <c r="G627" i="7"/>
  <c r="D627" i="7"/>
  <c r="I11" i="7"/>
  <c r="L1781" i="7"/>
  <c r="C1781" i="7"/>
  <c r="D809" i="7"/>
  <c r="G412" i="7"/>
  <c r="L412" i="7"/>
  <c r="M1011" i="7"/>
  <c r="I1011" i="7"/>
  <c r="K2043" i="7"/>
  <c r="I1162" i="7"/>
  <c r="O1162" i="7"/>
  <c r="N152" i="7"/>
  <c r="M152" i="7"/>
  <c r="N1512" i="7"/>
  <c r="F2213" i="7"/>
  <c r="E2213" i="7"/>
  <c r="L1766" i="7"/>
  <c r="K1708" i="7"/>
  <c r="E1708" i="7"/>
  <c r="L2236" i="7"/>
  <c r="J2236" i="7"/>
  <c r="E2079" i="7"/>
  <c r="L116" i="7"/>
  <c r="D116" i="7"/>
  <c r="M1342" i="7"/>
  <c r="J1342" i="7"/>
  <c r="O49" i="7"/>
  <c r="L193" i="7"/>
  <c r="M193" i="7"/>
  <c r="K1228" i="7"/>
  <c r="H9" i="7"/>
  <c r="G9" i="7"/>
  <c r="L750" i="7"/>
  <c r="H750" i="7"/>
  <c r="I14" i="7"/>
  <c r="O2056" i="7"/>
  <c r="N2056" i="7"/>
  <c r="J273" i="7"/>
  <c r="E273" i="7"/>
  <c r="H1164" i="7"/>
  <c r="I1668" i="7"/>
  <c r="J1668" i="7"/>
  <c r="I499" i="7"/>
  <c r="D368" i="7"/>
  <c r="G368" i="7"/>
  <c r="E842" i="7"/>
  <c r="L842" i="7"/>
  <c r="G97" i="7"/>
  <c r="C1058" i="7"/>
  <c r="D1058" i="7"/>
  <c r="C1670" i="7"/>
  <c r="F1670" i="7"/>
  <c r="I1727" i="7"/>
  <c r="I78" i="7"/>
  <c r="H78" i="7"/>
  <c r="J654" i="7"/>
  <c r="K1998" i="7"/>
  <c r="C1998" i="7"/>
  <c r="C1900" i="7"/>
  <c r="D1900" i="7"/>
  <c r="E2075" i="7"/>
  <c r="N100" i="7"/>
  <c r="F100" i="7"/>
  <c r="H2136" i="7"/>
  <c r="C2136" i="7"/>
  <c r="O1681" i="7"/>
  <c r="K2192" i="7"/>
  <c r="O2192" i="7"/>
  <c r="G175" i="7"/>
  <c r="G678" i="7"/>
  <c r="M678" i="7"/>
  <c r="O2034" i="7"/>
  <c r="E2034" i="7"/>
  <c r="O576" i="7"/>
  <c r="K850" i="7"/>
  <c r="I850" i="7"/>
  <c r="I2188" i="7"/>
  <c r="N2188" i="7"/>
  <c r="I348" i="7"/>
  <c r="O1411" i="7"/>
  <c r="K1411" i="7"/>
  <c r="E698" i="7"/>
  <c r="K954" i="7"/>
  <c r="F954" i="7"/>
  <c r="K546" i="7"/>
  <c r="F546" i="7"/>
  <c r="I415" i="7"/>
  <c r="I1261" i="7"/>
  <c r="N1261" i="7"/>
  <c r="G866" i="7"/>
  <c r="J866" i="7"/>
  <c r="F91" i="7"/>
  <c r="H1543" i="7"/>
  <c r="J1543" i="7"/>
  <c r="M2082" i="7"/>
  <c r="M1859" i="7"/>
  <c r="D1859" i="7"/>
  <c r="O1418" i="7"/>
  <c r="G1418" i="7"/>
  <c r="E1516" i="7"/>
  <c r="H1519" i="7"/>
  <c r="J1519" i="7"/>
  <c r="O1733" i="7"/>
  <c r="H1733" i="7"/>
  <c r="F704" i="7"/>
  <c r="H57" i="7"/>
  <c r="C57" i="7"/>
  <c r="L858" i="7"/>
  <c r="L367" i="7"/>
  <c r="N367" i="7"/>
  <c r="K912" i="7"/>
  <c r="N912" i="7"/>
  <c r="F150" i="7"/>
  <c r="F1817" i="7"/>
  <c r="M1817" i="7"/>
  <c r="O1229" i="7"/>
  <c r="K1229" i="7"/>
  <c r="D890" i="7"/>
  <c r="L754" i="7"/>
  <c r="N754" i="7"/>
  <c r="N20" i="7"/>
  <c r="D1191" i="7"/>
  <c r="F1191" i="7"/>
  <c r="D399" i="7"/>
  <c r="C399" i="7"/>
  <c r="O1848" i="7"/>
  <c r="C1451" i="7"/>
  <c r="G1451" i="7"/>
  <c r="G2035" i="7"/>
  <c r="D2035" i="7"/>
  <c r="O987" i="7"/>
  <c r="E1819" i="7"/>
  <c r="J1819" i="7"/>
  <c r="M1171" i="7"/>
  <c r="I925" i="7"/>
  <c r="O925" i="7"/>
  <c r="O2016" i="7"/>
  <c r="M2016" i="7"/>
  <c r="M472" i="7"/>
  <c r="K1286" i="7"/>
  <c r="G1286" i="7"/>
  <c r="D1265" i="7"/>
  <c r="K1265" i="7"/>
  <c r="E102" i="7"/>
  <c r="E341" i="7"/>
  <c r="F341" i="7"/>
  <c r="I1703" i="7"/>
  <c r="E738" i="7"/>
  <c r="H738" i="7"/>
  <c r="M1911" i="7"/>
  <c r="I1911" i="7"/>
  <c r="H534" i="7"/>
  <c r="J386" i="7"/>
  <c r="L386" i="7"/>
  <c r="C2237" i="7"/>
  <c r="J2237" i="7"/>
  <c r="I213" i="7"/>
  <c r="E1279" i="7"/>
  <c r="M1279" i="7"/>
  <c r="I1653" i="7"/>
  <c r="N708" i="7"/>
  <c r="F708" i="7"/>
  <c r="K271" i="7"/>
  <c r="H271" i="7"/>
  <c r="D1501" i="7"/>
  <c r="E1498" i="7"/>
  <c r="F1498" i="7"/>
  <c r="K1057" i="7"/>
  <c r="D1057" i="7"/>
  <c r="D1032" i="7"/>
  <c r="K1320" i="7"/>
  <c r="F1320" i="7"/>
  <c r="L2214" i="7"/>
  <c r="C328" i="7"/>
  <c r="M328" i="7"/>
  <c r="F1587" i="7"/>
  <c r="C1587" i="7"/>
  <c r="K1782" i="7"/>
  <c r="E873" i="7"/>
  <c r="D873" i="7"/>
  <c r="C342" i="7"/>
  <c r="K342" i="7"/>
  <c r="D329" i="7"/>
  <c r="N275" i="7"/>
  <c r="H275" i="7"/>
  <c r="G532" i="7"/>
  <c r="N901" i="7"/>
  <c r="C901" i="7"/>
  <c r="G1161" i="7"/>
  <c r="N1161" i="7"/>
  <c r="H1643" i="7"/>
  <c r="I756" i="7"/>
  <c r="C756" i="7"/>
  <c r="N1021" i="7"/>
  <c r="E1021" i="7"/>
  <c r="E2163" i="7"/>
  <c r="G1617" i="7"/>
  <c r="O1617" i="7"/>
  <c r="M1117" i="7"/>
  <c r="J1831" i="7"/>
  <c r="N1831" i="7"/>
  <c r="N77" i="7"/>
  <c r="D77" i="7"/>
  <c r="D496" i="7"/>
  <c r="O1552" i="7"/>
  <c r="L1552" i="7"/>
  <c r="G751" i="7"/>
  <c r="I751" i="7"/>
  <c r="L256" i="7"/>
  <c r="M305" i="7"/>
  <c r="D305" i="7"/>
  <c r="N1518" i="7"/>
  <c r="K863" i="7"/>
  <c r="J863" i="7"/>
  <c r="D985" i="7"/>
  <c r="K985" i="7"/>
  <c r="C1010" i="7"/>
  <c r="O119" i="7"/>
  <c r="K119" i="7"/>
  <c r="D1064" i="7"/>
  <c r="N1064" i="7"/>
  <c r="O1605" i="7"/>
  <c r="O1222" i="7"/>
  <c r="N1222" i="7"/>
  <c r="F2176" i="7"/>
  <c r="N2174" i="7"/>
  <c r="C2174" i="7"/>
  <c r="K416" i="7"/>
  <c r="J416" i="7"/>
  <c r="E1823" i="7"/>
  <c r="C1285" i="7"/>
  <c r="L1285" i="7"/>
  <c r="F649" i="7"/>
  <c r="K649" i="7"/>
  <c r="L1484" i="7"/>
  <c r="F2195" i="7"/>
  <c r="E2195" i="7"/>
  <c r="O1470" i="7"/>
  <c r="N118" i="7"/>
  <c r="D118" i="7"/>
  <c r="D87" i="7"/>
  <c r="F87" i="7"/>
  <c r="O2076" i="7"/>
  <c r="D1566" i="7"/>
  <c r="L1566" i="7"/>
  <c r="M573" i="7"/>
  <c r="E573" i="7"/>
  <c r="H1105" i="7"/>
  <c r="I1778" i="7"/>
  <c r="N1778" i="7"/>
  <c r="J264" i="7"/>
  <c r="E1290" i="7"/>
  <c r="G1290" i="7"/>
  <c r="M2200" i="7"/>
  <c r="D2200" i="7"/>
  <c r="H1395" i="7"/>
  <c r="I1851" i="7"/>
  <c r="L1851" i="7"/>
  <c r="K2048" i="7"/>
  <c r="N2048" i="7"/>
  <c r="L377" i="7"/>
  <c r="J1993" i="7"/>
  <c r="G1993" i="7"/>
  <c r="E1406" i="7"/>
  <c r="L781" i="7"/>
  <c r="C781" i="7"/>
  <c r="M560" i="7"/>
  <c r="E560" i="7"/>
  <c r="F1568" i="7"/>
  <c r="J475" i="7"/>
  <c r="H475" i="7"/>
  <c r="N121" i="7"/>
  <c r="O121" i="7"/>
  <c r="F646" i="7"/>
  <c r="L498" i="7"/>
  <c r="N498" i="7"/>
  <c r="M847" i="7"/>
  <c r="M2" i="7"/>
  <c r="E2" i="7"/>
  <c r="L69" i="7"/>
  <c r="K69" i="7"/>
  <c r="F605" i="7"/>
  <c r="F2107" i="7"/>
  <c r="N2107" i="7"/>
  <c r="E1250" i="7"/>
  <c r="K1250" i="7"/>
  <c r="I1363" i="7"/>
  <c r="E489" i="7"/>
  <c r="I489" i="7"/>
  <c r="I1691" i="7"/>
  <c r="I2232" i="7"/>
  <c r="N2232" i="7"/>
  <c r="M719" i="7"/>
  <c r="F719" i="7"/>
  <c r="D289" i="7"/>
  <c r="H970" i="7"/>
  <c r="G970" i="7"/>
  <c r="K481" i="7"/>
  <c r="I481" i="7"/>
  <c r="I1321" i="7"/>
  <c r="L2053" i="7"/>
  <c r="M2053" i="7"/>
  <c r="F537" i="7"/>
  <c r="L1937" i="7"/>
  <c r="C1937" i="7"/>
  <c r="H2190" i="7"/>
  <c r="N2190" i="7"/>
  <c r="N109" i="7"/>
  <c r="I796" i="7"/>
  <c r="N796" i="7"/>
  <c r="L146" i="7"/>
  <c r="C146" i="7"/>
  <c r="L774" i="7"/>
  <c r="J613" i="7"/>
  <c r="N613" i="7"/>
  <c r="H702" i="7"/>
  <c r="O795" i="7"/>
  <c r="M795" i="7"/>
  <c r="L791" i="7"/>
  <c r="I791" i="7"/>
  <c r="F1124" i="7"/>
  <c r="D1319" i="7"/>
  <c r="N1319" i="7"/>
  <c r="G2170" i="7"/>
  <c r="D2170" i="7"/>
  <c r="M272" i="7"/>
  <c r="E84" i="7"/>
  <c r="F84" i="7"/>
  <c r="N752" i="7"/>
  <c r="E1594" i="7"/>
  <c r="O1594" i="7"/>
  <c r="C1486" i="7"/>
  <c r="D1486" i="7"/>
  <c r="D2172" i="7"/>
  <c r="J1785" i="7"/>
  <c r="G1785" i="7"/>
  <c r="K1041" i="7"/>
  <c r="F1041" i="7"/>
  <c r="D839" i="7"/>
  <c r="N340" i="7"/>
  <c r="D340" i="7"/>
  <c r="I514" i="7"/>
  <c r="D1183" i="7"/>
  <c r="H1183" i="7"/>
  <c r="F1687" i="7"/>
  <c r="O1687" i="7"/>
  <c r="D244" i="7"/>
  <c r="H349" i="7"/>
  <c r="G349" i="7"/>
  <c r="D695" i="7"/>
  <c r="C695" i="7"/>
  <c r="I42" i="7"/>
  <c r="D1326" i="7"/>
  <c r="O1326" i="7"/>
  <c r="J365" i="7"/>
  <c r="N997" i="7"/>
  <c r="L997" i="7"/>
  <c r="F1715" i="7"/>
  <c r="D1715" i="7"/>
  <c r="D2045" i="7"/>
  <c r="O1916" i="7"/>
  <c r="E1916" i="7"/>
  <c r="M2108" i="7"/>
  <c r="N2108" i="7"/>
  <c r="O920" i="7"/>
  <c r="G245" i="7"/>
  <c r="M245" i="7"/>
  <c r="N1971" i="7"/>
  <c r="F1828" i="7"/>
  <c r="G1828" i="7"/>
  <c r="H1818" i="7"/>
  <c r="N1818" i="7"/>
  <c r="K1873" i="7"/>
  <c r="F80" i="7"/>
  <c r="J80" i="7"/>
  <c r="D436" i="7"/>
  <c r="L436" i="7"/>
  <c r="E1316" i="7"/>
  <c r="M444" i="7"/>
  <c r="O444" i="7"/>
  <c r="I763" i="7"/>
  <c r="I611" i="7"/>
  <c r="F611" i="7"/>
  <c r="N1996" i="7"/>
  <c r="E1996" i="7"/>
  <c r="D586" i="7"/>
  <c r="J957" i="7"/>
  <c r="F957" i="7"/>
  <c r="L1540" i="7"/>
  <c r="C1540" i="7"/>
  <c r="K553" i="7"/>
  <c r="I1095" i="7"/>
  <c r="N1095" i="7"/>
  <c r="G1409" i="7"/>
  <c r="I159" i="7"/>
  <c r="N159" i="7"/>
  <c r="F2219" i="7"/>
  <c r="J2219" i="7"/>
  <c r="O1671" i="7"/>
  <c r="O1638" i="7"/>
  <c r="M1638" i="7"/>
  <c r="J1315" i="7"/>
  <c r="O1315" i="7"/>
  <c r="J638" i="7"/>
  <c r="E721" i="7"/>
  <c r="H721" i="7"/>
  <c r="N1141" i="7"/>
  <c r="F1045" i="7"/>
  <c r="E1045" i="7"/>
  <c r="L1787" i="7"/>
  <c r="F1787" i="7"/>
  <c r="L2118" i="7"/>
  <c r="N2123" i="7"/>
  <c r="J2123" i="7"/>
  <c r="J283" i="7"/>
  <c r="O283" i="7"/>
  <c r="E1871" i="7"/>
  <c r="O369" i="7"/>
  <c r="C369" i="7"/>
  <c r="C1570" i="7"/>
  <c r="D1780" i="7"/>
  <c r="F1780" i="7"/>
  <c r="E857" i="7"/>
  <c r="C857" i="7"/>
  <c r="M173" i="7"/>
  <c r="N597" i="7"/>
  <c r="O597" i="7"/>
  <c r="I917" i="7"/>
  <c r="L917" i="7"/>
  <c r="I1283" i="7"/>
  <c r="M1480" i="7"/>
  <c r="O1480" i="7"/>
  <c r="N315" i="7"/>
  <c r="J2092" i="7"/>
  <c r="I2092" i="7"/>
  <c r="F1328" i="7"/>
  <c r="G1328" i="7"/>
  <c r="E1438" i="7"/>
  <c r="M1031" i="7"/>
  <c r="G1031" i="7"/>
  <c r="N717" i="7"/>
  <c r="O717" i="7"/>
  <c r="F1332" i="7"/>
  <c r="L964" i="7"/>
  <c r="D964" i="7"/>
  <c r="N23" i="7"/>
  <c r="D381" i="7"/>
  <c r="C381" i="7"/>
  <c r="C1452" i="7"/>
  <c r="H1452" i="7"/>
  <c r="L1591" i="7"/>
  <c r="C1609" i="7"/>
  <c r="I1609" i="7"/>
  <c r="D779" i="7"/>
  <c r="M779" i="7"/>
  <c r="H1153" i="7"/>
  <c r="M1736" i="7"/>
  <c r="C1736" i="7"/>
  <c r="I1946" i="7"/>
  <c r="L1339" i="7"/>
  <c r="F1339" i="7"/>
  <c r="J726" i="7"/>
  <c r="O726" i="7"/>
  <c r="I1938" i="7"/>
  <c r="D994" i="7"/>
  <c r="N994" i="7"/>
  <c r="L185" i="7"/>
  <c r="F185" i="7"/>
  <c r="K1808" i="7"/>
  <c r="N389" i="7"/>
  <c r="J389" i="7"/>
  <c r="O2051" i="7"/>
  <c r="L1631" i="7"/>
  <c r="G1631" i="7"/>
  <c r="C1578" i="7"/>
  <c r="L1578" i="7"/>
  <c r="O1160" i="7"/>
  <c r="O18" i="7"/>
  <c r="C18" i="7"/>
  <c r="O122" i="7"/>
  <c r="H122" i="7"/>
  <c r="F2153" i="7"/>
  <c r="G1168" i="7"/>
  <c r="N1168" i="7"/>
  <c r="J400" i="7"/>
  <c r="D164" i="7"/>
  <c r="C164" i="7"/>
  <c r="F1273" i="7"/>
  <c r="L1273" i="7"/>
  <c r="E596" i="7"/>
  <c r="I2070" i="7"/>
  <c r="H2070" i="7"/>
  <c r="G1306" i="7"/>
  <c r="J1306" i="7"/>
  <c r="H477" i="7"/>
  <c r="D891" i="7"/>
  <c r="I891" i="7"/>
  <c r="L1323" i="7"/>
  <c r="I585" i="7"/>
  <c r="H585" i="7"/>
  <c r="J1022" i="7"/>
  <c r="L1022" i="7"/>
  <c r="J79" i="7"/>
  <c r="F1925" i="7"/>
  <c r="E1925" i="7"/>
  <c r="L927" i="7"/>
  <c r="N927" i="7"/>
  <c r="O709" i="7"/>
  <c r="I1195" i="7"/>
  <c r="J1195" i="7"/>
  <c r="C527" i="7"/>
  <c r="L1116" i="7"/>
  <c r="K1116" i="7"/>
  <c r="J75" i="7"/>
  <c r="N75" i="7"/>
  <c r="I465" i="7"/>
  <c r="N563" i="7"/>
  <c r="I563" i="7"/>
  <c r="N1632" i="7"/>
  <c r="H1632" i="7"/>
  <c r="F1912" i="7"/>
  <c r="L2221" i="7"/>
  <c r="J2221" i="7"/>
  <c r="O1420" i="7"/>
  <c r="C438" i="7"/>
  <c r="E438" i="7"/>
  <c r="O1921" i="7"/>
  <c r="F1921" i="7"/>
  <c r="N1545" i="7"/>
  <c r="I2168" i="7"/>
  <c r="H2168" i="7"/>
  <c r="L688" i="7"/>
  <c r="H688" i="7"/>
  <c r="I1469" i="7"/>
  <c r="J1772" i="7"/>
  <c r="E1772" i="7"/>
  <c r="J770" i="7"/>
  <c r="L1513" i="7"/>
  <c r="F1513" i="7"/>
  <c r="J2061" i="7"/>
  <c r="F2061" i="7"/>
  <c r="I541" i="7"/>
  <c r="N2177" i="7"/>
  <c r="J2177" i="7"/>
  <c r="F543" i="7"/>
  <c r="M543" i="7"/>
  <c r="M1560" i="7"/>
  <c r="D834" i="7"/>
  <c r="G834" i="7"/>
  <c r="H1131" i="7"/>
  <c r="H2077" i="7"/>
  <c r="N2077" i="7"/>
  <c r="L1244" i="7"/>
  <c r="G1244" i="7"/>
  <c r="H1358" i="7"/>
  <c r="I1950" i="7"/>
  <c r="M1950" i="7"/>
  <c r="J86" i="7"/>
  <c r="D86" i="7"/>
  <c r="C1963" i="7"/>
  <c r="L937" i="7"/>
  <c r="J937" i="7"/>
  <c r="O1794" i="7"/>
  <c r="G51" i="7"/>
  <c r="H51" i="7"/>
  <c r="H2018" i="7"/>
  <c r="N2018" i="7"/>
  <c r="N1500" i="7"/>
  <c r="D1847" i="7"/>
  <c r="L1847" i="7"/>
  <c r="N1870" i="7"/>
  <c r="H1870" i="7"/>
  <c r="M1720" i="7"/>
  <c r="C882" i="7"/>
  <c r="J882" i="7"/>
  <c r="C2226" i="7"/>
  <c r="M1722" i="7"/>
  <c r="G1722" i="7"/>
  <c r="N1017" i="7"/>
  <c r="C1017" i="7"/>
  <c r="I1006" i="7"/>
  <c r="C1970" i="7"/>
  <c r="I1970" i="7"/>
  <c r="O823" i="7"/>
  <c r="G823" i="7"/>
  <c r="J284" i="7"/>
  <c r="I845" i="7"/>
  <c r="G845" i="7"/>
  <c r="E1068" i="7"/>
  <c r="E382" i="7"/>
  <c r="D382" i="7"/>
  <c r="H89" i="7"/>
  <c r="O89" i="7"/>
  <c r="L680" i="7"/>
  <c r="D728" i="7"/>
  <c r="M728" i="7"/>
  <c r="L1889" i="7"/>
  <c r="K1889" i="7"/>
  <c r="C691" i="7"/>
  <c r="D1980" i="7"/>
  <c r="E1980" i="7"/>
  <c r="G2128" i="7"/>
  <c r="F2104" i="7"/>
  <c r="L2104" i="7"/>
  <c r="N418" i="7"/>
  <c r="E418" i="7"/>
  <c r="H469" i="7"/>
  <c r="M1854" i="7"/>
  <c r="G1854" i="7"/>
  <c r="E946" i="7"/>
  <c r="L946" i="7"/>
  <c r="G1852" i="7"/>
  <c r="D740" i="7"/>
  <c r="G740" i="7"/>
  <c r="D840" i="7"/>
  <c r="D1059" i="7"/>
  <c r="N1059" i="7"/>
  <c r="C1120" i="7"/>
  <c r="M1120" i="7"/>
  <c r="E319" i="7"/>
  <c r="G1408" i="7"/>
  <c r="N1408" i="7"/>
  <c r="G404" i="7"/>
  <c r="D404" i="7"/>
  <c r="K1257" i="7"/>
  <c r="G1355" i="7"/>
  <c r="C1355" i="7"/>
  <c r="J491" i="7"/>
  <c r="G1134" i="7"/>
  <c r="D1134" i="7"/>
  <c r="K999" i="7"/>
  <c r="I999" i="7"/>
  <c r="M2084" i="7"/>
  <c r="I976" i="7"/>
  <c r="H976" i="7"/>
  <c r="F429" i="7"/>
  <c r="N429" i="7"/>
  <c r="M1856" i="7"/>
  <c r="H1149" i="7"/>
  <c r="M1149" i="7"/>
  <c r="I1815" i="7"/>
  <c r="N230" i="7"/>
  <c r="G230" i="7"/>
  <c r="D1044" i="7"/>
  <c r="C1044" i="7"/>
  <c r="L601" i="7"/>
  <c r="O1167" i="7"/>
  <c r="K1167" i="7"/>
  <c r="D759" i="7"/>
  <c r="C759" i="7"/>
  <c r="D1954" i="7"/>
  <c r="D1977" i="7"/>
  <c r="O1977" i="7"/>
  <c r="I1494" i="7"/>
  <c r="L1007" i="7"/>
  <c r="H1007" i="7"/>
  <c r="I336" i="7"/>
  <c r="D336" i="7"/>
  <c r="D2229" i="7"/>
  <c r="L993" i="7"/>
  <c r="K993" i="7"/>
  <c r="J2037" i="7"/>
  <c r="C2037" i="7"/>
  <c r="H1742" i="7"/>
  <c r="M7" i="7"/>
  <c r="K7" i="7"/>
  <c r="F1555" i="7"/>
  <c r="C196" i="7"/>
  <c r="M196" i="7"/>
  <c r="G2005" i="7"/>
  <c r="I2005" i="7"/>
  <c r="F1247" i="7"/>
  <c r="D892" i="7"/>
  <c r="J892" i="7"/>
  <c r="M1714" i="7"/>
  <c r="H1714" i="7"/>
  <c r="E1123" i="7"/>
  <c r="I380" i="7"/>
  <c r="K380" i="7"/>
  <c r="E251" i="7"/>
  <c r="E1388" i="7"/>
  <c r="D1388" i="7"/>
  <c r="K1490" i="7"/>
  <c r="C1490" i="7"/>
  <c r="I1491" i="7"/>
  <c r="C819" i="7"/>
  <c r="O819" i="7"/>
  <c r="O2088" i="7"/>
  <c r="K2088" i="7"/>
  <c r="M549" i="7"/>
  <c r="F1214" i="7"/>
  <c r="N1214" i="7"/>
  <c r="J63" i="7"/>
  <c r="F1858" i="7"/>
  <c r="I1858" i="7"/>
  <c r="G648" i="7"/>
  <c r="N648" i="7"/>
  <c r="I334" i="7"/>
  <c r="O425" i="7"/>
  <c r="G425" i="7"/>
  <c r="L1245" i="7"/>
  <c r="E1245" i="7"/>
  <c r="N1771" i="7"/>
  <c r="I520" i="7"/>
  <c r="H520" i="7"/>
  <c r="O234" i="7"/>
  <c r="K1008" i="7"/>
  <c r="C1008" i="7"/>
  <c r="J1891" i="7"/>
  <c r="H1891" i="7"/>
  <c r="N1546" i="7"/>
  <c r="O919" i="7"/>
  <c r="G919" i="7"/>
  <c r="G1634" i="7"/>
  <c r="N1634" i="7"/>
  <c r="M1471" i="7"/>
  <c r="D1056" i="7"/>
  <c r="L1056" i="7"/>
  <c r="E1694" i="7"/>
  <c r="N1412" i="7"/>
  <c r="E1412" i="7"/>
  <c r="F1173" i="7"/>
  <c r="L1173" i="7"/>
  <c r="G836" i="7"/>
  <c r="M528" i="7"/>
  <c r="F528" i="7"/>
  <c r="G1288" i="7"/>
  <c r="F1288" i="7"/>
  <c r="G2146" i="7"/>
  <c r="J268" i="7"/>
  <c r="F268" i="7"/>
  <c r="O1614" i="7"/>
  <c r="D610" i="7"/>
  <c r="H610" i="7"/>
  <c r="M1233" i="7"/>
  <c r="L1233" i="7"/>
  <c r="I378" i="7"/>
  <c r="L470" i="7"/>
  <c r="D470" i="7"/>
  <c r="M668" i="7"/>
  <c r="N668" i="7"/>
  <c r="C2014" i="7"/>
  <c r="J1968" i="7"/>
  <c r="D1968" i="7"/>
  <c r="I1902" i="7"/>
  <c r="E888" i="7"/>
  <c r="C888" i="7"/>
  <c r="D1020" i="7"/>
  <c r="H1020" i="7"/>
  <c r="E652" i="7"/>
  <c r="M1459" i="7"/>
  <c r="C1459" i="7"/>
  <c r="C644" i="7"/>
  <c r="M644" i="7"/>
  <c r="O595" i="7"/>
  <c r="C166" i="7"/>
  <c r="D166" i="7"/>
  <c r="H1208" i="7"/>
  <c r="I38" i="7"/>
  <c r="M38" i="7"/>
  <c r="L2072" i="7"/>
  <c r="J2072" i="7"/>
  <c r="O2087" i="7"/>
  <c r="J1776" i="7"/>
  <c r="D1776" i="7"/>
  <c r="K1196" i="7"/>
  <c r="F1196" i="7"/>
  <c r="H516" i="7"/>
  <c r="N1635" i="7"/>
  <c r="G1635" i="7"/>
  <c r="J692" i="7"/>
  <c r="C1506" i="7"/>
  <c r="G1506" i="7"/>
  <c r="D2207" i="7"/>
  <c r="G2207" i="7"/>
  <c r="E1639" i="7"/>
  <c r="G1730" i="7"/>
  <c r="J1730" i="7"/>
  <c r="I99" i="7"/>
  <c r="K99" i="7"/>
  <c r="K822" i="7"/>
  <c r="E1374" i="7"/>
  <c r="I1374" i="7"/>
  <c r="J1802" i="7"/>
  <c r="I897" i="7"/>
  <c r="M897" i="7"/>
  <c r="K1232" i="7"/>
  <c r="G1232" i="7"/>
  <c r="J817" i="7"/>
  <c r="F1293" i="7"/>
  <c r="E1293" i="7"/>
  <c r="F1483" i="7"/>
  <c r="D1483" i="7"/>
  <c r="D606" i="7"/>
  <c r="J699" i="7"/>
  <c r="N699" i="7"/>
  <c r="L1102" i="7"/>
  <c r="K126" i="7"/>
  <c r="D126" i="7"/>
  <c r="G998" i="7"/>
  <c r="I998" i="7"/>
  <c r="M235" i="7"/>
  <c r="J480" i="7"/>
  <c r="D480" i="7"/>
  <c r="M1450" i="7"/>
  <c r="N1450" i="7"/>
  <c r="M988" i="7"/>
  <c r="K2194" i="7"/>
  <c r="J2194" i="7"/>
  <c r="O1884" i="7"/>
  <c r="N1457" i="7"/>
  <c r="K1457" i="7"/>
  <c r="I36" i="7"/>
  <c r="L36" i="7"/>
  <c r="F2112" i="7"/>
  <c r="D1574" i="7"/>
  <c r="H1574" i="7"/>
  <c r="F1601" i="7"/>
  <c r="I1601" i="7"/>
  <c r="H864" i="7"/>
  <c r="E1092" i="7"/>
  <c r="H1092" i="7"/>
  <c r="D2175" i="7"/>
  <c r="D731" i="7"/>
  <c r="M731" i="7"/>
  <c r="O727" i="7"/>
  <c r="H727" i="7"/>
  <c r="H1284" i="7"/>
  <c r="N1278" i="7"/>
  <c r="J1278" i="7"/>
  <c r="J1052" i="7"/>
  <c r="N1052" i="7"/>
  <c r="I492" i="7"/>
  <c r="K744" i="7"/>
  <c r="I744" i="7"/>
  <c r="J356" i="7"/>
  <c r="M683" i="7"/>
  <c r="D683" i="7"/>
  <c r="C2234" i="7"/>
  <c r="L2234" i="7"/>
  <c r="K1623" i="7"/>
  <c r="M280" i="7"/>
  <c r="H280" i="7"/>
  <c r="M15" i="7"/>
  <c r="L15" i="7"/>
  <c r="G1725" i="7"/>
  <c r="D1966" i="7"/>
  <c r="E1966" i="7"/>
  <c r="J806" i="7"/>
  <c r="N1522" i="7"/>
  <c r="M1522" i="7"/>
  <c r="K258" i="7"/>
  <c r="J258" i="7"/>
  <c r="C1729" i="7"/>
  <c r="N90" i="7"/>
  <c r="G90" i="7"/>
  <c r="K1945" i="7"/>
  <c r="E1945" i="7"/>
  <c r="L1710" i="7"/>
  <c r="K681" i="7"/>
  <c r="I681" i="7"/>
  <c r="D959" i="7"/>
  <c r="G47" i="7"/>
  <c r="J47" i="7"/>
  <c r="L1055" i="7"/>
  <c r="I1055" i="7"/>
  <c r="M19" i="7"/>
  <c r="O1241" i="7"/>
  <c r="N1241" i="7"/>
  <c r="L1887" i="7"/>
  <c r="F1887" i="7"/>
  <c r="I599" i="7"/>
  <c r="L880" i="7"/>
  <c r="O880" i="7"/>
  <c r="M1430" i="7"/>
  <c r="I1804" i="7"/>
  <c r="F1804" i="7"/>
  <c r="J1118" i="7"/>
  <c r="M1118" i="7"/>
  <c r="K1830" i="7"/>
  <c r="F1709" i="7"/>
  <c r="M1709" i="7"/>
  <c r="L331" i="7"/>
  <c r="K331" i="7"/>
  <c r="K1836" i="7"/>
  <c r="L1492" i="7"/>
  <c r="N1492" i="7"/>
  <c r="H1510" i="7"/>
  <c r="H1972" i="7"/>
  <c r="D1972" i="7"/>
  <c r="D928" i="7"/>
  <c r="I928" i="7"/>
  <c r="N1919" i="7"/>
  <c r="F2149" i="7"/>
  <c r="C2149" i="7"/>
  <c r="I1224" i="7"/>
  <c r="H1224" i="7"/>
  <c r="O211" i="7"/>
  <c r="E982" i="7"/>
  <c r="J982" i="7"/>
  <c r="G1146" i="7"/>
  <c r="M1130" i="7"/>
  <c r="K1130" i="7"/>
  <c r="K1419" i="7"/>
  <c r="I1419" i="7"/>
  <c r="O2012" i="7"/>
  <c r="N1198" i="7"/>
  <c r="H1198" i="7"/>
  <c r="M298" i="7"/>
  <c r="J298" i="7"/>
  <c r="F2080" i="7"/>
  <c r="I1663" i="7"/>
  <c r="F1663" i="7"/>
  <c r="G921" i="7"/>
  <c r="E700" i="7"/>
  <c r="N700" i="7"/>
  <c r="M1809" i="7"/>
  <c r="K1809" i="7"/>
  <c r="K1557" i="7"/>
  <c r="D2119" i="7"/>
  <c r="L2119" i="7"/>
  <c r="K1312" i="7"/>
  <c r="J1312" i="7"/>
  <c r="J1371" i="7"/>
  <c r="M1025" i="7"/>
  <c r="G1025" i="7"/>
  <c r="F1019" i="7"/>
  <c r="M786" i="7"/>
  <c r="C786" i="7"/>
  <c r="E323" i="7"/>
  <c r="D323" i="7"/>
  <c r="N1047" i="7"/>
  <c r="H992" i="7"/>
  <c r="F992" i="7"/>
  <c r="D1784" i="7"/>
  <c r="F1784" i="7"/>
  <c r="D1770" i="7"/>
  <c r="L1397" i="7"/>
  <c r="C1397" i="7"/>
  <c r="N1246" i="7"/>
  <c r="C461" i="7"/>
  <c r="K461" i="7"/>
  <c r="L1883" i="7"/>
  <c r="O1883" i="7"/>
  <c r="E1845" i="7"/>
  <c r="H1210" i="7"/>
  <c r="O1210" i="7"/>
  <c r="C430" i="7"/>
  <c r="M430" i="7"/>
  <c r="M1806" i="7"/>
  <c r="D2187" i="7"/>
  <c r="J2187" i="7"/>
  <c r="I81" i="7"/>
  <c r="K1948" i="7"/>
  <c r="I1948" i="7"/>
  <c r="O762" i="7"/>
  <c r="E762" i="7"/>
  <c r="H2135" i="7"/>
  <c r="K2143" i="7"/>
  <c r="G2143" i="7"/>
  <c r="M1119" i="7"/>
  <c r="H1119" i="7"/>
  <c r="O1433" i="7"/>
  <c r="E2024" i="7"/>
  <c r="G2024" i="7"/>
  <c r="N1862" i="7"/>
  <c r="N22" i="7"/>
  <c r="J22" i="7"/>
  <c r="M1843" i="7"/>
  <c r="C1843" i="7"/>
  <c r="O2160" i="7"/>
  <c r="L986" i="7"/>
  <c r="E986" i="7"/>
  <c r="N2007" i="7"/>
  <c r="D2007" i="7"/>
  <c r="N2095" i="7"/>
  <c r="O1485" i="7"/>
  <c r="M1485" i="7"/>
  <c r="O1416" i="7"/>
  <c r="O1335" i="7"/>
  <c r="L1335" i="7"/>
  <c r="M147" i="7"/>
  <c r="I147" i="7"/>
  <c r="K510" i="7"/>
  <c r="I1187" i="7"/>
  <c r="N1187" i="7"/>
  <c r="J1439" i="7"/>
  <c r="L1439" i="7"/>
  <c r="D29" i="7"/>
  <c r="C1349" i="7"/>
  <c r="K1349" i="7"/>
  <c r="L1791" i="7"/>
  <c r="N452" i="7"/>
  <c r="M452" i="7"/>
  <c r="M625" i="7"/>
  <c r="F625" i="7"/>
  <c r="L1582" i="7"/>
  <c r="L1258" i="7"/>
  <c r="C1258" i="7"/>
  <c r="M545" i="7"/>
  <c r="O545" i="7"/>
  <c r="I812" i="7"/>
  <c r="L1918" i="7"/>
  <c r="C1918" i="7"/>
  <c r="M1100" i="7"/>
  <c r="E707" i="7"/>
  <c r="H707" i="7"/>
  <c r="K1988" i="7"/>
  <c r="M1988" i="7"/>
  <c r="J1485" i="7"/>
  <c r="N147" i="7"/>
  <c r="N1439" i="7"/>
  <c r="G1349" i="7"/>
  <c r="H625" i="7"/>
  <c r="N1582" i="7"/>
  <c r="E545" i="7"/>
  <c r="N812" i="7"/>
  <c r="F1100" i="7"/>
  <c r="D707" i="7"/>
  <c r="J1988" i="7"/>
  <c r="D2068" i="7"/>
  <c r="L1461" i="7"/>
  <c r="I1461" i="7"/>
  <c r="F1697" i="7"/>
  <c r="D1697" i="7"/>
  <c r="D1132" i="7"/>
  <c r="D1544" i="7"/>
  <c r="I1544" i="7"/>
  <c r="K1125" i="7"/>
  <c r="N1125" i="7"/>
  <c r="L82" i="7"/>
  <c r="H371" i="7"/>
  <c r="K371" i="7"/>
  <c r="I383" i="7"/>
  <c r="K62" i="7"/>
  <c r="O62" i="7"/>
  <c r="H609" i="7"/>
  <c r="C609" i="7"/>
  <c r="J1850" i="7"/>
  <c r="N2216" i="7"/>
  <c r="H2216" i="7"/>
  <c r="M1209" i="7"/>
  <c r="J1209" i="7"/>
  <c r="D2171" i="7"/>
  <c r="M833" i="7"/>
  <c r="C833" i="7"/>
  <c r="D1943" i="7"/>
  <c r="J1763" i="7"/>
  <c r="N1763" i="7"/>
  <c r="I1952" i="7"/>
  <c r="J1952" i="7"/>
  <c r="H1886" i="7"/>
  <c r="F1072" i="7"/>
  <c r="K1072" i="7"/>
  <c r="K1213" i="7"/>
  <c r="D1213" i="7"/>
  <c r="E1151" i="7"/>
  <c r="D257" i="7"/>
  <c r="K257" i="7"/>
  <c r="E2193" i="7"/>
  <c r="C2086" i="7"/>
  <c r="H2086" i="7"/>
  <c r="F1189" i="7"/>
  <c r="J1189" i="7"/>
  <c r="M1249" i="7"/>
  <c r="C687" i="7"/>
  <c r="O687" i="7"/>
  <c r="H232" i="7"/>
  <c r="G232" i="7"/>
  <c r="E1211" i="7"/>
  <c r="D837" i="7"/>
  <c r="H837" i="7"/>
  <c r="C1394" i="7"/>
  <c r="K1037" i="7"/>
  <c r="M1037" i="7"/>
  <c r="I776" i="7"/>
  <c r="C776" i="7"/>
  <c r="O604" i="7"/>
  <c r="I1927" i="7"/>
  <c r="M1927" i="7"/>
  <c r="D484" i="7"/>
  <c r="M484" i="7"/>
  <c r="F1735" i="7"/>
  <c r="E620" i="7"/>
  <c r="O620" i="7"/>
  <c r="D25" i="7"/>
  <c r="C676" i="7"/>
  <c r="M676" i="7"/>
  <c r="G525" i="7"/>
  <c r="D525" i="7"/>
  <c r="D1527" i="7"/>
  <c r="C2117" i="7"/>
  <c r="D2117" i="7"/>
  <c r="E318" i="7"/>
  <c r="F318" i="7"/>
  <c r="N1458" i="7"/>
  <c r="G1271" i="7"/>
  <c r="M1271" i="7"/>
  <c r="F278" i="7"/>
  <c r="L1212" i="7"/>
  <c r="J1212" i="7"/>
  <c r="D635" i="7"/>
  <c r="L635" i="7"/>
  <c r="G288" i="7"/>
  <c r="J1732" i="7"/>
  <c r="C1732" i="7"/>
  <c r="E493" i="7"/>
  <c r="G493" i="7"/>
  <c r="N190" i="7"/>
  <c r="E2222" i="7"/>
  <c r="N2222" i="7"/>
  <c r="G171" i="7"/>
  <c r="N345" i="7"/>
  <c r="O345" i="7"/>
  <c r="G760" i="7"/>
  <c r="O760" i="7"/>
  <c r="D1350" i="7"/>
  <c r="N1415" i="7"/>
  <c r="O1415" i="7"/>
  <c r="C580" i="7"/>
  <c r="O580" i="7"/>
  <c r="D243" i="7"/>
  <c r="I1874" i="7"/>
  <c r="E1874" i="7"/>
  <c r="J327" i="7"/>
  <c r="K1774" i="7"/>
  <c r="I1774" i="7"/>
  <c r="O1896" i="7"/>
  <c r="I1896" i="7"/>
  <c r="J311" i="7"/>
  <c r="C1939" i="7"/>
  <c r="D1939" i="7"/>
  <c r="E1999" i="7"/>
  <c r="D1999" i="7"/>
  <c r="F2178" i="7"/>
  <c r="I1713" i="7"/>
  <c r="K1713" i="7"/>
  <c r="F2238" i="7"/>
  <c r="M1641" i="7"/>
  <c r="E1641" i="7"/>
  <c r="O953" i="7"/>
  <c r="K953" i="7"/>
  <c r="L1672" i="7"/>
  <c r="H1656" i="7"/>
  <c r="G1656" i="7"/>
  <c r="K940" i="7"/>
  <c r="L940" i="7"/>
  <c r="I587" i="7"/>
  <c r="I1403" i="7"/>
  <c r="G1403" i="7"/>
  <c r="F1705" i="7"/>
  <c r="N561" i="7"/>
  <c r="G561" i="7"/>
  <c r="E1177" i="7"/>
  <c r="G1177" i="7"/>
  <c r="K205" i="7"/>
  <c r="G608" i="7"/>
  <c r="M608" i="7"/>
  <c r="N1329" i="7"/>
  <c r="C1329" i="7"/>
  <c r="I689" i="7"/>
  <c r="I739" i="7"/>
  <c r="H739" i="7"/>
  <c r="O1115" i="7"/>
  <c r="D247" i="7"/>
  <c r="K247" i="7"/>
  <c r="C1567" i="7"/>
  <c r="K1567" i="7"/>
  <c r="F1739" i="7"/>
  <c r="E1327" i="7"/>
  <c r="N1327" i="7"/>
  <c r="E1745" i="7"/>
  <c r="N1745" i="7"/>
  <c r="G1929" i="7"/>
  <c r="N538" i="7"/>
  <c r="C538" i="7"/>
  <c r="H1562" i="7"/>
  <c r="F210" i="7"/>
  <c r="I210" i="7"/>
  <c r="N413" i="7"/>
  <c r="E413" i="7"/>
  <c r="J1276" i="7"/>
  <c r="O1341" i="7"/>
  <c r="J1341" i="7"/>
  <c r="J1549" i="7"/>
  <c r="O1549" i="7"/>
  <c r="M375" i="7"/>
  <c r="O1048" i="7"/>
  <c r="E1048" i="7"/>
  <c r="H26" i="7"/>
  <c r="C1289" i="7"/>
  <c r="D1289" i="7"/>
  <c r="E131" i="7"/>
  <c r="H131" i="7"/>
  <c r="C706" i="7"/>
  <c r="I1199" i="7"/>
  <c r="N1199" i="7"/>
  <c r="K1651" i="7"/>
  <c r="C1651" i="7"/>
  <c r="M335" i="7"/>
  <c r="O1660" i="7"/>
  <c r="I1660" i="7"/>
  <c r="O591" i="7"/>
  <c r="H542" i="7"/>
  <c r="N542" i="7"/>
  <c r="I1978" i="7"/>
  <c r="O1978" i="7"/>
  <c r="G442" i="7"/>
  <c r="C923" i="7"/>
  <c r="G923" i="7"/>
  <c r="C1174" i="7"/>
  <c r="L1174" i="7"/>
  <c r="F1652" i="7"/>
  <c r="D1930" i="7"/>
  <c r="L1930" i="7"/>
  <c r="D672" i="7"/>
  <c r="O317" i="7"/>
  <c r="G317" i="7"/>
  <c r="F2206" i="7"/>
  <c r="O2206" i="7"/>
  <c r="J104" i="7"/>
  <c r="I1853" i="7"/>
  <c r="M1853" i="7"/>
  <c r="L899" i="7"/>
  <c r="N899" i="7"/>
  <c r="L1822" i="7"/>
  <c r="D690" i="7"/>
  <c r="K690" i="7"/>
  <c r="L30" i="7"/>
  <c r="E1166" i="7"/>
  <c r="M1166" i="7"/>
  <c r="O325" i="7"/>
  <c r="L325" i="7"/>
  <c r="M2065" i="7"/>
  <c r="N1747" i="7"/>
  <c r="O1747" i="7"/>
  <c r="O1903" i="7"/>
  <c r="F1903" i="7"/>
  <c r="H361" i="7"/>
  <c r="I1846" i="7"/>
  <c r="E1846" i="7"/>
  <c r="I184" i="7"/>
  <c r="C181" i="7"/>
  <c r="I181" i="7"/>
  <c r="N1573" i="7"/>
  <c r="F1573" i="7"/>
  <c r="D123" i="7"/>
  <c r="G372" i="7"/>
  <c r="K372" i="7"/>
  <c r="F671" i="7"/>
  <c r="D671" i="7"/>
  <c r="M73" i="7"/>
  <c r="I622" i="7"/>
  <c r="F622" i="7"/>
  <c r="G645" i="7"/>
  <c r="E1897" i="7"/>
  <c r="M1897" i="7"/>
  <c r="O241" i="7"/>
  <c r="N241" i="7"/>
  <c r="G1924" i="7"/>
  <c r="G1666" i="7"/>
  <c r="N1666" i="7"/>
  <c r="K1331" i="7"/>
  <c r="N1331" i="7"/>
  <c r="G1840" i="7"/>
  <c r="D853" i="7"/>
  <c r="F853" i="7"/>
  <c r="M2042" i="7"/>
  <c r="N1446" i="7"/>
  <c r="K1446" i="7"/>
  <c r="C1159" i="7"/>
  <c r="E1159" i="7"/>
  <c r="J1667" i="7"/>
  <c r="N1147" i="7"/>
  <c r="J1147" i="7"/>
  <c r="C33" i="7"/>
  <c r="L33" i="7"/>
  <c r="H1024" i="7"/>
  <c r="L1464" i="7"/>
  <c r="I1464" i="7"/>
  <c r="L463" i="7"/>
  <c r="F984" i="7"/>
  <c r="L984" i="7"/>
  <c r="K451" i="7"/>
  <c r="F451" i="7"/>
  <c r="N735" i="7"/>
  <c r="G1356" i="7"/>
  <c r="C1356" i="7"/>
  <c r="I1885" i="7"/>
  <c r="N1885" i="7"/>
  <c r="L2233" i="7"/>
  <c r="E1533" i="7"/>
  <c r="D1533" i="7"/>
  <c r="J583" i="7"/>
  <c r="M716" i="7"/>
  <c r="J716" i="7"/>
  <c r="F1596" i="7"/>
  <c r="O1596" i="7"/>
  <c r="N1387" i="7"/>
  <c r="L932" i="7"/>
  <c r="E932" i="7"/>
  <c r="G1947" i="7"/>
  <c r="F1947" i="7"/>
  <c r="N1453" i="7"/>
  <c r="N2062" i="7"/>
  <c r="K2062" i="7"/>
  <c r="K1348" i="7"/>
  <c r="F129" i="7"/>
  <c r="D129" i="7"/>
  <c r="I208" i="7"/>
  <c r="O208" i="7"/>
  <c r="M1880" i="7"/>
  <c r="G2022" i="7"/>
  <c r="O2022" i="7"/>
  <c r="L1493" i="7"/>
  <c r="J1493" i="7"/>
  <c r="J37" i="7"/>
  <c r="K58" i="7"/>
  <c r="I58" i="7"/>
  <c r="F670" i="7"/>
  <c r="G504" i="7"/>
  <c r="F504" i="7"/>
  <c r="E1253" i="7"/>
  <c r="L1253" i="7"/>
  <c r="J302" i="7"/>
  <c r="O194" i="7"/>
  <c r="M194" i="7"/>
  <c r="J192" i="7"/>
  <c r="M192" i="7"/>
  <c r="G1783" i="7"/>
  <c r="G2139" i="7"/>
  <c r="H2139" i="7"/>
  <c r="C1108" i="7"/>
  <c r="C240" i="7"/>
  <c r="H240" i="7"/>
  <c r="O2017" i="7"/>
  <c r="M2017" i="7"/>
  <c r="L1834" i="7"/>
  <c r="N616" i="7"/>
  <c r="G616" i="7"/>
  <c r="C1967" i="7"/>
  <c r="L1967" i="7"/>
  <c r="K233" i="7"/>
  <c r="M373" i="7"/>
  <c r="F373" i="7"/>
  <c r="H217" i="7"/>
  <c r="C889" i="7"/>
  <c r="I889" i="7"/>
  <c r="C930" i="7"/>
  <c r="L930" i="7"/>
  <c r="L66" i="7"/>
  <c r="M910" i="7"/>
  <c r="F910" i="7"/>
  <c r="O1612" i="7"/>
  <c r="I1612" i="7"/>
  <c r="G487" i="7"/>
  <c r="J641" i="7"/>
  <c r="E641" i="7"/>
  <c r="O115" i="7"/>
  <c r="E556" i="7"/>
  <c r="H556" i="7"/>
  <c r="M701" i="7"/>
  <c r="E701" i="7"/>
  <c r="J1082" i="7"/>
  <c r="O1155" i="7"/>
  <c r="I1155" i="7"/>
  <c r="O1178" i="7"/>
  <c r="I1178" i="7"/>
  <c r="C2028" i="7"/>
  <c r="L2003" i="7"/>
  <c r="J2003" i="7"/>
  <c r="I743" i="7"/>
  <c r="M1678" i="7"/>
  <c r="D1678" i="7"/>
  <c r="G503" i="7"/>
  <c r="K503" i="7"/>
  <c r="F242" i="7"/>
  <c r="I428" i="7"/>
  <c r="L428" i="7"/>
  <c r="C1875" i="7"/>
  <c r="N1875" i="7"/>
  <c r="N169" i="7"/>
  <c r="K1932" i="7"/>
  <c r="F1932" i="7"/>
  <c r="C1706" i="7"/>
  <c r="K1383" i="7"/>
  <c r="J1383" i="7"/>
  <c r="O1054" i="7"/>
  <c r="E1054" i="7"/>
  <c r="G1266" i="7"/>
  <c r="D909" i="7"/>
  <c r="I909" i="7"/>
  <c r="M694" i="7"/>
  <c r="J694" i="7"/>
  <c r="C209" i="7"/>
  <c r="E2057" i="7"/>
  <c r="O2057" i="7"/>
  <c r="L2032" i="7"/>
  <c r="I2109" i="7"/>
  <c r="O2109" i="7"/>
  <c r="G1380" i="7"/>
  <c r="N1380" i="7"/>
  <c r="N165" i="7"/>
  <c r="J281" i="7"/>
  <c r="H281" i="7"/>
  <c r="O829" i="7"/>
  <c r="D829" i="7"/>
  <c r="E1425" i="7"/>
  <c r="J1865" i="7"/>
  <c r="D1865" i="7"/>
  <c r="G1740" i="7"/>
  <c r="H1917" i="7"/>
  <c r="F1917" i="7"/>
  <c r="H1550" i="7"/>
  <c r="F1550" i="7"/>
  <c r="D1816" i="7"/>
  <c r="M1407" i="7"/>
  <c r="J1407" i="7"/>
  <c r="F1385" i="7"/>
  <c r="K1385" i="7"/>
  <c r="C1136" i="7"/>
  <c r="O697" i="7"/>
  <c r="E697" i="7"/>
  <c r="E2184" i="7"/>
  <c r="F1217" i="7"/>
  <c r="K1217" i="7"/>
  <c r="G1015" i="7"/>
  <c r="O1015" i="7"/>
  <c r="O120" i="7"/>
  <c r="J309" i="7"/>
  <c r="O309" i="7"/>
  <c r="H1379" i="7"/>
  <c r="M1379" i="7"/>
  <c r="L300" i="7"/>
  <c r="G2218" i="7"/>
  <c r="N2218" i="7"/>
  <c r="L2166" i="7"/>
  <c r="C1698" i="7"/>
  <c r="D1698" i="7"/>
  <c r="N820" i="7"/>
  <c r="G820" i="7"/>
  <c r="F1572" i="7"/>
  <c r="E588" i="7"/>
  <c r="K588" i="7"/>
  <c r="F1922" i="7"/>
  <c r="N1922" i="7"/>
  <c r="E443" i="7"/>
  <c r="I1868" i="7"/>
  <c r="F1868" i="7"/>
  <c r="N1502" i="7"/>
  <c r="D788" i="7"/>
  <c r="M788" i="7"/>
  <c r="M636" i="7"/>
  <c r="O636" i="7"/>
  <c r="K802" i="7"/>
  <c r="F1569" i="7"/>
  <c r="L1569" i="7"/>
  <c r="G794" i="7"/>
  <c r="F794" i="7"/>
  <c r="J1362" i="7"/>
  <c r="H879" i="7"/>
  <c r="O879" i="7"/>
  <c r="L1127" i="7"/>
  <c r="G566" i="7"/>
  <c r="L566" i="7"/>
  <c r="C2173" i="7"/>
  <c r="M2173" i="7"/>
  <c r="O214" i="7"/>
  <c r="F254" i="7"/>
  <c r="N254" i="7"/>
  <c r="J1071" i="7"/>
  <c r="H1071" i="7"/>
  <c r="C407" i="7"/>
  <c r="C1786" i="7"/>
  <c r="N1786" i="7"/>
  <c r="D1259" i="7"/>
  <c r="H686" i="7"/>
  <c r="C686" i="7"/>
  <c r="M1565" i="7"/>
  <c r="L1565" i="7"/>
  <c r="C908" i="7"/>
  <c r="C590" i="7"/>
  <c r="O590" i="7"/>
  <c r="H198" i="7"/>
  <c r="O198" i="7"/>
  <c r="D615" i="7"/>
  <c r="E703" i="7"/>
  <c r="I703" i="7"/>
  <c r="E395" i="7"/>
  <c r="O464" i="7"/>
  <c r="F464" i="7"/>
  <c r="C474" i="7"/>
  <c r="H474" i="7"/>
  <c r="K2102" i="7"/>
  <c r="E1103" i="7"/>
  <c r="N1103" i="7"/>
  <c r="G1913" i="7"/>
  <c r="O1913" i="7"/>
  <c r="E282" i="7"/>
  <c r="C1013" i="7"/>
  <c r="N1013" i="7"/>
  <c r="C1679" i="7"/>
  <c r="I801" i="7"/>
  <c r="F801" i="7"/>
  <c r="M661" i="7"/>
  <c r="E661" i="7"/>
  <c r="O1958" i="7"/>
  <c r="C1496" i="7"/>
  <c r="K1496" i="7"/>
  <c r="M296" i="7"/>
  <c r="D296" i="7"/>
  <c r="J1287" i="7"/>
  <c r="O773" i="7"/>
  <c r="F773" i="7"/>
  <c r="L664" i="7"/>
  <c r="F531" i="7"/>
  <c r="C531" i="7"/>
  <c r="F1468" i="7"/>
  <c r="E1468" i="7"/>
  <c r="D50" i="7"/>
  <c r="K968" i="7"/>
  <c r="G968" i="7"/>
  <c r="I1376" i="7"/>
  <c r="N1376" i="7"/>
  <c r="N1661" i="7"/>
  <c r="L32" i="7"/>
  <c r="G32" i="7"/>
  <c r="O1079" i="7"/>
  <c r="H127" i="7"/>
  <c r="G127" i="7"/>
  <c r="F1764" i="7"/>
  <c r="L1764" i="7"/>
  <c r="J2106" i="7"/>
  <c r="L1223" i="7"/>
  <c r="J1223" i="7"/>
  <c r="F784" i="7"/>
  <c r="D784" i="7"/>
  <c r="N1435" i="7"/>
  <c r="N722" i="7"/>
  <c r="H722" i="7"/>
  <c r="H1277" i="7"/>
  <c r="E1121" i="7"/>
  <c r="F1121" i="7"/>
  <c r="I1182" i="7"/>
  <c r="F1182" i="7"/>
  <c r="L94" i="7"/>
  <c r="F569" i="7"/>
  <c r="M569" i="7"/>
  <c r="N1686" i="7"/>
  <c r="H1686" i="7"/>
  <c r="M2049" i="7"/>
  <c r="M2036" i="7"/>
  <c r="K2036" i="7"/>
  <c r="E1893" i="7"/>
  <c r="H128" i="7"/>
  <c r="J128" i="7"/>
  <c r="O2044" i="7"/>
  <c r="M2044" i="7"/>
  <c r="F1756" i="7"/>
  <c r="F2235" i="7"/>
  <c r="E2235" i="7"/>
  <c r="H1176" i="7"/>
  <c r="C1176" i="7"/>
  <c r="K1235" i="7"/>
  <c r="K1907" i="7"/>
  <c r="E1907" i="7"/>
  <c r="E1673" i="7"/>
  <c r="D1832" i="7"/>
  <c r="C1832" i="7"/>
  <c r="H1204" i="7"/>
  <c r="N1204" i="7"/>
  <c r="M1080" i="7"/>
  <c r="C838" i="7"/>
  <c r="G838" i="7"/>
  <c r="M1000" i="7"/>
  <c r="O1000" i="7"/>
  <c r="K1207" i="7"/>
  <c r="C723" i="7"/>
  <c r="F723" i="7"/>
  <c r="M2132" i="7"/>
  <c r="K424" i="7"/>
  <c r="M424" i="7"/>
  <c r="E2054" i="7"/>
  <c r="G2054" i="7"/>
  <c r="J935" i="7"/>
  <c r="N1129" i="7"/>
  <c r="O1129" i="7"/>
  <c r="K67" i="7"/>
  <c r="O67" i="7"/>
  <c r="G2025" i="7"/>
  <c r="M1869" i="7"/>
  <c r="C1869" i="7"/>
  <c r="E310" i="7"/>
  <c r="G548" i="7"/>
  <c r="H548" i="7"/>
  <c r="L307" i="7"/>
  <c r="G307" i="7"/>
  <c r="M1104" i="7"/>
  <c r="J1466" i="7"/>
  <c r="N1466" i="7"/>
  <c r="F669" i="7"/>
  <c r="O669" i="7"/>
  <c r="E1192" i="7"/>
  <c r="I830" i="7"/>
  <c r="G830" i="7"/>
  <c r="G1489" i="7"/>
  <c r="J1193" i="7"/>
  <c r="M1193" i="7"/>
  <c r="C1989" i="7"/>
  <c r="N1989" i="7"/>
  <c r="E1106" i="7"/>
  <c r="F312" i="7"/>
  <c r="G312" i="7"/>
  <c r="G846" i="7"/>
  <c r="D846" i="7"/>
  <c r="M659" i="7"/>
  <c r="D52" i="7"/>
  <c r="H52" i="7"/>
  <c r="I158" i="7"/>
  <c r="F320" i="7"/>
  <c r="L320" i="7"/>
  <c r="L967" i="7"/>
  <c r="D967" i="7"/>
  <c r="G966" i="7"/>
  <c r="E1274" i="7"/>
  <c r="O1274" i="7"/>
  <c r="O1680" i="7"/>
  <c r="C1680" i="7"/>
  <c r="N1690" i="7"/>
  <c r="J330" i="7"/>
  <c r="G330" i="7"/>
  <c r="D947" i="7"/>
  <c r="M571" i="7"/>
  <c r="C571" i="7"/>
  <c r="O138" i="7"/>
  <c r="H138" i="7"/>
  <c r="O884" i="7"/>
  <c r="G518" i="7"/>
  <c r="F518" i="7"/>
  <c r="N384" i="7"/>
  <c r="H384" i="7"/>
  <c r="E1448" i="7"/>
  <c r="J1629" i="7"/>
  <c r="C1629" i="7"/>
  <c r="J1842" i="7"/>
  <c r="F530" i="7"/>
  <c r="N530" i="7"/>
  <c r="C1585" i="7"/>
  <c r="H1585" i="7"/>
  <c r="D1434" i="7"/>
  <c r="J981" i="7"/>
  <c r="M981" i="7"/>
  <c r="F900" i="7"/>
  <c r="C900" i="7"/>
  <c r="E1882" i="7"/>
  <c r="G2073" i="7"/>
  <c r="N2073" i="7"/>
  <c r="C624" i="7"/>
  <c r="K1556" i="7"/>
  <c r="I1556" i="7"/>
  <c r="O2064" i="7"/>
  <c r="L2064" i="7"/>
  <c r="M1165" i="7"/>
  <c r="E1505" i="7"/>
  <c r="J1505" i="7"/>
  <c r="E517" i="7"/>
  <c r="F517" i="7"/>
  <c r="J1877" i="7"/>
  <c r="O767" i="7"/>
  <c r="H767" i="7"/>
  <c r="M729" i="7"/>
  <c r="D1181" i="7"/>
  <c r="G1181" i="7"/>
  <c r="I1368" i="7"/>
  <c r="G1368" i="7"/>
  <c r="I1603" i="7"/>
  <c r="E437" i="7"/>
  <c r="K437" i="7"/>
  <c r="G753" i="7"/>
  <c r="I753" i="7"/>
  <c r="F60" i="7"/>
  <c r="J1894" i="7"/>
  <c r="H1894" i="7"/>
  <c r="L2137" i="7"/>
  <c r="G177" i="7"/>
  <c r="O177" i="7"/>
  <c r="H1564" i="7"/>
  <c r="M1564" i="7"/>
  <c r="N322" i="7"/>
  <c r="M1169" i="7"/>
  <c r="L1169" i="7"/>
  <c r="O357" i="7"/>
  <c r="G357" i="7"/>
  <c r="M1704" i="7"/>
  <c r="H2110" i="7"/>
  <c r="E2110" i="7"/>
  <c r="F453" i="7"/>
  <c r="E922" i="7"/>
  <c r="K922" i="7"/>
  <c r="C1542" i="7"/>
  <c r="I1542" i="7"/>
  <c r="C619" i="7"/>
  <c r="C255" i="7"/>
  <c r="O255" i="7"/>
  <c r="O1175" i="7"/>
  <c r="M1175" i="7"/>
  <c r="G1382" i="7"/>
  <c r="E1236" i="7"/>
  <c r="F1236" i="7"/>
  <c r="M1346" i="7"/>
  <c r="G1511" i="7"/>
  <c r="L1511" i="7"/>
  <c r="J1423" i="7"/>
  <c r="I1423" i="7"/>
  <c r="E1074" i="7"/>
  <c r="M971" i="7"/>
  <c r="K971" i="7"/>
  <c r="F772" i="7"/>
  <c r="M772" i="7"/>
  <c r="O924" i="7"/>
  <c r="L1460" i="7"/>
  <c r="N1460" i="7"/>
  <c r="O618" i="7"/>
  <c r="O594" i="7"/>
  <c r="M594" i="7"/>
  <c r="M1090" i="7"/>
  <c r="C1090" i="7"/>
  <c r="L1676" i="7"/>
  <c r="N168" i="7"/>
  <c r="D168" i="7"/>
  <c r="E574" i="7"/>
  <c r="G574" i="7"/>
  <c r="I313" i="7"/>
  <c r="O1899" i="7"/>
  <c r="N1899" i="7"/>
  <c r="J1338" i="7"/>
  <c r="I572" i="7"/>
  <c r="L572" i="7"/>
  <c r="G603" i="7"/>
  <c r="M603" i="7"/>
  <c r="I199" i="7"/>
  <c r="D299" i="7"/>
  <c r="I299" i="7"/>
  <c r="H1701" i="7"/>
  <c r="E1701" i="7"/>
  <c r="H980" i="7"/>
  <c r="H913" i="7"/>
  <c r="O913" i="7"/>
  <c r="E1366" i="7"/>
  <c r="M88" i="7"/>
  <c r="H88" i="7"/>
  <c r="M2019" i="7"/>
  <c r="C2019" i="7"/>
  <c r="E1436" i="7"/>
  <c r="M965" i="7"/>
  <c r="F965" i="7"/>
  <c r="J1216" i="7"/>
  <c r="K1216" i="7"/>
  <c r="N1726" i="7"/>
  <c r="L223" i="7"/>
  <c r="J223" i="7"/>
  <c r="C718" i="7"/>
  <c r="F385" i="7"/>
  <c r="K385" i="7"/>
  <c r="C137" i="7"/>
  <c r="F137" i="7"/>
  <c r="M1226" i="7"/>
  <c r="E547" i="7"/>
  <c r="K547" i="7"/>
  <c r="M2006" i="7"/>
  <c r="J2006" i="7"/>
  <c r="G285" i="7"/>
  <c r="C768" i="7"/>
  <c r="E768" i="7"/>
  <c r="M951" i="7"/>
  <c r="M1333" i="7"/>
  <c r="J1333" i="7"/>
  <c r="K1981" i="7"/>
  <c r="C1981" i="7"/>
  <c r="C65" i="7"/>
  <c r="E962" i="7"/>
  <c r="J962" i="7"/>
  <c r="N55" i="7"/>
  <c r="I55" i="7"/>
  <c r="H1467" i="7"/>
  <c r="K1558" i="7"/>
  <c r="H1558" i="7"/>
  <c r="N1487" i="7"/>
  <c r="D1515" i="7"/>
  <c r="C1515" i="7"/>
  <c r="H1122" i="7"/>
  <c r="I1122" i="7"/>
  <c r="G1157" i="7"/>
  <c r="D1965" i="7"/>
  <c r="G1965" i="7"/>
  <c r="J92" i="7"/>
  <c r="H92" i="7"/>
  <c r="O1895" i="7"/>
  <c r="D799" i="7"/>
  <c r="H799" i="7"/>
  <c r="C1619" i="7"/>
  <c r="N1499" i="7"/>
  <c r="G1499" i="7"/>
  <c r="I410" i="7"/>
  <c r="H410" i="7"/>
  <c r="M1571" i="7"/>
  <c r="D95" i="7"/>
  <c r="G95" i="7"/>
  <c r="L934" i="7"/>
  <c r="H934" i="7"/>
  <c r="I1070" i="7"/>
  <c r="E1298" i="7"/>
  <c r="F1298" i="7"/>
  <c r="D512" i="7"/>
  <c r="E2217" i="7"/>
  <c r="J2217" i="7"/>
  <c r="F1820" i="7"/>
  <c r="N1820" i="7"/>
  <c r="H915" i="7"/>
  <c r="M578" i="7"/>
  <c r="L578" i="7"/>
  <c r="M685" i="7"/>
  <c r="E685" i="7"/>
  <c r="J411" i="7"/>
  <c r="I136" i="7"/>
  <c r="N136" i="7"/>
  <c r="M856" i="7"/>
  <c r="E2011" i="7"/>
  <c r="L2011" i="7"/>
  <c r="F1647" i="7"/>
  <c r="E1647" i="7"/>
  <c r="L2015" i="7"/>
  <c r="M1325" i="7"/>
  <c r="J1325" i="7"/>
  <c r="M1696" i="7"/>
  <c r="H1696" i="7"/>
  <c r="O1598" i="7"/>
  <c r="L1219" i="7"/>
  <c r="N1219" i="7"/>
  <c r="O1855" i="7"/>
  <c r="F1093" i="7"/>
  <c r="M1093" i="7"/>
  <c r="N1299" i="7"/>
  <c r="K1299" i="7"/>
  <c r="O1260" i="7"/>
  <c r="F392" i="7"/>
  <c r="J392" i="7"/>
  <c r="D2230" i="7"/>
  <c r="G2230" i="7"/>
  <c r="K1758" i="7"/>
  <c r="D1576" i="7"/>
  <c r="E1576" i="7"/>
  <c r="J612" i="7"/>
  <c r="K807" i="7"/>
  <c r="H807" i="7"/>
  <c r="J432" i="7"/>
  <c r="K432" i="7"/>
  <c r="M8" i="7"/>
  <c r="G1872" i="7"/>
  <c r="O1872" i="7"/>
  <c r="C2189" i="7"/>
  <c r="K2189" i="7"/>
  <c r="M2129" i="7"/>
  <c r="J1866" i="7"/>
  <c r="F1866" i="7"/>
  <c r="L746" i="7"/>
  <c r="N287" i="7"/>
  <c r="D287" i="7"/>
  <c r="F1906" i="7"/>
  <c r="D1906" i="7"/>
  <c r="F1798" i="7"/>
  <c r="O747" i="7"/>
  <c r="D747" i="7"/>
  <c r="M1142" i="7"/>
  <c r="D1142" i="7"/>
  <c r="D1863" i="7"/>
  <c r="L2147" i="7"/>
  <c r="K2147" i="7"/>
  <c r="L2091" i="7"/>
  <c r="C133" i="7"/>
  <c r="F133" i="7"/>
  <c r="M1163" i="7"/>
  <c r="K1163" i="7"/>
  <c r="I1097" i="7"/>
  <c r="G1242" i="7"/>
  <c r="L1242" i="7"/>
  <c r="N98" i="7"/>
  <c r="J98" i="7"/>
  <c r="K1835" i="7"/>
  <c r="G1145" i="7"/>
  <c r="M1145" i="7"/>
  <c r="N1959" i="7"/>
  <c r="I797" i="7"/>
  <c r="C797" i="7"/>
  <c r="G1375" i="7"/>
  <c r="J1375" i="7"/>
  <c r="O1205" i="7"/>
  <c r="I1227" i="7"/>
  <c r="G1227" i="7"/>
  <c r="O941" i="7"/>
  <c r="K941" i="7"/>
  <c r="H225" i="7"/>
  <c r="D593" i="7"/>
  <c r="L593" i="7"/>
  <c r="I1012" i="7"/>
  <c r="D1352" i="7"/>
  <c r="C1352" i="7"/>
  <c r="L733" i="7"/>
  <c r="J733" i="7"/>
  <c r="N265" i="7"/>
  <c r="E1878" i="7"/>
  <c r="G1878" i="7"/>
  <c r="N1788" i="7"/>
  <c r="L1788" i="7"/>
  <c r="J1428" i="7"/>
  <c r="N1944" i="7"/>
  <c r="J1944" i="7"/>
  <c r="K1755" i="7"/>
  <c r="F929" i="7"/>
  <c r="I929" i="7"/>
  <c r="D402" i="7"/>
  <c r="G402" i="7"/>
  <c r="K1495" i="7"/>
  <c r="K1960" i="7"/>
  <c r="H1960" i="7"/>
  <c r="G1268" i="7"/>
  <c r="C1268" i="7"/>
  <c r="O824" i="7"/>
  <c r="F1590" i="7"/>
  <c r="K1590" i="7"/>
  <c r="H2145" i="7"/>
  <c r="L1401" i="7"/>
  <c r="C1401" i="7"/>
  <c r="E467" i="7"/>
  <c r="C467" i="7"/>
  <c r="G1548" i="7"/>
  <c r="I1391" i="7"/>
  <c r="K1391" i="7"/>
  <c r="H1218" i="7"/>
  <c r="L1218" i="7"/>
  <c r="D1413" i="7"/>
  <c r="C765" i="7"/>
  <c r="E765" i="7"/>
  <c r="C1027" i="7"/>
  <c r="N1933" i="7"/>
  <c r="M1933" i="7"/>
  <c r="D1926" i="7"/>
  <c r="K1926" i="7"/>
  <c r="E339" i="7"/>
  <c r="M1888" i="7"/>
  <c r="K1888" i="7"/>
  <c r="I219" i="7"/>
  <c r="C219" i="7"/>
  <c r="E473" i="7"/>
  <c r="M68" i="7"/>
  <c r="K68" i="7"/>
  <c r="O949" i="7"/>
  <c r="N1789" i="7"/>
  <c r="D1789" i="7"/>
  <c r="K2150" i="7"/>
  <c r="H2150" i="7"/>
  <c r="E3" i="7"/>
  <c r="K1172" i="7"/>
  <c r="J1172" i="7"/>
  <c r="I529" i="7"/>
  <c r="L529" i="7"/>
  <c r="O958" i="7"/>
  <c r="C370" i="7"/>
  <c r="K370" i="7"/>
  <c r="O125" i="7"/>
  <c r="L398" i="7"/>
  <c r="F398" i="7"/>
  <c r="F766" i="7"/>
  <c r="K766" i="7"/>
  <c r="J2159" i="7"/>
  <c r="I639" i="7"/>
  <c r="H639" i="7"/>
  <c r="F1685" i="7"/>
  <c r="G1685" i="7"/>
  <c r="N54" i="7"/>
  <c r="K1148" i="7"/>
  <c r="O1148" i="7"/>
  <c r="F734" i="7"/>
  <c r="O1390" i="7"/>
  <c r="M1390" i="7"/>
  <c r="C1432" i="7"/>
  <c r="M1432" i="7"/>
  <c r="I495" i="7"/>
  <c r="H1275" i="7"/>
  <c r="M1275" i="7"/>
  <c r="G1202" i="7"/>
  <c r="J1416" i="7"/>
  <c r="J510" i="7"/>
  <c r="F1439" i="7"/>
  <c r="D1791" i="7"/>
  <c r="L625" i="7"/>
  <c r="F1258" i="7"/>
  <c r="G545" i="7"/>
  <c r="C812" i="7"/>
  <c r="N1100" i="7"/>
  <c r="O707" i="7"/>
  <c r="N1988" i="7"/>
  <c r="M2068" i="7"/>
  <c r="M1461" i="7"/>
  <c r="H1461" i="7"/>
  <c r="L1697" i="7"/>
  <c r="J1697" i="7"/>
  <c r="O1132" i="7"/>
  <c r="J1544" i="7"/>
  <c r="M1544" i="7"/>
  <c r="D1125" i="7"/>
  <c r="D82" i="7"/>
  <c r="J82" i="7"/>
  <c r="O371" i="7"/>
  <c r="C371" i="7"/>
  <c r="L383" i="7"/>
  <c r="D62" i="7"/>
  <c r="H62" i="7"/>
  <c r="D609" i="7"/>
  <c r="M609" i="7"/>
  <c r="I1850" i="7"/>
  <c r="L2216" i="7"/>
  <c r="F2216" i="7"/>
  <c r="D1209" i="7"/>
  <c r="J2171" i="7"/>
  <c r="E2171" i="7"/>
  <c r="J833" i="7"/>
  <c r="K833" i="7"/>
  <c r="J1943" i="7"/>
  <c r="O1763" i="7"/>
  <c r="E1763" i="7"/>
  <c r="D1952" i="7"/>
  <c r="C1952" i="7"/>
  <c r="L1886" i="7"/>
  <c r="J1072" i="7"/>
  <c r="O1072" i="7"/>
  <c r="L1213" i="7"/>
  <c r="G1151" i="7"/>
  <c r="D1151" i="7"/>
  <c r="G257" i="7"/>
  <c r="I257" i="7"/>
  <c r="O2193" i="7"/>
  <c r="K2086" i="7"/>
  <c r="L2086" i="7"/>
  <c r="G1189" i="7"/>
  <c r="C1189" i="7"/>
  <c r="C1249" i="7"/>
  <c r="M687" i="7"/>
  <c r="G687" i="7"/>
  <c r="I232" i="7"/>
  <c r="K1211" i="7"/>
  <c r="L1211" i="7"/>
  <c r="C837" i="7"/>
  <c r="N837" i="7"/>
  <c r="G1394" i="7"/>
  <c r="J1037" i="7"/>
  <c r="N1037" i="7"/>
  <c r="F776" i="7"/>
  <c r="O776" i="7"/>
  <c r="L604" i="7"/>
  <c r="E1927" i="7"/>
  <c r="H1927" i="7"/>
  <c r="H484" i="7"/>
  <c r="I1735" i="7"/>
  <c r="C1735" i="7"/>
  <c r="I620" i="7"/>
  <c r="C620" i="7"/>
  <c r="F25" i="7"/>
  <c r="I676" i="7"/>
  <c r="H676" i="7"/>
  <c r="M525" i="7"/>
  <c r="E525" i="7"/>
  <c r="H1527" i="7"/>
  <c r="N2117" i="7"/>
  <c r="M2117" i="7"/>
  <c r="J318" i="7"/>
  <c r="L1458" i="7"/>
  <c r="O1458" i="7"/>
  <c r="J1271" i="7"/>
  <c r="K1271" i="7"/>
  <c r="C278" i="7"/>
  <c r="C1212" i="7"/>
  <c r="N1212" i="7"/>
  <c r="F635" i="7"/>
  <c r="K635" i="7"/>
  <c r="N288" i="7"/>
  <c r="K1732" i="7"/>
  <c r="H1732" i="7"/>
  <c r="H493" i="7"/>
  <c r="K190" i="7"/>
  <c r="O190" i="7"/>
  <c r="L2222" i="7"/>
  <c r="O2222" i="7"/>
  <c r="E171" i="7"/>
  <c r="C345" i="7"/>
  <c r="G345" i="7"/>
  <c r="I760" i="7"/>
  <c r="E760" i="7"/>
  <c r="O1350" i="7"/>
  <c r="K1415" i="7"/>
  <c r="L1415" i="7"/>
  <c r="J580" i="7"/>
  <c r="J243" i="7"/>
  <c r="H243" i="7"/>
  <c r="M1874" i="7"/>
  <c r="H1874" i="7"/>
  <c r="D327" i="7"/>
  <c r="H1774" i="7"/>
  <c r="F1774" i="7"/>
  <c r="C1896" i="7"/>
  <c r="D1896" i="7"/>
  <c r="M311" i="7"/>
  <c r="L1939" i="7"/>
  <c r="K1939" i="7"/>
  <c r="G1999" i="7"/>
  <c r="J2178" i="7"/>
  <c r="L2178" i="7"/>
  <c r="N1713" i="7"/>
  <c r="H1713" i="7"/>
  <c r="H2238" i="7"/>
  <c r="C1641" i="7"/>
  <c r="I1641" i="7"/>
  <c r="I953" i="7"/>
  <c r="C953" i="7"/>
  <c r="N1672" i="7"/>
  <c r="C1656" i="7"/>
  <c r="L1656" i="7"/>
  <c r="G940" i="7"/>
  <c r="G587" i="7"/>
  <c r="N587" i="7"/>
  <c r="F1403" i="7"/>
  <c r="L1403" i="7"/>
  <c r="D1705" i="7"/>
  <c r="J561" i="7"/>
  <c r="H561" i="7"/>
  <c r="L1177" i="7"/>
  <c r="F1177" i="7"/>
  <c r="C205" i="7"/>
  <c r="I608" i="7"/>
  <c r="C608" i="7"/>
  <c r="K1329" i="7"/>
  <c r="E689" i="7"/>
  <c r="H689" i="7"/>
  <c r="D739" i="7"/>
  <c r="G739" i="7"/>
  <c r="I1115" i="7"/>
  <c r="L247" i="7"/>
  <c r="J247" i="7"/>
  <c r="E1567" i="7"/>
  <c r="M1567" i="7"/>
  <c r="I1739" i="7"/>
  <c r="K1327" i="7"/>
  <c r="L1327" i="7"/>
  <c r="G1745" i="7"/>
  <c r="N1929" i="7"/>
  <c r="I1929" i="7"/>
  <c r="D538" i="7"/>
  <c r="G538" i="7"/>
  <c r="N1562" i="7"/>
  <c r="M210" i="7"/>
  <c r="E210" i="7"/>
  <c r="O413" i="7"/>
  <c r="F413" i="7"/>
  <c r="K1276" i="7"/>
  <c r="G1341" i="7"/>
  <c r="F1341" i="7"/>
  <c r="E1549" i="7"/>
  <c r="H375" i="7"/>
  <c r="L375" i="7"/>
  <c r="H1048" i="7"/>
  <c r="D1048" i="7"/>
  <c r="E26" i="7"/>
  <c r="G1289" i="7"/>
  <c r="E1289" i="7"/>
  <c r="F131" i="7"/>
  <c r="M131" i="7"/>
  <c r="O706" i="7"/>
  <c r="K1199" i="7"/>
  <c r="L1199" i="7"/>
  <c r="J1651" i="7"/>
  <c r="F335" i="7"/>
  <c r="G335" i="7"/>
  <c r="C1660" i="7"/>
  <c r="E1660" i="7"/>
  <c r="D591" i="7"/>
  <c r="I542" i="7"/>
  <c r="J542" i="7"/>
  <c r="D1978" i="7"/>
  <c r="M1978" i="7"/>
  <c r="D442" i="7"/>
  <c r="J923" i="7"/>
  <c r="K923" i="7"/>
  <c r="F1174" i="7"/>
  <c r="E1652" i="7"/>
  <c r="O1652" i="7"/>
  <c r="I1930" i="7"/>
  <c r="C1930" i="7"/>
  <c r="E672" i="7"/>
  <c r="L317" i="7"/>
  <c r="C317" i="7"/>
  <c r="I2206" i="7"/>
  <c r="C2206" i="7"/>
  <c r="N104" i="7"/>
  <c r="L1853" i="7"/>
  <c r="D1853" i="7"/>
  <c r="C899" i="7"/>
  <c r="N1822" i="7"/>
  <c r="E1822" i="7"/>
  <c r="H690" i="7"/>
  <c r="G690" i="7"/>
  <c r="O30" i="7"/>
  <c r="N1166" i="7"/>
  <c r="G1166" i="7"/>
  <c r="C325" i="7"/>
  <c r="I325" i="7"/>
  <c r="H2065" i="7"/>
  <c r="D1747" i="7"/>
  <c r="L1747" i="7"/>
  <c r="H1903" i="7"/>
  <c r="J361" i="7"/>
  <c r="D361" i="7"/>
  <c r="L1846" i="7"/>
  <c r="N1846" i="7"/>
  <c r="M184" i="7"/>
  <c r="G181" i="7"/>
  <c r="O181" i="7"/>
  <c r="M1573" i="7"/>
  <c r="O1573" i="7"/>
  <c r="E123" i="7"/>
  <c r="H372" i="7"/>
  <c r="O372" i="7"/>
  <c r="L671" i="7"/>
  <c r="D73" i="7"/>
  <c r="J73" i="7"/>
  <c r="C622" i="7"/>
  <c r="D622" i="7"/>
  <c r="M645" i="7"/>
  <c r="L1897" i="7"/>
  <c r="H1897" i="7"/>
  <c r="I241" i="7"/>
  <c r="F241" i="7"/>
  <c r="K1924" i="7"/>
  <c r="E1666" i="7"/>
  <c r="K1666" i="7"/>
  <c r="D1331" i="7"/>
  <c r="O1840" i="7"/>
  <c r="H1840" i="7"/>
  <c r="J853" i="7"/>
  <c r="G853" i="7"/>
  <c r="F2042" i="7"/>
  <c r="D1446" i="7"/>
  <c r="F1446" i="7"/>
  <c r="O1159" i="7"/>
  <c r="F1159" i="7"/>
  <c r="O1667" i="7"/>
  <c r="O1147" i="7"/>
  <c r="H1147" i="7"/>
  <c r="J33" i="7"/>
  <c r="I1024" i="7"/>
  <c r="G1024" i="7"/>
  <c r="E1464" i="7"/>
  <c r="M1464" i="7"/>
  <c r="C463" i="7"/>
  <c r="E984" i="7"/>
  <c r="C984" i="7"/>
  <c r="H451" i="7"/>
  <c r="C451" i="7"/>
  <c r="J735" i="7"/>
  <c r="I1356" i="7"/>
  <c r="J1356" i="7"/>
  <c r="C1885" i="7"/>
  <c r="M2233" i="7"/>
  <c r="H2233" i="7"/>
  <c r="O1533" i="7"/>
  <c r="I1533" i="7"/>
  <c r="G583" i="7"/>
  <c r="E716" i="7"/>
  <c r="F716" i="7"/>
  <c r="G1596" i="7"/>
  <c r="J1596" i="7"/>
  <c r="K1387" i="7"/>
  <c r="D932" i="7"/>
  <c r="H932" i="7"/>
  <c r="L1947" i="7"/>
  <c r="E1453" i="7"/>
  <c r="K1453" i="7"/>
  <c r="G2062" i="7"/>
  <c r="H2062" i="7"/>
  <c r="H1348" i="7"/>
  <c r="E129" i="7"/>
  <c r="O129" i="7"/>
  <c r="H208" i="7"/>
  <c r="D208" i="7"/>
  <c r="E1880" i="7"/>
  <c r="D2022" i="7"/>
  <c r="K2022" i="7"/>
  <c r="D1493" i="7"/>
  <c r="K37" i="7"/>
  <c r="H37" i="7"/>
  <c r="D58" i="7"/>
  <c r="N58" i="7"/>
  <c r="L670" i="7"/>
  <c r="M504" i="7"/>
  <c r="I504" i="7"/>
  <c r="I1253" i="7"/>
  <c r="O1253" i="7"/>
  <c r="H302" i="7"/>
  <c r="K194" i="7"/>
  <c r="F194" i="7"/>
  <c r="G192" i="7"/>
  <c r="H1783" i="7"/>
  <c r="D1783" i="7"/>
  <c r="I2139" i="7"/>
  <c r="M2139" i="7"/>
  <c r="D1108" i="7"/>
  <c r="D240" i="7"/>
  <c r="O240" i="7"/>
  <c r="G2017" i="7"/>
  <c r="D2017" i="7"/>
  <c r="J1834" i="7"/>
  <c r="I616" i="7"/>
  <c r="O616" i="7"/>
  <c r="E1967" i="7"/>
  <c r="F233" i="7"/>
  <c r="C233" i="7"/>
  <c r="I373" i="7"/>
  <c r="C373" i="7"/>
  <c r="L217" i="7"/>
  <c r="F889" i="7"/>
  <c r="K889" i="7"/>
  <c r="F930" i="7"/>
  <c r="E930" i="7"/>
  <c r="I66" i="7"/>
  <c r="C910" i="7"/>
  <c r="J910" i="7"/>
  <c r="E1612" i="7"/>
  <c r="E487" i="7"/>
  <c r="C487" i="7"/>
  <c r="O641" i="7"/>
  <c r="H641" i="7"/>
  <c r="K115" i="7"/>
  <c r="N556" i="7"/>
  <c r="I556" i="7"/>
  <c r="N701" i="7"/>
  <c r="O701" i="7"/>
  <c r="D1082" i="7"/>
  <c r="E1155" i="7"/>
  <c r="G1155" i="7"/>
  <c r="C1178" i="7"/>
  <c r="L2028" i="7"/>
  <c r="F2028" i="7"/>
  <c r="N2003" i="7"/>
  <c r="F2003" i="7"/>
  <c r="N743" i="7"/>
  <c r="H1678" i="7"/>
  <c r="N1678" i="7"/>
  <c r="H503" i="7"/>
  <c r="D503" i="7"/>
  <c r="H242" i="7"/>
  <c r="G428" i="7"/>
  <c r="M428" i="7"/>
  <c r="J1875" i="7"/>
  <c r="J169" i="7"/>
  <c r="L169" i="7"/>
  <c r="I1932" i="7"/>
  <c r="C1932" i="7"/>
  <c r="O1706" i="7"/>
  <c r="L1383" i="7"/>
  <c r="E1383" i="7"/>
  <c r="F1054" i="7"/>
  <c r="D1054" i="7"/>
  <c r="D1266" i="7"/>
  <c r="G909" i="7"/>
  <c r="C909" i="7"/>
  <c r="C694" i="7"/>
  <c r="I209" i="7"/>
  <c r="H209" i="7"/>
  <c r="F2057" i="7"/>
  <c r="H2057" i="7"/>
  <c r="H2032" i="7"/>
  <c r="E2109" i="7"/>
  <c r="C2109" i="7"/>
  <c r="O1380" i="7"/>
  <c r="M1380" i="7"/>
  <c r="J165" i="7"/>
  <c r="K281" i="7"/>
  <c r="G281" i="7"/>
  <c r="H829" i="7"/>
  <c r="O1425" i="7"/>
  <c r="H1425" i="7"/>
  <c r="O1865" i="7"/>
  <c r="N1865" i="7"/>
  <c r="F1740" i="7"/>
  <c r="C1917" i="7"/>
  <c r="I1917" i="7"/>
  <c r="C1550" i="7"/>
  <c r="E1550" i="7"/>
  <c r="K1816" i="7"/>
  <c r="I1407" i="7"/>
  <c r="L1407" i="7"/>
  <c r="L1385" i="7"/>
  <c r="E1136" i="7"/>
  <c r="G1136" i="7"/>
  <c r="K697" i="7"/>
  <c r="J697" i="7"/>
  <c r="H2184" i="7"/>
  <c r="E1217" i="7"/>
  <c r="L1217" i="7"/>
  <c r="C1015" i="7"/>
  <c r="M1015" i="7"/>
  <c r="D120" i="7"/>
  <c r="D309" i="7"/>
  <c r="F309" i="7"/>
  <c r="F1379" i="7"/>
  <c r="H300" i="7"/>
  <c r="K300" i="7"/>
  <c r="K2218" i="7"/>
  <c r="L2218" i="7"/>
  <c r="G2166" i="7"/>
  <c r="I1698" i="7"/>
  <c r="L1698" i="7"/>
  <c r="D820" i="7"/>
  <c r="H820" i="7"/>
  <c r="H1572" i="7"/>
  <c r="C588" i="7"/>
  <c r="F588" i="7"/>
  <c r="K1922" i="7"/>
  <c r="M443" i="7"/>
  <c r="H443" i="7"/>
  <c r="L1868" i="7"/>
  <c r="D1868" i="7"/>
  <c r="M1502" i="7"/>
  <c r="H788" i="7"/>
  <c r="C788" i="7"/>
  <c r="L636" i="7"/>
  <c r="N636" i="7"/>
  <c r="C802" i="7"/>
  <c r="J1569" i="7"/>
  <c r="G1569" i="7"/>
  <c r="E794" i="7"/>
  <c r="G1362" i="7"/>
  <c r="I1362" i="7"/>
  <c r="K879" i="7"/>
  <c r="C879" i="7"/>
  <c r="M1127" i="7"/>
  <c r="C566" i="7"/>
  <c r="D566" i="7"/>
  <c r="K2173" i="7"/>
  <c r="F2173" i="7"/>
  <c r="D214" i="7"/>
  <c r="H254" i="7"/>
  <c r="M254" i="7"/>
  <c r="F1071" i="7"/>
  <c r="H407" i="7"/>
  <c r="M407" i="7"/>
  <c r="G1786" i="7"/>
  <c r="K1786" i="7"/>
  <c r="O1259" i="7"/>
  <c r="D686" i="7"/>
  <c r="J686" i="7"/>
  <c r="H1565" i="7"/>
  <c r="I1565" i="7"/>
  <c r="J908" i="7"/>
  <c r="H590" i="7"/>
  <c r="K590" i="7"/>
  <c r="D198" i="7"/>
  <c r="I615" i="7"/>
  <c r="H615" i="7"/>
  <c r="L703" i="7"/>
  <c r="D703" i="7"/>
  <c r="D395" i="7"/>
  <c r="H464" i="7"/>
  <c r="M464" i="7"/>
  <c r="N474" i="7"/>
  <c r="D474" i="7"/>
  <c r="D2102" i="7"/>
  <c r="K1103" i="7"/>
  <c r="G1103" i="7"/>
  <c r="F1913" i="7"/>
  <c r="N282" i="7"/>
  <c r="D282" i="7"/>
  <c r="I1013" i="7"/>
  <c r="E1013" i="7"/>
  <c r="L1679" i="7"/>
  <c r="H801" i="7"/>
  <c r="M801" i="7"/>
  <c r="O661" i="7"/>
  <c r="I661" i="7"/>
  <c r="K1958" i="7"/>
  <c r="O1496" i="7"/>
  <c r="E1496" i="7"/>
  <c r="O296" i="7"/>
  <c r="H1287" i="7"/>
  <c r="I1287" i="7"/>
  <c r="G773" i="7"/>
  <c r="L773" i="7"/>
  <c r="D664" i="7"/>
  <c r="E531" i="7"/>
  <c r="J531" i="7"/>
  <c r="I1468" i="7"/>
  <c r="K1468" i="7"/>
  <c r="M50" i="7"/>
  <c r="E968" i="7"/>
  <c r="H968" i="7"/>
  <c r="M1376" i="7"/>
  <c r="O1661" i="7"/>
  <c r="G1661" i="7"/>
  <c r="O32" i="7"/>
  <c r="M32" i="7"/>
  <c r="M1079" i="7"/>
  <c r="N127" i="7"/>
  <c r="C127" i="7"/>
  <c r="H1764" i="7"/>
  <c r="N1764" i="7"/>
  <c r="N2106" i="7"/>
  <c r="O1223" i="7"/>
  <c r="N1223" i="7"/>
  <c r="N784" i="7"/>
  <c r="G1435" i="7"/>
  <c r="C1435" i="7"/>
  <c r="I722" i="7"/>
  <c r="F722" i="7"/>
  <c r="O1277" i="7"/>
  <c r="I1121" i="7"/>
  <c r="L1121" i="7"/>
  <c r="C1182" i="7"/>
  <c r="M1182" i="7"/>
  <c r="I94" i="7"/>
  <c r="D569" i="7"/>
  <c r="H569" i="7"/>
  <c r="C1686" i="7"/>
  <c r="L2049" i="7"/>
  <c r="K2049" i="7"/>
  <c r="G2036" i="7"/>
  <c r="L2036" i="7"/>
  <c r="O1893" i="7"/>
  <c r="N128" i="7"/>
  <c r="K128" i="7"/>
  <c r="N2044" i="7"/>
  <c r="H2044" i="7"/>
  <c r="J1756" i="7"/>
  <c r="J2235" i="7"/>
  <c r="L2235" i="7"/>
  <c r="I1176" i="7"/>
  <c r="O1235" i="7"/>
  <c r="G1235" i="7"/>
  <c r="M1907" i="7"/>
  <c r="H1907" i="7"/>
  <c r="M1673" i="7"/>
  <c r="I1832" i="7"/>
  <c r="O1832" i="7"/>
  <c r="M1204" i="7"/>
  <c r="F1204" i="7"/>
  <c r="G1080" i="7"/>
  <c r="H838" i="7"/>
  <c r="I838" i="7"/>
  <c r="L1000" i="7"/>
  <c r="G1207" i="7"/>
  <c r="F1207" i="7"/>
  <c r="I723" i="7"/>
  <c r="J723" i="7"/>
  <c r="E2132" i="7"/>
  <c r="I424" i="7"/>
  <c r="H424" i="7"/>
  <c r="I2054" i="7"/>
  <c r="J2054" i="7"/>
  <c r="K935" i="7"/>
  <c r="C1129" i="7"/>
  <c r="E1129" i="7"/>
  <c r="C67" i="7"/>
  <c r="L2025" i="7"/>
  <c r="H2025" i="7"/>
  <c r="G1869" i="7"/>
  <c r="D1869" i="7"/>
  <c r="D310" i="7"/>
  <c r="F548" i="7"/>
  <c r="K548" i="7"/>
  <c r="D307" i="7"/>
  <c r="N307" i="7"/>
  <c r="I1104" i="7"/>
  <c r="F1466" i="7"/>
  <c r="L1466" i="7"/>
  <c r="C669" i="7"/>
  <c r="N1192" i="7"/>
  <c r="M1192" i="7"/>
  <c r="D830" i="7"/>
  <c r="F830" i="7"/>
  <c r="K1489" i="7"/>
  <c r="D1193" i="7"/>
  <c r="E1193" i="7"/>
  <c r="L1989" i="7"/>
  <c r="D1989" i="7"/>
  <c r="D1106" i="7"/>
  <c r="C312" i="7"/>
  <c r="L312" i="7"/>
  <c r="F846" i="7"/>
  <c r="E659" i="7"/>
  <c r="H659" i="7"/>
  <c r="K52" i="7"/>
  <c r="J52" i="7"/>
  <c r="K158" i="7"/>
  <c r="I320" i="7"/>
  <c r="D320" i="7"/>
  <c r="H967" i="7"/>
  <c r="J967" i="7"/>
  <c r="M966" i="7"/>
  <c r="J1274" i="7"/>
  <c r="C1274" i="7"/>
  <c r="E1680" i="7"/>
  <c r="O1690" i="7"/>
  <c r="M1690" i="7"/>
  <c r="F330" i="7"/>
  <c r="M330" i="7"/>
  <c r="N947" i="7"/>
  <c r="L571" i="7"/>
  <c r="K571" i="7"/>
  <c r="J138" i="7"/>
  <c r="N138" i="7"/>
  <c r="C884" i="7"/>
  <c r="I518" i="7"/>
  <c r="J518" i="7"/>
  <c r="E384" i="7"/>
  <c r="H1448" i="7"/>
  <c r="I1448" i="7"/>
  <c r="I1629" i="7"/>
  <c r="D1629" i="7"/>
  <c r="E1842" i="7"/>
  <c r="L530" i="7"/>
  <c r="J530" i="7"/>
  <c r="D1585" i="7"/>
  <c r="N1585" i="7"/>
  <c r="H1434" i="7"/>
  <c r="N981" i="7"/>
  <c r="H981" i="7"/>
  <c r="N900" i="7"/>
  <c r="F1882" i="7"/>
  <c r="H1882" i="7"/>
  <c r="M2073" i="7"/>
  <c r="E2073" i="7"/>
  <c r="L624" i="7"/>
  <c r="C1556" i="7"/>
  <c r="D1556" i="7"/>
  <c r="K2064" i="7"/>
  <c r="C2064" i="7"/>
  <c r="E1165" i="7"/>
  <c r="I1505" i="7"/>
  <c r="L1505" i="7"/>
  <c r="C517" i="7"/>
  <c r="C1877" i="7"/>
  <c r="L1877" i="7"/>
  <c r="E767" i="7"/>
  <c r="J767" i="7"/>
  <c r="I729" i="7"/>
  <c r="E1181" i="7"/>
  <c r="I1181" i="7"/>
  <c r="O1368" i="7"/>
  <c r="E1368" i="7"/>
  <c r="F1603" i="7"/>
  <c r="O437" i="7"/>
  <c r="I437" i="7"/>
  <c r="J753" i="7"/>
  <c r="C60" i="7"/>
  <c r="I60" i="7"/>
  <c r="N1894" i="7"/>
  <c r="F1894" i="7"/>
  <c r="O2137" i="7"/>
  <c r="L177" i="7"/>
  <c r="E177" i="7"/>
  <c r="G1564" i="7"/>
  <c r="I1564" i="7"/>
  <c r="M322" i="7"/>
  <c r="O1169" i="7"/>
  <c r="F1169" i="7"/>
  <c r="N357" i="7"/>
  <c r="H1704" i="7"/>
  <c r="O1704" i="7"/>
  <c r="L2110" i="7"/>
  <c r="I2110" i="7"/>
  <c r="O453" i="7"/>
  <c r="C922" i="7"/>
  <c r="M922" i="7"/>
  <c r="D1542" i="7"/>
  <c r="M1542" i="7"/>
  <c r="L619" i="7"/>
  <c r="H255" i="7"/>
  <c r="N255" i="7"/>
  <c r="F1175" i="7"/>
  <c r="N1382" i="7"/>
  <c r="O1382" i="7"/>
  <c r="L1236" i="7"/>
  <c r="I1236" i="7"/>
  <c r="N1346" i="7"/>
  <c r="K1511" i="7"/>
  <c r="O1511" i="7"/>
  <c r="N1423" i="7"/>
  <c r="C1423" i="7"/>
  <c r="F1074" i="7"/>
  <c r="E971" i="7"/>
  <c r="I971" i="7"/>
  <c r="H772" i="7"/>
  <c r="M924" i="7"/>
  <c r="G924" i="7"/>
  <c r="M1460" i="7"/>
  <c r="I1460" i="7"/>
  <c r="J618" i="7"/>
  <c r="K594" i="7"/>
  <c r="I594" i="7"/>
  <c r="J1090" i="7"/>
  <c r="L1090" i="7"/>
  <c r="I1676" i="7"/>
  <c r="H168" i="7"/>
  <c r="G168" i="7"/>
  <c r="I574" i="7"/>
  <c r="K313" i="7"/>
  <c r="H313" i="7"/>
  <c r="I1899" i="7"/>
  <c r="M1899" i="7"/>
  <c r="L1338" i="7"/>
  <c r="E572" i="7"/>
  <c r="N572" i="7"/>
  <c r="I603" i="7"/>
  <c r="N603" i="7"/>
  <c r="C199" i="7"/>
  <c r="L299" i="7"/>
  <c r="H299" i="7"/>
  <c r="K1701" i="7"/>
  <c r="I980" i="7"/>
  <c r="K980" i="7"/>
  <c r="F913" i="7"/>
  <c r="I913" i="7"/>
  <c r="M1366" i="7"/>
  <c r="E88" i="7"/>
  <c r="J88" i="7"/>
  <c r="J2019" i="7"/>
  <c r="F2019" i="7"/>
  <c r="O1436" i="7"/>
  <c r="E965" i="7"/>
  <c r="J965" i="7"/>
  <c r="H1216" i="7"/>
  <c r="I1726" i="7"/>
  <c r="C1726" i="7"/>
  <c r="M223" i="7"/>
  <c r="I223" i="7"/>
  <c r="O718" i="7"/>
  <c r="M385" i="7"/>
  <c r="J385" i="7"/>
  <c r="L137" i="7"/>
  <c r="K137" i="7"/>
  <c r="L1226" i="7"/>
  <c r="F547" i="7"/>
  <c r="D547" i="7"/>
  <c r="L2006" i="7"/>
  <c r="F285" i="7"/>
  <c r="I285" i="7"/>
  <c r="D768" i="7"/>
  <c r="J768" i="7"/>
  <c r="K951" i="7"/>
  <c r="D1333" i="7"/>
  <c r="C1333" i="7"/>
  <c r="N1981" i="7"/>
  <c r="J1981" i="7"/>
  <c r="G65" i="7"/>
  <c r="M962" i="7"/>
  <c r="N962" i="7"/>
  <c r="L55" i="7"/>
  <c r="D1467" i="7"/>
  <c r="J1467" i="7"/>
  <c r="F1558" i="7"/>
  <c r="I1558" i="7"/>
  <c r="L1487" i="7"/>
  <c r="K1515" i="7"/>
  <c r="I1515" i="7"/>
  <c r="E1122" i="7"/>
  <c r="L1122" i="7"/>
  <c r="N1157" i="7"/>
  <c r="L1965" i="7"/>
  <c r="E1965" i="7"/>
  <c r="E92" i="7"/>
  <c r="L1895" i="7"/>
  <c r="D1895" i="7"/>
  <c r="E799" i="7"/>
  <c r="M799" i="7"/>
  <c r="H1619" i="7"/>
  <c r="C1499" i="7"/>
  <c r="D1499" i="7"/>
  <c r="N410" i="7"/>
  <c r="E410" i="7"/>
  <c r="O1571" i="7"/>
  <c r="L95" i="7"/>
  <c r="N95" i="7"/>
  <c r="O934" i="7"/>
  <c r="C1070" i="7"/>
  <c r="M1070" i="7"/>
  <c r="L1298" i="7"/>
  <c r="I1298" i="7"/>
  <c r="L512" i="7"/>
  <c r="I2217" i="7"/>
  <c r="K2217" i="7"/>
  <c r="D1820" i="7"/>
  <c r="L1820" i="7"/>
  <c r="N915" i="7"/>
  <c r="D578" i="7"/>
  <c r="G578" i="7"/>
  <c r="J685" i="7"/>
  <c r="G411" i="7"/>
  <c r="I411" i="7"/>
  <c r="G136" i="7"/>
  <c r="O136" i="7"/>
  <c r="H856" i="7"/>
  <c r="F2011" i="7"/>
  <c r="H2011" i="7"/>
  <c r="I1647" i="7"/>
  <c r="N1647" i="7"/>
  <c r="D2015" i="7"/>
  <c r="F1325" i="7"/>
  <c r="C1325" i="7"/>
  <c r="D1696" i="7"/>
  <c r="C1598" i="7"/>
  <c r="I1598" i="7"/>
  <c r="J1219" i="7"/>
  <c r="C1219" i="7"/>
  <c r="J1855" i="7"/>
  <c r="O1093" i="7"/>
  <c r="C1093" i="7"/>
  <c r="D1299" i="7"/>
  <c r="F1299" i="7"/>
  <c r="M1260" i="7"/>
  <c r="I392" i="7"/>
  <c r="O392" i="7"/>
  <c r="J2230" i="7"/>
  <c r="I1758" i="7"/>
  <c r="D1758" i="7"/>
  <c r="J1576" i="7"/>
  <c r="C1576" i="7"/>
  <c r="E612" i="7"/>
  <c r="M807" i="7"/>
  <c r="F807" i="7"/>
  <c r="G432" i="7"/>
  <c r="O432" i="7"/>
  <c r="K8" i="7"/>
  <c r="H1872" i="7"/>
  <c r="K1872" i="7"/>
  <c r="L2189" i="7"/>
  <c r="O2129" i="7"/>
  <c r="D2129" i="7"/>
  <c r="N1866" i="7"/>
  <c r="H1866" i="7"/>
  <c r="H746" i="7"/>
  <c r="K287" i="7"/>
  <c r="H287" i="7"/>
  <c r="L1906" i="7"/>
  <c r="E1906" i="7"/>
  <c r="D1798" i="7"/>
  <c r="K747" i="7"/>
  <c r="E747" i="7"/>
  <c r="E1142" i="7"/>
  <c r="G1863" i="7"/>
  <c r="L1863" i="7"/>
  <c r="C2147" i="7"/>
  <c r="F2147" i="7"/>
  <c r="O2091" i="7"/>
  <c r="J133" i="7"/>
  <c r="D133" i="7"/>
  <c r="C1416" i="7"/>
  <c r="M510" i="7"/>
  <c r="C1439" i="7"/>
  <c r="H1791" i="7"/>
  <c r="K625" i="7"/>
  <c r="M1258" i="7"/>
  <c r="I545" i="7"/>
  <c r="M812" i="7"/>
  <c r="G1100" i="7"/>
  <c r="C707" i="7"/>
  <c r="D1988" i="7"/>
  <c r="E2068" i="7"/>
  <c r="E1461" i="7"/>
  <c r="D1461" i="7"/>
  <c r="O1697" i="7"/>
  <c r="H1132" i="7"/>
  <c r="F1132" i="7"/>
  <c r="K1544" i="7"/>
  <c r="N1544" i="7"/>
  <c r="E1125" i="7"/>
  <c r="C82" i="7"/>
  <c r="M82" i="7"/>
  <c r="L371" i="7"/>
  <c r="I371" i="7"/>
  <c r="F383" i="7"/>
  <c r="N62" i="7"/>
  <c r="C62" i="7"/>
  <c r="L609" i="7"/>
  <c r="D1850" i="7"/>
  <c r="O1850" i="7"/>
  <c r="C2216" i="7"/>
  <c r="D2216" i="7"/>
  <c r="O1209" i="7"/>
  <c r="O2171" i="7"/>
  <c r="G2171" i="7"/>
  <c r="F833" i="7"/>
  <c r="E833" i="7"/>
  <c r="E1943" i="7"/>
  <c r="G1763" i="7"/>
  <c r="D1763" i="7"/>
  <c r="E1952" i="7"/>
  <c r="J1886" i="7"/>
  <c r="N1886" i="7"/>
  <c r="I1072" i="7"/>
  <c r="H1072" i="7"/>
  <c r="E1213" i="7"/>
  <c r="K1151" i="7"/>
  <c r="M1151" i="7"/>
  <c r="N257" i="7"/>
  <c r="E257" i="7"/>
  <c r="I2193" i="7"/>
  <c r="M2086" i="7"/>
  <c r="D2086" i="7"/>
  <c r="I1189" i="7"/>
  <c r="G1249" i="7"/>
  <c r="L1249" i="7"/>
  <c r="J687" i="7"/>
  <c r="N687" i="7"/>
  <c r="D232" i="7"/>
  <c r="H1211" i="7"/>
  <c r="O1211" i="7"/>
  <c r="E837" i="7"/>
  <c r="J837" i="7"/>
  <c r="K1394" i="7"/>
  <c r="F1037" i="7"/>
  <c r="C1037" i="7"/>
  <c r="H776" i="7"/>
  <c r="E604" i="7"/>
  <c r="N604" i="7"/>
  <c r="L1927" i="7"/>
  <c r="G1927" i="7"/>
  <c r="G484" i="7"/>
  <c r="N1735" i="7"/>
  <c r="D1735" i="7"/>
  <c r="D620" i="7"/>
  <c r="J620" i="7"/>
  <c r="M25" i="7"/>
  <c r="L676" i="7"/>
  <c r="K676" i="7"/>
  <c r="I525" i="7"/>
  <c r="G1527" i="7"/>
  <c r="N1527" i="7"/>
  <c r="F2117" i="7"/>
  <c r="O2117" i="7"/>
  <c r="G318" i="7"/>
  <c r="C1458" i="7"/>
  <c r="M1458" i="7"/>
  <c r="C1271" i="7"/>
  <c r="E1271" i="7"/>
  <c r="J278" i="7"/>
  <c r="F1212" i="7"/>
  <c r="I1212" i="7"/>
  <c r="H635" i="7"/>
  <c r="H288" i="7"/>
  <c r="L288" i="7"/>
  <c r="E1732" i="7"/>
  <c r="I1732" i="7"/>
  <c r="M493" i="7"/>
  <c r="I190" i="7"/>
  <c r="F190" i="7"/>
  <c r="I2222" i="7"/>
  <c r="G2222" i="7"/>
  <c r="D171" i="7"/>
  <c r="J345" i="7"/>
  <c r="M345" i="7"/>
  <c r="J760" i="7"/>
  <c r="K1350" i="7"/>
  <c r="E1350" i="7"/>
  <c r="D1415" i="7"/>
  <c r="H1415" i="7"/>
  <c r="E580" i="7"/>
  <c r="G243" i="7"/>
  <c r="F243" i="7"/>
  <c r="C1874" i="7"/>
  <c r="D1874" i="7"/>
  <c r="L327" i="7"/>
  <c r="J1774" i="7"/>
  <c r="O1774" i="7"/>
  <c r="J1896" i="7"/>
  <c r="N311" i="7"/>
  <c r="E311" i="7"/>
  <c r="J1939" i="7"/>
  <c r="E1939" i="7"/>
  <c r="H1999" i="7"/>
  <c r="O2178" i="7"/>
  <c r="N2178" i="7"/>
  <c r="C1713" i="7"/>
  <c r="O1713" i="7"/>
  <c r="J2238" i="7"/>
  <c r="O1641" i="7"/>
  <c r="H1641" i="7"/>
  <c r="L953" i="7"/>
  <c r="E1672" i="7"/>
  <c r="F1672" i="7"/>
  <c r="K1656" i="7"/>
  <c r="M1656" i="7"/>
  <c r="F940" i="7"/>
  <c r="M587" i="7"/>
  <c r="C587" i="7"/>
  <c r="J1403" i="7"/>
  <c r="E1403" i="7"/>
  <c r="L1705" i="7"/>
  <c r="L561" i="7"/>
  <c r="K561" i="7"/>
  <c r="D1177" i="7"/>
  <c r="H205" i="7"/>
  <c r="O205" i="7"/>
  <c r="D608" i="7"/>
  <c r="J608" i="7"/>
  <c r="L1329" i="7"/>
  <c r="K689" i="7"/>
  <c r="D689" i="7"/>
  <c r="F739" i="7"/>
  <c r="C739" i="7"/>
  <c r="N1115" i="7"/>
  <c r="F247" i="7"/>
  <c r="G247" i="7"/>
  <c r="G1567" i="7"/>
  <c r="G1739" i="7"/>
  <c r="E1739" i="7"/>
  <c r="J1327" i="7"/>
  <c r="I1327" i="7"/>
  <c r="C1745" i="7"/>
  <c r="D1929" i="7"/>
  <c r="H1929" i="7"/>
  <c r="K538" i="7"/>
  <c r="F538" i="7"/>
  <c r="L1562" i="7"/>
  <c r="N210" i="7"/>
  <c r="K210" i="7"/>
  <c r="K413" i="7"/>
  <c r="D1276" i="7"/>
  <c r="M1276" i="7"/>
  <c r="H1341" i="7"/>
  <c r="M1341" i="7"/>
  <c r="M1549" i="7"/>
  <c r="E375" i="7"/>
  <c r="G375" i="7"/>
  <c r="J1048" i="7"/>
  <c r="N1048" i="7"/>
  <c r="D26" i="7"/>
  <c r="M1289" i="7"/>
  <c r="K1289" i="7"/>
  <c r="D131" i="7"/>
  <c r="H706" i="7"/>
  <c r="L706" i="7"/>
  <c r="J1199" i="7"/>
  <c r="O1199" i="7"/>
  <c r="M1651" i="7"/>
  <c r="I335" i="7"/>
  <c r="J335" i="7"/>
  <c r="J1660" i="7"/>
  <c r="D1660" i="7"/>
  <c r="K591" i="7"/>
  <c r="O542" i="7"/>
  <c r="L542" i="7"/>
  <c r="J1978" i="7"/>
  <c r="H442" i="7"/>
  <c r="C442" i="7"/>
  <c r="I923" i="7"/>
  <c r="H923" i="7"/>
  <c r="I1174" i="7"/>
  <c r="C1652" i="7"/>
  <c r="N1652" i="7"/>
  <c r="E1930" i="7"/>
  <c r="M1930" i="7"/>
  <c r="J672" i="7"/>
  <c r="D317" i="7"/>
  <c r="F317" i="7"/>
  <c r="K2206" i="7"/>
  <c r="K104" i="7"/>
  <c r="C104" i="7"/>
  <c r="E1853" i="7"/>
  <c r="N1853" i="7"/>
  <c r="M899" i="7"/>
  <c r="F1822" i="7"/>
  <c r="D1822" i="7"/>
  <c r="C690" i="7"/>
  <c r="I690" i="7"/>
  <c r="E30" i="7"/>
  <c r="O1166" i="7"/>
  <c r="F1166" i="7"/>
  <c r="M325" i="7"/>
  <c r="K2065" i="7"/>
  <c r="D2065" i="7"/>
  <c r="F1747" i="7"/>
  <c r="H1747" i="7"/>
  <c r="G1903" i="7"/>
  <c r="O361" i="7"/>
  <c r="N361" i="7"/>
  <c r="H1846" i="7"/>
  <c r="F1846" i="7"/>
  <c r="E184" i="7"/>
  <c r="H181" i="7"/>
  <c r="F181" i="7"/>
  <c r="H1573" i="7"/>
  <c r="F123" i="7"/>
  <c r="C123" i="7"/>
  <c r="M372" i="7"/>
  <c r="N372" i="7"/>
  <c r="E671" i="7"/>
  <c r="F73" i="7"/>
  <c r="G73" i="7"/>
  <c r="H622" i="7"/>
  <c r="J622" i="7"/>
  <c r="J645" i="7"/>
  <c r="D1897" i="7"/>
  <c r="J1897" i="7"/>
  <c r="H241" i="7"/>
  <c r="N1924" i="7"/>
  <c r="H1924" i="7"/>
  <c r="F1666" i="7"/>
  <c r="M1666" i="7"/>
  <c r="C1331" i="7"/>
  <c r="D1840" i="7"/>
  <c r="K1840" i="7"/>
  <c r="E853" i="7"/>
  <c r="C853" i="7"/>
  <c r="K2042" i="7"/>
  <c r="M1446" i="7"/>
  <c r="O1446" i="7"/>
  <c r="N1159" i="7"/>
  <c r="L1667" i="7"/>
  <c r="G1667" i="7"/>
  <c r="M1147" i="7"/>
  <c r="K1147" i="7"/>
  <c r="I33" i="7"/>
  <c r="D1024" i="7"/>
  <c r="L1024" i="7"/>
  <c r="N1464" i="7"/>
  <c r="G1464" i="7"/>
  <c r="O463" i="7"/>
  <c r="N984" i="7"/>
  <c r="H984" i="7"/>
  <c r="J451" i="7"/>
  <c r="M735" i="7"/>
  <c r="C735" i="7"/>
  <c r="D1356" i="7"/>
  <c r="O1356" i="7"/>
  <c r="D1885" i="7"/>
  <c r="N2233" i="7"/>
  <c r="O2233" i="7"/>
  <c r="F1533" i="7"/>
  <c r="J1533" i="7"/>
  <c r="C583" i="7"/>
  <c r="N716" i="7"/>
  <c r="H716" i="7"/>
  <c r="D1596" i="7"/>
  <c r="L1387" i="7"/>
  <c r="H1387" i="7"/>
  <c r="O932" i="7"/>
  <c r="F932" i="7"/>
  <c r="E1947" i="7"/>
  <c r="J1453" i="7"/>
  <c r="D1453" i="7"/>
  <c r="M2062" i="7"/>
  <c r="J2062" i="7"/>
  <c r="O1348" i="7"/>
  <c r="H129" i="7"/>
  <c r="I129" i="7"/>
  <c r="N208" i="7"/>
  <c r="F1880" i="7"/>
  <c r="K1880" i="7"/>
  <c r="J2022" i="7"/>
  <c r="L2022" i="7"/>
  <c r="C1493" i="7"/>
  <c r="I37" i="7"/>
  <c r="F37" i="7"/>
  <c r="C58" i="7"/>
  <c r="L58" i="7"/>
  <c r="J670" i="7"/>
  <c r="J504" i="7"/>
  <c r="N504" i="7"/>
  <c r="N1253" i="7"/>
  <c r="I302" i="7"/>
  <c r="O302" i="7"/>
  <c r="D194" i="7"/>
  <c r="G194" i="7"/>
  <c r="K192" i="7"/>
  <c r="E1783" i="7"/>
  <c r="F1783" i="7"/>
  <c r="E2139" i="7"/>
  <c r="K2139" i="7"/>
  <c r="M1108" i="7"/>
  <c r="N240" i="7"/>
  <c r="K240" i="7"/>
  <c r="K2017" i="7"/>
  <c r="M1834" i="7"/>
  <c r="D1834" i="7"/>
  <c r="F616" i="7"/>
  <c r="C616" i="7"/>
  <c r="F1967" i="7"/>
  <c r="D233" i="7"/>
  <c r="H233" i="7"/>
  <c r="N373" i="7"/>
  <c r="O373" i="7"/>
  <c r="M217" i="7"/>
  <c r="J889" i="7"/>
  <c r="G889" i="7"/>
  <c r="G930" i="7"/>
  <c r="C66" i="7"/>
  <c r="K66" i="7"/>
  <c r="I910" i="7"/>
  <c r="L910" i="7"/>
  <c r="M1612" i="7"/>
  <c r="O487" i="7"/>
  <c r="H487" i="7"/>
  <c r="L641" i="7"/>
  <c r="F641" i="7"/>
  <c r="I115" i="7"/>
  <c r="O556" i="7"/>
  <c r="F556" i="7"/>
  <c r="G701" i="7"/>
  <c r="E1082" i="7"/>
  <c r="O1082" i="7"/>
  <c r="F1155" i="7"/>
  <c r="N1155" i="7"/>
  <c r="D1178" i="7"/>
  <c r="O2028" i="7"/>
  <c r="I2028" i="7"/>
  <c r="D2003" i="7"/>
  <c r="E2003" i="7"/>
  <c r="E743" i="7"/>
  <c r="G1678" i="7"/>
  <c r="K1678" i="7"/>
  <c r="I503" i="7"/>
  <c r="E242" i="7"/>
  <c r="K242" i="7"/>
  <c r="D428" i="7"/>
  <c r="N428" i="7"/>
  <c r="L1875" i="7"/>
  <c r="M169" i="7"/>
  <c r="C169" i="7"/>
  <c r="G1932" i="7"/>
  <c r="O1932" i="7"/>
  <c r="K1706" i="7"/>
  <c r="D1383" i="7"/>
  <c r="H1383" i="7"/>
  <c r="C1054" i="7"/>
  <c r="L1266" i="7"/>
  <c r="F1266" i="7"/>
  <c r="F909" i="7"/>
  <c r="K909" i="7"/>
  <c r="K694" i="7"/>
  <c r="N209" i="7"/>
  <c r="O209" i="7"/>
  <c r="D2057" i="7"/>
  <c r="I2057" i="7"/>
  <c r="I2032" i="7"/>
  <c r="J2109" i="7"/>
  <c r="L2109" i="7"/>
  <c r="E1380" i="7"/>
  <c r="K165" i="7"/>
  <c r="O165" i="7"/>
  <c r="I281" i="7"/>
  <c r="F281" i="7"/>
  <c r="C829" i="7"/>
  <c r="C1425" i="7"/>
  <c r="M1425" i="7"/>
  <c r="C1865" i="7"/>
  <c r="G1865" i="7"/>
  <c r="O1740" i="7"/>
  <c r="D1917" i="7"/>
  <c r="J1917" i="7"/>
  <c r="J1550" i="7"/>
  <c r="G1816" i="7"/>
  <c r="N1816" i="7"/>
  <c r="C1407" i="7"/>
  <c r="K1407" i="7"/>
  <c r="J1385" i="7"/>
  <c r="F1136" i="7"/>
  <c r="L1136" i="7"/>
  <c r="N697" i="7"/>
  <c r="F697" i="7"/>
  <c r="K2184" i="7"/>
  <c r="G1217" i="7"/>
  <c r="C1217" i="7"/>
  <c r="F1015" i="7"/>
  <c r="K120" i="7"/>
  <c r="H120" i="7"/>
  <c r="L309" i="7"/>
  <c r="I309" i="7"/>
  <c r="J1379" i="7"/>
  <c r="D300" i="7"/>
  <c r="I300" i="7"/>
  <c r="F2218" i="7"/>
  <c r="J2218" i="7"/>
  <c r="D2166" i="7"/>
  <c r="M1698" i="7"/>
  <c r="E1698" i="7"/>
  <c r="K820" i="7"/>
  <c r="C1572" i="7"/>
  <c r="N1572" i="7"/>
  <c r="H588" i="7"/>
  <c r="O588" i="7"/>
  <c r="J1922" i="7"/>
  <c r="J443" i="7"/>
  <c r="O443" i="7"/>
  <c r="H1868" i="7"/>
  <c r="G1868" i="7"/>
  <c r="G1502" i="7"/>
  <c r="N788" i="7"/>
  <c r="G788" i="7"/>
  <c r="H636" i="7"/>
  <c r="M802" i="7"/>
  <c r="D802" i="7"/>
  <c r="I1569" i="7"/>
  <c r="M1569" i="7"/>
  <c r="J794" i="7"/>
  <c r="N1362" i="7"/>
  <c r="K1362" i="7"/>
  <c r="N879" i="7"/>
  <c r="L879" i="7"/>
  <c r="D1127" i="7"/>
  <c r="N566" i="7"/>
  <c r="O566" i="7"/>
  <c r="G2173" i="7"/>
  <c r="E214" i="7"/>
  <c r="N214" i="7"/>
  <c r="O254" i="7"/>
  <c r="E254" i="7"/>
  <c r="I1071" i="7"/>
  <c r="E407" i="7"/>
  <c r="L407" i="7"/>
  <c r="F1786" i="7"/>
  <c r="H1786" i="7"/>
  <c r="M1259" i="7"/>
  <c r="L686" i="7"/>
  <c r="O686" i="7"/>
  <c r="F1565" i="7"/>
  <c r="F908" i="7"/>
  <c r="L908" i="7"/>
  <c r="F590" i="7"/>
  <c r="E590" i="7"/>
  <c r="G198" i="7"/>
  <c r="M615" i="7"/>
  <c r="F615" i="7"/>
  <c r="K703" i="7"/>
  <c r="O703" i="7"/>
  <c r="J395" i="7"/>
  <c r="N464" i="7"/>
  <c r="L464" i="7"/>
  <c r="F474" i="7"/>
  <c r="J2102" i="7"/>
  <c r="O2102" i="7"/>
  <c r="O1103" i="7"/>
  <c r="M1103" i="7"/>
  <c r="K1913" i="7"/>
  <c r="O282" i="7"/>
  <c r="C282" i="7"/>
  <c r="H1013" i="7"/>
  <c r="D1013" i="7"/>
  <c r="F1679" i="7"/>
  <c r="G801" i="7"/>
  <c r="E801" i="7"/>
  <c r="D661" i="7"/>
  <c r="D1958" i="7"/>
  <c r="H1958" i="7"/>
  <c r="M1496" i="7"/>
  <c r="J1496" i="7"/>
  <c r="J296" i="7"/>
  <c r="C1287" i="7"/>
  <c r="F1287" i="7"/>
  <c r="E773" i="7"/>
  <c r="I773" i="7"/>
  <c r="I664" i="7"/>
  <c r="K531" i="7"/>
  <c r="M531" i="7"/>
  <c r="N1468" i="7"/>
  <c r="C50" i="7"/>
  <c r="E50" i="7"/>
  <c r="O968" i="7"/>
  <c r="M968" i="7"/>
  <c r="G1376" i="7"/>
  <c r="H1661" i="7"/>
  <c r="I1661" i="7"/>
  <c r="N32" i="7"/>
  <c r="F32" i="7"/>
  <c r="F1079" i="7"/>
  <c r="M127" i="7"/>
  <c r="K127" i="7"/>
  <c r="G1764" i="7"/>
  <c r="G2106" i="7"/>
  <c r="D2106" i="7"/>
  <c r="M1223" i="7"/>
  <c r="G1223" i="7"/>
  <c r="O784" i="7"/>
  <c r="L1435" i="7"/>
  <c r="I1435" i="7"/>
  <c r="O722" i="7"/>
  <c r="C722" i="7"/>
  <c r="E1277" i="7"/>
  <c r="O1121" i="7"/>
  <c r="J1121" i="7"/>
  <c r="D1182" i="7"/>
  <c r="C94" i="7"/>
  <c r="N94" i="7"/>
  <c r="G569" i="7"/>
  <c r="L569" i="7"/>
  <c r="G1686" i="7"/>
  <c r="E2049" i="7"/>
  <c r="J2049" i="7"/>
  <c r="H2036" i="7"/>
  <c r="N2036" i="7"/>
  <c r="F1893" i="7"/>
  <c r="E128" i="7"/>
  <c r="O128" i="7"/>
  <c r="K2044" i="7"/>
  <c r="L1756" i="7"/>
  <c r="C1756" i="7"/>
  <c r="G2235" i="7"/>
  <c r="D2235" i="7"/>
  <c r="D1176" i="7"/>
  <c r="F1235" i="7"/>
  <c r="D1235" i="7"/>
  <c r="G1907" i="7"/>
  <c r="I1907" i="7"/>
  <c r="C1673" i="7"/>
  <c r="M1832" i="7"/>
  <c r="K1832" i="7"/>
  <c r="E1204" i="7"/>
  <c r="D1080" i="7"/>
  <c r="L1080" i="7"/>
  <c r="D838" i="7"/>
  <c r="L838" i="7"/>
  <c r="I1000" i="7"/>
  <c r="M1207" i="7"/>
  <c r="E1207" i="7"/>
  <c r="L723" i="7"/>
  <c r="E723" i="7"/>
  <c r="K2132" i="7"/>
  <c r="N424" i="7"/>
  <c r="G424" i="7"/>
  <c r="M2054" i="7"/>
  <c r="C935" i="7"/>
  <c r="D935" i="7"/>
  <c r="D1129" i="7"/>
  <c r="I1129" i="7"/>
  <c r="I67" i="7"/>
  <c r="C2025" i="7"/>
  <c r="K2025" i="7"/>
  <c r="J1869" i="7"/>
  <c r="E1869" i="7"/>
  <c r="I310" i="7"/>
  <c r="I548" i="7"/>
  <c r="L548" i="7"/>
  <c r="K307" i="7"/>
  <c r="G1104" i="7"/>
  <c r="N1104" i="7"/>
  <c r="C1466" i="7"/>
  <c r="E1466" i="7"/>
  <c r="M669" i="7"/>
  <c r="J1192" i="7"/>
  <c r="G1192" i="7"/>
  <c r="M830" i="7"/>
  <c r="N830" i="7"/>
  <c r="I1489" i="7"/>
  <c r="H1193" i="7"/>
  <c r="L1193" i="7"/>
  <c r="I1989" i="7"/>
  <c r="F1106" i="7"/>
  <c r="G1106" i="7"/>
  <c r="I312" i="7"/>
  <c r="J312" i="7"/>
  <c r="M846" i="7"/>
  <c r="N659" i="7"/>
  <c r="I659" i="7"/>
  <c r="N52" i="7"/>
  <c r="C52" i="7"/>
  <c r="D158" i="7"/>
  <c r="N320" i="7"/>
  <c r="E320" i="7"/>
  <c r="O967" i="7"/>
  <c r="N966" i="7"/>
  <c r="J966" i="7"/>
  <c r="I1274" i="7"/>
  <c r="G1274" i="7"/>
  <c r="D1680" i="7"/>
  <c r="H1690" i="7"/>
  <c r="C1690" i="7"/>
  <c r="O330" i="7"/>
  <c r="E330" i="7"/>
  <c r="H947" i="7"/>
  <c r="O571" i="7"/>
  <c r="H571" i="7"/>
  <c r="D138" i="7"/>
  <c r="L884" i="7"/>
  <c r="G884" i="7"/>
  <c r="M518" i="7"/>
  <c r="L518" i="7"/>
  <c r="M384" i="7"/>
  <c r="C1448" i="7"/>
  <c r="G1448" i="7"/>
  <c r="N1629" i="7"/>
  <c r="F1629" i="7"/>
  <c r="F1842" i="7"/>
  <c r="E530" i="7"/>
  <c r="M530" i="7"/>
  <c r="G1585" i="7"/>
  <c r="I1434" i="7"/>
  <c r="K1434" i="7"/>
  <c r="F981" i="7"/>
  <c r="K981" i="7"/>
  <c r="J900" i="7"/>
  <c r="O1882" i="7"/>
  <c r="C1882" i="7"/>
  <c r="D2073" i="7"/>
  <c r="L2073" i="7"/>
  <c r="F624" i="7"/>
  <c r="N1556" i="7"/>
  <c r="O1556" i="7"/>
  <c r="D2064" i="7"/>
  <c r="C1165" i="7"/>
  <c r="K1165" i="7"/>
  <c r="K1505" i="7"/>
  <c r="C1505" i="7"/>
  <c r="D517" i="7"/>
  <c r="G1877" i="7"/>
  <c r="F1877" i="7"/>
  <c r="F767" i="7"/>
  <c r="C767" i="7"/>
  <c r="N729" i="7"/>
  <c r="K1181" i="7"/>
  <c r="H1181" i="7"/>
  <c r="H1368" i="7"/>
  <c r="N1603" i="7"/>
  <c r="G1603" i="7"/>
  <c r="L437" i="7"/>
  <c r="G437" i="7"/>
  <c r="N753" i="7"/>
  <c r="M60" i="7"/>
  <c r="N60" i="7"/>
  <c r="D1894" i="7"/>
  <c r="C1894" i="7"/>
  <c r="I2137" i="7"/>
  <c r="H177" i="7"/>
  <c r="C177" i="7"/>
  <c r="F1564" i="7"/>
  <c r="L322" i="7"/>
  <c r="D322" i="7"/>
  <c r="I1169" i="7"/>
  <c r="E1169" i="7"/>
  <c r="L357" i="7"/>
  <c r="G1704" i="7"/>
  <c r="N1704" i="7"/>
  <c r="C2110" i="7"/>
  <c r="K2110" i="7"/>
  <c r="E453" i="7"/>
  <c r="F922" i="7"/>
  <c r="N922" i="7"/>
  <c r="F1542" i="7"/>
  <c r="N619" i="7"/>
  <c r="G619" i="7"/>
  <c r="E255" i="7"/>
  <c r="M255" i="7"/>
  <c r="J1175" i="7"/>
  <c r="F1382" i="7"/>
  <c r="M1382" i="7"/>
  <c r="G1236" i="7"/>
  <c r="O1236" i="7"/>
  <c r="C1346" i="7"/>
  <c r="C1511" i="7"/>
  <c r="I1511" i="7"/>
  <c r="K1423" i="7"/>
  <c r="O1074" i="7"/>
  <c r="I1074" i="7"/>
  <c r="C971" i="7"/>
  <c r="N971" i="7"/>
  <c r="J772" i="7"/>
  <c r="J924" i="7"/>
  <c r="L924" i="7"/>
  <c r="O1460" i="7"/>
  <c r="G1460" i="7"/>
  <c r="E618" i="7"/>
  <c r="C594" i="7"/>
  <c r="L594" i="7"/>
  <c r="D1090" i="7"/>
  <c r="C1676" i="7"/>
  <c r="D1676" i="7"/>
  <c r="I168" i="7"/>
  <c r="J168" i="7"/>
  <c r="N574" i="7"/>
  <c r="D313" i="7"/>
  <c r="F313" i="7"/>
  <c r="E1899" i="7"/>
  <c r="G1899" i="7"/>
  <c r="G1338" i="7"/>
  <c r="H572" i="7"/>
  <c r="F572" i="7"/>
  <c r="L603" i="7"/>
  <c r="D199" i="7"/>
  <c r="K199" i="7"/>
  <c r="J299" i="7"/>
  <c r="K299" i="7"/>
  <c r="L1701" i="7"/>
  <c r="L980" i="7"/>
  <c r="J980" i="7"/>
  <c r="K913" i="7"/>
  <c r="L913" i="7"/>
  <c r="J1366" i="7"/>
  <c r="N88" i="7"/>
  <c r="O88" i="7"/>
  <c r="G2019" i="7"/>
  <c r="D1436" i="7"/>
  <c r="M1436" i="7"/>
  <c r="C965" i="7"/>
  <c r="K965" i="7"/>
  <c r="N1216" i="7"/>
  <c r="K1726" i="7"/>
  <c r="G1726" i="7"/>
  <c r="N223" i="7"/>
  <c r="D223" i="7"/>
  <c r="D718" i="7"/>
  <c r="H385" i="7"/>
  <c r="D385" i="7"/>
  <c r="M137" i="7"/>
  <c r="N1226" i="7"/>
  <c r="D1226" i="7"/>
  <c r="G547" i="7"/>
  <c r="H547" i="7"/>
  <c r="H2006" i="7"/>
  <c r="H285" i="7"/>
  <c r="M285" i="7"/>
  <c r="F768" i="7"/>
  <c r="K768" i="7"/>
  <c r="O951" i="7"/>
  <c r="E1333" i="7"/>
  <c r="G1333" i="7"/>
  <c r="M1981" i="7"/>
  <c r="D65" i="7"/>
  <c r="M65" i="7"/>
  <c r="F962" i="7"/>
  <c r="H962" i="7"/>
  <c r="G55" i="7"/>
  <c r="K1467" i="7"/>
  <c r="O1467" i="7"/>
  <c r="E1558" i="7"/>
  <c r="C1558" i="7"/>
  <c r="I1487" i="7"/>
  <c r="H1515" i="7"/>
  <c r="L1515" i="7"/>
  <c r="O1122" i="7"/>
  <c r="C1157" i="7"/>
  <c r="M1157" i="7"/>
  <c r="F1965" i="7"/>
  <c r="M1965" i="7"/>
  <c r="M92" i="7"/>
  <c r="E1895" i="7"/>
  <c r="K1895" i="7"/>
  <c r="O799" i="7"/>
  <c r="K799" i="7"/>
  <c r="M1619" i="7"/>
  <c r="J1499" i="7"/>
  <c r="I1499" i="7"/>
  <c r="G410" i="7"/>
  <c r="J1571" i="7"/>
  <c r="D1571" i="7"/>
  <c r="E95" i="7"/>
  <c r="K95" i="7"/>
  <c r="M934" i="7"/>
  <c r="O1070" i="7"/>
  <c r="F1070" i="7"/>
  <c r="O1298" i="7"/>
  <c r="J1298" i="7"/>
  <c r="E512" i="7"/>
  <c r="L2217" i="7"/>
  <c r="F2217" i="7"/>
  <c r="K1820" i="7"/>
  <c r="G915" i="7"/>
  <c r="D915" i="7"/>
  <c r="N578" i="7"/>
  <c r="O578" i="7"/>
  <c r="C685" i="7"/>
  <c r="M411" i="7"/>
  <c r="H411" i="7"/>
  <c r="M136" i="7"/>
  <c r="J136" i="7"/>
  <c r="I856" i="7"/>
  <c r="O2011" i="7"/>
  <c r="C2011" i="7"/>
  <c r="M1647" i="7"/>
  <c r="F2015" i="7"/>
  <c r="E2015" i="7"/>
  <c r="N1325" i="7"/>
  <c r="G1325" i="7"/>
  <c r="C1696" i="7"/>
  <c r="N1598" i="7"/>
  <c r="K1598" i="7"/>
  <c r="F1219" i="7"/>
  <c r="I1219" i="7"/>
  <c r="E1855" i="7"/>
  <c r="N1093" i="7"/>
  <c r="E1093" i="7"/>
  <c r="L1299" i="7"/>
  <c r="F1260" i="7"/>
  <c r="L1260" i="7"/>
  <c r="C392" i="7"/>
  <c r="K392" i="7"/>
  <c r="I2230" i="7"/>
  <c r="O1758" i="7"/>
  <c r="M1758" i="7"/>
  <c r="K1576" i="7"/>
  <c r="O1576" i="7"/>
  <c r="I612" i="7"/>
  <c r="N807" i="7"/>
  <c r="D807" i="7"/>
  <c r="F432" i="7"/>
  <c r="D8" i="7"/>
  <c r="G8" i="7"/>
  <c r="J1872" i="7"/>
  <c r="C1872" i="7"/>
  <c r="J2189" i="7"/>
  <c r="I2129" i="7"/>
  <c r="K2129" i="7"/>
  <c r="G1866" i="7"/>
  <c r="M1866" i="7"/>
  <c r="G746" i="7"/>
  <c r="F287" i="7"/>
  <c r="J287" i="7"/>
  <c r="G1906" i="7"/>
  <c r="C1798" i="7"/>
  <c r="L1798" i="7"/>
  <c r="L747" i="7"/>
  <c r="H747" i="7"/>
  <c r="J1142" i="7"/>
  <c r="F1863" i="7"/>
  <c r="N1863" i="7"/>
  <c r="D2147" i="7"/>
  <c r="J2147" i="7"/>
  <c r="M2091" i="7"/>
  <c r="J1335" i="7"/>
  <c r="H510" i="7"/>
  <c r="K29" i="7"/>
  <c r="N1791" i="7"/>
  <c r="M1582" i="7"/>
  <c r="H1258" i="7"/>
  <c r="F812" i="7"/>
  <c r="N1918" i="7"/>
  <c r="E1100" i="7"/>
  <c r="L707" i="7"/>
  <c r="F1988" i="7"/>
  <c r="H2068" i="7"/>
  <c r="O1461" i="7"/>
  <c r="N1461" i="7"/>
  <c r="M1697" i="7"/>
  <c r="J1132" i="7"/>
  <c r="N1132" i="7"/>
  <c r="C1544" i="7"/>
  <c r="E1544" i="7"/>
  <c r="C1125" i="7"/>
  <c r="O82" i="7"/>
  <c r="E82" i="7"/>
  <c r="G371" i="7"/>
  <c r="G383" i="7"/>
  <c r="M383" i="7"/>
  <c r="L62" i="7"/>
  <c r="G62" i="7"/>
  <c r="E609" i="7"/>
  <c r="F1850" i="7"/>
  <c r="M1850" i="7"/>
  <c r="M2216" i="7"/>
  <c r="O2216" i="7"/>
  <c r="C1209" i="7"/>
  <c r="C2171" i="7"/>
  <c r="M2171" i="7"/>
  <c r="L833" i="7"/>
  <c r="I1943" i="7"/>
  <c r="O1943" i="7"/>
  <c r="H1763" i="7"/>
  <c r="K1763" i="7"/>
  <c r="O1952" i="7"/>
  <c r="D1886" i="7"/>
  <c r="K1886" i="7"/>
  <c r="M1072" i="7"/>
  <c r="E1072" i="7"/>
  <c r="F1213" i="7"/>
  <c r="J1151" i="7"/>
  <c r="I1151" i="7"/>
  <c r="J257" i="7"/>
  <c r="L2193" i="7"/>
  <c r="N2193" i="7"/>
  <c r="J2086" i="7"/>
  <c r="G2086" i="7"/>
  <c r="D1189" i="7"/>
  <c r="D1249" i="7"/>
  <c r="J1249" i="7"/>
  <c r="F687" i="7"/>
  <c r="L687" i="7"/>
  <c r="M232" i="7"/>
  <c r="G1211" i="7"/>
  <c r="J1211" i="7"/>
  <c r="G837" i="7"/>
  <c r="L1394" i="7"/>
  <c r="I1394" i="7"/>
  <c r="H1037" i="7"/>
  <c r="G1037" i="7"/>
  <c r="E776" i="7"/>
  <c r="H604" i="7"/>
  <c r="F604" i="7"/>
  <c r="C1927" i="7"/>
  <c r="O1927" i="7"/>
  <c r="F484" i="7"/>
  <c r="J1735" i="7"/>
  <c r="O1735" i="7"/>
  <c r="G620" i="7"/>
  <c r="I25" i="7"/>
  <c r="E25" i="7"/>
  <c r="F676" i="7"/>
  <c r="E676" i="7"/>
  <c r="K525" i="7"/>
  <c r="F1527" i="7"/>
  <c r="K1527" i="7"/>
  <c r="K2117" i="7"/>
  <c r="J2117" i="7"/>
  <c r="L318" i="7"/>
  <c r="I1458" i="7"/>
  <c r="E1458" i="7"/>
  <c r="F1271" i="7"/>
  <c r="O278" i="7"/>
  <c r="G278" i="7"/>
  <c r="O1212" i="7"/>
  <c r="K1212" i="7"/>
  <c r="I635" i="7"/>
  <c r="C288" i="7"/>
  <c r="M288" i="7"/>
  <c r="L1732" i="7"/>
  <c r="G1732" i="7"/>
  <c r="J493" i="7"/>
  <c r="C190" i="7"/>
  <c r="E190" i="7"/>
  <c r="K2222" i="7"/>
  <c r="O171" i="7"/>
  <c r="L171" i="7"/>
  <c r="F345" i="7"/>
  <c r="D345" i="7"/>
  <c r="L760" i="7"/>
  <c r="C1350" i="7"/>
  <c r="J1350" i="7"/>
  <c r="E1415" i="7"/>
  <c r="J1415" i="7"/>
  <c r="F580" i="7"/>
  <c r="C243" i="7"/>
  <c r="O243" i="7"/>
  <c r="L1874" i="7"/>
  <c r="I327" i="7"/>
  <c r="H327" i="7"/>
  <c r="D1774" i="7"/>
  <c r="E1774" i="7"/>
  <c r="H1896" i="7"/>
  <c r="H311" i="7"/>
  <c r="L311" i="7"/>
  <c r="H1939" i="7"/>
  <c r="G1939" i="7"/>
  <c r="J1999" i="7"/>
  <c r="G2178" i="7"/>
  <c r="D2178" i="7"/>
  <c r="D1713" i="7"/>
  <c r="K2238" i="7"/>
  <c r="M2238" i="7"/>
  <c r="J1641" i="7"/>
  <c r="D1641" i="7"/>
  <c r="D953" i="7"/>
  <c r="D1672" i="7"/>
  <c r="O1672" i="7"/>
  <c r="E1656" i="7"/>
  <c r="O1656" i="7"/>
  <c r="J940" i="7"/>
  <c r="J587" i="7"/>
  <c r="F587" i="7"/>
  <c r="H1403" i="7"/>
  <c r="H1705" i="7"/>
  <c r="O1705" i="7"/>
  <c r="I561" i="7"/>
  <c r="C561" i="7"/>
  <c r="N1177" i="7"/>
  <c r="E205" i="7"/>
  <c r="J205" i="7"/>
  <c r="O608" i="7"/>
  <c r="N608" i="7"/>
  <c r="I1329" i="7"/>
  <c r="O689" i="7"/>
  <c r="M689" i="7"/>
  <c r="M739" i="7"/>
  <c r="J1115" i="7"/>
  <c r="H1115" i="7"/>
  <c r="N247" i="7"/>
  <c r="O247" i="7"/>
  <c r="O1567" i="7"/>
  <c r="L1739" i="7"/>
  <c r="C1739" i="7"/>
  <c r="G1327" i="7"/>
  <c r="H1327" i="7"/>
  <c r="O1745" i="7"/>
  <c r="J1929" i="7"/>
  <c r="M1929" i="7"/>
  <c r="H538" i="7"/>
  <c r="G1562" i="7"/>
  <c r="C1562" i="7"/>
  <c r="O210" i="7"/>
  <c r="D210" i="7"/>
  <c r="I413" i="7"/>
  <c r="F1276" i="7"/>
  <c r="H1276" i="7"/>
  <c r="N1341" i="7"/>
  <c r="I1341" i="7"/>
  <c r="D1549" i="7"/>
  <c r="N375" i="7"/>
  <c r="I375" i="7"/>
  <c r="L1048" i="7"/>
  <c r="I26" i="7"/>
  <c r="F26" i="7"/>
  <c r="I1289" i="7"/>
  <c r="F1289" i="7"/>
  <c r="C131" i="7"/>
  <c r="E706" i="7"/>
  <c r="M706" i="7"/>
  <c r="C1199" i="7"/>
  <c r="H1199" i="7"/>
  <c r="F1651" i="7"/>
  <c r="K335" i="7"/>
  <c r="H335" i="7"/>
  <c r="H1660" i="7"/>
  <c r="M591" i="7"/>
  <c r="E591" i="7"/>
  <c r="E542" i="7"/>
  <c r="D542" i="7"/>
  <c r="N1978" i="7"/>
  <c r="J442" i="7"/>
  <c r="M442" i="7"/>
  <c r="O923" i="7"/>
  <c r="M923" i="7"/>
  <c r="G1174" i="7"/>
  <c r="G1652" i="7"/>
  <c r="D1652" i="7"/>
  <c r="G1930" i="7"/>
  <c r="K672" i="7"/>
  <c r="H672" i="7"/>
  <c r="E317" i="7"/>
  <c r="H317" i="7"/>
  <c r="H2206" i="7"/>
  <c r="M104" i="7"/>
  <c r="O104" i="7"/>
  <c r="F1853" i="7"/>
  <c r="O1853" i="7"/>
  <c r="I899" i="7"/>
  <c r="H1822" i="7"/>
  <c r="I1822" i="7"/>
  <c r="F690" i="7"/>
  <c r="C30" i="7"/>
  <c r="I30" i="7"/>
  <c r="J1166" i="7"/>
  <c r="D1166" i="7"/>
  <c r="E325" i="7"/>
  <c r="L2065" i="7"/>
  <c r="E2065" i="7"/>
  <c r="C1747" i="7"/>
  <c r="J1747" i="7"/>
  <c r="J1903" i="7"/>
  <c r="L361" i="7"/>
  <c r="G361" i="7"/>
  <c r="O1846" i="7"/>
  <c r="O184" i="7"/>
  <c r="F184" i="7"/>
  <c r="L181" i="7"/>
  <c r="E181" i="7"/>
  <c r="E1573" i="7"/>
  <c r="K123" i="7"/>
  <c r="O123" i="7"/>
  <c r="E372" i="7"/>
  <c r="L372" i="7"/>
  <c r="O671" i="7"/>
  <c r="O73" i="7"/>
  <c r="H73" i="7"/>
  <c r="K622" i="7"/>
  <c r="I645" i="7"/>
  <c r="N645" i="7"/>
  <c r="I1897" i="7"/>
  <c r="O1897" i="7"/>
  <c r="G241" i="7"/>
  <c r="D1924" i="7"/>
  <c r="L1924" i="7"/>
  <c r="I1666" i="7"/>
  <c r="O1666" i="7"/>
  <c r="E1331" i="7"/>
  <c r="M1840" i="7"/>
  <c r="C1840" i="7"/>
  <c r="N853" i="7"/>
  <c r="I2042" i="7"/>
  <c r="J2042" i="7"/>
  <c r="E1446" i="7"/>
  <c r="I1446" i="7"/>
  <c r="I1159" i="7"/>
  <c r="I1667" i="7"/>
  <c r="M1667" i="7"/>
  <c r="D1147" i="7"/>
  <c r="F1147" i="7"/>
  <c r="N33" i="7"/>
  <c r="K1024" i="7"/>
  <c r="J1024" i="7"/>
  <c r="O1464" i="7"/>
  <c r="F463" i="7"/>
  <c r="D463" i="7"/>
  <c r="M984" i="7"/>
  <c r="G984" i="7"/>
  <c r="L451" i="7"/>
  <c r="L735" i="7"/>
  <c r="D735" i="7"/>
  <c r="F1356" i="7"/>
  <c r="K1356" i="7"/>
  <c r="E1885" i="7"/>
  <c r="C2233" i="7"/>
  <c r="K2233" i="7"/>
  <c r="K1533" i="7"/>
  <c r="F583" i="7"/>
  <c r="E583" i="7"/>
  <c r="D716" i="7"/>
  <c r="L716" i="7"/>
  <c r="N1596" i="7"/>
  <c r="F1387" i="7"/>
  <c r="C1387" i="7"/>
  <c r="M932" i="7"/>
  <c r="I932" i="7"/>
  <c r="J1947" i="7"/>
  <c r="C1453" i="7"/>
  <c r="H1453" i="7"/>
  <c r="I2062" i="7"/>
  <c r="J1348" i="7"/>
  <c r="D1348" i="7"/>
  <c r="C129" i="7"/>
  <c r="M129" i="7"/>
  <c r="J208" i="7"/>
  <c r="D1880" i="7"/>
  <c r="O1880" i="7"/>
  <c r="F2022" i="7"/>
  <c r="C2022" i="7"/>
  <c r="E1493" i="7"/>
  <c r="L37" i="7"/>
  <c r="N37" i="7"/>
  <c r="H58" i="7"/>
  <c r="C670" i="7"/>
  <c r="M670" i="7"/>
  <c r="H504" i="7"/>
  <c r="D504" i="7"/>
  <c r="F1253" i="7"/>
  <c r="N302" i="7"/>
  <c r="L302" i="7"/>
  <c r="L194" i="7"/>
  <c r="E194" i="7"/>
  <c r="C192" i="7"/>
  <c r="I1783" i="7"/>
  <c r="O1783" i="7"/>
  <c r="J2139" i="7"/>
  <c r="K1108" i="7"/>
  <c r="I1108" i="7"/>
  <c r="G240" i="7"/>
  <c r="L240" i="7"/>
  <c r="J2017" i="7"/>
  <c r="E1834" i="7"/>
  <c r="N1834" i="7"/>
  <c r="D616" i="7"/>
  <c r="M616" i="7"/>
  <c r="M1967" i="7"/>
  <c r="E233" i="7"/>
  <c r="J233" i="7"/>
  <c r="H373" i="7"/>
  <c r="O217" i="7"/>
  <c r="C217" i="7"/>
  <c r="L889" i="7"/>
  <c r="O889" i="7"/>
  <c r="I930" i="7"/>
  <c r="M66" i="7"/>
  <c r="G66" i="7"/>
  <c r="D910" i="7"/>
  <c r="O910" i="7"/>
  <c r="K1612" i="7"/>
  <c r="L487" i="7"/>
  <c r="I487" i="7"/>
  <c r="I641" i="7"/>
  <c r="M115" i="7"/>
  <c r="H115" i="7"/>
  <c r="L556" i="7"/>
  <c r="J556" i="7"/>
  <c r="K701" i="7"/>
  <c r="H1082" i="7"/>
  <c r="G1082" i="7"/>
  <c r="H1155" i="7"/>
  <c r="C1155" i="7"/>
  <c r="F1178" i="7"/>
  <c r="G2028" i="7"/>
  <c r="E2028" i="7"/>
  <c r="O2003" i="7"/>
  <c r="M743" i="7"/>
  <c r="L743" i="7"/>
  <c r="E1678" i="7"/>
  <c r="F1678" i="7"/>
  <c r="L503" i="7"/>
  <c r="G242" i="7"/>
  <c r="N242" i="7"/>
  <c r="E428" i="7"/>
  <c r="K428" i="7"/>
  <c r="F1875" i="7"/>
  <c r="H169" i="7"/>
  <c r="G169" i="7"/>
  <c r="D1932" i="7"/>
  <c r="L1706" i="7"/>
  <c r="J1706" i="7"/>
  <c r="N1383" i="7"/>
  <c r="O1383" i="7"/>
  <c r="I1054" i="7"/>
  <c r="O1266" i="7"/>
  <c r="I1266" i="7"/>
  <c r="J909" i="7"/>
  <c r="L909" i="7"/>
  <c r="D694" i="7"/>
  <c r="M209" i="7"/>
  <c r="J209" i="7"/>
  <c r="K2057" i="7"/>
  <c r="C2032" i="7"/>
  <c r="J2032" i="7"/>
  <c r="N2109" i="7"/>
  <c r="H2109" i="7"/>
  <c r="K1380" i="7"/>
  <c r="F165" i="7"/>
  <c r="E165" i="7"/>
  <c r="N281" i="7"/>
  <c r="E281" i="7"/>
  <c r="M829" i="7"/>
  <c r="G1425" i="7"/>
  <c r="K1425" i="7"/>
  <c r="E1865" i="7"/>
  <c r="C1740" i="7"/>
  <c r="E1740" i="7"/>
  <c r="E1917" i="7"/>
  <c r="M1917" i="7"/>
  <c r="I1550" i="7"/>
  <c r="F1816" i="7"/>
  <c r="C1816" i="7"/>
  <c r="D1407" i="7"/>
  <c r="N1407" i="7"/>
  <c r="M1385" i="7"/>
  <c r="K1136" i="7"/>
  <c r="D1136" i="7"/>
  <c r="D697" i="7"/>
  <c r="N2184" i="7"/>
  <c r="C2184" i="7"/>
  <c r="D1217" i="7"/>
  <c r="M1217" i="7"/>
  <c r="J1015" i="7"/>
  <c r="C120" i="7"/>
  <c r="J120" i="7"/>
  <c r="N309" i="7"/>
  <c r="G309" i="7"/>
  <c r="G1379" i="7"/>
  <c r="O300" i="7"/>
  <c r="N300" i="7"/>
  <c r="C2218" i="7"/>
  <c r="K2166" i="7"/>
  <c r="M2166" i="7"/>
  <c r="O1698" i="7"/>
  <c r="N1698" i="7"/>
  <c r="I820" i="7"/>
  <c r="G1572" i="7"/>
  <c r="L1572" i="7"/>
  <c r="G588" i="7"/>
  <c r="L588" i="7"/>
  <c r="I1922" i="7"/>
  <c r="I443" i="7"/>
  <c r="D443" i="7"/>
  <c r="K1868" i="7"/>
  <c r="D1502" i="7"/>
  <c r="E1502" i="7"/>
  <c r="F788" i="7"/>
  <c r="O788" i="7"/>
  <c r="D636" i="7"/>
  <c r="O802" i="7"/>
  <c r="G802" i="7"/>
  <c r="O1569" i="7"/>
  <c r="N1569" i="7"/>
  <c r="C794" i="7"/>
  <c r="C1362" i="7"/>
  <c r="H1362" i="7"/>
  <c r="J879" i="7"/>
  <c r="O1127" i="7"/>
  <c r="G1127" i="7"/>
  <c r="I566" i="7"/>
  <c r="J566" i="7"/>
  <c r="J2173" i="7"/>
  <c r="I214" i="7"/>
  <c r="C214" i="7"/>
  <c r="J254" i="7"/>
  <c r="K254" i="7"/>
  <c r="L1071" i="7"/>
  <c r="J407" i="7"/>
  <c r="K407" i="7"/>
  <c r="M1786" i="7"/>
  <c r="E1259" i="7"/>
  <c r="N1259" i="7"/>
  <c r="G686" i="7"/>
  <c r="E686" i="7"/>
  <c r="D1565" i="7"/>
  <c r="O908" i="7"/>
  <c r="N908" i="7"/>
  <c r="M590" i="7"/>
  <c r="J590" i="7"/>
  <c r="I198" i="7"/>
  <c r="C615" i="7"/>
  <c r="O615" i="7"/>
  <c r="G703" i="7"/>
  <c r="L395" i="7"/>
  <c r="O395" i="7"/>
  <c r="C464" i="7"/>
  <c r="E464" i="7"/>
  <c r="M474" i="7"/>
  <c r="M2102" i="7"/>
  <c r="L2102" i="7"/>
  <c r="C1103" i="7"/>
  <c r="F1103" i="7"/>
  <c r="H1913" i="7"/>
  <c r="F282" i="7"/>
  <c r="M282" i="7"/>
  <c r="J1013" i="7"/>
  <c r="J1679" i="7"/>
  <c r="K1679" i="7"/>
  <c r="K801" i="7"/>
  <c r="C801" i="7"/>
  <c r="C661" i="7"/>
  <c r="C1958" i="7"/>
  <c r="I1958" i="7"/>
  <c r="I1496" i="7"/>
  <c r="G1496" i="7"/>
  <c r="E296" i="7"/>
  <c r="M1287" i="7"/>
  <c r="O1287" i="7"/>
  <c r="C773" i="7"/>
  <c r="J664" i="7"/>
  <c r="C664" i="7"/>
  <c r="G531" i="7"/>
  <c r="H531" i="7"/>
  <c r="G1468" i="7"/>
  <c r="O50" i="7"/>
  <c r="H50" i="7"/>
  <c r="D968" i="7"/>
  <c r="C968" i="7"/>
  <c r="D1376" i="7"/>
  <c r="E1661" i="7"/>
  <c r="J1661" i="7"/>
  <c r="H32" i="7"/>
  <c r="D1079" i="7"/>
  <c r="G1079" i="7"/>
  <c r="I127" i="7"/>
  <c r="E127" i="7"/>
  <c r="C1764" i="7"/>
  <c r="F2106" i="7"/>
  <c r="E2106" i="7"/>
  <c r="H1223" i="7"/>
  <c r="C1223" i="7"/>
  <c r="J784" i="7"/>
  <c r="H1435" i="7"/>
  <c r="K1435" i="7"/>
  <c r="G722" i="7"/>
  <c r="D1277" i="7"/>
  <c r="M1277" i="7"/>
  <c r="K1121" i="7"/>
  <c r="C1121" i="7"/>
  <c r="L1182" i="7"/>
  <c r="G94" i="7"/>
  <c r="J94" i="7"/>
  <c r="I569" i="7"/>
  <c r="E569" i="7"/>
  <c r="M1686" i="7"/>
  <c r="O2049" i="7"/>
  <c r="D2049" i="7"/>
  <c r="C2036" i="7"/>
  <c r="D1893" i="7"/>
  <c r="N1893" i="7"/>
  <c r="M128" i="7"/>
  <c r="C128" i="7"/>
  <c r="L2044" i="7"/>
  <c r="G1756" i="7"/>
  <c r="H1756" i="7"/>
  <c r="H2235" i="7"/>
  <c r="N2235" i="7"/>
  <c r="O1176" i="7"/>
  <c r="J1235" i="7"/>
  <c r="L1235" i="7"/>
  <c r="J1907" i="7"/>
  <c r="D1673" i="7"/>
  <c r="L1673" i="7"/>
  <c r="F1832" i="7"/>
  <c r="L1832" i="7"/>
  <c r="K1204" i="7"/>
  <c r="F1080" i="7"/>
  <c r="N1080" i="7"/>
  <c r="M838" i="7"/>
  <c r="N838" i="7"/>
  <c r="E1000" i="7"/>
  <c r="H1207" i="7"/>
  <c r="L1207" i="7"/>
  <c r="K723" i="7"/>
  <c r="C2132" i="7"/>
  <c r="N2132" i="7"/>
  <c r="D424" i="7"/>
  <c r="O424" i="7"/>
  <c r="N2054" i="7"/>
  <c r="M935" i="7"/>
  <c r="H935" i="7"/>
  <c r="H1129" i="7"/>
  <c r="J1129" i="7"/>
  <c r="E67" i="7"/>
  <c r="J2025" i="7"/>
  <c r="F2025" i="7"/>
  <c r="L1869" i="7"/>
  <c r="O310" i="7"/>
  <c r="M310" i="7"/>
  <c r="M548" i="7"/>
  <c r="O548" i="7"/>
  <c r="C307" i="7"/>
  <c r="K1104" i="7"/>
  <c r="F1104" i="7"/>
  <c r="I1466" i="7"/>
  <c r="M1466" i="7"/>
  <c r="L669" i="7"/>
  <c r="D1192" i="7"/>
  <c r="I1192" i="7"/>
  <c r="J830" i="7"/>
  <c r="H1489" i="7"/>
  <c r="O1489" i="7"/>
  <c r="N1193" i="7"/>
  <c r="C1193" i="7"/>
  <c r="G1989" i="7"/>
  <c r="C1106" i="7"/>
  <c r="K1106" i="7"/>
  <c r="N312" i="7"/>
  <c r="K312" i="7"/>
  <c r="L846" i="7"/>
  <c r="F659" i="7"/>
  <c r="J659" i="7"/>
  <c r="M52" i="7"/>
  <c r="M158" i="7"/>
  <c r="E158" i="7"/>
  <c r="H320" i="7"/>
  <c r="K320" i="7"/>
  <c r="N967" i="7"/>
  <c r="D966" i="7"/>
  <c r="H966" i="7"/>
  <c r="H1274" i="7"/>
  <c r="N1274" i="7"/>
  <c r="I1680" i="7"/>
  <c r="I1690" i="7"/>
  <c r="E1690" i="7"/>
  <c r="L330" i="7"/>
  <c r="J947" i="7"/>
  <c r="K947" i="7"/>
  <c r="N571" i="7"/>
  <c r="J571" i="7"/>
  <c r="K138" i="7"/>
  <c r="K884" i="7"/>
  <c r="M884" i="7"/>
  <c r="N518" i="7"/>
  <c r="K518" i="7"/>
  <c r="F384" i="7"/>
  <c r="D1448" i="7"/>
  <c r="N1448" i="7"/>
  <c r="L1629" i="7"/>
  <c r="D1842" i="7"/>
  <c r="G1842" i="7"/>
  <c r="I530" i="7"/>
  <c r="G530" i="7"/>
  <c r="I1585" i="7"/>
  <c r="L1434" i="7"/>
  <c r="F1434" i="7"/>
  <c r="D981" i="7"/>
  <c r="C981" i="7"/>
  <c r="K900" i="7"/>
  <c r="K1882" i="7"/>
  <c r="L1882" i="7"/>
  <c r="J2073" i="7"/>
  <c r="E624" i="7"/>
  <c r="M624" i="7"/>
  <c r="L1556" i="7"/>
  <c r="F1556" i="7"/>
  <c r="N2064" i="7"/>
  <c r="I1165" i="7"/>
  <c r="O1165" i="7"/>
  <c r="F1505" i="7"/>
  <c r="N1505" i="7"/>
  <c r="I517" i="7"/>
  <c r="H1877" i="7"/>
  <c r="I1877" i="7"/>
  <c r="K767" i="7"/>
  <c r="O729" i="7"/>
  <c r="G729" i="7"/>
  <c r="F1181" i="7"/>
  <c r="M1181" i="7"/>
  <c r="J1368" i="7"/>
  <c r="E1603" i="7"/>
  <c r="K1603" i="7"/>
  <c r="F437" i="7"/>
  <c r="N437" i="7"/>
  <c r="E753" i="7"/>
  <c r="E60" i="7"/>
  <c r="L60" i="7"/>
  <c r="E1894" i="7"/>
  <c r="J2137" i="7"/>
  <c r="N2137" i="7"/>
  <c r="N177" i="7"/>
  <c r="F177" i="7"/>
  <c r="J1564" i="7"/>
  <c r="K322" i="7"/>
  <c r="G322" i="7"/>
  <c r="K1169" i="7"/>
  <c r="G1169" i="7"/>
  <c r="H357" i="7"/>
  <c r="E1704" i="7"/>
  <c r="C1704" i="7"/>
  <c r="N2110" i="7"/>
  <c r="G453" i="7"/>
  <c r="I453" i="7"/>
  <c r="G922" i="7"/>
  <c r="L922" i="7"/>
  <c r="G1542" i="7"/>
  <c r="K619" i="7"/>
  <c r="J619" i="7"/>
  <c r="I255" i="7"/>
  <c r="K255" i="7"/>
  <c r="C1175" i="7"/>
  <c r="D1382" i="7"/>
  <c r="C1382" i="7"/>
  <c r="H1236" i="7"/>
  <c r="K1346" i="7"/>
  <c r="O1346" i="7"/>
  <c r="H1511" i="7"/>
  <c r="F1511" i="7"/>
  <c r="H1423" i="7"/>
  <c r="K1074" i="7"/>
  <c r="N1074" i="7"/>
  <c r="J971" i="7"/>
  <c r="G971" i="7"/>
  <c r="O772" i="7"/>
  <c r="N924" i="7"/>
  <c r="I924" i="7"/>
  <c r="F1460" i="7"/>
  <c r="H618" i="7"/>
  <c r="I618" i="7"/>
  <c r="D594" i="7"/>
  <c r="E594" i="7"/>
  <c r="N1090" i="7"/>
  <c r="J1676" i="7"/>
  <c r="E1676" i="7"/>
  <c r="O168" i="7"/>
  <c r="C168" i="7"/>
  <c r="F574" i="7"/>
  <c r="N313" i="7"/>
  <c r="E313" i="7"/>
  <c r="K1899" i="7"/>
  <c r="O1338" i="7"/>
  <c r="K1338" i="7"/>
  <c r="D572" i="7"/>
  <c r="J572" i="7"/>
  <c r="O603" i="7"/>
  <c r="E199" i="7"/>
  <c r="G199" i="7"/>
  <c r="E299" i="7"/>
  <c r="C299" i="7"/>
  <c r="G1701" i="7"/>
  <c r="O980" i="7"/>
  <c r="D980" i="7"/>
  <c r="D913" i="7"/>
  <c r="F1366" i="7"/>
  <c r="K1366" i="7"/>
  <c r="G88" i="7"/>
  <c r="I88" i="7"/>
  <c r="K2019" i="7"/>
  <c r="N1436" i="7"/>
  <c r="F1436" i="7"/>
  <c r="O965" i="7"/>
  <c r="G965" i="7"/>
  <c r="F1216" i="7"/>
  <c r="E1726" i="7"/>
  <c r="M1726" i="7"/>
  <c r="E223" i="7"/>
  <c r="L718" i="7"/>
  <c r="K718" i="7"/>
  <c r="G385" i="7"/>
  <c r="C385" i="7"/>
  <c r="O137" i="7"/>
  <c r="I1226" i="7"/>
  <c r="C1226" i="7"/>
  <c r="L547" i="7"/>
  <c r="C547" i="7"/>
  <c r="N2006" i="7"/>
  <c r="N285" i="7"/>
  <c r="D285" i="7"/>
  <c r="G768" i="7"/>
  <c r="L951" i="7"/>
  <c r="H951" i="7"/>
  <c r="F1333" i="7"/>
  <c r="K1333" i="7"/>
  <c r="D1981" i="7"/>
  <c r="I65" i="7"/>
  <c r="J65" i="7"/>
  <c r="K962" i="7"/>
  <c r="L962" i="7"/>
  <c r="D55" i="7"/>
  <c r="G1467" i="7"/>
  <c r="I1467" i="7"/>
  <c r="G1558" i="7"/>
  <c r="M1487" i="7"/>
  <c r="E1487" i="7"/>
  <c r="M1515" i="7"/>
  <c r="O1515" i="7"/>
  <c r="J1122" i="7"/>
  <c r="J1157" i="7"/>
  <c r="E1157" i="7"/>
  <c r="J1965" i="7"/>
  <c r="N1965" i="7"/>
  <c r="N92" i="7"/>
  <c r="F1895" i="7"/>
  <c r="G1895" i="7"/>
  <c r="C799" i="7"/>
  <c r="D1619" i="7"/>
  <c r="I1619" i="7"/>
  <c r="H1499" i="7"/>
  <c r="F1499" i="7"/>
  <c r="F410" i="7"/>
  <c r="F1571" i="7"/>
  <c r="H1571" i="7"/>
  <c r="C95" i="7"/>
  <c r="H95" i="7"/>
  <c r="N934" i="7"/>
  <c r="D1070" i="7"/>
  <c r="H1070" i="7"/>
  <c r="G1298" i="7"/>
  <c r="G512" i="7"/>
  <c r="H512" i="7"/>
  <c r="C2217" i="7"/>
  <c r="O2217" i="7"/>
  <c r="J1820" i="7"/>
  <c r="F915" i="7"/>
  <c r="I915" i="7"/>
  <c r="C578" i="7"/>
  <c r="F578" i="7"/>
  <c r="D685" i="7"/>
  <c r="K411" i="7"/>
  <c r="E411" i="7"/>
  <c r="E136" i="7"/>
  <c r="J856" i="7"/>
  <c r="D856" i="7"/>
  <c r="M2011" i="7"/>
  <c r="K2011" i="7"/>
  <c r="L1647" i="7"/>
  <c r="I2015" i="7"/>
  <c r="N2015" i="7"/>
  <c r="I1325" i="7"/>
  <c r="H1325" i="7"/>
  <c r="I1696" i="7"/>
  <c r="L1598" i="7"/>
  <c r="D1598" i="7"/>
  <c r="D1219" i="7"/>
  <c r="D1855" i="7"/>
  <c r="I1855" i="7"/>
  <c r="I1093" i="7"/>
  <c r="J1093" i="7"/>
  <c r="H1299" i="7"/>
  <c r="K1260" i="7"/>
  <c r="E1260" i="7"/>
  <c r="M392" i="7"/>
  <c r="L392" i="7"/>
  <c r="K2230" i="7"/>
  <c r="H1758" i="7"/>
  <c r="C1758" i="7"/>
  <c r="M1576" i="7"/>
  <c r="O612" i="7"/>
  <c r="K612" i="7"/>
  <c r="O807" i="7"/>
  <c r="L807" i="7"/>
  <c r="I432" i="7"/>
  <c r="I8" i="7"/>
  <c r="C8" i="7"/>
  <c r="D1872" i="7"/>
  <c r="M1872" i="7"/>
  <c r="G2189" i="7"/>
  <c r="J2129" i="7"/>
  <c r="F2129" i="7"/>
  <c r="K1866" i="7"/>
  <c r="I746" i="7"/>
  <c r="O746" i="7"/>
  <c r="E287" i="7"/>
  <c r="I287" i="7"/>
  <c r="C1906" i="7"/>
  <c r="H1798" i="7"/>
  <c r="H1335" i="7"/>
  <c r="G510" i="7"/>
  <c r="G29" i="7"/>
  <c r="F1791" i="7"/>
  <c r="E1582" i="7"/>
  <c r="G1258" i="7"/>
  <c r="O812" i="7"/>
  <c r="F1918" i="7"/>
  <c r="J1100" i="7"/>
  <c r="G707" i="7"/>
  <c r="N2068" i="7"/>
  <c r="F2068" i="7"/>
  <c r="K1461" i="7"/>
  <c r="J1461" i="7"/>
  <c r="G1697" i="7"/>
  <c r="E1132" i="7"/>
  <c r="M1132" i="7"/>
  <c r="O1544" i="7"/>
  <c r="L1125" i="7"/>
  <c r="M1125" i="7"/>
  <c r="F82" i="7"/>
  <c r="H82" i="7"/>
  <c r="D371" i="7"/>
  <c r="D383" i="7"/>
  <c r="E383" i="7"/>
  <c r="M62" i="7"/>
  <c r="E62" i="7"/>
  <c r="O609" i="7"/>
  <c r="L1850" i="7"/>
  <c r="C1850" i="7"/>
  <c r="K2216" i="7"/>
  <c r="E1209" i="7"/>
  <c r="N1209" i="7"/>
  <c r="L2171" i="7"/>
  <c r="I2171" i="7"/>
  <c r="N833" i="7"/>
  <c r="K1943" i="7"/>
  <c r="C1943" i="7"/>
  <c r="I1763" i="7"/>
  <c r="M1763" i="7"/>
  <c r="F1952" i="7"/>
  <c r="F1886" i="7"/>
  <c r="C1886" i="7"/>
  <c r="D1072" i="7"/>
  <c r="N1213" i="7"/>
  <c r="C1213" i="7"/>
  <c r="N1151" i="7"/>
  <c r="F1151" i="7"/>
  <c r="O257" i="7"/>
  <c r="G2193" i="7"/>
  <c r="H2193" i="7"/>
  <c r="E2086" i="7"/>
  <c r="F2086" i="7"/>
  <c r="O1189" i="7"/>
  <c r="F1249" i="7"/>
  <c r="K1249" i="7"/>
  <c r="E687" i="7"/>
  <c r="F232" i="7"/>
  <c r="O232" i="7"/>
  <c r="D1211" i="7"/>
  <c r="M1211" i="7"/>
  <c r="L837" i="7"/>
  <c r="O1394" i="7"/>
  <c r="D1394" i="7"/>
  <c r="I1037" i="7"/>
  <c r="D1037" i="7"/>
  <c r="J776" i="7"/>
  <c r="J604" i="7"/>
  <c r="K604" i="7"/>
  <c r="D1927" i="7"/>
  <c r="J484" i="7"/>
  <c r="L484" i="7"/>
  <c r="K1735" i="7"/>
  <c r="H1735" i="7"/>
  <c r="M620" i="7"/>
  <c r="H25" i="7"/>
  <c r="K25" i="7"/>
  <c r="D676" i="7"/>
  <c r="J676" i="7"/>
  <c r="L525" i="7"/>
  <c r="C1527" i="7"/>
  <c r="L1527" i="7"/>
  <c r="H2117" i="7"/>
  <c r="D318" i="7"/>
  <c r="M318" i="7"/>
  <c r="K1458" i="7"/>
  <c r="F1458" i="7"/>
  <c r="O1271" i="7"/>
  <c r="M278" i="7"/>
  <c r="N278" i="7"/>
  <c r="M1212" i="7"/>
  <c r="E1212" i="7"/>
  <c r="E635" i="7"/>
  <c r="K288" i="7"/>
  <c r="I288" i="7"/>
  <c r="N1732" i="7"/>
  <c r="K493" i="7"/>
  <c r="I493" i="7"/>
  <c r="J190" i="7"/>
  <c r="L190" i="7"/>
  <c r="C2222" i="7"/>
  <c r="M171" i="7"/>
  <c r="I171" i="7"/>
  <c r="K345" i="7"/>
  <c r="L345" i="7"/>
  <c r="H760" i="7"/>
  <c r="N1350" i="7"/>
  <c r="I1350" i="7"/>
  <c r="M1415" i="7"/>
  <c r="K580" i="7"/>
  <c r="H580" i="7"/>
  <c r="I243" i="7"/>
  <c r="N243" i="7"/>
  <c r="G1874" i="7"/>
  <c r="G327" i="7"/>
  <c r="O327" i="7"/>
  <c r="C1774" i="7"/>
  <c r="L1774" i="7"/>
  <c r="G1896" i="7"/>
  <c r="G311" i="7"/>
  <c r="O311" i="7"/>
  <c r="N1939" i="7"/>
  <c r="L1999" i="7"/>
  <c r="C1999" i="7"/>
  <c r="I2178" i="7"/>
  <c r="C2178" i="7"/>
  <c r="G1713" i="7"/>
  <c r="N2238" i="7"/>
  <c r="G2238" i="7"/>
  <c r="N1641" i="7"/>
  <c r="L1641" i="7"/>
  <c r="M953" i="7"/>
  <c r="I1672" i="7"/>
  <c r="H1672" i="7"/>
  <c r="N1656" i="7"/>
  <c r="C940" i="7"/>
  <c r="I940" i="7"/>
  <c r="L587" i="7"/>
  <c r="H587" i="7"/>
  <c r="O1403" i="7"/>
  <c r="C1705" i="7"/>
  <c r="M1705" i="7"/>
  <c r="E561" i="7"/>
  <c r="M561" i="7"/>
  <c r="J1177" i="7"/>
  <c r="D205" i="7"/>
  <c r="G205" i="7"/>
  <c r="K608" i="7"/>
  <c r="J1329" i="7"/>
  <c r="O1329" i="7"/>
  <c r="G689" i="7"/>
  <c r="F689" i="7"/>
  <c r="K739" i="7"/>
  <c r="D1115" i="7"/>
  <c r="C1115" i="7"/>
  <c r="E247" i="7"/>
  <c r="I247" i="7"/>
  <c r="N1567" i="7"/>
  <c r="D1739" i="7"/>
  <c r="K1739" i="7"/>
  <c r="C1327" i="7"/>
  <c r="J1745" i="7"/>
  <c r="K1745" i="7"/>
  <c r="K1929" i="7"/>
  <c r="C1929" i="7"/>
  <c r="O538" i="7"/>
  <c r="F1562" i="7"/>
  <c r="I1562" i="7"/>
  <c r="C210" i="7"/>
  <c r="G210" i="7"/>
  <c r="M413" i="7"/>
  <c r="E1276" i="7"/>
  <c r="N1276" i="7"/>
  <c r="D1341" i="7"/>
  <c r="F1549" i="7"/>
  <c r="I1549" i="7"/>
  <c r="K375" i="7"/>
  <c r="D375" i="7"/>
  <c r="K1048" i="7"/>
  <c r="N26" i="7"/>
  <c r="L26" i="7"/>
  <c r="L1289" i="7"/>
  <c r="J1289" i="7"/>
  <c r="I131" i="7"/>
  <c r="I706" i="7"/>
  <c r="F706" i="7"/>
  <c r="G1199" i="7"/>
  <c r="G1651" i="7"/>
  <c r="L1651" i="7"/>
  <c r="E335" i="7"/>
  <c r="C335" i="7"/>
  <c r="N1660" i="7"/>
  <c r="F591" i="7"/>
  <c r="G591" i="7"/>
  <c r="C542" i="7"/>
  <c r="G542" i="7"/>
  <c r="K1978" i="7"/>
  <c r="F442" i="7"/>
  <c r="N442" i="7"/>
  <c r="E923" i="7"/>
  <c r="H1174" i="7"/>
  <c r="J1174" i="7"/>
  <c r="L1652" i="7"/>
  <c r="I1652" i="7"/>
  <c r="H1930" i="7"/>
  <c r="M672" i="7"/>
  <c r="C672" i="7"/>
  <c r="M317" i="7"/>
  <c r="N317" i="7"/>
  <c r="M2206" i="7"/>
  <c r="D104" i="7"/>
  <c r="I104" i="7"/>
  <c r="J1853" i="7"/>
  <c r="E899" i="7"/>
  <c r="D899" i="7"/>
  <c r="O1822" i="7"/>
  <c r="M1822" i="7"/>
  <c r="E690" i="7"/>
  <c r="K30" i="7"/>
  <c r="G30" i="7"/>
  <c r="K1166" i="7"/>
  <c r="H1166" i="7"/>
  <c r="N325" i="7"/>
  <c r="O2065" i="7"/>
  <c r="C2065" i="7"/>
  <c r="E1747" i="7"/>
  <c r="K1903" i="7"/>
  <c r="L1903" i="7"/>
  <c r="K361" i="7"/>
  <c r="E361" i="7"/>
  <c r="C1846" i="7"/>
  <c r="H184" i="7"/>
  <c r="D184" i="7"/>
  <c r="N181" i="7"/>
  <c r="D181" i="7"/>
  <c r="C1573" i="7"/>
  <c r="G123" i="7"/>
  <c r="L123" i="7"/>
  <c r="C372" i="7"/>
  <c r="I671" i="7"/>
  <c r="J671" i="7"/>
  <c r="C73" i="7"/>
  <c r="E73" i="7"/>
  <c r="E622" i="7"/>
  <c r="C645" i="7"/>
  <c r="D645" i="7"/>
  <c r="K1897" i="7"/>
  <c r="G1897" i="7"/>
  <c r="J241" i="7"/>
  <c r="M1924" i="7"/>
  <c r="I1924" i="7"/>
  <c r="J1666" i="7"/>
  <c r="G1331" i="7"/>
  <c r="M1331" i="7"/>
  <c r="F1840" i="7"/>
  <c r="L1840" i="7"/>
  <c r="I853" i="7"/>
  <c r="G2042" i="7"/>
  <c r="O2042" i="7"/>
  <c r="G1446" i="7"/>
  <c r="J1446" i="7"/>
  <c r="L1159" i="7"/>
  <c r="K1667" i="7"/>
  <c r="D1667" i="7"/>
  <c r="E1147" i="7"/>
  <c r="H33" i="7"/>
  <c r="O33" i="7"/>
  <c r="C1024" i="7"/>
  <c r="F1024" i="7"/>
  <c r="F1464" i="7"/>
  <c r="G463" i="7"/>
  <c r="N463" i="7"/>
  <c r="D984" i="7"/>
  <c r="I984" i="7"/>
  <c r="G451" i="7"/>
  <c r="G735" i="7"/>
  <c r="F735" i="7"/>
  <c r="E1356" i="7"/>
  <c r="M1885" i="7"/>
  <c r="O1885" i="7"/>
  <c r="J2233" i="7"/>
  <c r="I2233" i="7"/>
  <c r="M1533" i="7"/>
  <c r="N583" i="7"/>
  <c r="O583" i="7"/>
  <c r="I716" i="7"/>
  <c r="C716" i="7"/>
  <c r="E1596" i="7"/>
  <c r="I1387" i="7"/>
  <c r="G1387" i="7"/>
  <c r="K932" i="7"/>
  <c r="D1947" i="7"/>
  <c r="M1947" i="7"/>
  <c r="L1453" i="7"/>
  <c r="M1453" i="7"/>
  <c r="D2062" i="7"/>
  <c r="M1348" i="7"/>
  <c r="C1348" i="7"/>
  <c r="N129" i="7"/>
  <c r="G129" i="7"/>
  <c r="K208" i="7"/>
  <c r="N1880" i="7"/>
  <c r="L1880" i="7"/>
  <c r="E2022" i="7"/>
  <c r="N1493" i="7"/>
  <c r="G1493" i="7"/>
  <c r="E37" i="7"/>
  <c r="M37" i="7"/>
  <c r="E58" i="7"/>
  <c r="H670" i="7"/>
  <c r="G670" i="7"/>
  <c r="E504" i="7"/>
  <c r="O504" i="7"/>
  <c r="D1253" i="7"/>
  <c r="M302" i="7"/>
  <c r="E302" i="7"/>
  <c r="H194" i="7"/>
  <c r="O192" i="7"/>
  <c r="D192" i="7"/>
  <c r="K1783" i="7"/>
  <c r="N1783" i="7"/>
  <c r="N2139" i="7"/>
  <c r="J1108" i="7"/>
  <c r="E1108" i="7"/>
  <c r="I240" i="7"/>
  <c r="F240" i="7"/>
  <c r="H2017" i="7"/>
  <c r="K1834" i="7"/>
  <c r="I1834" i="7"/>
  <c r="K616" i="7"/>
  <c r="H1967" i="7"/>
  <c r="G1967" i="7"/>
  <c r="G233" i="7"/>
  <c r="N233" i="7"/>
  <c r="E373" i="7"/>
  <c r="J217" i="7"/>
  <c r="D217" i="7"/>
  <c r="N889" i="7"/>
  <c r="H889" i="7"/>
  <c r="D930" i="7"/>
  <c r="H66" i="7"/>
  <c r="N66" i="7"/>
  <c r="H910" i="7"/>
  <c r="L1612" i="7"/>
  <c r="H1612" i="7"/>
  <c r="N487" i="7"/>
  <c r="D487" i="7"/>
  <c r="K641" i="7"/>
  <c r="D115" i="7"/>
  <c r="G115" i="7"/>
  <c r="M556" i="7"/>
  <c r="K556" i="7"/>
  <c r="C701" i="7"/>
  <c r="F1082" i="7"/>
  <c r="K1082" i="7"/>
  <c r="J1155" i="7"/>
  <c r="L1178" i="7"/>
  <c r="J1178" i="7"/>
  <c r="H2028" i="7"/>
  <c r="D2028" i="7"/>
  <c r="I2003" i="7"/>
  <c r="O743" i="7"/>
  <c r="H743" i="7"/>
  <c r="C1678" i="7"/>
  <c r="L1678" i="7"/>
  <c r="F503" i="7"/>
  <c r="M242" i="7"/>
  <c r="D242" i="7"/>
  <c r="H428" i="7"/>
  <c r="G1875" i="7"/>
  <c r="H1875" i="7"/>
  <c r="E169" i="7"/>
  <c r="F169" i="7"/>
  <c r="E1932" i="7"/>
  <c r="N1706" i="7"/>
  <c r="I1706" i="7"/>
  <c r="F1383" i="7"/>
  <c r="C1383" i="7"/>
  <c r="G1054" i="7"/>
  <c r="J1266" i="7"/>
  <c r="E1266" i="7"/>
  <c r="E909" i="7"/>
  <c r="O694" i="7"/>
  <c r="N694" i="7"/>
  <c r="G209" i="7"/>
  <c r="D209" i="7"/>
  <c r="L2057" i="7"/>
  <c r="F2032" i="7"/>
  <c r="O2032" i="7"/>
  <c r="D2109" i="7"/>
  <c r="M2109" i="7"/>
  <c r="F1380" i="7"/>
  <c r="I165" i="7"/>
  <c r="M165" i="7"/>
  <c r="M281" i="7"/>
  <c r="K829" i="7"/>
  <c r="G829" i="7"/>
  <c r="D1425" i="7"/>
  <c r="N1425" i="7"/>
  <c r="L1865" i="7"/>
  <c r="H1740" i="7"/>
  <c r="D1740" i="7"/>
  <c r="O1917" i="7"/>
  <c r="K1917" i="7"/>
  <c r="L1550" i="7"/>
  <c r="J1816" i="7"/>
  <c r="H1816" i="7"/>
  <c r="F1407" i="7"/>
  <c r="O1385" i="7"/>
  <c r="D1385" i="7"/>
  <c r="J1136" i="7"/>
  <c r="N1136" i="7"/>
  <c r="M697" i="7"/>
  <c r="M2184" i="7"/>
  <c r="F2184" i="7"/>
  <c r="J1217" i="7"/>
  <c r="H1217" i="7"/>
  <c r="E1015" i="7"/>
  <c r="N120" i="7"/>
  <c r="L120" i="7"/>
  <c r="K309" i="7"/>
  <c r="N1379" i="7"/>
  <c r="D1379" i="7"/>
  <c r="C300" i="7"/>
  <c r="F300" i="7"/>
  <c r="M2218" i="7"/>
  <c r="C2166" i="7"/>
  <c r="E2166" i="7"/>
  <c r="G1698" i="7"/>
  <c r="F1698" i="7"/>
  <c r="E820" i="7"/>
  <c r="K1572" i="7"/>
  <c r="I1572" i="7"/>
  <c r="I588" i="7"/>
  <c r="D1922" i="7"/>
  <c r="O1922" i="7"/>
  <c r="F443" i="7"/>
  <c r="K443" i="7"/>
  <c r="J1868" i="7"/>
  <c r="F1502" i="7"/>
  <c r="I1502" i="7"/>
  <c r="I788" i="7"/>
  <c r="J788" i="7"/>
  <c r="I636" i="7"/>
  <c r="H802" i="7"/>
  <c r="E802" i="7"/>
  <c r="C1569" i="7"/>
  <c r="N794" i="7"/>
  <c r="K794" i="7"/>
  <c r="O1362" i="7"/>
  <c r="M1362" i="7"/>
  <c r="M879" i="7"/>
  <c r="F1127" i="7"/>
  <c r="K1127" i="7"/>
  <c r="H566" i="7"/>
  <c r="F566" i="7"/>
  <c r="I2173" i="7"/>
  <c r="M214" i="7"/>
  <c r="J214" i="7"/>
  <c r="I254" i="7"/>
  <c r="O1071" i="7"/>
  <c r="E1071" i="7"/>
  <c r="F407" i="7"/>
  <c r="O407" i="7"/>
  <c r="D1786" i="7"/>
  <c r="J1259" i="7"/>
  <c r="F1259" i="7"/>
  <c r="N686" i="7"/>
  <c r="I686" i="7"/>
  <c r="C1565" i="7"/>
  <c r="M908" i="7"/>
  <c r="G908" i="7"/>
  <c r="L590" i="7"/>
  <c r="E198" i="7"/>
  <c r="M198" i="7"/>
  <c r="K615" i="7"/>
  <c r="G615" i="7"/>
  <c r="J703" i="7"/>
  <c r="K395" i="7"/>
  <c r="F395" i="7"/>
  <c r="K464" i="7"/>
  <c r="I464" i="7"/>
  <c r="E474" i="7"/>
  <c r="H2102" i="7"/>
  <c r="E2102" i="7"/>
  <c r="L1103" i="7"/>
  <c r="I1913" i="7"/>
  <c r="M1913" i="7"/>
  <c r="I282" i="7"/>
  <c r="J282" i="7"/>
  <c r="O1013" i="7"/>
  <c r="N1679" i="7"/>
  <c r="H1679" i="7"/>
  <c r="D801" i="7"/>
  <c r="N801" i="7"/>
  <c r="J661" i="7"/>
  <c r="J1958" i="7"/>
  <c r="M1958" i="7"/>
  <c r="D1496" i="7"/>
  <c r="N296" i="7"/>
  <c r="I296" i="7"/>
  <c r="D1287" i="7"/>
  <c r="K1287" i="7"/>
  <c r="N773" i="7"/>
  <c r="G664" i="7"/>
  <c r="M664" i="7"/>
  <c r="O531" i="7"/>
  <c r="L531" i="7"/>
  <c r="C1468" i="7"/>
  <c r="L50" i="7"/>
  <c r="N50" i="7"/>
  <c r="F968" i="7"/>
  <c r="H1376" i="7"/>
  <c r="L1376" i="7"/>
  <c r="M1661" i="7"/>
  <c r="C1661" i="7"/>
  <c r="D32" i="7"/>
  <c r="L1079" i="7"/>
  <c r="N1079" i="7"/>
  <c r="D127" i="7"/>
  <c r="J127" i="7"/>
  <c r="K1764" i="7"/>
  <c r="L2106" i="7"/>
  <c r="C2106" i="7"/>
  <c r="D1223" i="7"/>
  <c r="G784" i="7"/>
  <c r="E784" i="7"/>
  <c r="F1435" i="7"/>
  <c r="M1435" i="7"/>
  <c r="E722" i="7"/>
  <c r="K1277" i="7"/>
  <c r="I1277" i="7"/>
  <c r="H1121" i="7"/>
  <c r="M1121" i="7"/>
  <c r="G1182" i="7"/>
  <c r="F94" i="7"/>
  <c r="O94" i="7"/>
  <c r="C569" i="7"/>
  <c r="L1686" i="7"/>
  <c r="J1686" i="7"/>
  <c r="F2049" i="7"/>
  <c r="I2049" i="7"/>
  <c r="J2036" i="7"/>
  <c r="J1893" i="7"/>
  <c r="M1893" i="7"/>
  <c r="D128" i="7"/>
  <c r="G128" i="7"/>
  <c r="C2044" i="7"/>
  <c r="D1756" i="7"/>
  <c r="E1756" i="7"/>
  <c r="I2235" i="7"/>
  <c r="J1176" i="7"/>
  <c r="L1176" i="7"/>
  <c r="N1235" i="7"/>
  <c r="I1235" i="7"/>
  <c r="L1907" i="7"/>
  <c r="K1673" i="7"/>
  <c r="F1673" i="7"/>
  <c r="H1832" i="7"/>
  <c r="G1832" i="7"/>
  <c r="J1204" i="7"/>
  <c r="I1080" i="7"/>
  <c r="H1080" i="7"/>
  <c r="K838" i="7"/>
  <c r="F1000" i="7"/>
  <c r="G1000" i="7"/>
  <c r="I1207" i="7"/>
  <c r="N1207" i="7"/>
  <c r="M723" i="7"/>
  <c r="O2132" i="7"/>
  <c r="J2132" i="7"/>
  <c r="F424" i="7"/>
  <c r="L424" i="7"/>
  <c r="K2054" i="7"/>
  <c r="O935" i="7"/>
  <c r="E935" i="7"/>
  <c r="G1129" i="7"/>
  <c r="J67" i="7"/>
  <c r="H67" i="7"/>
  <c r="D2025" i="7"/>
  <c r="I2025" i="7"/>
  <c r="F1869" i="7"/>
  <c r="J310" i="7"/>
  <c r="N310" i="7"/>
  <c r="N548" i="7"/>
  <c r="J548" i="7"/>
  <c r="E307" i="7"/>
  <c r="O1104" i="7"/>
  <c r="L1104" i="7"/>
  <c r="H1466" i="7"/>
  <c r="H669" i="7"/>
  <c r="I669" i="7"/>
  <c r="O1192" i="7"/>
  <c r="C1192" i="7"/>
  <c r="K830" i="7"/>
  <c r="N1489" i="7"/>
  <c r="F1489" i="7"/>
  <c r="F1193" i="7"/>
  <c r="I1193" i="7"/>
  <c r="H1989" i="7"/>
  <c r="J1106" i="7"/>
  <c r="I1106" i="7"/>
  <c r="E312" i="7"/>
  <c r="O846" i="7"/>
  <c r="E846" i="7"/>
  <c r="C659" i="7"/>
  <c r="O659" i="7"/>
  <c r="L52" i="7"/>
  <c r="N158" i="7"/>
  <c r="F158" i="7"/>
  <c r="G320" i="7"/>
  <c r="M320" i="7"/>
  <c r="M967" i="7"/>
  <c r="C966" i="7"/>
  <c r="O966" i="7"/>
  <c r="D1274" i="7"/>
  <c r="G1680" i="7"/>
  <c r="L1680" i="7"/>
  <c r="K1690" i="7"/>
  <c r="F1690" i="7"/>
  <c r="D330" i="7"/>
  <c r="M947" i="7"/>
  <c r="F947" i="7"/>
  <c r="E571" i="7"/>
  <c r="D571" i="7"/>
  <c r="I138" i="7"/>
  <c r="H884" i="7"/>
  <c r="I884" i="7"/>
  <c r="H518" i="7"/>
  <c r="C384" i="7"/>
  <c r="G384" i="7"/>
  <c r="F1448" i="7"/>
  <c r="O1448" i="7"/>
  <c r="E1629" i="7"/>
  <c r="H1842" i="7"/>
  <c r="M1842" i="7"/>
  <c r="K530" i="7"/>
  <c r="D530" i="7"/>
  <c r="E1585" i="7"/>
  <c r="G1434" i="7"/>
  <c r="N1434" i="7"/>
  <c r="L981" i="7"/>
  <c r="E900" i="7"/>
  <c r="O900" i="7"/>
  <c r="G1882" i="7"/>
  <c r="N1882" i="7"/>
  <c r="K2073" i="7"/>
  <c r="O624" i="7"/>
  <c r="J624" i="7"/>
  <c r="G1556" i="7"/>
  <c r="E1556" i="7"/>
  <c r="E2064" i="7"/>
  <c r="N1165" i="7"/>
  <c r="F1165" i="7"/>
  <c r="D1505" i="7"/>
  <c r="L517" i="7"/>
  <c r="K517" i="7"/>
  <c r="O1877" i="7"/>
  <c r="K1877" i="7"/>
  <c r="G767" i="7"/>
  <c r="F729" i="7"/>
  <c r="D729" i="7"/>
  <c r="L1181" i="7"/>
  <c r="C1181" i="7"/>
  <c r="F1368" i="7"/>
  <c r="D1603" i="7"/>
  <c r="M1603" i="7"/>
  <c r="M437" i="7"/>
  <c r="O753" i="7"/>
  <c r="C753" i="7"/>
  <c r="O60" i="7"/>
  <c r="K60" i="7"/>
  <c r="K1894" i="7"/>
  <c r="E2137" i="7"/>
  <c r="K2137" i="7"/>
  <c r="D177" i="7"/>
  <c r="M177" i="7"/>
  <c r="K1564" i="7"/>
  <c r="E322" i="7"/>
  <c r="H322" i="7"/>
  <c r="C1169" i="7"/>
  <c r="M357" i="7"/>
  <c r="K357" i="7"/>
  <c r="J1704" i="7"/>
  <c r="L1704" i="7"/>
  <c r="F2110" i="7"/>
  <c r="C453" i="7"/>
  <c r="L453" i="7"/>
  <c r="I922" i="7"/>
  <c r="D922" i="7"/>
  <c r="E1542" i="7"/>
  <c r="M619" i="7"/>
  <c r="I619" i="7"/>
  <c r="G255" i="7"/>
  <c r="N1175" i="7"/>
  <c r="D1175" i="7"/>
  <c r="J1382" i="7"/>
  <c r="E1382" i="7"/>
  <c r="M1236" i="7"/>
  <c r="G1346" i="7"/>
  <c r="L1346" i="7"/>
  <c r="J1511" i="7"/>
  <c r="E1511" i="7"/>
  <c r="L1423" i="7"/>
  <c r="H1074" i="7"/>
  <c r="C1074" i="7"/>
  <c r="H971" i="7"/>
  <c r="N772" i="7"/>
  <c r="L772" i="7"/>
  <c r="F924" i="7"/>
  <c r="D924" i="7"/>
  <c r="C1460" i="7"/>
  <c r="C618" i="7"/>
  <c r="L618" i="7"/>
  <c r="G594" i="7"/>
  <c r="J594" i="7"/>
  <c r="G1090" i="7"/>
  <c r="F1676" i="7"/>
  <c r="H1676" i="7"/>
  <c r="K168" i="7"/>
  <c r="K574" i="7"/>
  <c r="O574" i="7"/>
  <c r="J313" i="7"/>
  <c r="M313" i="7"/>
  <c r="C1899" i="7"/>
  <c r="E1338" i="7"/>
  <c r="M1338" i="7"/>
  <c r="O572" i="7"/>
  <c r="K572" i="7"/>
  <c r="K603" i="7"/>
  <c r="H199" i="7"/>
  <c r="J199" i="7"/>
  <c r="F299" i="7"/>
  <c r="J1701" i="7"/>
  <c r="F1701" i="7"/>
  <c r="G980" i="7"/>
  <c r="E980" i="7"/>
  <c r="J913" i="7"/>
  <c r="O1366" i="7"/>
  <c r="H1366" i="7"/>
  <c r="F88" i="7"/>
  <c r="K88" i="7"/>
  <c r="L2019" i="7"/>
  <c r="J1436" i="7"/>
  <c r="C1436" i="7"/>
  <c r="H965" i="7"/>
  <c r="I1216" i="7"/>
  <c r="L1216" i="7"/>
  <c r="L1726" i="7"/>
  <c r="O1726" i="7"/>
  <c r="G223" i="7"/>
  <c r="J718" i="7"/>
  <c r="H718" i="7"/>
  <c r="N385" i="7"/>
  <c r="E385" i="7"/>
  <c r="I137" i="7"/>
  <c r="F1226" i="7"/>
  <c r="J1226" i="7"/>
  <c r="J547" i="7"/>
  <c r="G2006" i="7"/>
  <c r="I2006" i="7"/>
  <c r="E285" i="7"/>
  <c r="L285" i="7"/>
  <c r="N768" i="7"/>
  <c r="E951" i="7"/>
  <c r="I951" i="7"/>
  <c r="I1333" i="7"/>
  <c r="H1333" i="7"/>
  <c r="F1981" i="7"/>
  <c r="F65" i="7"/>
  <c r="N65" i="7"/>
  <c r="I962" i="7"/>
  <c r="K55" i="7"/>
  <c r="E55" i="7"/>
  <c r="L1467" i="7"/>
  <c r="F1467" i="7"/>
  <c r="L1558" i="7"/>
  <c r="O1487" i="7"/>
  <c r="K1487" i="7"/>
  <c r="F1515" i="7"/>
  <c r="E1515" i="7"/>
  <c r="N1122" i="7"/>
  <c r="O1157" i="7"/>
  <c r="D1157" i="7"/>
  <c r="H1965" i="7"/>
  <c r="L92" i="7"/>
  <c r="K92" i="7"/>
  <c r="N1895" i="7"/>
  <c r="H1895" i="7"/>
  <c r="I799" i="7"/>
  <c r="J1619" i="7"/>
  <c r="G1619" i="7"/>
  <c r="L1499" i="7"/>
  <c r="K1499" i="7"/>
  <c r="J410" i="7"/>
  <c r="K1571" i="7"/>
  <c r="L1571" i="7"/>
  <c r="M95" i="7"/>
  <c r="E934" i="7"/>
  <c r="K934" i="7"/>
  <c r="G1070" i="7"/>
  <c r="N1070" i="7"/>
  <c r="D1298" i="7"/>
  <c r="M512" i="7"/>
  <c r="N512" i="7"/>
  <c r="D2217" i="7"/>
  <c r="G2217" i="7"/>
  <c r="M1820" i="7"/>
  <c r="O915" i="7"/>
  <c r="K915" i="7"/>
  <c r="K578" i="7"/>
  <c r="G685" i="7"/>
  <c r="I685" i="7"/>
  <c r="F411" i="7"/>
  <c r="C411" i="7"/>
  <c r="C136" i="7"/>
  <c r="F856" i="7"/>
  <c r="C856" i="7"/>
  <c r="I2011" i="7"/>
  <c r="G2011" i="7"/>
  <c r="K1647" i="7"/>
  <c r="H2015" i="7"/>
  <c r="K2015" i="7"/>
  <c r="O1325" i="7"/>
  <c r="L1696" i="7"/>
  <c r="N1696" i="7"/>
  <c r="H1598" i="7"/>
  <c r="J1598" i="7"/>
  <c r="M1219" i="7"/>
  <c r="K1855" i="7"/>
  <c r="C1855" i="7"/>
  <c r="G1093" i="7"/>
  <c r="L1093" i="7"/>
  <c r="C1299" i="7"/>
  <c r="N1260" i="7"/>
  <c r="I1260" i="7"/>
  <c r="H392" i="7"/>
  <c r="H2230" i="7"/>
  <c r="C2230" i="7"/>
  <c r="L1758" i="7"/>
  <c r="G1758" i="7"/>
  <c r="I1576" i="7"/>
  <c r="F612" i="7"/>
  <c r="C612" i="7"/>
  <c r="G807" i="7"/>
  <c r="C807" i="7"/>
  <c r="E432" i="7"/>
  <c r="O8" i="7"/>
  <c r="N8" i="7"/>
  <c r="N1872" i="7"/>
  <c r="N2189" i="7"/>
  <c r="D2189" i="7"/>
  <c r="L2129" i="7"/>
  <c r="N2129" i="7"/>
  <c r="O1866" i="7"/>
  <c r="J746" i="7"/>
  <c r="C746" i="7"/>
  <c r="M287" i="7"/>
  <c r="C287" i="7"/>
  <c r="H1906" i="7"/>
  <c r="K1798" i="7"/>
  <c r="N1798" i="7"/>
  <c r="F747" i="7"/>
  <c r="H1142" i="7"/>
  <c r="N1142" i="7"/>
  <c r="C1863" i="7"/>
  <c r="E1863" i="7"/>
  <c r="O2147" i="7"/>
  <c r="D2091" i="7"/>
  <c r="C2091" i="7"/>
  <c r="O133" i="7"/>
  <c r="H133" i="7"/>
  <c r="O1163" i="7"/>
  <c r="K1097" i="7"/>
  <c r="N1097" i="7"/>
  <c r="I1242" i="7"/>
  <c r="H98" i="7"/>
  <c r="E98" i="7"/>
  <c r="L1835" i="7"/>
  <c r="E1835" i="7"/>
  <c r="I1145" i="7"/>
  <c r="H1959" i="7"/>
  <c r="K1959" i="7"/>
  <c r="J797" i="7"/>
  <c r="N797" i="7"/>
  <c r="G1335" i="7"/>
  <c r="G1187" i="7"/>
  <c r="C29" i="7"/>
  <c r="C452" i="7"/>
  <c r="O1582" i="7"/>
  <c r="H545" i="7"/>
  <c r="J812" i="7"/>
  <c r="H1918" i="7"/>
  <c r="I1100" i="7"/>
  <c r="I707" i="7"/>
  <c r="K2068" i="7"/>
  <c r="J2068" i="7"/>
  <c r="G1461" i="7"/>
  <c r="K1697" i="7"/>
  <c r="C1697" i="7"/>
  <c r="G1132" i="7"/>
  <c r="I1132" i="7"/>
  <c r="F1544" i="7"/>
  <c r="J1125" i="7"/>
  <c r="G1125" i="7"/>
  <c r="N82" i="7"/>
  <c r="G82" i="7"/>
  <c r="M371" i="7"/>
  <c r="H383" i="7"/>
  <c r="C383" i="7"/>
  <c r="F62" i="7"/>
  <c r="I609" i="7"/>
  <c r="N609" i="7"/>
  <c r="K1850" i="7"/>
  <c r="H1850" i="7"/>
  <c r="E2216" i="7"/>
  <c r="I1209" i="7"/>
  <c r="K1209" i="7"/>
  <c r="N2171" i="7"/>
  <c r="F2171" i="7"/>
  <c r="G833" i="7"/>
  <c r="F1943" i="7"/>
  <c r="H1943" i="7"/>
  <c r="F1763" i="7"/>
  <c r="L1952" i="7"/>
  <c r="G1952" i="7"/>
  <c r="E1886" i="7"/>
  <c r="M1886" i="7"/>
  <c r="N1072" i="7"/>
  <c r="I1213" i="7"/>
  <c r="G1213" i="7"/>
  <c r="O1151" i="7"/>
  <c r="H1151" i="7"/>
  <c r="M257" i="7"/>
  <c r="J2193" i="7"/>
  <c r="M2193" i="7"/>
  <c r="O2086" i="7"/>
  <c r="N1189" i="7"/>
  <c r="H1189" i="7"/>
  <c r="O1249" i="7"/>
  <c r="I1249" i="7"/>
  <c r="H687" i="7"/>
  <c r="C232" i="7"/>
  <c r="K232" i="7"/>
  <c r="I1211" i="7"/>
  <c r="C1211" i="7"/>
  <c r="O837" i="7"/>
  <c r="F1394" i="7"/>
  <c r="J1394" i="7"/>
  <c r="L1037" i="7"/>
  <c r="K776" i="7"/>
  <c r="L776" i="7"/>
  <c r="D604" i="7"/>
  <c r="C604" i="7"/>
  <c r="N1927" i="7"/>
  <c r="I484" i="7"/>
  <c r="E484" i="7"/>
  <c r="M1735" i="7"/>
  <c r="E1735" i="7"/>
  <c r="L620" i="7"/>
  <c r="L25" i="7"/>
  <c r="C25" i="7"/>
  <c r="O676" i="7"/>
  <c r="C525" i="7"/>
  <c r="N525" i="7"/>
  <c r="I1527" i="7"/>
  <c r="O1527" i="7"/>
  <c r="G2117" i="7"/>
  <c r="C318" i="7"/>
  <c r="K318" i="7"/>
  <c r="H1458" i="7"/>
  <c r="D1458" i="7"/>
  <c r="L1271" i="7"/>
  <c r="L278" i="7"/>
  <c r="I278" i="7"/>
  <c r="D1212" i="7"/>
  <c r="G635" i="7"/>
  <c r="M635" i="7"/>
  <c r="E288" i="7"/>
  <c r="J288" i="7"/>
  <c r="M1732" i="7"/>
  <c r="D493" i="7"/>
  <c r="F493" i="7"/>
  <c r="M190" i="7"/>
  <c r="D190" i="7"/>
  <c r="F2222" i="7"/>
  <c r="C171" i="7"/>
  <c r="J171" i="7"/>
  <c r="E345" i="7"/>
  <c r="K760" i="7"/>
  <c r="N760" i="7"/>
  <c r="G1350" i="7"/>
  <c r="F1350" i="7"/>
  <c r="F1415" i="7"/>
  <c r="G580" i="7"/>
  <c r="D580" i="7"/>
  <c r="M243" i="7"/>
  <c r="E243" i="7"/>
  <c r="J1874" i="7"/>
  <c r="N327" i="7"/>
  <c r="C327" i="7"/>
  <c r="M1774" i="7"/>
  <c r="N1896" i="7"/>
  <c r="M1896" i="7"/>
  <c r="K311" i="7"/>
  <c r="D311" i="7"/>
  <c r="F1939" i="7"/>
  <c r="O1999" i="7"/>
  <c r="F1999" i="7"/>
  <c r="H2178" i="7"/>
  <c r="E2178" i="7"/>
  <c r="L1713" i="7"/>
  <c r="O2238" i="7"/>
  <c r="C2238" i="7"/>
  <c r="F1641" i="7"/>
  <c r="G953" i="7"/>
  <c r="H953" i="7"/>
  <c r="C1672" i="7"/>
  <c r="M1672" i="7"/>
  <c r="I1656" i="7"/>
  <c r="D940" i="7"/>
  <c r="N940" i="7"/>
  <c r="D587" i="7"/>
  <c r="E587" i="7"/>
  <c r="N1403" i="7"/>
  <c r="G1705" i="7"/>
  <c r="E1705" i="7"/>
  <c r="D561" i="7"/>
  <c r="H1177" i="7"/>
  <c r="O1177" i="7"/>
  <c r="M205" i="7"/>
  <c r="L205" i="7"/>
  <c r="F608" i="7"/>
  <c r="F1329" i="7"/>
  <c r="G1329" i="7"/>
  <c r="N689" i="7"/>
  <c r="L689" i="7"/>
  <c r="J739" i="7"/>
  <c r="G1115" i="7"/>
  <c r="K1115" i="7"/>
  <c r="C247" i="7"/>
  <c r="H1567" i="7"/>
  <c r="L1567" i="7"/>
  <c r="H1739" i="7"/>
  <c r="J1739" i="7"/>
  <c r="O1327" i="7"/>
  <c r="D1745" i="7"/>
  <c r="I1745" i="7"/>
  <c r="O1929" i="7"/>
  <c r="E1929" i="7"/>
  <c r="L538" i="7"/>
  <c r="K1562" i="7"/>
  <c r="E1562" i="7"/>
  <c r="J210" i="7"/>
  <c r="H413" i="7"/>
  <c r="L413" i="7"/>
  <c r="I1276" i="7"/>
  <c r="O1276" i="7"/>
  <c r="K1341" i="7"/>
  <c r="N1549" i="7"/>
  <c r="H1549" i="7"/>
  <c r="J375" i="7"/>
  <c r="O375" i="7"/>
  <c r="C1048" i="7"/>
  <c r="G26" i="7"/>
  <c r="M26" i="7"/>
  <c r="H1289" i="7"/>
  <c r="K131" i="7"/>
  <c r="L131" i="7"/>
  <c r="D706" i="7"/>
  <c r="N706" i="7"/>
  <c r="D1199" i="7"/>
  <c r="I1651" i="7"/>
  <c r="N1651" i="7"/>
  <c r="L335" i="7"/>
  <c r="O335" i="7"/>
  <c r="M1660" i="7"/>
  <c r="N591" i="7"/>
  <c r="H591" i="7"/>
  <c r="K542" i="7"/>
  <c r="L1978" i="7"/>
  <c r="C1978" i="7"/>
  <c r="I442" i="7"/>
  <c r="E442" i="7"/>
  <c r="L923" i="7"/>
  <c r="D1174" i="7"/>
  <c r="M1174" i="7"/>
  <c r="K1652" i="7"/>
  <c r="M1652" i="7"/>
  <c r="J1930" i="7"/>
  <c r="G672" i="7"/>
  <c r="I672" i="7"/>
  <c r="I317" i="7"/>
  <c r="G2206" i="7"/>
  <c r="J2206" i="7"/>
  <c r="E104" i="7"/>
  <c r="L104" i="7"/>
  <c r="C1853" i="7"/>
  <c r="O899" i="7"/>
  <c r="G899" i="7"/>
  <c r="C1822" i="7"/>
  <c r="G1822" i="7"/>
  <c r="J690" i="7"/>
  <c r="N30" i="7"/>
  <c r="M30" i="7"/>
  <c r="L1166" i="7"/>
  <c r="G325" i="7"/>
  <c r="H325" i="7"/>
  <c r="F2065" i="7"/>
  <c r="N2065" i="7"/>
  <c r="I1747" i="7"/>
  <c r="C1903" i="7"/>
  <c r="M1903" i="7"/>
  <c r="M361" i="7"/>
  <c r="I361" i="7"/>
  <c r="K1846" i="7"/>
  <c r="N184" i="7"/>
  <c r="K184" i="7"/>
  <c r="M181" i="7"/>
  <c r="D1573" i="7"/>
  <c r="G1573" i="7"/>
  <c r="N123" i="7"/>
  <c r="M123" i="7"/>
  <c r="I372" i="7"/>
  <c r="G671" i="7"/>
  <c r="C671" i="7"/>
  <c r="K73" i="7"/>
  <c r="N73" i="7"/>
  <c r="L622" i="7"/>
  <c r="O645" i="7"/>
  <c r="E645" i="7"/>
  <c r="N1897" i="7"/>
  <c r="M241" i="7"/>
  <c r="L241" i="7"/>
  <c r="F1924" i="7"/>
  <c r="E1924" i="7"/>
  <c r="H1666" i="7"/>
  <c r="H1331" i="7"/>
  <c r="I1331" i="7"/>
  <c r="J1840" i="7"/>
  <c r="I1840" i="7"/>
  <c r="O853" i="7"/>
  <c r="H2042" i="7"/>
  <c r="L2042" i="7"/>
  <c r="H1446" i="7"/>
  <c r="K1159" i="7"/>
  <c r="M1159" i="7"/>
  <c r="H1667" i="7"/>
  <c r="E1667" i="7"/>
  <c r="G1147" i="7"/>
  <c r="K33" i="7"/>
  <c r="F33" i="7"/>
  <c r="O1024" i="7"/>
  <c r="M1024" i="7"/>
  <c r="H1464" i="7"/>
  <c r="K463" i="7"/>
  <c r="J463" i="7"/>
  <c r="K984" i="7"/>
  <c r="M451" i="7"/>
  <c r="N451" i="7"/>
  <c r="O735" i="7"/>
  <c r="K735" i="7"/>
  <c r="N1356" i="7"/>
  <c r="H1885" i="7"/>
  <c r="K1885" i="7"/>
  <c r="F2233" i="7"/>
  <c r="E2233" i="7"/>
  <c r="L1533" i="7"/>
  <c r="M583" i="7"/>
  <c r="H583" i="7"/>
  <c r="O716" i="7"/>
  <c r="M1596" i="7"/>
  <c r="K1596" i="7"/>
  <c r="M1387" i="7"/>
  <c r="D1387" i="7"/>
  <c r="J932" i="7"/>
  <c r="H1947" i="7"/>
  <c r="K1947" i="7"/>
  <c r="G1453" i="7"/>
  <c r="I1453" i="7"/>
  <c r="L2062" i="7"/>
  <c r="G1348" i="7"/>
  <c r="L1348" i="7"/>
  <c r="J129" i="7"/>
  <c r="C208" i="7"/>
  <c r="L208" i="7"/>
  <c r="G1880" i="7"/>
  <c r="H1880" i="7"/>
  <c r="H2022" i="7"/>
  <c r="M1493" i="7"/>
  <c r="H1493" i="7"/>
  <c r="G37" i="7"/>
  <c r="C37" i="7"/>
  <c r="F58" i="7"/>
  <c r="O670" i="7"/>
  <c r="E670" i="7"/>
  <c r="L504" i="7"/>
  <c r="K1253" i="7"/>
  <c r="H1253" i="7"/>
  <c r="F302" i="7"/>
  <c r="K302" i="7"/>
  <c r="N194" i="7"/>
  <c r="N192" i="7"/>
  <c r="F192" i="7"/>
  <c r="C1783" i="7"/>
  <c r="L1783" i="7"/>
  <c r="L2139" i="7"/>
  <c r="F1108" i="7"/>
  <c r="L1108" i="7"/>
  <c r="E240" i="7"/>
  <c r="E2017" i="7"/>
  <c r="C2017" i="7"/>
  <c r="G1834" i="7"/>
  <c r="C1834" i="7"/>
  <c r="L616" i="7"/>
  <c r="N1967" i="7"/>
  <c r="D1967" i="7"/>
  <c r="I233" i="7"/>
  <c r="M233" i="7"/>
  <c r="J373" i="7"/>
  <c r="K217" i="7"/>
  <c r="N217" i="7"/>
  <c r="E889" i="7"/>
  <c r="K930" i="7"/>
  <c r="O930" i="7"/>
  <c r="D66" i="7"/>
  <c r="E66" i="7"/>
  <c r="N910" i="7"/>
  <c r="G1612" i="7"/>
  <c r="D1612" i="7"/>
  <c r="J487" i="7"/>
  <c r="M487" i="7"/>
  <c r="G641" i="7"/>
  <c r="C115" i="7"/>
  <c r="J115" i="7"/>
  <c r="G556" i="7"/>
  <c r="I701" i="7"/>
  <c r="D701" i="7"/>
  <c r="C1082" i="7"/>
  <c r="L1082" i="7"/>
  <c r="D1155" i="7"/>
  <c r="N1178" i="7"/>
  <c r="E1178" i="7"/>
  <c r="K2028" i="7"/>
  <c r="J2028" i="7"/>
  <c r="M2003" i="7"/>
  <c r="G743" i="7"/>
  <c r="C743" i="7"/>
  <c r="I1678" i="7"/>
  <c r="N503" i="7"/>
  <c r="O503" i="7"/>
  <c r="J242" i="7"/>
  <c r="O242" i="7"/>
  <c r="C428" i="7"/>
  <c r="D1875" i="7"/>
  <c r="O1875" i="7"/>
  <c r="K169" i="7"/>
  <c r="O169" i="7"/>
  <c r="N1932" i="7"/>
  <c r="D1706" i="7"/>
  <c r="M1706" i="7"/>
  <c r="M1383" i="7"/>
  <c r="H1054" i="7"/>
  <c r="M1054" i="7"/>
  <c r="C1266" i="7"/>
  <c r="K1266" i="7"/>
  <c r="H909" i="7"/>
  <c r="L694" i="7"/>
  <c r="G694" i="7"/>
  <c r="K209" i="7"/>
  <c r="E209" i="7"/>
  <c r="G2057" i="7"/>
  <c r="M2032" i="7"/>
  <c r="N2032" i="7"/>
  <c r="F2109" i="7"/>
  <c r="D1380" i="7"/>
  <c r="I1380" i="7"/>
  <c r="H165" i="7"/>
  <c r="D165" i="7"/>
  <c r="D281" i="7"/>
  <c r="L829" i="7"/>
  <c r="F829" i="7"/>
  <c r="I1425" i="7"/>
  <c r="J1425" i="7"/>
  <c r="M1865" i="7"/>
  <c r="K1740" i="7"/>
  <c r="I1740" i="7"/>
  <c r="L1917" i="7"/>
  <c r="M1550" i="7"/>
  <c r="G1550" i="7"/>
  <c r="E1816" i="7"/>
  <c r="L1816" i="7"/>
  <c r="G1407" i="7"/>
  <c r="N1385" i="7"/>
  <c r="I1385" i="7"/>
  <c r="H1136" i="7"/>
  <c r="M1136" i="7"/>
  <c r="C697" i="7"/>
  <c r="I2184" i="7"/>
  <c r="D2184" i="7"/>
  <c r="N1217" i="7"/>
  <c r="L1015" i="7"/>
  <c r="I1015" i="7"/>
  <c r="G120" i="7"/>
  <c r="E120" i="7"/>
  <c r="M309" i="7"/>
  <c r="K1379" i="7"/>
  <c r="C1379" i="7"/>
  <c r="G300" i="7"/>
  <c r="M300" i="7"/>
  <c r="D2218" i="7"/>
  <c r="N2166" i="7"/>
  <c r="I2166" i="7"/>
  <c r="J1698" i="7"/>
  <c r="M820" i="7"/>
  <c r="O820" i="7"/>
  <c r="O1572" i="7"/>
  <c r="M1572" i="7"/>
  <c r="N588" i="7"/>
  <c r="E1922" i="7"/>
  <c r="C1922" i="7"/>
  <c r="C443" i="7"/>
  <c r="N443" i="7"/>
  <c r="M1868" i="7"/>
  <c r="O1502" i="7"/>
  <c r="J1502" i="7"/>
  <c r="L788" i="7"/>
  <c r="K636" i="7"/>
  <c r="C636" i="7"/>
  <c r="I802" i="7"/>
  <c r="N802" i="7"/>
  <c r="E1569" i="7"/>
  <c r="D794" i="7"/>
  <c r="M794" i="7"/>
  <c r="F1362" i="7"/>
  <c r="E1362" i="7"/>
  <c r="G879" i="7"/>
  <c r="I1127" i="7"/>
  <c r="C1127" i="7"/>
  <c r="K566" i="7"/>
  <c r="E2173" i="7"/>
  <c r="N2173" i="7"/>
  <c r="F214" i="7"/>
  <c r="G214" i="7"/>
  <c r="L254" i="7"/>
  <c r="M1071" i="7"/>
  <c r="G1071" i="7"/>
  <c r="I407" i="7"/>
  <c r="N407" i="7"/>
  <c r="J1786" i="7"/>
  <c r="K1259" i="7"/>
  <c r="I1259" i="7"/>
  <c r="M686" i="7"/>
  <c r="K1565" i="7"/>
  <c r="G1565" i="7"/>
  <c r="E908" i="7"/>
  <c r="I908" i="7"/>
  <c r="N590" i="7"/>
  <c r="N198" i="7"/>
  <c r="C198" i="7"/>
  <c r="E615" i="7"/>
  <c r="L615" i="7"/>
  <c r="M703" i="7"/>
  <c r="I395" i="7"/>
  <c r="N395" i="7"/>
  <c r="D464" i="7"/>
  <c r="O474" i="7"/>
  <c r="I474" i="7"/>
  <c r="G2102" i="7"/>
  <c r="I2102" i="7"/>
  <c r="H1103" i="7"/>
  <c r="L1913" i="7"/>
  <c r="D1913" i="7"/>
  <c r="K282" i="7"/>
  <c r="L282" i="7"/>
  <c r="G1013" i="7"/>
  <c r="D1679" i="7"/>
  <c r="O1679" i="7"/>
  <c r="L801" i="7"/>
  <c r="F661" i="7"/>
  <c r="N661" i="7"/>
  <c r="L1958" i="7"/>
  <c r="G1958" i="7"/>
  <c r="N1496" i="7"/>
  <c r="L296" i="7"/>
  <c r="G296" i="7"/>
  <c r="G1287" i="7"/>
  <c r="L1287" i="7"/>
  <c r="K773" i="7"/>
  <c r="N664" i="7"/>
  <c r="F664" i="7"/>
  <c r="D531" i="7"/>
  <c r="H1468" i="7"/>
  <c r="M1468" i="7"/>
  <c r="F50" i="7"/>
  <c r="J50" i="7"/>
  <c r="I968" i="7"/>
  <c r="E1376" i="7"/>
  <c r="O1376" i="7"/>
  <c r="D1661" i="7"/>
  <c r="K1661" i="7"/>
  <c r="J32" i="7"/>
  <c r="J1079" i="7"/>
  <c r="E1079" i="7"/>
  <c r="L127" i="7"/>
  <c r="J1764" i="7"/>
  <c r="M1764" i="7"/>
  <c r="M2106" i="7"/>
  <c r="I2106" i="7"/>
  <c r="E1223" i="7"/>
  <c r="H784" i="7"/>
  <c r="K784" i="7"/>
  <c r="E1435" i="7"/>
  <c r="D1435" i="7"/>
  <c r="J722" i="7"/>
  <c r="F1277" i="7"/>
  <c r="C1277" i="7"/>
  <c r="G1121" i="7"/>
  <c r="N1182" i="7"/>
  <c r="K1182" i="7"/>
  <c r="E94" i="7"/>
  <c r="D94" i="7"/>
  <c r="K569" i="7"/>
  <c r="D1686" i="7"/>
  <c r="O1686" i="7"/>
  <c r="C2049" i="7"/>
  <c r="G2049" i="7"/>
  <c r="F2036" i="7"/>
  <c r="C1893" i="7"/>
  <c r="I1893" i="7"/>
  <c r="L128" i="7"/>
  <c r="I2044" i="7"/>
  <c r="F2044" i="7"/>
  <c r="K1756" i="7"/>
  <c r="O1756" i="7"/>
  <c r="K2235" i="7"/>
  <c r="F1176" i="7"/>
  <c r="N1176" i="7"/>
  <c r="H1235" i="7"/>
  <c r="C1235" i="7"/>
  <c r="C1907" i="7"/>
  <c r="J1673" i="7"/>
  <c r="N1673" i="7"/>
  <c r="E1832" i="7"/>
  <c r="G1204" i="7"/>
  <c r="D1204" i="7"/>
  <c r="J1080" i="7"/>
  <c r="E1080" i="7"/>
  <c r="E838" i="7"/>
  <c r="N1000" i="7"/>
  <c r="D1000" i="7"/>
  <c r="C1207" i="7"/>
  <c r="O1207" i="7"/>
  <c r="H723" i="7"/>
  <c r="L2132" i="7"/>
  <c r="G2132" i="7"/>
  <c r="E424" i="7"/>
  <c r="C2054" i="7"/>
  <c r="H2054" i="7"/>
  <c r="L935" i="7"/>
  <c r="N935" i="7"/>
  <c r="K1129" i="7"/>
  <c r="F67" i="7"/>
  <c r="G67" i="7"/>
  <c r="O2025" i="7"/>
  <c r="M2025" i="7"/>
  <c r="H1869" i="7"/>
  <c r="H310" i="7"/>
  <c r="F310" i="7"/>
  <c r="C548" i="7"/>
  <c r="M307" i="7"/>
  <c r="F307" i="7"/>
  <c r="H1104" i="7"/>
  <c r="E1104" i="7"/>
  <c r="G1466" i="7"/>
  <c r="N669" i="7"/>
  <c r="D669" i="7"/>
  <c r="H1192" i="7"/>
  <c r="K1192" i="7"/>
  <c r="O830" i="7"/>
  <c r="C1489" i="7"/>
  <c r="E1489" i="7"/>
  <c r="K1193" i="7"/>
  <c r="K1989" i="7"/>
  <c r="J1989" i="7"/>
  <c r="N1106" i="7"/>
  <c r="O1106" i="7"/>
  <c r="M312" i="7"/>
  <c r="I846" i="7"/>
  <c r="K846" i="7"/>
  <c r="D659" i="7"/>
  <c r="L659" i="7"/>
  <c r="E52" i="7"/>
  <c r="L158" i="7"/>
  <c r="O158" i="7"/>
  <c r="J320" i="7"/>
  <c r="F967" i="7"/>
  <c r="I967" i="7"/>
  <c r="K966" i="7"/>
  <c r="E966" i="7"/>
  <c r="L1274" i="7"/>
  <c r="N1680" i="7"/>
  <c r="J1680" i="7"/>
  <c r="G1690" i="7"/>
  <c r="J1690" i="7"/>
  <c r="H330" i="7"/>
  <c r="L947" i="7"/>
  <c r="O947" i="7"/>
  <c r="F571" i="7"/>
  <c r="M138" i="7"/>
  <c r="L138" i="7"/>
  <c r="J884" i="7"/>
  <c r="D884" i="7"/>
  <c r="C518" i="7"/>
  <c r="J384" i="7"/>
  <c r="I384" i="7"/>
  <c r="J1448" i="7"/>
  <c r="K1448" i="7"/>
  <c r="O1629" i="7"/>
  <c r="N1842" i="7"/>
  <c r="I1842" i="7"/>
  <c r="C530" i="7"/>
  <c r="J1585" i="7"/>
  <c r="F1585" i="7"/>
  <c r="E1434" i="7"/>
  <c r="C1434" i="7"/>
  <c r="I981" i="7"/>
  <c r="I900" i="7"/>
  <c r="H900" i="7"/>
  <c r="D1882" i="7"/>
  <c r="M1882" i="7"/>
  <c r="O2073" i="7"/>
  <c r="D624" i="7"/>
  <c r="K624" i="7"/>
  <c r="M1556" i="7"/>
  <c r="I2064" i="7"/>
  <c r="H2064" i="7"/>
  <c r="L1165" i="7"/>
  <c r="G1165" i="7"/>
  <c r="G1505" i="7"/>
  <c r="O517" i="7"/>
  <c r="J517" i="7"/>
  <c r="E1877" i="7"/>
  <c r="D1877" i="7"/>
  <c r="M767" i="7"/>
  <c r="C729" i="7"/>
  <c r="H729" i="7"/>
  <c r="N1181" i="7"/>
  <c r="D1368" i="7"/>
  <c r="C1368" i="7"/>
  <c r="L1603" i="7"/>
  <c r="J1603" i="7"/>
  <c r="D437" i="7"/>
  <c r="K753" i="7"/>
  <c r="L753" i="7"/>
  <c r="G60" i="7"/>
  <c r="H60" i="7"/>
  <c r="G1894" i="7"/>
  <c r="H2137" i="7"/>
  <c r="C2137" i="7"/>
  <c r="I177" i="7"/>
  <c r="E1564" i="7"/>
  <c r="N1564" i="7"/>
  <c r="O322" i="7"/>
  <c r="F322" i="7"/>
  <c r="D1169" i="7"/>
  <c r="E357" i="7"/>
  <c r="F357" i="7"/>
  <c r="F1704" i="7"/>
  <c r="D1704" i="7"/>
  <c r="M2110" i="7"/>
  <c r="J453" i="7"/>
  <c r="H453" i="7"/>
  <c r="O922" i="7"/>
  <c r="N1542" i="7"/>
  <c r="O1542" i="7"/>
  <c r="H619" i="7"/>
  <c r="F619" i="7"/>
  <c r="D255" i="7"/>
  <c r="E1175" i="7"/>
  <c r="H1175" i="7"/>
  <c r="L1382" i="7"/>
  <c r="K1382" i="7"/>
  <c r="N1236" i="7"/>
  <c r="I1346" i="7"/>
  <c r="E1346" i="7"/>
  <c r="D1511" i="7"/>
  <c r="E1423" i="7"/>
  <c r="O1423" i="7"/>
  <c r="G1074" i="7"/>
  <c r="J1074" i="7"/>
  <c r="D971" i="7"/>
  <c r="I772" i="7"/>
  <c r="C772" i="7"/>
  <c r="C924" i="7"/>
  <c r="K924" i="7"/>
  <c r="D1460" i="7"/>
  <c r="D618" i="7"/>
  <c r="N618" i="7"/>
  <c r="F594" i="7"/>
  <c r="K1090" i="7"/>
  <c r="F1090" i="7"/>
  <c r="O1676" i="7"/>
  <c r="M1676" i="7"/>
  <c r="L168" i="7"/>
  <c r="H574" i="7"/>
  <c r="J574" i="7"/>
  <c r="G313" i="7"/>
  <c r="L313" i="7"/>
  <c r="F1899" i="7"/>
  <c r="H1338" i="7"/>
  <c r="I1338" i="7"/>
  <c r="G572" i="7"/>
  <c r="C603" i="7"/>
  <c r="D603" i="7"/>
  <c r="N199" i="7"/>
  <c r="F199" i="7"/>
  <c r="M299" i="7"/>
  <c r="O1701" i="7"/>
  <c r="N1701" i="7"/>
  <c r="C980" i="7"/>
  <c r="M980" i="7"/>
  <c r="C913" i="7"/>
  <c r="L1366" i="7"/>
  <c r="D1366" i="7"/>
  <c r="D88" i="7"/>
  <c r="N2019" i="7"/>
  <c r="I2019" i="7"/>
  <c r="H1436" i="7"/>
  <c r="I1436" i="7"/>
  <c r="N965" i="7"/>
  <c r="E1216" i="7"/>
  <c r="M1216" i="7"/>
  <c r="J1726" i="7"/>
  <c r="F1726" i="7"/>
  <c r="C223" i="7"/>
  <c r="M718" i="7"/>
  <c r="G718" i="7"/>
  <c r="O385" i="7"/>
  <c r="D137" i="7"/>
  <c r="N137" i="7"/>
  <c r="G1226" i="7"/>
  <c r="H1226" i="7"/>
  <c r="I547" i="7"/>
  <c r="C2006" i="7"/>
  <c r="O2006" i="7"/>
  <c r="J285" i="7"/>
  <c r="K285" i="7"/>
  <c r="I768" i="7"/>
  <c r="C951" i="7"/>
  <c r="J951" i="7"/>
  <c r="L1333" i="7"/>
  <c r="L1981" i="7"/>
  <c r="H1981" i="7"/>
  <c r="O65" i="7"/>
  <c r="L65" i="7"/>
  <c r="O962" i="7"/>
  <c r="M55" i="7"/>
  <c r="O55" i="7"/>
  <c r="E1467" i="7"/>
  <c r="N1467" i="7"/>
  <c r="J1558" i="7"/>
  <c r="D1487" i="7"/>
  <c r="J1487" i="7"/>
  <c r="G1515" i="7"/>
  <c r="M1122" i="7"/>
  <c r="K1122" i="7"/>
  <c r="H1157" i="7"/>
  <c r="I1157" i="7"/>
  <c r="K1965" i="7"/>
  <c r="G92" i="7"/>
  <c r="D92" i="7"/>
  <c r="C1895" i="7"/>
  <c r="I1895" i="7"/>
  <c r="J799" i="7"/>
  <c r="O1619" i="7"/>
  <c r="E1619" i="7"/>
  <c r="E1499" i="7"/>
  <c r="K410" i="7"/>
  <c r="M410" i="7"/>
  <c r="N1571" i="7"/>
  <c r="E1571" i="7"/>
  <c r="F95" i="7"/>
  <c r="F934" i="7"/>
  <c r="D934" i="7"/>
  <c r="K1070" i="7"/>
  <c r="J1070" i="7"/>
  <c r="C1298" i="7"/>
  <c r="J512" i="7"/>
  <c r="O512" i="7"/>
  <c r="H2217" i="7"/>
  <c r="E1820" i="7"/>
  <c r="I1820" i="7"/>
  <c r="J915" i="7"/>
  <c r="L915" i="7"/>
  <c r="E578" i="7"/>
  <c r="K685" i="7"/>
  <c r="L685" i="7"/>
  <c r="D411" i="7"/>
  <c r="L411" i="7"/>
  <c r="F136" i="7"/>
  <c r="K856" i="7"/>
  <c r="E856" i="7"/>
  <c r="D2011" i="7"/>
  <c r="O1647" i="7"/>
  <c r="H1647" i="7"/>
  <c r="J2015" i="7"/>
  <c r="G2015" i="7"/>
  <c r="D1325" i="7"/>
  <c r="O1696" i="7"/>
  <c r="J1696" i="7"/>
  <c r="F1598" i="7"/>
  <c r="E1598" i="7"/>
  <c r="E1219" i="7"/>
  <c r="L1855" i="7"/>
  <c r="N1855" i="7"/>
  <c r="D1093" i="7"/>
  <c r="J1299" i="7"/>
  <c r="G1299" i="7"/>
  <c r="J1260" i="7"/>
  <c r="H1260" i="7"/>
  <c r="D392" i="7"/>
  <c r="M2230" i="7"/>
  <c r="E2230" i="7"/>
  <c r="J1758" i="7"/>
  <c r="N1758" i="7"/>
  <c r="F1576" i="7"/>
  <c r="D612" i="7"/>
  <c r="L612" i="7"/>
  <c r="I807" i="7"/>
  <c r="D432" i="7"/>
  <c r="M432" i="7"/>
  <c r="H8" i="7"/>
  <c r="E8" i="7"/>
  <c r="F1872" i="7"/>
  <c r="O2189" i="7"/>
  <c r="H2189" i="7"/>
  <c r="C2129" i="7"/>
  <c r="H2129" i="7"/>
  <c r="C1866" i="7"/>
  <c r="E746" i="7"/>
  <c r="F746" i="7"/>
  <c r="G287" i="7"/>
  <c r="O1906" i="7"/>
  <c r="M1906" i="7"/>
  <c r="O1798" i="7"/>
  <c r="I1798" i="7"/>
  <c r="M747" i="7"/>
  <c r="F1142" i="7"/>
  <c r="C1142" i="7"/>
  <c r="I1863" i="7"/>
  <c r="M1863" i="7"/>
  <c r="I2147" i="7"/>
  <c r="H2091" i="7"/>
  <c r="G2091" i="7"/>
  <c r="N133" i="7"/>
  <c r="C1163" i="7"/>
  <c r="D1163" i="7"/>
  <c r="E1097" i="7"/>
  <c r="O1097" i="7"/>
  <c r="H1242" i="7"/>
  <c r="I98" i="7"/>
  <c r="L98" i="7"/>
  <c r="M1835" i="7"/>
  <c r="F1835" i="7"/>
  <c r="O1145" i="7"/>
  <c r="J1959" i="7"/>
  <c r="M1959" i="7"/>
  <c r="G797" i="7"/>
  <c r="C1375" i="7"/>
  <c r="D1375" i="7"/>
  <c r="M1205" i="7"/>
  <c r="E1205" i="7"/>
  <c r="L1227" i="7"/>
  <c r="M941" i="7"/>
  <c r="H941" i="7"/>
  <c r="J225" i="7"/>
  <c r="C225" i="7"/>
  <c r="K593" i="7"/>
  <c r="K1012" i="7"/>
  <c r="H1012" i="7"/>
  <c r="H1352" i="7"/>
  <c r="C733" i="7"/>
  <c r="K733" i="7"/>
  <c r="G265" i="7"/>
  <c r="F265" i="7"/>
  <c r="O1878" i="7"/>
  <c r="K1788" i="7"/>
  <c r="G1788" i="7"/>
  <c r="G1428" i="7"/>
  <c r="L1428" i="7"/>
  <c r="M1944" i="7"/>
  <c r="F1755" i="7"/>
  <c r="O1755" i="7"/>
  <c r="M929" i="7"/>
  <c r="I402" i="7"/>
  <c r="K402" i="7"/>
  <c r="E1495" i="7"/>
  <c r="O1495" i="7"/>
  <c r="J1960" i="7"/>
  <c r="D1268" i="7"/>
  <c r="L1268" i="7"/>
  <c r="I824" i="7"/>
  <c r="M824" i="7"/>
  <c r="C147" i="7"/>
  <c r="C1187" i="7"/>
  <c r="L29" i="7"/>
  <c r="F452" i="7"/>
  <c r="D1582" i="7"/>
  <c r="K545" i="7"/>
  <c r="H812" i="7"/>
  <c r="D1918" i="7"/>
  <c r="H1100" i="7"/>
  <c r="H1988" i="7"/>
  <c r="C2068" i="7"/>
  <c r="G2068" i="7"/>
  <c r="F1461" i="7"/>
  <c r="E1697" i="7"/>
  <c r="I1697" i="7"/>
  <c r="L1132" i="7"/>
  <c r="C1132" i="7"/>
  <c r="G1544" i="7"/>
  <c r="O1125" i="7"/>
  <c r="F1125" i="7"/>
  <c r="K82" i="7"/>
  <c r="J371" i="7"/>
  <c r="E371" i="7"/>
  <c r="J383" i="7"/>
  <c r="O383" i="7"/>
  <c r="J62" i="7"/>
  <c r="K609" i="7"/>
  <c r="J609" i="7"/>
  <c r="E1850" i="7"/>
  <c r="G1850" i="7"/>
  <c r="G2216" i="7"/>
  <c r="L1209" i="7"/>
  <c r="F1209" i="7"/>
  <c r="H2171" i="7"/>
  <c r="I833" i="7"/>
  <c r="O833" i="7"/>
  <c r="L1943" i="7"/>
  <c r="M1943" i="7"/>
  <c r="C1763" i="7"/>
  <c r="H1952" i="7"/>
  <c r="M1952" i="7"/>
  <c r="O1886" i="7"/>
  <c r="I1886" i="7"/>
  <c r="G1072" i="7"/>
  <c r="M1213" i="7"/>
  <c r="H1213" i="7"/>
  <c r="L1151" i="7"/>
  <c r="C257" i="7"/>
  <c r="L257" i="7"/>
  <c r="C2193" i="7"/>
  <c r="K2193" i="7"/>
  <c r="N2086" i="7"/>
  <c r="L1189" i="7"/>
  <c r="M1189" i="7"/>
  <c r="E1249" i="7"/>
  <c r="N1249" i="7"/>
  <c r="K687" i="7"/>
  <c r="N232" i="7"/>
  <c r="L232" i="7"/>
  <c r="F1211" i="7"/>
  <c r="M837" i="7"/>
  <c r="K837" i="7"/>
  <c r="H1394" i="7"/>
  <c r="M1394" i="7"/>
  <c r="O1037" i="7"/>
  <c r="M776" i="7"/>
  <c r="D776" i="7"/>
  <c r="M604" i="7"/>
  <c r="I604" i="7"/>
  <c r="K1927" i="7"/>
  <c r="O484" i="7"/>
  <c r="C484" i="7"/>
  <c r="G1735" i="7"/>
  <c r="H620" i="7"/>
  <c r="K620" i="7"/>
  <c r="G25" i="7"/>
  <c r="N25" i="7"/>
  <c r="N676" i="7"/>
  <c r="H525" i="7"/>
  <c r="F525" i="7"/>
  <c r="E1527" i="7"/>
  <c r="J1527" i="7"/>
  <c r="I2117" i="7"/>
  <c r="N318" i="7"/>
  <c r="I318" i="7"/>
  <c r="J1458" i="7"/>
  <c r="H1271" i="7"/>
  <c r="D1271" i="7"/>
  <c r="E278" i="7"/>
  <c r="K278" i="7"/>
  <c r="G1212" i="7"/>
  <c r="O635" i="7"/>
  <c r="C635" i="7"/>
  <c r="D288" i="7"/>
  <c r="O288" i="7"/>
  <c r="F1732" i="7"/>
  <c r="N493" i="7"/>
  <c r="C493" i="7"/>
  <c r="G190" i="7"/>
  <c r="H2222" i="7"/>
  <c r="D2222" i="7"/>
  <c r="K171" i="7"/>
  <c r="N171" i="7"/>
  <c r="H345" i="7"/>
  <c r="M760" i="7"/>
  <c r="D760" i="7"/>
  <c r="M1350" i="7"/>
  <c r="L1350" i="7"/>
  <c r="C1415" i="7"/>
  <c r="I580" i="7"/>
  <c r="L580" i="7"/>
  <c r="K243" i="7"/>
  <c r="F1874" i="7"/>
  <c r="N1874" i="7"/>
  <c r="M327" i="7"/>
  <c r="K327" i="7"/>
  <c r="G1774" i="7"/>
  <c r="L1896" i="7"/>
  <c r="K1896" i="7"/>
  <c r="F311" i="7"/>
  <c r="C311" i="7"/>
  <c r="M1939" i="7"/>
  <c r="K1999" i="7"/>
  <c r="M1999" i="7"/>
  <c r="M2178" i="7"/>
  <c r="M1713" i="7"/>
  <c r="F1713" i="7"/>
  <c r="E2238" i="7"/>
  <c r="L2238" i="7"/>
  <c r="K1641" i="7"/>
  <c r="E953" i="7"/>
  <c r="J953" i="7"/>
  <c r="J1672" i="7"/>
  <c r="G1672" i="7"/>
  <c r="D1656" i="7"/>
  <c r="E940" i="7"/>
  <c r="O940" i="7"/>
  <c r="K587" i="7"/>
  <c r="M1403" i="7"/>
  <c r="K1403" i="7"/>
  <c r="K1705" i="7"/>
  <c r="N1705" i="7"/>
  <c r="F561" i="7"/>
  <c r="M1177" i="7"/>
  <c r="I1177" i="7"/>
  <c r="I205" i="7"/>
  <c r="N205" i="7"/>
  <c r="E608" i="7"/>
  <c r="D1329" i="7"/>
  <c r="E1329" i="7"/>
  <c r="J689" i="7"/>
  <c r="N739" i="7"/>
  <c r="O739" i="7"/>
  <c r="E1115" i="7"/>
  <c r="L1115" i="7"/>
  <c r="M247" i="7"/>
  <c r="I1567" i="7"/>
  <c r="J1567" i="7"/>
  <c r="M1739" i="7"/>
  <c r="N1739" i="7"/>
  <c r="F1327" i="7"/>
  <c r="M1745" i="7"/>
  <c r="H1745" i="7"/>
  <c r="L1929" i="7"/>
  <c r="M538" i="7"/>
  <c r="I538" i="7"/>
  <c r="J1562" i="7"/>
  <c r="M1562" i="7"/>
  <c r="H210" i="7"/>
  <c r="G413" i="7"/>
  <c r="D413" i="7"/>
  <c r="G1276" i="7"/>
  <c r="L1276" i="7"/>
  <c r="L1341" i="7"/>
  <c r="K1549" i="7"/>
  <c r="C1549" i="7"/>
  <c r="C375" i="7"/>
  <c r="I1048" i="7"/>
  <c r="G1048" i="7"/>
  <c r="C26" i="7"/>
  <c r="K26" i="7"/>
  <c r="N1289" i="7"/>
  <c r="N131" i="7"/>
  <c r="G131" i="7"/>
  <c r="K706" i="7"/>
  <c r="J706" i="7"/>
  <c r="E1199" i="7"/>
  <c r="O1651" i="7"/>
  <c r="H1651" i="7"/>
  <c r="D335" i="7"/>
  <c r="F1660" i="7"/>
  <c r="K1660" i="7"/>
  <c r="J591" i="7"/>
  <c r="C591" i="7"/>
  <c r="F542" i="7"/>
  <c r="G1978" i="7"/>
  <c r="H1978" i="7"/>
  <c r="K442" i="7"/>
  <c r="O442" i="7"/>
  <c r="F923" i="7"/>
  <c r="K1174" i="7"/>
  <c r="N1174" i="7"/>
  <c r="H1652" i="7"/>
  <c r="O1930" i="7"/>
  <c r="F1930" i="7"/>
  <c r="N672" i="7"/>
  <c r="F672" i="7"/>
  <c r="K317" i="7"/>
  <c r="N2206" i="7"/>
  <c r="L2206" i="7"/>
  <c r="G104" i="7"/>
  <c r="H104" i="7"/>
  <c r="G1853" i="7"/>
  <c r="J899" i="7"/>
  <c r="K899" i="7"/>
  <c r="K1822" i="7"/>
  <c r="N690" i="7"/>
  <c r="O690" i="7"/>
  <c r="F30" i="7"/>
  <c r="D30" i="7"/>
  <c r="I1166" i="7"/>
  <c r="J325" i="7"/>
  <c r="D325" i="7"/>
  <c r="J2065" i="7"/>
  <c r="I2065" i="7"/>
  <c r="K1747" i="7"/>
  <c r="N1903" i="7"/>
  <c r="D1903" i="7"/>
  <c r="F361" i="7"/>
  <c r="G1846" i="7"/>
  <c r="J1846" i="7"/>
  <c r="G184" i="7"/>
  <c r="C184" i="7"/>
  <c r="J181" i="7"/>
  <c r="L1573" i="7"/>
  <c r="K1573" i="7"/>
  <c r="J123" i="7"/>
  <c r="I123" i="7"/>
  <c r="D372" i="7"/>
  <c r="N671" i="7"/>
  <c r="K671" i="7"/>
  <c r="L73" i="7"/>
  <c r="N622" i="7"/>
  <c r="M622" i="7"/>
  <c r="H645" i="7"/>
  <c r="K645" i="7"/>
  <c r="C1897" i="7"/>
  <c r="D241" i="7"/>
  <c r="C241" i="7"/>
  <c r="O1924" i="7"/>
  <c r="C1924" i="7"/>
  <c r="D1666" i="7"/>
  <c r="J1331" i="7"/>
  <c r="O1331" i="7"/>
  <c r="N1840" i="7"/>
  <c r="H853" i="7"/>
  <c r="L853" i="7"/>
  <c r="D2042" i="7"/>
  <c r="N2042" i="7"/>
  <c r="C1446" i="7"/>
  <c r="D1159" i="7"/>
  <c r="J1159" i="7"/>
  <c r="N1667" i="7"/>
  <c r="F1667" i="7"/>
  <c r="I1147" i="7"/>
  <c r="M33" i="7"/>
  <c r="D33" i="7"/>
  <c r="E1024" i="7"/>
  <c r="K1464" i="7"/>
  <c r="C1464" i="7"/>
  <c r="E463" i="7"/>
  <c r="I463" i="7"/>
  <c r="O984" i="7"/>
  <c r="E451" i="7"/>
  <c r="O451" i="7"/>
  <c r="I735" i="7"/>
  <c r="E735" i="7"/>
  <c r="M1356" i="7"/>
  <c r="J1885" i="7"/>
  <c r="F1885" i="7"/>
  <c r="D2233" i="7"/>
  <c r="H1533" i="7"/>
  <c r="G1533" i="7"/>
  <c r="D583" i="7"/>
  <c r="I583" i="7"/>
  <c r="G716" i="7"/>
  <c r="H1596" i="7"/>
  <c r="C1596" i="7"/>
  <c r="E1387" i="7"/>
  <c r="J1387" i="7"/>
  <c r="N932" i="7"/>
  <c r="C1947" i="7"/>
  <c r="N1947" i="7"/>
  <c r="O1453" i="7"/>
  <c r="O2062" i="7"/>
  <c r="C2062" i="7"/>
  <c r="N1348" i="7"/>
  <c r="E1348" i="7"/>
  <c r="L129" i="7"/>
  <c r="F208" i="7"/>
  <c r="E208" i="7"/>
  <c r="C1880" i="7"/>
  <c r="J1880" i="7"/>
  <c r="N2022" i="7"/>
  <c r="O1493" i="7"/>
  <c r="K1493" i="7"/>
  <c r="D37" i="7"/>
  <c r="J58" i="7"/>
  <c r="G58" i="7"/>
  <c r="I670" i="7"/>
  <c r="D670" i="7"/>
  <c r="K504" i="7"/>
  <c r="C1253" i="7"/>
  <c r="M1253" i="7"/>
  <c r="C302" i="7"/>
  <c r="G302" i="7"/>
  <c r="I194" i="7"/>
  <c r="I192" i="7"/>
  <c r="L192" i="7"/>
  <c r="J1783" i="7"/>
  <c r="D2139" i="7"/>
  <c r="F2139" i="7"/>
  <c r="O1108" i="7"/>
  <c r="G1108" i="7"/>
  <c r="M240" i="7"/>
  <c r="L2017" i="7"/>
  <c r="F2017" i="7"/>
  <c r="H1834" i="7"/>
  <c r="O1834" i="7"/>
  <c r="E616" i="7"/>
  <c r="K1967" i="7"/>
  <c r="O1967" i="7"/>
  <c r="O233" i="7"/>
  <c r="D373" i="7"/>
  <c r="K373" i="7"/>
  <c r="F217" i="7"/>
  <c r="E217" i="7"/>
  <c r="D889" i="7"/>
  <c r="N930" i="7"/>
  <c r="H930" i="7"/>
  <c r="J66" i="7"/>
  <c r="F66" i="7"/>
  <c r="G910" i="7"/>
  <c r="J1612" i="7"/>
  <c r="C1612" i="7"/>
  <c r="K487" i="7"/>
  <c r="M641" i="7"/>
  <c r="N641" i="7"/>
  <c r="N115" i="7"/>
  <c r="F115" i="7"/>
  <c r="C556" i="7"/>
  <c r="H701" i="7"/>
  <c r="F701" i="7"/>
  <c r="I1082" i="7"/>
  <c r="N1082" i="7"/>
  <c r="L1155" i="7"/>
  <c r="G1178" i="7"/>
  <c r="K1178" i="7"/>
  <c r="N2028" i="7"/>
  <c r="K2003" i="7"/>
  <c r="H2003" i="7"/>
  <c r="J743" i="7"/>
  <c r="D743" i="7"/>
  <c r="J1678" i="7"/>
  <c r="C503" i="7"/>
  <c r="M503" i="7"/>
  <c r="C242" i="7"/>
  <c r="I242" i="7"/>
  <c r="O428" i="7"/>
  <c r="I1875" i="7"/>
  <c r="M1875" i="7"/>
  <c r="D169" i="7"/>
  <c r="M1932" i="7"/>
  <c r="J1932" i="7"/>
  <c r="F1706" i="7"/>
  <c r="G1706" i="7"/>
  <c r="I1383" i="7"/>
  <c r="J1054" i="7"/>
  <c r="K1054" i="7"/>
  <c r="N1266" i="7"/>
  <c r="H1266" i="7"/>
  <c r="N909" i="7"/>
  <c r="E694" i="7"/>
  <c r="H694" i="7"/>
  <c r="L209" i="7"/>
  <c r="C2057" i="7"/>
  <c r="J2057" i="7"/>
  <c r="G2032" i="7"/>
  <c r="D2032" i="7"/>
  <c r="G2109" i="7"/>
  <c r="J1380" i="7"/>
  <c r="H1380" i="7"/>
  <c r="G165" i="7"/>
  <c r="C165" i="7"/>
  <c r="O281" i="7"/>
  <c r="I829" i="7"/>
  <c r="N829" i="7"/>
  <c r="L1425" i="7"/>
  <c r="H1865" i="7"/>
  <c r="I1865" i="7"/>
  <c r="N1740" i="7"/>
  <c r="J1740" i="7"/>
  <c r="N1917" i="7"/>
  <c r="D1550" i="7"/>
  <c r="O1550" i="7"/>
  <c r="M1816" i="7"/>
  <c r="O1816" i="7"/>
  <c r="E1407" i="7"/>
  <c r="H1385" i="7"/>
  <c r="C1385" i="7"/>
  <c r="O1136" i="7"/>
  <c r="L697" i="7"/>
  <c r="G697" i="7"/>
  <c r="O2184" i="7"/>
  <c r="J2184" i="7"/>
  <c r="I1217" i="7"/>
  <c r="D1015" i="7"/>
  <c r="N1015" i="7"/>
  <c r="I120" i="7"/>
  <c r="M120" i="7"/>
  <c r="C309" i="7"/>
  <c r="E1379" i="7"/>
  <c r="I1379" i="7"/>
  <c r="E300" i="7"/>
  <c r="H2218" i="7"/>
  <c r="E2218" i="7"/>
  <c r="F2166" i="7"/>
  <c r="J2166" i="7"/>
  <c r="K1698" i="7"/>
  <c r="C820" i="7"/>
  <c r="L820" i="7"/>
  <c r="D1572" i="7"/>
  <c r="J1572" i="7"/>
  <c r="D588" i="7"/>
  <c r="G1922" i="7"/>
  <c r="L1922" i="7"/>
  <c r="L443" i="7"/>
  <c r="C1868" i="7"/>
  <c r="O1868" i="7"/>
  <c r="H1502" i="7"/>
  <c r="C1502" i="7"/>
  <c r="K788" i="7"/>
  <c r="E636" i="7"/>
  <c r="J636" i="7"/>
  <c r="J802" i="7"/>
  <c r="F802" i="7"/>
  <c r="K1569" i="7"/>
  <c r="I794" i="7"/>
  <c r="L794" i="7"/>
  <c r="D1362" i="7"/>
  <c r="I879" i="7"/>
  <c r="D879" i="7"/>
  <c r="E1127" i="7"/>
  <c r="H1127" i="7"/>
  <c r="E566" i="7"/>
  <c r="D2173" i="7"/>
  <c r="H2173" i="7"/>
  <c r="L214" i="7"/>
  <c r="H214" i="7"/>
  <c r="D254" i="7"/>
  <c r="K1071" i="7"/>
  <c r="D1071" i="7"/>
  <c r="D407" i="7"/>
  <c r="I1786" i="7"/>
  <c r="O1786" i="7"/>
  <c r="L1259" i="7"/>
  <c r="G1259" i="7"/>
  <c r="K686" i="7"/>
  <c r="J1565" i="7"/>
  <c r="O1565" i="7"/>
  <c r="D908" i="7"/>
  <c r="K908" i="7"/>
  <c r="D590" i="7"/>
  <c r="K198" i="7"/>
  <c r="J198" i="7"/>
  <c r="J615" i="7"/>
  <c r="N703" i="7"/>
  <c r="F703" i="7"/>
  <c r="G395" i="7"/>
  <c r="H395" i="7"/>
  <c r="J464" i="7"/>
  <c r="G474" i="7"/>
  <c r="K474" i="7"/>
  <c r="N2102" i="7"/>
  <c r="F2102" i="7"/>
  <c r="D1103" i="7"/>
  <c r="N1913" i="7"/>
  <c r="C1913" i="7"/>
  <c r="H282" i="7"/>
  <c r="F1013" i="7"/>
  <c r="L1013" i="7"/>
  <c r="I1679" i="7"/>
  <c r="E1679" i="7"/>
  <c r="O801" i="7"/>
  <c r="L661" i="7"/>
  <c r="G661" i="7"/>
  <c r="F1958" i="7"/>
  <c r="N1958" i="7"/>
  <c r="F1496" i="7"/>
  <c r="H296" i="7"/>
  <c r="F296" i="7"/>
  <c r="E1287" i="7"/>
  <c r="H773" i="7"/>
  <c r="J773" i="7"/>
  <c r="E664" i="7"/>
  <c r="K664" i="7"/>
  <c r="I531" i="7"/>
  <c r="D1468" i="7"/>
  <c r="L1468" i="7"/>
  <c r="K50" i="7"/>
  <c r="G50" i="7"/>
  <c r="N968" i="7"/>
  <c r="F1376" i="7"/>
  <c r="C1376" i="7"/>
  <c r="L1661" i="7"/>
  <c r="I32" i="7"/>
  <c r="K32" i="7"/>
  <c r="I1079" i="7"/>
  <c r="K1079" i="7"/>
  <c r="F127" i="7"/>
  <c r="E1764" i="7"/>
  <c r="I1764" i="7"/>
  <c r="O2106" i="7"/>
  <c r="H2106" i="7"/>
  <c r="K1223" i="7"/>
  <c r="L784" i="7"/>
  <c r="I784" i="7"/>
  <c r="J1435" i="7"/>
  <c r="M722" i="7"/>
  <c r="D722" i="7"/>
  <c r="G1277" i="7"/>
  <c r="N1277" i="7"/>
  <c r="N1121" i="7"/>
  <c r="J1182" i="7"/>
  <c r="H1182" i="7"/>
  <c r="K94" i="7"/>
  <c r="M94" i="7"/>
  <c r="O569" i="7"/>
  <c r="F1686" i="7"/>
  <c r="E1686" i="7"/>
  <c r="H2049" i="7"/>
  <c r="O2036" i="7"/>
  <c r="D2036" i="7"/>
  <c r="G1893" i="7"/>
  <c r="H1893" i="7"/>
  <c r="F128" i="7"/>
  <c r="J2044" i="7"/>
  <c r="G2044" i="7"/>
  <c r="M1756" i="7"/>
  <c r="I1756" i="7"/>
  <c r="O2235" i="7"/>
  <c r="M1176" i="7"/>
  <c r="E1176" i="7"/>
  <c r="E1235" i="7"/>
  <c r="D1907" i="7"/>
  <c r="O1907" i="7"/>
  <c r="H1673" i="7"/>
  <c r="I1673" i="7"/>
  <c r="N1832" i="7"/>
  <c r="C1204" i="7"/>
  <c r="I1204" i="7"/>
  <c r="O1080" i="7"/>
  <c r="C1080" i="7"/>
  <c r="O838" i="7"/>
  <c r="K1000" i="7"/>
  <c r="C1000" i="7"/>
  <c r="D1207" i="7"/>
  <c r="G723" i="7"/>
  <c r="O723" i="7"/>
  <c r="F2132" i="7"/>
  <c r="D2132" i="7"/>
  <c r="C424" i="7"/>
  <c r="F2054" i="7"/>
  <c r="D2054" i="7"/>
  <c r="I935" i="7"/>
  <c r="F935" i="7"/>
  <c r="F1129" i="7"/>
  <c r="M67" i="7"/>
  <c r="L67" i="7"/>
  <c r="E2025" i="7"/>
  <c r="O1869" i="7"/>
  <c r="I1869" i="7"/>
  <c r="C310" i="7"/>
  <c r="L310" i="7"/>
  <c r="D548" i="7"/>
  <c r="J307" i="7"/>
  <c r="I307" i="7"/>
  <c r="C1104" i="7"/>
  <c r="D1104" i="7"/>
  <c r="K1466" i="7"/>
  <c r="G669" i="7"/>
  <c r="K669" i="7"/>
  <c r="F1192" i="7"/>
  <c r="L830" i="7"/>
  <c r="C830" i="7"/>
  <c r="M1489" i="7"/>
  <c r="J1489" i="7"/>
  <c r="O1193" i="7"/>
  <c r="O1989" i="7"/>
  <c r="M1989" i="7"/>
  <c r="H1106" i="7"/>
  <c r="M1106" i="7"/>
  <c r="O312" i="7"/>
  <c r="H846" i="7"/>
  <c r="N846" i="7"/>
  <c r="G659" i="7"/>
  <c r="I52" i="7"/>
  <c r="F52" i="7"/>
  <c r="J158" i="7"/>
  <c r="C158" i="7"/>
  <c r="O320" i="7"/>
  <c r="C967" i="7"/>
  <c r="E967" i="7"/>
  <c r="F966" i="7"/>
  <c r="I966" i="7"/>
  <c r="F1274" i="7"/>
  <c r="K1680" i="7"/>
  <c r="H1680" i="7"/>
  <c r="D1690" i="7"/>
  <c r="N330" i="7"/>
  <c r="I330" i="7"/>
  <c r="C947" i="7"/>
  <c r="G947" i="7"/>
  <c r="G571" i="7"/>
  <c r="F138" i="7"/>
  <c r="G138" i="7"/>
  <c r="E884" i="7"/>
  <c r="F884" i="7"/>
  <c r="D518" i="7"/>
  <c r="O384" i="7"/>
  <c r="K384" i="7"/>
  <c r="M1448" i="7"/>
  <c r="G1629" i="7"/>
  <c r="H1629" i="7"/>
  <c r="K1842" i="7"/>
  <c r="C1842" i="7"/>
  <c r="O530" i="7"/>
  <c r="O1585" i="7"/>
  <c r="K1585" i="7"/>
  <c r="M1434" i="7"/>
  <c r="J1434" i="7"/>
  <c r="G981" i="7"/>
  <c r="G900" i="7"/>
  <c r="L900" i="7"/>
  <c r="J1882" i="7"/>
  <c r="C2073" i="7"/>
  <c r="H2073" i="7"/>
  <c r="N624" i="7"/>
  <c r="I624" i="7"/>
  <c r="H1556" i="7"/>
  <c r="F2064" i="7"/>
  <c r="G2064" i="7"/>
  <c r="H1165" i="7"/>
  <c r="D1165" i="7"/>
  <c r="H1505" i="7"/>
  <c r="H517" i="7"/>
  <c r="G517" i="7"/>
  <c r="M1877" i="7"/>
  <c r="L767" i="7"/>
  <c r="I767" i="7"/>
  <c r="L729" i="7"/>
  <c r="K729" i="7"/>
  <c r="J1181" i="7"/>
  <c r="L1368" i="7"/>
  <c r="N1368" i="7"/>
  <c r="O1603" i="7"/>
  <c r="H1603" i="7"/>
  <c r="H437" i="7"/>
  <c r="F753" i="7"/>
  <c r="M753" i="7"/>
  <c r="J60" i="7"/>
  <c r="O1894" i="7"/>
  <c r="M1894" i="7"/>
  <c r="D2137" i="7"/>
  <c r="F2137" i="7"/>
  <c r="J177" i="7"/>
  <c r="D1564" i="7"/>
  <c r="L1564" i="7"/>
  <c r="C322" i="7"/>
  <c r="J322" i="7"/>
  <c r="J1169" i="7"/>
  <c r="I357" i="7"/>
  <c r="J357" i="7"/>
  <c r="K1704" i="7"/>
  <c r="O2110" i="7"/>
  <c r="J2110" i="7"/>
  <c r="K453" i="7"/>
  <c r="M453" i="7"/>
  <c r="H922" i="7"/>
  <c r="L1542" i="7"/>
  <c r="H1542" i="7"/>
  <c r="O619" i="7"/>
  <c r="E619" i="7"/>
  <c r="L255" i="7"/>
  <c r="I1175" i="7"/>
  <c r="K1175" i="7"/>
  <c r="H1382" i="7"/>
  <c r="K1236" i="7"/>
  <c r="C1236" i="7"/>
  <c r="F1346" i="7"/>
  <c r="H1346" i="7"/>
  <c r="M1511" i="7"/>
  <c r="F1423" i="7"/>
  <c r="G1423" i="7"/>
  <c r="D1074" i="7"/>
  <c r="L1074" i="7"/>
  <c r="L971" i="7"/>
  <c r="K772" i="7"/>
  <c r="E772" i="7"/>
  <c r="H924" i="7"/>
  <c r="K1460" i="7"/>
  <c r="H1460" i="7"/>
  <c r="G618" i="7"/>
  <c r="K618" i="7"/>
  <c r="N594" i="7"/>
  <c r="H1090" i="7"/>
  <c r="E1090" i="7"/>
  <c r="N1676" i="7"/>
  <c r="G1676" i="7"/>
  <c r="F168" i="7"/>
  <c r="M574" i="7"/>
  <c r="C574" i="7"/>
  <c r="C313" i="7"/>
  <c r="J1899" i="7"/>
  <c r="H1899" i="7"/>
  <c r="D1338" i="7"/>
  <c r="N1338" i="7"/>
  <c r="M572" i="7"/>
  <c r="E603" i="7"/>
  <c r="J603" i="7"/>
  <c r="L199" i="7"/>
  <c r="M199" i="7"/>
  <c r="G299" i="7"/>
  <c r="C1701" i="7"/>
  <c r="D1701" i="7"/>
  <c r="N980" i="7"/>
  <c r="N913" i="7"/>
  <c r="G913" i="7"/>
  <c r="N1366" i="7"/>
  <c r="I1366" i="7"/>
  <c r="L88" i="7"/>
  <c r="O2019" i="7"/>
  <c r="D2019" i="7"/>
  <c r="G1436" i="7"/>
  <c r="L1436" i="7"/>
  <c r="D965" i="7"/>
  <c r="G1216" i="7"/>
  <c r="O1216" i="7"/>
  <c r="D1726" i="7"/>
  <c r="K223" i="7"/>
  <c r="F223" i="7"/>
  <c r="F718" i="7"/>
  <c r="I718" i="7"/>
  <c r="L385" i="7"/>
  <c r="J137" i="7"/>
  <c r="G137" i="7"/>
  <c r="E1226" i="7"/>
  <c r="K1226" i="7"/>
  <c r="M547" i="7"/>
  <c r="D2006" i="7"/>
  <c r="E2006" i="7"/>
  <c r="O285" i="7"/>
  <c r="M768" i="7"/>
  <c r="H768" i="7"/>
  <c r="G951" i="7"/>
  <c r="D951" i="7"/>
  <c r="N1333" i="7"/>
  <c r="O1981" i="7"/>
  <c r="I1981" i="7"/>
  <c r="E65" i="7"/>
  <c r="K65" i="7"/>
  <c r="C962" i="7"/>
  <c r="H55" i="7"/>
  <c r="F55" i="7"/>
  <c r="M1467" i="7"/>
  <c r="N1558" i="7"/>
  <c r="M1558" i="7"/>
  <c r="C1487" i="7"/>
  <c r="G1487" i="7"/>
  <c r="N1515" i="7"/>
  <c r="F1122" i="7"/>
  <c r="D1122" i="7"/>
  <c r="K1157" i="7"/>
  <c r="L1157" i="7"/>
  <c r="C1965" i="7"/>
  <c r="F92" i="7"/>
  <c r="I92" i="7"/>
  <c r="J1895" i="7"/>
  <c r="N799" i="7"/>
  <c r="F799" i="7"/>
  <c r="L1619" i="7"/>
  <c r="N1619" i="7"/>
  <c r="M1499" i="7"/>
  <c r="C410" i="7"/>
  <c r="L410" i="7"/>
  <c r="G1571" i="7"/>
  <c r="C1571" i="7"/>
  <c r="J95" i="7"/>
  <c r="G934" i="7"/>
  <c r="C934" i="7"/>
  <c r="L1070" i="7"/>
  <c r="H1298" i="7"/>
  <c r="M1298" i="7"/>
  <c r="K512" i="7"/>
  <c r="F512" i="7"/>
  <c r="N2217" i="7"/>
  <c r="C1820" i="7"/>
  <c r="H1820" i="7"/>
  <c r="M915" i="7"/>
  <c r="E915" i="7"/>
  <c r="I578" i="7"/>
  <c r="H685" i="7"/>
  <c r="N685" i="7"/>
  <c r="O411" i="7"/>
  <c r="L136" i="7"/>
  <c r="D136" i="7"/>
  <c r="L856" i="7"/>
  <c r="N856" i="7"/>
  <c r="J2011" i="7"/>
  <c r="C1647" i="7"/>
  <c r="G1647" i="7"/>
  <c r="M2015" i="7"/>
  <c r="O2015" i="7"/>
  <c r="K1325" i="7"/>
  <c r="K1696" i="7"/>
  <c r="E1696" i="7"/>
  <c r="G1598" i="7"/>
  <c r="O1219" i="7"/>
  <c r="G1219" i="7"/>
  <c r="H1855" i="7"/>
  <c r="M1855" i="7"/>
  <c r="H1093" i="7"/>
  <c r="O1299" i="7"/>
  <c r="I1299" i="7"/>
  <c r="G1260" i="7"/>
  <c r="C1260" i="7"/>
  <c r="G392" i="7"/>
  <c r="N2230" i="7"/>
  <c r="F2230" i="7"/>
  <c r="F1758" i="7"/>
  <c r="G1576" i="7"/>
  <c r="H1576" i="7"/>
  <c r="H612" i="7"/>
  <c r="N612" i="7"/>
  <c r="J807" i="7"/>
  <c r="N432" i="7"/>
  <c r="C432" i="7"/>
  <c r="F8" i="7"/>
  <c r="J8" i="7"/>
  <c r="E1872" i="7"/>
  <c r="E2189" i="7"/>
  <c r="I2189" i="7"/>
  <c r="G2129" i="7"/>
  <c r="E1866" i="7"/>
  <c r="L1866" i="7"/>
  <c r="N746" i="7"/>
  <c r="M746" i="7"/>
  <c r="O287" i="7"/>
  <c r="K1906" i="7"/>
  <c r="N1906" i="7"/>
  <c r="E1798" i="7"/>
  <c r="J1798" i="7"/>
  <c r="J747" i="7"/>
  <c r="K1142" i="7"/>
  <c r="I1142" i="7"/>
  <c r="J1863" i="7"/>
  <c r="M2147" i="7"/>
  <c r="N2147" i="7"/>
  <c r="K2091" i="7"/>
  <c r="I2091" i="7"/>
  <c r="I133" i="7"/>
  <c r="L1163" i="7"/>
  <c r="N1163" i="7"/>
  <c r="L1097" i="7"/>
  <c r="G1097" i="7"/>
  <c r="O1242" i="7"/>
  <c r="G98" i="7"/>
  <c r="O98" i="7"/>
  <c r="G1835" i="7"/>
  <c r="N1145" i="7"/>
  <c r="F1145" i="7"/>
  <c r="D1959" i="7"/>
  <c r="O1959" i="7"/>
  <c r="L797" i="7"/>
  <c r="M1375" i="7"/>
  <c r="F1375" i="7"/>
  <c r="K1205" i="7"/>
  <c r="D1205" i="7"/>
  <c r="N1227" i="7"/>
  <c r="N941" i="7"/>
  <c r="G941" i="7"/>
  <c r="M225" i="7"/>
  <c r="N593" i="7"/>
  <c r="C593" i="7"/>
  <c r="D1012" i="7"/>
  <c r="N1012" i="7"/>
  <c r="N1352" i="7"/>
  <c r="O733" i="7"/>
  <c r="H733" i="7"/>
  <c r="H265" i="7"/>
  <c r="D265" i="7"/>
  <c r="H1878" i="7"/>
  <c r="O1788" i="7"/>
  <c r="F1788" i="7"/>
  <c r="M1428" i="7"/>
  <c r="K1944" i="7"/>
  <c r="O1944" i="7"/>
  <c r="I1755" i="7"/>
  <c r="D1755" i="7"/>
  <c r="N929" i="7"/>
  <c r="O402" i="7"/>
  <c r="H402" i="7"/>
  <c r="H1495" i="7"/>
  <c r="G1495" i="7"/>
  <c r="D1960" i="7"/>
  <c r="N1268" i="7"/>
  <c r="E1268" i="7"/>
  <c r="E824" i="7"/>
  <c r="D1590" i="7"/>
  <c r="G1590" i="7"/>
  <c r="M2145" i="7"/>
  <c r="N2145" i="7"/>
  <c r="N1401" i="7"/>
  <c r="F467" i="7"/>
  <c r="J467" i="7"/>
  <c r="M1548" i="7"/>
  <c r="I1548" i="7"/>
  <c r="O1391" i="7"/>
  <c r="O1218" i="7"/>
  <c r="C1218" i="7"/>
  <c r="I1413" i="7"/>
  <c r="N765" i="7"/>
  <c r="J765" i="7"/>
  <c r="G1027" i="7"/>
  <c r="F1027" i="7"/>
  <c r="G1933" i="7"/>
  <c r="C1926" i="7"/>
  <c r="E1926" i="7"/>
  <c r="C339" i="7"/>
  <c r="L339" i="7"/>
  <c r="E1888" i="7"/>
  <c r="F219" i="7"/>
  <c r="J219" i="7"/>
  <c r="I473" i="7"/>
  <c r="I68" i="7"/>
  <c r="G68" i="7"/>
  <c r="F949" i="7"/>
  <c r="J949" i="7"/>
  <c r="I1789" i="7"/>
  <c r="L2150" i="7"/>
  <c r="J2150" i="7"/>
  <c r="O3" i="7"/>
  <c r="J3" i="7"/>
  <c r="M1172" i="7"/>
  <c r="M529" i="7"/>
  <c r="N529" i="7"/>
  <c r="N958" i="7"/>
  <c r="H370" i="7"/>
  <c r="D370" i="7"/>
  <c r="H125" i="7"/>
  <c r="L125" i="7"/>
  <c r="M398" i="7"/>
  <c r="G766" i="7"/>
  <c r="C766" i="7"/>
  <c r="M2159" i="7"/>
  <c r="C2159" i="7"/>
  <c r="G639" i="7"/>
  <c r="E1685" i="7"/>
  <c r="K1685" i="7"/>
  <c r="E54" i="7"/>
  <c r="C1148" i="7"/>
  <c r="D1148" i="7"/>
  <c r="H734" i="7"/>
  <c r="G734" i="7"/>
  <c r="J1390" i="7"/>
  <c r="D1432" i="7"/>
  <c r="K1432" i="7"/>
  <c r="F495" i="7"/>
  <c r="L495" i="7"/>
  <c r="O1275" i="7"/>
  <c r="F1202" i="7"/>
  <c r="I1202" i="7"/>
  <c r="G446" i="7"/>
  <c r="F630" i="7"/>
  <c r="N630" i="7"/>
  <c r="H290" i="7"/>
  <c r="N290" i="7"/>
  <c r="L662" i="7"/>
  <c r="D1085" i="7"/>
  <c r="M1085" i="7"/>
  <c r="C236" i="7"/>
  <c r="N236" i="7"/>
  <c r="K2169" i="7"/>
  <c r="E564" i="7"/>
  <c r="D564" i="7"/>
  <c r="E161" i="7"/>
  <c r="K2141" i="7"/>
  <c r="I2141" i="7"/>
  <c r="D266" i="7"/>
  <c r="O266" i="7"/>
  <c r="C176" i="7"/>
  <c r="C1615" i="7"/>
  <c r="H1615" i="7"/>
  <c r="M180" i="7"/>
  <c r="C180" i="7"/>
  <c r="I1534" i="7"/>
  <c r="I1005" i="7"/>
  <c r="L1005" i="7"/>
  <c r="N6" i="7"/>
  <c r="I1009" i="7"/>
  <c r="M1009" i="7"/>
  <c r="F955" i="7"/>
  <c r="N955" i="7"/>
  <c r="J677" i="7"/>
  <c r="O1444" i="7"/>
  <c r="D1444" i="7"/>
  <c r="M1270" i="7"/>
  <c r="C1270" i="7"/>
  <c r="M163" i="7"/>
  <c r="E2223" i="7"/>
  <c r="H2223" i="7"/>
  <c r="N419" i="7"/>
  <c r="D1139" i="7"/>
  <c r="K147" i="7"/>
  <c r="M1187" i="7"/>
  <c r="F1349" i="7"/>
  <c r="O452" i="7"/>
  <c r="I1582" i="7"/>
  <c r="D545" i="7"/>
  <c r="D812" i="7"/>
  <c r="E1918" i="7"/>
  <c r="K707" i="7"/>
  <c r="C1988" i="7"/>
  <c r="O2068" i="7"/>
  <c r="I2068" i="7"/>
  <c r="C1461" i="7"/>
  <c r="H1697" i="7"/>
  <c r="N1697" i="7"/>
  <c r="K1132" i="7"/>
  <c r="L1544" i="7"/>
  <c r="H1544" i="7"/>
  <c r="H1125" i="7"/>
  <c r="I1125" i="7"/>
  <c r="I82" i="7"/>
  <c r="N371" i="7"/>
  <c r="F371" i="7"/>
  <c r="N383" i="7"/>
  <c r="K383" i="7"/>
  <c r="I62" i="7"/>
  <c r="F609" i="7"/>
  <c r="G609" i="7"/>
  <c r="N1850" i="7"/>
  <c r="I2216" i="7"/>
  <c r="J2216" i="7"/>
  <c r="G1209" i="7"/>
  <c r="H1209" i="7"/>
  <c r="K2171" i="7"/>
  <c r="D833" i="7"/>
  <c r="H833" i="7"/>
  <c r="G1943" i="7"/>
  <c r="N1943" i="7"/>
  <c r="L1763" i="7"/>
  <c r="N1952" i="7"/>
  <c r="K1952" i="7"/>
  <c r="G1886" i="7"/>
  <c r="C1072" i="7"/>
  <c r="L1072" i="7"/>
  <c r="O1213" i="7"/>
  <c r="J1213" i="7"/>
  <c r="C1151" i="7"/>
  <c r="F257" i="7"/>
  <c r="H257" i="7"/>
  <c r="F2193" i="7"/>
  <c r="D2193" i="7"/>
  <c r="I2086" i="7"/>
  <c r="E1189" i="7"/>
  <c r="K1189" i="7"/>
  <c r="H1249" i="7"/>
  <c r="I687" i="7"/>
  <c r="D687" i="7"/>
  <c r="J232" i="7"/>
  <c r="E232" i="7"/>
  <c r="N1211" i="7"/>
  <c r="F837" i="7"/>
  <c r="I837" i="7"/>
  <c r="E1394" i="7"/>
  <c r="N1394" i="7"/>
  <c r="E1037" i="7"/>
  <c r="N776" i="7"/>
  <c r="G776" i="7"/>
  <c r="G604" i="7"/>
  <c r="F1927" i="7"/>
  <c r="J1927" i="7"/>
  <c r="K484" i="7"/>
  <c r="N484" i="7"/>
  <c r="L1735" i="7"/>
  <c r="F620" i="7"/>
  <c r="N620" i="7"/>
  <c r="O25" i="7"/>
  <c r="J25" i="7"/>
  <c r="G676" i="7"/>
  <c r="O525" i="7"/>
  <c r="J525" i="7"/>
  <c r="M1527" i="7"/>
  <c r="E2117" i="7"/>
  <c r="L2117" i="7"/>
  <c r="O318" i="7"/>
  <c r="H318" i="7"/>
  <c r="G1458" i="7"/>
  <c r="I1271" i="7"/>
  <c r="N1271" i="7"/>
  <c r="H278" i="7"/>
  <c r="D278" i="7"/>
  <c r="H1212" i="7"/>
  <c r="N635" i="7"/>
  <c r="J635" i="7"/>
  <c r="F288" i="7"/>
  <c r="D1732" i="7"/>
  <c r="O1732" i="7"/>
  <c r="L493" i="7"/>
  <c r="O493" i="7"/>
  <c r="H190" i="7"/>
  <c r="M2222" i="7"/>
  <c r="J2222" i="7"/>
  <c r="F171" i="7"/>
  <c r="H171" i="7"/>
  <c r="I345" i="7"/>
  <c r="F760" i="7"/>
  <c r="C760" i="7"/>
  <c r="H1350" i="7"/>
  <c r="I1415" i="7"/>
  <c r="G1415" i="7"/>
  <c r="N580" i="7"/>
  <c r="M580" i="7"/>
  <c r="L243" i="7"/>
  <c r="O1874" i="7"/>
  <c r="K1874" i="7"/>
  <c r="F327" i="7"/>
  <c r="E327" i="7"/>
  <c r="N1774" i="7"/>
  <c r="F1896" i="7"/>
  <c r="E1896" i="7"/>
  <c r="I311" i="7"/>
  <c r="O1939" i="7"/>
  <c r="I1939" i="7"/>
  <c r="I1999" i="7"/>
  <c r="N1999" i="7"/>
  <c r="K2178" i="7"/>
  <c r="E1713" i="7"/>
  <c r="J1713" i="7"/>
  <c r="I2238" i="7"/>
  <c r="D2238" i="7"/>
  <c r="G1641" i="7"/>
  <c r="F953" i="7"/>
  <c r="N953" i="7"/>
  <c r="K1672" i="7"/>
  <c r="F1656" i="7"/>
  <c r="J1656" i="7"/>
  <c r="H940" i="7"/>
  <c r="M940" i="7"/>
  <c r="O587" i="7"/>
  <c r="C1403" i="7"/>
  <c r="D1403" i="7"/>
  <c r="I1705" i="7"/>
  <c r="J1705" i="7"/>
  <c r="O561" i="7"/>
  <c r="C1177" i="7"/>
  <c r="K1177" i="7"/>
  <c r="F205" i="7"/>
  <c r="L608" i="7"/>
  <c r="H608" i="7"/>
  <c r="H1329" i="7"/>
  <c r="M1329" i="7"/>
  <c r="C689" i="7"/>
  <c r="L739" i="7"/>
  <c r="E739" i="7"/>
  <c r="M1115" i="7"/>
  <c r="F1115" i="7"/>
  <c r="H247" i="7"/>
  <c r="F1567" i="7"/>
  <c r="D1567" i="7"/>
  <c r="O1739" i="7"/>
  <c r="D1327" i="7"/>
  <c r="M1327" i="7"/>
  <c r="F1745" i="7"/>
  <c r="L1745" i="7"/>
  <c r="F1929" i="7"/>
  <c r="E538" i="7"/>
  <c r="J538" i="7"/>
  <c r="O1562" i="7"/>
  <c r="D1562" i="7"/>
  <c r="L210" i="7"/>
  <c r="J413" i="7"/>
  <c r="C413" i="7"/>
  <c r="C1276" i="7"/>
  <c r="E1341" i="7"/>
  <c r="C1341" i="7"/>
  <c r="G1549" i="7"/>
  <c r="L1549" i="7"/>
  <c r="F375" i="7"/>
  <c r="M1048" i="7"/>
  <c r="F1048" i="7"/>
  <c r="O26" i="7"/>
  <c r="J26" i="7"/>
  <c r="O1289" i="7"/>
  <c r="O131" i="7"/>
  <c r="J131" i="7"/>
  <c r="G706" i="7"/>
  <c r="M1199" i="7"/>
  <c r="F1199" i="7"/>
  <c r="D1651" i="7"/>
  <c r="E1651" i="7"/>
  <c r="N335" i="7"/>
  <c r="L1660" i="7"/>
  <c r="G1660" i="7"/>
  <c r="L591" i="7"/>
  <c r="I591" i="7"/>
  <c r="M542" i="7"/>
  <c r="E1978" i="7"/>
  <c r="F1978" i="7"/>
  <c r="L442" i="7"/>
  <c r="N923" i="7"/>
  <c r="D923" i="7"/>
  <c r="O1174" i="7"/>
  <c r="E1174" i="7"/>
  <c r="J1652" i="7"/>
  <c r="N1930" i="7"/>
  <c r="K1930" i="7"/>
  <c r="O672" i="7"/>
  <c r="L672" i="7"/>
  <c r="J317" i="7"/>
  <c r="E2206" i="7"/>
  <c r="D2206" i="7"/>
  <c r="F104" i="7"/>
  <c r="K1853" i="7"/>
  <c r="H1853" i="7"/>
  <c r="H899" i="7"/>
  <c r="F899" i="7"/>
  <c r="J1822" i="7"/>
  <c r="L690" i="7"/>
  <c r="M690" i="7"/>
  <c r="J30" i="7"/>
  <c r="H30" i="7"/>
  <c r="C1166" i="7"/>
  <c r="F325" i="7"/>
  <c r="K325" i="7"/>
  <c r="G2065" i="7"/>
  <c r="G1747" i="7"/>
  <c r="M1747" i="7"/>
  <c r="I1903" i="7"/>
  <c r="E1903" i="7"/>
  <c r="C361" i="7"/>
  <c r="D1846" i="7"/>
  <c r="M1846" i="7"/>
  <c r="L184" i="7"/>
  <c r="J184" i="7"/>
  <c r="K181" i="7"/>
  <c r="I1573" i="7"/>
  <c r="J1573" i="7"/>
  <c r="H123" i="7"/>
  <c r="F372" i="7"/>
  <c r="J372" i="7"/>
  <c r="H671" i="7"/>
  <c r="M671" i="7"/>
  <c r="I73" i="7"/>
  <c r="O622" i="7"/>
  <c r="G622" i="7"/>
  <c r="L645" i="7"/>
  <c r="F645" i="7"/>
  <c r="F1897" i="7"/>
  <c r="E241" i="7"/>
  <c r="K241" i="7"/>
  <c r="J1924" i="7"/>
  <c r="C1666" i="7"/>
  <c r="L1666" i="7"/>
  <c r="L1331" i="7"/>
  <c r="F1331" i="7"/>
  <c r="E1840" i="7"/>
  <c r="K853" i="7"/>
  <c r="M853" i="7"/>
  <c r="E2042" i="7"/>
  <c r="C2042" i="7"/>
  <c r="L1446" i="7"/>
  <c r="G1159" i="7"/>
  <c r="H1159" i="7"/>
  <c r="C1667" i="7"/>
  <c r="L1147" i="7"/>
  <c r="C1147" i="7"/>
  <c r="E33" i="7"/>
  <c r="G33" i="7"/>
  <c r="N1024" i="7"/>
  <c r="D1464" i="7"/>
  <c r="J1464" i="7"/>
  <c r="M463" i="7"/>
  <c r="H463" i="7"/>
  <c r="J984" i="7"/>
  <c r="I451" i="7"/>
  <c r="D451" i="7"/>
  <c r="H735" i="7"/>
  <c r="H1356" i="7"/>
  <c r="L1356" i="7"/>
  <c r="L1885" i="7"/>
  <c r="G1885" i="7"/>
  <c r="G2233" i="7"/>
  <c r="C1533" i="7"/>
  <c r="N1533" i="7"/>
  <c r="K583" i="7"/>
  <c r="L583" i="7"/>
  <c r="K716" i="7"/>
  <c r="L1596" i="7"/>
  <c r="I1596" i="7"/>
  <c r="O1387" i="7"/>
  <c r="G932" i="7"/>
  <c r="C932" i="7"/>
  <c r="O1947" i="7"/>
  <c r="I1947" i="7"/>
  <c r="F1453" i="7"/>
  <c r="F2062" i="7"/>
  <c r="E2062" i="7"/>
  <c r="F1348" i="7"/>
  <c r="I1348" i="7"/>
  <c r="K129" i="7"/>
  <c r="G208" i="7"/>
  <c r="M208" i="7"/>
  <c r="I1880" i="7"/>
  <c r="I2022" i="7"/>
  <c r="M2022" i="7"/>
  <c r="I1493" i="7"/>
  <c r="F1493" i="7"/>
  <c r="O37" i="7"/>
  <c r="M58" i="7"/>
  <c r="O58" i="7"/>
  <c r="N670" i="7"/>
  <c r="K670" i="7"/>
  <c r="C504" i="7"/>
  <c r="G1253" i="7"/>
  <c r="J1253" i="7"/>
  <c r="D302" i="7"/>
  <c r="J194" i="7"/>
  <c r="C194" i="7"/>
  <c r="H192" i="7"/>
  <c r="E192" i="7"/>
  <c r="M1783" i="7"/>
  <c r="C2139" i="7"/>
  <c r="O2139" i="7"/>
  <c r="H1108" i="7"/>
  <c r="N1108" i="7"/>
  <c r="J240" i="7"/>
  <c r="N2017" i="7"/>
  <c r="I2017" i="7"/>
  <c r="F1834" i="7"/>
  <c r="H616" i="7"/>
  <c r="J616" i="7"/>
  <c r="J1967" i="7"/>
  <c r="I1967" i="7"/>
  <c r="L233" i="7"/>
  <c r="G373" i="7"/>
  <c r="L373" i="7"/>
  <c r="G217" i="7"/>
  <c r="I217" i="7"/>
  <c r="M889" i="7"/>
  <c r="M930" i="7"/>
  <c r="J930" i="7"/>
  <c r="O66" i="7"/>
  <c r="E910" i="7"/>
  <c r="K910" i="7"/>
  <c r="F1612" i="7"/>
  <c r="N1612" i="7"/>
  <c r="F487" i="7"/>
  <c r="D641" i="7"/>
  <c r="C641" i="7"/>
  <c r="E115" i="7"/>
  <c r="L115" i="7"/>
  <c r="D556" i="7"/>
  <c r="L701" i="7"/>
  <c r="J701" i="7"/>
  <c r="M1082" i="7"/>
  <c r="K1155" i="7"/>
  <c r="M1155" i="7"/>
  <c r="M1178" i="7"/>
  <c r="H1178" i="7"/>
  <c r="M2028" i="7"/>
  <c r="G2003" i="7"/>
  <c r="C2003" i="7"/>
  <c r="K743" i="7"/>
  <c r="F743" i="7"/>
  <c r="O1678" i="7"/>
  <c r="J503" i="7"/>
  <c r="E503" i="7"/>
  <c r="L242" i="7"/>
  <c r="F428" i="7"/>
  <c r="J428" i="7"/>
  <c r="E1875" i="7"/>
  <c r="K1875" i="7"/>
  <c r="I169" i="7"/>
  <c r="H1932" i="7"/>
  <c r="L1932" i="7"/>
  <c r="H1706" i="7"/>
  <c r="E1706" i="7"/>
  <c r="G1383" i="7"/>
  <c r="L1054" i="7"/>
  <c r="N1054" i="7"/>
  <c r="M1266" i="7"/>
  <c r="O909" i="7"/>
  <c r="M909" i="7"/>
  <c r="I694" i="7"/>
  <c r="F694" i="7"/>
  <c r="F209" i="7"/>
  <c r="M2057" i="7"/>
  <c r="N2057" i="7"/>
  <c r="E2032" i="7"/>
  <c r="K2032" i="7"/>
  <c r="K2109" i="7"/>
  <c r="L1380" i="7"/>
  <c r="C1380" i="7"/>
  <c r="L165" i="7"/>
  <c r="L281" i="7"/>
  <c r="C281" i="7"/>
  <c r="J829" i="7"/>
  <c r="E829" i="7"/>
  <c r="F1425" i="7"/>
  <c r="F1865" i="7"/>
  <c r="K1865" i="7"/>
  <c r="L1740" i="7"/>
  <c r="M1740" i="7"/>
  <c r="G1917" i="7"/>
  <c r="N1550" i="7"/>
  <c r="K1550" i="7"/>
  <c r="I1816" i="7"/>
  <c r="H1407" i="7"/>
  <c r="O1407" i="7"/>
  <c r="E1385" i="7"/>
  <c r="G1385" i="7"/>
  <c r="I1136" i="7"/>
  <c r="H697" i="7"/>
  <c r="I697" i="7"/>
  <c r="L2184" i="7"/>
  <c r="G2184" i="7"/>
  <c r="O1217" i="7"/>
  <c r="H1015" i="7"/>
  <c r="K1015" i="7"/>
  <c r="F120" i="7"/>
  <c r="H309" i="7"/>
  <c r="E309" i="7"/>
  <c r="L1379" i="7"/>
  <c r="O1379" i="7"/>
  <c r="J300" i="7"/>
  <c r="O2218" i="7"/>
  <c r="I2218" i="7"/>
  <c r="O2166" i="7"/>
  <c r="H2166" i="7"/>
  <c r="H1698" i="7"/>
  <c r="F820" i="7"/>
  <c r="J820" i="7"/>
  <c r="E1572" i="7"/>
  <c r="J588" i="7"/>
  <c r="M588" i="7"/>
  <c r="H1922" i="7"/>
  <c r="M1922" i="7"/>
  <c r="G443" i="7"/>
  <c r="E1868" i="7"/>
  <c r="N1868" i="7"/>
  <c r="K1502" i="7"/>
  <c r="L1502" i="7"/>
  <c r="E788" i="7"/>
  <c r="G636" i="7"/>
  <c r="F636" i="7"/>
  <c r="L802" i="7"/>
  <c r="H1569" i="7"/>
  <c r="D1569" i="7"/>
  <c r="H794" i="7"/>
  <c r="O794" i="7"/>
  <c r="L1362" i="7"/>
  <c r="E879" i="7"/>
  <c r="F879" i="7"/>
  <c r="J1127" i="7"/>
  <c r="N1127" i="7"/>
  <c r="M566" i="7"/>
  <c r="O2173" i="7"/>
  <c r="L2173" i="7"/>
  <c r="K214" i="7"/>
  <c r="G254" i="7"/>
  <c r="C254" i="7"/>
  <c r="N1071" i="7"/>
  <c r="C1071" i="7"/>
  <c r="G407" i="7"/>
  <c r="L1786" i="7"/>
  <c r="E1786" i="7"/>
  <c r="H1259" i="7"/>
  <c r="C1259" i="7"/>
  <c r="F686" i="7"/>
  <c r="N1565" i="7"/>
  <c r="E1565" i="7"/>
  <c r="H908" i="7"/>
  <c r="I590" i="7"/>
  <c r="G590" i="7"/>
  <c r="L198" i="7"/>
  <c r="F198" i="7"/>
  <c r="N615" i="7"/>
  <c r="C703" i="7"/>
  <c r="H703" i="7"/>
  <c r="M395" i="7"/>
  <c r="C395" i="7"/>
  <c r="G464" i="7"/>
  <c r="J474" i="7"/>
  <c r="L474" i="7"/>
  <c r="C2102" i="7"/>
  <c r="J1103" i="7"/>
  <c r="I1103" i="7"/>
  <c r="E1913" i="7"/>
  <c r="J1913" i="7"/>
  <c r="G282" i="7"/>
  <c r="K1013" i="7"/>
  <c r="M1013" i="7"/>
  <c r="M1679" i="7"/>
  <c r="G1679" i="7"/>
  <c r="J801" i="7"/>
  <c r="H661" i="7"/>
  <c r="K661" i="7"/>
  <c r="E1958" i="7"/>
  <c r="L1496" i="7"/>
  <c r="H1496" i="7"/>
  <c r="C296" i="7"/>
  <c r="K296" i="7"/>
  <c r="N1287" i="7"/>
  <c r="D773" i="7"/>
  <c r="M773" i="7"/>
  <c r="H664" i="7"/>
  <c r="O664" i="7"/>
  <c r="N531" i="7"/>
  <c r="O1468" i="7"/>
  <c r="J1468" i="7"/>
  <c r="I50" i="7"/>
  <c r="L968" i="7"/>
  <c r="J968" i="7"/>
  <c r="K1376" i="7"/>
  <c r="J1376" i="7"/>
  <c r="F1661" i="7"/>
  <c r="E32" i="7"/>
  <c r="C32" i="7"/>
  <c r="H1079" i="7"/>
  <c r="C1079" i="7"/>
  <c r="O127" i="7"/>
  <c r="O1764" i="7"/>
  <c r="D1764" i="7"/>
  <c r="K2106" i="7"/>
  <c r="I1223" i="7"/>
  <c r="F1223" i="7"/>
  <c r="M784" i="7"/>
  <c r="C784" i="7"/>
  <c r="O1435" i="7"/>
  <c r="L722" i="7"/>
  <c r="K722" i="7"/>
  <c r="J1277" i="7"/>
  <c r="L1277" i="7"/>
  <c r="D1121" i="7"/>
  <c r="O1182" i="7"/>
  <c r="E1182" i="7"/>
  <c r="H94" i="7"/>
  <c r="J569" i="7"/>
  <c r="N569" i="7"/>
  <c r="I1686" i="7"/>
  <c r="K1686" i="7"/>
  <c r="N2049" i="7"/>
  <c r="E2036" i="7"/>
  <c r="I2036" i="7"/>
  <c r="K1893" i="7"/>
  <c r="L1893" i="7"/>
  <c r="I128" i="7"/>
  <c r="E2044" i="7"/>
  <c r="D2044" i="7"/>
  <c r="N1756" i="7"/>
  <c r="C2235" i="7"/>
  <c r="M2235" i="7"/>
  <c r="K1176" i="7"/>
  <c r="G1176" i="7"/>
  <c r="M1235" i="7"/>
  <c r="N1907" i="7"/>
  <c r="F1907" i="7"/>
  <c r="O1673" i="7"/>
  <c r="G1673" i="7"/>
  <c r="J1832" i="7"/>
  <c r="O1204" i="7"/>
  <c r="L1204" i="7"/>
  <c r="K1080" i="7"/>
  <c r="J838" i="7"/>
  <c r="F838" i="7"/>
  <c r="J1000" i="7"/>
  <c r="H1000" i="7"/>
  <c r="J1207" i="7"/>
  <c r="D723" i="7"/>
  <c r="N723" i="7"/>
  <c r="H2132" i="7"/>
  <c r="I2132" i="7"/>
  <c r="J424" i="7"/>
  <c r="L2054" i="7"/>
  <c r="O2054" i="7"/>
  <c r="G935" i="7"/>
  <c r="L1129" i="7"/>
  <c r="M1129" i="7"/>
  <c r="N67" i="7"/>
  <c r="D67" i="7"/>
  <c r="N2025" i="7"/>
  <c r="K1869" i="7"/>
  <c r="N1869" i="7"/>
  <c r="G310" i="7"/>
  <c r="K310" i="7"/>
  <c r="E548" i="7"/>
  <c r="H307" i="7"/>
  <c r="O307" i="7"/>
  <c r="J1104" i="7"/>
  <c r="O1466" i="7"/>
  <c r="D1466" i="7"/>
  <c r="E669" i="7"/>
  <c r="J669" i="7"/>
  <c r="L1192" i="7"/>
  <c r="E830" i="7"/>
  <c r="H830" i="7"/>
  <c r="D1489" i="7"/>
  <c r="L1489" i="7"/>
  <c r="G1193" i="7"/>
  <c r="E1989" i="7"/>
  <c r="F1989" i="7"/>
  <c r="L1106" i="7"/>
  <c r="H312" i="7"/>
  <c r="D312" i="7"/>
  <c r="J846" i="7"/>
  <c r="C846" i="7"/>
  <c r="K659" i="7"/>
  <c r="G52" i="7"/>
  <c r="O52" i="7"/>
  <c r="G158" i="7"/>
  <c r="H158" i="7"/>
  <c r="C320" i="7"/>
  <c r="G967" i="7"/>
  <c r="K967" i="7"/>
  <c r="L966" i="7"/>
  <c r="K1274" i="7"/>
  <c r="M1274" i="7"/>
  <c r="M1680" i="7"/>
  <c r="F1680" i="7"/>
  <c r="L1690" i="7"/>
  <c r="K330" i="7"/>
  <c r="C330" i="7"/>
  <c r="I947" i="7"/>
  <c r="E947" i="7"/>
  <c r="I571" i="7"/>
  <c r="C138" i="7"/>
  <c r="E138" i="7"/>
  <c r="N884" i="7"/>
  <c r="O518" i="7"/>
  <c r="E518" i="7"/>
  <c r="L384" i="7"/>
  <c r="D384" i="7"/>
  <c r="L1448" i="7"/>
  <c r="K1629" i="7"/>
  <c r="M1629" i="7"/>
  <c r="L1842" i="7"/>
  <c r="O1842" i="7"/>
  <c r="H530" i="7"/>
  <c r="L1585" i="7"/>
  <c r="M1585" i="7"/>
  <c r="O1434" i="7"/>
  <c r="E981" i="7"/>
  <c r="O981" i="7"/>
  <c r="M900" i="7"/>
  <c r="D900" i="7"/>
  <c r="I1882" i="7"/>
  <c r="F2073" i="7"/>
  <c r="I2073" i="7"/>
  <c r="H624" i="7"/>
  <c r="G624" i="7"/>
  <c r="J1556" i="7"/>
  <c r="J2064" i="7"/>
  <c r="M2064" i="7"/>
  <c r="J1165" i="7"/>
  <c r="M1505" i="7"/>
  <c r="O1505" i="7"/>
  <c r="M517" i="7"/>
  <c r="N517" i="7"/>
  <c r="N1877" i="7"/>
  <c r="D767" i="7"/>
  <c r="N767" i="7"/>
  <c r="J729" i="7"/>
  <c r="E729" i="7"/>
  <c r="O1181" i="7"/>
  <c r="K1368" i="7"/>
  <c r="M1368" i="7"/>
  <c r="C1603" i="7"/>
  <c r="J437" i="7"/>
  <c r="C437" i="7"/>
  <c r="H753" i="7"/>
  <c r="D753" i="7"/>
  <c r="D60" i="7"/>
  <c r="I1894" i="7"/>
  <c r="L1894" i="7"/>
  <c r="G2137" i="7"/>
  <c r="M2137" i="7"/>
  <c r="K177" i="7"/>
  <c r="O1564" i="7"/>
  <c r="C1564" i="7"/>
  <c r="I322" i="7"/>
  <c r="N1169" i="7"/>
  <c r="H1169" i="7"/>
  <c r="C357" i="7"/>
  <c r="D357" i="7"/>
  <c r="I1704" i="7"/>
  <c r="G2110" i="7"/>
  <c r="D2110" i="7"/>
  <c r="N453" i="7"/>
  <c r="D453" i="7"/>
  <c r="J922" i="7"/>
  <c r="K1542" i="7"/>
  <c r="J1542" i="7"/>
  <c r="D619" i="7"/>
  <c r="J255" i="7"/>
  <c r="F255" i="7"/>
  <c r="L1175" i="7"/>
  <c r="G1175" i="7"/>
  <c r="I1382" i="7"/>
  <c r="J1236" i="7"/>
  <c r="D1236" i="7"/>
  <c r="D1346" i="7"/>
  <c r="J1346" i="7"/>
  <c r="N1511" i="7"/>
  <c r="M1423" i="7"/>
  <c r="D1423" i="7"/>
  <c r="M1074" i="7"/>
  <c r="F971" i="7"/>
  <c r="O971" i="7"/>
  <c r="D772" i="7"/>
  <c r="G772" i="7"/>
  <c r="E924" i="7"/>
  <c r="J1460" i="7"/>
  <c r="E1460" i="7"/>
  <c r="F618" i="7"/>
  <c r="M618" i="7"/>
  <c r="H594" i="7"/>
  <c r="O1090" i="7"/>
  <c r="I1090" i="7"/>
  <c r="K1676" i="7"/>
  <c r="E168" i="7"/>
  <c r="M168" i="7"/>
  <c r="L574" i="7"/>
  <c r="D574" i="7"/>
  <c r="O313" i="7"/>
  <c r="D1899" i="7"/>
  <c r="L1899" i="7"/>
  <c r="F1338" i="7"/>
  <c r="C1338" i="7"/>
  <c r="C572" i="7"/>
  <c r="F603" i="7"/>
  <c r="H603" i="7"/>
  <c r="O199" i="7"/>
  <c r="O299" i="7"/>
  <c r="N299" i="7"/>
  <c r="I1701" i="7"/>
  <c r="M1701" i="7"/>
  <c r="F980" i="7"/>
  <c r="M913" i="7"/>
  <c r="E913" i="7"/>
  <c r="G1366" i="7"/>
  <c r="C1366" i="7"/>
  <c r="C88" i="7"/>
  <c r="E2019" i="7"/>
  <c r="H2019" i="7"/>
  <c r="K1436" i="7"/>
  <c r="L965" i="7"/>
  <c r="I965" i="7"/>
  <c r="D1216" i="7"/>
  <c r="C1216" i="7"/>
  <c r="H1726" i="7"/>
  <c r="O223" i="7"/>
  <c r="H223" i="7"/>
  <c r="N718" i="7"/>
  <c r="E718" i="7"/>
  <c r="I385" i="7"/>
  <c r="E137" i="7"/>
  <c r="H137" i="7"/>
  <c r="O1226" i="7"/>
  <c r="N547" i="7"/>
  <c r="O547" i="7"/>
  <c r="K2006" i="7"/>
  <c r="F2006" i="7"/>
  <c r="C285" i="7"/>
  <c r="O768" i="7"/>
  <c r="L768" i="7"/>
  <c r="N951" i="7"/>
  <c r="F951" i="7"/>
  <c r="O1333" i="7"/>
  <c r="G1981" i="7"/>
  <c r="E1981" i="7"/>
  <c r="H65" i="7"/>
  <c r="D962" i="7"/>
  <c r="G962" i="7"/>
  <c r="C55" i="7"/>
  <c r="J55" i="7"/>
  <c r="C1467" i="7"/>
  <c r="O1558" i="7"/>
  <c r="D1558" i="7"/>
  <c r="F1487" i="7"/>
  <c r="H1487" i="7"/>
  <c r="J1515" i="7"/>
  <c r="G1122" i="7"/>
  <c r="C1122" i="7"/>
  <c r="F1157" i="7"/>
  <c r="I1965" i="7"/>
  <c r="O1965" i="7"/>
  <c r="C92" i="7"/>
  <c r="O92" i="7"/>
  <c r="M1895" i="7"/>
  <c r="G799" i="7"/>
  <c r="L799" i="7"/>
  <c r="F1619" i="7"/>
  <c r="K1619" i="7"/>
  <c r="O1499" i="7"/>
  <c r="O410" i="7"/>
  <c r="D410" i="7"/>
  <c r="I1571" i="7"/>
  <c r="O95" i="7"/>
  <c r="I95" i="7"/>
  <c r="I934" i="7"/>
  <c r="J934" i="7"/>
  <c r="E1070" i="7"/>
  <c r="N1298" i="7"/>
  <c r="K1298" i="7"/>
  <c r="I512" i="7"/>
  <c r="C512" i="7"/>
  <c r="M2217" i="7"/>
  <c r="G1820" i="7"/>
  <c r="O1820" i="7"/>
  <c r="C915" i="7"/>
  <c r="J578" i="7"/>
  <c r="H578" i="7"/>
  <c r="F685" i="7"/>
  <c r="O685" i="7"/>
  <c r="N411" i="7"/>
  <c r="H136" i="7"/>
  <c r="K136" i="7"/>
  <c r="O856" i="7"/>
  <c r="G856" i="7"/>
  <c r="N2011" i="7"/>
  <c r="J1647" i="7"/>
  <c r="D1647" i="7"/>
  <c r="C2015" i="7"/>
  <c r="L1325" i="7"/>
  <c r="E1325" i="7"/>
  <c r="F1696" i="7"/>
  <c r="G1696" i="7"/>
  <c r="M1598" i="7"/>
  <c r="K1219" i="7"/>
  <c r="H1219" i="7"/>
  <c r="G1855" i="7"/>
  <c r="F1855" i="7"/>
  <c r="K1093" i="7"/>
  <c r="E1299" i="7"/>
  <c r="M1299" i="7"/>
  <c r="D1260" i="7"/>
  <c r="E392" i="7"/>
  <c r="N392" i="7"/>
  <c r="L2230" i="7"/>
  <c r="O2230" i="7"/>
  <c r="E1758" i="7"/>
  <c r="L1576" i="7"/>
  <c r="N1576" i="7"/>
  <c r="G612" i="7"/>
  <c r="M612" i="7"/>
  <c r="E807" i="7"/>
  <c r="L432" i="7"/>
  <c r="H432" i="7"/>
  <c r="L8" i="7"/>
  <c r="I1872" i="7"/>
  <c r="L1872" i="7"/>
  <c r="M2189" i="7"/>
  <c r="F2189" i="7"/>
  <c r="E2129" i="7"/>
  <c r="D1866" i="7"/>
  <c r="I1866" i="7"/>
  <c r="K746" i="7"/>
  <c r="D746" i="7"/>
  <c r="L287" i="7"/>
  <c r="I1906" i="7"/>
  <c r="J1906" i="7"/>
  <c r="G1798" i="7"/>
  <c r="I747" i="7"/>
  <c r="N747" i="7"/>
  <c r="L1142" i="7"/>
  <c r="O1142" i="7"/>
  <c r="O1863" i="7"/>
  <c r="E2147" i="7"/>
  <c r="H2147" i="7"/>
  <c r="N2091" i="7"/>
  <c r="F2091" i="7"/>
  <c r="M133" i="7"/>
  <c r="I1163" i="7"/>
  <c r="J1163" i="7"/>
  <c r="H1097" i="7"/>
  <c r="F1242" i="7"/>
  <c r="M1242" i="7"/>
  <c r="K98" i="7"/>
  <c r="D98" i="7"/>
  <c r="D1835" i="7"/>
  <c r="C1145" i="7"/>
  <c r="H1145" i="7"/>
  <c r="F1959" i="7"/>
  <c r="G1959" i="7"/>
  <c r="O797" i="7"/>
  <c r="N1375" i="7"/>
  <c r="L1375" i="7"/>
  <c r="L1205" i="7"/>
  <c r="F1227" i="7"/>
  <c r="J1227" i="7"/>
  <c r="D941" i="7"/>
  <c r="F941" i="7"/>
  <c r="F225" i="7"/>
  <c r="F593" i="7"/>
  <c r="E593" i="7"/>
  <c r="O1012" i="7"/>
  <c r="E1012" i="7"/>
  <c r="M1352" i="7"/>
  <c r="N733" i="7"/>
  <c r="F733" i="7"/>
  <c r="L265" i="7"/>
  <c r="N1878" i="7"/>
  <c r="I1878" i="7"/>
  <c r="J1788" i="7"/>
  <c r="I1788" i="7"/>
  <c r="C1428" i="7"/>
  <c r="H1944" i="7"/>
  <c r="L1944" i="7"/>
  <c r="J1755" i="7"/>
  <c r="L1755" i="7"/>
  <c r="C929" i="7"/>
  <c r="C402" i="7"/>
  <c r="M402" i="7"/>
  <c r="J1495" i="7"/>
  <c r="F1960" i="7"/>
  <c r="E1960" i="7"/>
  <c r="K1268" i="7"/>
  <c r="M1268" i="7"/>
  <c r="N824" i="7"/>
  <c r="I1590" i="7"/>
  <c r="M1590" i="7"/>
  <c r="C2145" i="7"/>
  <c r="J2145" i="7"/>
  <c r="F1401" i="7"/>
  <c r="O467" i="7"/>
  <c r="D467" i="7"/>
  <c r="H1548" i="7"/>
  <c r="E1391" i="7"/>
  <c r="D1391" i="7"/>
  <c r="N1218" i="7"/>
  <c r="M1218" i="7"/>
  <c r="E1413" i="7"/>
  <c r="M765" i="7"/>
  <c r="H765" i="7"/>
  <c r="M1027" i="7"/>
  <c r="L1027" i="7"/>
  <c r="J1933" i="7"/>
  <c r="L1926" i="7"/>
  <c r="G1926" i="7"/>
  <c r="K339" i="7"/>
  <c r="C1888" i="7"/>
  <c r="I1888" i="7"/>
  <c r="L219" i="7"/>
  <c r="O219" i="7"/>
  <c r="H473" i="7"/>
  <c r="D68" i="7"/>
  <c r="E68" i="7"/>
  <c r="K949" i="7"/>
  <c r="G949" i="7"/>
  <c r="K1789" i="7"/>
  <c r="O2150" i="7"/>
  <c r="E2150" i="7"/>
  <c r="F3" i="7"/>
  <c r="G1172" i="7"/>
  <c r="C1172" i="7"/>
  <c r="C529" i="7"/>
  <c r="H529" i="7"/>
  <c r="M958" i="7"/>
  <c r="G370" i="7"/>
  <c r="I370" i="7"/>
  <c r="J125" i="7"/>
  <c r="G125" i="7"/>
  <c r="K398" i="7"/>
  <c r="L766" i="7"/>
  <c r="H766" i="7"/>
  <c r="E2159" i="7"/>
  <c r="K639" i="7"/>
  <c r="J639" i="7"/>
  <c r="D1685" i="7"/>
  <c r="I1685" i="7"/>
  <c r="F54" i="7"/>
  <c r="H1148" i="7"/>
  <c r="M1148" i="7"/>
  <c r="O734" i="7"/>
  <c r="C734" i="7"/>
  <c r="N1390" i="7"/>
  <c r="H1432" i="7"/>
  <c r="L1432" i="7"/>
  <c r="D495" i="7"/>
  <c r="K1275" i="7"/>
  <c r="C1275" i="7"/>
  <c r="D1202" i="7"/>
  <c r="E1202" i="7"/>
  <c r="N446" i="7"/>
  <c r="E630" i="7"/>
  <c r="G630" i="7"/>
  <c r="K290" i="7"/>
  <c r="O290" i="7"/>
  <c r="F662" i="7"/>
  <c r="J1085" i="7"/>
  <c r="I1085" i="7"/>
  <c r="F236" i="7"/>
  <c r="J2169" i="7"/>
  <c r="I2169" i="7"/>
  <c r="G564" i="7"/>
  <c r="J564" i="7"/>
  <c r="H161" i="7"/>
  <c r="N2141" i="7"/>
  <c r="M2141" i="7"/>
  <c r="E266" i="7"/>
  <c r="L266" i="7"/>
  <c r="I176" i="7"/>
  <c r="J1615" i="7"/>
  <c r="M1615" i="7"/>
  <c r="J180" i="7"/>
  <c r="L1534" i="7"/>
  <c r="D1534" i="7"/>
  <c r="H1005" i="7"/>
  <c r="J1005" i="7"/>
  <c r="I6" i="7"/>
  <c r="K1009" i="7"/>
  <c r="L1009" i="7"/>
  <c r="K955" i="7"/>
  <c r="C955" i="7"/>
  <c r="M677" i="7"/>
  <c r="H1444" i="7"/>
  <c r="L1444" i="7"/>
  <c r="H1270" i="7"/>
  <c r="I163" i="7"/>
  <c r="O163" i="7"/>
  <c r="O2223" i="7"/>
  <c r="K2223" i="7"/>
  <c r="C419" i="7"/>
  <c r="O1139" i="7"/>
  <c r="M1798" i="7"/>
  <c r="E2091" i="7"/>
  <c r="E1163" i="7"/>
  <c r="D1242" i="7"/>
  <c r="N1835" i="7"/>
  <c r="E1145" i="7"/>
  <c r="K797" i="7"/>
  <c r="E1375" i="7"/>
  <c r="D1227" i="7"/>
  <c r="L941" i="7"/>
  <c r="K225" i="7"/>
  <c r="I593" i="7"/>
  <c r="G1352" i="7"/>
  <c r="D733" i="7"/>
  <c r="K265" i="7"/>
  <c r="C1878" i="7"/>
  <c r="O1428" i="7"/>
  <c r="D1944" i="7"/>
  <c r="C1755" i="7"/>
  <c r="K929" i="7"/>
  <c r="L402" i="7"/>
  <c r="G1960" i="7"/>
  <c r="J1268" i="7"/>
  <c r="F824" i="7"/>
  <c r="C1590" i="7"/>
  <c r="D2145" i="7"/>
  <c r="J1401" i="7"/>
  <c r="I467" i="7"/>
  <c r="D1548" i="7"/>
  <c r="M1391" i="7"/>
  <c r="K1218" i="7"/>
  <c r="O1413" i="7"/>
  <c r="G765" i="7"/>
  <c r="N1027" i="7"/>
  <c r="L1933" i="7"/>
  <c r="N1926" i="7"/>
  <c r="J339" i="7"/>
  <c r="H1888" i="7"/>
  <c r="H219" i="7"/>
  <c r="K473" i="7"/>
  <c r="L68" i="7"/>
  <c r="E949" i="7"/>
  <c r="C1789" i="7"/>
  <c r="N2150" i="7"/>
  <c r="C3" i="7"/>
  <c r="F1172" i="7"/>
  <c r="J529" i="7"/>
  <c r="G958" i="7"/>
  <c r="F370" i="7"/>
  <c r="M125" i="7"/>
  <c r="N398" i="7"/>
  <c r="E766" i="7"/>
  <c r="L2159" i="7"/>
  <c r="N639" i="7"/>
  <c r="J1685" i="7"/>
  <c r="H54" i="7"/>
  <c r="F1148" i="7"/>
  <c r="K734" i="7"/>
  <c r="K1390" i="7"/>
  <c r="N1432" i="7"/>
  <c r="M495" i="7"/>
  <c r="E1275" i="7"/>
  <c r="M1202" i="7"/>
  <c r="H446" i="7"/>
  <c r="L446" i="7"/>
  <c r="H630" i="7"/>
  <c r="M290" i="7"/>
  <c r="D662" i="7"/>
  <c r="E1085" i="7"/>
  <c r="H1085" i="7"/>
  <c r="J236" i="7"/>
  <c r="E2169" i="7"/>
  <c r="H564" i="7"/>
  <c r="M161" i="7"/>
  <c r="C161" i="7"/>
  <c r="H2141" i="7"/>
  <c r="I266" i="7"/>
  <c r="N176" i="7"/>
  <c r="G1615" i="7"/>
  <c r="G180" i="7"/>
  <c r="H180" i="7"/>
  <c r="E1534" i="7"/>
  <c r="O1005" i="7"/>
  <c r="L6" i="7"/>
  <c r="G1009" i="7"/>
  <c r="L955" i="7"/>
  <c r="O955" i="7"/>
  <c r="F677" i="7"/>
  <c r="C1444" i="7"/>
  <c r="J1270" i="7"/>
  <c r="D163" i="7"/>
  <c r="L163" i="7"/>
  <c r="I2223" i="7"/>
  <c r="E419" i="7"/>
  <c r="L1139" i="7"/>
  <c r="K647" i="7"/>
  <c r="L647" i="7"/>
  <c r="G1702" i="7"/>
  <c r="L1702" i="7"/>
  <c r="E782" i="7"/>
  <c r="M390" i="7"/>
  <c r="G390" i="7"/>
  <c r="E865" i="7"/>
  <c r="J865" i="7"/>
  <c r="H1741" i="7"/>
  <c r="G83" i="7"/>
  <c r="N83" i="7"/>
  <c r="H482" i="7"/>
  <c r="O149" i="7"/>
  <c r="H149" i="7"/>
  <c r="N656" i="7"/>
  <c r="J656" i="7"/>
  <c r="N1664" i="7"/>
  <c r="K1033" i="7"/>
  <c r="G1033" i="7"/>
  <c r="O2067" i="7"/>
  <c r="M2067" i="7"/>
  <c r="J2115" i="7"/>
  <c r="O304" i="7"/>
  <c r="N304" i="7"/>
  <c r="C46" i="7"/>
  <c r="F854" i="7"/>
  <c r="L854" i="7"/>
  <c r="E2148" i="7"/>
  <c r="D2148" i="7"/>
  <c r="C2050" i="7"/>
  <c r="I229" i="7"/>
  <c r="E229" i="7"/>
  <c r="E894" i="7"/>
  <c r="N894" i="7"/>
  <c r="L1821" i="7"/>
  <c r="C1775" i="7"/>
  <c r="M1775" i="7"/>
  <c r="J1144" i="7"/>
  <c r="M200" i="7"/>
  <c r="I200" i="7"/>
  <c r="G1255" i="7"/>
  <c r="J1255" i="7"/>
  <c r="I1711" i="7"/>
  <c r="L364" i="7"/>
  <c r="O364" i="7"/>
  <c r="C2191" i="7"/>
  <c r="F2191" i="7"/>
  <c r="M187" i="7"/>
  <c r="H1334" i="7"/>
  <c r="K1334" i="7"/>
  <c r="M324" i="7"/>
  <c r="H948" i="7"/>
  <c r="I948" i="7"/>
  <c r="K769" i="7"/>
  <c r="J769" i="7"/>
  <c r="O1979" i="7"/>
  <c r="L16" i="7"/>
  <c r="C16" i="7"/>
  <c r="L1503" i="7"/>
  <c r="M1503" i="7"/>
  <c r="N1084" i="7"/>
  <c r="M434" i="7"/>
  <c r="J434" i="7"/>
  <c r="F292" i="7"/>
  <c r="N803" i="7"/>
  <c r="O803" i="7"/>
  <c r="I2004" i="7"/>
  <c r="E2004" i="7"/>
  <c r="M41" i="7"/>
  <c r="J321" i="7"/>
  <c r="I321" i="7"/>
  <c r="C1761" i="7"/>
  <c r="K1761" i="7"/>
  <c r="D633" i="7"/>
  <c r="O1849" i="7"/>
  <c r="C1849" i="7"/>
  <c r="E783" i="7"/>
  <c r="L1618" i="7"/>
  <c r="K1618" i="7"/>
  <c r="C1753" i="7"/>
  <c r="N1753" i="7"/>
  <c r="I1087" i="7"/>
  <c r="O1795" i="7"/>
  <c r="G1795" i="7"/>
  <c r="C2069" i="7"/>
  <c r="G2069" i="7"/>
  <c r="C1096" i="7"/>
  <c r="J637" i="7"/>
  <c r="G637" i="7"/>
  <c r="E1861" i="7"/>
  <c r="O793" i="7"/>
  <c r="D793" i="7"/>
  <c r="C1724" i="7"/>
  <c r="E1724" i="7"/>
  <c r="F621" i="7"/>
  <c r="O2202" i="7"/>
  <c r="G2202" i="7"/>
  <c r="J1089" i="7"/>
  <c r="E1089" i="7"/>
  <c r="L1992" i="7"/>
  <c r="N2130" i="7"/>
  <c r="K2130" i="7"/>
  <c r="D1077" i="7"/>
  <c r="F403" i="7"/>
  <c r="O403" i="7"/>
  <c r="J226" i="7"/>
  <c r="M226" i="7"/>
  <c r="L826" i="7"/>
  <c r="O1940" i="7"/>
  <c r="E1940" i="7"/>
  <c r="L1936" i="7"/>
  <c r="I1936" i="7"/>
  <c r="J617" i="7"/>
  <c r="I2111" i="7"/>
  <c r="J2111" i="7"/>
  <c r="G906" i="7"/>
  <c r="O39" i="7"/>
  <c r="C39" i="7"/>
  <c r="N1984" i="7"/>
  <c r="H1984" i="7"/>
  <c r="J2020" i="7"/>
  <c r="O2047" i="7"/>
  <c r="F2047" i="7"/>
  <c r="F301" i="7"/>
  <c r="I301" i="7"/>
  <c r="K660" i="7"/>
  <c r="L859" i="7"/>
  <c r="M859" i="7"/>
  <c r="C1463" i="7"/>
  <c r="E2000" i="7"/>
  <c r="F2000" i="7"/>
  <c r="N555" i="7"/>
  <c r="J555" i="7"/>
  <c r="I961" i="7"/>
  <c r="J1844" i="7"/>
  <c r="M1844" i="7"/>
  <c r="I907" i="7"/>
  <c r="D907" i="7"/>
  <c r="G21" i="7"/>
  <c r="H1520" i="7"/>
  <c r="E1520" i="7"/>
  <c r="M409" i="7"/>
  <c r="E1405" i="7"/>
  <c r="J1405" i="7"/>
  <c r="I1645" i="7"/>
  <c r="J1645" i="7"/>
  <c r="H40" i="7"/>
  <c r="I117" i="7"/>
  <c r="K117" i="7"/>
  <c r="G778" i="7"/>
  <c r="M778" i="7"/>
  <c r="G1593" i="7"/>
  <c r="E550" i="7"/>
  <c r="H550" i="7"/>
  <c r="M1796" i="7"/>
  <c r="C1292" i="7"/>
  <c r="L1292" i="7"/>
  <c r="L1892" i="7"/>
  <c r="G1892" i="7"/>
  <c r="O1076" i="7"/>
  <c r="N1538" i="7"/>
  <c r="D1538" i="7"/>
  <c r="C1353" i="7"/>
  <c r="D1353" i="7"/>
  <c r="M748" i="7"/>
  <c r="L1040" i="7"/>
  <c r="E1040" i="7"/>
  <c r="J106" i="7"/>
  <c r="H140" i="7"/>
  <c r="D140" i="7"/>
  <c r="M1599" i="7"/>
  <c r="O1599" i="7"/>
  <c r="J1526" i="7"/>
  <c r="D2164" i="7"/>
  <c r="I2164" i="7"/>
  <c r="M1282" i="7"/>
  <c r="J1282" i="7"/>
  <c r="M2179" i="7"/>
  <c r="F160" i="7"/>
  <c r="M160" i="7"/>
  <c r="G1004" i="7"/>
  <c r="I1602" i="7"/>
  <c r="K1602" i="7"/>
  <c r="D1322" i="7"/>
  <c r="J1322" i="7"/>
  <c r="K34" i="7"/>
  <c r="G568" i="7"/>
  <c r="C568" i="7"/>
  <c r="G337" i="7"/>
  <c r="N337" i="7"/>
  <c r="D1812" i="7"/>
  <c r="D1354" i="7"/>
  <c r="I1354" i="7"/>
  <c r="E427" i="7"/>
  <c r="H1991" i="7"/>
  <c r="K1991" i="7"/>
  <c r="J1101" i="7"/>
  <c r="E1101" i="7"/>
  <c r="D43" i="7"/>
  <c r="N1554" i="7"/>
  <c r="I1554" i="7"/>
  <c r="I261" i="7"/>
  <c r="C261" i="7"/>
  <c r="J821" i="7"/>
  <c r="I13" i="7"/>
  <c r="G13" i="7"/>
  <c r="N1627" i="7"/>
  <c r="F458" i="7"/>
  <c r="M458" i="7"/>
  <c r="F2204" i="7"/>
  <c r="D2204" i="7"/>
  <c r="J1677" i="7"/>
  <c r="C1717" i="7"/>
  <c r="J1717" i="7"/>
  <c r="E139" i="7"/>
  <c r="I139" i="7"/>
  <c r="E426" i="7"/>
  <c r="N978" i="7"/>
  <c r="I978" i="7"/>
  <c r="D249" i="7"/>
  <c r="E1230" i="7"/>
  <c r="L1230" i="7"/>
  <c r="G224" i="7"/>
  <c r="C224" i="7"/>
  <c r="H420" i="7"/>
  <c r="G869" i="7"/>
  <c r="J869" i="7"/>
  <c r="D130" i="7"/>
  <c r="N130" i="7"/>
  <c r="F1370" i="7"/>
  <c r="G1718" i="7"/>
  <c r="M1718" i="7"/>
  <c r="E667" i="7"/>
  <c r="D896" i="7"/>
  <c r="O896" i="7"/>
  <c r="F675" i="7"/>
  <c r="D675" i="7"/>
  <c r="O640" i="7"/>
  <c r="D483" i="7"/>
  <c r="J483" i="7"/>
  <c r="I1716" i="7"/>
  <c r="J1716" i="7"/>
  <c r="J1445" i="7"/>
  <c r="K291" i="7"/>
  <c r="D291" i="7"/>
  <c r="E1657" i="7"/>
  <c r="G665" i="7"/>
  <c r="N665" i="7"/>
  <c r="C1150" i="7"/>
  <c r="H1150" i="7"/>
  <c r="C1665" i="7"/>
  <c r="D277" i="7"/>
  <c r="I277" i="7"/>
  <c r="D551" i="7"/>
  <c r="C551" i="7"/>
  <c r="H359" i="7"/>
  <c r="M497" i="7"/>
  <c r="I497" i="7"/>
  <c r="O5" i="7"/>
  <c r="L59" i="7"/>
  <c r="K59" i="7"/>
  <c r="H1367" i="7"/>
  <c r="C1367" i="7"/>
  <c r="C1956" i="7"/>
  <c r="E841" i="7"/>
  <c r="N841" i="7"/>
  <c r="F943" i="7"/>
  <c r="D943" i="7"/>
  <c r="M1810" i="7"/>
  <c r="I1393" i="7"/>
  <c r="N1393" i="7"/>
  <c r="J1757" i="7"/>
  <c r="C1239" i="7"/>
  <c r="L1239" i="7"/>
  <c r="M1343" i="7"/>
  <c r="N1343" i="7"/>
  <c r="D466" i="7"/>
  <c r="O1961" i="7"/>
  <c r="I1961" i="7"/>
  <c r="H1532" i="7"/>
  <c r="L1532" i="7"/>
  <c r="K903" i="7"/>
  <c r="G742" i="7"/>
  <c r="I742" i="7"/>
  <c r="M134" i="7"/>
  <c r="K2100" i="7"/>
  <c r="L2100" i="7"/>
  <c r="C2116" i="7"/>
  <c r="F2116" i="7"/>
  <c r="I1693" i="7"/>
  <c r="N1914" i="7"/>
  <c r="K1914" i="7"/>
  <c r="E2026" i="7"/>
  <c r="O2026" i="7"/>
  <c r="N2138" i="7"/>
  <c r="I2093" i="7"/>
  <c r="L2093" i="7"/>
  <c r="C1248" i="7"/>
  <c r="K1682" i="7"/>
  <c r="J1682" i="7"/>
  <c r="L457" i="7"/>
  <c r="F457" i="7"/>
  <c r="K2099" i="7"/>
  <c r="E592" i="7"/>
  <c r="H592" i="7"/>
  <c r="D730" i="7"/>
  <c r="C730" i="7"/>
  <c r="O567" i="7"/>
  <c r="F262" i="7"/>
  <c r="I262" i="7"/>
  <c r="G1028" i="7"/>
  <c r="N1237" i="7"/>
  <c r="O1237" i="7"/>
  <c r="K1626" i="7"/>
  <c r="J1626" i="7"/>
  <c r="H1414" i="7"/>
  <c r="K1941" i="7"/>
  <c r="C1941" i="7"/>
  <c r="J1547" i="7"/>
  <c r="C1547" i="7"/>
  <c r="M509" i="7"/>
  <c r="D2152" i="7"/>
  <c r="K2152" i="7"/>
  <c r="M1365" i="7"/>
  <c r="E260" i="7"/>
  <c r="N260" i="7"/>
  <c r="N1973" i="7"/>
  <c r="I1973" i="7"/>
  <c r="C1188" i="7"/>
  <c r="H1528" i="7"/>
  <c r="M1528" i="7"/>
  <c r="J2154" i="7"/>
  <c r="C2154" i="7"/>
  <c r="O2029" i="7"/>
  <c r="H828" i="7"/>
  <c r="O828" i="7"/>
  <c r="N914" i="7"/>
  <c r="D479" i="7"/>
  <c r="L479" i="7"/>
  <c r="E1580" i="7"/>
  <c r="O1580" i="7"/>
  <c r="E1035" i="7"/>
  <c r="N1890" i="7"/>
  <c r="F1890" i="7"/>
  <c r="I1267" i="7"/>
  <c r="F1267" i="7"/>
  <c r="K628" i="7"/>
  <c r="J969" i="7"/>
  <c r="H969" i="7"/>
  <c r="M155" i="7"/>
  <c r="N933" i="7"/>
  <c r="J933" i="7"/>
  <c r="N777" i="7"/>
  <c r="K777" i="7"/>
  <c r="K1928" i="7"/>
  <c r="K1053" i="7"/>
  <c r="I1053" i="7"/>
  <c r="I1765" i="7"/>
  <c r="F1765" i="7"/>
  <c r="C881" i="7"/>
  <c r="M1700" i="7"/>
  <c r="I1700" i="7"/>
  <c r="I1616" i="7"/>
  <c r="D1488" i="7"/>
  <c r="N1488" i="7"/>
  <c r="M1695" i="7"/>
  <c r="H1695" i="7"/>
  <c r="D2038" i="7"/>
  <c r="K363" i="7"/>
  <c r="H363" i="7"/>
  <c r="N1957" i="7"/>
  <c r="J1957" i="7"/>
  <c r="K326" i="7"/>
  <c r="L2144" i="7"/>
  <c r="H2144" i="7"/>
  <c r="C1003" i="7"/>
  <c r="I189" i="7"/>
  <c r="K189" i="7"/>
  <c r="M1018" i="7"/>
  <c r="J1018" i="7"/>
  <c r="E1805" i="7"/>
  <c r="K471" i="7"/>
  <c r="N471" i="7"/>
  <c r="K918" i="7"/>
  <c r="C918" i="7"/>
  <c r="C852" i="7"/>
  <c r="E1201" i="7"/>
  <c r="O1201" i="7"/>
  <c r="K720" i="7"/>
  <c r="D848" i="7"/>
  <c r="J848" i="7"/>
  <c r="I1465" i="7"/>
  <c r="D1465" i="7"/>
  <c r="K792" i="7"/>
  <c r="H1790" i="7"/>
  <c r="G1790" i="7"/>
  <c r="H188" i="7"/>
  <c r="F188" i="7"/>
  <c r="F1310" i="7"/>
  <c r="H513" i="7"/>
  <c r="F513" i="7"/>
  <c r="J246" i="7"/>
  <c r="E1427" i="7"/>
  <c r="G1427" i="7"/>
  <c r="F614" i="7"/>
  <c r="J614" i="7"/>
  <c r="H1051" i="7"/>
  <c r="H179" i="7"/>
  <c r="K179" i="7"/>
  <c r="K1607" i="7"/>
  <c r="F1607" i="7"/>
  <c r="L1595" i="7"/>
  <c r="N1256" i="7"/>
  <c r="K1256" i="7"/>
  <c r="D259" i="7"/>
  <c r="C191" i="7"/>
  <c r="N191" i="7"/>
  <c r="H1650" i="7"/>
  <c r="C1650" i="7"/>
  <c r="H1737" i="7"/>
  <c r="O1575" i="7"/>
  <c r="J1575" i="7"/>
  <c r="I1361" i="7"/>
  <c r="J1361" i="7"/>
  <c r="N905" i="7"/>
  <c r="O1982" i="7"/>
  <c r="N1982" i="7"/>
  <c r="F1748" i="7"/>
  <c r="D72" i="7"/>
  <c r="O72" i="7"/>
  <c r="O221" i="7"/>
  <c r="C221" i="7"/>
  <c r="E658" i="7"/>
  <c r="G441" i="7"/>
  <c r="O441" i="7"/>
  <c r="C1170" i="7"/>
  <c r="D1170" i="7"/>
  <c r="C2081" i="7"/>
  <c r="O632" i="7"/>
  <c r="J632" i="7"/>
  <c r="I1186" i="7"/>
  <c r="L1692" i="7"/>
  <c r="J1692" i="7"/>
  <c r="I653" i="7"/>
  <c r="H653" i="7"/>
  <c r="M431" i="7"/>
  <c r="I494" i="7"/>
  <c r="J494" i="7"/>
  <c r="J602" i="7"/>
  <c r="K602" i="7"/>
  <c r="L835" i="7"/>
  <c r="J2027" i="7"/>
  <c r="N2027" i="7"/>
  <c r="F832" i="7"/>
  <c r="M1422" i="7"/>
  <c r="G1422" i="7"/>
  <c r="E1252" i="7"/>
  <c r="G1252" i="7"/>
  <c r="G1561" i="7"/>
  <c r="D2210" i="7"/>
  <c r="H2210" i="7"/>
  <c r="L1297" i="7"/>
  <c r="H1297" i="7"/>
  <c r="F70" i="7"/>
  <c r="N1111" i="7"/>
  <c r="M1111" i="7"/>
  <c r="O71" i="7"/>
  <c r="F1215" i="7"/>
  <c r="H1215" i="7"/>
  <c r="N376" i="7"/>
  <c r="F376" i="7"/>
  <c r="F975" i="7"/>
  <c r="E422" i="7"/>
  <c r="N422" i="7"/>
  <c r="C1990" i="7"/>
  <c r="L1990" i="7"/>
  <c r="I1098" i="7"/>
  <c r="K1797" i="7"/>
  <c r="H1797" i="7"/>
  <c r="K1185" i="7"/>
  <c r="H2066" i="7"/>
  <c r="O2066" i="7"/>
  <c r="L631" i="7"/>
  <c r="H631" i="7"/>
  <c r="G565" i="7"/>
  <c r="K2156" i="7"/>
  <c r="H2156" i="7"/>
  <c r="G956" i="7"/>
  <c r="K956" i="7"/>
  <c r="F96" i="7"/>
  <c r="H1324" i="7"/>
  <c r="I1324" i="7"/>
  <c r="D1049" i="7"/>
  <c r="H1069" i="7"/>
  <c r="M1069" i="7"/>
  <c r="O526" i="7"/>
  <c r="D526" i="7"/>
  <c r="G598" i="7"/>
  <c r="I374" i="7"/>
  <c r="M374" i="7"/>
  <c r="L1744" i="7"/>
  <c r="F1744" i="7"/>
  <c r="N2046" i="7"/>
  <c r="H705" i="7"/>
  <c r="M705" i="7"/>
  <c r="I1026" i="7"/>
  <c r="F1254" i="7"/>
  <c r="K1254" i="7"/>
  <c r="M1066" i="7"/>
  <c r="O1066" i="7"/>
  <c r="K1482" i="7"/>
  <c r="N2094" i="7"/>
  <c r="E2094" i="7"/>
  <c r="O2039" i="7"/>
  <c r="J2039" i="7"/>
  <c r="N1525" i="7"/>
  <c r="K433" i="7"/>
  <c r="O433" i="7"/>
  <c r="E1043" i="7"/>
  <c r="F642" i="7"/>
  <c r="E642" i="7"/>
  <c r="G1592" i="7"/>
  <c r="D1592" i="7"/>
  <c r="J775" i="7"/>
  <c r="G2215" i="7"/>
  <c r="C2215" i="7"/>
  <c r="I1969" i="7"/>
  <c r="E1969" i="7"/>
  <c r="O939" i="7"/>
  <c r="L1109" i="7"/>
  <c r="G1109" i="7"/>
  <c r="E972" i="7"/>
  <c r="G417" i="7"/>
  <c r="J417" i="7"/>
  <c r="K1262" i="7"/>
  <c r="F1262" i="7"/>
  <c r="C785" i="7"/>
  <c r="N1110" i="7"/>
  <c r="D1110" i="7"/>
  <c r="J1086" i="7"/>
  <c r="D1086" i="7"/>
  <c r="D1454" i="7"/>
  <c r="F1621" i="7"/>
  <c r="I1621" i="7"/>
  <c r="G1719" i="7"/>
  <c r="G1308" i="7"/>
  <c r="F1308" i="7"/>
  <c r="N346" i="7"/>
  <c r="L346" i="7"/>
  <c r="O295" i="7"/>
  <c r="K1637" i="7"/>
  <c r="G1637" i="7"/>
  <c r="N2074" i="7"/>
  <c r="O2074" i="7"/>
  <c r="C831" i="7"/>
  <c r="G2225" i="7"/>
  <c r="E2225" i="7"/>
  <c r="M2103" i="7"/>
  <c r="G2033" i="7"/>
  <c r="D2033" i="7"/>
  <c r="I111" i="7"/>
  <c r="N111" i="7"/>
  <c r="E462" i="7"/>
  <c r="C156" i="7"/>
  <c r="H156" i="7"/>
  <c r="M2101" i="7"/>
  <c r="H2101" i="7"/>
  <c r="J10" i="7"/>
  <c r="L74" i="7"/>
  <c r="H74" i="7"/>
  <c r="F1154" i="7"/>
  <c r="H1300" i="7"/>
  <c r="N1300" i="7"/>
  <c r="J974" i="7"/>
  <c r="L974" i="7"/>
  <c r="E1777" i="7"/>
  <c r="N629" i="7"/>
  <c r="O629" i="7"/>
  <c r="G663" i="7"/>
  <c r="K663" i="7"/>
  <c r="N1962" i="7"/>
  <c r="C1535" i="7"/>
  <c r="E1535" i="7"/>
  <c r="J1674" i="7"/>
  <c r="M1841" i="7"/>
  <c r="L1841" i="7"/>
  <c r="F294" i="7"/>
  <c r="L294" i="7"/>
  <c r="J218" i="7"/>
  <c r="C1357" i="7"/>
  <c r="O1357" i="7"/>
  <c r="I76" i="7"/>
  <c r="E76" i="7"/>
  <c r="J2058" i="7"/>
  <c r="I1447" i="7"/>
  <c r="H1447" i="7"/>
  <c r="N1042" i="7"/>
  <c r="G1721" i="7"/>
  <c r="C1721" i="7"/>
  <c r="M1340" i="7"/>
  <c r="N1340" i="7"/>
  <c r="F143" i="7"/>
  <c r="E1029" i="7"/>
  <c r="I1029" i="7"/>
  <c r="E216" i="7"/>
  <c r="L216" i="7"/>
  <c r="L1707" i="7"/>
  <c r="H485" i="7"/>
  <c r="G485" i="7"/>
  <c r="M1030" i="7"/>
  <c r="J279" i="7"/>
  <c r="G279" i="7"/>
  <c r="E2133" i="7"/>
  <c r="G2133" i="7"/>
  <c r="D2157" i="7"/>
  <c r="K1200" i="7"/>
  <c r="E1200" i="7"/>
  <c r="E1915" i="7"/>
  <c r="D1915" i="7"/>
  <c r="M332" i="7"/>
  <c r="D1876" i="7"/>
  <c r="L1876" i="7"/>
  <c r="E2201" i="7"/>
  <c r="F1088" i="7"/>
  <c r="N1088" i="7"/>
  <c r="C172" i="7"/>
  <c r="I172" i="7"/>
  <c r="K1630" i="7"/>
  <c r="N316" i="7"/>
  <c r="J316" i="7"/>
  <c r="G1138" i="7"/>
  <c r="D1138" i="7"/>
  <c r="J1509" i="7"/>
  <c r="I2131" i="7"/>
  <c r="L2131" i="7"/>
  <c r="M35" i="7"/>
  <c r="E674" i="7"/>
  <c r="O674" i="7"/>
  <c r="I1731" i="7"/>
  <c r="N1731" i="7"/>
  <c r="L814" i="7"/>
  <c r="H1648" i="7"/>
  <c r="I1648" i="7"/>
  <c r="I1521" i="7"/>
  <c r="F1521" i="7"/>
  <c r="H815" i="7"/>
  <c r="H885" i="7"/>
  <c r="M885" i="7"/>
  <c r="C960" i="7"/>
  <c r="N1986" i="7"/>
  <c r="F1986" i="7"/>
  <c r="D2220" i="7"/>
  <c r="E2220" i="7"/>
  <c r="H2158" i="7"/>
  <c r="F215" i="7"/>
  <c r="E215" i="7"/>
  <c r="I1827" i="7"/>
  <c r="C1827" i="7"/>
  <c r="M1038" i="7"/>
  <c r="G878" i="7"/>
  <c r="C878" i="7"/>
  <c r="M237" i="7"/>
  <c r="I141" i="7"/>
  <c r="C141" i="7"/>
  <c r="E201" i="7"/>
  <c r="C201" i="7"/>
  <c r="L2205" i="7"/>
  <c r="D1995" i="7"/>
  <c r="L1995" i="7"/>
  <c r="C354" i="7"/>
  <c r="K354" i="7"/>
  <c r="F203" i="7"/>
  <c r="G1514" i="7"/>
  <c r="J1514" i="7"/>
  <c r="G1581" i="7"/>
  <c r="C2228" i="7"/>
  <c r="K2228" i="7"/>
  <c r="I239" i="7"/>
  <c r="N239" i="7"/>
  <c r="O1904" i="7"/>
  <c r="F2001" i="7"/>
  <c r="J2001" i="7"/>
  <c r="D1206" i="7"/>
  <c r="H1206" i="7"/>
  <c r="D314" i="7"/>
  <c r="L1640" i="7"/>
  <c r="G1640" i="7"/>
  <c r="I1655" i="7"/>
  <c r="L2211" i="7"/>
  <c r="H2211" i="7"/>
  <c r="N712" i="7"/>
  <c r="D712" i="7"/>
  <c r="E1901" i="7"/>
  <c r="N808" i="7"/>
  <c r="D808" i="7"/>
  <c r="H533" i="7"/>
  <c r="C533" i="7"/>
  <c r="L1023" i="7"/>
  <c r="F1606" i="7"/>
  <c r="O1606" i="7"/>
  <c r="N643" i="7"/>
  <c r="C1114" i="7"/>
  <c r="H1114" i="7"/>
  <c r="C1625" i="7"/>
  <c r="J1625" i="7"/>
  <c r="I1075" i="7"/>
  <c r="K2212" i="7"/>
  <c r="C2212" i="7"/>
  <c r="E575" i="7"/>
  <c r="I575" i="7"/>
  <c r="K343" i="7"/>
  <c r="I2122" i="7"/>
  <c r="N2122" i="7"/>
  <c r="I1091" i="7"/>
  <c r="I2040" i="7"/>
  <c r="N2040" i="7"/>
  <c r="N1801" i="7"/>
  <c r="E1801" i="7"/>
  <c r="F749" i="7"/>
  <c r="I991" i="7"/>
  <c r="C991" i="7"/>
  <c r="N522" i="7"/>
  <c r="G522" i="7"/>
  <c r="G798" i="7"/>
  <c r="G132" i="7"/>
  <c r="K132" i="7"/>
  <c r="M1712" i="7"/>
  <c r="C167" i="7"/>
  <c r="F167" i="7"/>
  <c r="H478" i="7"/>
  <c r="C478" i="7"/>
  <c r="O1372" i="7"/>
  <c r="N53" i="7"/>
  <c r="G53" i="7"/>
  <c r="K1078" i="7"/>
  <c r="F1078" i="7"/>
  <c r="J902" i="7"/>
  <c r="E1126" i="7"/>
  <c r="H1126" i="7"/>
  <c r="H1517" i="7"/>
  <c r="C1839" i="7"/>
  <c r="H1839" i="7"/>
  <c r="G1455" i="7"/>
  <c r="H1455" i="7"/>
  <c r="C1920" i="7"/>
  <c r="G1942" i="7"/>
  <c r="H1942" i="7"/>
  <c r="E1931" i="7"/>
  <c r="D1931" i="7"/>
  <c r="N2090" i="7"/>
  <c r="L448" i="7"/>
  <c r="G448" i="7"/>
  <c r="D1067" i="7"/>
  <c r="M1662" i="7"/>
  <c r="K1662" i="7"/>
  <c r="H1523" i="7"/>
  <c r="G1523" i="7"/>
  <c r="K350" i="7"/>
  <c r="K1369" i="7"/>
  <c r="M1369" i="7"/>
  <c r="K439" i="7"/>
  <c r="H439" i="7"/>
  <c r="L713" i="7"/>
  <c r="I231" i="7"/>
  <c r="J231" i="7"/>
  <c r="F252" i="7"/>
  <c r="F2203" i="7"/>
  <c r="N2203" i="7"/>
  <c r="O623" i="7"/>
  <c r="H623" i="7"/>
  <c r="G1622" i="7"/>
  <c r="J737" i="7"/>
  <c r="N737" i="7"/>
  <c r="I1551" i="7"/>
  <c r="N1551" i="7"/>
  <c r="F562" i="7"/>
  <c r="D2041" i="7"/>
  <c r="N2041" i="7"/>
  <c r="N1811" i="7"/>
  <c r="L1359" i="7"/>
  <c r="M1359" i="7"/>
  <c r="F895" i="7"/>
  <c r="M895" i="7"/>
  <c r="J1767" i="7"/>
  <c r="D973" i="7"/>
  <c r="K973" i="7"/>
  <c r="K303" i="7"/>
  <c r="J303" i="7"/>
  <c r="M1773" i="7"/>
  <c r="E1002" i="7"/>
  <c r="M1002" i="7"/>
  <c r="E2009" i="7"/>
  <c r="G124" i="7"/>
  <c r="N124" i="7"/>
  <c r="D174" i="7"/>
  <c r="K174" i="7"/>
  <c r="N12" i="7"/>
  <c r="L1400" i="7"/>
  <c r="N1400" i="7"/>
  <c r="L1426" i="7"/>
  <c r="H1426" i="7"/>
  <c r="N1063" i="7"/>
  <c r="M1473" i="7"/>
  <c r="H1473" i="7"/>
  <c r="L818" i="7"/>
  <c r="J1983" i="7"/>
  <c r="E1983" i="7"/>
  <c r="F360" i="7"/>
  <c r="C360" i="7"/>
  <c r="G804" i="7"/>
  <c r="N1152" i="7"/>
  <c r="O1152" i="7"/>
  <c r="O607" i="7"/>
  <c r="I607" i="7"/>
  <c r="N861" i="7"/>
  <c r="G157" i="7"/>
  <c r="E157" i="7"/>
  <c r="D827" i="7"/>
  <c r="I1135" i="7"/>
  <c r="J1135" i="7"/>
  <c r="M979" i="7"/>
  <c r="D979" i="7"/>
  <c r="C1065" i="7"/>
  <c r="L1588" i="7"/>
  <c r="I1588" i="7"/>
  <c r="E108" i="7"/>
  <c r="F108" i="7"/>
  <c r="N460" i="7"/>
  <c r="H1441" i="7"/>
  <c r="F1441" i="7"/>
  <c r="N1107" i="7"/>
  <c r="F1955" i="7"/>
  <c r="J1955" i="7"/>
  <c r="O1536" i="7"/>
  <c r="E1536" i="7"/>
  <c r="H996" i="7"/>
  <c r="I1194" i="7"/>
  <c r="K1194" i="7"/>
  <c r="E855" i="7"/>
  <c r="J855" i="7"/>
  <c r="H682" i="7"/>
  <c r="H202" i="7"/>
  <c r="E202" i="7"/>
  <c r="M2002" i="7"/>
  <c r="I1579" i="7"/>
  <c r="K1579" i="7"/>
  <c r="E2097" i="7"/>
  <c r="I2097" i="7"/>
  <c r="O1539" i="7"/>
  <c r="J1583" i="7"/>
  <c r="E1583" i="7"/>
  <c r="G501" i="7"/>
  <c r="I501" i="7"/>
  <c r="J715" i="7"/>
  <c r="C1347" i="7"/>
  <c r="O1347" i="7"/>
  <c r="N4" i="7"/>
  <c r="L552" i="7"/>
  <c r="G552" i="7"/>
  <c r="C1305" i="7"/>
  <c r="E1305" i="7"/>
  <c r="J2239" i="7"/>
  <c r="N1908" i="7"/>
  <c r="F1908" i="7"/>
  <c r="J1803" i="7"/>
  <c r="C1803" i="7"/>
  <c r="C1140" i="7"/>
  <c r="C2165" i="7"/>
  <c r="E2165" i="7"/>
  <c r="C2055" i="7"/>
  <c r="H1179" i="7"/>
  <c r="J1179" i="7"/>
  <c r="J805" i="7"/>
  <c r="I805" i="7"/>
  <c r="C206" i="7"/>
  <c r="K459" i="7"/>
  <c r="F459" i="7"/>
  <c r="N844" i="7"/>
  <c r="E844" i="7"/>
  <c r="J1507" i="7"/>
  <c r="K1456" i="7"/>
  <c r="F1456" i="7"/>
  <c r="K904" i="7"/>
  <c r="D1440" i="7"/>
  <c r="H1440" i="7"/>
  <c r="N85" i="7"/>
  <c r="C85" i="7"/>
  <c r="E490" i="7"/>
  <c r="C1137" i="7"/>
  <c r="E1137" i="7"/>
  <c r="C1760" i="7"/>
  <c r="D1760" i="7"/>
  <c r="H911" i="7"/>
  <c r="G1417" i="7"/>
  <c r="L1417" i="7"/>
  <c r="J655" i="7"/>
  <c r="N27" i="7"/>
  <c r="I27" i="7"/>
  <c r="H1060" i="7"/>
  <c r="E1060" i="7"/>
  <c r="F61" i="7"/>
  <c r="I1280" i="7"/>
  <c r="D1280" i="7"/>
  <c r="K539" i="7"/>
  <c r="I539" i="7"/>
  <c r="L358" i="7"/>
  <c r="M24" i="7"/>
  <c r="I24" i="7"/>
  <c r="G1479" i="7"/>
  <c r="D1529" i="7"/>
  <c r="C1529" i="7"/>
  <c r="L1497" i="7"/>
  <c r="H1497" i="7"/>
  <c r="L816" i="7"/>
  <c r="J1001" i="7"/>
  <c r="M1001" i="7"/>
  <c r="K1344" i="7"/>
  <c r="I1344" i="7"/>
  <c r="C212" i="7"/>
  <c r="M1296" i="7"/>
  <c r="F1296" i="7"/>
  <c r="J1829" i="7"/>
  <c r="L1994" i="7"/>
  <c r="C1994" i="7"/>
  <c r="M56" i="7"/>
  <c r="L56" i="7"/>
  <c r="G990" i="7"/>
  <c r="H790" i="7"/>
  <c r="O790" i="7"/>
  <c r="O2030" i="7"/>
  <c r="F2030" i="7"/>
  <c r="F1658" i="7"/>
  <c r="L297" i="7"/>
  <c r="F297" i="7"/>
  <c r="C1039" i="7"/>
  <c r="O248" i="7"/>
  <c r="M248" i="7"/>
  <c r="J269" i="7"/>
  <c r="K269" i="7"/>
  <c r="C747" i="7"/>
  <c r="G133" i="7"/>
  <c r="J1097" i="7"/>
  <c r="C1242" i="7"/>
  <c r="C1835" i="7"/>
  <c r="D1145" i="7"/>
  <c r="D797" i="7"/>
  <c r="N1205" i="7"/>
  <c r="K1227" i="7"/>
  <c r="J941" i="7"/>
  <c r="I225" i="7"/>
  <c r="J593" i="7"/>
  <c r="E1352" i="7"/>
  <c r="M733" i="7"/>
  <c r="O265" i="7"/>
  <c r="D1878" i="7"/>
  <c r="F1428" i="7"/>
  <c r="G1944" i="7"/>
  <c r="G1755" i="7"/>
  <c r="H929" i="7"/>
  <c r="C1495" i="7"/>
  <c r="C1960" i="7"/>
  <c r="I1268" i="7"/>
  <c r="H824" i="7"/>
  <c r="L1590" i="7"/>
  <c r="O2145" i="7"/>
  <c r="I1401" i="7"/>
  <c r="N467" i="7"/>
  <c r="E1548" i="7"/>
  <c r="C1391" i="7"/>
  <c r="F1218" i="7"/>
  <c r="K1413" i="7"/>
  <c r="D765" i="7"/>
  <c r="I1027" i="7"/>
  <c r="E1933" i="7"/>
  <c r="M1926" i="7"/>
  <c r="M339" i="7"/>
  <c r="G1888" i="7"/>
  <c r="N219" i="7"/>
  <c r="G473" i="7"/>
  <c r="N68" i="7"/>
  <c r="N949" i="7"/>
  <c r="L1789" i="7"/>
  <c r="G2150" i="7"/>
  <c r="M3" i="7"/>
  <c r="N1172" i="7"/>
  <c r="G529" i="7"/>
  <c r="J958" i="7"/>
  <c r="J370" i="7"/>
  <c r="D125" i="7"/>
  <c r="C398" i="7"/>
  <c r="D766" i="7"/>
  <c r="G2159" i="7"/>
  <c r="E639" i="7"/>
  <c r="M1685" i="7"/>
  <c r="I54" i="7"/>
  <c r="J1148" i="7"/>
  <c r="J734" i="7"/>
  <c r="L1390" i="7"/>
  <c r="I1432" i="7"/>
  <c r="N495" i="7"/>
  <c r="L1275" i="7"/>
  <c r="O1202" i="7"/>
  <c r="K446" i="7"/>
  <c r="O446" i="7"/>
  <c r="O630" i="7"/>
  <c r="L290" i="7"/>
  <c r="E662" i="7"/>
  <c r="O1085" i="7"/>
  <c r="D236" i="7"/>
  <c r="E236" i="7"/>
  <c r="G2169" i="7"/>
  <c r="M564" i="7"/>
  <c r="D161" i="7"/>
  <c r="C2141" i="7"/>
  <c r="D2141" i="7"/>
  <c r="H266" i="7"/>
  <c r="F176" i="7"/>
  <c r="E1615" i="7"/>
  <c r="I180" i="7"/>
  <c r="J1534" i="7"/>
  <c r="G1534" i="7"/>
  <c r="D1005" i="7"/>
  <c r="J6" i="7"/>
  <c r="N1009" i="7"/>
  <c r="D955" i="7"/>
  <c r="O677" i="7"/>
  <c r="K677" i="7"/>
  <c r="I1444" i="7"/>
  <c r="F1270" i="7"/>
  <c r="J163" i="7"/>
  <c r="C2223" i="7"/>
  <c r="M2223" i="7"/>
  <c r="L419" i="7"/>
  <c r="J1139" i="7"/>
  <c r="M647" i="7"/>
  <c r="I647" i="7"/>
  <c r="J1702" i="7"/>
  <c r="C1702" i="7"/>
  <c r="I782" i="7"/>
  <c r="C390" i="7"/>
  <c r="J390" i="7"/>
  <c r="I865" i="7"/>
  <c r="O1741" i="7"/>
  <c r="M1741" i="7"/>
  <c r="M83" i="7"/>
  <c r="H83" i="7"/>
  <c r="K482" i="7"/>
  <c r="F149" i="7"/>
  <c r="N149" i="7"/>
  <c r="F656" i="7"/>
  <c r="I656" i="7"/>
  <c r="K1664" i="7"/>
  <c r="F1033" i="7"/>
  <c r="H1033" i="7"/>
  <c r="J2067" i="7"/>
  <c r="D2115" i="7"/>
  <c r="L2115" i="7"/>
  <c r="J304" i="7"/>
  <c r="H304" i="7"/>
  <c r="H46" i="7"/>
  <c r="O854" i="7"/>
  <c r="N854" i="7"/>
  <c r="M2148" i="7"/>
  <c r="L2148" i="7"/>
  <c r="H2050" i="7"/>
  <c r="C229" i="7"/>
  <c r="D229" i="7"/>
  <c r="D894" i="7"/>
  <c r="D1821" i="7"/>
  <c r="H1821" i="7"/>
  <c r="E1775" i="7"/>
  <c r="F1775" i="7"/>
  <c r="F1144" i="7"/>
  <c r="O200" i="7"/>
  <c r="G200" i="7"/>
  <c r="D1255" i="7"/>
  <c r="I1255" i="7"/>
  <c r="O1711" i="7"/>
  <c r="H364" i="7"/>
  <c r="G364" i="7"/>
  <c r="D2191" i="7"/>
  <c r="I187" i="7"/>
  <c r="E187" i="7"/>
  <c r="L1334" i="7"/>
  <c r="O1334" i="7"/>
  <c r="N324" i="7"/>
  <c r="F948" i="7"/>
  <c r="M948" i="7"/>
  <c r="I769" i="7"/>
  <c r="N769" i="7"/>
  <c r="G1979" i="7"/>
  <c r="G16" i="7"/>
  <c r="H16" i="7"/>
  <c r="J1503" i="7"/>
  <c r="F1084" i="7"/>
  <c r="O1084" i="7"/>
  <c r="G434" i="7"/>
  <c r="C434" i="7"/>
  <c r="M292" i="7"/>
  <c r="F803" i="7"/>
  <c r="H803" i="7"/>
  <c r="D2004" i="7"/>
  <c r="C2004" i="7"/>
  <c r="O41" i="7"/>
  <c r="H321" i="7"/>
  <c r="C321" i="7"/>
  <c r="G1761" i="7"/>
  <c r="J633" i="7"/>
  <c r="N633" i="7"/>
  <c r="I1849" i="7"/>
  <c r="K1849" i="7"/>
  <c r="I783" i="7"/>
  <c r="G1618" i="7"/>
  <c r="O1618" i="7"/>
  <c r="G1753" i="7"/>
  <c r="I1753" i="7"/>
  <c r="E1087" i="7"/>
  <c r="M1795" i="7"/>
  <c r="I1795" i="7"/>
  <c r="E2069" i="7"/>
  <c r="F1096" i="7"/>
  <c r="N1096" i="7"/>
  <c r="E637" i="7"/>
  <c r="F637" i="7"/>
  <c r="F1861" i="7"/>
  <c r="E793" i="7"/>
  <c r="I793" i="7"/>
  <c r="H1724" i="7"/>
  <c r="J1724" i="7"/>
  <c r="O621" i="7"/>
  <c r="D2202" i="7"/>
  <c r="I2202" i="7"/>
  <c r="L1089" i="7"/>
  <c r="G1992" i="7"/>
  <c r="N1992" i="7"/>
  <c r="F2130" i="7"/>
  <c r="L2130" i="7"/>
  <c r="J1077" i="7"/>
  <c r="E403" i="7"/>
  <c r="J403" i="7"/>
  <c r="G226" i="7"/>
  <c r="F226" i="7"/>
  <c r="D826" i="7"/>
  <c r="F1940" i="7"/>
  <c r="K1940" i="7"/>
  <c r="H1936" i="7"/>
  <c r="L617" i="7"/>
  <c r="F617" i="7"/>
  <c r="K2111" i="7"/>
  <c r="M2111" i="7"/>
  <c r="O906" i="7"/>
  <c r="J39" i="7"/>
  <c r="F39" i="7"/>
  <c r="J1984" i="7"/>
  <c r="C1984" i="7"/>
  <c r="G2020" i="7"/>
  <c r="K2047" i="7"/>
  <c r="D2047" i="7"/>
  <c r="O301" i="7"/>
  <c r="G660" i="7"/>
  <c r="D660" i="7"/>
  <c r="I859" i="7"/>
  <c r="N859" i="7"/>
  <c r="F1463" i="7"/>
  <c r="C2000" i="7"/>
  <c r="O2000" i="7"/>
  <c r="M555" i="7"/>
  <c r="L555" i="7"/>
  <c r="C961" i="7"/>
  <c r="L1844" i="7"/>
  <c r="I1844" i="7"/>
  <c r="J907" i="7"/>
  <c r="C21" i="7"/>
  <c r="O21" i="7"/>
  <c r="D1520" i="7"/>
  <c r="N1520" i="7"/>
  <c r="C409" i="7"/>
  <c r="O1405" i="7"/>
  <c r="K1405" i="7"/>
  <c r="N1645" i="7"/>
  <c r="D1645" i="7"/>
  <c r="C40" i="7"/>
  <c r="H117" i="7"/>
  <c r="J117" i="7"/>
  <c r="E778" i="7"/>
  <c r="J1593" i="7"/>
  <c r="K1593" i="7"/>
  <c r="K550" i="7"/>
  <c r="D550" i="7"/>
  <c r="N1796" i="7"/>
  <c r="F1292" i="7"/>
  <c r="M1292" i="7"/>
  <c r="D1892" i="7"/>
  <c r="O1892" i="7"/>
  <c r="H1076" i="7"/>
  <c r="G1538" i="7"/>
  <c r="K1538" i="7"/>
  <c r="L1353" i="7"/>
  <c r="O748" i="7"/>
  <c r="F748" i="7"/>
  <c r="M1040" i="7"/>
  <c r="I1040" i="7"/>
  <c r="M106" i="7"/>
  <c r="G140" i="7"/>
  <c r="E140" i="7"/>
  <c r="J1599" i="7"/>
  <c r="E1599" i="7"/>
  <c r="G1526" i="7"/>
  <c r="J2164" i="7"/>
  <c r="C2164" i="7"/>
  <c r="F1282" i="7"/>
  <c r="N2179" i="7"/>
  <c r="O2179" i="7"/>
  <c r="J160" i="7"/>
  <c r="O160" i="7"/>
  <c r="L1004" i="7"/>
  <c r="J1602" i="7"/>
  <c r="O1602" i="7"/>
  <c r="L1322" i="7"/>
  <c r="E1322" i="7"/>
  <c r="N34" i="7"/>
  <c r="L568" i="7"/>
  <c r="J568" i="7"/>
  <c r="I337" i="7"/>
  <c r="O1812" i="7"/>
  <c r="C1812" i="7"/>
  <c r="E1354" i="7"/>
  <c r="J1354" i="7"/>
  <c r="O427" i="7"/>
  <c r="J1991" i="7"/>
  <c r="F1991" i="7"/>
  <c r="C1101" i="7"/>
  <c r="L1101" i="7"/>
  <c r="J43" i="7"/>
  <c r="F1554" i="7"/>
  <c r="E1554" i="7"/>
  <c r="F261" i="7"/>
  <c r="F821" i="7"/>
  <c r="N821" i="7"/>
  <c r="K13" i="7"/>
  <c r="F13" i="7"/>
  <c r="F1627" i="7"/>
  <c r="L458" i="7"/>
  <c r="O458" i="7"/>
  <c r="N2204" i="7"/>
  <c r="K2204" i="7"/>
  <c r="G1677" i="7"/>
  <c r="O1717" i="7"/>
  <c r="M1717" i="7"/>
  <c r="O139" i="7"/>
  <c r="M426" i="7"/>
  <c r="H426" i="7"/>
  <c r="J978" i="7"/>
  <c r="E978" i="7"/>
  <c r="F249" i="7"/>
  <c r="F1230" i="7"/>
  <c r="N1230" i="7"/>
  <c r="M224" i="7"/>
  <c r="O224" i="7"/>
  <c r="F420" i="7"/>
  <c r="F869" i="7"/>
  <c r="K869" i="7"/>
  <c r="L130" i="7"/>
  <c r="M1370" i="7"/>
  <c r="O1370" i="7"/>
  <c r="F1718" i="7"/>
  <c r="I1718" i="7"/>
  <c r="D667" i="7"/>
  <c r="M896" i="7"/>
  <c r="F896" i="7"/>
  <c r="K675" i="7"/>
  <c r="L675" i="7"/>
  <c r="J640" i="7"/>
  <c r="O483" i="7"/>
  <c r="L483" i="7"/>
  <c r="G1716" i="7"/>
  <c r="E1445" i="7"/>
  <c r="M1445" i="7"/>
  <c r="J291" i="7"/>
  <c r="M291" i="7"/>
  <c r="G1657" i="7"/>
  <c r="F665" i="7"/>
  <c r="J665" i="7"/>
  <c r="G1150" i="7"/>
  <c r="M1150" i="7"/>
  <c r="O1665" i="7"/>
  <c r="O277" i="7"/>
  <c r="J277" i="7"/>
  <c r="M551" i="7"/>
  <c r="O359" i="7"/>
  <c r="L359" i="7"/>
  <c r="L497" i="7"/>
  <c r="E497" i="7"/>
  <c r="H5" i="7"/>
  <c r="G59" i="7"/>
  <c r="F59" i="7"/>
  <c r="K1367" i="7"/>
  <c r="L1367" i="7"/>
  <c r="O1956" i="7"/>
  <c r="I841" i="7"/>
  <c r="F841" i="7"/>
  <c r="N943" i="7"/>
  <c r="J1810" i="7"/>
  <c r="D1810" i="7"/>
  <c r="F1393" i="7"/>
  <c r="J1393" i="7"/>
  <c r="H1757" i="7"/>
  <c r="J1239" i="7"/>
  <c r="G1239" i="7"/>
  <c r="J1343" i="7"/>
  <c r="O1343" i="7"/>
  <c r="K466" i="7"/>
  <c r="M1961" i="7"/>
  <c r="C1961" i="7"/>
  <c r="C1532" i="7"/>
  <c r="N903" i="7"/>
  <c r="L903" i="7"/>
  <c r="E742" i="7"/>
  <c r="M742" i="7"/>
  <c r="L134" i="7"/>
  <c r="M2100" i="7"/>
  <c r="C2100" i="7"/>
  <c r="K2116" i="7"/>
  <c r="I2116" i="7"/>
  <c r="O1693" i="7"/>
  <c r="E1914" i="7"/>
  <c r="O1914" i="7"/>
  <c r="M2026" i="7"/>
  <c r="O2138" i="7"/>
  <c r="L2138" i="7"/>
  <c r="M2093" i="7"/>
  <c r="N2093" i="7"/>
  <c r="M1248" i="7"/>
  <c r="D1682" i="7"/>
  <c r="O1682" i="7"/>
  <c r="O457" i="7"/>
  <c r="C457" i="7"/>
  <c r="G2099" i="7"/>
  <c r="L592" i="7"/>
  <c r="N592" i="7"/>
  <c r="I730" i="7"/>
  <c r="L567" i="7"/>
  <c r="F567" i="7"/>
  <c r="D262" i="7"/>
  <c r="L262" i="7"/>
  <c r="F1028" i="7"/>
  <c r="J1237" i="7"/>
  <c r="E1237" i="7"/>
  <c r="I1626" i="7"/>
  <c r="G1626" i="7"/>
  <c r="O1414" i="7"/>
  <c r="F1941" i="7"/>
  <c r="I1941" i="7"/>
  <c r="H1547" i="7"/>
  <c r="C509" i="7"/>
  <c r="D509" i="7"/>
  <c r="C2152" i="7"/>
  <c r="O2152" i="7"/>
  <c r="H1365" i="7"/>
  <c r="O260" i="7"/>
  <c r="C260" i="7"/>
  <c r="G1973" i="7"/>
  <c r="H1973" i="7"/>
  <c r="I1188" i="7"/>
  <c r="F1528" i="7"/>
  <c r="I1528" i="7"/>
  <c r="H2154" i="7"/>
  <c r="C2029" i="7"/>
  <c r="E2029" i="7"/>
  <c r="L828" i="7"/>
  <c r="D828" i="7"/>
  <c r="M914" i="7"/>
  <c r="O479" i="7"/>
  <c r="N479" i="7"/>
  <c r="N1580" i="7"/>
  <c r="H1580" i="7"/>
  <c r="O1035" i="7"/>
  <c r="K1890" i="7"/>
  <c r="H1890" i="7"/>
  <c r="M1267" i="7"/>
  <c r="F628" i="7"/>
  <c r="E628" i="7"/>
  <c r="E969" i="7"/>
  <c r="C969" i="7"/>
  <c r="L155" i="7"/>
  <c r="H933" i="7"/>
  <c r="M933" i="7"/>
  <c r="J777" i="7"/>
  <c r="D777" i="7"/>
  <c r="J1928" i="7"/>
  <c r="N1053" i="7"/>
  <c r="G1053" i="7"/>
  <c r="O1765" i="7"/>
  <c r="O881" i="7"/>
  <c r="M881" i="7"/>
  <c r="O1700" i="7"/>
  <c r="N1700" i="7"/>
  <c r="G1616" i="7"/>
  <c r="H1488" i="7"/>
  <c r="F1488" i="7"/>
  <c r="N1695" i="7"/>
  <c r="F1695" i="7"/>
  <c r="O2038" i="7"/>
  <c r="O363" i="7"/>
  <c r="D363" i="7"/>
  <c r="O1957" i="7"/>
  <c r="G326" i="7"/>
  <c r="E326" i="7"/>
  <c r="E2144" i="7"/>
  <c r="F2144" i="7"/>
  <c r="H1003" i="7"/>
  <c r="D189" i="7"/>
  <c r="L189" i="7"/>
  <c r="N1018" i="7"/>
  <c r="O1018" i="7"/>
  <c r="F1805" i="7"/>
  <c r="L471" i="7"/>
  <c r="F471" i="7"/>
  <c r="F918" i="7"/>
  <c r="I852" i="7"/>
  <c r="J852" i="7"/>
  <c r="D1201" i="7"/>
  <c r="I1201" i="7"/>
  <c r="D720" i="7"/>
  <c r="K848" i="7"/>
  <c r="H848" i="7"/>
  <c r="F1465" i="7"/>
  <c r="O1465" i="7"/>
  <c r="D792" i="7"/>
  <c r="K1790" i="7"/>
  <c r="E1790" i="7"/>
  <c r="D188" i="7"/>
  <c r="H1310" i="7"/>
  <c r="J1310" i="7"/>
  <c r="D513" i="7"/>
  <c r="L513" i="7"/>
  <c r="D246" i="7"/>
  <c r="D1427" i="7"/>
  <c r="I1427" i="7"/>
  <c r="O614" i="7"/>
  <c r="D614" i="7"/>
  <c r="O1051" i="7"/>
  <c r="C179" i="7"/>
  <c r="J179" i="7"/>
  <c r="H1607" i="7"/>
  <c r="E1595" i="7"/>
  <c r="H1595" i="7"/>
  <c r="F1256" i="7"/>
  <c r="C1256" i="7"/>
  <c r="J259" i="7"/>
  <c r="F191" i="7"/>
  <c r="E191" i="7"/>
  <c r="G1650" i="7"/>
  <c r="J1650" i="7"/>
  <c r="M1737" i="7"/>
  <c r="G1575" i="7"/>
  <c r="D1575" i="7"/>
  <c r="C1361" i="7"/>
  <c r="H905" i="7"/>
  <c r="D905" i="7"/>
  <c r="H1982" i="7"/>
  <c r="L1982" i="7"/>
  <c r="N1748" i="7"/>
  <c r="H72" i="7"/>
  <c r="M72" i="7"/>
  <c r="J221" i="7"/>
  <c r="M221" i="7"/>
  <c r="J658" i="7"/>
  <c r="I441" i="7"/>
  <c r="J441" i="7"/>
  <c r="N1170" i="7"/>
  <c r="I2081" i="7"/>
  <c r="N2081" i="7"/>
  <c r="I632" i="7"/>
  <c r="L632" i="7"/>
  <c r="J1186" i="7"/>
  <c r="K1692" i="7"/>
  <c r="E1692" i="7"/>
  <c r="M653" i="7"/>
  <c r="L653" i="7"/>
  <c r="O431" i="7"/>
  <c r="E494" i="7"/>
  <c r="K494" i="7"/>
  <c r="C602" i="7"/>
  <c r="M835" i="7"/>
  <c r="D835" i="7"/>
  <c r="I2027" i="7"/>
  <c r="F2027" i="7"/>
  <c r="M832" i="7"/>
  <c r="O1422" i="7"/>
  <c r="J1422" i="7"/>
  <c r="N1252" i="7"/>
  <c r="C1252" i="7"/>
  <c r="I1561" i="7"/>
  <c r="F2210" i="7"/>
  <c r="M2210" i="7"/>
  <c r="D1297" i="7"/>
  <c r="J70" i="7"/>
  <c r="C70" i="7"/>
  <c r="C1111" i="7"/>
  <c r="L1111" i="7"/>
  <c r="K71" i="7"/>
  <c r="M1215" i="7"/>
  <c r="J1215" i="7"/>
  <c r="H376" i="7"/>
  <c r="G376" i="7"/>
  <c r="D975" i="7"/>
  <c r="I422" i="7"/>
  <c r="J422" i="7"/>
  <c r="N1990" i="7"/>
  <c r="D1098" i="7"/>
  <c r="G1098" i="7"/>
  <c r="G1797" i="7"/>
  <c r="I1797" i="7"/>
  <c r="C1185" i="7"/>
  <c r="I2066" i="7"/>
  <c r="K2066" i="7"/>
  <c r="E631" i="7"/>
  <c r="J631" i="7"/>
  <c r="K565" i="7"/>
  <c r="O2156" i="7"/>
  <c r="C2156" i="7"/>
  <c r="N956" i="7"/>
  <c r="L96" i="7"/>
  <c r="O96" i="7"/>
  <c r="E1324" i="7"/>
  <c r="L1324" i="7"/>
  <c r="J1049" i="7"/>
  <c r="F1069" i="7"/>
  <c r="O1069" i="7"/>
  <c r="K526" i="7"/>
  <c r="M526" i="7"/>
  <c r="H598" i="7"/>
  <c r="D374" i="7"/>
  <c r="G374" i="7"/>
  <c r="J1744" i="7"/>
  <c r="G2046" i="7"/>
  <c r="L2046" i="7"/>
  <c r="F705" i="7"/>
  <c r="D705" i="7"/>
  <c r="L1026" i="7"/>
  <c r="C1254" i="7"/>
  <c r="N1254" i="7"/>
  <c r="E1066" i="7"/>
  <c r="H1066" i="7"/>
  <c r="E1482" i="7"/>
  <c r="K2094" i="7"/>
  <c r="M2094" i="7"/>
  <c r="H2039" i="7"/>
  <c r="C1525" i="7"/>
  <c r="O1525" i="7"/>
  <c r="E433" i="7"/>
  <c r="J433" i="7"/>
  <c r="L1043" i="7"/>
  <c r="L642" i="7"/>
  <c r="J642" i="7"/>
  <c r="C1592" i="7"/>
  <c r="H1592" i="7"/>
  <c r="D775" i="7"/>
  <c r="J2215" i="7"/>
  <c r="I2215" i="7"/>
  <c r="M1969" i="7"/>
  <c r="I939" i="7"/>
  <c r="K939" i="7"/>
  <c r="K1109" i="7"/>
  <c r="H1109" i="7"/>
  <c r="I972" i="7"/>
  <c r="N417" i="7"/>
  <c r="O417" i="7"/>
  <c r="M1262" i="7"/>
  <c r="E1262" i="7"/>
  <c r="K785" i="7"/>
  <c r="I1110" i="7"/>
  <c r="K1110" i="7"/>
  <c r="C1086" i="7"/>
  <c r="M1454" i="7"/>
  <c r="E1454" i="7"/>
  <c r="M1621" i="7"/>
  <c r="O1621" i="7"/>
  <c r="J1719" i="7"/>
  <c r="H1308" i="7"/>
  <c r="N1308" i="7"/>
  <c r="I346" i="7"/>
  <c r="K346" i="7"/>
  <c r="F295" i="7"/>
  <c r="D1637" i="7"/>
  <c r="F1637" i="7"/>
  <c r="L2074" i="7"/>
  <c r="O831" i="7"/>
  <c r="J831" i="7"/>
  <c r="O2225" i="7"/>
  <c r="J2225" i="7"/>
  <c r="D2103" i="7"/>
  <c r="K2033" i="7"/>
  <c r="I2033" i="7"/>
  <c r="E111" i="7"/>
  <c r="M111" i="7"/>
  <c r="C462" i="7"/>
  <c r="N156" i="7"/>
  <c r="J156" i="7"/>
  <c r="C2101" i="7"/>
  <c r="L10" i="7"/>
  <c r="K10" i="7"/>
  <c r="M74" i="7"/>
  <c r="F74" i="7"/>
  <c r="C1154" i="7"/>
  <c r="D1300" i="7"/>
  <c r="F1300" i="7"/>
  <c r="M974" i="7"/>
  <c r="C974" i="7"/>
  <c r="J1777" i="7"/>
  <c r="E629" i="7"/>
  <c r="F629" i="7"/>
  <c r="O663" i="7"/>
  <c r="G1962" i="7"/>
  <c r="M1962" i="7"/>
  <c r="M1535" i="7"/>
  <c r="I1535" i="7"/>
  <c r="D1674" i="7"/>
  <c r="D1841" i="7"/>
  <c r="N1841" i="7"/>
  <c r="D294" i="7"/>
  <c r="M294" i="7"/>
  <c r="L218" i="7"/>
  <c r="J1357" i="7"/>
  <c r="N1357" i="7"/>
  <c r="M76" i="7"/>
  <c r="N2058" i="7"/>
  <c r="I2058" i="7"/>
  <c r="D1447" i="7"/>
  <c r="O1447" i="7"/>
  <c r="O1042" i="7"/>
  <c r="E1721" i="7"/>
  <c r="O1721" i="7"/>
  <c r="E1340" i="7"/>
  <c r="O1340" i="7"/>
  <c r="L143" i="7"/>
  <c r="J1029" i="7"/>
  <c r="G1029" i="7"/>
  <c r="K216" i="7"/>
  <c r="O1707" i="7"/>
  <c r="C1707" i="7"/>
  <c r="I485" i="7"/>
  <c r="E485" i="7"/>
  <c r="J1030" i="7"/>
  <c r="C279" i="7"/>
  <c r="O279" i="7"/>
  <c r="I2133" i="7"/>
  <c r="F2133" i="7"/>
  <c r="M2157" i="7"/>
  <c r="C1200" i="7"/>
  <c r="N1200" i="7"/>
  <c r="M1915" i="7"/>
  <c r="D332" i="7"/>
  <c r="H332" i="7"/>
  <c r="K1876" i="7"/>
  <c r="I1876" i="7"/>
  <c r="F2201" i="7"/>
  <c r="H1088" i="7"/>
  <c r="M1088" i="7"/>
  <c r="K172" i="7"/>
  <c r="N172" i="7"/>
  <c r="F1630" i="7"/>
  <c r="F316" i="7"/>
  <c r="C316" i="7"/>
  <c r="N1138" i="7"/>
  <c r="H1509" i="7"/>
  <c r="M1509" i="7"/>
  <c r="D2131" i="7"/>
  <c r="E2131" i="7"/>
  <c r="L35" i="7"/>
  <c r="J674" i="7"/>
  <c r="M674" i="7"/>
  <c r="J1731" i="7"/>
  <c r="D1731" i="7"/>
  <c r="C814" i="7"/>
  <c r="E1648" i="7"/>
  <c r="L1648" i="7"/>
  <c r="M1521" i="7"/>
  <c r="N815" i="7"/>
  <c r="D815" i="7"/>
  <c r="O885" i="7"/>
  <c r="F885" i="7"/>
  <c r="G960" i="7"/>
  <c r="L1986" i="7"/>
  <c r="M1986" i="7"/>
  <c r="N2220" i="7"/>
  <c r="O2220" i="7"/>
  <c r="O2158" i="7"/>
  <c r="O215" i="7"/>
  <c r="K215" i="7"/>
  <c r="L1827" i="7"/>
  <c r="H1038" i="7"/>
  <c r="I1038" i="7"/>
  <c r="K878" i="7"/>
  <c r="O878" i="7"/>
  <c r="C237" i="7"/>
  <c r="M141" i="7"/>
  <c r="L141" i="7"/>
  <c r="K201" i="7"/>
  <c r="M201" i="7"/>
  <c r="F2205" i="7"/>
  <c r="J1995" i="7"/>
  <c r="G1995" i="7"/>
  <c r="G354" i="7"/>
  <c r="I203" i="7"/>
  <c r="L203" i="7"/>
  <c r="O1514" i="7"/>
  <c r="H1514" i="7"/>
  <c r="K1581" i="7"/>
  <c r="J2228" i="7"/>
  <c r="I2228" i="7"/>
  <c r="K239" i="7"/>
  <c r="D239" i="7"/>
  <c r="F1904" i="7"/>
  <c r="K2001" i="7"/>
  <c r="G2001" i="7"/>
  <c r="K1206" i="7"/>
  <c r="M314" i="7"/>
  <c r="N314" i="7"/>
  <c r="D1640" i="7"/>
  <c r="H1640" i="7"/>
  <c r="O1655" i="7"/>
  <c r="O2211" i="7"/>
  <c r="M2211" i="7"/>
  <c r="L712" i="7"/>
  <c r="K712" i="7"/>
  <c r="G1901" i="7"/>
  <c r="L808" i="7"/>
  <c r="E808" i="7"/>
  <c r="L533" i="7"/>
  <c r="F1023" i="7"/>
  <c r="G1023" i="7"/>
  <c r="H1606" i="7"/>
  <c r="M1606" i="7"/>
  <c r="L643" i="7"/>
  <c r="J1114" i="7"/>
  <c r="D1114" i="7"/>
  <c r="E1625" i="7"/>
  <c r="N1625" i="7"/>
  <c r="N1075" i="7"/>
  <c r="O2212" i="7"/>
  <c r="D2212" i="7"/>
  <c r="G575" i="7"/>
  <c r="C343" i="7"/>
  <c r="F343" i="7"/>
  <c r="D2122" i="7"/>
  <c r="J2122" i="7"/>
  <c r="K1091" i="7"/>
  <c r="G2040" i="7"/>
  <c r="C2040" i="7"/>
  <c r="L1801" i="7"/>
  <c r="I1801" i="7"/>
  <c r="J749" i="7"/>
  <c r="G991" i="7"/>
  <c r="E991" i="7"/>
  <c r="M522" i="7"/>
  <c r="H798" i="7"/>
  <c r="K798" i="7"/>
  <c r="F132" i="7"/>
  <c r="L132" i="7"/>
  <c r="L1712" i="7"/>
  <c r="E167" i="7"/>
  <c r="L167" i="7"/>
  <c r="G478" i="7"/>
  <c r="O478" i="7"/>
  <c r="G1372" i="7"/>
  <c r="K53" i="7"/>
  <c r="I53" i="7"/>
  <c r="N1078" i="7"/>
  <c r="F902" i="7"/>
  <c r="G902" i="7"/>
  <c r="N1126" i="7"/>
  <c r="F1126" i="7"/>
  <c r="F1517" i="7"/>
  <c r="I1839" i="7"/>
  <c r="K1839" i="7"/>
  <c r="L1455" i="7"/>
  <c r="M1455" i="7"/>
  <c r="F1920" i="7"/>
  <c r="N1942" i="7"/>
  <c r="M1942" i="7"/>
  <c r="G1931" i="7"/>
  <c r="H2090" i="7"/>
  <c r="C2090" i="7"/>
  <c r="K448" i="7"/>
  <c r="D448" i="7"/>
  <c r="I1067" i="7"/>
  <c r="E1662" i="7"/>
  <c r="H1662" i="7"/>
  <c r="E1523" i="7"/>
  <c r="L1523" i="7"/>
  <c r="J350" i="7"/>
  <c r="C1369" i="7"/>
  <c r="N1369" i="7"/>
  <c r="M439" i="7"/>
  <c r="K713" i="7"/>
  <c r="E713" i="7"/>
  <c r="D231" i="7"/>
  <c r="C231" i="7"/>
  <c r="M252" i="7"/>
  <c r="I2203" i="7"/>
  <c r="G2203" i="7"/>
  <c r="M623" i="7"/>
  <c r="L623" i="7"/>
  <c r="M1622" i="7"/>
  <c r="F737" i="7"/>
  <c r="L737" i="7"/>
  <c r="J1551" i="7"/>
  <c r="I562" i="7"/>
  <c r="D562" i="7"/>
  <c r="E2041" i="7"/>
  <c r="M2041" i="7"/>
  <c r="M1811" i="7"/>
  <c r="K1359" i="7"/>
  <c r="G1359" i="7"/>
  <c r="E895" i="7"/>
  <c r="N895" i="7"/>
  <c r="D1767" i="7"/>
  <c r="G973" i="7"/>
  <c r="C973" i="7"/>
  <c r="I303" i="7"/>
  <c r="D1773" i="7"/>
  <c r="O1773" i="7"/>
  <c r="D1002" i="7"/>
  <c r="J1002" i="7"/>
  <c r="J2009" i="7"/>
  <c r="M124" i="7"/>
  <c r="L124" i="7"/>
  <c r="F174" i="7"/>
  <c r="G174" i="7"/>
  <c r="O12" i="7"/>
  <c r="O1400" i="7"/>
  <c r="E1400" i="7"/>
  <c r="J1426" i="7"/>
  <c r="F1063" i="7"/>
  <c r="J1063" i="7"/>
  <c r="J1473" i="7"/>
  <c r="G1473" i="7"/>
  <c r="J818" i="7"/>
  <c r="F1983" i="7"/>
  <c r="N1983" i="7"/>
  <c r="M360" i="7"/>
  <c r="E360" i="7"/>
  <c r="O804" i="7"/>
  <c r="K1152" i="7"/>
  <c r="F1152" i="7"/>
  <c r="F607" i="7"/>
  <c r="O861" i="7"/>
  <c r="F861" i="7"/>
  <c r="J157" i="7"/>
  <c r="H157" i="7"/>
  <c r="J827" i="7"/>
  <c r="N1135" i="7"/>
  <c r="F1135" i="7"/>
  <c r="K979" i="7"/>
  <c r="O979" i="7"/>
  <c r="I1065" i="7"/>
  <c r="M1588" i="7"/>
  <c r="O1588" i="7"/>
  <c r="D108" i="7"/>
  <c r="G460" i="7"/>
  <c r="F460" i="7"/>
  <c r="O1441" i="7"/>
  <c r="L1441" i="7"/>
  <c r="M1107" i="7"/>
  <c r="K1955" i="7"/>
  <c r="N1955" i="7"/>
  <c r="J1536" i="7"/>
  <c r="G1536" i="7"/>
  <c r="G996" i="7"/>
  <c r="H1194" i="7"/>
  <c r="D1194" i="7"/>
  <c r="C855" i="7"/>
  <c r="K682" i="7"/>
  <c r="L682" i="7"/>
  <c r="I202" i="7"/>
  <c r="M202" i="7"/>
  <c r="F2002" i="7"/>
  <c r="O1579" i="7"/>
  <c r="E1579" i="7"/>
  <c r="F2097" i="7"/>
  <c r="K2097" i="7"/>
  <c r="I1539" i="7"/>
  <c r="N1583" i="7"/>
  <c r="M1583" i="7"/>
  <c r="C501" i="7"/>
  <c r="O715" i="7"/>
  <c r="D715" i="7"/>
  <c r="L1347" i="7"/>
  <c r="N1347" i="7"/>
  <c r="D4" i="7"/>
  <c r="J552" i="7"/>
  <c r="D552" i="7"/>
  <c r="O1305" i="7"/>
  <c r="G1305" i="7"/>
  <c r="D2239" i="7"/>
  <c r="D1908" i="7"/>
  <c r="G1908" i="7"/>
  <c r="L1803" i="7"/>
  <c r="D1140" i="7"/>
  <c r="E1140" i="7"/>
  <c r="N2165" i="7"/>
  <c r="I2165" i="7"/>
  <c r="I2055" i="7"/>
  <c r="L1179" i="7"/>
  <c r="K1179" i="7"/>
  <c r="M805" i="7"/>
  <c r="K805" i="7"/>
  <c r="D206" i="7"/>
  <c r="L459" i="7"/>
  <c r="D459" i="7"/>
  <c r="J844" i="7"/>
  <c r="D1507" i="7"/>
  <c r="N1507" i="7"/>
  <c r="I1456" i="7"/>
  <c r="C1456" i="7"/>
  <c r="C904" i="7"/>
  <c r="F1440" i="7"/>
  <c r="C1440" i="7"/>
  <c r="J85" i="7"/>
  <c r="K85" i="7"/>
  <c r="G490" i="7"/>
  <c r="F1137" i="7"/>
  <c r="J1137" i="7"/>
  <c r="H1760" i="7"/>
  <c r="E911" i="7"/>
  <c r="J911" i="7"/>
  <c r="N1417" i="7"/>
  <c r="C1417" i="7"/>
  <c r="O655" i="7"/>
  <c r="G27" i="7"/>
  <c r="J27" i="7"/>
  <c r="L1060" i="7"/>
  <c r="J1060" i="7"/>
  <c r="E61" i="7"/>
  <c r="F1280" i="7"/>
  <c r="J1280" i="7"/>
  <c r="G539" i="7"/>
  <c r="H358" i="7"/>
  <c r="C358" i="7"/>
  <c r="E24" i="7"/>
  <c r="K24" i="7"/>
  <c r="E1479" i="7"/>
  <c r="N1529" i="7"/>
  <c r="M1529" i="7"/>
  <c r="J1497" i="7"/>
  <c r="G1497" i="7"/>
  <c r="J816" i="7"/>
  <c r="C1001" i="7"/>
  <c r="L1001" i="7"/>
  <c r="M1344" i="7"/>
  <c r="D212" i="7"/>
  <c r="H212" i="7"/>
  <c r="L1296" i="7"/>
  <c r="K1296" i="7"/>
  <c r="E1829" i="7"/>
  <c r="H1994" i="7"/>
  <c r="F1994" i="7"/>
  <c r="O56" i="7"/>
  <c r="C56" i="7"/>
  <c r="C990" i="7"/>
  <c r="G747" i="7"/>
  <c r="E133" i="7"/>
  <c r="C1097" i="7"/>
  <c r="E1242" i="7"/>
  <c r="H1835" i="7"/>
  <c r="E1959" i="7"/>
  <c r="F797" i="7"/>
  <c r="I1205" i="7"/>
  <c r="M1227" i="7"/>
  <c r="E941" i="7"/>
  <c r="O225" i="7"/>
  <c r="J1012" i="7"/>
  <c r="J1352" i="7"/>
  <c r="I733" i="7"/>
  <c r="C265" i="7"/>
  <c r="J1878" i="7"/>
  <c r="N1428" i="7"/>
  <c r="I1944" i="7"/>
  <c r="E1755" i="7"/>
  <c r="G929" i="7"/>
  <c r="I1495" i="7"/>
  <c r="M1960" i="7"/>
  <c r="O1268" i="7"/>
  <c r="C824" i="7"/>
  <c r="J1590" i="7"/>
  <c r="I2145" i="7"/>
  <c r="E1401" i="7"/>
  <c r="K467" i="7"/>
  <c r="L1548" i="7"/>
  <c r="J1391" i="7"/>
  <c r="G1218" i="7"/>
  <c r="H1413" i="7"/>
  <c r="O765" i="7"/>
  <c r="O1027" i="7"/>
  <c r="F1933" i="7"/>
  <c r="F1926" i="7"/>
  <c r="O339" i="7"/>
  <c r="J1888" i="7"/>
  <c r="E219" i="7"/>
  <c r="L473" i="7"/>
  <c r="C68" i="7"/>
  <c r="M949" i="7"/>
  <c r="F1789" i="7"/>
  <c r="C2150" i="7"/>
  <c r="N3" i="7"/>
  <c r="H1172" i="7"/>
  <c r="K529" i="7"/>
  <c r="L958" i="7"/>
  <c r="L370" i="7"/>
  <c r="E125" i="7"/>
  <c r="I398" i="7"/>
  <c r="M766" i="7"/>
  <c r="F2159" i="7"/>
  <c r="M639" i="7"/>
  <c r="N1685" i="7"/>
  <c r="G54" i="7"/>
  <c r="E1148" i="7"/>
  <c r="I734" i="7"/>
  <c r="I1390" i="7"/>
  <c r="J1432" i="7"/>
  <c r="K495" i="7"/>
  <c r="N1275" i="7"/>
  <c r="H1202" i="7"/>
  <c r="F446" i="7"/>
  <c r="M446" i="7"/>
  <c r="J630" i="7"/>
  <c r="I290" i="7"/>
  <c r="C662" i="7"/>
  <c r="K1085" i="7"/>
  <c r="O236" i="7"/>
  <c r="K236" i="7"/>
  <c r="N2169" i="7"/>
  <c r="N564" i="7"/>
  <c r="F161" i="7"/>
  <c r="O2141" i="7"/>
  <c r="C266" i="7"/>
  <c r="K266" i="7"/>
  <c r="D176" i="7"/>
  <c r="L1615" i="7"/>
  <c r="K180" i="7"/>
  <c r="O1534" i="7"/>
  <c r="F1534" i="7"/>
  <c r="E1005" i="7"/>
  <c r="D6" i="7"/>
  <c r="D1009" i="7"/>
  <c r="H955" i="7"/>
  <c r="C677" i="7"/>
  <c r="D677" i="7"/>
  <c r="K1444" i="7"/>
  <c r="N1270" i="7"/>
  <c r="C163" i="7"/>
  <c r="D2223" i="7"/>
  <c r="K419" i="7"/>
  <c r="D419" i="7"/>
  <c r="G1139" i="7"/>
  <c r="H647" i="7"/>
  <c r="C647" i="7"/>
  <c r="F1702" i="7"/>
  <c r="G782" i="7"/>
  <c r="N782" i="7"/>
  <c r="O390" i="7"/>
  <c r="K390" i="7"/>
  <c r="K865" i="7"/>
  <c r="G1741" i="7"/>
  <c r="L1741" i="7"/>
  <c r="C83" i="7"/>
  <c r="O83" i="7"/>
  <c r="D482" i="7"/>
  <c r="J149" i="7"/>
  <c r="L149" i="7"/>
  <c r="G656" i="7"/>
  <c r="D1664" i="7"/>
  <c r="O1664" i="7"/>
  <c r="I1033" i="7"/>
  <c r="L1033" i="7"/>
  <c r="H2067" i="7"/>
  <c r="C2115" i="7"/>
  <c r="H2115" i="7"/>
  <c r="M304" i="7"/>
  <c r="L304" i="7"/>
  <c r="O46" i="7"/>
  <c r="I854" i="7"/>
  <c r="D854" i="7"/>
  <c r="N2148" i="7"/>
  <c r="J2050" i="7"/>
  <c r="D2050" i="7"/>
  <c r="N229" i="7"/>
  <c r="O229" i="7"/>
  <c r="K894" i="7"/>
  <c r="G1821" i="7"/>
  <c r="O1821" i="7"/>
  <c r="D1775" i="7"/>
  <c r="K1775" i="7"/>
  <c r="I1144" i="7"/>
  <c r="N200" i="7"/>
  <c r="D200" i="7"/>
  <c r="O1255" i="7"/>
  <c r="N1711" i="7"/>
  <c r="E1711" i="7"/>
  <c r="F364" i="7"/>
  <c r="N364" i="7"/>
  <c r="K2191" i="7"/>
  <c r="L187" i="7"/>
  <c r="O187" i="7"/>
  <c r="F1334" i="7"/>
  <c r="D1334" i="7"/>
  <c r="I324" i="7"/>
  <c r="N948" i="7"/>
  <c r="O948" i="7"/>
  <c r="G769" i="7"/>
  <c r="K1979" i="7"/>
  <c r="I1979" i="7"/>
  <c r="M16" i="7"/>
  <c r="E16" i="7"/>
  <c r="H1503" i="7"/>
  <c r="D1084" i="7"/>
  <c r="L1084" i="7"/>
  <c r="D434" i="7"/>
  <c r="H434" i="7"/>
  <c r="C292" i="7"/>
  <c r="I803" i="7"/>
  <c r="M803" i="7"/>
  <c r="O2004" i="7"/>
  <c r="J41" i="7"/>
  <c r="G41" i="7"/>
  <c r="M321" i="7"/>
  <c r="K321" i="7"/>
  <c r="L1761" i="7"/>
  <c r="L633" i="7"/>
  <c r="H633" i="7"/>
  <c r="L1849" i="7"/>
  <c r="H1849" i="7"/>
  <c r="N783" i="7"/>
  <c r="N1618" i="7"/>
  <c r="H1618" i="7"/>
  <c r="D1753" i="7"/>
  <c r="M1087" i="7"/>
  <c r="J1087" i="7"/>
  <c r="F1795" i="7"/>
  <c r="E1795" i="7"/>
  <c r="F2069" i="7"/>
  <c r="I1096" i="7"/>
  <c r="L1096" i="7"/>
  <c r="K637" i="7"/>
  <c r="M637" i="7"/>
  <c r="D1861" i="7"/>
  <c r="H793" i="7"/>
  <c r="K793" i="7"/>
  <c r="F1724" i="7"/>
  <c r="D621" i="7"/>
  <c r="G621" i="7"/>
  <c r="F2202" i="7"/>
  <c r="N2202" i="7"/>
  <c r="F1089" i="7"/>
  <c r="D1992" i="7"/>
  <c r="M1992" i="7"/>
  <c r="G2130" i="7"/>
  <c r="C2130" i="7"/>
  <c r="L1077" i="7"/>
  <c r="D403" i="7"/>
  <c r="I403" i="7"/>
  <c r="N226" i="7"/>
  <c r="K826" i="7"/>
  <c r="F826" i="7"/>
  <c r="C1940" i="7"/>
  <c r="J1940" i="7"/>
  <c r="O1936" i="7"/>
  <c r="G617" i="7"/>
  <c r="C617" i="7"/>
  <c r="G2111" i="7"/>
  <c r="D2111" i="7"/>
  <c r="K906" i="7"/>
  <c r="H39" i="7"/>
  <c r="I39" i="7"/>
  <c r="F1984" i="7"/>
  <c r="E2020" i="7"/>
  <c r="K2020" i="7"/>
  <c r="J2047" i="7"/>
  <c r="I2047" i="7"/>
  <c r="G301" i="7"/>
  <c r="N660" i="7"/>
  <c r="J660" i="7"/>
  <c r="D859" i="7"/>
  <c r="O859" i="7"/>
  <c r="L1463" i="7"/>
  <c r="I2000" i="7"/>
  <c r="G2000" i="7"/>
  <c r="K555" i="7"/>
  <c r="L961" i="7"/>
  <c r="M961" i="7"/>
  <c r="C1844" i="7"/>
  <c r="G1844" i="7"/>
  <c r="M907" i="7"/>
  <c r="I21" i="7"/>
  <c r="E21" i="7"/>
  <c r="J1520" i="7"/>
  <c r="I1520" i="7"/>
  <c r="K409" i="7"/>
  <c r="L1405" i="7"/>
  <c r="D1405" i="7"/>
  <c r="C1645" i="7"/>
  <c r="F40" i="7"/>
  <c r="J40" i="7"/>
  <c r="E117" i="7"/>
  <c r="N117" i="7"/>
  <c r="C778" i="7"/>
  <c r="F1593" i="7"/>
  <c r="L1593" i="7"/>
  <c r="L550" i="7"/>
  <c r="G550" i="7"/>
  <c r="G1796" i="7"/>
  <c r="E1292" i="7"/>
  <c r="I1292" i="7"/>
  <c r="N1892" i="7"/>
  <c r="K1076" i="7"/>
  <c r="J1076" i="7"/>
  <c r="J1538" i="7"/>
  <c r="C1538" i="7"/>
  <c r="E1353" i="7"/>
  <c r="I748" i="7"/>
  <c r="G748" i="7"/>
  <c r="C1040" i="7"/>
  <c r="K1040" i="7"/>
  <c r="N106" i="7"/>
  <c r="I140" i="7"/>
  <c r="K140" i="7"/>
  <c r="L1599" i="7"/>
  <c r="L1526" i="7"/>
  <c r="O1526" i="7"/>
  <c r="N2164" i="7"/>
  <c r="L2164" i="7"/>
  <c r="O1282" i="7"/>
  <c r="K2179" i="7"/>
  <c r="H2179" i="7"/>
  <c r="H160" i="7"/>
  <c r="K160" i="7"/>
  <c r="J1004" i="7"/>
  <c r="E1602" i="7"/>
  <c r="C1602" i="7"/>
  <c r="O1322" i="7"/>
  <c r="G34" i="7"/>
  <c r="O34" i="7"/>
  <c r="M568" i="7"/>
  <c r="E568" i="7"/>
  <c r="L337" i="7"/>
  <c r="N1812" i="7"/>
  <c r="K1812" i="7"/>
  <c r="F1354" i="7"/>
  <c r="G1354" i="7"/>
  <c r="D427" i="7"/>
  <c r="D1991" i="7"/>
  <c r="L1991" i="7"/>
  <c r="G1101" i="7"/>
  <c r="F43" i="7"/>
  <c r="K43" i="7"/>
  <c r="M1554" i="7"/>
  <c r="L1554" i="7"/>
  <c r="H261" i="7"/>
  <c r="L821" i="7"/>
  <c r="C821" i="7"/>
  <c r="O13" i="7"/>
  <c r="C13" i="7"/>
  <c r="J1627" i="7"/>
  <c r="J458" i="7"/>
  <c r="E458" i="7"/>
  <c r="C2204" i="7"/>
  <c r="L1677" i="7"/>
  <c r="M1677" i="7"/>
  <c r="I1717" i="7"/>
  <c r="E1717" i="7"/>
  <c r="D139" i="7"/>
  <c r="F426" i="7"/>
  <c r="D426" i="7"/>
  <c r="F978" i="7"/>
  <c r="D978" i="7"/>
  <c r="G249" i="7"/>
  <c r="H1230" i="7"/>
  <c r="C1230" i="7"/>
  <c r="F224" i="7"/>
  <c r="O420" i="7"/>
  <c r="D420" i="7"/>
  <c r="H869" i="7"/>
  <c r="L869" i="7"/>
  <c r="J130" i="7"/>
  <c r="G1370" i="7"/>
  <c r="D1370" i="7"/>
  <c r="K1718" i="7"/>
  <c r="C1718" i="7"/>
  <c r="G667" i="7"/>
  <c r="N896" i="7"/>
  <c r="G896" i="7"/>
  <c r="I675" i="7"/>
  <c r="C640" i="7"/>
  <c r="N640" i="7"/>
  <c r="M483" i="7"/>
  <c r="G483" i="7"/>
  <c r="O1716" i="7"/>
  <c r="G1445" i="7"/>
  <c r="N1445" i="7"/>
  <c r="F291" i="7"/>
  <c r="L291" i="7"/>
  <c r="I1657" i="7"/>
  <c r="H665" i="7"/>
  <c r="C665" i="7"/>
  <c r="K1150" i="7"/>
  <c r="E1665" i="7"/>
  <c r="G1665" i="7"/>
  <c r="C277" i="7"/>
  <c r="N277" i="7"/>
  <c r="F551" i="7"/>
  <c r="N359" i="7"/>
  <c r="F359" i="7"/>
  <c r="H497" i="7"/>
  <c r="D497" i="7"/>
  <c r="D5" i="7"/>
  <c r="J59" i="7"/>
  <c r="M59" i="7"/>
  <c r="E1367" i="7"/>
  <c r="L1956" i="7"/>
  <c r="E1956" i="7"/>
  <c r="C841" i="7"/>
  <c r="L841" i="7"/>
  <c r="I943" i="7"/>
  <c r="E1810" i="7"/>
  <c r="O1810" i="7"/>
  <c r="M1393" i="7"/>
  <c r="E1393" i="7"/>
  <c r="E1757" i="7"/>
  <c r="D1239" i="7"/>
  <c r="O1239" i="7"/>
  <c r="G1343" i="7"/>
  <c r="M466" i="7"/>
  <c r="C466" i="7"/>
  <c r="F1961" i="7"/>
  <c r="H1961" i="7"/>
  <c r="G1532" i="7"/>
  <c r="H903" i="7"/>
  <c r="E903" i="7"/>
  <c r="F742" i="7"/>
  <c r="C742" i="7"/>
  <c r="E134" i="7"/>
  <c r="H2100" i="7"/>
  <c r="J2100" i="7"/>
  <c r="M2116" i="7"/>
  <c r="J1693" i="7"/>
  <c r="N1693" i="7"/>
  <c r="I1914" i="7"/>
  <c r="J1914" i="7"/>
  <c r="I2026" i="7"/>
  <c r="F2138" i="7"/>
  <c r="K2138" i="7"/>
  <c r="G2093" i="7"/>
  <c r="O2093" i="7"/>
  <c r="I1248" i="7"/>
  <c r="F1682" i="7"/>
  <c r="E1682" i="7"/>
  <c r="N457" i="7"/>
  <c r="H2099" i="7"/>
  <c r="L2099" i="7"/>
  <c r="C592" i="7"/>
  <c r="O592" i="7"/>
  <c r="G730" i="7"/>
  <c r="K567" i="7"/>
  <c r="C567" i="7"/>
  <c r="C262" i="7"/>
  <c r="J262" i="7"/>
  <c r="D1028" i="7"/>
  <c r="G1237" i="7"/>
  <c r="K1237" i="7"/>
  <c r="C1626" i="7"/>
  <c r="D1414" i="7"/>
  <c r="M1414" i="7"/>
  <c r="G1941" i="7"/>
  <c r="N1941" i="7"/>
  <c r="D1547" i="7"/>
  <c r="N509" i="7"/>
  <c r="L509" i="7"/>
  <c r="I2152" i="7"/>
  <c r="N2152" i="7"/>
  <c r="D1365" i="7"/>
  <c r="G260" i="7"/>
  <c r="D260" i="7"/>
  <c r="J1973" i="7"/>
  <c r="O1188" i="7"/>
  <c r="H1188" i="7"/>
  <c r="K1528" i="7"/>
  <c r="D1528" i="7"/>
  <c r="D2154" i="7"/>
  <c r="N2029" i="7"/>
  <c r="M2029" i="7"/>
  <c r="G828" i="7"/>
  <c r="M828" i="7"/>
  <c r="K914" i="7"/>
  <c r="C479" i="7"/>
  <c r="M479" i="7"/>
  <c r="L1580" i="7"/>
  <c r="C1035" i="7"/>
  <c r="F1035" i="7"/>
  <c r="O1890" i="7"/>
  <c r="L1890" i="7"/>
  <c r="H1267" i="7"/>
  <c r="H628" i="7"/>
  <c r="O628" i="7"/>
  <c r="F969" i="7"/>
  <c r="K969" i="7"/>
  <c r="I155" i="7"/>
  <c r="O933" i="7"/>
  <c r="G933" i="7"/>
  <c r="C777" i="7"/>
  <c r="C1928" i="7"/>
  <c r="N1928" i="7"/>
  <c r="H1053" i="7"/>
  <c r="F1053" i="7"/>
  <c r="E1765" i="7"/>
  <c r="J881" i="7"/>
  <c r="H881" i="7"/>
  <c r="E1700" i="7"/>
  <c r="F1700" i="7"/>
  <c r="H1616" i="7"/>
  <c r="O1488" i="7"/>
  <c r="J1488" i="7"/>
  <c r="D1695" i="7"/>
  <c r="H2038" i="7"/>
  <c r="F2038" i="7"/>
  <c r="M363" i="7"/>
  <c r="E363" i="7"/>
  <c r="L1957" i="7"/>
  <c r="D326" i="7"/>
  <c r="L326" i="7"/>
  <c r="N2144" i="7"/>
  <c r="M2144" i="7"/>
  <c r="D1003" i="7"/>
  <c r="H189" i="7"/>
  <c r="G189" i="7"/>
  <c r="C1018" i="7"/>
  <c r="H1805" i="7"/>
  <c r="K1805" i="7"/>
  <c r="O471" i="7"/>
  <c r="J471" i="7"/>
  <c r="H918" i="7"/>
  <c r="G852" i="7"/>
  <c r="O852" i="7"/>
  <c r="C1201" i="7"/>
  <c r="F1201" i="7"/>
  <c r="F720" i="7"/>
  <c r="E848" i="7"/>
  <c r="L848" i="7"/>
  <c r="M1465" i="7"/>
  <c r="H792" i="7"/>
  <c r="F792" i="7"/>
  <c r="F1790" i="7"/>
  <c r="N1790" i="7"/>
  <c r="C188" i="7"/>
  <c r="C1310" i="7"/>
  <c r="M1310" i="7"/>
  <c r="K513" i="7"/>
  <c r="M513" i="7"/>
  <c r="C246" i="7"/>
  <c r="M1427" i="7"/>
  <c r="J1427" i="7"/>
  <c r="I614" i="7"/>
  <c r="M1051" i="7"/>
  <c r="G1051" i="7"/>
  <c r="I179" i="7"/>
  <c r="N179" i="7"/>
  <c r="L1607" i="7"/>
  <c r="K1595" i="7"/>
  <c r="C1595" i="7"/>
  <c r="J1256" i="7"/>
  <c r="G1256" i="7"/>
  <c r="N259" i="7"/>
  <c r="D191" i="7"/>
  <c r="M191" i="7"/>
  <c r="N1650" i="7"/>
  <c r="O1737" i="7"/>
  <c r="E1737" i="7"/>
  <c r="C1575" i="7"/>
  <c r="H1575" i="7"/>
  <c r="G1361" i="7"/>
  <c r="F905" i="7"/>
  <c r="M905" i="7"/>
  <c r="I1982" i="7"/>
  <c r="E1982" i="7"/>
  <c r="K1748" i="7"/>
  <c r="N72" i="7"/>
  <c r="F72" i="7"/>
  <c r="F221" i="7"/>
  <c r="H658" i="7"/>
  <c r="N658" i="7"/>
  <c r="H441" i="7"/>
  <c r="C441" i="7"/>
  <c r="L1170" i="7"/>
  <c r="J2081" i="7"/>
  <c r="H2081" i="7"/>
  <c r="M632" i="7"/>
  <c r="H632" i="7"/>
  <c r="M1186" i="7"/>
  <c r="C1692" i="7"/>
  <c r="H1692" i="7"/>
  <c r="J653" i="7"/>
  <c r="J431" i="7"/>
  <c r="G431" i="7"/>
  <c r="H494" i="7"/>
  <c r="M494" i="7"/>
  <c r="L602" i="7"/>
  <c r="O835" i="7"/>
  <c r="E835" i="7"/>
  <c r="O2027" i="7"/>
  <c r="E2027" i="7"/>
  <c r="D832" i="7"/>
  <c r="H1422" i="7"/>
  <c r="I1422" i="7"/>
  <c r="I1252" i="7"/>
  <c r="N1561" i="7"/>
  <c r="E1561" i="7"/>
  <c r="I2210" i="7"/>
  <c r="L2210" i="7"/>
  <c r="G1297" i="7"/>
  <c r="O70" i="7"/>
  <c r="L70" i="7"/>
  <c r="G1111" i="7"/>
  <c r="I1111" i="7"/>
  <c r="M71" i="7"/>
  <c r="L1215" i="7"/>
  <c r="I1215" i="7"/>
  <c r="J376" i="7"/>
  <c r="C975" i="7"/>
  <c r="J975" i="7"/>
  <c r="M422" i="7"/>
  <c r="L422" i="7"/>
  <c r="G1990" i="7"/>
  <c r="K1098" i="7"/>
  <c r="H1098" i="7"/>
  <c r="J1797" i="7"/>
  <c r="M1797" i="7"/>
  <c r="F1185" i="7"/>
  <c r="M2066" i="7"/>
  <c r="N2066" i="7"/>
  <c r="D631" i="7"/>
  <c r="L565" i="7"/>
  <c r="I565" i="7"/>
  <c r="G2156" i="7"/>
  <c r="L2156" i="7"/>
  <c r="L956" i="7"/>
  <c r="D96" i="7"/>
  <c r="I96" i="7"/>
  <c r="M1324" i="7"/>
  <c r="F1324" i="7"/>
  <c r="L1049" i="7"/>
  <c r="J1069" i="7"/>
  <c r="K1069" i="7"/>
  <c r="C526" i="7"/>
  <c r="N598" i="7"/>
  <c r="K598" i="7"/>
  <c r="E374" i="7"/>
  <c r="H374" i="7"/>
  <c r="E1744" i="7"/>
  <c r="H2046" i="7"/>
  <c r="I2046" i="7"/>
  <c r="E705" i="7"/>
  <c r="I705" i="7"/>
  <c r="E1026" i="7"/>
  <c r="I1254" i="7"/>
  <c r="L1254" i="7"/>
  <c r="N1066" i="7"/>
  <c r="O1482" i="7"/>
  <c r="C1482" i="7"/>
  <c r="C2094" i="7"/>
  <c r="D2094" i="7"/>
  <c r="F2039" i="7"/>
  <c r="L1525" i="7"/>
  <c r="D1525" i="7"/>
  <c r="M433" i="7"/>
  <c r="L433" i="7"/>
  <c r="N1043" i="7"/>
  <c r="O642" i="7"/>
  <c r="H642" i="7"/>
  <c r="N1592" i="7"/>
  <c r="E775" i="7"/>
  <c r="K775" i="7"/>
  <c r="H2215" i="7"/>
  <c r="L2215" i="7"/>
  <c r="G1969" i="7"/>
  <c r="L939" i="7"/>
  <c r="E939" i="7"/>
  <c r="F1109" i="7"/>
  <c r="J1109" i="7"/>
  <c r="J972" i="7"/>
  <c r="I417" i="7"/>
  <c r="H417" i="7"/>
  <c r="J1262" i="7"/>
  <c r="F785" i="7"/>
  <c r="H785" i="7"/>
  <c r="H1110" i="7"/>
  <c r="C1110" i="7"/>
  <c r="E1086" i="7"/>
  <c r="H1454" i="7"/>
  <c r="L1454" i="7"/>
  <c r="H1621" i="7"/>
  <c r="C1621" i="7"/>
  <c r="L1719" i="7"/>
  <c r="C1308" i="7"/>
  <c r="L1308" i="7"/>
  <c r="C346" i="7"/>
  <c r="D295" i="7"/>
  <c r="N295" i="7"/>
  <c r="L1637" i="7"/>
  <c r="E1637" i="7"/>
  <c r="I2074" i="7"/>
  <c r="N831" i="7"/>
  <c r="H831" i="7"/>
  <c r="K2225" i="7"/>
  <c r="M2225" i="7"/>
  <c r="E2103" i="7"/>
  <c r="E2033" i="7"/>
  <c r="M2033" i="7"/>
  <c r="O111" i="7"/>
  <c r="O462" i="7"/>
  <c r="I462" i="7"/>
  <c r="K156" i="7"/>
  <c r="L156" i="7"/>
  <c r="O2101" i="7"/>
  <c r="O10" i="7"/>
  <c r="H10" i="7"/>
  <c r="N74" i="7"/>
  <c r="J74" i="7"/>
  <c r="D1154" i="7"/>
  <c r="O1300" i="7"/>
  <c r="E1300" i="7"/>
  <c r="I974" i="7"/>
  <c r="H1777" i="7"/>
  <c r="D1777" i="7"/>
  <c r="H629" i="7"/>
  <c r="L629" i="7"/>
  <c r="C663" i="7"/>
  <c r="I1962" i="7"/>
  <c r="H1962" i="7"/>
  <c r="H1535" i="7"/>
  <c r="F1535" i="7"/>
  <c r="L1674" i="7"/>
  <c r="J1841" i="7"/>
  <c r="O1841" i="7"/>
  <c r="H294" i="7"/>
  <c r="O218" i="7"/>
  <c r="E218" i="7"/>
  <c r="E1357" i="7"/>
  <c r="F1357" i="7"/>
  <c r="N76" i="7"/>
  <c r="H2058" i="7"/>
  <c r="L2058" i="7"/>
  <c r="K1447" i="7"/>
  <c r="F1447" i="7"/>
  <c r="J1042" i="7"/>
  <c r="K1721" i="7"/>
  <c r="D1721" i="7"/>
  <c r="I1340" i="7"/>
  <c r="J143" i="7"/>
  <c r="E143" i="7"/>
  <c r="O1029" i="7"/>
  <c r="F1029" i="7"/>
  <c r="C216" i="7"/>
  <c r="E1707" i="7"/>
  <c r="F1707" i="7"/>
  <c r="C485" i="7"/>
  <c r="M485" i="7"/>
  <c r="N1030" i="7"/>
  <c r="H279" i="7"/>
  <c r="E279" i="7"/>
  <c r="J2133" i="7"/>
  <c r="L2157" i="7"/>
  <c r="F2157" i="7"/>
  <c r="G1200" i="7"/>
  <c r="F1200" i="7"/>
  <c r="O1915" i="7"/>
  <c r="F332" i="7"/>
  <c r="C332" i="7"/>
  <c r="G1876" i="7"/>
  <c r="M1876" i="7"/>
  <c r="L2201" i="7"/>
  <c r="I1088" i="7"/>
  <c r="D1088" i="7"/>
  <c r="O172" i="7"/>
  <c r="E1630" i="7"/>
  <c r="N1630" i="7"/>
  <c r="G316" i="7"/>
  <c r="O316" i="7"/>
  <c r="K1138" i="7"/>
  <c r="O1509" i="7"/>
  <c r="F1509" i="7"/>
  <c r="M2131" i="7"/>
  <c r="O2131" i="7"/>
  <c r="N35" i="7"/>
  <c r="I674" i="7"/>
  <c r="L674" i="7"/>
  <c r="E1731" i="7"/>
  <c r="O814" i="7"/>
  <c r="H814" i="7"/>
  <c r="C1648" i="7"/>
  <c r="G1648" i="7"/>
  <c r="O1521" i="7"/>
  <c r="C815" i="7"/>
  <c r="I815" i="7"/>
  <c r="K885" i="7"/>
  <c r="G885" i="7"/>
  <c r="F960" i="7"/>
  <c r="E1986" i="7"/>
  <c r="D1986" i="7"/>
  <c r="F2220" i="7"/>
  <c r="L2158" i="7"/>
  <c r="I2158" i="7"/>
  <c r="G215" i="7"/>
  <c r="N215" i="7"/>
  <c r="G1827" i="7"/>
  <c r="N1038" i="7"/>
  <c r="L1038" i="7"/>
  <c r="M878" i="7"/>
  <c r="E878" i="7"/>
  <c r="N237" i="7"/>
  <c r="K141" i="7"/>
  <c r="H141" i="7"/>
  <c r="D201" i="7"/>
  <c r="N2205" i="7"/>
  <c r="D2205" i="7"/>
  <c r="N1995" i="7"/>
  <c r="K1995" i="7"/>
  <c r="H354" i="7"/>
  <c r="N203" i="7"/>
  <c r="D203" i="7"/>
  <c r="C1514" i="7"/>
  <c r="L1514" i="7"/>
  <c r="E1581" i="7"/>
  <c r="F2228" i="7"/>
  <c r="D2228" i="7"/>
  <c r="F239" i="7"/>
  <c r="H1904" i="7"/>
  <c r="L1904" i="7"/>
  <c r="L2001" i="7"/>
  <c r="O2001" i="7"/>
  <c r="O1206" i="7"/>
  <c r="C314" i="7"/>
  <c r="G314" i="7"/>
  <c r="N1640" i="7"/>
  <c r="M1640" i="7"/>
  <c r="D1655" i="7"/>
  <c r="I2211" i="7"/>
  <c r="G2211" i="7"/>
  <c r="O712" i="7"/>
  <c r="M1901" i="7"/>
  <c r="H1901" i="7"/>
  <c r="G808" i="7"/>
  <c r="I808" i="7"/>
  <c r="J533" i="7"/>
  <c r="N1023" i="7"/>
  <c r="K1023" i="7"/>
  <c r="L1606" i="7"/>
  <c r="K1606" i="7"/>
  <c r="J643" i="7"/>
  <c r="K1114" i="7"/>
  <c r="L1114" i="7"/>
  <c r="M1625" i="7"/>
  <c r="F1075" i="7"/>
  <c r="L1075" i="7"/>
  <c r="I2212" i="7"/>
  <c r="J2212" i="7"/>
  <c r="J575" i="7"/>
  <c r="J343" i="7"/>
  <c r="D343" i="7"/>
  <c r="H2122" i="7"/>
  <c r="C2122" i="7"/>
  <c r="D1091" i="7"/>
  <c r="M2040" i="7"/>
  <c r="O2040" i="7"/>
  <c r="G1801" i="7"/>
  <c r="L749" i="7"/>
  <c r="I749" i="7"/>
  <c r="N991" i="7"/>
  <c r="J991" i="7"/>
  <c r="E522" i="7"/>
  <c r="D798" i="7"/>
  <c r="E798" i="7"/>
  <c r="E132" i="7"/>
  <c r="O132" i="7"/>
  <c r="N1712" i="7"/>
  <c r="J167" i="7"/>
  <c r="I167" i="7"/>
  <c r="E478" i="7"/>
  <c r="E1372" i="7"/>
  <c r="D1372" i="7"/>
  <c r="F53" i="7"/>
  <c r="D53" i="7"/>
  <c r="E1078" i="7"/>
  <c r="C902" i="7"/>
  <c r="D902" i="7"/>
  <c r="I1126" i="7"/>
  <c r="C1126" i="7"/>
  <c r="C1517" i="7"/>
  <c r="F1839" i="7"/>
  <c r="N1839" i="7"/>
  <c r="I1455" i="7"/>
  <c r="H1920" i="7"/>
  <c r="M1920" i="7"/>
  <c r="E1942" i="7"/>
  <c r="J1942" i="7"/>
  <c r="L1931" i="7"/>
  <c r="M2090" i="7"/>
  <c r="E2090" i="7"/>
  <c r="I448" i="7"/>
  <c r="M448" i="7"/>
  <c r="E1067" i="7"/>
  <c r="N1662" i="7"/>
  <c r="F1662" i="7"/>
  <c r="D1523" i="7"/>
  <c r="G350" i="7"/>
  <c r="I350" i="7"/>
  <c r="O1369" i="7"/>
  <c r="D1369" i="7"/>
  <c r="D439" i="7"/>
  <c r="D713" i="7"/>
  <c r="G713" i="7"/>
  <c r="H231" i="7"/>
  <c r="O231" i="7"/>
  <c r="H252" i="7"/>
  <c r="L2203" i="7"/>
  <c r="D2203" i="7"/>
  <c r="N623" i="7"/>
  <c r="O1622" i="7"/>
  <c r="J1622" i="7"/>
  <c r="M737" i="7"/>
  <c r="E737" i="7"/>
  <c r="M1551" i="7"/>
  <c r="M562" i="7"/>
  <c r="G562" i="7"/>
  <c r="C2041" i="7"/>
  <c r="H2041" i="7"/>
  <c r="L1811" i="7"/>
  <c r="J1359" i="7"/>
  <c r="I1359" i="7"/>
  <c r="J895" i="7"/>
  <c r="F1767" i="7"/>
  <c r="G1142" i="7"/>
  <c r="L133" i="7"/>
  <c r="D1097" i="7"/>
  <c r="N1242" i="7"/>
  <c r="J1835" i="7"/>
  <c r="C1959" i="7"/>
  <c r="E797" i="7"/>
  <c r="F1205" i="7"/>
  <c r="E1227" i="7"/>
  <c r="C941" i="7"/>
  <c r="G225" i="7"/>
  <c r="F1012" i="7"/>
  <c r="O1352" i="7"/>
  <c r="E733" i="7"/>
  <c r="E265" i="7"/>
  <c r="C1788" i="7"/>
  <c r="I1428" i="7"/>
  <c r="C1944" i="7"/>
  <c r="H1755" i="7"/>
  <c r="D929" i="7"/>
  <c r="N1495" i="7"/>
  <c r="N1960" i="7"/>
  <c r="F1268" i="7"/>
  <c r="K824" i="7"/>
  <c r="F2145" i="7"/>
  <c r="K1401" i="7"/>
  <c r="M1401" i="7"/>
  <c r="N1548" i="7"/>
  <c r="O1548" i="7"/>
  <c r="H1391" i="7"/>
  <c r="F1413" i="7"/>
  <c r="M1413" i="7"/>
  <c r="K765" i="7"/>
  <c r="K1027" i="7"/>
  <c r="H1933" i="7"/>
  <c r="H1926" i="7"/>
  <c r="I339" i="7"/>
  <c r="F1888" i="7"/>
  <c r="M219" i="7"/>
  <c r="C473" i="7"/>
  <c r="J68" i="7"/>
  <c r="I949" i="7"/>
  <c r="O1789" i="7"/>
  <c r="D2150" i="7"/>
  <c r="D3" i="7"/>
  <c r="E1172" i="7"/>
  <c r="O529" i="7"/>
  <c r="C958" i="7"/>
  <c r="O370" i="7"/>
  <c r="N125" i="7"/>
  <c r="D398" i="7"/>
  <c r="O766" i="7"/>
  <c r="O2159" i="7"/>
  <c r="L639" i="7"/>
  <c r="C1685" i="7"/>
  <c r="J54" i="7"/>
  <c r="I1148" i="7"/>
  <c r="N734" i="7"/>
  <c r="G1390" i="7"/>
  <c r="O1432" i="7"/>
  <c r="G495" i="7"/>
  <c r="J1275" i="7"/>
  <c r="C1202" i="7"/>
  <c r="I446" i="7"/>
  <c r="L630" i="7"/>
  <c r="I630" i="7"/>
  <c r="J290" i="7"/>
  <c r="H662" i="7"/>
  <c r="N1085" i="7"/>
  <c r="G236" i="7"/>
  <c r="L2169" i="7"/>
  <c r="H2169" i="7"/>
  <c r="C564" i="7"/>
  <c r="K161" i="7"/>
  <c r="G2141" i="7"/>
  <c r="F266" i="7"/>
  <c r="J176" i="7"/>
  <c r="M176" i="7"/>
  <c r="I1615" i="7"/>
  <c r="F180" i="7"/>
  <c r="H1534" i="7"/>
  <c r="K1005" i="7"/>
  <c r="C1005" i="7"/>
  <c r="G6" i="7"/>
  <c r="O1009" i="7"/>
  <c r="M955" i="7"/>
  <c r="I677" i="7"/>
  <c r="G677" i="7"/>
  <c r="G1444" i="7"/>
  <c r="I1270" i="7"/>
  <c r="H163" i="7"/>
  <c r="F2223" i="7"/>
  <c r="I419" i="7"/>
  <c r="F419" i="7"/>
  <c r="N1139" i="7"/>
  <c r="O647" i="7"/>
  <c r="J647" i="7"/>
  <c r="E1702" i="7"/>
  <c r="H782" i="7"/>
  <c r="J782" i="7"/>
  <c r="L390" i="7"/>
  <c r="E390" i="7"/>
  <c r="H865" i="7"/>
  <c r="F1741" i="7"/>
  <c r="N1741" i="7"/>
  <c r="K83" i="7"/>
  <c r="E482" i="7"/>
  <c r="N482" i="7"/>
  <c r="C149" i="7"/>
  <c r="M149" i="7"/>
  <c r="C656" i="7"/>
  <c r="J1664" i="7"/>
  <c r="G1664" i="7"/>
  <c r="E1033" i="7"/>
  <c r="M1033" i="7"/>
  <c r="N2067" i="7"/>
  <c r="G2115" i="7"/>
  <c r="O2115" i="7"/>
  <c r="C304" i="7"/>
  <c r="N46" i="7"/>
  <c r="J46" i="7"/>
  <c r="C854" i="7"/>
  <c r="E854" i="7"/>
  <c r="F2148" i="7"/>
  <c r="F2050" i="7"/>
  <c r="K2050" i="7"/>
  <c r="F229" i="7"/>
  <c r="L229" i="7"/>
  <c r="M894" i="7"/>
  <c r="E1821" i="7"/>
  <c r="M1821" i="7"/>
  <c r="O1775" i="7"/>
  <c r="G1144" i="7"/>
  <c r="O1144" i="7"/>
  <c r="L200" i="7"/>
  <c r="C200" i="7"/>
  <c r="F1255" i="7"/>
  <c r="D1711" i="7"/>
  <c r="F1711" i="7"/>
  <c r="I364" i="7"/>
  <c r="M364" i="7"/>
  <c r="I2191" i="7"/>
  <c r="G187" i="7"/>
  <c r="D187" i="7"/>
  <c r="N1334" i="7"/>
  <c r="O324" i="7"/>
  <c r="G324" i="7"/>
  <c r="K948" i="7"/>
  <c r="D948" i="7"/>
  <c r="D769" i="7"/>
  <c r="F1979" i="7"/>
  <c r="C1979" i="7"/>
  <c r="N16" i="7"/>
  <c r="I16" i="7"/>
  <c r="C1503" i="7"/>
  <c r="C1084" i="7"/>
  <c r="G1084" i="7"/>
  <c r="E434" i="7"/>
  <c r="J292" i="7"/>
  <c r="O292" i="7"/>
  <c r="K803" i="7"/>
  <c r="G803" i="7"/>
  <c r="G2004" i="7"/>
  <c r="L41" i="7"/>
  <c r="N41" i="7"/>
  <c r="G321" i="7"/>
  <c r="O321" i="7"/>
  <c r="D1761" i="7"/>
  <c r="K633" i="7"/>
  <c r="O633" i="7"/>
  <c r="F1849" i="7"/>
  <c r="G783" i="7"/>
  <c r="H783" i="7"/>
  <c r="I1618" i="7"/>
  <c r="D1618" i="7"/>
  <c r="L1753" i="7"/>
  <c r="O1087" i="7"/>
  <c r="K1087" i="7"/>
  <c r="L1795" i="7"/>
  <c r="C1795" i="7"/>
  <c r="O2069" i="7"/>
  <c r="O1096" i="7"/>
  <c r="M1096" i="7"/>
  <c r="C637" i="7"/>
  <c r="K1861" i="7"/>
  <c r="J1861" i="7"/>
  <c r="M793" i="7"/>
  <c r="N793" i="7"/>
  <c r="K1724" i="7"/>
  <c r="L621" i="7"/>
  <c r="N621" i="7"/>
  <c r="K2202" i="7"/>
  <c r="H2202" i="7"/>
  <c r="I1089" i="7"/>
  <c r="H1992" i="7"/>
  <c r="C1992" i="7"/>
  <c r="M2130" i="7"/>
  <c r="G1077" i="7"/>
  <c r="E1077" i="7"/>
  <c r="K403" i="7"/>
  <c r="M403" i="7"/>
  <c r="D226" i="7"/>
  <c r="J826" i="7"/>
  <c r="E826" i="7"/>
  <c r="M1940" i="7"/>
  <c r="D1940" i="7"/>
  <c r="E1936" i="7"/>
  <c r="M617" i="7"/>
  <c r="E617" i="7"/>
  <c r="C2111" i="7"/>
  <c r="I906" i="7"/>
  <c r="M906" i="7"/>
  <c r="M39" i="7"/>
  <c r="D39" i="7"/>
  <c r="I1984" i="7"/>
  <c r="L2020" i="7"/>
  <c r="M2020" i="7"/>
  <c r="L2047" i="7"/>
  <c r="G2047" i="7"/>
  <c r="H301" i="7"/>
  <c r="E660" i="7"/>
  <c r="C660" i="7"/>
  <c r="E859" i="7"/>
  <c r="G1463" i="7"/>
  <c r="N1463" i="7"/>
  <c r="N2000" i="7"/>
  <c r="K2000" i="7"/>
  <c r="E555" i="7"/>
  <c r="O961" i="7"/>
  <c r="G961" i="7"/>
  <c r="O1844" i="7"/>
  <c r="D1844" i="7"/>
  <c r="C907" i="7"/>
  <c r="H21" i="7"/>
  <c r="J21" i="7"/>
  <c r="O1520" i="7"/>
  <c r="O409" i="7"/>
  <c r="L409" i="7"/>
  <c r="G1405" i="7"/>
  <c r="F1405" i="7"/>
  <c r="L1645" i="7"/>
  <c r="D40" i="7"/>
  <c r="O40" i="7"/>
  <c r="L117" i="7"/>
  <c r="M117" i="7"/>
  <c r="O778" i="7"/>
  <c r="O1593" i="7"/>
  <c r="I1593" i="7"/>
  <c r="M550" i="7"/>
  <c r="H1796" i="7"/>
  <c r="O1796" i="7"/>
  <c r="N1292" i="7"/>
  <c r="O1292" i="7"/>
  <c r="F1892" i="7"/>
  <c r="M1076" i="7"/>
  <c r="N1076" i="7"/>
  <c r="H1538" i="7"/>
  <c r="L1538" i="7"/>
  <c r="N1353" i="7"/>
  <c r="H748" i="7"/>
  <c r="C748" i="7"/>
  <c r="O1040" i="7"/>
  <c r="I106" i="7"/>
  <c r="E106" i="7"/>
  <c r="L140" i="7"/>
  <c r="J140" i="7"/>
  <c r="H1599" i="7"/>
  <c r="H1526" i="7"/>
  <c r="I1526" i="7"/>
  <c r="H2164" i="7"/>
  <c r="F2164" i="7"/>
  <c r="G1282" i="7"/>
  <c r="D2179" i="7"/>
  <c r="L2179" i="7"/>
  <c r="D160" i="7"/>
  <c r="C1004" i="7"/>
  <c r="D1004" i="7"/>
  <c r="G1602" i="7"/>
  <c r="M1602" i="7"/>
  <c r="F1322" i="7"/>
  <c r="L34" i="7"/>
  <c r="M34" i="7"/>
  <c r="D568" i="7"/>
  <c r="N568" i="7"/>
  <c r="E337" i="7"/>
  <c r="F1812" i="7"/>
  <c r="L1812" i="7"/>
  <c r="K1354" i="7"/>
  <c r="N427" i="7"/>
  <c r="I427" i="7"/>
  <c r="E1991" i="7"/>
  <c r="O1991" i="7"/>
  <c r="O1101" i="7"/>
  <c r="I43" i="7"/>
  <c r="E43" i="7"/>
  <c r="O1554" i="7"/>
  <c r="D1554" i="7"/>
  <c r="D261" i="7"/>
  <c r="D821" i="7"/>
  <c r="K821" i="7"/>
  <c r="L13" i="7"/>
  <c r="C1627" i="7"/>
  <c r="I1627" i="7"/>
  <c r="H458" i="7"/>
  <c r="K458" i="7"/>
  <c r="L2204" i="7"/>
  <c r="F1677" i="7"/>
  <c r="K1677" i="7"/>
  <c r="D1717" i="7"/>
  <c r="H1717" i="7"/>
  <c r="G139" i="7"/>
  <c r="N426" i="7"/>
  <c r="O426" i="7"/>
  <c r="M978" i="7"/>
  <c r="C249" i="7"/>
  <c r="I249" i="7"/>
  <c r="I1230" i="7"/>
  <c r="D1230" i="7"/>
  <c r="I224" i="7"/>
  <c r="I420" i="7"/>
  <c r="E420" i="7"/>
  <c r="D869" i="7"/>
  <c r="O869" i="7"/>
  <c r="E130" i="7"/>
  <c r="J1370" i="7"/>
  <c r="L1370" i="7"/>
  <c r="E1718" i="7"/>
  <c r="J667" i="7"/>
  <c r="F667" i="7"/>
  <c r="L896" i="7"/>
  <c r="E896" i="7"/>
  <c r="G675" i="7"/>
  <c r="I640" i="7"/>
  <c r="H640" i="7"/>
  <c r="E483" i="7"/>
  <c r="C483" i="7"/>
  <c r="L1716" i="7"/>
  <c r="L1445" i="7"/>
  <c r="I1445" i="7"/>
  <c r="E291" i="7"/>
  <c r="H1657" i="7"/>
  <c r="K1657" i="7"/>
  <c r="M665" i="7"/>
  <c r="E665" i="7"/>
  <c r="N1150" i="7"/>
  <c r="F1665" i="7"/>
  <c r="I1665" i="7"/>
  <c r="H277" i="7"/>
  <c r="F277" i="7"/>
  <c r="K551" i="7"/>
  <c r="J359" i="7"/>
  <c r="G359" i="7"/>
  <c r="N497" i="7"/>
  <c r="M5" i="7"/>
  <c r="F5" i="7"/>
  <c r="O59" i="7"/>
  <c r="N59" i="7"/>
  <c r="I1367" i="7"/>
  <c r="I1956" i="7"/>
  <c r="N1956" i="7"/>
  <c r="J841" i="7"/>
  <c r="G841" i="7"/>
  <c r="C943" i="7"/>
  <c r="L1810" i="7"/>
  <c r="H1810" i="7"/>
  <c r="L1393" i="7"/>
  <c r="I1757" i="7"/>
  <c r="L1757" i="7"/>
  <c r="F1239" i="7"/>
  <c r="E1239" i="7"/>
  <c r="C1343" i="7"/>
  <c r="H466" i="7"/>
  <c r="I466" i="7"/>
  <c r="L1961" i="7"/>
  <c r="N1961" i="7"/>
  <c r="D1532" i="7"/>
  <c r="F903" i="7"/>
  <c r="D903" i="7"/>
  <c r="L742" i="7"/>
  <c r="J134" i="7"/>
  <c r="H134" i="7"/>
  <c r="N2100" i="7"/>
  <c r="E2100" i="7"/>
  <c r="L2116" i="7"/>
  <c r="H1693" i="7"/>
  <c r="D1693" i="7"/>
  <c r="M1914" i="7"/>
  <c r="L1914" i="7"/>
  <c r="J2026" i="7"/>
  <c r="J2138" i="7"/>
  <c r="D2138" i="7"/>
  <c r="F2093" i="7"/>
  <c r="D1248" i="7"/>
  <c r="K1248" i="7"/>
  <c r="G1682" i="7"/>
  <c r="C1682" i="7"/>
  <c r="G457" i="7"/>
  <c r="M2099" i="7"/>
  <c r="N2099" i="7"/>
  <c r="F592" i="7"/>
  <c r="M592" i="7"/>
  <c r="K730" i="7"/>
  <c r="D567" i="7"/>
  <c r="E567" i="7"/>
  <c r="K262" i="7"/>
  <c r="K1028" i="7"/>
  <c r="O1028" i="7"/>
  <c r="C1237" i="7"/>
  <c r="I1237" i="7"/>
  <c r="N1626" i="7"/>
  <c r="F1414" i="7"/>
  <c r="C1414" i="7"/>
  <c r="E1941" i="7"/>
  <c r="L1941" i="7"/>
  <c r="I1547" i="7"/>
  <c r="F509" i="7"/>
  <c r="E509" i="7"/>
  <c r="F2152" i="7"/>
  <c r="G1365" i="7"/>
  <c r="F1365" i="7"/>
  <c r="L260" i="7"/>
  <c r="J260" i="7"/>
  <c r="E1973" i="7"/>
  <c r="K1188" i="7"/>
  <c r="D1188" i="7"/>
  <c r="C1528" i="7"/>
  <c r="L1528" i="7"/>
  <c r="N2154" i="7"/>
  <c r="H2029" i="7"/>
  <c r="K2029" i="7"/>
  <c r="E828" i="7"/>
  <c r="O914" i="7"/>
  <c r="L914" i="7"/>
  <c r="H479" i="7"/>
  <c r="K479" i="7"/>
  <c r="J1580" i="7"/>
  <c r="D1035" i="7"/>
  <c r="H1035" i="7"/>
  <c r="G1890" i="7"/>
  <c r="M1890" i="7"/>
  <c r="C1267" i="7"/>
  <c r="J628" i="7"/>
  <c r="I628" i="7"/>
  <c r="I969" i="7"/>
  <c r="N155" i="7"/>
  <c r="E155" i="7"/>
  <c r="K933" i="7"/>
  <c r="C933" i="7"/>
  <c r="H777" i="7"/>
  <c r="I1928" i="7"/>
  <c r="D1928" i="7"/>
  <c r="C1053" i="7"/>
  <c r="O1053" i="7"/>
  <c r="M1765" i="7"/>
  <c r="N881" i="7"/>
  <c r="I881" i="7"/>
  <c r="J1700" i="7"/>
  <c r="N1616" i="7"/>
  <c r="O1616" i="7"/>
  <c r="G1488" i="7"/>
  <c r="K1488" i="7"/>
  <c r="J1695" i="7"/>
  <c r="N2038" i="7"/>
  <c r="J2038" i="7"/>
  <c r="G363" i="7"/>
  <c r="J363" i="7"/>
  <c r="M1957" i="7"/>
  <c r="F326" i="7"/>
  <c r="C326" i="7"/>
  <c r="G2144" i="7"/>
  <c r="O1003" i="7"/>
  <c r="K1003" i="7"/>
  <c r="N189" i="7"/>
  <c r="O189" i="7"/>
  <c r="F1018" i="7"/>
  <c r="J1805" i="7"/>
  <c r="L1805" i="7"/>
  <c r="D471" i="7"/>
  <c r="G471" i="7"/>
  <c r="N918" i="7"/>
  <c r="H852" i="7"/>
  <c r="K852" i="7"/>
  <c r="G1201" i="7"/>
  <c r="M720" i="7"/>
  <c r="J720" i="7"/>
  <c r="F848" i="7"/>
  <c r="N848" i="7"/>
  <c r="L1465" i="7"/>
  <c r="L792" i="7"/>
  <c r="O792" i="7"/>
  <c r="L1790" i="7"/>
  <c r="M1790" i="7"/>
  <c r="J188" i="7"/>
  <c r="N1310" i="7"/>
  <c r="L1310" i="7"/>
  <c r="N513" i="7"/>
  <c r="H246" i="7"/>
  <c r="N246" i="7"/>
  <c r="O1427" i="7"/>
  <c r="L1427" i="7"/>
  <c r="E614" i="7"/>
  <c r="F1051" i="7"/>
  <c r="D1051" i="7"/>
  <c r="F179" i="7"/>
  <c r="L179" i="7"/>
  <c r="M1607" i="7"/>
  <c r="D1595" i="7"/>
  <c r="M1595" i="7"/>
  <c r="M1256" i="7"/>
  <c r="M259" i="7"/>
  <c r="C259" i="7"/>
  <c r="K191" i="7"/>
  <c r="L191" i="7"/>
  <c r="O1650" i="7"/>
  <c r="D1737" i="7"/>
  <c r="F1737" i="7"/>
  <c r="K1575" i="7"/>
  <c r="I1575" i="7"/>
  <c r="L1361" i="7"/>
  <c r="C905" i="7"/>
  <c r="G905" i="7"/>
  <c r="D1982" i="7"/>
  <c r="G1748" i="7"/>
  <c r="O1748" i="7"/>
  <c r="K72" i="7"/>
  <c r="E72" i="7"/>
  <c r="L221" i="7"/>
  <c r="I658" i="7"/>
  <c r="F658" i="7"/>
  <c r="K441" i="7"/>
  <c r="D441" i="7"/>
  <c r="O1170" i="7"/>
  <c r="G2081" i="7"/>
  <c r="O2081" i="7"/>
  <c r="N632" i="7"/>
  <c r="H1186" i="7"/>
  <c r="K1186" i="7"/>
  <c r="G1692" i="7"/>
  <c r="O1692" i="7"/>
  <c r="E653" i="7"/>
  <c r="E431" i="7"/>
  <c r="L431" i="7"/>
  <c r="N494" i="7"/>
  <c r="G494" i="7"/>
  <c r="I602" i="7"/>
  <c r="G835" i="7"/>
  <c r="H835" i="7"/>
  <c r="C2027" i="7"/>
  <c r="N832" i="7"/>
  <c r="K832" i="7"/>
  <c r="N1422" i="7"/>
  <c r="D1422" i="7"/>
  <c r="K1252" i="7"/>
  <c r="H1561" i="7"/>
  <c r="O1561" i="7"/>
  <c r="G2210" i="7"/>
  <c r="E2210" i="7"/>
  <c r="E1297" i="7"/>
  <c r="D70" i="7"/>
  <c r="E70" i="7"/>
  <c r="D1111" i="7"/>
  <c r="F71" i="7"/>
  <c r="L71" i="7"/>
  <c r="N1215" i="7"/>
  <c r="K1215" i="7"/>
  <c r="D376" i="7"/>
  <c r="H975" i="7"/>
  <c r="M975" i="7"/>
  <c r="C422" i="7"/>
  <c r="O422" i="7"/>
  <c r="E1990" i="7"/>
  <c r="J1098" i="7"/>
  <c r="F1098" i="7"/>
  <c r="F1797" i="7"/>
  <c r="N1185" i="7"/>
  <c r="H1185" i="7"/>
  <c r="G2066" i="7"/>
  <c r="L2066" i="7"/>
  <c r="M631" i="7"/>
  <c r="H565" i="7"/>
  <c r="F565" i="7"/>
  <c r="D2156" i="7"/>
  <c r="I2156" i="7"/>
  <c r="M956" i="7"/>
  <c r="M96" i="7"/>
  <c r="E96" i="7"/>
  <c r="N1324" i="7"/>
  <c r="F1049" i="7"/>
  <c r="K1049" i="7"/>
  <c r="E1069" i="7"/>
  <c r="C1069" i="7"/>
  <c r="L526" i="7"/>
  <c r="I598" i="7"/>
  <c r="C598" i="7"/>
  <c r="J374" i="7"/>
  <c r="C374" i="7"/>
  <c r="I1744" i="7"/>
  <c r="M2046" i="7"/>
  <c r="D2046" i="7"/>
  <c r="N705" i="7"/>
  <c r="H1026" i="7"/>
  <c r="O1026" i="7"/>
  <c r="D1254" i="7"/>
  <c r="H1254" i="7"/>
  <c r="C1066" i="7"/>
  <c r="F1482" i="7"/>
  <c r="L1482" i="7"/>
  <c r="L2094" i="7"/>
  <c r="G2094" i="7"/>
  <c r="D2039" i="7"/>
  <c r="K1525" i="7"/>
  <c r="I1525" i="7"/>
  <c r="F433" i="7"/>
  <c r="H1043" i="7"/>
  <c r="C1043" i="7"/>
  <c r="D642" i="7"/>
  <c r="I642" i="7"/>
  <c r="E1592" i="7"/>
  <c r="O775" i="7"/>
  <c r="C775" i="7"/>
  <c r="O2215" i="7"/>
  <c r="K2215" i="7"/>
  <c r="O1969" i="7"/>
  <c r="N939" i="7"/>
  <c r="G939" i="7"/>
  <c r="N1109" i="7"/>
  <c r="H972" i="7"/>
  <c r="D972" i="7"/>
  <c r="M417" i="7"/>
  <c r="D417" i="7"/>
  <c r="O1262" i="7"/>
  <c r="E785" i="7"/>
  <c r="M785" i="7"/>
  <c r="M1110" i="7"/>
  <c r="J1110" i="7"/>
  <c r="I1086" i="7"/>
  <c r="N1454" i="7"/>
  <c r="O1454" i="7"/>
  <c r="L1621" i="7"/>
  <c r="I1719" i="7"/>
  <c r="M1719" i="7"/>
  <c r="J1308" i="7"/>
  <c r="I1308" i="7"/>
  <c r="J346" i="7"/>
  <c r="H295" i="7"/>
  <c r="I295" i="7"/>
  <c r="I1637" i="7"/>
  <c r="O1637" i="7"/>
  <c r="F2074" i="7"/>
  <c r="K831" i="7"/>
  <c r="M831" i="7"/>
  <c r="H2225" i="7"/>
  <c r="G2103" i="7"/>
  <c r="J2103" i="7"/>
  <c r="F2033" i="7"/>
  <c r="H2033" i="7"/>
  <c r="H111" i="7"/>
  <c r="K462" i="7"/>
  <c r="N462" i="7"/>
  <c r="I156" i="7"/>
  <c r="O156" i="7"/>
  <c r="I2101" i="7"/>
  <c r="I10" i="7"/>
  <c r="N10" i="7"/>
  <c r="K74" i="7"/>
  <c r="N1154" i="7"/>
  <c r="J1154" i="7"/>
  <c r="C1300" i="7"/>
  <c r="G1300" i="7"/>
  <c r="O974" i="7"/>
  <c r="M1777" i="7"/>
  <c r="I1777" i="7"/>
  <c r="C629" i="7"/>
  <c r="D629" i="7"/>
  <c r="D663" i="7"/>
  <c r="C1962" i="7"/>
  <c r="J1962" i="7"/>
  <c r="K1535" i="7"/>
  <c r="G1674" i="7"/>
  <c r="I1674" i="7"/>
  <c r="C1841" i="7"/>
  <c r="E1841" i="7"/>
  <c r="I294" i="7"/>
  <c r="D218" i="7"/>
  <c r="G218" i="7"/>
  <c r="M1357" i="7"/>
  <c r="D1357" i="7"/>
  <c r="K76" i="7"/>
  <c r="M2058" i="7"/>
  <c r="O2058" i="7"/>
  <c r="J1447" i="7"/>
  <c r="F1042" i="7"/>
  <c r="K1042" i="7"/>
  <c r="N1721" i="7"/>
  <c r="M1721" i="7"/>
  <c r="G1340" i="7"/>
  <c r="N143" i="7"/>
  <c r="H143" i="7"/>
  <c r="N1029" i="7"/>
  <c r="D1029" i="7"/>
  <c r="M216" i="7"/>
  <c r="G1707" i="7"/>
  <c r="K1707" i="7"/>
  <c r="D485" i="7"/>
  <c r="E1030" i="7"/>
  <c r="F1030" i="7"/>
  <c r="N279" i="7"/>
  <c r="I279" i="7"/>
  <c r="O2133" i="7"/>
  <c r="G2157" i="7"/>
  <c r="N2157" i="7"/>
  <c r="H1200" i="7"/>
  <c r="L1200" i="7"/>
  <c r="C1915" i="7"/>
  <c r="G332" i="7"/>
  <c r="O332" i="7"/>
  <c r="J1876" i="7"/>
  <c r="C2201" i="7"/>
  <c r="G2201" i="7"/>
  <c r="C1088" i="7"/>
  <c r="G1088" i="7"/>
  <c r="L172" i="7"/>
  <c r="I1630" i="7"/>
  <c r="H1630" i="7"/>
  <c r="M316" i="7"/>
  <c r="E316" i="7"/>
  <c r="M1138" i="7"/>
  <c r="G1509" i="7"/>
  <c r="N1509" i="7"/>
  <c r="K2131" i="7"/>
  <c r="I35" i="7"/>
  <c r="K35" i="7"/>
  <c r="H674" i="7"/>
  <c r="G674" i="7"/>
  <c r="C1731" i="7"/>
  <c r="K814" i="7"/>
  <c r="I814" i="7"/>
  <c r="J1648" i="7"/>
  <c r="K1648" i="7"/>
  <c r="J1521" i="7"/>
  <c r="K815" i="7"/>
  <c r="L815" i="7"/>
  <c r="E885" i="7"/>
  <c r="E960" i="7"/>
  <c r="N960" i="7"/>
  <c r="K1986" i="7"/>
  <c r="G1986" i="7"/>
  <c r="J2220" i="7"/>
  <c r="C2158" i="7"/>
  <c r="G2158" i="7"/>
  <c r="L215" i="7"/>
  <c r="J215" i="7"/>
  <c r="O1827" i="7"/>
  <c r="J1038" i="7"/>
  <c r="O1038" i="7"/>
  <c r="F878" i="7"/>
  <c r="I237" i="7"/>
  <c r="F237" i="7"/>
  <c r="N141" i="7"/>
  <c r="J141" i="7"/>
  <c r="G201" i="7"/>
  <c r="J2205" i="7"/>
  <c r="G2205" i="7"/>
  <c r="O1995" i="7"/>
  <c r="H1995" i="7"/>
  <c r="F354" i="7"/>
  <c r="O203" i="7"/>
  <c r="C203" i="7"/>
  <c r="N1514" i="7"/>
  <c r="F1581" i="7"/>
  <c r="J1581" i="7"/>
  <c r="N2228" i="7"/>
  <c r="O2228" i="7"/>
  <c r="L239" i="7"/>
  <c r="K1904" i="7"/>
  <c r="E1904" i="7"/>
  <c r="H2001" i="7"/>
  <c r="N2001" i="7"/>
  <c r="G1206" i="7"/>
  <c r="I314" i="7"/>
  <c r="F314" i="7"/>
  <c r="J1640" i="7"/>
  <c r="G1655" i="7"/>
  <c r="L1655" i="7"/>
  <c r="D2211" i="7"/>
  <c r="C2211" i="7"/>
  <c r="J712" i="7"/>
  <c r="N1901" i="7"/>
  <c r="D1901" i="7"/>
  <c r="K808" i="7"/>
  <c r="F808" i="7"/>
  <c r="F533" i="7"/>
  <c r="D1023" i="7"/>
  <c r="I1023" i="7"/>
  <c r="C1606" i="7"/>
  <c r="C643" i="7"/>
  <c r="E643" i="7"/>
  <c r="E1114" i="7"/>
  <c r="N1114" i="7"/>
  <c r="D1625" i="7"/>
  <c r="E1075" i="7"/>
  <c r="C1075" i="7"/>
  <c r="M2212" i="7"/>
  <c r="H2212" i="7"/>
  <c r="D575" i="7"/>
  <c r="H343" i="7"/>
  <c r="L343" i="7"/>
  <c r="E2122" i="7"/>
  <c r="O1091" i="7"/>
  <c r="L1091" i="7"/>
  <c r="F2040" i="7"/>
  <c r="J2040" i="7"/>
  <c r="M1801" i="7"/>
  <c r="O749" i="7"/>
  <c r="K749" i="7"/>
  <c r="M991" i="7"/>
  <c r="O991" i="7"/>
  <c r="L522" i="7"/>
  <c r="N798" i="7"/>
  <c r="M798" i="7"/>
  <c r="J132" i="7"/>
  <c r="E1712" i="7"/>
  <c r="K1712" i="7"/>
  <c r="N167" i="7"/>
  <c r="H167" i="7"/>
  <c r="F478" i="7"/>
  <c r="N1372" i="7"/>
  <c r="M1372" i="7"/>
  <c r="H53" i="7"/>
  <c r="O53" i="7"/>
  <c r="O1078" i="7"/>
  <c r="H902" i="7"/>
  <c r="E902" i="7"/>
  <c r="L1126" i="7"/>
  <c r="E1517" i="7"/>
  <c r="I1517" i="7"/>
  <c r="L1839" i="7"/>
  <c r="G1839" i="7"/>
  <c r="F1455" i="7"/>
  <c r="N1920" i="7"/>
  <c r="L1920" i="7"/>
  <c r="I1942" i="7"/>
  <c r="K1942" i="7"/>
  <c r="H1931" i="7"/>
  <c r="J2090" i="7"/>
  <c r="D2090" i="7"/>
  <c r="F448" i="7"/>
  <c r="O1067" i="7"/>
  <c r="C1067" i="7"/>
  <c r="D1662" i="7"/>
  <c r="G1662" i="7"/>
  <c r="F1523" i="7"/>
  <c r="C350" i="7"/>
  <c r="L350" i="7"/>
  <c r="H1369" i="7"/>
  <c r="F1369" i="7"/>
  <c r="E439" i="7"/>
  <c r="I713" i="7"/>
  <c r="O713" i="7"/>
  <c r="F231" i="7"/>
  <c r="G252" i="7"/>
  <c r="E252" i="7"/>
  <c r="M2203" i="7"/>
  <c r="C2203" i="7"/>
  <c r="I623" i="7"/>
  <c r="H1622" i="7"/>
  <c r="E1622" i="7"/>
  <c r="G737" i="7"/>
  <c r="K737" i="7"/>
  <c r="L1551" i="7"/>
  <c r="O562" i="7"/>
  <c r="C562" i="7"/>
  <c r="K2041" i="7"/>
  <c r="K1811" i="7"/>
  <c r="O1811" i="7"/>
  <c r="E1359" i="7"/>
  <c r="O1359" i="7"/>
  <c r="L895" i="7"/>
  <c r="C1767" i="7"/>
  <c r="N1767" i="7"/>
  <c r="F973" i="7"/>
  <c r="J973" i="7"/>
  <c r="O303" i="7"/>
  <c r="H1773" i="7"/>
  <c r="J1773" i="7"/>
  <c r="N1002" i="7"/>
  <c r="O2009" i="7"/>
  <c r="L2009" i="7"/>
  <c r="F124" i="7"/>
  <c r="J124" i="7"/>
  <c r="E174" i="7"/>
  <c r="J12" i="7"/>
  <c r="E12" i="7"/>
  <c r="H1400" i="7"/>
  <c r="C1400" i="7"/>
  <c r="O1426" i="7"/>
  <c r="O1063" i="7"/>
  <c r="K1063" i="7"/>
  <c r="L1473" i="7"/>
  <c r="O818" i="7"/>
  <c r="I818" i="7"/>
  <c r="G1983" i="7"/>
  <c r="L1983" i="7"/>
  <c r="I360" i="7"/>
  <c r="C804" i="7"/>
  <c r="F804" i="7"/>
  <c r="H1152" i="7"/>
  <c r="E1152" i="7"/>
  <c r="E607" i="7"/>
  <c r="E861" i="7"/>
  <c r="K861" i="7"/>
  <c r="M157" i="7"/>
  <c r="H1863" i="7"/>
  <c r="K133" i="7"/>
  <c r="M1097" i="7"/>
  <c r="M98" i="7"/>
  <c r="O1835" i="7"/>
  <c r="L1959" i="7"/>
  <c r="K1375" i="7"/>
  <c r="J1205" i="7"/>
  <c r="H1227" i="7"/>
  <c r="L225" i="7"/>
  <c r="M593" i="7"/>
  <c r="G1012" i="7"/>
  <c r="L1352" i="7"/>
  <c r="G733" i="7"/>
  <c r="F1878" i="7"/>
  <c r="M1788" i="7"/>
  <c r="E1428" i="7"/>
  <c r="F1944" i="7"/>
  <c r="L929" i="7"/>
  <c r="E402" i="7"/>
  <c r="D1495" i="7"/>
  <c r="I1960" i="7"/>
  <c r="G824" i="7"/>
  <c r="H1590" i="7"/>
  <c r="G2145" i="7"/>
  <c r="G1401" i="7"/>
  <c r="G467" i="7"/>
  <c r="C1548" i="7"/>
  <c r="F1391" i="7"/>
  <c r="I1218" i="7"/>
  <c r="C1413" i="7"/>
  <c r="L1413" i="7"/>
  <c r="J1027" i="7"/>
  <c r="I1933" i="7"/>
  <c r="D1933" i="7"/>
  <c r="H339" i="7"/>
  <c r="G339" i="7"/>
  <c r="L1888" i="7"/>
  <c r="D473" i="7"/>
  <c r="M473" i="7"/>
  <c r="O68" i="7"/>
  <c r="H949" i="7"/>
  <c r="H1789" i="7"/>
  <c r="F2150" i="7"/>
  <c r="G3" i="7"/>
  <c r="D1172" i="7"/>
  <c r="E529" i="7"/>
  <c r="K958" i="7"/>
  <c r="M370" i="7"/>
  <c r="F125" i="7"/>
  <c r="G398" i="7"/>
  <c r="I766" i="7"/>
  <c r="D2159" i="7"/>
  <c r="F639" i="7"/>
  <c r="L1685" i="7"/>
  <c r="L54" i="7"/>
  <c r="L1148" i="7"/>
  <c r="D734" i="7"/>
  <c r="C1390" i="7"/>
  <c r="F1432" i="7"/>
  <c r="C495" i="7"/>
  <c r="F1275" i="7"/>
  <c r="N1202" i="7"/>
  <c r="E446" i="7"/>
  <c r="C630" i="7"/>
  <c r="F290" i="7"/>
  <c r="E290" i="7"/>
  <c r="N662" i="7"/>
  <c r="F1085" i="7"/>
  <c r="L236" i="7"/>
  <c r="M2169" i="7"/>
  <c r="C2169" i="7"/>
  <c r="O564" i="7"/>
  <c r="L161" i="7"/>
  <c r="L2141" i="7"/>
  <c r="N266" i="7"/>
  <c r="G176" i="7"/>
  <c r="L176" i="7"/>
  <c r="D1615" i="7"/>
  <c r="E180" i="7"/>
  <c r="N1534" i="7"/>
  <c r="F1005" i="7"/>
  <c r="H6" i="7"/>
  <c r="E6" i="7"/>
  <c r="F1009" i="7"/>
  <c r="I955" i="7"/>
  <c r="L677" i="7"/>
  <c r="E1444" i="7"/>
  <c r="J1444" i="7"/>
  <c r="G1270" i="7"/>
  <c r="G163" i="7"/>
  <c r="J2223" i="7"/>
  <c r="H419" i="7"/>
  <c r="M419" i="7"/>
  <c r="K1139" i="7"/>
  <c r="N647" i="7"/>
  <c r="F647" i="7"/>
  <c r="M1702" i="7"/>
  <c r="L782" i="7"/>
  <c r="C782" i="7"/>
  <c r="H390" i="7"/>
  <c r="C865" i="7"/>
  <c r="O865" i="7"/>
  <c r="I1741" i="7"/>
  <c r="C1741" i="7"/>
  <c r="D83" i="7"/>
  <c r="L482" i="7"/>
  <c r="J482" i="7"/>
  <c r="G149" i="7"/>
  <c r="D149" i="7"/>
  <c r="H656" i="7"/>
  <c r="L1664" i="7"/>
  <c r="I1664" i="7"/>
  <c r="O1033" i="7"/>
  <c r="L2067" i="7"/>
  <c r="F2067" i="7"/>
  <c r="I2115" i="7"/>
  <c r="K2115" i="7"/>
  <c r="K304" i="7"/>
  <c r="F46" i="7"/>
  <c r="E46" i="7"/>
  <c r="J854" i="7"/>
  <c r="M854" i="7"/>
  <c r="I2148" i="7"/>
  <c r="E2050" i="7"/>
  <c r="N2050" i="7"/>
  <c r="J229" i="7"/>
  <c r="I894" i="7"/>
  <c r="G894" i="7"/>
  <c r="K1821" i="7"/>
  <c r="C1821" i="7"/>
  <c r="N1775" i="7"/>
  <c r="K1144" i="7"/>
  <c r="D1144" i="7"/>
  <c r="E200" i="7"/>
  <c r="H200" i="7"/>
  <c r="H1255" i="7"/>
  <c r="K1711" i="7"/>
  <c r="L1711" i="7"/>
  <c r="J364" i="7"/>
  <c r="O2191" i="7"/>
  <c r="L2191" i="7"/>
  <c r="N187" i="7"/>
  <c r="H187" i="7"/>
  <c r="C1334" i="7"/>
  <c r="J324" i="7"/>
  <c r="C324" i="7"/>
  <c r="E948" i="7"/>
  <c r="G948" i="7"/>
  <c r="M769" i="7"/>
  <c r="J1979" i="7"/>
  <c r="N1979" i="7"/>
  <c r="F16" i="7"/>
  <c r="D1503" i="7"/>
  <c r="F1503" i="7"/>
  <c r="J1084" i="7"/>
  <c r="I1084" i="7"/>
  <c r="K434" i="7"/>
  <c r="D292" i="7"/>
  <c r="I292" i="7"/>
  <c r="C803" i="7"/>
  <c r="L803" i="7"/>
  <c r="L2004" i="7"/>
  <c r="E41" i="7"/>
  <c r="C41" i="7"/>
  <c r="D321" i="7"/>
  <c r="I1761" i="7"/>
  <c r="F1761" i="7"/>
  <c r="F633" i="7"/>
  <c r="I633" i="7"/>
  <c r="E1849" i="7"/>
  <c r="J783" i="7"/>
  <c r="C783" i="7"/>
  <c r="E1618" i="7"/>
  <c r="M1618" i="7"/>
  <c r="O1753" i="7"/>
  <c r="C1087" i="7"/>
  <c r="H1087" i="7"/>
  <c r="J1795" i="7"/>
  <c r="D2069" i="7"/>
  <c r="M2069" i="7"/>
  <c r="J1096" i="7"/>
  <c r="K1096" i="7"/>
  <c r="O637" i="7"/>
  <c r="M1861" i="7"/>
  <c r="C1861" i="7"/>
  <c r="J793" i="7"/>
  <c r="L793" i="7"/>
  <c r="O1724" i="7"/>
  <c r="I621" i="7"/>
  <c r="M621" i="7"/>
  <c r="C2202" i="7"/>
  <c r="H1089" i="7"/>
  <c r="M1089" i="7"/>
  <c r="K1992" i="7"/>
  <c r="E1992" i="7"/>
  <c r="D2130" i="7"/>
  <c r="H1077" i="7"/>
  <c r="F1077" i="7"/>
  <c r="H403" i="7"/>
  <c r="G403" i="7"/>
  <c r="L226" i="7"/>
  <c r="I826" i="7"/>
  <c r="G826" i="7"/>
  <c r="H1940" i="7"/>
  <c r="M1936" i="7"/>
  <c r="N1936" i="7"/>
  <c r="H617" i="7"/>
  <c r="N617" i="7"/>
  <c r="H2111" i="7"/>
  <c r="L906" i="7"/>
  <c r="J906" i="7"/>
  <c r="E39" i="7"/>
  <c r="G39" i="7"/>
  <c r="D1984" i="7"/>
  <c r="O2020" i="7"/>
  <c r="D2020" i="7"/>
  <c r="N2047" i="7"/>
  <c r="C301" i="7"/>
  <c r="K301" i="7"/>
  <c r="M660" i="7"/>
  <c r="I660" i="7"/>
  <c r="J859" i="7"/>
  <c r="J1463" i="7"/>
  <c r="I1463" i="7"/>
  <c r="H2000" i="7"/>
  <c r="D2000" i="7"/>
  <c r="H555" i="7"/>
  <c r="K961" i="7"/>
  <c r="E961" i="7"/>
  <c r="E1844" i="7"/>
  <c r="H907" i="7"/>
  <c r="G907" i="7"/>
  <c r="K21" i="7"/>
  <c r="N21" i="7"/>
  <c r="G1520" i="7"/>
  <c r="N409" i="7"/>
  <c r="E409" i="7"/>
  <c r="H1405" i="7"/>
  <c r="M1405" i="7"/>
  <c r="F1645" i="7"/>
  <c r="I40" i="7"/>
  <c r="G40" i="7"/>
  <c r="F117" i="7"/>
  <c r="F778" i="7"/>
  <c r="L778" i="7"/>
  <c r="H1593" i="7"/>
  <c r="N1593" i="7"/>
  <c r="F550" i="7"/>
  <c r="F1796" i="7"/>
  <c r="L1796" i="7"/>
  <c r="G1292" i="7"/>
  <c r="D1292" i="7"/>
  <c r="E1892" i="7"/>
  <c r="L1076" i="7"/>
  <c r="F1076" i="7"/>
  <c r="M1538" i="7"/>
  <c r="I1353" i="7"/>
  <c r="M1353" i="7"/>
  <c r="D748" i="7"/>
  <c r="K748" i="7"/>
  <c r="G1040" i="7"/>
  <c r="H106" i="7"/>
  <c r="O106" i="7"/>
  <c r="M140" i="7"/>
  <c r="N140" i="7"/>
  <c r="C1599" i="7"/>
  <c r="E1526" i="7"/>
  <c r="F1526" i="7"/>
  <c r="E2164" i="7"/>
  <c r="N1282" i="7"/>
  <c r="C1282" i="7"/>
  <c r="J2179" i="7"/>
  <c r="C2179" i="7"/>
  <c r="N160" i="7"/>
  <c r="M1004" i="7"/>
  <c r="H1004" i="7"/>
  <c r="D1602" i="7"/>
  <c r="N1602" i="7"/>
  <c r="N1322" i="7"/>
  <c r="D34" i="7"/>
  <c r="J34" i="7"/>
  <c r="H568" i="7"/>
  <c r="D337" i="7"/>
  <c r="K337" i="7"/>
  <c r="J1812" i="7"/>
  <c r="G1812" i="7"/>
  <c r="O1354" i="7"/>
  <c r="C427" i="7"/>
  <c r="L427" i="7"/>
  <c r="M1991" i="7"/>
  <c r="G1991" i="7"/>
  <c r="M1101" i="7"/>
  <c r="M43" i="7"/>
  <c r="N43" i="7"/>
  <c r="G1554" i="7"/>
  <c r="E261" i="7"/>
  <c r="O261" i="7"/>
  <c r="E821" i="7"/>
  <c r="G821" i="7"/>
  <c r="N13" i="7"/>
  <c r="O1627" i="7"/>
  <c r="K1627" i="7"/>
  <c r="I458" i="7"/>
  <c r="N458" i="7"/>
  <c r="G2204" i="7"/>
  <c r="E1677" i="7"/>
  <c r="C1677" i="7"/>
  <c r="G1717" i="7"/>
  <c r="N139" i="7"/>
  <c r="F139" i="7"/>
  <c r="J426" i="7"/>
  <c r="C426" i="7"/>
  <c r="C978" i="7"/>
  <c r="J249" i="7"/>
  <c r="H249" i="7"/>
  <c r="G1230" i="7"/>
  <c r="J1230" i="7"/>
  <c r="L224" i="7"/>
  <c r="J420" i="7"/>
  <c r="L420" i="7"/>
  <c r="E869" i="7"/>
  <c r="I130" i="7"/>
  <c r="M130" i="7"/>
  <c r="I1370" i="7"/>
  <c r="E1370" i="7"/>
  <c r="N1718" i="7"/>
  <c r="O667" i="7"/>
  <c r="H667" i="7"/>
  <c r="H896" i="7"/>
  <c r="K896" i="7"/>
  <c r="O675" i="7"/>
  <c r="E640" i="7"/>
  <c r="K640" i="7"/>
  <c r="N483" i="7"/>
  <c r="K1716" i="7"/>
  <c r="H1716" i="7"/>
  <c r="H1445" i="7"/>
  <c r="O1445" i="7"/>
  <c r="O291" i="7"/>
  <c r="L1657" i="7"/>
  <c r="C1657" i="7"/>
  <c r="D665" i="7"/>
  <c r="I665" i="7"/>
  <c r="L1150" i="7"/>
  <c r="H1665" i="7"/>
  <c r="K1665" i="7"/>
  <c r="K277" i="7"/>
  <c r="O551" i="7"/>
  <c r="I551" i="7"/>
  <c r="D359" i="7"/>
  <c r="K359" i="7"/>
  <c r="F497" i="7"/>
  <c r="N5" i="7"/>
  <c r="G5" i="7"/>
  <c r="I59" i="7"/>
  <c r="E59" i="7"/>
  <c r="F1367" i="7"/>
  <c r="D1956" i="7"/>
  <c r="G1956" i="7"/>
  <c r="K841" i="7"/>
  <c r="O943" i="7"/>
  <c r="L943" i="7"/>
  <c r="K1810" i="7"/>
  <c r="G1810" i="7"/>
  <c r="D1393" i="7"/>
  <c r="M1757" i="7"/>
  <c r="K1757" i="7"/>
  <c r="H1239" i="7"/>
  <c r="I1239" i="7"/>
  <c r="K1343" i="7"/>
  <c r="E466" i="7"/>
  <c r="J466" i="7"/>
  <c r="D1961" i="7"/>
  <c r="N1532" i="7"/>
  <c r="I1532" i="7"/>
  <c r="C903" i="7"/>
  <c r="G903" i="7"/>
  <c r="H742" i="7"/>
  <c r="N134" i="7"/>
  <c r="C134" i="7"/>
  <c r="G2100" i="7"/>
  <c r="O2100" i="7"/>
  <c r="D2116" i="7"/>
  <c r="E1693" i="7"/>
  <c r="C1693" i="7"/>
  <c r="C1914" i="7"/>
  <c r="H2026" i="7"/>
  <c r="N2026" i="7"/>
  <c r="E2138" i="7"/>
  <c r="C2138" i="7"/>
  <c r="C2093" i="7"/>
  <c r="J1248" i="7"/>
  <c r="H1248" i="7"/>
  <c r="M1682" i="7"/>
  <c r="H1682" i="7"/>
  <c r="H457" i="7"/>
  <c r="O2099" i="7"/>
  <c r="F2099" i="7"/>
  <c r="D592" i="7"/>
  <c r="M730" i="7"/>
  <c r="E730" i="7"/>
  <c r="H567" i="7"/>
  <c r="J567" i="7"/>
  <c r="H262" i="7"/>
  <c r="M1028" i="7"/>
  <c r="E1028" i="7"/>
  <c r="L1237" i="7"/>
  <c r="D1237" i="7"/>
  <c r="H1626" i="7"/>
  <c r="I1414" i="7"/>
  <c r="L1414" i="7"/>
  <c r="D1941" i="7"/>
  <c r="L1547" i="7"/>
  <c r="E1547" i="7"/>
  <c r="I509" i="7"/>
  <c r="K509" i="7"/>
  <c r="M2152" i="7"/>
  <c r="O1365" i="7"/>
  <c r="L1365" i="7"/>
  <c r="M260" i="7"/>
  <c r="K260" i="7"/>
  <c r="O1973" i="7"/>
  <c r="F1188" i="7"/>
  <c r="G1188" i="7"/>
  <c r="N1528" i="7"/>
  <c r="O2154" i="7"/>
  <c r="E2154" i="7"/>
  <c r="I2029" i="7"/>
  <c r="G2029" i="7"/>
  <c r="I828" i="7"/>
  <c r="D914" i="7"/>
  <c r="C914" i="7"/>
  <c r="F479" i="7"/>
  <c r="E479" i="7"/>
  <c r="F1580" i="7"/>
  <c r="M1035" i="7"/>
  <c r="J1035" i="7"/>
  <c r="C1890" i="7"/>
  <c r="G1267" i="7"/>
  <c r="N1267" i="7"/>
  <c r="D628" i="7"/>
  <c r="L628" i="7"/>
  <c r="N969" i="7"/>
  <c r="K155" i="7"/>
  <c r="F155" i="7"/>
  <c r="F933" i="7"/>
  <c r="I933" i="7"/>
  <c r="O777" i="7"/>
  <c r="M1928" i="7"/>
  <c r="E1928" i="7"/>
  <c r="L1053" i="7"/>
  <c r="N1765" i="7"/>
  <c r="D1765" i="7"/>
  <c r="K881" i="7"/>
  <c r="G881" i="7"/>
  <c r="H1700" i="7"/>
  <c r="D1616" i="7"/>
  <c r="E1616" i="7"/>
  <c r="C1488" i="7"/>
  <c r="M1488" i="7"/>
  <c r="I1695" i="7"/>
  <c r="M2038" i="7"/>
  <c r="C2038" i="7"/>
  <c r="N363" i="7"/>
  <c r="C1957" i="7"/>
  <c r="D1957" i="7"/>
  <c r="N326" i="7"/>
  <c r="M326" i="7"/>
  <c r="I2144" i="7"/>
  <c r="F1003" i="7"/>
  <c r="N1003" i="7"/>
  <c r="J189" i="7"/>
  <c r="E189" i="7"/>
  <c r="G1018" i="7"/>
  <c r="N1805" i="7"/>
  <c r="I1805" i="7"/>
  <c r="I471" i="7"/>
  <c r="D918" i="7"/>
  <c r="I918" i="7"/>
  <c r="D852" i="7"/>
  <c r="E852" i="7"/>
  <c r="M1201" i="7"/>
  <c r="L720" i="7"/>
  <c r="N720" i="7"/>
  <c r="O848" i="7"/>
  <c r="M848" i="7"/>
  <c r="J1465" i="7"/>
  <c r="J792" i="7"/>
  <c r="E792" i="7"/>
  <c r="C1790" i="7"/>
  <c r="G188" i="7"/>
  <c r="E188" i="7"/>
  <c r="G1310" i="7"/>
  <c r="I1310" i="7"/>
  <c r="J513" i="7"/>
  <c r="E246" i="7"/>
  <c r="K246" i="7"/>
  <c r="N1427" i="7"/>
  <c r="H1427" i="7"/>
  <c r="C614" i="7"/>
  <c r="J1051" i="7"/>
  <c r="N1051" i="7"/>
  <c r="E179" i="7"/>
  <c r="E1607" i="7"/>
  <c r="J1607" i="7"/>
  <c r="G1595" i="7"/>
  <c r="F1595" i="7"/>
  <c r="H1256" i="7"/>
  <c r="E259" i="7"/>
  <c r="K259" i="7"/>
  <c r="H191" i="7"/>
  <c r="G191" i="7"/>
  <c r="L1650" i="7"/>
  <c r="N1737" i="7"/>
  <c r="C1737" i="7"/>
  <c r="N1575" i="7"/>
  <c r="O1361" i="7"/>
  <c r="D1361" i="7"/>
  <c r="O905" i="7"/>
  <c r="L905" i="7"/>
  <c r="C1982" i="7"/>
  <c r="J1748" i="7"/>
  <c r="L1748" i="7"/>
  <c r="L72" i="7"/>
  <c r="G72" i="7"/>
  <c r="N221" i="7"/>
  <c r="K658" i="7"/>
  <c r="C658" i="7"/>
  <c r="F441" i="7"/>
  <c r="H1170" i="7"/>
  <c r="M1170" i="7"/>
  <c r="E2081" i="7"/>
  <c r="F2081" i="7"/>
  <c r="G632" i="7"/>
  <c r="L1186" i="7"/>
  <c r="N1186" i="7"/>
  <c r="F1692" i="7"/>
  <c r="D1692" i="7"/>
  <c r="K653" i="7"/>
  <c r="D431" i="7"/>
  <c r="F431" i="7"/>
  <c r="C494" i="7"/>
  <c r="M602" i="7"/>
  <c r="E602" i="7"/>
  <c r="I835" i="7"/>
  <c r="N835" i="7"/>
  <c r="M2027" i="7"/>
  <c r="J832" i="7"/>
  <c r="C832" i="7"/>
  <c r="F1422" i="7"/>
  <c r="C1422" i="7"/>
  <c r="M1252" i="7"/>
  <c r="D1561" i="7"/>
  <c r="L1561" i="7"/>
  <c r="C2210" i="7"/>
  <c r="F1297" i="7"/>
  <c r="K1297" i="7"/>
  <c r="I70" i="7"/>
  <c r="M70" i="7"/>
  <c r="J1111" i="7"/>
  <c r="H71" i="7"/>
  <c r="G71" i="7"/>
  <c r="G1215" i="7"/>
  <c r="C1215" i="7"/>
  <c r="M376" i="7"/>
  <c r="G975" i="7"/>
  <c r="N975" i="7"/>
  <c r="G422" i="7"/>
  <c r="K1990" i="7"/>
  <c r="O1990" i="7"/>
  <c r="M1098" i="7"/>
  <c r="E1098" i="7"/>
  <c r="N1797" i="7"/>
  <c r="M1185" i="7"/>
  <c r="L1185" i="7"/>
  <c r="D2066" i="7"/>
  <c r="J2066" i="7"/>
  <c r="I631" i="7"/>
  <c r="C565" i="7"/>
  <c r="N565" i="7"/>
  <c r="E2156" i="7"/>
  <c r="C956" i="7"/>
  <c r="O956" i="7"/>
  <c r="N96" i="7"/>
  <c r="J96" i="7"/>
  <c r="O1324" i="7"/>
  <c r="I1049" i="7"/>
  <c r="N1049" i="7"/>
  <c r="D1069" i="7"/>
  <c r="N1069" i="7"/>
  <c r="I526" i="7"/>
  <c r="M598" i="7"/>
  <c r="O598" i="7"/>
  <c r="O374" i="7"/>
  <c r="G1744" i="7"/>
  <c r="K1744" i="7"/>
  <c r="J2046" i="7"/>
  <c r="C2046" i="7"/>
  <c r="G705" i="7"/>
  <c r="N1026" i="7"/>
  <c r="M1026" i="7"/>
  <c r="J1254" i="7"/>
  <c r="G1254" i="7"/>
  <c r="K1066" i="7"/>
  <c r="D1482" i="7"/>
  <c r="I1482" i="7"/>
  <c r="J2094" i="7"/>
  <c r="C2039" i="7"/>
  <c r="I2039" i="7"/>
  <c r="F1525" i="7"/>
  <c r="G1525" i="7"/>
  <c r="N433" i="7"/>
  <c r="M1043" i="7"/>
  <c r="K1043" i="7"/>
  <c r="N642" i="7"/>
  <c r="C642" i="7"/>
  <c r="F1592" i="7"/>
  <c r="G775" i="7"/>
  <c r="L775" i="7"/>
  <c r="E2215" i="7"/>
  <c r="L1969" i="7"/>
  <c r="D1969" i="7"/>
  <c r="J939" i="7"/>
  <c r="M939" i="7"/>
  <c r="O1109" i="7"/>
  <c r="C972" i="7"/>
  <c r="M972" i="7"/>
  <c r="C417" i="7"/>
  <c r="F417" i="7"/>
  <c r="I1262" i="7"/>
  <c r="I785" i="7"/>
  <c r="L785" i="7"/>
  <c r="O1110" i="7"/>
  <c r="M1086" i="7"/>
  <c r="F1086" i="7"/>
  <c r="J1454" i="7"/>
  <c r="K1454" i="7"/>
  <c r="D1621" i="7"/>
  <c r="E1719" i="7"/>
  <c r="O1719" i="7"/>
  <c r="D1308" i="7"/>
  <c r="M1308" i="7"/>
  <c r="D346" i="7"/>
  <c r="K295" i="7"/>
  <c r="E295" i="7"/>
  <c r="N1637" i="7"/>
  <c r="M2074" i="7"/>
  <c r="G2074" i="7"/>
  <c r="I831" i="7"/>
  <c r="E831" i="7"/>
  <c r="I2225" i="7"/>
  <c r="I2103" i="7"/>
  <c r="C2103" i="7"/>
  <c r="C2033" i="7"/>
  <c r="J2033" i="7"/>
  <c r="L111" i="7"/>
  <c r="G462" i="7"/>
  <c r="M462" i="7"/>
  <c r="E156" i="7"/>
  <c r="L2101" i="7"/>
  <c r="G2101" i="7"/>
  <c r="E10" i="7"/>
  <c r="C10" i="7"/>
  <c r="E74" i="7"/>
  <c r="E1154" i="7"/>
  <c r="G1154" i="7"/>
  <c r="K1300" i="7"/>
  <c r="I1300" i="7"/>
  <c r="F974" i="7"/>
  <c r="G1777" i="7"/>
  <c r="C1777" i="7"/>
  <c r="G629" i="7"/>
  <c r="E663" i="7"/>
  <c r="M663" i="7"/>
  <c r="D1962" i="7"/>
  <c r="E1962" i="7"/>
  <c r="O1535" i="7"/>
  <c r="F1674" i="7"/>
  <c r="N1674" i="7"/>
  <c r="I1841" i="7"/>
  <c r="F1841" i="7"/>
  <c r="G294" i="7"/>
  <c r="F218" i="7"/>
  <c r="N218" i="7"/>
  <c r="K1357" i="7"/>
  <c r="C76" i="7"/>
  <c r="F76" i="7"/>
  <c r="D2058" i="7"/>
  <c r="F2058" i="7"/>
  <c r="E1447" i="7"/>
  <c r="G1042" i="7"/>
  <c r="C1042" i="7"/>
  <c r="I1721" i="7"/>
  <c r="H1721" i="7"/>
  <c r="K1340" i="7"/>
  <c r="D143" i="7"/>
  <c r="I143" i="7"/>
  <c r="L1029" i="7"/>
  <c r="J216" i="7"/>
  <c r="O216" i="7"/>
  <c r="D1707" i="7"/>
  <c r="M1707" i="7"/>
  <c r="F485" i="7"/>
  <c r="D1030" i="7"/>
  <c r="I1030" i="7"/>
  <c r="L279" i="7"/>
  <c r="D279" i="7"/>
  <c r="C2133" i="7"/>
  <c r="K2157" i="7"/>
  <c r="O2157" i="7"/>
  <c r="M1200" i="7"/>
  <c r="G1915" i="7"/>
  <c r="N1915" i="7"/>
  <c r="K332" i="7"/>
  <c r="J332" i="7"/>
  <c r="O1876" i="7"/>
  <c r="H2201" i="7"/>
  <c r="K2201" i="7"/>
  <c r="K1088" i="7"/>
  <c r="E1088" i="7"/>
  <c r="J172" i="7"/>
  <c r="L1630" i="7"/>
  <c r="G1630" i="7"/>
  <c r="K316" i="7"/>
  <c r="J1138" i="7"/>
  <c r="O1138" i="7"/>
  <c r="L1509" i="7"/>
  <c r="E1509" i="7"/>
  <c r="H2131" i="7"/>
  <c r="G35" i="7"/>
  <c r="O35" i="7"/>
  <c r="F674" i="7"/>
  <c r="C674" i="7"/>
  <c r="K1731" i="7"/>
  <c r="F814" i="7"/>
  <c r="E814" i="7"/>
  <c r="F1648" i="7"/>
  <c r="H1521" i="7"/>
  <c r="D1521" i="7"/>
  <c r="F815" i="7"/>
  <c r="O815" i="7"/>
  <c r="C885" i="7"/>
  <c r="L960" i="7"/>
  <c r="O960" i="7"/>
  <c r="I1986" i="7"/>
  <c r="H1986" i="7"/>
  <c r="G2220" i="7"/>
  <c r="M2158" i="7"/>
  <c r="E2158" i="7"/>
  <c r="H215" i="7"/>
  <c r="E1827" i="7"/>
  <c r="F1827" i="7"/>
  <c r="F1038" i="7"/>
  <c r="D1038" i="7"/>
  <c r="N878" i="7"/>
  <c r="O237" i="7"/>
  <c r="H237" i="7"/>
  <c r="F141" i="7"/>
  <c r="E141" i="7"/>
  <c r="F201" i="7"/>
  <c r="I2205" i="7"/>
  <c r="E2205" i="7"/>
  <c r="I1995" i="7"/>
  <c r="D354" i="7"/>
  <c r="M354" i="7"/>
  <c r="K203" i="7"/>
  <c r="G203" i="7"/>
  <c r="F1514" i="7"/>
  <c r="M1581" i="7"/>
  <c r="H1581" i="7"/>
  <c r="M2228" i="7"/>
  <c r="E2228" i="7"/>
  <c r="M239" i="7"/>
  <c r="D1904" i="7"/>
  <c r="G1904" i="7"/>
  <c r="M2001" i="7"/>
  <c r="N1206" i="7"/>
  <c r="C1206" i="7"/>
  <c r="H314" i="7"/>
  <c r="O314" i="7"/>
  <c r="C1640" i="7"/>
  <c r="H1655" i="7"/>
  <c r="N1655" i="7"/>
  <c r="F2211" i="7"/>
  <c r="K2211" i="7"/>
  <c r="G712" i="7"/>
  <c r="I1901" i="7"/>
  <c r="C1901" i="7"/>
  <c r="O808" i="7"/>
  <c r="N533" i="7"/>
  <c r="I533" i="7"/>
  <c r="M1023" i="7"/>
  <c r="C1023" i="7"/>
  <c r="J1606" i="7"/>
  <c r="O643" i="7"/>
  <c r="F643" i="7"/>
  <c r="I1114" i="7"/>
  <c r="F1114" i="7"/>
  <c r="L1625" i="7"/>
  <c r="D1075" i="7"/>
  <c r="K1075" i="7"/>
  <c r="N2212" i="7"/>
  <c r="L575" i="7"/>
  <c r="O575" i="7"/>
  <c r="M343" i="7"/>
  <c r="E343" i="7"/>
  <c r="O2122" i="7"/>
  <c r="H1091" i="7"/>
  <c r="N1091" i="7"/>
  <c r="L2040" i="7"/>
  <c r="K2040" i="7"/>
  <c r="K1801" i="7"/>
  <c r="G749" i="7"/>
  <c r="N749" i="7"/>
  <c r="H991" i="7"/>
  <c r="F522" i="7"/>
  <c r="K522" i="7"/>
  <c r="F798" i="7"/>
  <c r="O798" i="7"/>
  <c r="M132" i="7"/>
  <c r="J1712" i="7"/>
  <c r="O1712" i="7"/>
  <c r="D167" i="7"/>
  <c r="O167" i="7"/>
  <c r="I478" i="7"/>
  <c r="K1372" i="7"/>
  <c r="I1372" i="7"/>
  <c r="E53" i="7"/>
  <c r="I1078" i="7"/>
  <c r="D1078" i="7"/>
  <c r="O902" i="7"/>
  <c r="M902" i="7"/>
  <c r="K1126" i="7"/>
  <c r="G1517" i="7"/>
  <c r="J1517" i="7"/>
  <c r="J1839" i="7"/>
  <c r="O1839" i="7"/>
  <c r="J1455" i="7"/>
  <c r="K1920" i="7"/>
  <c r="I1920" i="7"/>
  <c r="D1942" i="7"/>
  <c r="O1931" i="7"/>
  <c r="N1931" i="7"/>
  <c r="G2090" i="7"/>
  <c r="L2090" i="7"/>
  <c r="E448" i="7"/>
  <c r="K1067" i="7"/>
  <c r="L1067" i="7"/>
  <c r="O1662" i="7"/>
  <c r="I1662" i="7"/>
  <c r="K1523" i="7"/>
  <c r="N350" i="7"/>
  <c r="O350" i="7"/>
  <c r="G1369" i="7"/>
  <c r="I439" i="7"/>
  <c r="N439" i="7"/>
  <c r="M713" i="7"/>
  <c r="F713" i="7"/>
  <c r="K231" i="7"/>
  <c r="C252" i="7"/>
  <c r="K252" i="7"/>
  <c r="E2203" i="7"/>
  <c r="J2203" i="7"/>
  <c r="C623" i="7"/>
  <c r="F1622" i="7"/>
  <c r="D1622" i="7"/>
  <c r="D737" i="7"/>
  <c r="G1551" i="7"/>
  <c r="O1551" i="7"/>
  <c r="L562" i="7"/>
  <c r="K562" i="7"/>
  <c r="F2041" i="7"/>
  <c r="D1811" i="7"/>
  <c r="I1811" i="7"/>
  <c r="F1359" i="7"/>
  <c r="C1359" i="7"/>
  <c r="I895" i="7"/>
  <c r="M1767" i="7"/>
  <c r="O1767" i="7"/>
  <c r="N973" i="7"/>
  <c r="C303" i="7"/>
  <c r="E303" i="7"/>
  <c r="F1773" i="7"/>
  <c r="K1863" i="7"/>
  <c r="F1163" i="7"/>
  <c r="F1097" i="7"/>
  <c r="C98" i="7"/>
  <c r="J1145" i="7"/>
  <c r="I1959" i="7"/>
  <c r="O1375" i="7"/>
  <c r="G1205" i="7"/>
  <c r="O1227" i="7"/>
  <c r="N225" i="7"/>
  <c r="O593" i="7"/>
  <c r="C1012" i="7"/>
  <c r="I1352" i="7"/>
  <c r="I265" i="7"/>
  <c r="L1878" i="7"/>
  <c r="H1788" i="7"/>
  <c r="H1428" i="7"/>
  <c r="E1944" i="7"/>
  <c r="J929" i="7"/>
  <c r="N402" i="7"/>
  <c r="L1495" i="7"/>
  <c r="O1960" i="7"/>
  <c r="L824" i="7"/>
  <c r="E1590" i="7"/>
  <c r="K2145" i="7"/>
  <c r="H1401" i="7"/>
  <c r="L467" i="7"/>
  <c r="K1548" i="7"/>
  <c r="L1391" i="7"/>
  <c r="J1218" i="7"/>
  <c r="N1413" i="7"/>
  <c r="F765" i="7"/>
  <c r="E1027" i="7"/>
  <c r="K1933" i="7"/>
  <c r="I1926" i="7"/>
  <c r="F339" i="7"/>
  <c r="D1888" i="7"/>
  <c r="K219" i="7"/>
  <c r="O473" i="7"/>
  <c r="F473" i="7"/>
  <c r="L949" i="7"/>
  <c r="M1789" i="7"/>
  <c r="G1789" i="7"/>
  <c r="H3" i="7"/>
  <c r="K3" i="7"/>
  <c r="O1172" i="7"/>
  <c r="D958" i="7"/>
  <c r="E958" i="7"/>
  <c r="N370" i="7"/>
  <c r="C125" i="7"/>
  <c r="J398" i="7"/>
  <c r="J766" i="7"/>
  <c r="H2159" i="7"/>
  <c r="D639" i="7"/>
  <c r="O1685" i="7"/>
  <c r="D54" i="7"/>
  <c r="G1148" i="7"/>
  <c r="M734" i="7"/>
  <c r="H1390" i="7"/>
  <c r="E1432" i="7"/>
  <c r="J495" i="7"/>
  <c r="I1275" i="7"/>
  <c r="L1202" i="7"/>
  <c r="J446" i="7"/>
  <c r="D630" i="7"/>
  <c r="G290" i="7"/>
  <c r="I662" i="7"/>
  <c r="G662" i="7"/>
  <c r="G1085" i="7"/>
  <c r="I236" i="7"/>
  <c r="O2169" i="7"/>
  <c r="K564" i="7"/>
  <c r="F564" i="7"/>
  <c r="I161" i="7"/>
  <c r="J2141" i="7"/>
  <c r="M266" i="7"/>
  <c r="E176" i="7"/>
  <c r="K176" i="7"/>
  <c r="N1615" i="7"/>
  <c r="D180" i="7"/>
  <c r="C1534" i="7"/>
  <c r="N1005" i="7"/>
  <c r="K6" i="7"/>
  <c r="C6" i="7"/>
  <c r="H1009" i="7"/>
  <c r="J955" i="7"/>
  <c r="N677" i="7"/>
  <c r="M1444" i="7"/>
  <c r="K1270" i="7"/>
  <c r="D1270" i="7"/>
  <c r="N163" i="7"/>
  <c r="L2223" i="7"/>
  <c r="O419" i="7"/>
  <c r="F1139" i="7"/>
  <c r="I1139" i="7"/>
  <c r="G647" i="7"/>
  <c r="K1702" i="7"/>
  <c r="O1702" i="7"/>
  <c r="M782" i="7"/>
  <c r="K782" i="7"/>
  <c r="N390" i="7"/>
  <c r="M865" i="7"/>
  <c r="L865" i="7"/>
  <c r="K1741" i="7"/>
  <c r="J1741" i="7"/>
  <c r="L83" i="7"/>
  <c r="M482" i="7"/>
  <c r="C482" i="7"/>
  <c r="I149" i="7"/>
  <c r="D656" i="7"/>
  <c r="E656" i="7"/>
  <c r="C1664" i="7"/>
  <c r="H1664" i="7"/>
  <c r="D1033" i="7"/>
  <c r="D2067" i="7"/>
  <c r="I2067" i="7"/>
  <c r="E2115" i="7"/>
  <c r="M2115" i="7"/>
  <c r="D304" i="7"/>
  <c r="G46" i="7"/>
  <c r="D46" i="7"/>
  <c r="K854" i="7"/>
  <c r="J2148" i="7"/>
  <c r="K2148" i="7"/>
  <c r="O2050" i="7"/>
  <c r="I2050" i="7"/>
  <c r="G229" i="7"/>
  <c r="C894" i="7"/>
  <c r="F894" i="7"/>
  <c r="J1821" i="7"/>
  <c r="N1821" i="7"/>
  <c r="J1775" i="7"/>
  <c r="H1144" i="7"/>
  <c r="M1144" i="7"/>
  <c r="K200" i="7"/>
  <c r="N1255" i="7"/>
  <c r="E1255" i="7"/>
  <c r="M1711" i="7"/>
  <c r="H1711" i="7"/>
  <c r="C364" i="7"/>
  <c r="N2191" i="7"/>
  <c r="M2191" i="7"/>
  <c r="C187" i="7"/>
  <c r="J187" i="7"/>
  <c r="J1334" i="7"/>
  <c r="L324" i="7"/>
  <c r="D324" i="7"/>
  <c r="J948" i="7"/>
  <c r="C769" i="7"/>
  <c r="L769" i="7"/>
  <c r="H1979" i="7"/>
  <c r="L1979" i="7"/>
  <c r="O16" i="7"/>
  <c r="G1503" i="7"/>
  <c r="O1503" i="7"/>
  <c r="M1084" i="7"/>
  <c r="K1084" i="7"/>
  <c r="O434" i="7"/>
  <c r="E292" i="7"/>
  <c r="H292" i="7"/>
  <c r="E803" i="7"/>
  <c r="H2004" i="7"/>
  <c r="J2004" i="7"/>
  <c r="K41" i="7"/>
  <c r="H41" i="7"/>
  <c r="F321" i="7"/>
  <c r="E1761" i="7"/>
  <c r="O1761" i="7"/>
  <c r="M633" i="7"/>
  <c r="C633" i="7"/>
  <c r="J1849" i="7"/>
  <c r="D783" i="7"/>
  <c r="O783" i="7"/>
  <c r="C1618" i="7"/>
  <c r="F1753" i="7"/>
  <c r="H1753" i="7"/>
  <c r="N1087" i="7"/>
  <c r="G1087" i="7"/>
  <c r="N1795" i="7"/>
  <c r="K2069" i="7"/>
  <c r="L2069" i="7"/>
  <c r="H1096" i="7"/>
  <c r="G1096" i="7"/>
  <c r="N637" i="7"/>
  <c r="H1861" i="7"/>
  <c r="N1861" i="7"/>
  <c r="F793" i="7"/>
  <c r="M1724" i="7"/>
  <c r="D1724" i="7"/>
  <c r="J621" i="7"/>
  <c r="C621" i="7"/>
  <c r="M2202" i="7"/>
  <c r="K1089" i="7"/>
  <c r="C1089" i="7"/>
  <c r="J1992" i="7"/>
  <c r="F1992" i="7"/>
  <c r="H2130" i="7"/>
  <c r="C1077" i="7"/>
  <c r="N1077" i="7"/>
  <c r="N403" i="7"/>
  <c r="H226" i="7"/>
  <c r="E226" i="7"/>
  <c r="O826" i="7"/>
  <c r="C826" i="7"/>
  <c r="L1940" i="7"/>
  <c r="G1936" i="7"/>
  <c r="C1936" i="7"/>
  <c r="K617" i="7"/>
  <c r="O617" i="7"/>
  <c r="E2111" i="7"/>
  <c r="D906" i="7"/>
  <c r="H906" i="7"/>
  <c r="L39" i="7"/>
  <c r="E1984" i="7"/>
  <c r="O1984" i="7"/>
  <c r="F2020" i="7"/>
  <c r="C2020" i="7"/>
  <c r="E2047" i="7"/>
  <c r="E301" i="7"/>
  <c r="L301" i="7"/>
  <c r="O660" i="7"/>
  <c r="F660" i="7"/>
  <c r="G859" i="7"/>
  <c r="O1463" i="7"/>
  <c r="H1463" i="7"/>
  <c r="J2000" i="7"/>
  <c r="I555" i="7"/>
  <c r="C555" i="7"/>
  <c r="F961" i="7"/>
  <c r="J961" i="7"/>
  <c r="F1844" i="7"/>
  <c r="E907" i="7"/>
  <c r="L907" i="7"/>
  <c r="M21" i="7"/>
  <c r="L21" i="7"/>
  <c r="K1520" i="7"/>
  <c r="G409" i="7"/>
  <c r="H409" i="7"/>
  <c r="C1405" i="7"/>
  <c r="K1645" i="7"/>
  <c r="O1645" i="7"/>
  <c r="N40" i="7"/>
  <c r="K40" i="7"/>
  <c r="G117" i="7"/>
  <c r="H778" i="7"/>
  <c r="I778" i="7"/>
  <c r="E1593" i="7"/>
  <c r="D1593" i="7"/>
  <c r="C550" i="7"/>
  <c r="K1796" i="7"/>
  <c r="I1796" i="7"/>
  <c r="H1292" i="7"/>
  <c r="M1892" i="7"/>
  <c r="H1892" i="7"/>
  <c r="D1076" i="7"/>
  <c r="G1076" i="7"/>
  <c r="F1538" i="7"/>
  <c r="G1353" i="7"/>
  <c r="H1353" i="7"/>
  <c r="E748" i="7"/>
  <c r="L748" i="7"/>
  <c r="N1040" i="7"/>
  <c r="G106" i="7"/>
  <c r="C106" i="7"/>
  <c r="C140" i="7"/>
  <c r="I1599" i="7"/>
  <c r="N1599" i="7"/>
  <c r="C1526" i="7"/>
  <c r="M1526" i="7"/>
  <c r="G2164" i="7"/>
  <c r="D1282" i="7"/>
  <c r="K1282" i="7"/>
  <c r="I2179" i="7"/>
  <c r="G2179" i="7"/>
  <c r="I160" i="7"/>
  <c r="F1004" i="7"/>
  <c r="N1004" i="7"/>
  <c r="H1602" i="7"/>
  <c r="K1322" i="7"/>
  <c r="H1322" i="7"/>
  <c r="E34" i="7"/>
  <c r="I34" i="7"/>
  <c r="F568" i="7"/>
  <c r="C337" i="7"/>
  <c r="J337" i="7"/>
  <c r="E1812" i="7"/>
  <c r="I1812" i="7"/>
  <c r="C1354" i="7"/>
  <c r="K427" i="7"/>
  <c r="H427" i="7"/>
  <c r="I1991" i="7"/>
  <c r="D1101" i="7"/>
  <c r="I1101" i="7"/>
  <c r="G43" i="7"/>
  <c r="O43" i="7"/>
  <c r="H1554" i="7"/>
  <c r="L261" i="7"/>
  <c r="N261" i="7"/>
  <c r="I821" i="7"/>
  <c r="M821" i="7"/>
  <c r="H13" i="7"/>
  <c r="D1627" i="7"/>
  <c r="L1627" i="7"/>
  <c r="C458" i="7"/>
  <c r="M2204" i="7"/>
  <c r="E2204" i="7"/>
  <c r="O1677" i="7"/>
  <c r="N1677" i="7"/>
  <c r="K1717" i="7"/>
  <c r="C139" i="7"/>
  <c r="M139" i="7"/>
  <c r="L426" i="7"/>
  <c r="I426" i="7"/>
  <c r="H978" i="7"/>
  <c r="K249" i="7"/>
  <c r="N249" i="7"/>
  <c r="K1230" i="7"/>
  <c r="J224" i="7"/>
  <c r="E224" i="7"/>
  <c r="K420" i="7"/>
  <c r="M420" i="7"/>
  <c r="C869" i="7"/>
  <c r="O130" i="7"/>
  <c r="K130" i="7"/>
  <c r="K1370" i="7"/>
  <c r="H1370" i="7"/>
  <c r="L1718" i="7"/>
  <c r="K667" i="7"/>
  <c r="L667" i="7"/>
  <c r="J896" i="7"/>
  <c r="C675" i="7"/>
  <c r="J675" i="7"/>
  <c r="M640" i="7"/>
  <c r="G640" i="7"/>
  <c r="F483" i="7"/>
  <c r="N1716" i="7"/>
  <c r="D1716" i="7"/>
  <c r="C1445" i="7"/>
  <c r="D1445" i="7"/>
  <c r="C291" i="7"/>
  <c r="D1657" i="7"/>
  <c r="O1657" i="7"/>
  <c r="O665" i="7"/>
  <c r="J1150" i="7"/>
  <c r="I1150" i="7"/>
  <c r="L1665" i="7"/>
  <c r="N1665" i="7"/>
  <c r="G277" i="7"/>
  <c r="H551" i="7"/>
  <c r="J551" i="7"/>
  <c r="I359" i="7"/>
  <c r="E359" i="7"/>
  <c r="K497" i="7"/>
  <c r="L5" i="7"/>
  <c r="C5" i="7"/>
  <c r="D59" i="7"/>
  <c r="N1367" i="7"/>
  <c r="D1367" i="7"/>
  <c r="H1956" i="7"/>
  <c r="M1956" i="7"/>
  <c r="D841" i="7"/>
  <c r="K943" i="7"/>
  <c r="H943" i="7"/>
  <c r="F1810" i="7"/>
  <c r="N1810" i="7"/>
  <c r="K1393" i="7"/>
  <c r="O1757" i="7"/>
  <c r="C1757" i="7"/>
  <c r="K1239" i="7"/>
  <c r="E1343" i="7"/>
  <c r="F1343" i="7"/>
  <c r="N466" i="7"/>
  <c r="F466" i="7"/>
  <c r="J1961" i="7"/>
  <c r="F1532" i="7"/>
  <c r="O1532" i="7"/>
  <c r="O903" i="7"/>
  <c r="M903" i="7"/>
  <c r="N742" i="7"/>
  <c r="I134" i="7"/>
  <c r="F134" i="7"/>
  <c r="F2100" i="7"/>
  <c r="O2116" i="7"/>
  <c r="N2116" i="7"/>
  <c r="G1693" i="7"/>
  <c r="L1693" i="7"/>
  <c r="F1914" i="7"/>
  <c r="F2026" i="7"/>
  <c r="K2026" i="7"/>
  <c r="G2138" i="7"/>
  <c r="I2138" i="7"/>
  <c r="H2093" i="7"/>
  <c r="O1248" i="7"/>
  <c r="L1248" i="7"/>
  <c r="I1682" i="7"/>
  <c r="M457" i="7"/>
  <c r="J457" i="7"/>
  <c r="J2099" i="7"/>
  <c r="C2099" i="7"/>
  <c r="G592" i="7"/>
  <c r="N730" i="7"/>
  <c r="H730" i="7"/>
  <c r="G567" i="7"/>
  <c r="N567" i="7"/>
  <c r="M262" i="7"/>
  <c r="N1028" i="7"/>
  <c r="I1028" i="7"/>
  <c r="M1237" i="7"/>
  <c r="D1626" i="7"/>
  <c r="O1626" i="7"/>
  <c r="J1414" i="7"/>
  <c r="K1414" i="7"/>
  <c r="J1941" i="7"/>
  <c r="K1547" i="7"/>
  <c r="M1547" i="7"/>
  <c r="G509" i="7"/>
  <c r="J509" i="7"/>
  <c r="J2152" i="7"/>
  <c r="N1365" i="7"/>
  <c r="J1365" i="7"/>
  <c r="H260" i="7"/>
  <c r="D1973" i="7"/>
  <c r="L1973" i="7"/>
  <c r="M1188" i="7"/>
  <c r="J1188" i="7"/>
  <c r="O1528" i="7"/>
  <c r="F2154" i="7"/>
  <c r="I2154" i="7"/>
  <c r="F2029" i="7"/>
  <c r="J2029" i="7"/>
  <c r="C828" i="7"/>
  <c r="I914" i="7"/>
  <c r="E914" i="7"/>
  <c r="J479" i="7"/>
  <c r="D1580" i="7"/>
  <c r="I1580" i="7"/>
  <c r="G1035" i="7"/>
  <c r="L1035" i="7"/>
  <c r="D1890" i="7"/>
  <c r="O1267" i="7"/>
  <c r="L1267" i="7"/>
  <c r="C628" i="7"/>
  <c r="G628" i="7"/>
  <c r="M969" i="7"/>
  <c r="H155" i="7"/>
  <c r="C155" i="7"/>
  <c r="D933" i="7"/>
  <c r="M777" i="7"/>
  <c r="I777" i="7"/>
  <c r="F1928" i="7"/>
  <c r="O1928" i="7"/>
  <c r="M1053" i="7"/>
  <c r="J1765" i="7"/>
  <c r="C1765" i="7"/>
  <c r="F881" i="7"/>
  <c r="L881" i="7"/>
  <c r="D1700" i="7"/>
  <c r="K1616" i="7"/>
  <c r="F1616" i="7"/>
  <c r="I1488" i="7"/>
  <c r="K1695" i="7"/>
  <c r="C1695" i="7"/>
  <c r="L2038" i="7"/>
  <c r="K2038" i="7"/>
  <c r="F363" i="7"/>
  <c r="G1957" i="7"/>
  <c r="F1957" i="7"/>
  <c r="J326" i="7"/>
  <c r="I326" i="7"/>
  <c r="O2144" i="7"/>
  <c r="G1003" i="7"/>
  <c r="J1003" i="7"/>
  <c r="C189" i="7"/>
  <c r="E1018" i="7"/>
  <c r="I1018" i="7"/>
  <c r="O1805" i="7"/>
  <c r="D1805" i="7"/>
  <c r="E471" i="7"/>
  <c r="E918" i="7"/>
  <c r="O918" i="7"/>
  <c r="L852" i="7"/>
  <c r="M852" i="7"/>
  <c r="N1201" i="7"/>
  <c r="O720" i="7"/>
  <c r="E720" i="7"/>
  <c r="C848" i="7"/>
  <c r="N1465" i="7"/>
  <c r="G1465" i="7"/>
  <c r="I792" i="7"/>
  <c r="M792" i="7"/>
  <c r="I1790" i="7"/>
  <c r="L188" i="7"/>
  <c r="K188" i="7"/>
  <c r="D1310" i="7"/>
  <c r="E1310" i="7"/>
  <c r="E513" i="7"/>
  <c r="F246" i="7"/>
  <c r="G246" i="7"/>
  <c r="F1427" i="7"/>
  <c r="N614" i="7"/>
  <c r="H614" i="7"/>
  <c r="C1051" i="7"/>
  <c r="L1051" i="7"/>
  <c r="D179" i="7"/>
  <c r="G1607" i="7"/>
  <c r="N1607" i="7"/>
  <c r="O1595" i="7"/>
  <c r="J1595" i="7"/>
  <c r="D1256" i="7"/>
  <c r="F259" i="7"/>
  <c r="H259" i="7"/>
  <c r="O191" i="7"/>
  <c r="E1650" i="7"/>
  <c r="M1650" i="7"/>
  <c r="G1737" i="7"/>
  <c r="K1737" i="7"/>
  <c r="E1575" i="7"/>
  <c r="M1361" i="7"/>
  <c r="N1361" i="7"/>
  <c r="K905" i="7"/>
  <c r="I905" i="7"/>
  <c r="G1982" i="7"/>
  <c r="D1748" i="7"/>
  <c r="E1748" i="7"/>
  <c r="C72" i="7"/>
  <c r="I221" i="7"/>
  <c r="G221" i="7"/>
  <c r="O658" i="7"/>
  <c r="M658" i="7"/>
  <c r="N441" i="7"/>
  <c r="K1170" i="7"/>
  <c r="F1170" i="7"/>
  <c r="M2081" i="7"/>
  <c r="L2081" i="7"/>
  <c r="D632" i="7"/>
  <c r="O1186" i="7"/>
  <c r="D1186" i="7"/>
  <c r="M1692" i="7"/>
  <c r="F653" i="7"/>
  <c r="C653" i="7"/>
  <c r="H431" i="7"/>
  <c r="C431" i="7"/>
  <c r="L494" i="7"/>
  <c r="N602" i="7"/>
  <c r="F602" i="7"/>
  <c r="C835" i="7"/>
  <c r="K835" i="7"/>
  <c r="G2027" i="7"/>
  <c r="G832" i="7"/>
  <c r="L832" i="7"/>
  <c r="K1422" i="7"/>
  <c r="O1252" i="7"/>
  <c r="J1252" i="7"/>
  <c r="M1561" i="7"/>
  <c r="C1561" i="7"/>
  <c r="J2210" i="7"/>
  <c r="M1297" i="7"/>
  <c r="C1297" i="7"/>
  <c r="N70" i="7"/>
  <c r="G70" i="7"/>
  <c r="K1111" i="7"/>
  <c r="C71" i="7"/>
  <c r="I71" i="7"/>
  <c r="O1215" i="7"/>
  <c r="E376" i="7"/>
  <c r="K376" i="7"/>
  <c r="O975" i="7"/>
  <c r="L975" i="7"/>
  <c r="D422" i="7"/>
  <c r="H1990" i="7"/>
  <c r="J1990" i="7"/>
  <c r="N1098" i="7"/>
  <c r="O1098" i="7"/>
  <c r="C1797" i="7"/>
  <c r="E1185" i="7"/>
  <c r="O1185" i="7"/>
  <c r="F2066" i="7"/>
  <c r="F631" i="7"/>
  <c r="N631" i="7"/>
  <c r="E565" i="7"/>
  <c r="M565" i="7"/>
  <c r="N2156" i="7"/>
  <c r="I956" i="7"/>
  <c r="D956" i="7"/>
  <c r="G96" i="7"/>
  <c r="K96" i="7"/>
  <c r="D1324" i="7"/>
  <c r="M1049" i="7"/>
  <c r="H1049" i="7"/>
  <c r="L1069" i="7"/>
  <c r="F526" i="7"/>
  <c r="N526" i="7"/>
  <c r="J598" i="7"/>
  <c r="E598" i="7"/>
  <c r="L374" i="7"/>
  <c r="D1744" i="7"/>
  <c r="N1744" i="7"/>
  <c r="K2046" i="7"/>
  <c r="F2046" i="7"/>
  <c r="J705" i="7"/>
  <c r="K1026" i="7"/>
  <c r="C1026" i="7"/>
  <c r="O1254" i="7"/>
  <c r="L1066" i="7"/>
  <c r="D1066" i="7"/>
  <c r="H1482" i="7"/>
  <c r="G1482" i="7"/>
  <c r="I2094" i="7"/>
  <c r="E2039" i="7"/>
  <c r="M2039" i="7"/>
  <c r="H1525" i="7"/>
  <c r="E1525" i="7"/>
  <c r="C433" i="7"/>
  <c r="I1043" i="7"/>
  <c r="J1043" i="7"/>
  <c r="M642" i="7"/>
  <c r="I1592" i="7"/>
  <c r="O1592" i="7"/>
  <c r="M775" i="7"/>
  <c r="I775" i="7"/>
  <c r="M2215" i="7"/>
  <c r="N1969" i="7"/>
  <c r="H1969" i="7"/>
  <c r="H939" i="7"/>
  <c r="F939" i="7"/>
  <c r="E1109" i="7"/>
  <c r="F972" i="7"/>
  <c r="O972" i="7"/>
  <c r="L417" i="7"/>
  <c r="H1262" i="7"/>
  <c r="G1262" i="7"/>
  <c r="G785" i="7"/>
  <c r="J785" i="7"/>
  <c r="L1110" i="7"/>
  <c r="O1086" i="7"/>
  <c r="L1086" i="7"/>
  <c r="G1454" i="7"/>
  <c r="C1454" i="7"/>
  <c r="J1621" i="7"/>
  <c r="H1719" i="7"/>
  <c r="K1719" i="7"/>
  <c r="O1308" i="7"/>
  <c r="M346" i="7"/>
  <c r="G346" i="7"/>
  <c r="L295" i="7"/>
  <c r="M295" i="7"/>
  <c r="M1637" i="7"/>
  <c r="J2074" i="7"/>
  <c r="K2074" i="7"/>
  <c r="F831" i="7"/>
  <c r="D831" i="7"/>
  <c r="D2225" i="7"/>
  <c r="H2103" i="7"/>
  <c r="N2103" i="7"/>
  <c r="L2033" i="7"/>
  <c r="F111" i="7"/>
  <c r="D111" i="7"/>
  <c r="H462" i="7"/>
  <c r="D462" i="7"/>
  <c r="F156" i="7"/>
  <c r="J2101" i="7"/>
  <c r="D2101" i="7"/>
  <c r="G10" i="7"/>
  <c r="F10" i="7"/>
  <c r="D74" i="7"/>
  <c r="H1154" i="7"/>
  <c r="O1154" i="7"/>
  <c r="J1300" i="7"/>
  <c r="N974" i="7"/>
  <c r="G974" i="7"/>
  <c r="N1777" i="7"/>
  <c r="F1777" i="7"/>
  <c r="M629" i="7"/>
  <c r="H663" i="7"/>
  <c r="I663" i="7"/>
  <c r="L1962" i="7"/>
  <c r="O1962" i="7"/>
  <c r="G1535" i="7"/>
  <c r="H1674" i="7"/>
  <c r="C1674" i="7"/>
  <c r="H1841" i="7"/>
  <c r="J294" i="7"/>
  <c r="K294" i="7"/>
  <c r="M218" i="7"/>
  <c r="I218" i="7"/>
  <c r="H1357" i="7"/>
  <c r="D76" i="7"/>
  <c r="L76" i="7"/>
  <c r="C2058" i="7"/>
  <c r="K2058" i="7"/>
  <c r="C1447" i="7"/>
  <c r="I1042" i="7"/>
  <c r="H1042" i="7"/>
  <c r="L1721" i="7"/>
  <c r="C1340" i="7"/>
  <c r="F1340" i="7"/>
  <c r="K143" i="7"/>
  <c r="C143" i="7"/>
  <c r="K1029" i="7"/>
  <c r="F216" i="7"/>
  <c r="H216" i="7"/>
  <c r="I1707" i="7"/>
  <c r="N1707" i="7"/>
  <c r="L485" i="7"/>
  <c r="L1030" i="7"/>
  <c r="C1030" i="7"/>
  <c r="F279" i="7"/>
  <c r="D2133" i="7"/>
  <c r="N2133" i="7"/>
  <c r="C2157" i="7"/>
  <c r="J2157" i="7"/>
  <c r="I1200" i="7"/>
  <c r="F1915" i="7"/>
  <c r="J1915" i="7"/>
  <c r="N332" i="7"/>
  <c r="L332" i="7"/>
  <c r="H1876" i="7"/>
  <c r="J2201" i="7"/>
  <c r="D2201" i="7"/>
  <c r="L1088" i="7"/>
  <c r="E172" i="7"/>
  <c r="D172" i="7"/>
  <c r="D1630" i="7"/>
  <c r="C1630" i="7"/>
  <c r="H316" i="7"/>
  <c r="E1138" i="7"/>
  <c r="H1138" i="7"/>
  <c r="I1509" i="7"/>
  <c r="K1509" i="7"/>
  <c r="F2131" i="7"/>
  <c r="H35" i="7"/>
  <c r="C35" i="7"/>
  <c r="K674" i="7"/>
  <c r="O1731" i="7"/>
  <c r="L1731" i="7"/>
  <c r="J814" i="7"/>
  <c r="G814" i="7"/>
  <c r="O1648" i="7"/>
  <c r="N1521" i="7"/>
  <c r="L1521" i="7"/>
  <c r="E815" i="7"/>
  <c r="M815" i="7"/>
  <c r="J885" i="7"/>
  <c r="I960" i="7"/>
  <c r="J960" i="7"/>
  <c r="J1986" i="7"/>
  <c r="M2220" i="7"/>
  <c r="K2220" i="7"/>
  <c r="F2158" i="7"/>
  <c r="K2158" i="7"/>
  <c r="D215" i="7"/>
  <c r="N1827" i="7"/>
  <c r="J1827" i="7"/>
  <c r="K1038" i="7"/>
  <c r="C1038" i="7"/>
  <c r="D878" i="7"/>
  <c r="E237" i="7"/>
  <c r="K237" i="7"/>
  <c r="D141" i="7"/>
  <c r="J201" i="7"/>
  <c r="H201" i="7"/>
  <c r="M2205" i="7"/>
  <c r="O2205" i="7"/>
  <c r="F1995" i="7"/>
  <c r="O354" i="7"/>
  <c r="J354" i="7"/>
  <c r="H203" i="7"/>
  <c r="E203" i="7"/>
  <c r="D1514" i="7"/>
  <c r="O1581" i="7"/>
  <c r="I1581" i="7"/>
  <c r="L2228" i="7"/>
  <c r="J239" i="7"/>
  <c r="C239" i="7"/>
  <c r="I1904" i="7"/>
  <c r="N1904" i="7"/>
  <c r="C2001" i="7"/>
  <c r="E1206" i="7"/>
  <c r="J1206" i="7"/>
  <c r="L314" i="7"/>
  <c r="J314" i="7"/>
  <c r="F1640" i="7"/>
  <c r="F1655" i="7"/>
  <c r="M1655" i="7"/>
  <c r="J2211" i="7"/>
  <c r="H712" i="7"/>
  <c r="C712" i="7"/>
  <c r="L1901" i="7"/>
  <c r="J1901" i="7"/>
  <c r="H808" i="7"/>
  <c r="M533" i="7"/>
  <c r="G533" i="7"/>
  <c r="J1023" i="7"/>
  <c r="O1023" i="7"/>
  <c r="E1606" i="7"/>
  <c r="G643" i="7"/>
  <c r="D643" i="7"/>
  <c r="M1114" i="7"/>
  <c r="G1625" i="7"/>
  <c r="I1625" i="7"/>
  <c r="M1075" i="7"/>
  <c r="O1075" i="7"/>
  <c r="F2212" i="7"/>
  <c r="N575" i="7"/>
  <c r="K575" i="7"/>
  <c r="O343" i="7"/>
  <c r="N343" i="7"/>
  <c r="K2122" i="7"/>
  <c r="J1091" i="7"/>
  <c r="M1091" i="7"/>
  <c r="D2040" i="7"/>
  <c r="H1801" i="7"/>
  <c r="J1801" i="7"/>
  <c r="M749" i="7"/>
  <c r="D749" i="7"/>
  <c r="F991" i="7"/>
  <c r="H522" i="7"/>
  <c r="C522" i="7"/>
  <c r="I798" i="7"/>
  <c r="L798" i="7"/>
  <c r="N132" i="7"/>
  <c r="H1712" i="7"/>
  <c r="F1712" i="7"/>
  <c r="G167" i="7"/>
  <c r="N478" i="7"/>
  <c r="J478" i="7"/>
  <c r="C1372" i="7"/>
  <c r="J1372" i="7"/>
  <c r="C53" i="7"/>
  <c r="M1078" i="7"/>
  <c r="J1078" i="7"/>
  <c r="L902" i="7"/>
  <c r="N902" i="7"/>
  <c r="O1126" i="7"/>
  <c r="M1517" i="7"/>
  <c r="N1517" i="7"/>
  <c r="D1839" i="7"/>
  <c r="K1455" i="7"/>
  <c r="N1455" i="7"/>
  <c r="G1920" i="7"/>
  <c r="J1920" i="7"/>
  <c r="O1942" i="7"/>
  <c r="C1931" i="7"/>
  <c r="I1931" i="7"/>
  <c r="O2090" i="7"/>
  <c r="I2090" i="7"/>
  <c r="H448" i="7"/>
  <c r="J1067" i="7"/>
  <c r="F1067" i="7"/>
  <c r="L1662" i="7"/>
  <c r="J1523" i="7"/>
  <c r="N1523" i="7"/>
  <c r="M350" i="7"/>
  <c r="D350" i="7"/>
  <c r="E1369" i="7"/>
  <c r="C439" i="7"/>
  <c r="O439" i="7"/>
  <c r="J713" i="7"/>
  <c r="C713" i="7"/>
  <c r="E231" i="7"/>
  <c r="L252" i="7"/>
  <c r="O252" i="7"/>
  <c r="O2203" i="7"/>
  <c r="F623" i="7"/>
  <c r="K623" i="7"/>
  <c r="N1622" i="7"/>
  <c r="L1622" i="7"/>
  <c r="C737" i="7"/>
  <c r="D1551" i="7"/>
  <c r="C1551" i="7"/>
  <c r="N562" i="7"/>
  <c r="E562" i="7"/>
  <c r="L2041" i="7"/>
  <c r="H1811" i="7"/>
  <c r="E1811" i="7"/>
  <c r="N1359" i="7"/>
  <c r="H895" i="7"/>
  <c r="K895" i="7"/>
  <c r="K1767" i="7"/>
  <c r="E1767" i="7"/>
  <c r="E973" i="7"/>
  <c r="N303" i="7"/>
  <c r="M303" i="7"/>
  <c r="G1773" i="7"/>
  <c r="N1773" i="7"/>
  <c r="G1002" i="7"/>
  <c r="F2009" i="7"/>
  <c r="N2009" i="7"/>
  <c r="O124" i="7"/>
  <c r="N174" i="7"/>
  <c r="J174" i="7"/>
  <c r="C12" i="7"/>
  <c r="L12" i="7"/>
  <c r="K1400" i="7"/>
  <c r="K1426" i="7"/>
  <c r="N1426" i="7"/>
  <c r="E1063" i="7"/>
  <c r="L1063" i="7"/>
  <c r="I1473" i="7"/>
  <c r="M818" i="7"/>
  <c r="C818" i="7"/>
  <c r="D1983" i="7"/>
  <c r="O360" i="7"/>
  <c r="J360" i="7"/>
  <c r="D804" i="7"/>
  <c r="J804" i="7"/>
  <c r="C1152" i="7"/>
  <c r="J607" i="7"/>
  <c r="G607" i="7"/>
  <c r="L861" i="7"/>
  <c r="I861" i="7"/>
  <c r="F157" i="7"/>
  <c r="L827" i="7"/>
  <c r="G827" i="7"/>
  <c r="K1135" i="7"/>
  <c r="L979" i="7"/>
  <c r="J979" i="7"/>
  <c r="D1065" i="7"/>
  <c r="J1065" i="7"/>
  <c r="J1588" i="7"/>
  <c r="H108" i="7"/>
  <c r="N108" i="7"/>
  <c r="H460" i="7"/>
  <c r="D460" i="7"/>
  <c r="M1441" i="7"/>
  <c r="E1107" i="7"/>
  <c r="H1107" i="7"/>
  <c r="M1955" i="7"/>
  <c r="H1536" i="7"/>
  <c r="K1536" i="7"/>
  <c r="O996" i="7"/>
  <c r="K996" i="7"/>
  <c r="L1194" i="7"/>
  <c r="M855" i="7"/>
  <c r="O855" i="7"/>
  <c r="N682" i="7"/>
  <c r="I682" i="7"/>
  <c r="O202" i="7"/>
  <c r="H2002" i="7"/>
  <c r="L2002" i="7"/>
  <c r="N1579" i="7"/>
  <c r="G2097" i="7"/>
  <c r="M2097" i="7"/>
  <c r="N1539" i="7"/>
  <c r="J1539" i="7"/>
  <c r="G1583" i="7"/>
  <c r="H501" i="7"/>
  <c r="D501" i="7"/>
  <c r="E715" i="7"/>
  <c r="F715" i="7"/>
  <c r="E1347" i="7"/>
  <c r="E4" i="7"/>
  <c r="H4" i="7"/>
  <c r="I552" i="7"/>
  <c r="H1305" i="7"/>
  <c r="K1305" i="7"/>
  <c r="F2239" i="7"/>
  <c r="C2239" i="7"/>
  <c r="J1908" i="7"/>
  <c r="N1803" i="7"/>
  <c r="D1803" i="7"/>
  <c r="M1140" i="7"/>
  <c r="K1140" i="7"/>
  <c r="G2165" i="7"/>
  <c r="M2055" i="7"/>
  <c r="F2055" i="7"/>
  <c r="C1179" i="7"/>
  <c r="O805" i="7"/>
  <c r="G805" i="7"/>
  <c r="N206" i="7"/>
  <c r="I206" i="7"/>
  <c r="C459" i="7"/>
  <c r="I844" i="7"/>
  <c r="O844" i="7"/>
  <c r="F1507" i="7"/>
  <c r="L1507" i="7"/>
  <c r="E1456" i="7"/>
  <c r="G904" i="7"/>
  <c r="M904" i="7"/>
  <c r="N1440" i="7"/>
  <c r="H85" i="7"/>
  <c r="F85" i="7"/>
  <c r="O490" i="7"/>
  <c r="K490" i="7"/>
  <c r="I1137" i="7"/>
  <c r="J1760" i="7"/>
  <c r="N1760" i="7"/>
  <c r="D911" i="7"/>
  <c r="G911" i="7"/>
  <c r="I1417" i="7"/>
  <c r="C655" i="7"/>
  <c r="F655" i="7"/>
  <c r="C27" i="7"/>
  <c r="C1060" i="7"/>
  <c r="N1060" i="7"/>
  <c r="M61" i="7"/>
  <c r="G61" i="7"/>
  <c r="G1280" i="7"/>
  <c r="O539" i="7"/>
  <c r="E539" i="7"/>
  <c r="O358" i="7"/>
  <c r="N358" i="7"/>
  <c r="J24" i="7"/>
  <c r="C1479" i="7"/>
  <c r="N1479" i="7"/>
  <c r="L1529" i="7"/>
  <c r="F1497" i="7"/>
  <c r="C1497" i="7"/>
  <c r="K816" i="7"/>
  <c r="N816" i="7"/>
  <c r="I1001" i="7"/>
  <c r="G1344" i="7"/>
  <c r="O1344" i="7"/>
  <c r="N212" i="7"/>
  <c r="J212" i="7"/>
  <c r="N1296" i="7"/>
  <c r="N1829" i="7"/>
  <c r="F1829" i="7"/>
  <c r="O1994" i="7"/>
  <c r="K56" i="7"/>
  <c r="H56" i="7"/>
  <c r="M990" i="7"/>
  <c r="H990" i="7"/>
  <c r="C790" i="7"/>
  <c r="D2030" i="7"/>
  <c r="C2030" i="7"/>
  <c r="J1658" i="7"/>
  <c r="K1658" i="7"/>
  <c r="G297" i="7"/>
  <c r="E1039" i="7"/>
  <c r="O1039" i="7"/>
  <c r="G248" i="7"/>
  <c r="G269" i="7"/>
  <c r="G2147" i="7"/>
  <c r="G1163" i="7"/>
  <c r="J1242" i="7"/>
  <c r="F98" i="7"/>
  <c r="K1145" i="7"/>
  <c r="H797" i="7"/>
  <c r="H1375" i="7"/>
  <c r="C1205" i="7"/>
  <c r="C1227" i="7"/>
  <c r="D225" i="7"/>
  <c r="H593" i="7"/>
  <c r="L1012" i="7"/>
  <c r="K1352" i="7"/>
  <c r="J265" i="7"/>
  <c r="K1878" i="7"/>
  <c r="D1788" i="7"/>
  <c r="K1428" i="7"/>
  <c r="N1755" i="7"/>
  <c r="E929" i="7"/>
  <c r="F402" i="7"/>
  <c r="F1495" i="7"/>
  <c r="L1960" i="7"/>
  <c r="D824" i="7"/>
  <c r="N1590" i="7"/>
  <c r="L2145" i="7"/>
  <c r="D1401" i="7"/>
  <c r="M467" i="7"/>
  <c r="F1548" i="7"/>
  <c r="G1391" i="7"/>
  <c r="D1218" i="7"/>
  <c r="G1413" i="7"/>
  <c r="L765" i="7"/>
  <c r="H1027" i="7"/>
  <c r="O1933" i="7"/>
  <c r="O1926" i="7"/>
  <c r="N339" i="7"/>
  <c r="N1888" i="7"/>
  <c r="D219" i="7"/>
  <c r="N473" i="7"/>
  <c r="F68" i="7"/>
  <c r="C949" i="7"/>
  <c r="E1789" i="7"/>
  <c r="I2150" i="7"/>
  <c r="L3" i="7"/>
  <c r="L1172" i="7"/>
  <c r="D529" i="7"/>
  <c r="F958" i="7"/>
  <c r="H958" i="7"/>
  <c r="K125" i="7"/>
  <c r="O398" i="7"/>
  <c r="H398" i="7"/>
  <c r="K2159" i="7"/>
  <c r="N2159" i="7"/>
  <c r="C639" i="7"/>
  <c r="K54" i="7"/>
  <c r="M54" i="7"/>
  <c r="N1148" i="7"/>
  <c r="E734" i="7"/>
  <c r="F1390" i="7"/>
  <c r="G1432" i="7"/>
  <c r="E495" i="7"/>
  <c r="D1275" i="7"/>
  <c r="K1202" i="7"/>
  <c r="C446" i="7"/>
  <c r="K630" i="7"/>
  <c r="C290" i="7"/>
  <c r="K662" i="7"/>
  <c r="J662" i="7"/>
  <c r="L1085" i="7"/>
  <c r="H236" i="7"/>
  <c r="D2169" i="7"/>
  <c r="I564" i="7"/>
  <c r="N161" i="7"/>
  <c r="O161" i="7"/>
  <c r="E2141" i="7"/>
  <c r="J266" i="7"/>
  <c r="O176" i="7"/>
  <c r="O1615" i="7"/>
  <c r="K1615" i="7"/>
  <c r="L180" i="7"/>
  <c r="M1534" i="7"/>
  <c r="G1005" i="7"/>
  <c r="O6" i="7"/>
  <c r="M6" i="7"/>
  <c r="J1009" i="7"/>
  <c r="E955" i="7"/>
  <c r="H677" i="7"/>
  <c r="N1444" i="7"/>
  <c r="L1270" i="7"/>
  <c r="E1270" i="7"/>
  <c r="K163" i="7"/>
  <c r="N2223" i="7"/>
  <c r="J419" i="7"/>
  <c r="H1139" i="7"/>
  <c r="E1139" i="7"/>
  <c r="D647" i="7"/>
  <c r="N1702" i="7"/>
  <c r="D1702" i="7"/>
  <c r="D782" i="7"/>
  <c r="F782" i="7"/>
  <c r="F390" i="7"/>
  <c r="N865" i="7"/>
  <c r="D865" i="7"/>
  <c r="E1741" i="7"/>
  <c r="E83" i="7"/>
  <c r="I83" i="7"/>
  <c r="F482" i="7"/>
  <c r="G482" i="7"/>
  <c r="E149" i="7"/>
  <c r="O656" i="7"/>
  <c r="L656" i="7"/>
  <c r="E1664" i="7"/>
  <c r="F1664" i="7"/>
  <c r="C1033" i="7"/>
  <c r="K2067" i="7"/>
  <c r="G2067" i="7"/>
  <c r="N2115" i="7"/>
  <c r="E304" i="7"/>
  <c r="G304" i="7"/>
  <c r="K46" i="7"/>
  <c r="I46" i="7"/>
  <c r="G854" i="7"/>
  <c r="H2148" i="7"/>
  <c r="O2148" i="7"/>
  <c r="M2050" i="7"/>
  <c r="G2050" i="7"/>
  <c r="M229" i="7"/>
  <c r="J894" i="7"/>
  <c r="H894" i="7"/>
  <c r="I1821" i="7"/>
  <c r="L1775" i="7"/>
  <c r="G1775" i="7"/>
  <c r="L1144" i="7"/>
  <c r="N1144" i="7"/>
  <c r="J200" i="7"/>
  <c r="M1255" i="7"/>
  <c r="L1255" i="7"/>
  <c r="G1711" i="7"/>
  <c r="J1711" i="7"/>
  <c r="K364" i="7"/>
  <c r="H2191" i="7"/>
  <c r="G2191" i="7"/>
  <c r="K187" i="7"/>
  <c r="G1334" i="7"/>
  <c r="E1334" i="7"/>
  <c r="H324" i="7"/>
  <c r="E324" i="7"/>
  <c r="C948" i="7"/>
  <c r="F769" i="7"/>
  <c r="O769" i="7"/>
  <c r="E1979" i="7"/>
  <c r="M1979" i="7"/>
  <c r="J16" i="7"/>
  <c r="I1503" i="7"/>
  <c r="E1503" i="7"/>
  <c r="H1084" i="7"/>
  <c r="L434" i="7"/>
  <c r="F434" i="7"/>
  <c r="N292" i="7"/>
  <c r="G292" i="7"/>
  <c r="D803" i="7"/>
  <c r="K2004" i="7"/>
  <c r="F2004" i="7"/>
  <c r="F41" i="7"/>
  <c r="I41" i="7"/>
  <c r="L321" i="7"/>
  <c r="M1761" i="7"/>
  <c r="N1761" i="7"/>
  <c r="G633" i="7"/>
  <c r="N1849" i="7"/>
  <c r="G1849" i="7"/>
  <c r="L783" i="7"/>
  <c r="K783" i="7"/>
  <c r="J1618" i="7"/>
  <c r="K1753" i="7"/>
  <c r="M1753" i="7"/>
  <c r="F1087" i="7"/>
  <c r="L1087" i="7"/>
  <c r="D1795" i="7"/>
  <c r="I2069" i="7"/>
  <c r="N2069" i="7"/>
  <c r="D1096" i="7"/>
  <c r="D637" i="7"/>
  <c r="H637" i="7"/>
  <c r="I1861" i="7"/>
  <c r="G1861" i="7"/>
  <c r="C793" i="7"/>
  <c r="G1724" i="7"/>
  <c r="N1724" i="7"/>
  <c r="K621" i="7"/>
  <c r="E621" i="7"/>
  <c r="J2202" i="7"/>
  <c r="D1089" i="7"/>
  <c r="N1089" i="7"/>
  <c r="O1992" i="7"/>
  <c r="O2130" i="7"/>
  <c r="J2130" i="7"/>
  <c r="I1077" i="7"/>
  <c r="M1077" i="7"/>
  <c r="L403" i="7"/>
  <c r="K226" i="7"/>
  <c r="C226" i="7"/>
  <c r="H826" i="7"/>
  <c r="M826" i="7"/>
  <c r="I1940" i="7"/>
  <c r="D1936" i="7"/>
  <c r="K1936" i="7"/>
  <c r="I617" i="7"/>
  <c r="L2111" i="7"/>
  <c r="O2111" i="7"/>
  <c r="C906" i="7"/>
  <c r="F906" i="7"/>
  <c r="K39" i="7"/>
  <c r="M1984" i="7"/>
  <c r="L1984" i="7"/>
  <c r="I2020" i="7"/>
  <c r="H2020" i="7"/>
  <c r="H2047" i="7"/>
  <c r="J301" i="7"/>
  <c r="M301" i="7"/>
  <c r="H660" i="7"/>
  <c r="H859" i="7"/>
  <c r="C859" i="7"/>
  <c r="E1463" i="7"/>
  <c r="K1463" i="7"/>
  <c r="L2000" i="7"/>
  <c r="D555" i="7"/>
  <c r="F555" i="7"/>
  <c r="D961" i="7"/>
  <c r="N961" i="7"/>
  <c r="N1844" i="7"/>
  <c r="K907" i="7"/>
  <c r="N907" i="7"/>
  <c r="F21" i="7"/>
  <c r="M1520" i="7"/>
  <c r="C1520" i="7"/>
  <c r="J409" i="7"/>
  <c r="D409" i="7"/>
  <c r="I1405" i="7"/>
  <c r="H1645" i="7"/>
  <c r="E1645" i="7"/>
  <c r="M40" i="7"/>
  <c r="L40" i="7"/>
  <c r="O117" i="7"/>
  <c r="K778" i="7"/>
  <c r="D778" i="7"/>
  <c r="C1593" i="7"/>
  <c r="I550" i="7"/>
  <c r="N550" i="7"/>
  <c r="D1796" i="7"/>
  <c r="E1796" i="7"/>
  <c r="J1292" i="7"/>
  <c r="I1892" i="7"/>
  <c r="C1892" i="7"/>
  <c r="C1076" i="7"/>
  <c r="E1076" i="7"/>
  <c r="I1538" i="7"/>
  <c r="F1353" i="7"/>
  <c r="J1353" i="7"/>
  <c r="N748" i="7"/>
  <c r="D1040" i="7"/>
  <c r="J1040" i="7"/>
  <c r="D106" i="7"/>
  <c r="L106" i="7"/>
  <c r="O140" i="7"/>
  <c r="F1599" i="7"/>
  <c r="D1599" i="7"/>
  <c r="N1526" i="7"/>
  <c r="D1526" i="7"/>
  <c r="K2164" i="7"/>
  <c r="H1282" i="7"/>
  <c r="I1282" i="7"/>
  <c r="E2179" i="7"/>
  <c r="G160" i="7"/>
  <c r="C160" i="7"/>
  <c r="O1004" i="7"/>
  <c r="E1004" i="7"/>
  <c r="F1602" i="7"/>
  <c r="M1322" i="7"/>
  <c r="C1322" i="7"/>
  <c r="H34" i="7"/>
  <c r="F34" i="7"/>
  <c r="O568" i="7"/>
  <c r="M337" i="7"/>
  <c r="H337" i="7"/>
  <c r="H1812" i="7"/>
  <c r="H1354" i="7"/>
  <c r="M1354" i="7"/>
  <c r="G427" i="7"/>
  <c r="F427" i="7"/>
  <c r="N1991" i="7"/>
  <c r="F1101" i="7"/>
  <c r="H1101" i="7"/>
  <c r="C43" i="7"/>
  <c r="H43" i="7"/>
  <c r="J1554" i="7"/>
  <c r="K261" i="7"/>
  <c r="J261" i="7"/>
  <c r="O821" i="7"/>
  <c r="M13" i="7"/>
  <c r="D13" i="7"/>
  <c r="G1627" i="7"/>
  <c r="E1627" i="7"/>
  <c r="D458" i="7"/>
  <c r="H2204" i="7"/>
  <c r="I2204" i="7"/>
  <c r="I1677" i="7"/>
  <c r="D1677" i="7"/>
  <c r="N1717" i="7"/>
  <c r="J139" i="7"/>
  <c r="H139" i="7"/>
  <c r="K426" i="7"/>
  <c r="O978" i="7"/>
  <c r="L978" i="7"/>
  <c r="E249" i="7"/>
  <c r="M249" i="7"/>
  <c r="O1230" i="7"/>
  <c r="K224" i="7"/>
  <c r="D224" i="7"/>
  <c r="C420" i="7"/>
  <c r="G420" i="7"/>
  <c r="N869" i="7"/>
  <c r="F130" i="7"/>
  <c r="H130" i="7"/>
  <c r="N1370" i="7"/>
  <c r="D1718" i="7"/>
  <c r="H1718" i="7"/>
  <c r="N667" i="7"/>
  <c r="M667" i="7"/>
  <c r="C896" i="7"/>
  <c r="H675" i="7"/>
  <c r="M675" i="7"/>
  <c r="F640" i="7"/>
  <c r="L640" i="7"/>
  <c r="K483" i="7"/>
  <c r="F1716" i="7"/>
  <c r="M1716" i="7"/>
  <c r="K1445" i="7"/>
  <c r="G291" i="7"/>
  <c r="I291" i="7"/>
  <c r="F1657" i="7"/>
  <c r="J1657" i="7"/>
  <c r="K665" i="7"/>
  <c r="O1150" i="7"/>
  <c r="D1150" i="7"/>
  <c r="J1665" i="7"/>
  <c r="M1665" i="7"/>
  <c r="M277" i="7"/>
  <c r="G551" i="7"/>
  <c r="L551" i="7"/>
  <c r="M359" i="7"/>
  <c r="J497" i="7"/>
  <c r="G497" i="7"/>
  <c r="E5" i="7"/>
  <c r="K5" i="7"/>
  <c r="H59" i="7"/>
  <c r="J1367" i="7"/>
  <c r="M1367" i="7"/>
  <c r="F1956" i="7"/>
  <c r="K1956" i="7"/>
  <c r="M841" i="7"/>
  <c r="J943" i="7"/>
  <c r="E943" i="7"/>
  <c r="C1810" i="7"/>
  <c r="G1393" i="7"/>
  <c r="C1393" i="7"/>
  <c r="N1757" i="7"/>
  <c r="D1757" i="7"/>
  <c r="N1239" i="7"/>
  <c r="I1343" i="7"/>
  <c r="L1343" i="7"/>
  <c r="L466" i="7"/>
  <c r="O466" i="7"/>
  <c r="E1961" i="7"/>
  <c r="J1532" i="7"/>
  <c r="K1532" i="7"/>
  <c r="I903" i="7"/>
  <c r="K742" i="7"/>
  <c r="O742" i="7"/>
  <c r="O134" i="7"/>
  <c r="G134" i="7"/>
  <c r="I2100" i="7"/>
  <c r="J2116" i="7"/>
  <c r="G2116" i="7"/>
  <c r="F1693" i="7"/>
  <c r="M1693" i="7"/>
  <c r="D1914" i="7"/>
  <c r="D2026" i="7"/>
  <c r="C2026" i="7"/>
  <c r="M2138" i="7"/>
  <c r="J2093" i="7"/>
  <c r="D2093" i="7"/>
  <c r="F1248" i="7"/>
  <c r="N1248" i="7"/>
  <c r="L1682" i="7"/>
  <c r="I457" i="7"/>
  <c r="K457" i="7"/>
  <c r="E2099" i="7"/>
  <c r="I2099" i="7"/>
  <c r="K592" i="7"/>
  <c r="L730" i="7"/>
  <c r="J730" i="7"/>
  <c r="M567" i="7"/>
  <c r="E262" i="7"/>
  <c r="O262" i="7"/>
  <c r="L1028" i="7"/>
  <c r="J1028" i="7"/>
  <c r="H1237" i="7"/>
  <c r="L1626" i="7"/>
  <c r="M1626" i="7"/>
  <c r="N1414" i="7"/>
  <c r="E1414" i="7"/>
  <c r="M1941" i="7"/>
  <c r="O1547" i="7"/>
  <c r="F1547" i="7"/>
  <c r="O509" i="7"/>
  <c r="L2152" i="7"/>
  <c r="E2152" i="7"/>
  <c r="I1365" i="7"/>
  <c r="E1365" i="7"/>
  <c r="I260" i="7"/>
  <c r="F1973" i="7"/>
  <c r="C1973" i="7"/>
  <c r="L1188" i="7"/>
  <c r="N1188" i="7"/>
  <c r="G1528" i="7"/>
  <c r="G2154" i="7"/>
  <c r="M2154" i="7"/>
  <c r="D2029" i="7"/>
  <c r="N828" i="7"/>
  <c r="K828" i="7"/>
  <c r="H914" i="7"/>
  <c r="F914" i="7"/>
  <c r="G479" i="7"/>
  <c r="K1580" i="7"/>
  <c r="G1580" i="7"/>
  <c r="I1035" i="7"/>
  <c r="N1035" i="7"/>
  <c r="J1890" i="7"/>
  <c r="D1267" i="7"/>
  <c r="E1267" i="7"/>
  <c r="M628" i="7"/>
  <c r="D969" i="7"/>
  <c r="G969" i="7"/>
  <c r="J155" i="7"/>
  <c r="D155" i="7"/>
  <c r="E933" i="7"/>
  <c r="E777" i="7"/>
  <c r="L777" i="7"/>
  <c r="H1928" i="7"/>
  <c r="G1928" i="7"/>
  <c r="E1053" i="7"/>
  <c r="L1765" i="7"/>
  <c r="G1765" i="7"/>
  <c r="D881" i="7"/>
  <c r="K1700" i="7"/>
  <c r="C1700" i="7"/>
  <c r="C1616" i="7"/>
  <c r="L1616" i="7"/>
  <c r="L1488" i="7"/>
  <c r="O1695" i="7"/>
  <c r="E1695" i="7"/>
  <c r="G2038" i="7"/>
  <c r="I2038" i="7"/>
  <c r="L363" i="7"/>
  <c r="E1957" i="7"/>
  <c r="K1957" i="7"/>
  <c r="O326" i="7"/>
  <c r="J2144" i="7"/>
  <c r="K2144" i="7"/>
  <c r="E1003" i="7"/>
  <c r="L1003" i="7"/>
  <c r="M189" i="7"/>
  <c r="H1018" i="7"/>
  <c r="D1018" i="7"/>
  <c r="M1805" i="7"/>
  <c r="G1805" i="7"/>
  <c r="H471" i="7"/>
  <c r="L918" i="7"/>
  <c r="J918" i="7"/>
  <c r="F852" i="7"/>
  <c r="L1201" i="7"/>
  <c r="H1201" i="7"/>
  <c r="H720" i="7"/>
  <c r="G720" i="7"/>
  <c r="G848" i="7"/>
  <c r="H1465" i="7"/>
  <c r="E1465" i="7"/>
  <c r="N792" i="7"/>
  <c r="G792" i="7"/>
  <c r="O1790" i="7"/>
  <c r="M188" i="7"/>
  <c r="I188" i="7"/>
  <c r="O1310" i="7"/>
  <c r="G513" i="7"/>
  <c r="C513" i="7"/>
  <c r="O246" i="7"/>
  <c r="I246" i="7"/>
  <c r="K1427" i="7"/>
  <c r="L614" i="7"/>
  <c r="M614" i="7"/>
  <c r="I1051" i="7"/>
  <c r="E1051" i="7"/>
  <c r="G179" i="7"/>
  <c r="D1607" i="7"/>
  <c r="I1607" i="7"/>
  <c r="N1595" i="7"/>
  <c r="O1256" i="7"/>
  <c r="L1256" i="7"/>
  <c r="G259" i="7"/>
  <c r="L259" i="7"/>
  <c r="I191" i="7"/>
  <c r="K1650" i="7"/>
  <c r="F1650" i="7"/>
  <c r="I1737" i="7"/>
  <c r="J1737" i="7"/>
  <c r="F1575" i="7"/>
  <c r="K1361" i="7"/>
  <c r="E1361" i="7"/>
  <c r="J905" i="7"/>
  <c r="M1982" i="7"/>
  <c r="K1982" i="7"/>
  <c r="H1748" i="7"/>
  <c r="C1748" i="7"/>
  <c r="I72" i="7"/>
  <c r="K221" i="7"/>
  <c r="E221" i="7"/>
  <c r="G658" i="7"/>
  <c r="D658" i="7"/>
  <c r="E441" i="7"/>
  <c r="G1170" i="7"/>
  <c r="E1170" i="7"/>
  <c r="D2081" i="7"/>
  <c r="C632" i="7"/>
  <c r="F632" i="7"/>
  <c r="E1186" i="7"/>
  <c r="F1186" i="7"/>
  <c r="N1692" i="7"/>
  <c r="N653" i="7"/>
  <c r="O653" i="7"/>
  <c r="N431" i="7"/>
  <c r="I431" i="7"/>
  <c r="O494" i="7"/>
  <c r="G602" i="7"/>
  <c r="H602" i="7"/>
  <c r="J835" i="7"/>
  <c r="K2027" i="7"/>
  <c r="H2027" i="7"/>
  <c r="I832" i="7"/>
  <c r="H832" i="7"/>
  <c r="E1422" i="7"/>
  <c r="H1252" i="7"/>
  <c r="D1252" i="7"/>
  <c r="J1561" i="7"/>
  <c r="K1561" i="7"/>
  <c r="O2210" i="7"/>
  <c r="J1297" i="7"/>
  <c r="I1297" i="7"/>
  <c r="K70" i="7"/>
  <c r="E1111" i="7"/>
  <c r="O1111" i="7"/>
  <c r="N71" i="7"/>
  <c r="D71" i="7"/>
  <c r="D1215" i="7"/>
  <c r="I376" i="7"/>
  <c r="L376" i="7"/>
  <c r="E975" i="7"/>
  <c r="K975" i="7"/>
  <c r="K422" i="7"/>
  <c r="I1990" i="7"/>
  <c r="M1990" i="7"/>
  <c r="L1098" i="7"/>
  <c r="D1797" i="7"/>
  <c r="L1797" i="7"/>
  <c r="J1185" i="7"/>
  <c r="I1185" i="7"/>
  <c r="E2066" i="7"/>
  <c r="G631" i="7"/>
  <c r="K631" i="7"/>
  <c r="J565" i="7"/>
  <c r="O565" i="7"/>
  <c r="J2156" i="7"/>
  <c r="E956" i="7"/>
  <c r="F956" i="7"/>
  <c r="C96" i="7"/>
  <c r="G1324" i="7"/>
  <c r="C1324" i="7"/>
  <c r="E1049" i="7"/>
  <c r="C1049" i="7"/>
  <c r="I1069" i="7"/>
  <c r="G526" i="7"/>
  <c r="E526" i="7"/>
  <c r="F598" i="7"/>
  <c r="L598" i="7"/>
  <c r="N374" i="7"/>
  <c r="H1744" i="7"/>
  <c r="C1744" i="7"/>
  <c r="O2046" i="7"/>
  <c r="L705" i="7"/>
  <c r="K705" i="7"/>
  <c r="J1026" i="7"/>
  <c r="F1026" i="7"/>
  <c r="M1254" i="7"/>
  <c r="I1066" i="7"/>
  <c r="J1066" i="7"/>
  <c r="M1482" i="7"/>
  <c r="N1482" i="7"/>
  <c r="H2094" i="7"/>
  <c r="G2039" i="7"/>
  <c r="K2039" i="7"/>
  <c r="J1525" i="7"/>
  <c r="I433" i="7"/>
  <c r="D433" i="7"/>
  <c r="D1043" i="7"/>
  <c r="G1043" i="7"/>
  <c r="K642" i="7"/>
  <c r="M1592" i="7"/>
  <c r="L1592" i="7"/>
  <c r="F775" i="7"/>
  <c r="N775" i="7"/>
  <c r="F2215" i="7"/>
  <c r="C1969" i="7"/>
  <c r="J1969" i="7"/>
  <c r="C939" i="7"/>
  <c r="C1109" i="7"/>
  <c r="D1109" i="7"/>
  <c r="K972" i="7"/>
  <c r="N972" i="7"/>
  <c r="K417" i="7"/>
  <c r="D1262" i="7"/>
  <c r="N1262" i="7"/>
  <c r="O785" i="7"/>
  <c r="D785" i="7"/>
  <c r="G1110" i="7"/>
  <c r="K1086" i="7"/>
  <c r="N1086" i="7"/>
  <c r="F1454" i="7"/>
  <c r="E1621" i="7"/>
  <c r="G1621" i="7"/>
  <c r="D1719" i="7"/>
  <c r="N1719" i="7"/>
  <c r="E1308" i="7"/>
  <c r="F346" i="7"/>
  <c r="H346" i="7"/>
  <c r="C295" i="7"/>
  <c r="G295" i="7"/>
  <c r="J1637" i="7"/>
  <c r="E2074" i="7"/>
  <c r="H2074" i="7"/>
  <c r="G831" i="7"/>
  <c r="L2225" i="7"/>
  <c r="F2225" i="7"/>
  <c r="O2103" i="7"/>
  <c r="K2103" i="7"/>
  <c r="N2033" i="7"/>
  <c r="C111" i="7"/>
  <c r="J111" i="7"/>
  <c r="F462" i="7"/>
  <c r="J462" i="7"/>
  <c r="D156" i="7"/>
  <c r="F2101" i="7"/>
  <c r="E2101" i="7"/>
  <c r="D10" i="7"/>
  <c r="I74" i="7"/>
  <c r="O74" i="7"/>
  <c r="L1154" i="7"/>
  <c r="K1154" i="7"/>
  <c r="L1300" i="7"/>
  <c r="E974" i="7"/>
  <c r="K974" i="7"/>
  <c r="O1777" i="7"/>
  <c r="L1777" i="7"/>
  <c r="K629" i="7"/>
  <c r="F663" i="7"/>
  <c r="N663" i="7"/>
  <c r="F1962" i="7"/>
  <c r="N1535" i="7"/>
  <c r="D1535" i="7"/>
  <c r="M1674" i="7"/>
  <c r="E1674" i="7"/>
  <c r="K1841" i="7"/>
  <c r="C294" i="7"/>
  <c r="E294" i="7"/>
  <c r="H218" i="7"/>
  <c r="K218" i="7"/>
  <c r="L1357" i="7"/>
  <c r="G76" i="7"/>
  <c r="J76" i="7"/>
  <c r="G2058" i="7"/>
  <c r="G1447" i="7"/>
  <c r="L1447" i="7"/>
  <c r="D1042" i="7"/>
  <c r="L1042" i="7"/>
  <c r="F1721" i="7"/>
  <c r="H1340" i="7"/>
  <c r="D1340" i="7"/>
  <c r="O143" i="7"/>
  <c r="M143" i="7"/>
  <c r="H1029" i="7"/>
  <c r="D216" i="7"/>
  <c r="G216" i="7"/>
  <c r="H1707" i="7"/>
  <c r="K485" i="7"/>
  <c r="J485" i="7"/>
  <c r="O1030" i="7"/>
  <c r="G1030" i="7"/>
  <c r="M279" i="7"/>
  <c r="M2133" i="7"/>
  <c r="L2133" i="7"/>
  <c r="E2157" i="7"/>
  <c r="I2157" i="7"/>
  <c r="O1200" i="7"/>
  <c r="I1915" i="7"/>
  <c r="L1915" i="7"/>
  <c r="E332" i="7"/>
  <c r="C1876" i="7"/>
  <c r="E1876" i="7"/>
  <c r="I2201" i="7"/>
  <c r="O2201" i="7"/>
  <c r="J1088" i="7"/>
  <c r="F172" i="7"/>
  <c r="M172" i="7"/>
  <c r="J1630" i="7"/>
  <c r="M1630" i="7"/>
  <c r="D316" i="7"/>
  <c r="F1138" i="7"/>
  <c r="C1138" i="7"/>
  <c r="C1509" i="7"/>
  <c r="J2131" i="7"/>
  <c r="N2131" i="7"/>
  <c r="E35" i="7"/>
  <c r="F35" i="7"/>
  <c r="D674" i="7"/>
  <c r="F1731" i="7"/>
  <c r="H1731" i="7"/>
  <c r="M814" i="7"/>
  <c r="D814" i="7"/>
  <c r="M1648" i="7"/>
  <c r="K1521" i="7"/>
  <c r="C1521" i="7"/>
  <c r="G815" i="7"/>
  <c r="N885" i="7"/>
  <c r="D885" i="7"/>
  <c r="H960" i="7"/>
  <c r="K960" i="7"/>
  <c r="C1986" i="7"/>
  <c r="L2220" i="7"/>
  <c r="H2220" i="7"/>
  <c r="J2158" i="7"/>
  <c r="D2158" i="7"/>
  <c r="M215" i="7"/>
  <c r="M1827" i="7"/>
  <c r="H1827" i="7"/>
  <c r="G1038" i="7"/>
  <c r="H878" i="7"/>
  <c r="I878" i="7"/>
  <c r="G237" i="7"/>
  <c r="J237" i="7"/>
  <c r="G141" i="7"/>
  <c r="I201" i="7"/>
  <c r="N201" i="7"/>
  <c r="K2205" i="7"/>
  <c r="H2205" i="7"/>
  <c r="E1995" i="7"/>
  <c r="I354" i="7"/>
  <c r="N354" i="7"/>
  <c r="J203" i="7"/>
  <c r="K1514" i="7"/>
  <c r="I1514" i="7"/>
  <c r="N1581" i="7"/>
  <c r="C1581" i="7"/>
  <c r="G2228" i="7"/>
  <c r="G239" i="7"/>
  <c r="O239" i="7"/>
  <c r="J1904" i="7"/>
  <c r="M1904" i="7"/>
  <c r="D2001" i="7"/>
  <c r="F1206" i="7"/>
  <c r="L1206" i="7"/>
  <c r="E314" i="7"/>
  <c r="O1640" i="7"/>
  <c r="K1640" i="7"/>
  <c r="J1655" i="7"/>
  <c r="K1655" i="7"/>
  <c r="E2211" i="7"/>
  <c r="I712" i="7"/>
  <c r="M712" i="7"/>
  <c r="O1901" i="7"/>
  <c r="K1901" i="7"/>
  <c r="C808" i="7"/>
  <c r="K533" i="7"/>
  <c r="O533" i="7"/>
  <c r="E1023" i="7"/>
  <c r="G1606" i="7"/>
  <c r="I1606" i="7"/>
  <c r="K643" i="7"/>
  <c r="M643" i="7"/>
  <c r="G1114" i="7"/>
  <c r="K1625" i="7"/>
  <c r="H1625" i="7"/>
  <c r="G1075" i="7"/>
  <c r="J1075" i="7"/>
  <c r="E2212" i="7"/>
  <c r="F575" i="7"/>
  <c r="C575" i="7"/>
  <c r="G343" i="7"/>
  <c r="M2122" i="7"/>
  <c r="L2122" i="7"/>
  <c r="F1091" i="7"/>
  <c r="C1091" i="7"/>
  <c r="E2040" i="7"/>
  <c r="D1801" i="7"/>
  <c r="F1801" i="7"/>
  <c r="E749" i="7"/>
  <c r="H749" i="7"/>
  <c r="K991" i="7"/>
  <c r="J522" i="7"/>
  <c r="O522" i="7"/>
  <c r="J798" i="7"/>
  <c r="D132" i="7"/>
  <c r="C132" i="7"/>
  <c r="G1712" i="7"/>
  <c r="I1712" i="7"/>
  <c r="M167" i="7"/>
  <c r="L478" i="7"/>
  <c r="D478" i="7"/>
  <c r="F1372" i="7"/>
  <c r="L1372" i="7"/>
  <c r="M53" i="7"/>
  <c r="H1078" i="7"/>
  <c r="G1078" i="7"/>
  <c r="K902" i="7"/>
  <c r="M1126" i="7"/>
  <c r="D1126" i="7"/>
  <c r="K1517" i="7"/>
  <c r="D1517" i="7"/>
  <c r="E1839" i="7"/>
  <c r="C1455" i="7"/>
  <c r="E1455" i="7"/>
  <c r="E1920" i="7"/>
  <c r="D1920" i="7"/>
  <c r="F1942" i="7"/>
  <c r="K1931" i="7"/>
  <c r="J1931" i="7"/>
  <c r="K2090" i="7"/>
  <c r="O448" i="7"/>
  <c r="N448" i="7"/>
  <c r="G1067" i="7"/>
  <c r="M1067" i="7"/>
  <c r="J1662" i="7"/>
  <c r="C1523" i="7"/>
  <c r="O1523" i="7"/>
  <c r="F350" i="7"/>
  <c r="E350" i="7"/>
  <c r="J1369" i="7"/>
  <c r="G439" i="7"/>
  <c r="F439" i="7"/>
  <c r="N713" i="7"/>
  <c r="M231" i="7"/>
  <c r="N231" i="7"/>
  <c r="N252" i="7"/>
  <c r="J252" i="7"/>
  <c r="H2203" i="7"/>
  <c r="J623" i="7"/>
  <c r="D623" i="7"/>
  <c r="I1622" i="7"/>
  <c r="C1622" i="7"/>
  <c r="H737" i="7"/>
  <c r="E1551" i="7"/>
  <c r="K1551" i="7"/>
  <c r="J562" i="7"/>
  <c r="G2041" i="7"/>
  <c r="O2041" i="7"/>
  <c r="C1811" i="7"/>
  <c r="G1811" i="7"/>
  <c r="H1359" i="7"/>
  <c r="O895" i="7"/>
  <c r="C895" i="7"/>
  <c r="L1767" i="7"/>
  <c r="G1767" i="7"/>
  <c r="L973" i="7"/>
  <c r="G303" i="7"/>
  <c r="D303" i="7"/>
  <c r="L1773" i="7"/>
  <c r="L1002" i="7"/>
  <c r="F1002" i="7"/>
  <c r="M2009" i="7"/>
  <c r="G2009" i="7"/>
  <c r="K124" i="7"/>
  <c r="O174" i="7"/>
  <c r="H174" i="7"/>
  <c r="I12" i="7"/>
  <c r="D12" i="7"/>
  <c r="G1400" i="7"/>
  <c r="M1426" i="7"/>
  <c r="C1426" i="7"/>
  <c r="M1063" i="7"/>
  <c r="O1473" i="7"/>
  <c r="K1473" i="7"/>
  <c r="K818" i="7"/>
  <c r="D818" i="7"/>
  <c r="O1983" i="7"/>
  <c r="N360" i="7"/>
  <c r="J2091" i="7"/>
  <c r="H1163" i="7"/>
  <c r="K1242" i="7"/>
  <c r="I1835" i="7"/>
  <c r="L1145" i="7"/>
  <c r="M797" i="7"/>
  <c r="I1375" i="7"/>
  <c r="H1205" i="7"/>
  <c r="I941" i="7"/>
  <c r="E225" i="7"/>
  <c r="G593" i="7"/>
  <c r="M1012" i="7"/>
  <c r="F1352" i="7"/>
  <c r="M265" i="7"/>
  <c r="M1878" i="7"/>
  <c r="E1788" i="7"/>
  <c r="D1428" i="7"/>
  <c r="M1755" i="7"/>
  <c r="O929" i="7"/>
  <c r="J402" i="7"/>
  <c r="M1495" i="7"/>
  <c r="H1268" i="7"/>
  <c r="J824" i="7"/>
  <c r="O1590" i="7"/>
  <c r="E2145" i="7"/>
  <c r="O1401" i="7"/>
  <c r="H467" i="7"/>
  <c r="J1548" i="7"/>
  <c r="N1391" i="7"/>
  <c r="E1218" i="7"/>
  <c r="J1413" i="7"/>
  <c r="I765" i="7"/>
  <c r="D1027" i="7"/>
  <c r="C1933" i="7"/>
  <c r="J1926" i="7"/>
  <c r="D339" i="7"/>
  <c r="O1888" i="7"/>
  <c r="G219" i="7"/>
  <c r="J473" i="7"/>
  <c r="H68" i="7"/>
  <c r="D949" i="7"/>
  <c r="J1789" i="7"/>
  <c r="M2150" i="7"/>
  <c r="I3" i="7"/>
  <c r="I1172" i="7"/>
  <c r="F529" i="7"/>
  <c r="I958" i="7"/>
  <c r="E370" i="7"/>
  <c r="I125" i="7"/>
  <c r="E398" i="7"/>
  <c r="N766" i="7"/>
  <c r="I2159" i="7"/>
  <c r="O639" i="7"/>
  <c r="H1685" i="7"/>
  <c r="O54" i="7"/>
  <c r="C54" i="7"/>
  <c r="L734" i="7"/>
  <c r="E1390" i="7"/>
  <c r="D1390" i="7"/>
  <c r="O495" i="7"/>
  <c r="H495" i="7"/>
  <c r="G1275" i="7"/>
  <c r="J1202" i="7"/>
  <c r="D446" i="7"/>
  <c r="M630" i="7"/>
  <c r="D290" i="7"/>
  <c r="M662" i="7"/>
  <c r="O662" i="7"/>
  <c r="C1085" i="7"/>
  <c r="M236" i="7"/>
  <c r="F2169" i="7"/>
  <c r="L564" i="7"/>
  <c r="J161" i="7"/>
  <c r="G161" i="7"/>
  <c r="F2141" i="7"/>
  <c r="G266" i="7"/>
  <c r="H176" i="7"/>
  <c r="F1615" i="7"/>
  <c r="O180" i="7"/>
  <c r="N180" i="7"/>
  <c r="K1534" i="7"/>
  <c r="M1005" i="7"/>
  <c r="F6" i="7"/>
  <c r="C1009" i="7"/>
  <c r="E1009" i="7"/>
  <c r="G955" i="7"/>
  <c r="E677" i="7"/>
  <c r="F1444" i="7"/>
  <c r="O1270" i="7"/>
  <c r="E163" i="7"/>
  <c r="F163" i="7"/>
  <c r="G2223" i="7"/>
  <c r="G419" i="7"/>
  <c r="C1139" i="7"/>
  <c r="M1139" i="7"/>
  <c r="E647" i="7"/>
  <c r="I1702" i="7"/>
  <c r="H1702" i="7"/>
  <c r="O782" i="7"/>
  <c r="I390" i="7"/>
  <c r="D390" i="7"/>
  <c r="G865" i="7"/>
  <c r="F865" i="7"/>
  <c r="D1741" i="7"/>
  <c r="J83" i="7"/>
  <c r="F83" i="7"/>
  <c r="I482" i="7"/>
  <c r="O482" i="7"/>
  <c r="K149" i="7"/>
  <c r="M656" i="7"/>
  <c r="K656" i="7"/>
  <c r="M1664" i="7"/>
  <c r="N1033" i="7"/>
  <c r="J1033" i="7"/>
  <c r="E2067" i="7"/>
  <c r="C2067" i="7"/>
  <c r="F2115" i="7"/>
  <c r="F304" i="7"/>
  <c r="I304" i="7"/>
  <c r="M46" i="7"/>
  <c r="L46" i="7"/>
  <c r="H854" i="7"/>
  <c r="C2148" i="7"/>
  <c r="G2148" i="7"/>
  <c r="L2050" i="7"/>
  <c r="H229" i="7"/>
  <c r="K229" i="7"/>
  <c r="O894" i="7"/>
  <c r="L894" i="7"/>
  <c r="F1821" i="7"/>
  <c r="H1775" i="7"/>
  <c r="I1775" i="7"/>
  <c r="C1144" i="7"/>
  <c r="E1144" i="7"/>
  <c r="F200" i="7"/>
  <c r="C1255" i="7"/>
  <c r="K1255" i="7"/>
  <c r="C1711" i="7"/>
  <c r="D364" i="7"/>
  <c r="E364" i="7"/>
  <c r="E2191" i="7"/>
  <c r="J2191" i="7"/>
  <c r="F187" i="7"/>
  <c r="I1334" i="7"/>
  <c r="M1334" i="7"/>
  <c r="K324" i="7"/>
  <c r="F324" i="7"/>
  <c r="L948" i="7"/>
  <c r="E769" i="7"/>
  <c r="H769" i="7"/>
  <c r="D1979" i="7"/>
  <c r="K16" i="7"/>
  <c r="D16" i="7"/>
  <c r="K1503" i="7"/>
  <c r="N1503" i="7"/>
  <c r="E1084" i="7"/>
  <c r="N434" i="7"/>
  <c r="I434" i="7"/>
  <c r="K292" i="7"/>
  <c r="L292" i="7"/>
  <c r="J803" i="7"/>
  <c r="M2004" i="7"/>
  <c r="N2004" i="7"/>
  <c r="D41" i="7"/>
  <c r="N321" i="7"/>
  <c r="E321" i="7"/>
  <c r="J1761" i="7"/>
  <c r="H1761" i="7"/>
  <c r="E633" i="7"/>
  <c r="D1849" i="7"/>
  <c r="M1849" i="7"/>
  <c r="F783" i="7"/>
  <c r="M783" i="7"/>
  <c r="F1618" i="7"/>
  <c r="E1753" i="7"/>
  <c r="J1753" i="7"/>
  <c r="D1087" i="7"/>
  <c r="H1795" i="7"/>
  <c r="K1795" i="7"/>
  <c r="J2069" i="7"/>
  <c r="H2069" i="7"/>
  <c r="E1096" i="7"/>
  <c r="L637" i="7"/>
  <c r="I637" i="7"/>
  <c r="L1861" i="7"/>
  <c r="O1861" i="7"/>
  <c r="G793" i="7"/>
  <c r="L1724" i="7"/>
  <c r="I1724" i="7"/>
  <c r="H621" i="7"/>
  <c r="E2202" i="7"/>
  <c r="L2202" i="7"/>
  <c r="O1089" i="7"/>
  <c r="G1089" i="7"/>
  <c r="I1992" i="7"/>
  <c r="E2130" i="7"/>
  <c r="I2130" i="7"/>
  <c r="O1077" i="7"/>
  <c r="K1077" i="7"/>
  <c r="C403" i="7"/>
  <c r="O226" i="7"/>
  <c r="I226" i="7"/>
  <c r="N826" i="7"/>
  <c r="G1940" i="7"/>
  <c r="N1940" i="7"/>
  <c r="J1936" i="7"/>
  <c r="F1936" i="7"/>
  <c r="D617" i="7"/>
  <c r="F2111" i="7"/>
  <c r="N2111" i="7"/>
  <c r="N906" i="7"/>
  <c r="E906" i="7"/>
  <c r="N39" i="7"/>
  <c r="K1984" i="7"/>
  <c r="G1984" i="7"/>
  <c r="N2020" i="7"/>
  <c r="M2047" i="7"/>
  <c r="C2047" i="7"/>
  <c r="N301" i="7"/>
  <c r="D301" i="7"/>
  <c r="L660" i="7"/>
  <c r="K859" i="7"/>
  <c r="F859" i="7"/>
  <c r="M1463" i="7"/>
  <c r="D1463" i="7"/>
  <c r="M2000" i="7"/>
  <c r="G555" i="7"/>
  <c r="O555" i="7"/>
  <c r="H961" i="7"/>
  <c r="H1844" i="7"/>
  <c r="K1844" i="7"/>
  <c r="O907" i="7"/>
  <c r="F907" i="7"/>
  <c r="D21" i="7"/>
  <c r="L1520" i="7"/>
  <c r="F1520" i="7"/>
  <c r="I409" i="7"/>
  <c r="F409" i="7"/>
  <c r="N1405" i="7"/>
  <c r="G1645" i="7"/>
  <c r="M1645" i="7"/>
  <c r="E40" i="7"/>
  <c r="C117" i="7"/>
  <c r="D117" i="7"/>
  <c r="J778" i="7"/>
  <c r="N778" i="7"/>
  <c r="M1593" i="7"/>
  <c r="J550" i="7"/>
  <c r="O550" i="7"/>
  <c r="J1796" i="7"/>
  <c r="C1796" i="7"/>
  <c r="K1292" i="7"/>
  <c r="K1892" i="7"/>
  <c r="J1892" i="7"/>
  <c r="I1076" i="7"/>
  <c r="O1538" i="7"/>
  <c r="E1538" i="7"/>
  <c r="K1353" i="7"/>
  <c r="O1353" i="7"/>
  <c r="J748" i="7"/>
  <c r="F1040" i="7"/>
  <c r="H1040" i="7"/>
  <c r="K106" i="7"/>
  <c r="F106" i="7"/>
  <c r="F140" i="7"/>
  <c r="K1599" i="7"/>
  <c r="G1599" i="7"/>
  <c r="K1526" i="7"/>
  <c r="M2164" i="7"/>
  <c r="O2164" i="7"/>
  <c r="L1282" i="7"/>
  <c r="E1282" i="7"/>
  <c r="F2179" i="7"/>
  <c r="E160" i="7"/>
  <c r="L160" i="7"/>
  <c r="I1004" i="7"/>
  <c r="K1004" i="7"/>
  <c r="L1602" i="7"/>
  <c r="G1322" i="7"/>
  <c r="I1322" i="7"/>
  <c r="C34" i="7"/>
  <c r="I568" i="7"/>
  <c r="K568" i="7"/>
  <c r="F337" i="7"/>
  <c r="O337" i="7"/>
  <c r="M1812" i="7"/>
  <c r="N1354" i="7"/>
  <c r="L1354" i="7"/>
  <c r="J427" i="7"/>
  <c r="M427" i="7"/>
  <c r="C1991" i="7"/>
  <c r="N1101" i="7"/>
  <c r="K1101" i="7"/>
  <c r="L43" i="7"/>
  <c r="C1554" i="7"/>
  <c r="K1554" i="7"/>
  <c r="G261" i="7"/>
  <c r="M261" i="7"/>
  <c r="H821" i="7"/>
  <c r="E13" i="7"/>
  <c r="J13" i="7"/>
  <c r="H1627" i="7"/>
  <c r="M1627" i="7"/>
  <c r="G458" i="7"/>
  <c r="O2204" i="7"/>
  <c r="J2204" i="7"/>
  <c r="H1677" i="7"/>
  <c r="F1717" i="7"/>
  <c r="L1717" i="7"/>
  <c r="K139" i="7"/>
  <c r="L139" i="7"/>
  <c r="G426" i="7"/>
  <c r="K978" i="7"/>
  <c r="G978" i="7"/>
  <c r="L249" i="7"/>
  <c r="O249" i="7"/>
  <c r="M1230" i="7"/>
  <c r="H224" i="7"/>
  <c r="N224" i="7"/>
  <c r="N420" i="7"/>
  <c r="M869" i="7"/>
  <c r="I869" i="7"/>
  <c r="G130" i="7"/>
  <c r="C130" i="7"/>
  <c r="C1370" i="7"/>
  <c r="J1718" i="7"/>
  <c r="O1718" i="7"/>
  <c r="I667" i="7"/>
  <c r="C667" i="7"/>
  <c r="I896" i="7"/>
  <c r="E675" i="7"/>
  <c r="N675" i="7"/>
  <c r="D640" i="7"/>
  <c r="H483" i="7"/>
  <c r="I483" i="7"/>
  <c r="C1716" i="7"/>
  <c r="E1716" i="7"/>
  <c r="F1445" i="7"/>
  <c r="N291" i="7"/>
  <c r="H291" i="7"/>
  <c r="M1657" i="7"/>
  <c r="N1657" i="7"/>
  <c r="L665" i="7"/>
  <c r="F1150" i="7"/>
  <c r="E1150" i="7"/>
  <c r="D1665" i="7"/>
  <c r="L277" i="7"/>
  <c r="E277" i="7"/>
  <c r="N551" i="7"/>
  <c r="E551" i="7"/>
  <c r="C359" i="7"/>
  <c r="O497" i="7"/>
  <c r="C497" i="7"/>
  <c r="I5" i="7"/>
  <c r="J5" i="7"/>
  <c r="C59" i="7"/>
  <c r="O1367" i="7"/>
  <c r="G1367" i="7"/>
  <c r="J1956" i="7"/>
  <c r="H841" i="7"/>
  <c r="O841" i="7"/>
  <c r="G943" i="7"/>
  <c r="M943" i="7"/>
  <c r="I1810" i="7"/>
  <c r="H1393" i="7"/>
  <c r="O1393" i="7"/>
  <c r="F1757" i="7"/>
  <c r="G1757" i="7"/>
  <c r="M1239" i="7"/>
  <c r="H1343" i="7"/>
  <c r="D1343" i="7"/>
  <c r="G466" i="7"/>
  <c r="K1961" i="7"/>
  <c r="G1961" i="7"/>
  <c r="M1532" i="7"/>
  <c r="E1532" i="7"/>
  <c r="J903" i="7"/>
  <c r="J742" i="7"/>
  <c r="D742" i="7"/>
  <c r="D134" i="7"/>
  <c r="K134" i="7"/>
  <c r="D2100" i="7"/>
  <c r="H2116" i="7"/>
  <c r="E2116" i="7"/>
  <c r="K1693" i="7"/>
  <c r="G1914" i="7"/>
  <c r="H1914" i="7"/>
  <c r="G2026" i="7"/>
  <c r="L2026" i="7"/>
  <c r="H2138" i="7"/>
  <c r="E2093" i="7"/>
  <c r="K2093" i="7"/>
  <c r="G1248" i="7"/>
  <c r="E1248" i="7"/>
  <c r="N1682" i="7"/>
  <c r="E457" i="7"/>
  <c r="D457" i="7"/>
  <c r="D2099" i="7"/>
  <c r="J592" i="7"/>
  <c r="I592" i="7"/>
  <c r="F730" i="7"/>
  <c r="O730" i="7"/>
  <c r="I567" i="7"/>
  <c r="N262" i="7"/>
  <c r="G262" i="7"/>
  <c r="C1028" i="7"/>
  <c r="H1028" i="7"/>
  <c r="F1237" i="7"/>
  <c r="F1626" i="7"/>
  <c r="E1626" i="7"/>
  <c r="G1414" i="7"/>
  <c r="O1941" i="7"/>
  <c r="H1941" i="7"/>
  <c r="G1547" i="7"/>
  <c r="N1547" i="7"/>
  <c r="H509" i="7"/>
  <c r="H2152" i="7"/>
  <c r="G2152" i="7"/>
  <c r="C1365" i="7"/>
  <c r="K1365" i="7"/>
  <c r="F260" i="7"/>
  <c r="M1973" i="7"/>
  <c r="K1973" i="7"/>
  <c r="E1188" i="7"/>
  <c r="E1528" i="7"/>
  <c r="J1528" i="7"/>
  <c r="K2154" i="7"/>
  <c r="L2154" i="7"/>
  <c r="L2029" i="7"/>
  <c r="J828" i="7"/>
  <c r="F828" i="7"/>
  <c r="G914" i="7"/>
  <c r="J914" i="7"/>
  <c r="I479" i="7"/>
  <c r="M1580" i="7"/>
  <c r="C1580" i="7"/>
  <c r="K1035" i="7"/>
  <c r="I1890" i="7"/>
  <c r="E1890" i="7"/>
  <c r="K1267" i="7"/>
  <c r="J1267" i="7"/>
  <c r="N628" i="7"/>
  <c r="O969" i="7"/>
  <c r="L969" i="7"/>
  <c r="G155" i="7"/>
  <c r="O155" i="7"/>
  <c r="L933" i="7"/>
  <c r="F777" i="7"/>
  <c r="G777" i="7"/>
  <c r="L1928" i="7"/>
  <c r="D1053" i="7"/>
  <c r="J1053" i="7"/>
  <c r="K1765" i="7"/>
  <c r="H1765" i="7"/>
  <c r="E881" i="7"/>
  <c r="L1700" i="7"/>
  <c r="G1700" i="7"/>
  <c r="J1616" i="7"/>
  <c r="M1616" i="7"/>
  <c r="E1488" i="7"/>
  <c r="G1695" i="7"/>
  <c r="L1695" i="7"/>
  <c r="E2038" i="7"/>
  <c r="I363" i="7"/>
  <c r="C363" i="7"/>
  <c r="H1957" i="7"/>
  <c r="I1957" i="7"/>
  <c r="H326" i="7"/>
  <c r="C2144" i="7"/>
  <c r="D2144" i="7"/>
  <c r="I1003" i="7"/>
  <c r="M1003" i="7"/>
  <c r="F189" i="7"/>
  <c r="L1018" i="7"/>
  <c r="K1018" i="7"/>
  <c r="C1805" i="7"/>
  <c r="M471" i="7"/>
  <c r="C471" i="7"/>
  <c r="M918" i="7"/>
  <c r="G918" i="7"/>
  <c r="N852" i="7"/>
  <c r="K1201" i="7"/>
  <c r="J1201" i="7"/>
  <c r="C720" i="7"/>
  <c r="I720" i="7"/>
  <c r="I848" i="7"/>
  <c r="K1465" i="7"/>
  <c r="C1465" i="7"/>
  <c r="C792" i="7"/>
  <c r="J1790" i="7"/>
  <c r="D1790" i="7"/>
  <c r="N188" i="7"/>
  <c r="O188" i="7"/>
  <c r="K1310" i="7"/>
  <c r="I513" i="7"/>
  <c r="O513" i="7"/>
  <c r="M246" i="7"/>
  <c r="L246" i="7"/>
  <c r="C1427" i="7"/>
  <c r="K614" i="7"/>
  <c r="G614" i="7"/>
  <c r="K1051" i="7"/>
  <c r="O179" i="7"/>
  <c r="M179" i="7"/>
  <c r="C1607" i="7"/>
  <c r="O1607" i="7"/>
  <c r="I1595" i="7"/>
  <c r="E1256" i="7"/>
  <c r="I1256" i="7"/>
  <c r="I259" i="7"/>
  <c r="O259" i="7"/>
  <c r="J191" i="7"/>
  <c r="D1650" i="7"/>
  <c r="I1650" i="7"/>
  <c r="L1737" i="7"/>
  <c r="L1575" i="7"/>
  <c r="M1575" i="7"/>
  <c r="H1361" i="7"/>
  <c r="F1361" i="7"/>
  <c r="E905" i="7"/>
  <c r="J1982" i="7"/>
  <c r="F1982" i="7"/>
  <c r="I1748" i="7"/>
  <c r="M1748" i="7"/>
  <c r="J72" i="7"/>
  <c r="D221" i="7"/>
  <c r="H221" i="7"/>
  <c r="L658" i="7"/>
  <c r="L441" i="7"/>
  <c r="M441" i="7"/>
  <c r="J1170" i="7"/>
  <c r="I1170" i="7"/>
  <c r="K2081" i="7"/>
  <c r="K632" i="7"/>
  <c r="E632" i="7"/>
  <c r="G1186" i="7"/>
  <c r="C1186" i="7"/>
  <c r="I1692" i="7"/>
  <c r="D653" i="7"/>
  <c r="G653" i="7"/>
  <c r="K431" i="7"/>
  <c r="D494" i="7"/>
  <c r="F494" i="7"/>
  <c r="D602" i="7"/>
  <c r="O602" i="7"/>
  <c r="F835" i="7"/>
  <c r="D2027" i="7"/>
  <c r="L2027" i="7"/>
  <c r="O832" i="7"/>
  <c r="E832" i="7"/>
  <c r="L1422" i="7"/>
  <c r="L1252" i="7"/>
  <c r="F1252" i="7"/>
  <c r="F1561" i="7"/>
  <c r="K2210" i="7"/>
  <c r="N2210" i="7"/>
  <c r="O1297" i="7"/>
  <c r="N1297" i="7"/>
  <c r="H70" i="7"/>
  <c r="H1111" i="7"/>
  <c r="F1111" i="7"/>
  <c r="J71" i="7"/>
  <c r="E71" i="7"/>
  <c r="E1215" i="7"/>
  <c r="O376" i="7"/>
  <c r="C376" i="7"/>
  <c r="I975" i="7"/>
  <c r="F422" i="7"/>
  <c r="H422" i="7"/>
  <c r="F1990" i="7"/>
  <c r="D1990" i="7"/>
  <c r="C1098" i="7"/>
  <c r="O1797" i="7"/>
  <c r="E1797" i="7"/>
  <c r="D1185" i="7"/>
  <c r="G1185" i="7"/>
  <c r="C2066" i="7"/>
  <c r="O631" i="7"/>
  <c r="C631" i="7"/>
  <c r="D565" i="7"/>
  <c r="M2156" i="7"/>
  <c r="F2156" i="7"/>
  <c r="H956" i="7"/>
  <c r="J956" i="7"/>
  <c r="H96" i="7"/>
  <c r="K1324" i="7"/>
  <c r="J1324" i="7"/>
  <c r="G1049" i="7"/>
  <c r="O1049" i="7"/>
  <c r="G1069" i="7"/>
  <c r="J526" i="7"/>
  <c r="H526" i="7"/>
  <c r="D598" i="7"/>
  <c r="F374" i="7"/>
  <c r="K374" i="7"/>
  <c r="M1744" i="7"/>
  <c r="O1744" i="7"/>
  <c r="E2046" i="7"/>
  <c r="C705" i="7"/>
  <c r="O705" i="7"/>
  <c r="G1026" i="7"/>
  <c r="D1026" i="7"/>
  <c r="E1254" i="7"/>
  <c r="G1066" i="7"/>
  <c r="F1066" i="7"/>
  <c r="J1482" i="7"/>
  <c r="F2094" i="7"/>
  <c r="O2094" i="7"/>
  <c r="N2039" i="7"/>
  <c r="L2039" i="7"/>
  <c r="M1525" i="7"/>
  <c r="H433" i="7"/>
  <c r="G433" i="7"/>
  <c r="F1043" i="7"/>
  <c r="O1043" i="7"/>
  <c r="G642" i="7"/>
  <c r="J1592" i="7"/>
  <c r="K1592" i="7"/>
  <c r="H775" i="7"/>
  <c r="N2215" i="7"/>
  <c r="D2215" i="7"/>
  <c r="K1969" i="7"/>
  <c r="F1969" i="7"/>
  <c r="D939" i="7"/>
  <c r="I1109" i="7"/>
  <c r="M1109" i="7"/>
  <c r="L972" i="7"/>
  <c r="G972" i="7"/>
  <c r="E417" i="7"/>
  <c r="L1262" i="7"/>
  <c r="C1262" i="7"/>
  <c r="N785" i="7"/>
  <c r="F1110" i="7"/>
  <c r="E1110" i="7"/>
  <c r="H1086" i="7"/>
  <c r="G1086" i="7"/>
  <c r="I1454" i="7"/>
  <c r="K1621" i="7"/>
  <c r="N1621" i="7"/>
  <c r="F1719" i="7"/>
  <c r="C1719" i="7"/>
  <c r="K1308" i="7"/>
  <c r="O346" i="7"/>
  <c r="E346" i="7"/>
  <c r="J295" i="7"/>
  <c r="H1637" i="7"/>
  <c r="C1637" i="7"/>
  <c r="D2074" i="7"/>
  <c r="C2074" i="7"/>
  <c r="L831" i="7"/>
  <c r="C2225" i="7"/>
  <c r="N2225" i="7"/>
  <c r="F2103" i="7"/>
  <c r="L2103" i="7"/>
  <c r="O2033" i="7"/>
  <c r="G111" i="7"/>
  <c r="K111" i="7"/>
  <c r="L462" i="7"/>
  <c r="G156" i="7"/>
  <c r="M156" i="7"/>
  <c r="K2101" i="7"/>
  <c r="N2101" i="7"/>
  <c r="M10" i="7"/>
  <c r="C74" i="7"/>
  <c r="G74" i="7"/>
  <c r="I1154" i="7"/>
  <c r="M1154" i="7"/>
  <c r="M1300" i="7"/>
  <c r="H974" i="7"/>
  <c r="D974" i="7"/>
  <c r="K1777" i="7"/>
  <c r="I629" i="7"/>
  <c r="J629" i="7"/>
  <c r="L663" i="7"/>
  <c r="J663" i="7"/>
  <c r="K1962" i="7"/>
  <c r="J1535" i="7"/>
  <c r="L1535" i="7"/>
  <c r="K1674" i="7"/>
  <c r="O1674" i="7"/>
  <c r="G1841" i="7"/>
  <c r="O294" i="7"/>
  <c r="N294" i="7"/>
  <c r="C218" i="7"/>
  <c r="I1357" i="7"/>
  <c r="G1357" i="7"/>
  <c r="H76" i="7"/>
  <c r="O76" i="7"/>
  <c r="E2058" i="7"/>
  <c r="M1447" i="7"/>
  <c r="N1447" i="7"/>
  <c r="E1042" i="7"/>
  <c r="M1042" i="7"/>
  <c r="J1721" i="7"/>
  <c r="L1340" i="7"/>
  <c r="J1340" i="7"/>
  <c r="G143" i="7"/>
  <c r="C1029" i="7"/>
  <c r="M1029" i="7"/>
  <c r="I216" i="7"/>
  <c r="N216" i="7"/>
  <c r="J1707" i="7"/>
  <c r="O485" i="7"/>
  <c r="N485" i="7"/>
  <c r="K1030" i="7"/>
  <c r="H1030" i="7"/>
  <c r="K279" i="7"/>
  <c r="K2133" i="7"/>
  <c r="H2133" i="7"/>
  <c r="H2157" i="7"/>
  <c r="J1200" i="7"/>
  <c r="D1200" i="7"/>
  <c r="H1915" i="7"/>
  <c r="K1915" i="7"/>
  <c r="I332" i="7"/>
  <c r="F1876" i="7"/>
  <c r="N1876" i="7"/>
  <c r="M2201" i="7"/>
  <c r="N2201" i="7"/>
  <c r="O1088" i="7"/>
  <c r="G172" i="7"/>
  <c r="H172" i="7"/>
  <c r="O1630" i="7"/>
  <c r="L316" i="7"/>
  <c r="I316" i="7"/>
  <c r="L1138" i="7"/>
  <c r="I1138" i="7"/>
  <c r="D1509" i="7"/>
  <c r="C2131" i="7"/>
  <c r="G2131" i="7"/>
  <c r="J35" i="7"/>
  <c r="D35" i="7"/>
  <c r="N674" i="7"/>
  <c r="G1731" i="7"/>
  <c r="M1731" i="7"/>
  <c r="N814" i="7"/>
  <c r="D1648" i="7"/>
  <c r="N1648" i="7"/>
  <c r="G1521" i="7"/>
  <c r="E1521" i="7"/>
  <c r="J815" i="7"/>
  <c r="L885" i="7"/>
  <c r="I885" i="7"/>
  <c r="D960" i="7"/>
  <c r="M960" i="7"/>
  <c r="O1986" i="7"/>
  <c r="I2220" i="7"/>
  <c r="C2220" i="7"/>
  <c r="N2158" i="7"/>
  <c r="I215" i="7"/>
  <c r="C215" i="7"/>
  <c r="D1827" i="7"/>
  <c r="K1827" i="7"/>
  <c r="E1038" i="7"/>
  <c r="J878" i="7"/>
  <c r="L878" i="7"/>
  <c r="D237" i="7"/>
  <c r="L237" i="7"/>
  <c r="O141" i="7"/>
  <c r="O201" i="7"/>
  <c r="L201" i="7"/>
  <c r="C2205" i="7"/>
  <c r="M1995" i="7"/>
  <c r="C1995" i="7"/>
  <c r="E354" i="7"/>
  <c r="L354" i="7"/>
  <c r="M203" i="7"/>
  <c r="M1514" i="7"/>
  <c r="E1514" i="7"/>
  <c r="L1581" i="7"/>
  <c r="D1581" i="7"/>
  <c r="H2228" i="7"/>
  <c r="H239" i="7"/>
  <c r="E239" i="7"/>
  <c r="C1904" i="7"/>
  <c r="E2001" i="7"/>
  <c r="I2001" i="7"/>
  <c r="M1206" i="7"/>
  <c r="I1206" i="7"/>
  <c r="K314" i="7"/>
  <c r="I1640" i="7"/>
  <c r="E1640" i="7"/>
  <c r="C1655" i="7"/>
  <c r="E1655" i="7"/>
  <c r="N2211" i="7"/>
  <c r="F712" i="7"/>
  <c r="E712" i="7"/>
  <c r="F1901" i="7"/>
  <c r="J808" i="7"/>
  <c r="M808" i="7"/>
  <c r="E533" i="7"/>
  <c r="D533" i="7"/>
  <c r="H1023" i="7"/>
  <c r="N1606" i="7"/>
  <c r="D1606" i="7"/>
  <c r="I643" i="7"/>
  <c r="H643" i="7"/>
  <c r="O1114" i="7"/>
  <c r="O1625" i="7"/>
  <c r="F1625" i="7"/>
  <c r="H1075" i="7"/>
  <c r="G2212" i="7"/>
  <c r="L2212" i="7"/>
  <c r="M575" i="7"/>
  <c r="H575" i="7"/>
  <c r="I343" i="7"/>
  <c r="G2122" i="7"/>
  <c r="F2122" i="7"/>
  <c r="E1091" i="7"/>
  <c r="G1091" i="7"/>
  <c r="H2040" i="7"/>
  <c r="C1801" i="7"/>
  <c r="O1801" i="7"/>
  <c r="C749" i="7"/>
  <c r="D991" i="7"/>
  <c r="L991" i="7"/>
  <c r="I522" i="7"/>
  <c r="D522" i="7"/>
  <c r="C798" i="7"/>
  <c r="I132" i="7"/>
  <c r="H132" i="7"/>
  <c r="C1712" i="7"/>
  <c r="D1712" i="7"/>
  <c r="K167" i="7"/>
  <c r="K478" i="7"/>
  <c r="M478" i="7"/>
  <c r="H1372" i="7"/>
  <c r="J53" i="7"/>
  <c r="L53" i="7"/>
  <c r="C1078" i="7"/>
  <c r="L1078" i="7"/>
  <c r="I902" i="7"/>
  <c r="J1126" i="7"/>
  <c r="G1126" i="7"/>
  <c r="L1517" i="7"/>
  <c r="O1517" i="7"/>
  <c r="M1839" i="7"/>
  <c r="D1455" i="7"/>
  <c r="O1455" i="7"/>
  <c r="O1920" i="7"/>
  <c r="L1942" i="7"/>
  <c r="C1942" i="7"/>
  <c r="F1931" i="7"/>
  <c r="M1931" i="7"/>
  <c r="F2090" i="7"/>
  <c r="J448" i="7"/>
  <c r="C448" i="7"/>
  <c r="N1067" i="7"/>
  <c r="H1067" i="7"/>
  <c r="C1662" i="7"/>
  <c r="I1523" i="7"/>
  <c r="M1523" i="7"/>
  <c r="H350" i="7"/>
  <c r="L1369" i="7"/>
  <c r="I1369" i="7"/>
  <c r="J439" i="7"/>
  <c r="L439" i="7"/>
  <c r="H713" i="7"/>
  <c r="L231" i="7"/>
  <c r="G231" i="7"/>
  <c r="D252" i="7"/>
  <c r="I252" i="7"/>
  <c r="K2203" i="7"/>
  <c r="E623" i="7"/>
  <c r="G623" i="7"/>
  <c r="K1622" i="7"/>
  <c r="O737" i="7"/>
  <c r="I737" i="7"/>
  <c r="H1551" i="7"/>
  <c r="F1551" i="7"/>
  <c r="H562" i="7"/>
  <c r="I2041" i="7"/>
  <c r="J2041" i="7"/>
  <c r="J1811" i="7"/>
  <c r="F1811" i="7"/>
  <c r="D1359" i="7"/>
  <c r="D895" i="7"/>
  <c r="G895" i="7"/>
  <c r="I1767" i="7"/>
  <c r="I973" i="7"/>
  <c r="M973" i="7"/>
  <c r="F303" i="7"/>
  <c r="L303" i="7"/>
  <c r="C1773" i="7"/>
  <c r="C1002" i="7"/>
  <c r="I1002" i="7"/>
  <c r="C2009" i="7"/>
  <c r="H2009" i="7"/>
  <c r="I124" i="7"/>
  <c r="M174" i="7"/>
  <c r="L174" i="7"/>
  <c r="F12" i="7"/>
  <c r="J1400" i="7"/>
  <c r="M1400" i="7"/>
  <c r="E1426" i="7"/>
  <c r="F1426" i="7"/>
  <c r="D1063" i="7"/>
  <c r="C1473" i="7"/>
  <c r="F1473" i="7"/>
  <c r="H818" i="7"/>
  <c r="F818" i="7"/>
  <c r="C1983" i="7"/>
  <c r="G360" i="7"/>
  <c r="K360" i="7"/>
  <c r="E804" i="7"/>
  <c r="L1152" i="7"/>
  <c r="J1152" i="7"/>
  <c r="N607" i="7"/>
  <c r="K607" i="7"/>
  <c r="D861" i="7"/>
  <c r="I157" i="7"/>
  <c r="K157" i="7"/>
  <c r="I827" i="7"/>
  <c r="N827" i="7"/>
  <c r="D1135" i="7"/>
  <c r="I979" i="7"/>
  <c r="N979" i="7"/>
  <c r="K1065" i="7"/>
  <c r="H1767" i="7"/>
  <c r="O1002" i="7"/>
  <c r="D124" i="7"/>
  <c r="F1400" i="7"/>
  <c r="G1063" i="7"/>
  <c r="M1983" i="7"/>
  <c r="H804" i="7"/>
  <c r="M607" i="7"/>
  <c r="G861" i="7"/>
  <c r="C827" i="7"/>
  <c r="L1135" i="7"/>
  <c r="C979" i="7"/>
  <c r="O1065" i="7"/>
  <c r="K1588" i="7"/>
  <c r="I108" i="7"/>
  <c r="I460" i="7"/>
  <c r="E1441" i="7"/>
  <c r="F1107" i="7"/>
  <c r="L1955" i="7"/>
  <c r="M1536" i="7"/>
  <c r="E996" i="7"/>
  <c r="C1194" i="7"/>
  <c r="N855" i="7"/>
  <c r="O682" i="7"/>
  <c r="K202" i="7"/>
  <c r="D2002" i="7"/>
  <c r="D1579" i="7"/>
  <c r="L2097" i="7"/>
  <c r="E1539" i="7"/>
  <c r="D1583" i="7"/>
  <c r="O501" i="7"/>
  <c r="C715" i="7"/>
  <c r="M1347" i="7"/>
  <c r="G4" i="7"/>
  <c r="O552" i="7"/>
  <c r="I1305" i="7"/>
  <c r="N2239" i="7"/>
  <c r="E1908" i="7"/>
  <c r="H1803" i="7"/>
  <c r="N1140" i="7"/>
  <c r="H2165" i="7"/>
  <c r="D2055" i="7"/>
  <c r="M1179" i="7"/>
  <c r="C805" i="7"/>
  <c r="J206" i="7"/>
  <c r="I459" i="7"/>
  <c r="C844" i="7"/>
  <c r="E1507" i="7"/>
  <c r="L1456" i="7"/>
  <c r="O904" i="7"/>
  <c r="L1440" i="7"/>
  <c r="G85" i="7"/>
  <c r="L490" i="7"/>
  <c r="H1137" i="7"/>
  <c r="K1760" i="7"/>
  <c r="N911" i="7"/>
  <c r="K1417" i="7"/>
  <c r="G655" i="7"/>
  <c r="O27" i="7"/>
  <c r="D1060" i="7"/>
  <c r="K61" i="7"/>
  <c r="K1280" i="7"/>
  <c r="L539" i="7"/>
  <c r="K358" i="7"/>
  <c r="O24" i="7"/>
  <c r="M1479" i="7"/>
  <c r="H1479" i="7"/>
  <c r="F1529" i="7"/>
  <c r="E816" i="7"/>
  <c r="I816" i="7"/>
  <c r="E1001" i="7"/>
  <c r="H1344" i="7"/>
  <c r="E212" i="7"/>
  <c r="E1296" i="7"/>
  <c r="H1829" i="7"/>
  <c r="E1994" i="7"/>
  <c r="D56" i="7"/>
  <c r="L990" i="7"/>
  <c r="J790" i="7"/>
  <c r="E2030" i="7"/>
  <c r="C1658" i="7"/>
  <c r="M297" i="7"/>
  <c r="E297" i="7"/>
  <c r="F1039" i="7"/>
  <c r="D248" i="7"/>
  <c r="E269" i="7"/>
  <c r="I1604" i="7"/>
  <c r="K1604" i="7"/>
  <c r="N2231" i="7"/>
  <c r="C2231" i="7"/>
  <c r="G581" i="7"/>
  <c r="O391" i="7"/>
  <c r="N391" i="7"/>
  <c r="I2060" i="7"/>
  <c r="E401" i="7"/>
  <c r="M401" i="7"/>
  <c r="I2142" i="7"/>
  <c r="E2142" i="7"/>
  <c r="H2127" i="7"/>
  <c r="N1377" i="7"/>
  <c r="G1377" i="7"/>
  <c r="D114" i="7"/>
  <c r="K114" i="7"/>
  <c r="E963" i="7"/>
  <c r="E440" i="7"/>
  <c r="G440" i="7"/>
  <c r="K511" i="7"/>
  <c r="L2162" i="7"/>
  <c r="K2162" i="7"/>
  <c r="C626" i="7"/>
  <c r="K626" i="7"/>
  <c r="E253" i="7"/>
  <c r="J825" i="7"/>
  <c r="M825" i="7"/>
  <c r="D1094" i="7"/>
  <c r="C1094" i="7"/>
  <c r="H1636" i="7"/>
  <c r="K684" i="7"/>
  <c r="N684" i="7"/>
  <c r="I2085" i="7"/>
  <c r="I876" i="7"/>
  <c r="H876" i="7"/>
  <c r="M1935" i="7"/>
  <c r="H1935" i="7"/>
  <c r="N1864" i="7"/>
  <c r="F1769" i="7"/>
  <c r="D1769" i="7"/>
  <c r="L2126" i="7"/>
  <c r="K2126" i="7"/>
  <c r="I250" i="7"/>
  <c r="J800" i="7"/>
  <c r="F800" i="7"/>
  <c r="E558" i="7"/>
  <c r="O454" i="7"/>
  <c r="K454" i="7"/>
  <c r="H1768" i="7"/>
  <c r="O1768" i="7"/>
  <c r="J1628" i="7"/>
  <c r="J1825" i="7"/>
  <c r="O1825" i="7"/>
  <c r="M1997" i="7"/>
  <c r="H1997" i="7"/>
  <c r="C293" i="7"/>
  <c r="L1437" i="7"/>
  <c r="E1437" i="7"/>
  <c r="H938" i="7"/>
  <c r="I183" i="7"/>
  <c r="F183" i="7"/>
  <c r="M162" i="7"/>
  <c r="N162" i="7"/>
  <c r="D2124" i="7"/>
  <c r="I1909" i="7"/>
  <c r="M1909" i="7"/>
  <c r="L1586" i="7"/>
  <c r="F1586" i="7"/>
  <c r="O1684" i="7"/>
  <c r="C1373" i="7"/>
  <c r="I1373" i="7"/>
  <c r="L1646" i="7"/>
  <c r="H351" i="7"/>
  <c r="C351" i="7"/>
  <c r="I1793" i="7"/>
  <c r="M1793" i="7"/>
  <c r="L2063" i="7"/>
  <c r="N1099" i="7"/>
  <c r="L1099" i="7"/>
  <c r="K1014" i="7"/>
  <c r="M1014" i="7"/>
  <c r="I1302" i="7"/>
  <c r="F502" i="7"/>
  <c r="N502" i="7"/>
  <c r="K2180" i="7"/>
  <c r="H1504" i="7"/>
  <c r="O1504" i="7"/>
  <c r="G1313" i="7"/>
  <c r="J1313" i="7"/>
  <c r="K761" i="7"/>
  <c r="F1508" i="7"/>
  <c r="O1508" i="7"/>
  <c r="C1476" i="7"/>
  <c r="E1476" i="7"/>
  <c r="N2105" i="7"/>
  <c r="J2010" i="7"/>
  <c r="C2010" i="7"/>
  <c r="L1613" i="7"/>
  <c r="M1221" i="7"/>
  <c r="O1221" i="7"/>
  <c r="D1158" i="7"/>
  <c r="E1158" i="7"/>
  <c r="L2196" i="7"/>
  <c r="K1429" i="7"/>
  <c r="E1429" i="7"/>
  <c r="O2155" i="7"/>
  <c r="I2155" i="7"/>
  <c r="D1642" i="7"/>
  <c r="F1934" i="7"/>
  <c r="G1934" i="7"/>
  <c r="M276" i="7"/>
  <c r="M2096" i="7"/>
  <c r="O2096" i="7"/>
  <c r="O1050" i="7"/>
  <c r="K1050" i="7"/>
  <c r="M1910" i="7"/>
  <c r="G2197" i="7"/>
  <c r="F2197" i="7"/>
  <c r="O536" i="7"/>
  <c r="N536" i="7"/>
  <c r="O1474" i="7"/>
  <c r="K344" i="7"/>
  <c r="D344" i="7"/>
  <c r="M338" i="7"/>
  <c r="C950" i="7"/>
  <c r="I950" i="7"/>
  <c r="G952" i="7"/>
  <c r="F952" i="7"/>
  <c r="C2185" i="7"/>
  <c r="I1083" i="7"/>
  <c r="F1083" i="7"/>
  <c r="K1311" i="7"/>
  <c r="E1311" i="7"/>
  <c r="L755" i="7"/>
  <c r="O1301" i="7"/>
  <c r="C1301" i="7"/>
  <c r="K306" i="7"/>
  <c r="H725" i="7"/>
  <c r="M725" i="7"/>
  <c r="M2023" i="7"/>
  <c r="I2023" i="7"/>
  <c r="G1190" i="7"/>
  <c r="O486" i="7"/>
  <c r="L486" i="7"/>
  <c r="H366" i="7"/>
  <c r="J366" i="7"/>
  <c r="H1404" i="7"/>
  <c r="D849" i="7"/>
  <c r="K849" i="7"/>
  <c r="O1530" i="7"/>
  <c r="F228" i="7"/>
  <c r="I228" i="7"/>
  <c r="C1234" i="7"/>
  <c r="I1234" i="7"/>
  <c r="D1478" i="7"/>
  <c r="J1750" i="7"/>
  <c r="K1750" i="7"/>
  <c r="L153" i="7"/>
  <c r="N153" i="7"/>
  <c r="C468" i="7"/>
  <c r="G1644" i="7"/>
  <c r="I1644" i="7"/>
  <c r="N64" i="7"/>
  <c r="L1386" i="7"/>
  <c r="E1386" i="7"/>
  <c r="D222" i="7"/>
  <c r="F222" i="7"/>
  <c r="E45" i="7"/>
  <c r="G112" i="7"/>
  <c r="E112" i="7"/>
  <c r="G197" i="7"/>
  <c r="F197" i="7"/>
  <c r="G1197" i="7"/>
  <c r="E1987" i="7"/>
  <c r="J1987" i="7"/>
  <c r="H977" i="7"/>
  <c r="N650" i="7"/>
  <c r="E650" i="7"/>
  <c r="E1675" i="7"/>
  <c r="J1675" i="7"/>
  <c r="O877" i="7"/>
  <c r="C657" i="7"/>
  <c r="K657" i="7"/>
  <c r="E2125" i="7"/>
  <c r="L2125" i="7"/>
  <c r="K101" i="7"/>
  <c r="G741" i="7"/>
  <c r="E741" i="7"/>
  <c r="C270" i="7"/>
  <c r="M887" i="7"/>
  <c r="H887" i="7"/>
  <c r="H1295" i="7"/>
  <c r="I1295" i="7"/>
  <c r="O135" i="7"/>
  <c r="M362" i="7"/>
  <c r="C362" i="7"/>
  <c r="D107" i="7"/>
  <c r="G107" i="7"/>
  <c r="C2031" i="7"/>
  <c r="D1974" i="7"/>
  <c r="I1974" i="7"/>
  <c r="C352" i="7"/>
  <c r="K1723" i="7"/>
  <c r="H1723" i="7"/>
  <c r="D693" i="7"/>
  <c r="C693" i="7"/>
  <c r="H875" i="7"/>
  <c r="M1143" i="7"/>
  <c r="C1143" i="7"/>
  <c r="D1396" i="7"/>
  <c r="F1396" i="7"/>
  <c r="O286" i="7"/>
  <c r="I1953" i="7"/>
  <c r="F1953" i="7"/>
  <c r="G151" i="7"/>
  <c r="G379" i="7"/>
  <c r="L379" i="7"/>
  <c r="O2059" i="7"/>
  <c r="G2059" i="7"/>
  <c r="I1833" i="7"/>
  <c r="D1062" i="7"/>
  <c r="M1062" i="7"/>
  <c r="C1633" i="7"/>
  <c r="F1633" i="7"/>
  <c r="C170" i="7"/>
  <c r="D154" i="7"/>
  <c r="E154" i="7"/>
  <c r="D2021" i="7"/>
  <c r="N1881" i="7"/>
  <c r="L1881" i="7"/>
  <c r="J178" i="7"/>
  <c r="H178" i="7"/>
  <c r="J1860" i="7"/>
  <c r="O17" i="7"/>
  <c r="L17" i="7"/>
  <c r="D871" i="7"/>
  <c r="N871" i="7"/>
  <c r="G110" i="7"/>
  <c r="H1307" i="7"/>
  <c r="N1307" i="7"/>
  <c r="L811" i="7"/>
  <c r="N1524" i="7"/>
  <c r="F1524" i="7"/>
  <c r="D886" i="7"/>
  <c r="E886" i="7"/>
  <c r="J1317" i="7"/>
  <c r="I1304" i="7"/>
  <c r="K1304" i="7"/>
  <c r="E2183" i="7"/>
  <c r="K2183" i="7"/>
  <c r="G926" i="7"/>
  <c r="C1309" i="7"/>
  <c r="H1309" i="7"/>
  <c r="O1294" i="7"/>
  <c r="M1392" i="7"/>
  <c r="I1392" i="7"/>
  <c r="K238" i="7"/>
  <c r="I238" i="7"/>
  <c r="G388" i="7"/>
  <c r="D1814" i="7"/>
  <c r="M1814" i="7"/>
  <c r="G764" i="7"/>
  <c r="K764" i="7"/>
  <c r="E1537" i="7"/>
  <c r="J1303" i="7"/>
  <c r="F1303" i="7"/>
  <c r="G579" i="7"/>
  <c r="E1475" i="7"/>
  <c r="M1475" i="7"/>
  <c r="D1180" i="7"/>
  <c r="K1180" i="7"/>
  <c r="M93" i="7"/>
  <c r="M113" i="7"/>
  <c r="E113" i="7"/>
  <c r="G396" i="7"/>
  <c r="D396" i="7"/>
  <c r="L1398" i="7"/>
  <c r="D48" i="7"/>
  <c r="C48" i="7"/>
  <c r="D1046" i="7"/>
  <c r="J745" i="7"/>
  <c r="G745" i="7"/>
  <c r="L2199" i="7"/>
  <c r="G2199" i="7"/>
  <c r="M506" i="7"/>
  <c r="D1128" i="7"/>
  <c r="K1128" i="7"/>
  <c r="O1728" i="7"/>
  <c r="E1728" i="7"/>
  <c r="D724" i="7"/>
  <c r="E1220" i="7"/>
  <c r="F1220" i="7"/>
  <c r="G867" i="7"/>
  <c r="I1336" i="7"/>
  <c r="J1336" i="7"/>
  <c r="K559" i="7"/>
  <c r="H559" i="7"/>
  <c r="E540" i="7"/>
  <c r="J1225" i="7"/>
  <c r="C1225" i="7"/>
  <c r="D308" i="7"/>
  <c r="F308" i="7"/>
  <c r="H1462" i="7"/>
  <c r="K1449" i="7"/>
  <c r="F1449" i="7"/>
  <c r="M2121" i="7"/>
  <c r="F1857" i="7"/>
  <c r="N1857" i="7"/>
  <c r="C1272" i="7"/>
  <c r="D1272" i="7"/>
  <c r="J1624" i="7"/>
  <c r="C1659" i="7"/>
  <c r="N1659" i="7"/>
  <c r="C1649" i="7"/>
  <c r="O1649" i="7"/>
  <c r="L2209" i="7"/>
  <c r="K872" i="7"/>
  <c r="C872" i="7"/>
  <c r="M1600" i="7"/>
  <c r="G870" i="7"/>
  <c r="L870" i="7"/>
  <c r="D1384" i="7"/>
  <c r="I1384" i="7"/>
  <c r="N355" i="7"/>
  <c r="I1345" i="7"/>
  <c r="C1345" i="7"/>
  <c r="O1389" i="7"/>
  <c r="C1389" i="7"/>
  <c r="L1337" i="7"/>
  <c r="M651" i="7"/>
  <c r="E651" i="7"/>
  <c r="K1749" i="7"/>
  <c r="D508" i="7"/>
  <c r="L508" i="7"/>
  <c r="I757" i="7"/>
  <c r="O757" i="7"/>
  <c r="F535" i="7"/>
  <c r="F1688" i="7"/>
  <c r="G1688" i="7"/>
  <c r="J2120" i="7"/>
  <c r="N2120" i="7"/>
  <c r="H263" i="7"/>
  <c r="J589" i="7"/>
  <c r="D589" i="7"/>
  <c r="D1867" i="7"/>
  <c r="H1231" i="7"/>
  <c r="N1231" i="7"/>
  <c r="C1318" i="7"/>
  <c r="J1318" i="7"/>
  <c r="I1281" i="7"/>
  <c r="H1807" i="7"/>
  <c r="E1807" i="7"/>
  <c r="F220" i="7"/>
  <c r="K220" i="7"/>
  <c r="E898" i="7"/>
  <c r="D936" i="7"/>
  <c r="J936" i="7"/>
  <c r="C1559" i="7"/>
  <c r="E387" i="7"/>
  <c r="L387" i="7"/>
  <c r="H1351" i="7"/>
  <c r="O1351" i="7"/>
  <c r="D789" i="7"/>
  <c r="I105" i="7"/>
  <c r="M105" i="7"/>
  <c r="F445" i="7"/>
  <c r="D445" i="7"/>
  <c r="K2089" i="7"/>
  <c r="H500" i="7"/>
  <c r="G500" i="7"/>
  <c r="D2083" i="7"/>
  <c r="C1443" i="7"/>
  <c r="F1443" i="7"/>
  <c r="I1541" i="7"/>
  <c r="J1541" i="7"/>
  <c r="I1738" i="7"/>
  <c r="M1481" i="7"/>
  <c r="N1481" i="7"/>
  <c r="C2078" i="7"/>
  <c r="D2078" i="7"/>
  <c r="N1577" i="7"/>
  <c r="M447" i="7"/>
  <c r="D447" i="7"/>
  <c r="F1975" i="7"/>
  <c r="E1800" i="7"/>
  <c r="M1800" i="7"/>
  <c r="K421" i="7"/>
  <c r="E421" i="7"/>
  <c r="L2140" i="7"/>
  <c r="L186" i="7"/>
  <c r="M186" i="7"/>
  <c r="I1964" i="7"/>
  <c r="H1964" i="7"/>
  <c r="O2186" i="7"/>
  <c r="C1905" i="7"/>
  <c r="D1905" i="7"/>
  <c r="K2224" i="7"/>
  <c r="N455" i="7"/>
  <c r="O455" i="7"/>
  <c r="M584" i="7"/>
  <c r="D584" i="7"/>
  <c r="M1779" i="7"/>
  <c r="J2181" i="7"/>
  <c r="D2181" i="7"/>
  <c r="E989" i="7"/>
  <c r="F989" i="7"/>
  <c r="O666" i="7"/>
  <c r="D408" i="7"/>
  <c r="J408" i="7"/>
  <c r="L44" i="7"/>
  <c r="I2008" i="7"/>
  <c r="C2008" i="7"/>
  <c r="E582" i="7"/>
  <c r="H582" i="7"/>
  <c r="D1442" i="7"/>
  <c r="G1421" i="7"/>
  <c r="D1421" i="7"/>
  <c r="K1360" i="7"/>
  <c r="E1360" i="7"/>
  <c r="O1531" i="7"/>
  <c r="J476" i="7"/>
  <c r="K476" i="7"/>
  <c r="O995" i="7"/>
  <c r="M1563" i="7"/>
  <c r="E1563" i="7"/>
  <c r="M780" i="7"/>
  <c r="O780" i="7"/>
  <c r="L1689" i="7"/>
  <c r="I1669" i="7"/>
  <c r="E1669" i="7"/>
  <c r="O554" i="7"/>
  <c r="E554" i="7"/>
  <c r="J1752" i="7"/>
  <c r="H1431" i="7"/>
  <c r="E1431" i="7"/>
  <c r="G2052" i="7"/>
  <c r="J868" i="7"/>
  <c r="K868" i="7"/>
  <c r="L942" i="7"/>
  <c r="M942" i="7"/>
  <c r="N1762" i="7"/>
  <c r="L1584" i="7"/>
  <c r="N1584" i="7"/>
  <c r="J1263" i="7"/>
  <c r="D1263" i="7"/>
  <c r="M1269" i="7"/>
  <c r="M736" i="7"/>
  <c r="L736" i="7"/>
  <c r="H1620" i="7"/>
  <c r="H148" i="7"/>
  <c r="N148" i="7"/>
  <c r="G1472" i="7"/>
  <c r="M1472" i="7"/>
  <c r="L787" i="7"/>
  <c r="M1402" i="7"/>
  <c r="K1402" i="7"/>
  <c r="F103" i="7"/>
  <c r="D103" i="7"/>
  <c r="O732" i="7"/>
  <c r="C1751" i="7"/>
  <c r="E1751" i="7"/>
  <c r="D507" i="7"/>
  <c r="F524" i="7"/>
  <c r="K524" i="7"/>
  <c r="L2013" i="7"/>
  <c r="H2013" i="7"/>
  <c r="L397" i="7"/>
  <c r="H1949" i="7"/>
  <c r="F1949" i="7"/>
  <c r="D1238" i="7"/>
  <c r="J1238" i="7"/>
  <c r="J2167" i="7"/>
  <c r="C916" i="7"/>
  <c r="H916" i="7"/>
  <c r="N1699" i="7"/>
  <c r="E557" i="7"/>
  <c r="O557" i="7"/>
  <c r="M456" i="7"/>
  <c r="K456" i="7"/>
  <c r="I1381" i="7"/>
  <c r="C1251" i="7"/>
  <c r="H1251" i="7"/>
  <c r="G488" i="7"/>
  <c r="F488" i="7"/>
  <c r="I1314" i="7"/>
  <c r="E1034" i="7"/>
  <c r="C1034" i="7"/>
  <c r="N883" i="7"/>
  <c r="E521" i="7"/>
  <c r="H521" i="7"/>
  <c r="L28" i="7"/>
  <c r="H28" i="7"/>
  <c r="H1898" i="7"/>
  <c r="J519" i="7"/>
  <c r="H519" i="7"/>
  <c r="J983" i="7"/>
  <c r="D983" i="7"/>
  <c r="F505" i="7"/>
  <c r="H1597" i="7"/>
  <c r="I1597" i="7"/>
  <c r="N1654" i="7"/>
  <c r="D1589" i="7"/>
  <c r="K1589" i="7"/>
  <c r="O710" i="7"/>
  <c r="D710" i="7"/>
  <c r="K2198" i="7"/>
  <c r="N1036" i="7"/>
  <c r="I1036" i="7"/>
  <c r="O227" i="7"/>
  <c r="I227" i="7"/>
  <c r="F1759" i="7"/>
  <c r="M204" i="7"/>
  <c r="G204" i="7"/>
  <c r="N393" i="7"/>
  <c r="J1792" i="7"/>
  <c r="I1792" i="7"/>
  <c r="I182" i="7"/>
  <c r="F182" i="7"/>
  <c r="J1746" i="7"/>
  <c r="D1837" i="7"/>
  <c r="F1837" i="7"/>
  <c r="C353" i="7"/>
  <c r="J353" i="7"/>
  <c r="N860" i="7"/>
  <c r="E1610" i="7"/>
  <c r="G1610" i="7"/>
  <c r="N145" i="7"/>
  <c r="J1976" i="7"/>
  <c r="F1976" i="7"/>
  <c r="O1923" i="7"/>
  <c r="C1923" i="7"/>
  <c r="D142" i="7"/>
  <c r="K843" i="7"/>
  <c r="I843" i="7"/>
  <c r="I1608" i="7"/>
  <c r="K1608" i="7"/>
  <c r="K1799" i="7"/>
  <c r="I1081" i="7"/>
  <c r="N1081" i="7"/>
  <c r="J1611" i="7"/>
  <c r="K711" i="7"/>
  <c r="N711" i="7"/>
  <c r="J394" i="7"/>
  <c r="M394" i="7"/>
  <c r="C874" i="7"/>
  <c r="D1378" i="7"/>
  <c r="F1378" i="7"/>
  <c r="H1683" i="7"/>
  <c r="D1683" i="7"/>
  <c r="K1754" i="7"/>
  <c r="O2208" i="7"/>
  <c r="D2208" i="7"/>
  <c r="E673" i="7"/>
  <c r="G144" i="7"/>
  <c r="F144" i="7"/>
  <c r="O570" i="7"/>
  <c r="F570" i="7"/>
  <c r="E2071" i="7"/>
  <c r="H450" i="7"/>
  <c r="O450" i="7"/>
  <c r="I1264" i="7"/>
  <c r="F1264" i="7"/>
  <c r="E771" i="7"/>
  <c r="N679" i="7"/>
  <c r="F679" i="7"/>
  <c r="L1734" i="7"/>
  <c r="J544" i="7"/>
  <c r="C544" i="7"/>
  <c r="D267" i="7"/>
  <c r="O267" i="7"/>
  <c r="L406" i="7"/>
  <c r="O1061" i="7"/>
  <c r="F1061" i="7"/>
  <c r="L414" i="7"/>
  <c r="E414" i="7"/>
  <c r="D207" i="7"/>
  <c r="D945" i="7"/>
  <c r="E945" i="7"/>
  <c r="H2134" i="7"/>
  <c r="D1291" i="7"/>
  <c r="L1291" i="7"/>
  <c r="F2098" i="7"/>
  <c r="L2098" i="7"/>
  <c r="E813" i="7"/>
  <c r="H2161" i="7"/>
  <c r="L2161" i="7"/>
  <c r="I1112" i="7"/>
  <c r="E1112" i="7"/>
  <c r="M449" i="7"/>
  <c r="L347" i="7"/>
  <c r="H347" i="7"/>
  <c r="D1813" i="7"/>
  <c r="C1073" i="7"/>
  <c r="L1073" i="7"/>
  <c r="G600" i="7"/>
  <c r="F600" i="7"/>
  <c r="J1477" i="7"/>
  <c r="C1743" i="7"/>
  <c r="L1743" i="7"/>
  <c r="M1410" i="7"/>
  <c r="E1410" i="7"/>
  <c r="G944" i="7"/>
  <c r="D405" i="7"/>
  <c r="I405" i="7"/>
  <c r="C2182" i="7"/>
  <c r="H1243" i="7"/>
  <c r="C1243" i="7"/>
  <c r="F1156" i="7"/>
  <c r="K1156" i="7"/>
  <c r="K577" i="7"/>
  <c r="L758" i="7"/>
  <c r="N758" i="7"/>
  <c r="H515" i="7"/>
  <c r="O515" i="7"/>
  <c r="C1879" i="7"/>
  <c r="J1240" i="7"/>
  <c r="F1240" i="7"/>
  <c r="J2227" i="7"/>
  <c r="H1016" i="7"/>
  <c r="I1016" i="7"/>
  <c r="G1203" i="7"/>
  <c r="F1203" i="7"/>
  <c r="L333" i="7"/>
  <c r="C435" i="7"/>
  <c r="O435" i="7"/>
  <c r="L1951" i="7"/>
  <c r="E1951" i="7"/>
  <c r="L1824" i="7"/>
  <c r="J851" i="7"/>
  <c r="E851" i="7"/>
  <c r="O2113" i="7"/>
  <c r="D31" i="7"/>
  <c r="J31" i="7"/>
  <c r="C1826" i="7"/>
  <c r="L1826" i="7"/>
  <c r="F1399" i="7"/>
  <c r="M696" i="7"/>
  <c r="F696" i="7"/>
  <c r="L931" i="7"/>
  <c r="F931" i="7"/>
  <c r="D1364" i="7"/>
  <c r="H893" i="7"/>
  <c r="C893" i="7"/>
  <c r="H634" i="7"/>
  <c r="C1330" i="7"/>
  <c r="E1330" i="7"/>
  <c r="E523" i="7"/>
  <c r="D523" i="7"/>
  <c r="J1553" i="7"/>
  <c r="C1985" i="7"/>
  <c r="K1985" i="7"/>
  <c r="K1133" i="7"/>
  <c r="M1133" i="7"/>
  <c r="O862" i="7"/>
  <c r="I2114" i="7"/>
  <c r="E2114" i="7"/>
  <c r="L195" i="7"/>
  <c r="I810" i="7"/>
  <c r="L810" i="7"/>
  <c r="N2151" i="7"/>
  <c r="L2151" i="7"/>
  <c r="G810" i="7"/>
  <c r="H2151" i="7"/>
  <c r="H142" i="7"/>
  <c r="L2071" i="7"/>
  <c r="C1734" i="7"/>
  <c r="G1061" i="7"/>
  <c r="L945" i="7"/>
  <c r="C1291" i="7"/>
  <c r="O2161" i="7"/>
  <c r="G449" i="7"/>
  <c r="I1073" i="7"/>
  <c r="O1477" i="7"/>
  <c r="C944" i="7"/>
  <c r="M2182" i="7"/>
  <c r="D577" i="7"/>
  <c r="D1016" i="7"/>
  <c r="M31" i="7"/>
  <c r="K931" i="7"/>
  <c r="F634" i="7"/>
  <c r="H1553" i="7"/>
  <c r="L862" i="7"/>
  <c r="H810" i="7"/>
  <c r="F1304" i="7"/>
  <c r="K1272" i="7"/>
  <c r="L1600" i="7"/>
  <c r="J651" i="7"/>
  <c r="K757" i="7"/>
  <c r="H2120" i="7"/>
  <c r="G1281" i="7"/>
  <c r="G936" i="7"/>
  <c r="O789" i="7"/>
  <c r="O500" i="7"/>
  <c r="L1738" i="7"/>
  <c r="O1577" i="7"/>
  <c r="I421" i="7"/>
  <c r="G1964" i="7"/>
  <c r="L2224" i="7"/>
  <c r="M2181" i="7"/>
  <c r="C44" i="7"/>
  <c r="C1421" i="7"/>
  <c r="F476" i="7"/>
  <c r="C1563" i="7"/>
  <c r="H1669" i="7"/>
  <c r="N1431" i="7"/>
  <c r="M868" i="7"/>
  <c r="H1584" i="7"/>
  <c r="G736" i="7"/>
  <c r="J787" i="7"/>
  <c r="K1751" i="7"/>
  <c r="K2013" i="7"/>
  <c r="G1238" i="7"/>
  <c r="J557" i="7"/>
  <c r="N488" i="7"/>
  <c r="J883" i="7"/>
  <c r="F519" i="7"/>
  <c r="E1654" i="7"/>
  <c r="D1036" i="7"/>
  <c r="L1837" i="7"/>
  <c r="H145" i="7"/>
  <c r="H843" i="7"/>
  <c r="M711" i="7"/>
  <c r="F1683" i="7"/>
  <c r="N144" i="7"/>
  <c r="M1264" i="7"/>
  <c r="M1734" i="7"/>
  <c r="K406" i="7"/>
  <c r="I414" i="7"/>
  <c r="G1291" i="7"/>
  <c r="G1112" i="7"/>
  <c r="O600" i="7"/>
  <c r="H1410" i="7"/>
  <c r="M1156" i="7"/>
  <c r="J515" i="7"/>
  <c r="O2227" i="7"/>
  <c r="F1951" i="7"/>
  <c r="H2113" i="7"/>
  <c r="C696" i="7"/>
  <c r="O893" i="7"/>
  <c r="M1553" i="7"/>
  <c r="C2114" i="7"/>
  <c r="C2151" i="7"/>
  <c r="O973" i="7"/>
  <c r="H1002" i="7"/>
  <c r="C174" i="7"/>
  <c r="I1400" i="7"/>
  <c r="E1473" i="7"/>
  <c r="K1983" i="7"/>
  <c r="K804" i="7"/>
  <c r="C607" i="7"/>
  <c r="C861" i="7"/>
  <c r="E827" i="7"/>
  <c r="M1135" i="7"/>
  <c r="G979" i="7"/>
  <c r="F1065" i="7"/>
  <c r="E1588" i="7"/>
  <c r="L108" i="7"/>
  <c r="E460" i="7"/>
  <c r="C1441" i="7"/>
  <c r="O1107" i="7"/>
  <c r="C1955" i="7"/>
  <c r="D1536" i="7"/>
  <c r="C996" i="7"/>
  <c r="M1194" i="7"/>
  <c r="L855" i="7"/>
  <c r="J682" i="7"/>
  <c r="N202" i="7"/>
  <c r="N2002" i="7"/>
  <c r="F1579" i="7"/>
  <c r="J2097" i="7"/>
  <c r="M1539" i="7"/>
  <c r="I1583" i="7"/>
  <c r="K501" i="7"/>
  <c r="G715" i="7"/>
  <c r="D1347" i="7"/>
  <c r="F4" i="7"/>
  <c r="C552" i="7"/>
  <c r="D1305" i="7"/>
  <c r="O2239" i="7"/>
  <c r="O1908" i="7"/>
  <c r="I1803" i="7"/>
  <c r="G1140" i="7"/>
  <c r="L2165" i="7"/>
  <c r="J2055" i="7"/>
  <c r="G1179" i="7"/>
  <c r="N805" i="7"/>
  <c r="F206" i="7"/>
  <c r="J459" i="7"/>
  <c r="K844" i="7"/>
  <c r="O1507" i="7"/>
  <c r="H1456" i="7"/>
  <c r="E904" i="7"/>
  <c r="K1440" i="7"/>
  <c r="E85" i="7"/>
  <c r="F490" i="7"/>
  <c r="M1137" i="7"/>
  <c r="E1760" i="7"/>
  <c r="O911" i="7"/>
  <c r="O1417" i="7"/>
  <c r="L655" i="7"/>
  <c r="H27" i="7"/>
  <c r="F1060" i="7"/>
  <c r="D61" i="7"/>
  <c r="N1280" i="7"/>
  <c r="H539" i="7"/>
  <c r="J358" i="7"/>
  <c r="N24" i="7"/>
  <c r="D1479" i="7"/>
  <c r="I1529" i="7"/>
  <c r="I1497" i="7"/>
  <c r="M816" i="7"/>
  <c r="O1001" i="7"/>
  <c r="E1344" i="7"/>
  <c r="K212" i="7"/>
  <c r="G1296" i="7"/>
  <c r="I1829" i="7"/>
  <c r="G1829" i="7"/>
  <c r="N1994" i="7"/>
  <c r="J990" i="7"/>
  <c r="F990" i="7"/>
  <c r="K790" i="7"/>
  <c r="H2030" i="7"/>
  <c r="G1658" i="7"/>
  <c r="I297" i="7"/>
  <c r="J1039" i="7"/>
  <c r="G1039" i="7"/>
  <c r="H248" i="7"/>
  <c r="C269" i="7"/>
  <c r="M1604" i="7"/>
  <c r="E1604" i="7"/>
  <c r="G2231" i="7"/>
  <c r="O581" i="7"/>
  <c r="F581" i="7"/>
  <c r="F391" i="7"/>
  <c r="J391" i="7"/>
  <c r="E2060" i="7"/>
  <c r="K401" i="7"/>
  <c r="C401" i="7"/>
  <c r="F2142" i="7"/>
  <c r="L2142" i="7"/>
  <c r="F2127" i="7"/>
  <c r="I1377" i="7"/>
  <c r="C1377" i="7"/>
  <c r="I114" i="7"/>
  <c r="M963" i="7"/>
  <c r="N963" i="7"/>
  <c r="F440" i="7"/>
  <c r="O440" i="7"/>
  <c r="O511" i="7"/>
  <c r="H2162" i="7"/>
  <c r="N2162" i="7"/>
  <c r="F626" i="7"/>
  <c r="I626" i="7"/>
  <c r="D253" i="7"/>
  <c r="L825" i="7"/>
  <c r="F825" i="7"/>
  <c r="G1094" i="7"/>
  <c r="N1636" i="7"/>
  <c r="O1636" i="7"/>
  <c r="O684" i="7"/>
  <c r="H684" i="7"/>
  <c r="C2085" i="7"/>
  <c r="N876" i="7"/>
  <c r="J876" i="7"/>
  <c r="O1935" i="7"/>
  <c r="G1935" i="7"/>
  <c r="L1864" i="7"/>
  <c r="J1769" i="7"/>
  <c r="N1769" i="7"/>
  <c r="J2126" i="7"/>
  <c r="N250" i="7"/>
  <c r="C250" i="7"/>
  <c r="H800" i="7"/>
  <c r="O800" i="7"/>
  <c r="N558" i="7"/>
  <c r="G454" i="7"/>
  <c r="L454" i="7"/>
  <c r="E1768" i="7"/>
  <c r="D1768" i="7"/>
  <c r="G1628" i="7"/>
  <c r="D1825" i="7"/>
  <c r="E1825" i="7"/>
  <c r="C1997" i="7"/>
  <c r="I293" i="7"/>
  <c r="K293" i="7"/>
  <c r="M1437" i="7"/>
  <c r="C1437" i="7"/>
  <c r="L938" i="7"/>
  <c r="C183" i="7"/>
  <c r="L183" i="7"/>
  <c r="C162" i="7"/>
  <c r="D162" i="7"/>
  <c r="F2124" i="7"/>
  <c r="E1909" i="7"/>
  <c r="J1909" i="7"/>
  <c r="I1586" i="7"/>
  <c r="M1684" i="7"/>
  <c r="C1684" i="7"/>
  <c r="L1373" i="7"/>
  <c r="J1373" i="7"/>
  <c r="H1646" i="7"/>
  <c r="I351" i="7"/>
  <c r="N351" i="7"/>
  <c r="G1793" i="7"/>
  <c r="F1793" i="7"/>
  <c r="E2063" i="7"/>
  <c r="O1099" i="7"/>
  <c r="K1099" i="7"/>
  <c r="F1014" i="7"/>
  <c r="D1302" i="7"/>
  <c r="H1302" i="7"/>
  <c r="G502" i="7"/>
  <c r="M502" i="7"/>
  <c r="G2180" i="7"/>
  <c r="J1504" i="7"/>
  <c r="G1504" i="7"/>
  <c r="C1313" i="7"/>
  <c r="M1313" i="7"/>
  <c r="C761" i="7"/>
  <c r="I1508" i="7"/>
  <c r="D1508" i="7"/>
  <c r="D1476" i="7"/>
  <c r="G2105" i="7"/>
  <c r="D2105" i="7"/>
  <c r="H2010" i="7"/>
  <c r="I2010" i="7"/>
  <c r="G1613" i="7"/>
  <c r="L1221" i="7"/>
  <c r="K1221" i="7"/>
  <c r="M1158" i="7"/>
  <c r="G1158" i="7"/>
  <c r="E2196" i="7"/>
  <c r="J1429" i="7"/>
  <c r="H1429" i="7"/>
  <c r="N2155" i="7"/>
  <c r="E1642" i="7"/>
  <c r="G1642" i="7"/>
  <c r="J1934" i="7"/>
  <c r="E1934" i="7"/>
  <c r="F276" i="7"/>
  <c r="L2096" i="7"/>
  <c r="F2096" i="7"/>
  <c r="J1050" i="7"/>
  <c r="M1050" i="7"/>
  <c r="I1910" i="7"/>
  <c r="N2197" i="7"/>
  <c r="I2197" i="7"/>
  <c r="C536" i="7"/>
  <c r="N1474" i="7"/>
  <c r="F1474" i="7"/>
  <c r="G344" i="7"/>
  <c r="H344" i="7"/>
  <c r="G338" i="7"/>
  <c r="N950" i="7"/>
  <c r="D950" i="7"/>
  <c r="H952" i="7"/>
  <c r="J952" i="7"/>
  <c r="I2185" i="7"/>
  <c r="M1083" i="7"/>
  <c r="C1083" i="7"/>
  <c r="N1311" i="7"/>
  <c r="C755" i="7"/>
  <c r="I755" i="7"/>
  <c r="H1301" i="7"/>
  <c r="D1301" i="7"/>
  <c r="G306" i="7"/>
  <c r="E725" i="7"/>
  <c r="C725" i="7"/>
  <c r="C2023" i="7"/>
  <c r="D2023" i="7"/>
  <c r="L1190" i="7"/>
  <c r="H486" i="7"/>
  <c r="G486" i="7"/>
  <c r="N366" i="7"/>
  <c r="E1404" i="7"/>
  <c r="D1404" i="7"/>
  <c r="G849" i="7"/>
  <c r="L849" i="7"/>
  <c r="E1530" i="7"/>
  <c r="M228" i="7"/>
  <c r="O228" i="7"/>
  <c r="J1234" i="7"/>
  <c r="H1234" i="7"/>
  <c r="N1478" i="7"/>
  <c r="D1750" i="7"/>
  <c r="O1750" i="7"/>
  <c r="E153" i="7"/>
  <c r="K468" i="7"/>
  <c r="D468" i="7"/>
  <c r="K1644" i="7"/>
  <c r="E1644" i="7"/>
  <c r="D64" i="7"/>
  <c r="G1386" i="7"/>
  <c r="D1386" i="7"/>
  <c r="G222" i="7"/>
  <c r="M222" i="7"/>
  <c r="J45" i="7"/>
  <c r="L112" i="7"/>
  <c r="J112" i="7"/>
  <c r="N197" i="7"/>
  <c r="F1197" i="7"/>
  <c r="J1197" i="7"/>
  <c r="L1987" i="7"/>
  <c r="G1987" i="7"/>
  <c r="K977" i="7"/>
  <c r="O650" i="7"/>
  <c r="K650" i="7"/>
  <c r="C1675" i="7"/>
  <c r="I1675" i="7"/>
  <c r="F877" i="7"/>
  <c r="M657" i="7"/>
  <c r="J657" i="7"/>
  <c r="M2125" i="7"/>
  <c r="H101" i="7"/>
  <c r="I101" i="7"/>
  <c r="I741" i="7"/>
  <c r="L741" i="7"/>
  <c r="D270" i="7"/>
  <c r="L887" i="7"/>
  <c r="E887" i="7"/>
  <c r="C1295" i="7"/>
  <c r="D1295" i="7"/>
  <c r="L135" i="7"/>
  <c r="O362" i="7"/>
  <c r="K362" i="7"/>
  <c r="L107" i="7"/>
  <c r="G2031" i="7"/>
  <c r="I2031" i="7"/>
  <c r="L1974" i="7"/>
  <c r="E1974" i="7"/>
  <c r="F352" i="7"/>
  <c r="I1723" i="7"/>
  <c r="J1723" i="7"/>
  <c r="L693" i="7"/>
  <c r="J693" i="7"/>
  <c r="C875" i="7"/>
  <c r="E1143" i="7"/>
  <c r="J1143" i="7"/>
  <c r="H1396" i="7"/>
  <c r="N286" i="7"/>
  <c r="J286" i="7"/>
  <c r="E1953" i="7"/>
  <c r="H1953" i="7"/>
  <c r="F151" i="7"/>
  <c r="D379" i="7"/>
  <c r="N379" i="7"/>
  <c r="K2059" i="7"/>
  <c r="H2059" i="7"/>
  <c r="M1833" i="7"/>
  <c r="I1062" i="7"/>
  <c r="F1062" i="7"/>
  <c r="I1633" i="7"/>
  <c r="G170" i="7"/>
  <c r="E170" i="7"/>
  <c r="C154" i="7"/>
  <c r="G154" i="7"/>
  <c r="H2021" i="7"/>
  <c r="C1881" i="7"/>
  <c r="H1881" i="7"/>
  <c r="K178" i="7"/>
  <c r="F178" i="7"/>
  <c r="E1860" i="7"/>
  <c r="F17" i="7"/>
  <c r="M17" i="7"/>
  <c r="H871" i="7"/>
  <c r="J110" i="7"/>
  <c r="C110" i="7"/>
  <c r="C1307" i="7"/>
  <c r="M1307" i="7"/>
  <c r="N811" i="7"/>
  <c r="O1524" i="7"/>
  <c r="L1524" i="7"/>
  <c r="F886" i="7"/>
  <c r="O886" i="7"/>
  <c r="O1317" i="7"/>
  <c r="H1304" i="7"/>
  <c r="C1304" i="7"/>
  <c r="G2183" i="7"/>
  <c r="I926" i="7"/>
  <c r="H926" i="7"/>
  <c r="N1309" i="7"/>
  <c r="O1309" i="7"/>
  <c r="D1294" i="7"/>
  <c r="J1392" i="7"/>
  <c r="E1392" i="7"/>
  <c r="O238" i="7"/>
  <c r="J238" i="7"/>
  <c r="F388" i="7"/>
  <c r="C1814" i="7"/>
  <c r="G1814" i="7"/>
  <c r="E764" i="7"/>
  <c r="H1537" i="7"/>
  <c r="D1537" i="7"/>
  <c r="I1303" i="7"/>
  <c r="M1303" i="7"/>
  <c r="I579" i="7"/>
  <c r="L1475" i="7"/>
  <c r="G1475" i="7"/>
  <c r="O1180" i="7"/>
  <c r="F1180" i="7"/>
  <c r="I93" i="7"/>
  <c r="K113" i="7"/>
  <c r="F113" i="7"/>
  <c r="I396" i="7"/>
  <c r="K1398" i="7"/>
  <c r="O1398" i="7"/>
  <c r="J48" i="7"/>
  <c r="N48" i="7"/>
  <c r="C1046" i="7"/>
  <c r="C745" i="7"/>
  <c r="H745" i="7"/>
  <c r="K2199" i="7"/>
  <c r="O2199" i="7"/>
  <c r="K506" i="7"/>
  <c r="E1128" i="7"/>
  <c r="M1128" i="7"/>
  <c r="J1728" i="7"/>
  <c r="H724" i="7"/>
  <c r="N724" i="7"/>
  <c r="N1220" i="7"/>
  <c r="D1220" i="7"/>
  <c r="I867" i="7"/>
  <c r="L1336" i="7"/>
  <c r="G1336" i="7"/>
  <c r="E559" i="7"/>
  <c r="L559" i="7"/>
  <c r="J540" i="7"/>
  <c r="D1225" i="7"/>
  <c r="K1225" i="7"/>
  <c r="L308" i="7"/>
  <c r="K1462" i="7"/>
  <c r="L1462" i="7"/>
  <c r="H1449" i="7"/>
  <c r="D1449" i="7"/>
  <c r="I2121" i="7"/>
  <c r="E1857" i="7"/>
  <c r="K1857" i="7"/>
  <c r="L1272" i="7"/>
  <c r="M1272" i="7"/>
  <c r="G1624" i="7"/>
  <c r="D1659" i="7"/>
  <c r="L1659" i="7"/>
  <c r="E1649" i="7"/>
  <c r="N2209" i="7"/>
  <c r="F2209" i="7"/>
  <c r="G872" i="7"/>
  <c r="E872" i="7"/>
  <c r="I1600" i="7"/>
  <c r="D870" i="7"/>
  <c r="F870" i="7"/>
  <c r="C1384" i="7"/>
  <c r="K1384" i="7"/>
  <c r="C355" i="7"/>
  <c r="O1345" i="7"/>
  <c r="F1345" i="7"/>
  <c r="N1389" i="7"/>
  <c r="I1337" i="7"/>
  <c r="J1337" i="7"/>
  <c r="G651" i="7"/>
  <c r="F651" i="7"/>
  <c r="I1749" i="7"/>
  <c r="C508" i="7"/>
  <c r="G508" i="7"/>
  <c r="J757" i="7"/>
  <c r="H757" i="7"/>
  <c r="M535" i="7"/>
  <c r="C1688" i="7"/>
  <c r="E1688" i="7"/>
  <c r="F2120" i="7"/>
  <c r="N263" i="7"/>
  <c r="G263" i="7"/>
  <c r="C589" i="7"/>
  <c r="F589" i="7"/>
  <c r="J1867" i="7"/>
  <c r="I1231" i="7"/>
  <c r="G1231" i="7"/>
  <c r="H1318" i="7"/>
  <c r="O1318" i="7"/>
  <c r="F1281" i="7"/>
  <c r="C1807" i="7"/>
  <c r="N1807" i="7"/>
  <c r="D220" i="7"/>
  <c r="D898" i="7"/>
  <c r="C898" i="7"/>
  <c r="O936" i="7"/>
  <c r="K936" i="7"/>
  <c r="N1559" i="7"/>
  <c r="D387" i="7"/>
  <c r="C387" i="7"/>
  <c r="G1351" i="7"/>
  <c r="M1351" i="7"/>
  <c r="H789" i="7"/>
  <c r="K105" i="7"/>
  <c r="E105" i="7"/>
  <c r="O445" i="7"/>
  <c r="M2089" i="7"/>
  <c r="D2089" i="7"/>
  <c r="E500" i="7"/>
  <c r="C500" i="7"/>
  <c r="N2083" i="7"/>
  <c r="M1443" i="7"/>
  <c r="O1443" i="7"/>
  <c r="H1541" i="7"/>
  <c r="C1541" i="7"/>
  <c r="C1738" i="7"/>
  <c r="I1481" i="7"/>
  <c r="H1481" i="7"/>
  <c r="N2078" i="7"/>
  <c r="E1577" i="7"/>
  <c r="F1577" i="7"/>
  <c r="E447" i="7"/>
  <c r="C447" i="7"/>
  <c r="O1975" i="7"/>
  <c r="O1800" i="7"/>
  <c r="H1800" i="7"/>
  <c r="O421" i="7"/>
  <c r="N421" i="7"/>
  <c r="M2140" i="7"/>
  <c r="E186" i="7"/>
  <c r="J186" i="7"/>
  <c r="L1964" i="7"/>
  <c r="K2186" i="7"/>
  <c r="I2186" i="7"/>
  <c r="J1905" i="7"/>
  <c r="L1905" i="7"/>
  <c r="C2224" i="7"/>
  <c r="E455" i="7"/>
  <c r="D455" i="7"/>
  <c r="E584" i="7"/>
  <c r="K584" i="7"/>
  <c r="D1779" i="7"/>
  <c r="O2181" i="7"/>
  <c r="F2181" i="7"/>
  <c r="M989" i="7"/>
  <c r="H666" i="7"/>
  <c r="K666" i="7"/>
  <c r="N408" i="7"/>
  <c r="M408" i="7"/>
  <c r="M44" i="7"/>
  <c r="D2008" i="7"/>
  <c r="N2008" i="7"/>
  <c r="N582" i="7"/>
  <c r="M582" i="7"/>
  <c r="I1442" i="7"/>
  <c r="N1421" i="7"/>
  <c r="O1421" i="7"/>
  <c r="C1360" i="7"/>
  <c r="L1531" i="7"/>
  <c r="I1531" i="7"/>
  <c r="O476" i="7"/>
  <c r="D476" i="7"/>
  <c r="K995" i="7"/>
  <c r="G1563" i="7"/>
  <c r="F1563" i="7"/>
  <c r="F780" i="7"/>
  <c r="J780" i="7"/>
  <c r="N1689" i="7"/>
  <c r="J1669" i="7"/>
  <c r="N1669" i="7"/>
  <c r="M554" i="7"/>
  <c r="E1752" i="7"/>
  <c r="N1752" i="7"/>
  <c r="M1431" i="7"/>
  <c r="F1431" i="7"/>
  <c r="I2052" i="7"/>
  <c r="I868" i="7"/>
  <c r="E868" i="7"/>
  <c r="K942" i="7"/>
  <c r="D942" i="7"/>
  <c r="J1762" i="7"/>
  <c r="O1584" i="7"/>
  <c r="G1584" i="7"/>
  <c r="N1263" i="7"/>
  <c r="C1269" i="7"/>
  <c r="L1269" i="7"/>
  <c r="K736" i="7"/>
  <c r="D736" i="7"/>
  <c r="G1620" i="7"/>
  <c r="G148" i="7"/>
  <c r="F148" i="7"/>
  <c r="D1472" i="7"/>
  <c r="J1472" i="7"/>
  <c r="I787" i="7"/>
  <c r="C1402" i="7"/>
  <c r="L1402" i="7"/>
  <c r="I103" i="7"/>
  <c r="N732" i="7"/>
  <c r="L732" i="7"/>
  <c r="M1751" i="7"/>
  <c r="H1751" i="7"/>
  <c r="F507" i="7"/>
  <c r="C524" i="7"/>
  <c r="D524" i="7"/>
  <c r="E2013" i="7"/>
  <c r="F2013" i="7"/>
  <c r="K397" i="7"/>
  <c r="L1949" i="7"/>
  <c r="J1949" i="7"/>
  <c r="N1238" i="7"/>
  <c r="G2167" i="7"/>
  <c r="E2167" i="7"/>
  <c r="K916" i="7"/>
  <c r="D916" i="7"/>
  <c r="D1699" i="7"/>
  <c r="G557" i="7"/>
  <c r="K557" i="7"/>
  <c r="C456" i="7"/>
  <c r="N456" i="7"/>
  <c r="D1381" i="7"/>
  <c r="E1251" i="7"/>
  <c r="L1251" i="7"/>
  <c r="D488" i="7"/>
  <c r="L1314" i="7"/>
  <c r="C1314" i="7"/>
  <c r="F1034" i="7"/>
  <c r="N1034" i="7"/>
  <c r="L883" i="7"/>
  <c r="G521" i="7"/>
  <c r="D521" i="7"/>
  <c r="D28" i="7"/>
  <c r="N28" i="7"/>
  <c r="G1898" i="7"/>
  <c r="I519" i="7"/>
  <c r="E519" i="7"/>
  <c r="C983" i="7"/>
  <c r="M505" i="7"/>
  <c r="L505" i="7"/>
  <c r="C1597" i="7"/>
  <c r="N1597" i="7"/>
  <c r="D1654" i="7"/>
  <c r="I1589" i="7"/>
  <c r="O1589" i="7"/>
  <c r="H710" i="7"/>
  <c r="M710" i="7"/>
  <c r="E2198" i="7"/>
  <c r="M1036" i="7"/>
  <c r="H1036" i="7"/>
  <c r="H227" i="7"/>
  <c r="I1759" i="7"/>
  <c r="N1759" i="7"/>
  <c r="D204" i="7"/>
  <c r="I204" i="7"/>
  <c r="M393" i="7"/>
  <c r="L1792" i="7"/>
  <c r="D1792" i="7"/>
  <c r="N182" i="7"/>
  <c r="K182" i="7"/>
  <c r="O1746" i="7"/>
  <c r="E1837" i="7"/>
  <c r="J1837" i="7"/>
  <c r="L353" i="7"/>
  <c r="H860" i="7"/>
  <c r="D860" i="7"/>
  <c r="J1610" i="7"/>
  <c r="C1610" i="7"/>
  <c r="K145" i="7"/>
  <c r="E1976" i="7"/>
  <c r="I1976" i="7"/>
  <c r="N1923" i="7"/>
  <c r="E1923" i="7"/>
  <c r="K142" i="7"/>
  <c r="J843" i="7"/>
  <c r="D843" i="7"/>
  <c r="O1608" i="7"/>
  <c r="H1799" i="7"/>
  <c r="E1799" i="7"/>
  <c r="D1081" i="7"/>
  <c r="F1081" i="7"/>
  <c r="E1611" i="7"/>
  <c r="D711" i="7"/>
  <c r="L711" i="7"/>
  <c r="E394" i="7"/>
  <c r="G394" i="7"/>
  <c r="D874" i="7"/>
  <c r="E1378" i="7"/>
  <c r="I1378" i="7"/>
  <c r="C1683" i="7"/>
  <c r="F1754" i="7"/>
  <c r="L1754" i="7"/>
  <c r="G2208" i="7"/>
  <c r="L2208" i="7"/>
  <c r="D673" i="7"/>
  <c r="O144" i="7"/>
  <c r="M144" i="7"/>
  <c r="D570" i="7"/>
  <c r="G570" i="7"/>
  <c r="H2071" i="7"/>
  <c r="G450" i="7"/>
  <c r="F450" i="7"/>
  <c r="J1264" i="7"/>
  <c r="G771" i="7"/>
  <c r="O771" i="7"/>
  <c r="H679" i="7"/>
  <c r="M679" i="7"/>
  <c r="J1734" i="7"/>
  <c r="H544" i="7"/>
  <c r="E544" i="7"/>
  <c r="E267" i="7"/>
  <c r="L267" i="7"/>
  <c r="E406" i="7"/>
  <c r="E1061" i="7"/>
  <c r="N1061" i="7"/>
  <c r="H414" i="7"/>
  <c r="E207" i="7"/>
  <c r="M207" i="7"/>
  <c r="O945" i="7"/>
  <c r="N945" i="7"/>
  <c r="C2134" i="7"/>
  <c r="J1291" i="7"/>
  <c r="E1291" i="7"/>
  <c r="O2098" i="7"/>
  <c r="M2098" i="7"/>
  <c r="J813" i="7"/>
  <c r="D2161" i="7"/>
  <c r="C2161" i="7"/>
  <c r="K1112" i="7"/>
  <c r="K449" i="7"/>
  <c r="O449" i="7"/>
  <c r="O347" i="7"/>
  <c r="F347" i="7"/>
  <c r="N1813" i="7"/>
  <c r="K1073" i="7"/>
  <c r="O1073" i="7"/>
  <c r="I600" i="7"/>
  <c r="L600" i="7"/>
  <c r="N1477" i="7"/>
  <c r="E1743" i="7"/>
  <c r="G1743" i="7"/>
  <c r="G1410" i="7"/>
  <c r="O944" i="7"/>
  <c r="K944" i="7"/>
  <c r="F405" i="7"/>
  <c r="N405" i="7"/>
  <c r="L2182" i="7"/>
  <c r="I1243" i="7"/>
  <c r="D1243" i="7"/>
  <c r="N1156" i="7"/>
  <c r="G1156" i="7"/>
  <c r="J577" i="7"/>
  <c r="G758" i="7"/>
  <c r="K758" i="7"/>
  <c r="K515" i="7"/>
  <c r="J1879" i="7"/>
  <c r="D1879" i="7"/>
  <c r="C1240" i="7"/>
  <c r="I1240" i="7"/>
  <c r="H2227" i="7"/>
  <c r="G1016" i="7"/>
  <c r="O1016" i="7"/>
  <c r="N1203" i="7"/>
  <c r="M1203" i="7"/>
  <c r="O333" i="7"/>
  <c r="N435" i="7"/>
  <c r="H435" i="7"/>
  <c r="K1951" i="7"/>
  <c r="H1824" i="7"/>
  <c r="I1824" i="7"/>
  <c r="H851" i="7"/>
  <c r="M851" i="7"/>
  <c r="K2113" i="7"/>
  <c r="H31" i="7"/>
  <c r="L31" i="7"/>
  <c r="H1826" i="7"/>
  <c r="M1826" i="7"/>
  <c r="E1399" i="7"/>
  <c r="N696" i="7"/>
  <c r="E696" i="7"/>
  <c r="G931" i="7"/>
  <c r="O1364" i="7"/>
  <c r="L1364" i="7"/>
  <c r="D893" i="7"/>
  <c r="I893" i="7"/>
  <c r="D634" i="7"/>
  <c r="O1330" i="7"/>
  <c r="L1330" i="7"/>
  <c r="C523" i="7"/>
  <c r="O523" i="7"/>
  <c r="E1553" i="7"/>
  <c r="N1985" i="7"/>
  <c r="G1985" i="7"/>
  <c r="I1133" i="7"/>
  <c r="N862" i="7"/>
  <c r="K862" i="7"/>
  <c r="K2114" i="7"/>
  <c r="H2114" i="7"/>
  <c r="M195" i="7"/>
  <c r="O810" i="7"/>
  <c r="E2151" i="7"/>
  <c r="H1923" i="7"/>
  <c r="O1378" i="7"/>
  <c r="C1754" i="7"/>
  <c r="E144" i="7"/>
  <c r="O2071" i="7"/>
  <c r="K1264" i="7"/>
  <c r="E1734" i="7"/>
  <c r="H267" i="7"/>
  <c r="C414" i="7"/>
  <c r="N207" i="7"/>
  <c r="D2134" i="7"/>
  <c r="M1112" i="7"/>
  <c r="K1813" i="7"/>
  <c r="H600" i="7"/>
  <c r="I1743" i="7"/>
  <c r="F944" i="7"/>
  <c r="K1243" i="7"/>
  <c r="C758" i="7"/>
  <c r="L1879" i="7"/>
  <c r="G2227" i="7"/>
  <c r="E333" i="7"/>
  <c r="O1951" i="7"/>
  <c r="C1824" i="7"/>
  <c r="G2113" i="7"/>
  <c r="I1826" i="7"/>
  <c r="G696" i="7"/>
  <c r="K1364" i="7"/>
  <c r="N1330" i="7"/>
  <c r="F1553" i="7"/>
  <c r="J1133" i="7"/>
  <c r="N2114" i="7"/>
  <c r="E810" i="7"/>
  <c r="M926" i="7"/>
  <c r="M1449" i="7"/>
  <c r="N1649" i="7"/>
  <c r="O1600" i="7"/>
  <c r="K1345" i="7"/>
  <c r="E1389" i="7"/>
  <c r="J1749" i="7"/>
  <c r="H535" i="7"/>
  <c r="I589" i="7"/>
  <c r="F1231" i="7"/>
  <c r="I220" i="7"/>
  <c r="K1351" i="7"/>
  <c r="L2089" i="7"/>
  <c r="M1541" i="7"/>
  <c r="G447" i="7"/>
  <c r="I2140" i="7"/>
  <c r="G1905" i="7"/>
  <c r="E1779" i="7"/>
  <c r="O408" i="7"/>
  <c r="E1442" i="7"/>
  <c r="D1531" i="7"/>
  <c r="C1752" i="7"/>
  <c r="O942" i="7"/>
  <c r="J736" i="7"/>
  <c r="E1472" i="7"/>
  <c r="D732" i="7"/>
  <c r="D2167" i="7"/>
  <c r="H1034" i="7"/>
  <c r="F1898" i="7"/>
  <c r="C1654" i="7"/>
  <c r="E1036" i="7"/>
  <c r="L204" i="7"/>
  <c r="C182" i="7"/>
  <c r="F860" i="7"/>
  <c r="L1923" i="7"/>
  <c r="L1608" i="7"/>
  <c r="M1611" i="7"/>
  <c r="C1378" i="7"/>
  <c r="K2208" i="7"/>
  <c r="K450" i="7"/>
  <c r="F1734" i="7"/>
  <c r="I267" i="7"/>
  <c r="K207" i="7"/>
  <c r="F813" i="7"/>
  <c r="J347" i="7"/>
  <c r="E600" i="7"/>
  <c r="L405" i="7"/>
  <c r="N1243" i="7"/>
  <c r="M758" i="7"/>
  <c r="I2227" i="7"/>
  <c r="L435" i="7"/>
  <c r="N851" i="7"/>
  <c r="K696" i="7"/>
  <c r="F893" i="7"/>
  <c r="F523" i="7"/>
  <c r="D862" i="7"/>
  <c r="H973" i="7"/>
  <c r="D2009" i="7"/>
  <c r="I174" i="7"/>
  <c r="D1426" i="7"/>
  <c r="D1473" i="7"/>
  <c r="I1983" i="7"/>
  <c r="L804" i="7"/>
  <c r="D607" i="7"/>
  <c r="C157" i="7"/>
  <c r="K827" i="7"/>
  <c r="C1135" i="7"/>
  <c r="E1065" i="7"/>
  <c r="G1588" i="7"/>
  <c r="C108" i="7"/>
  <c r="C460" i="7"/>
  <c r="G1441" i="7"/>
  <c r="L1107" i="7"/>
  <c r="K1107" i="7"/>
  <c r="O1955" i="7"/>
  <c r="D996" i="7"/>
  <c r="F996" i="7"/>
  <c r="N1194" i="7"/>
  <c r="F855" i="7"/>
  <c r="F682" i="7"/>
  <c r="L202" i="7"/>
  <c r="G2002" i="7"/>
  <c r="M1579" i="7"/>
  <c r="C2097" i="7"/>
  <c r="K1539" i="7"/>
  <c r="O1583" i="7"/>
  <c r="N501" i="7"/>
  <c r="M715" i="7"/>
  <c r="J1347" i="7"/>
  <c r="I4" i="7"/>
  <c r="E552" i="7"/>
  <c r="N1305" i="7"/>
  <c r="M2239" i="7"/>
  <c r="L1908" i="7"/>
  <c r="G1803" i="7"/>
  <c r="H1140" i="7"/>
  <c r="K2165" i="7"/>
  <c r="K2055" i="7"/>
  <c r="F1179" i="7"/>
  <c r="F805" i="7"/>
  <c r="L206" i="7"/>
  <c r="N459" i="7"/>
  <c r="G844" i="7"/>
  <c r="H1507" i="7"/>
  <c r="D1456" i="7"/>
  <c r="L904" i="7"/>
  <c r="O1440" i="7"/>
  <c r="I85" i="7"/>
  <c r="N490" i="7"/>
  <c r="N1137" i="7"/>
  <c r="G1760" i="7"/>
  <c r="M911" i="7"/>
  <c r="J1417" i="7"/>
  <c r="D655" i="7"/>
  <c r="M27" i="7"/>
  <c r="O1060" i="7"/>
  <c r="L61" i="7"/>
  <c r="O1280" i="7"/>
  <c r="J539" i="7"/>
  <c r="G358" i="7"/>
  <c r="G24" i="7"/>
  <c r="I1479" i="7"/>
  <c r="O1529" i="7"/>
  <c r="O1497" i="7"/>
  <c r="H816" i="7"/>
  <c r="H1001" i="7"/>
  <c r="F1344" i="7"/>
  <c r="G212" i="7"/>
  <c r="J1296" i="7"/>
  <c r="M1829" i="7"/>
  <c r="I1994" i="7"/>
  <c r="F56" i="7"/>
  <c r="I990" i="7"/>
  <c r="D790" i="7"/>
  <c r="N790" i="7"/>
  <c r="I2030" i="7"/>
  <c r="I1658" i="7"/>
  <c r="J297" i="7"/>
  <c r="H1039" i="7"/>
  <c r="M1039" i="7"/>
  <c r="E248" i="7"/>
  <c r="I269" i="7"/>
  <c r="G1604" i="7"/>
  <c r="D1604" i="7"/>
  <c r="H2231" i="7"/>
  <c r="K581" i="7"/>
  <c r="I581" i="7"/>
  <c r="H391" i="7"/>
  <c r="C391" i="7"/>
  <c r="K2060" i="7"/>
  <c r="F401" i="7"/>
  <c r="J401" i="7"/>
  <c r="K2142" i="7"/>
  <c r="I2127" i="7"/>
  <c r="C2127" i="7"/>
  <c r="E1377" i="7"/>
  <c r="K1377" i="7"/>
  <c r="E114" i="7"/>
  <c r="L963" i="7"/>
  <c r="F963" i="7"/>
  <c r="K440" i="7"/>
  <c r="I440" i="7"/>
  <c r="D511" i="7"/>
  <c r="E2162" i="7"/>
  <c r="G2162" i="7"/>
  <c r="D626" i="7"/>
  <c r="K253" i="7"/>
  <c r="N253" i="7"/>
  <c r="E825" i="7"/>
  <c r="K825" i="7"/>
  <c r="F1094" i="7"/>
  <c r="M1636" i="7"/>
  <c r="F1636" i="7"/>
  <c r="F684" i="7"/>
  <c r="I684" i="7"/>
  <c r="N2085" i="7"/>
  <c r="O876" i="7"/>
  <c r="L876" i="7"/>
  <c r="L1935" i="7"/>
  <c r="K1864" i="7"/>
  <c r="C1864" i="7"/>
  <c r="G1769" i="7"/>
  <c r="M1769" i="7"/>
  <c r="M2126" i="7"/>
  <c r="J250" i="7"/>
  <c r="D250" i="7"/>
  <c r="K800" i="7"/>
  <c r="I800" i="7"/>
  <c r="D558" i="7"/>
  <c r="E454" i="7"/>
  <c r="H454" i="7"/>
  <c r="J1768" i="7"/>
  <c r="F1628" i="7"/>
  <c r="E1628" i="7"/>
  <c r="N1825" i="7"/>
  <c r="I1825" i="7"/>
  <c r="J1997" i="7"/>
  <c r="D293" i="7"/>
  <c r="H293" i="7"/>
  <c r="N1437" i="7"/>
  <c r="D1437" i="7"/>
  <c r="E938" i="7"/>
  <c r="D183" i="7"/>
  <c r="E183" i="7"/>
  <c r="G162" i="7"/>
  <c r="C2124" i="7"/>
  <c r="M2124" i="7"/>
  <c r="L1909" i="7"/>
  <c r="H1909" i="7"/>
  <c r="E1586" i="7"/>
  <c r="F1684" i="7"/>
  <c r="N1684" i="7"/>
  <c r="G1373" i="7"/>
  <c r="D1373" i="7"/>
  <c r="C1646" i="7"/>
  <c r="J351" i="7"/>
  <c r="L351" i="7"/>
  <c r="D1793" i="7"/>
  <c r="I2063" i="7"/>
  <c r="J2063" i="7"/>
  <c r="M1099" i="7"/>
  <c r="F1099" i="7"/>
  <c r="H1014" i="7"/>
  <c r="G1302" i="7"/>
  <c r="M1302" i="7"/>
  <c r="I502" i="7"/>
  <c r="J502" i="7"/>
  <c r="H2180" i="7"/>
  <c r="D1504" i="7"/>
  <c r="L1504" i="7"/>
  <c r="E1313" i="7"/>
  <c r="L761" i="7"/>
  <c r="N761" i="7"/>
  <c r="G1508" i="7"/>
  <c r="J1508" i="7"/>
  <c r="L1476" i="7"/>
  <c r="K2105" i="7"/>
  <c r="J2105" i="7"/>
  <c r="G2010" i="7"/>
  <c r="K2010" i="7"/>
  <c r="E1613" i="7"/>
  <c r="J1221" i="7"/>
  <c r="D1221" i="7"/>
  <c r="N1158" i="7"/>
  <c r="N2196" i="7"/>
  <c r="G2196" i="7"/>
  <c r="M1429" i="7"/>
  <c r="L1429" i="7"/>
  <c r="G2155" i="7"/>
  <c r="J1642" i="7"/>
  <c r="K1642" i="7"/>
  <c r="M1934" i="7"/>
  <c r="K1934" i="7"/>
  <c r="H276" i="7"/>
  <c r="K2096" i="7"/>
  <c r="J2096" i="7"/>
  <c r="E1050" i="7"/>
  <c r="H1910" i="7"/>
  <c r="C1910" i="7"/>
  <c r="O2197" i="7"/>
  <c r="M2197" i="7"/>
  <c r="K536" i="7"/>
  <c r="L1474" i="7"/>
  <c r="K1474" i="7"/>
  <c r="L344" i="7"/>
  <c r="I344" i="7"/>
  <c r="O338" i="7"/>
  <c r="H950" i="7"/>
  <c r="G950" i="7"/>
  <c r="C952" i="7"/>
  <c r="L2185" i="7"/>
  <c r="F2185" i="7"/>
  <c r="O1083" i="7"/>
  <c r="G1083" i="7"/>
  <c r="F1311" i="7"/>
  <c r="J755" i="7"/>
  <c r="M755" i="7"/>
  <c r="K1301" i="7"/>
  <c r="G1301" i="7"/>
  <c r="E306" i="7"/>
  <c r="G725" i="7"/>
  <c r="J725" i="7"/>
  <c r="N2023" i="7"/>
  <c r="K1190" i="7"/>
  <c r="F1190" i="7"/>
  <c r="J486" i="7"/>
  <c r="C486" i="7"/>
  <c r="G366" i="7"/>
  <c r="M1404" i="7"/>
  <c r="F1404" i="7"/>
  <c r="J849" i="7"/>
  <c r="H849" i="7"/>
  <c r="K1530" i="7"/>
  <c r="L228" i="7"/>
  <c r="C228" i="7"/>
  <c r="E1234" i="7"/>
  <c r="H1478" i="7"/>
  <c r="J1478" i="7"/>
  <c r="I1750" i="7"/>
  <c r="M1750" i="7"/>
  <c r="M153" i="7"/>
  <c r="L468" i="7"/>
  <c r="G468" i="7"/>
  <c r="N1644" i="7"/>
  <c r="C1644" i="7"/>
  <c r="O64" i="7"/>
  <c r="N1386" i="7"/>
  <c r="J1386" i="7"/>
  <c r="K222" i="7"/>
  <c r="I45" i="7"/>
  <c r="F45" i="7"/>
  <c r="K112" i="7"/>
  <c r="M112" i="7"/>
  <c r="J197" i="7"/>
  <c r="M1197" i="7"/>
  <c r="I1197" i="7"/>
  <c r="M1987" i="7"/>
  <c r="H1987" i="7"/>
  <c r="O977" i="7"/>
  <c r="G650" i="7"/>
  <c r="J650" i="7"/>
  <c r="O1675" i="7"/>
  <c r="L877" i="7"/>
  <c r="C877" i="7"/>
  <c r="I657" i="7"/>
  <c r="N657" i="7"/>
  <c r="F2125" i="7"/>
  <c r="M101" i="7"/>
  <c r="L101" i="7"/>
  <c r="N741" i="7"/>
  <c r="D741" i="7"/>
  <c r="O270" i="7"/>
  <c r="C887" i="7"/>
  <c r="J887" i="7"/>
  <c r="F1295" i="7"/>
  <c r="C135" i="7"/>
  <c r="N135" i="7"/>
  <c r="E362" i="7"/>
  <c r="J362" i="7"/>
  <c r="I107" i="7"/>
  <c r="N2031" i="7"/>
  <c r="J2031" i="7"/>
  <c r="H1974" i="7"/>
  <c r="J1974" i="7"/>
  <c r="G352" i="7"/>
  <c r="O1723" i="7"/>
  <c r="C1723" i="7"/>
  <c r="K693" i="7"/>
  <c r="O875" i="7"/>
  <c r="J875" i="7"/>
  <c r="N1143" i="7"/>
  <c r="G1143" i="7"/>
  <c r="K1396" i="7"/>
  <c r="K286" i="7"/>
  <c r="C286" i="7"/>
  <c r="N1953" i="7"/>
  <c r="M1953" i="7"/>
  <c r="D151" i="7"/>
  <c r="F379" i="7"/>
  <c r="M379" i="7"/>
  <c r="D2059" i="7"/>
  <c r="G1833" i="7"/>
  <c r="N1833" i="7"/>
  <c r="G1062" i="7"/>
  <c r="K1062" i="7"/>
  <c r="J1633" i="7"/>
  <c r="D170" i="7"/>
  <c r="M170" i="7"/>
  <c r="N154" i="7"/>
  <c r="M154" i="7"/>
  <c r="L2021" i="7"/>
  <c r="D1881" i="7"/>
  <c r="O1881" i="7"/>
  <c r="O178" i="7"/>
  <c r="K1860" i="7"/>
  <c r="O1860" i="7"/>
  <c r="H17" i="7"/>
  <c r="K17" i="7"/>
  <c r="K871" i="7"/>
  <c r="O110" i="7"/>
  <c r="D110" i="7"/>
  <c r="D1307" i="7"/>
  <c r="K1307" i="7"/>
  <c r="G811" i="7"/>
  <c r="M1524" i="7"/>
  <c r="K1524" i="7"/>
  <c r="H886" i="7"/>
  <c r="K1317" i="7"/>
  <c r="C1317" i="7"/>
  <c r="J1304" i="7"/>
  <c r="N1304" i="7"/>
  <c r="J2183" i="7"/>
  <c r="C926" i="7"/>
  <c r="O926" i="7"/>
  <c r="K1309" i="7"/>
  <c r="F1309" i="7"/>
  <c r="C1294" i="7"/>
  <c r="K1392" i="7"/>
  <c r="D1392" i="7"/>
  <c r="M238" i="7"/>
  <c r="M388" i="7"/>
  <c r="C388" i="7"/>
  <c r="O1814" i="7"/>
  <c r="K1814" i="7"/>
  <c r="J764" i="7"/>
  <c r="I1537" i="7"/>
  <c r="L1537" i="7"/>
  <c r="C1303" i="7"/>
  <c r="E1303" i="7"/>
  <c r="E579" i="7"/>
  <c r="J1475" i="7"/>
  <c r="K1475" i="7"/>
  <c r="E1180" i="7"/>
  <c r="G93" i="7"/>
  <c r="D93" i="7"/>
  <c r="C113" i="7"/>
  <c r="G113" i="7"/>
  <c r="F396" i="7"/>
  <c r="I1398" i="7"/>
  <c r="N1398" i="7"/>
  <c r="M48" i="7"/>
  <c r="L48" i="7"/>
  <c r="M1046" i="7"/>
  <c r="I745" i="7"/>
  <c r="F745" i="7"/>
  <c r="M2199" i="7"/>
  <c r="J506" i="7"/>
  <c r="H506" i="7"/>
  <c r="J1128" i="7"/>
  <c r="L1128" i="7"/>
  <c r="N1728" i="7"/>
  <c r="E724" i="7"/>
  <c r="J724" i="7"/>
  <c r="K1220" i="7"/>
  <c r="O1220" i="7"/>
  <c r="E867" i="7"/>
  <c r="E1336" i="7"/>
  <c r="F1336" i="7"/>
  <c r="G559" i="7"/>
  <c r="F540" i="7"/>
  <c r="H540" i="7"/>
  <c r="H1225" i="7"/>
  <c r="N1225" i="7"/>
  <c r="K308" i="7"/>
  <c r="F1462" i="7"/>
  <c r="J1462" i="7"/>
  <c r="J1449" i="7"/>
  <c r="O1449" i="7"/>
  <c r="D2121" i="7"/>
  <c r="C1857" i="7"/>
  <c r="M1857" i="7"/>
  <c r="G1272" i="7"/>
  <c r="D1624" i="7"/>
  <c r="M1624" i="7"/>
  <c r="I1659" i="7"/>
  <c r="O1659" i="7"/>
  <c r="J1649" i="7"/>
  <c r="I2209" i="7"/>
  <c r="K2209" i="7"/>
  <c r="H872" i="7"/>
  <c r="F872" i="7"/>
  <c r="K1600" i="7"/>
  <c r="M870" i="7"/>
  <c r="N870" i="7"/>
  <c r="N1384" i="7"/>
  <c r="G355" i="7"/>
  <c r="H355" i="7"/>
  <c r="J1345" i="7"/>
  <c r="L1345" i="7"/>
  <c r="G1389" i="7"/>
  <c r="G1337" i="7"/>
  <c r="N1337" i="7"/>
  <c r="D651" i="7"/>
  <c r="C651" i="7"/>
  <c r="N1749" i="7"/>
  <c r="O508" i="7"/>
  <c r="E508" i="7"/>
  <c r="F757" i="7"/>
  <c r="O535" i="7"/>
  <c r="G535" i="7"/>
  <c r="J1688" i="7"/>
  <c r="M1688" i="7"/>
  <c r="K2120" i="7"/>
  <c r="J263" i="7"/>
  <c r="M263" i="7"/>
  <c r="L589" i="7"/>
  <c r="M589" i="7"/>
  <c r="F1867" i="7"/>
  <c r="C1231" i="7"/>
  <c r="E1231" i="7"/>
  <c r="K1318" i="7"/>
  <c r="K1281" i="7"/>
  <c r="O1281" i="7"/>
  <c r="G1807" i="7"/>
  <c r="D1807" i="7"/>
  <c r="N220" i="7"/>
  <c r="G898" i="7"/>
  <c r="K898" i="7"/>
  <c r="E936" i="7"/>
  <c r="F936" i="7"/>
  <c r="L1559" i="7"/>
  <c r="J387" i="7"/>
  <c r="G387" i="7"/>
  <c r="D1351" i="7"/>
  <c r="M789" i="7"/>
  <c r="N789" i="7"/>
  <c r="F105" i="7"/>
  <c r="L105" i="7"/>
  <c r="J445" i="7"/>
  <c r="H2089" i="7"/>
  <c r="J2089" i="7"/>
  <c r="D500" i="7"/>
  <c r="I500" i="7"/>
  <c r="I2083" i="7"/>
  <c r="J1443" i="7"/>
  <c r="D1443" i="7"/>
  <c r="D1541" i="7"/>
  <c r="K1738" i="7"/>
  <c r="H1738" i="7"/>
  <c r="J1481" i="7"/>
  <c r="K1481" i="7"/>
  <c r="F2078" i="7"/>
  <c r="G1577" i="7"/>
  <c r="K1577" i="7"/>
  <c r="I447" i="7"/>
  <c r="F447" i="7"/>
  <c r="E1975" i="7"/>
  <c r="F1800" i="7"/>
  <c r="J1800" i="7"/>
  <c r="M421" i="7"/>
  <c r="F2140" i="7"/>
  <c r="D2140" i="7"/>
  <c r="C186" i="7"/>
  <c r="K186" i="7"/>
  <c r="M1964" i="7"/>
  <c r="D2186" i="7"/>
  <c r="H2186" i="7"/>
  <c r="E1905" i="7"/>
  <c r="K1905" i="7"/>
  <c r="I2224" i="7"/>
  <c r="K455" i="7"/>
  <c r="G455" i="7"/>
  <c r="O584" i="7"/>
  <c r="L1779" i="7"/>
  <c r="N1779" i="7"/>
  <c r="C2181" i="7"/>
  <c r="L2181" i="7"/>
  <c r="O989" i="7"/>
  <c r="J666" i="7"/>
  <c r="E666" i="7"/>
  <c r="L408" i="7"/>
  <c r="E408" i="7"/>
  <c r="F44" i="7"/>
  <c r="H2008" i="7"/>
  <c r="F2008" i="7"/>
  <c r="L582" i="7"/>
  <c r="K1442" i="7"/>
  <c r="O1442" i="7"/>
  <c r="E1421" i="7"/>
  <c r="M1421" i="7"/>
  <c r="F1360" i="7"/>
  <c r="J1531" i="7"/>
  <c r="K1531" i="7"/>
  <c r="G476" i="7"/>
  <c r="I476" i="7"/>
  <c r="M995" i="7"/>
  <c r="O1563" i="7"/>
  <c r="H1563" i="7"/>
  <c r="L780" i="7"/>
  <c r="J1689" i="7"/>
  <c r="K1689" i="7"/>
  <c r="D1669" i="7"/>
  <c r="F1669" i="7"/>
  <c r="N554" i="7"/>
  <c r="L1752" i="7"/>
  <c r="D1752" i="7"/>
  <c r="O1431" i="7"/>
  <c r="G1431" i="7"/>
  <c r="E2052" i="7"/>
  <c r="G868" i="7"/>
  <c r="D868" i="7"/>
  <c r="J942" i="7"/>
  <c r="I1762" i="7"/>
  <c r="L1762" i="7"/>
  <c r="I1584" i="7"/>
  <c r="K1584" i="7"/>
  <c r="H1263" i="7"/>
  <c r="O1269" i="7"/>
  <c r="D1269" i="7"/>
  <c r="H736" i="7"/>
  <c r="E736" i="7"/>
  <c r="I1620" i="7"/>
  <c r="D148" i="7"/>
  <c r="E148" i="7"/>
  <c r="I1472" i="7"/>
  <c r="N787" i="7"/>
  <c r="C787" i="7"/>
  <c r="I1402" i="7"/>
  <c r="E1402" i="7"/>
  <c r="G103" i="7"/>
  <c r="M732" i="7"/>
  <c r="K732" i="7"/>
  <c r="D1751" i="7"/>
  <c r="L1751" i="7"/>
  <c r="G507" i="7"/>
  <c r="E524" i="7"/>
  <c r="N524" i="7"/>
  <c r="O2013" i="7"/>
  <c r="C397" i="7"/>
  <c r="G397" i="7"/>
  <c r="M1949" i="7"/>
  <c r="K1949" i="7"/>
  <c r="L1238" i="7"/>
  <c r="M2167" i="7"/>
  <c r="H2167" i="7"/>
  <c r="J916" i="7"/>
  <c r="F916" i="7"/>
  <c r="I1699" i="7"/>
  <c r="M557" i="7"/>
  <c r="N557" i="7"/>
  <c r="D456" i="7"/>
  <c r="H1381" i="7"/>
  <c r="L1381" i="7"/>
  <c r="N1251" i="7"/>
  <c r="M1251" i="7"/>
  <c r="O488" i="7"/>
  <c r="E1314" i="7"/>
  <c r="K1314" i="7"/>
  <c r="L1034" i="7"/>
  <c r="M1034" i="7"/>
  <c r="K883" i="7"/>
  <c r="C521" i="7"/>
  <c r="I521" i="7"/>
  <c r="M28" i="7"/>
  <c r="C1898" i="7"/>
  <c r="O1898" i="7"/>
  <c r="K519" i="7"/>
  <c r="C519" i="7"/>
  <c r="N983" i="7"/>
  <c r="C505" i="7"/>
  <c r="H505" i="7"/>
  <c r="E1597" i="7"/>
  <c r="O1597" i="7"/>
  <c r="K1654" i="7"/>
  <c r="G1589" i="7"/>
  <c r="F1589" i="7"/>
  <c r="N710" i="7"/>
  <c r="D2198" i="7"/>
  <c r="I2198" i="7"/>
  <c r="F1036" i="7"/>
  <c r="K1036" i="7"/>
  <c r="J227" i="7"/>
  <c r="D1759" i="7"/>
  <c r="M1759" i="7"/>
  <c r="C204" i="7"/>
  <c r="F204" i="7"/>
  <c r="F393" i="7"/>
  <c r="F1792" i="7"/>
  <c r="M1792" i="7"/>
  <c r="D182" i="7"/>
  <c r="N1746" i="7"/>
  <c r="C1746" i="7"/>
  <c r="H1837" i="7"/>
  <c r="N1837" i="7"/>
  <c r="M353" i="7"/>
  <c r="O860" i="7"/>
  <c r="E860" i="7"/>
  <c r="N1610" i="7"/>
  <c r="K1610" i="7"/>
  <c r="M145" i="7"/>
  <c r="H1976" i="7"/>
  <c r="L1976" i="7"/>
  <c r="D1923" i="7"/>
  <c r="I142" i="7"/>
  <c r="O142" i="7"/>
  <c r="M843" i="7"/>
  <c r="F843" i="7"/>
  <c r="E1608" i="7"/>
  <c r="G1799" i="7"/>
  <c r="J1799" i="7"/>
  <c r="H1081" i="7"/>
  <c r="L1081" i="7"/>
  <c r="L1611" i="7"/>
  <c r="J711" i="7"/>
  <c r="I711" i="7"/>
  <c r="H394" i="7"/>
  <c r="K874" i="7"/>
  <c r="H874" i="7"/>
  <c r="G1378" i="7"/>
  <c r="L1378" i="7"/>
  <c r="E1683" i="7"/>
  <c r="N1754" i="7"/>
  <c r="G1754" i="7"/>
  <c r="H2208" i="7"/>
  <c r="M2208" i="7"/>
  <c r="F673" i="7"/>
  <c r="C144" i="7"/>
  <c r="H144" i="7"/>
  <c r="I570" i="7"/>
  <c r="G2071" i="7"/>
  <c r="F2071" i="7"/>
  <c r="N450" i="7"/>
  <c r="L450" i="7"/>
  <c r="O1264" i="7"/>
  <c r="J771" i="7"/>
  <c r="K771" i="7"/>
  <c r="J679" i="7"/>
  <c r="K679" i="7"/>
  <c r="D1734" i="7"/>
  <c r="L544" i="7"/>
  <c r="I544" i="7"/>
  <c r="F267" i="7"/>
  <c r="H406" i="7"/>
  <c r="N406" i="7"/>
  <c r="M1061" i="7"/>
  <c r="K1061" i="7"/>
  <c r="F414" i="7"/>
  <c r="G207" i="7"/>
  <c r="C207" i="7"/>
  <c r="F945" i="7"/>
  <c r="C945" i="7"/>
  <c r="K2134" i="7"/>
  <c r="N1291" i="7"/>
  <c r="F1291" i="7"/>
  <c r="C2098" i="7"/>
  <c r="G813" i="7"/>
  <c r="D813" i="7"/>
  <c r="K2161" i="7"/>
  <c r="G2161" i="7"/>
  <c r="L1112" i="7"/>
  <c r="E449" i="7"/>
  <c r="J449" i="7"/>
  <c r="K347" i="7"/>
  <c r="I347" i="7"/>
  <c r="H1813" i="7"/>
  <c r="G1073" i="7"/>
  <c r="N1073" i="7"/>
  <c r="N600" i="7"/>
  <c r="C1477" i="7"/>
  <c r="F1477" i="7"/>
  <c r="J1743" i="7"/>
  <c r="H1743" i="7"/>
  <c r="I1410" i="7"/>
  <c r="L944" i="7"/>
  <c r="M944" i="7"/>
  <c r="G405" i="7"/>
  <c r="E405" i="7"/>
  <c r="G2182" i="7"/>
  <c r="L1243" i="7"/>
  <c r="J1243" i="7"/>
  <c r="L1156" i="7"/>
  <c r="F577" i="7"/>
  <c r="M577" i="7"/>
  <c r="E758" i="7"/>
  <c r="F758" i="7"/>
  <c r="D515" i="7"/>
  <c r="K1879" i="7"/>
  <c r="G1879" i="7"/>
  <c r="K1240" i="7"/>
  <c r="L1240" i="7"/>
  <c r="L2227" i="7"/>
  <c r="F1016" i="7"/>
  <c r="K1016" i="7"/>
  <c r="H1203" i="7"/>
  <c r="N333" i="7"/>
  <c r="M333" i="7"/>
  <c r="J435" i="7"/>
  <c r="D435" i="7"/>
  <c r="M1951" i="7"/>
  <c r="O1824" i="7"/>
  <c r="N1824" i="7"/>
  <c r="O851" i="7"/>
  <c r="F851" i="7"/>
  <c r="M2113" i="7"/>
  <c r="E31" i="7"/>
  <c r="C31" i="7"/>
  <c r="E1826" i="7"/>
  <c r="M1399" i="7"/>
  <c r="J1399" i="7"/>
  <c r="L696" i="7"/>
  <c r="H696" i="7"/>
  <c r="N931" i="7"/>
  <c r="F1364" i="7"/>
  <c r="J1364" i="7"/>
  <c r="L893" i="7"/>
  <c r="G893" i="7"/>
  <c r="J634" i="7"/>
  <c r="D1330" i="7"/>
  <c r="M1330" i="7"/>
  <c r="I523" i="7"/>
  <c r="D1553" i="7"/>
  <c r="I1553" i="7"/>
  <c r="M1985" i="7"/>
  <c r="O1985" i="7"/>
  <c r="G1133" i="7"/>
  <c r="H862" i="7"/>
  <c r="E862" i="7"/>
  <c r="G2114" i="7"/>
  <c r="F2114" i="7"/>
  <c r="I195" i="7"/>
  <c r="N810" i="7"/>
  <c r="M810" i="7"/>
  <c r="I2151" i="7"/>
  <c r="G1976" i="7"/>
  <c r="N1683" i="7"/>
  <c r="H673" i="7"/>
  <c r="J144" i="7"/>
  <c r="E450" i="7"/>
  <c r="N771" i="7"/>
  <c r="M544" i="7"/>
  <c r="J406" i="7"/>
  <c r="I207" i="7"/>
  <c r="E2134" i="7"/>
  <c r="H1291" i="7"/>
  <c r="N813" i="7"/>
  <c r="F1112" i="7"/>
  <c r="D347" i="7"/>
  <c r="N1410" i="7"/>
  <c r="H405" i="7"/>
  <c r="G1243" i="7"/>
  <c r="E515" i="7"/>
  <c r="C515" i="7"/>
  <c r="C2227" i="7"/>
  <c r="L1203" i="7"/>
  <c r="M435" i="7"/>
  <c r="M1824" i="7"/>
  <c r="G851" i="7"/>
  <c r="G31" i="7"/>
  <c r="D931" i="7"/>
  <c r="N523" i="7"/>
  <c r="C1133" i="7"/>
  <c r="H195" i="7"/>
  <c r="J2151" i="7"/>
  <c r="H2183" i="7"/>
  <c r="K2121" i="7"/>
  <c r="E1659" i="7"/>
  <c r="L872" i="7"/>
  <c r="O1384" i="7"/>
  <c r="M1389" i="7"/>
  <c r="L1749" i="7"/>
  <c r="O1688" i="7"/>
  <c r="O589" i="7"/>
  <c r="N1318" i="7"/>
  <c r="C220" i="7"/>
  <c r="K387" i="7"/>
  <c r="E445" i="7"/>
  <c r="N1541" i="7"/>
  <c r="K447" i="7"/>
  <c r="H421" i="7"/>
  <c r="G2186" i="7"/>
  <c r="H584" i="7"/>
  <c r="G408" i="7"/>
  <c r="O582" i="7"/>
  <c r="L1360" i="7"/>
  <c r="D780" i="7"/>
  <c r="C942" i="7"/>
  <c r="F1263" i="7"/>
  <c r="F1620" i="7"/>
  <c r="H103" i="7"/>
  <c r="K507" i="7"/>
  <c r="I2013" i="7"/>
  <c r="E916" i="7"/>
  <c r="O1381" i="7"/>
  <c r="G1034" i="7"/>
  <c r="O28" i="7"/>
  <c r="M1597" i="7"/>
  <c r="K710" i="7"/>
  <c r="E393" i="7"/>
  <c r="M182" i="7"/>
  <c r="O1610" i="7"/>
  <c r="N142" i="7"/>
  <c r="D1799" i="7"/>
  <c r="E1754" i="7"/>
  <c r="M2071" i="7"/>
  <c r="O679" i="7"/>
  <c r="C1061" i="7"/>
  <c r="G2134" i="7"/>
  <c r="N2161" i="7"/>
  <c r="J1813" i="7"/>
  <c r="M1743" i="7"/>
  <c r="D944" i="7"/>
  <c r="H1240" i="7"/>
  <c r="G435" i="7"/>
  <c r="D2113" i="7"/>
  <c r="M523" i="7"/>
  <c r="O2114" i="7"/>
  <c r="D2151" i="7"/>
  <c r="H303" i="7"/>
  <c r="K2009" i="7"/>
  <c r="H12" i="7"/>
  <c r="I1426" i="7"/>
  <c r="N1473" i="7"/>
  <c r="D360" i="7"/>
  <c r="N804" i="7"/>
  <c r="L607" i="7"/>
  <c r="O157" i="7"/>
  <c r="O827" i="7"/>
  <c r="H1135" i="7"/>
  <c r="G1065" i="7"/>
  <c r="N1588" i="7"/>
  <c r="K108" i="7"/>
  <c r="M460" i="7"/>
  <c r="J1441" i="7"/>
  <c r="C1107" i="7"/>
  <c r="G1955" i="7"/>
  <c r="N1536" i="7"/>
  <c r="N996" i="7"/>
  <c r="J1194" i="7"/>
  <c r="H855" i="7"/>
  <c r="D682" i="7"/>
  <c r="G202" i="7"/>
  <c r="C2002" i="7"/>
  <c r="J2002" i="7"/>
  <c r="G1579" i="7"/>
  <c r="G1539" i="7"/>
  <c r="L1539" i="7"/>
  <c r="C1583" i="7"/>
  <c r="F501" i="7"/>
  <c r="H715" i="7"/>
  <c r="G1347" i="7"/>
  <c r="J4" i="7"/>
  <c r="N552" i="7"/>
  <c r="J1305" i="7"/>
  <c r="K2239" i="7"/>
  <c r="K1908" i="7"/>
  <c r="M1803" i="7"/>
  <c r="L1140" i="7"/>
  <c r="D2165" i="7"/>
  <c r="H2055" i="7"/>
  <c r="I1179" i="7"/>
  <c r="H805" i="7"/>
  <c r="H206" i="7"/>
  <c r="G459" i="7"/>
  <c r="L844" i="7"/>
  <c r="C1507" i="7"/>
  <c r="N1456" i="7"/>
  <c r="F904" i="7"/>
  <c r="I1440" i="7"/>
  <c r="O85" i="7"/>
  <c r="H490" i="7"/>
  <c r="K1137" i="7"/>
  <c r="F1760" i="7"/>
  <c r="C911" i="7"/>
  <c r="F1417" i="7"/>
  <c r="H655" i="7"/>
  <c r="E27" i="7"/>
  <c r="G1060" i="7"/>
  <c r="C61" i="7"/>
  <c r="H1280" i="7"/>
  <c r="N539" i="7"/>
  <c r="I358" i="7"/>
  <c r="C24" i="7"/>
  <c r="L1479" i="7"/>
  <c r="G1529" i="7"/>
  <c r="M1497" i="7"/>
  <c r="D816" i="7"/>
  <c r="K1001" i="7"/>
  <c r="C1344" i="7"/>
  <c r="F212" i="7"/>
  <c r="O1296" i="7"/>
  <c r="C1829" i="7"/>
  <c r="G1994" i="7"/>
  <c r="N56" i="7"/>
  <c r="N990" i="7"/>
  <c r="G790" i="7"/>
  <c r="I790" i="7"/>
  <c r="L2030" i="7"/>
  <c r="H1658" i="7"/>
  <c r="O297" i="7"/>
  <c r="K1039" i="7"/>
  <c r="F248" i="7"/>
  <c r="L248" i="7"/>
  <c r="H269" i="7"/>
  <c r="J1604" i="7"/>
  <c r="F1604" i="7"/>
  <c r="F2231" i="7"/>
  <c r="L581" i="7"/>
  <c r="E581" i="7"/>
  <c r="K391" i="7"/>
  <c r="O2060" i="7"/>
  <c r="D2060" i="7"/>
  <c r="N401" i="7"/>
  <c r="D401" i="7"/>
  <c r="D2142" i="7"/>
  <c r="N2127" i="7"/>
  <c r="D2127" i="7"/>
  <c r="F1377" i="7"/>
  <c r="O1377" i="7"/>
  <c r="L114" i="7"/>
  <c r="D963" i="7"/>
  <c r="O963" i="7"/>
  <c r="L440" i="7"/>
  <c r="L511" i="7"/>
  <c r="H511" i="7"/>
  <c r="C2162" i="7"/>
  <c r="F2162" i="7"/>
  <c r="E626" i="7"/>
  <c r="J253" i="7"/>
  <c r="O253" i="7"/>
  <c r="C825" i="7"/>
  <c r="I825" i="7"/>
  <c r="E1094" i="7"/>
  <c r="I1636" i="7"/>
  <c r="K1636" i="7"/>
  <c r="C684" i="7"/>
  <c r="F2085" i="7"/>
  <c r="H2085" i="7"/>
  <c r="K876" i="7"/>
  <c r="C876" i="7"/>
  <c r="I1935" i="7"/>
  <c r="I1864" i="7"/>
  <c r="E1864" i="7"/>
  <c r="H1769" i="7"/>
  <c r="O1769" i="7"/>
  <c r="D2126" i="7"/>
  <c r="M250" i="7"/>
  <c r="K250" i="7"/>
  <c r="N800" i="7"/>
  <c r="K558" i="7"/>
  <c r="L558" i="7"/>
  <c r="I454" i="7"/>
  <c r="D454" i="7"/>
  <c r="K1768" i="7"/>
  <c r="O1628" i="7"/>
  <c r="D1628" i="7"/>
  <c r="G1825" i="7"/>
  <c r="L1825" i="7"/>
  <c r="L1997" i="7"/>
  <c r="J293" i="7"/>
  <c r="L293" i="7"/>
  <c r="F1437" i="7"/>
  <c r="M938" i="7"/>
  <c r="F938" i="7"/>
  <c r="N183" i="7"/>
  <c r="H183" i="7"/>
  <c r="I162" i="7"/>
  <c r="N2124" i="7"/>
  <c r="J2124" i="7"/>
  <c r="C1909" i="7"/>
  <c r="O1909" i="7"/>
  <c r="D1586" i="7"/>
  <c r="I1684" i="7"/>
  <c r="D1684" i="7"/>
  <c r="M1373" i="7"/>
  <c r="K1646" i="7"/>
  <c r="I1646" i="7"/>
  <c r="O351" i="7"/>
  <c r="K351" i="7"/>
  <c r="K1793" i="7"/>
  <c r="H2063" i="7"/>
  <c r="N2063" i="7"/>
  <c r="I1099" i="7"/>
  <c r="G1099" i="7"/>
  <c r="O1014" i="7"/>
  <c r="C1302" i="7"/>
  <c r="K1302" i="7"/>
  <c r="H502" i="7"/>
  <c r="D2180" i="7"/>
  <c r="M2180" i="7"/>
  <c r="K1504" i="7"/>
  <c r="N1504" i="7"/>
  <c r="K1313" i="7"/>
  <c r="H761" i="7"/>
  <c r="I761" i="7"/>
  <c r="C1508" i="7"/>
  <c r="N1508" i="7"/>
  <c r="K1476" i="7"/>
  <c r="L2105" i="7"/>
  <c r="C2105" i="7"/>
  <c r="M2010" i="7"/>
  <c r="J1613" i="7"/>
  <c r="K1613" i="7"/>
  <c r="I1221" i="7"/>
  <c r="G1221" i="7"/>
  <c r="O1158" i="7"/>
  <c r="M2196" i="7"/>
  <c r="H2196" i="7"/>
  <c r="D1429" i="7"/>
  <c r="G1429" i="7"/>
  <c r="C2155" i="7"/>
  <c r="I1642" i="7"/>
  <c r="H1642" i="7"/>
  <c r="N1934" i="7"/>
  <c r="D276" i="7"/>
  <c r="G276" i="7"/>
  <c r="E2096" i="7"/>
  <c r="D2096" i="7"/>
  <c r="L1050" i="7"/>
  <c r="G1910" i="7"/>
  <c r="D1910" i="7"/>
  <c r="K2197" i="7"/>
  <c r="J2197" i="7"/>
  <c r="D536" i="7"/>
  <c r="M1474" i="7"/>
  <c r="E1474" i="7"/>
  <c r="J344" i="7"/>
  <c r="E338" i="7"/>
  <c r="K338" i="7"/>
  <c r="K950" i="7"/>
  <c r="F950" i="7"/>
  <c r="D952" i="7"/>
  <c r="G2185" i="7"/>
  <c r="K2185" i="7"/>
  <c r="N1083" i="7"/>
  <c r="L1083" i="7"/>
  <c r="J1311" i="7"/>
  <c r="D755" i="7"/>
  <c r="G755" i="7"/>
  <c r="M1301" i="7"/>
  <c r="M306" i="7"/>
  <c r="F306" i="7"/>
  <c r="D725" i="7"/>
  <c r="F725" i="7"/>
  <c r="J2023" i="7"/>
  <c r="I1190" i="7"/>
  <c r="M1190" i="7"/>
  <c r="K486" i="7"/>
  <c r="D486" i="7"/>
  <c r="F366" i="7"/>
  <c r="I1404" i="7"/>
  <c r="G1404" i="7"/>
  <c r="N849" i="7"/>
  <c r="N1530" i="7"/>
  <c r="J1530" i="7"/>
  <c r="H228" i="7"/>
  <c r="K228" i="7"/>
  <c r="M1234" i="7"/>
  <c r="L1478" i="7"/>
  <c r="M1478" i="7"/>
  <c r="F1750" i="7"/>
  <c r="E1750" i="7"/>
  <c r="H153" i="7"/>
  <c r="O468" i="7"/>
  <c r="I468" i="7"/>
  <c r="F1644" i="7"/>
  <c r="I64" i="7"/>
  <c r="L64" i="7"/>
  <c r="F1386" i="7"/>
  <c r="O1386" i="7"/>
  <c r="E222" i="7"/>
  <c r="H45" i="7"/>
  <c r="C45" i="7"/>
  <c r="H112" i="7"/>
  <c r="O112" i="7"/>
  <c r="I197" i="7"/>
  <c r="D1197" i="7"/>
  <c r="L1197" i="7"/>
  <c r="K1987" i="7"/>
  <c r="E977" i="7"/>
  <c r="G977" i="7"/>
  <c r="I650" i="7"/>
  <c r="D650" i="7"/>
  <c r="M1675" i="7"/>
  <c r="N877" i="7"/>
  <c r="E877" i="7"/>
  <c r="E657" i="7"/>
  <c r="G657" i="7"/>
  <c r="N2125" i="7"/>
  <c r="F101" i="7"/>
  <c r="G101" i="7"/>
  <c r="O741" i="7"/>
  <c r="M270" i="7"/>
  <c r="J270" i="7"/>
  <c r="O887" i="7"/>
  <c r="D887" i="7"/>
  <c r="E1295" i="7"/>
  <c r="H135" i="7"/>
  <c r="J135" i="7"/>
  <c r="L362" i="7"/>
  <c r="F362" i="7"/>
  <c r="J107" i="7"/>
  <c r="K2031" i="7"/>
  <c r="L2031" i="7"/>
  <c r="M1974" i="7"/>
  <c r="H352" i="7"/>
  <c r="I352" i="7"/>
  <c r="M1723" i="7"/>
  <c r="N1723" i="7"/>
  <c r="I693" i="7"/>
  <c r="M875" i="7"/>
  <c r="I875" i="7"/>
  <c r="K1143" i="7"/>
  <c r="O1143" i="7"/>
  <c r="L1396" i="7"/>
  <c r="D286" i="7"/>
  <c r="L286" i="7"/>
  <c r="D1953" i="7"/>
  <c r="M151" i="7"/>
  <c r="H151" i="7"/>
  <c r="H379" i="7"/>
  <c r="J379" i="7"/>
  <c r="J2059" i="7"/>
  <c r="C1833" i="7"/>
  <c r="K1833" i="7"/>
  <c r="H1062" i="7"/>
  <c r="J1062" i="7"/>
  <c r="M1633" i="7"/>
  <c r="L170" i="7"/>
  <c r="J170" i="7"/>
  <c r="O154" i="7"/>
  <c r="K2021" i="7"/>
  <c r="C2021" i="7"/>
  <c r="F1881" i="7"/>
  <c r="G1881" i="7"/>
  <c r="N178" i="7"/>
  <c r="G1860" i="7"/>
  <c r="C1860" i="7"/>
  <c r="D17" i="7"/>
  <c r="E17" i="7"/>
  <c r="I871" i="7"/>
  <c r="K110" i="7"/>
  <c r="F110" i="7"/>
  <c r="F1307" i="7"/>
  <c r="I811" i="7"/>
  <c r="H811" i="7"/>
  <c r="D1524" i="7"/>
  <c r="G1524" i="7"/>
  <c r="M886" i="7"/>
  <c r="L1317" i="7"/>
  <c r="G1317" i="7"/>
  <c r="O1304" i="7"/>
  <c r="E1304" i="7"/>
  <c r="D2183" i="7"/>
  <c r="E926" i="7"/>
  <c r="F926" i="7"/>
  <c r="D1309" i="7"/>
  <c r="I1294" i="7"/>
  <c r="M1294" i="7"/>
  <c r="L1392" i="7"/>
  <c r="G1392" i="7"/>
  <c r="D238" i="7"/>
  <c r="I388" i="7"/>
  <c r="O388" i="7"/>
  <c r="I1814" i="7"/>
  <c r="F1814" i="7"/>
  <c r="H764" i="7"/>
  <c r="C1537" i="7"/>
  <c r="F1537" i="7"/>
  <c r="N1303" i="7"/>
  <c r="F579" i="7"/>
  <c r="O579" i="7"/>
  <c r="F1475" i="7"/>
  <c r="H1475" i="7"/>
  <c r="I1180" i="7"/>
  <c r="K93" i="7"/>
  <c r="E93" i="7"/>
  <c r="D113" i="7"/>
  <c r="I113" i="7"/>
  <c r="L396" i="7"/>
  <c r="M1398" i="7"/>
  <c r="C1398" i="7"/>
  <c r="O48" i="7"/>
  <c r="O1046" i="7"/>
  <c r="L1046" i="7"/>
  <c r="K745" i="7"/>
  <c r="N745" i="7"/>
  <c r="N2199" i="7"/>
  <c r="C506" i="7"/>
  <c r="D506" i="7"/>
  <c r="I1128" i="7"/>
  <c r="H1128" i="7"/>
  <c r="K1728" i="7"/>
  <c r="L724" i="7"/>
  <c r="M724" i="7"/>
  <c r="L1220" i="7"/>
  <c r="H867" i="7"/>
  <c r="O867" i="7"/>
  <c r="O1336" i="7"/>
  <c r="M1336" i="7"/>
  <c r="C559" i="7"/>
  <c r="O540" i="7"/>
  <c r="N540" i="7"/>
  <c r="L1225" i="7"/>
  <c r="M1225" i="7"/>
  <c r="C308" i="7"/>
  <c r="E1462" i="7"/>
  <c r="G1462" i="7"/>
  <c r="E1449" i="7"/>
  <c r="E2121" i="7"/>
  <c r="O2121" i="7"/>
  <c r="I1857" i="7"/>
  <c r="H1857" i="7"/>
  <c r="N1272" i="7"/>
  <c r="O1624" i="7"/>
  <c r="H1624" i="7"/>
  <c r="F1659" i="7"/>
  <c r="J1659" i="7"/>
  <c r="L1649" i="7"/>
  <c r="O2209" i="7"/>
  <c r="J2209" i="7"/>
  <c r="J872" i="7"/>
  <c r="J1600" i="7"/>
  <c r="H1600" i="7"/>
  <c r="O870" i="7"/>
  <c r="C870" i="7"/>
  <c r="M1384" i="7"/>
  <c r="L355" i="7"/>
  <c r="M355" i="7"/>
  <c r="M1345" i="7"/>
  <c r="G1345" i="7"/>
  <c r="F1389" i="7"/>
  <c r="C1337" i="7"/>
  <c r="F1337" i="7"/>
  <c r="K651" i="7"/>
  <c r="O1749" i="7"/>
  <c r="F1749" i="7"/>
  <c r="I508" i="7"/>
  <c r="N508" i="7"/>
  <c r="N757" i="7"/>
  <c r="I535" i="7"/>
  <c r="K535" i="7"/>
  <c r="N1688" i="7"/>
  <c r="L1688" i="7"/>
  <c r="L2120" i="7"/>
  <c r="C263" i="7"/>
  <c r="F263" i="7"/>
  <c r="G589" i="7"/>
  <c r="O1867" i="7"/>
  <c r="L1867" i="7"/>
  <c r="L1231" i="7"/>
  <c r="M1231" i="7"/>
  <c r="I1318" i="7"/>
  <c r="J1281" i="7"/>
  <c r="L1281" i="7"/>
  <c r="F1807" i="7"/>
  <c r="K1807" i="7"/>
  <c r="M220" i="7"/>
  <c r="M898" i="7"/>
  <c r="L898" i="7"/>
  <c r="C936" i="7"/>
  <c r="I1559" i="7"/>
  <c r="K1559" i="7"/>
  <c r="M387" i="7"/>
  <c r="I387" i="7"/>
  <c r="C1351" i="7"/>
  <c r="E789" i="7"/>
  <c r="J789" i="7"/>
  <c r="N105" i="7"/>
  <c r="J105" i="7"/>
  <c r="K445" i="7"/>
  <c r="E2089" i="7"/>
  <c r="F2089" i="7"/>
  <c r="J500" i="7"/>
  <c r="J2083" i="7"/>
  <c r="H2083" i="7"/>
  <c r="G1443" i="7"/>
  <c r="L1443" i="7"/>
  <c r="E1541" i="7"/>
  <c r="M1738" i="7"/>
  <c r="O1738" i="7"/>
  <c r="E1481" i="7"/>
  <c r="C1481" i="7"/>
  <c r="E2078" i="7"/>
  <c r="J1577" i="7"/>
  <c r="H1577" i="7"/>
  <c r="J447" i="7"/>
  <c r="J1975" i="7"/>
  <c r="M1975" i="7"/>
  <c r="D1800" i="7"/>
  <c r="G1800" i="7"/>
  <c r="F421" i="7"/>
  <c r="N2140" i="7"/>
  <c r="K2140" i="7"/>
  <c r="F186" i="7"/>
  <c r="H186" i="7"/>
  <c r="J1964" i="7"/>
  <c r="N2186" i="7"/>
  <c r="E2186" i="7"/>
  <c r="H1905" i="7"/>
  <c r="H2224" i="7"/>
  <c r="M2224" i="7"/>
  <c r="H455" i="7"/>
  <c r="I455" i="7"/>
  <c r="G584" i="7"/>
  <c r="J1779" i="7"/>
  <c r="H1779" i="7"/>
  <c r="I2181" i="7"/>
  <c r="E2181" i="7"/>
  <c r="J989" i="7"/>
  <c r="I666" i="7"/>
  <c r="G666" i="7"/>
  <c r="K408" i="7"/>
  <c r="I44" i="7"/>
  <c r="H44" i="7"/>
  <c r="O2008" i="7"/>
  <c r="E2008" i="7"/>
  <c r="K582" i="7"/>
  <c r="M1442" i="7"/>
  <c r="L1442" i="7"/>
  <c r="K1421" i="7"/>
  <c r="I1421" i="7"/>
  <c r="N1360" i="7"/>
  <c r="F1531" i="7"/>
  <c r="N1531" i="7"/>
  <c r="N476" i="7"/>
  <c r="F995" i="7"/>
  <c r="G995" i="7"/>
  <c r="L1563" i="7"/>
  <c r="D1563" i="7"/>
  <c r="H780" i="7"/>
  <c r="O1689" i="7"/>
  <c r="E1689" i="7"/>
  <c r="G1669" i="7"/>
  <c r="M1669" i="7"/>
  <c r="J554" i="7"/>
  <c r="G1752" i="7"/>
  <c r="I1752" i="7"/>
  <c r="L1431" i="7"/>
  <c r="M2052" i="7"/>
  <c r="L2052" i="7"/>
  <c r="F868" i="7"/>
  <c r="N868" i="7"/>
  <c r="N942" i="7"/>
  <c r="C1762" i="7"/>
  <c r="K1762" i="7"/>
  <c r="F1584" i="7"/>
  <c r="E1584" i="7"/>
  <c r="O1263" i="7"/>
  <c r="J1269" i="7"/>
  <c r="I1269" i="7"/>
  <c r="F736" i="7"/>
  <c r="N1620" i="7"/>
  <c r="L1620" i="7"/>
  <c r="C148" i="7"/>
  <c r="I148" i="7"/>
  <c r="C1472" i="7"/>
  <c r="H787" i="7"/>
  <c r="D787" i="7"/>
  <c r="F1402" i="7"/>
  <c r="G1402" i="7"/>
  <c r="L103" i="7"/>
  <c r="H732" i="7"/>
  <c r="C732" i="7"/>
  <c r="O1751" i="7"/>
  <c r="I507" i="7"/>
  <c r="L507" i="7"/>
  <c r="G524" i="7"/>
  <c r="L524" i="7"/>
  <c r="J2013" i="7"/>
  <c r="H397" i="7"/>
  <c r="I397" i="7"/>
  <c r="E1949" i="7"/>
  <c r="N1949" i="7"/>
  <c r="O1238" i="7"/>
  <c r="F2167" i="7"/>
  <c r="L2167" i="7"/>
  <c r="I916" i="7"/>
  <c r="H1699" i="7"/>
  <c r="O1699" i="7"/>
  <c r="F557" i="7"/>
  <c r="L557" i="7"/>
  <c r="I456" i="7"/>
  <c r="G1381" i="7"/>
  <c r="F1381" i="7"/>
  <c r="K1251" i="7"/>
  <c r="I1251" i="7"/>
  <c r="K488" i="7"/>
  <c r="F1314" i="7"/>
  <c r="H1314" i="7"/>
  <c r="D1034" i="7"/>
  <c r="F883" i="7"/>
  <c r="O883" i="7"/>
  <c r="N521" i="7"/>
  <c r="F521" i="7"/>
  <c r="E28" i="7"/>
  <c r="K1898" i="7"/>
  <c r="L1898" i="7"/>
  <c r="D519" i="7"/>
  <c r="M519" i="7"/>
  <c r="G983" i="7"/>
  <c r="J505" i="7"/>
  <c r="K505" i="7"/>
  <c r="K1597" i="7"/>
  <c r="M1654" i="7"/>
  <c r="J1654" i="7"/>
  <c r="H1589" i="7"/>
  <c r="C1589" i="7"/>
  <c r="L710" i="7"/>
  <c r="C2198" i="7"/>
  <c r="N2198" i="7"/>
  <c r="L1036" i="7"/>
  <c r="O1036" i="7"/>
  <c r="N227" i="7"/>
  <c r="J1759" i="7"/>
  <c r="G1759" i="7"/>
  <c r="O204" i="7"/>
  <c r="I393" i="7"/>
  <c r="K393" i="7"/>
  <c r="E1792" i="7"/>
  <c r="O1792" i="7"/>
  <c r="L182" i="7"/>
  <c r="D1746" i="7"/>
  <c r="I1746" i="7"/>
  <c r="I1837" i="7"/>
  <c r="G1837" i="7"/>
  <c r="K353" i="7"/>
  <c r="J860" i="7"/>
  <c r="C860" i="7"/>
  <c r="M1610" i="7"/>
  <c r="J145" i="7"/>
  <c r="E145" i="7"/>
  <c r="N1976" i="7"/>
  <c r="D1976" i="7"/>
  <c r="J1923" i="7"/>
  <c r="L142" i="7"/>
  <c r="M142" i="7"/>
  <c r="C843" i="7"/>
  <c r="N843" i="7"/>
  <c r="D1608" i="7"/>
  <c r="L1799" i="7"/>
  <c r="I1799" i="7"/>
  <c r="G1081" i="7"/>
  <c r="K1611" i="7"/>
  <c r="F1611" i="7"/>
  <c r="C711" i="7"/>
  <c r="F711" i="7"/>
  <c r="L394" i="7"/>
  <c r="M874" i="7"/>
  <c r="J874" i="7"/>
  <c r="H1378" i="7"/>
  <c r="K1378" i="7"/>
  <c r="K1683" i="7"/>
  <c r="O1754" i="7"/>
  <c r="M1754" i="7"/>
  <c r="F2208" i="7"/>
  <c r="C673" i="7"/>
  <c r="I673" i="7"/>
  <c r="K144" i="7"/>
  <c r="I144" i="7"/>
  <c r="C570" i="7"/>
  <c r="J2071" i="7"/>
  <c r="D2071" i="7"/>
  <c r="J450" i="7"/>
  <c r="I450" i="7"/>
  <c r="E1264" i="7"/>
  <c r="F771" i="7"/>
  <c r="M771" i="7"/>
  <c r="D679" i="7"/>
  <c r="I1734" i="7"/>
  <c r="N1734" i="7"/>
  <c r="D544" i="7"/>
  <c r="K544" i="7"/>
  <c r="J267" i="7"/>
  <c r="M406" i="7"/>
  <c r="C406" i="7"/>
  <c r="J1061" i="7"/>
  <c r="H1061" i="7"/>
  <c r="J414" i="7"/>
  <c r="L207" i="7"/>
  <c r="H207" i="7"/>
  <c r="K945" i="7"/>
  <c r="N2134" i="7"/>
  <c r="O2134" i="7"/>
  <c r="M1291" i="7"/>
  <c r="I1291" i="7"/>
  <c r="H2098" i="7"/>
  <c r="K813" i="7"/>
  <c r="I813" i="7"/>
  <c r="I2161" i="7"/>
  <c r="F2161" i="7"/>
  <c r="D1112" i="7"/>
  <c r="N449" i="7"/>
  <c r="L449" i="7"/>
  <c r="M347" i="7"/>
  <c r="M1813" i="7"/>
  <c r="I1813" i="7"/>
  <c r="E1073" i="7"/>
  <c r="D1073" i="7"/>
  <c r="J600" i="7"/>
  <c r="I1477" i="7"/>
  <c r="L1477" i="7"/>
  <c r="D1743" i="7"/>
  <c r="N1743" i="7"/>
  <c r="L1410" i="7"/>
  <c r="N944" i="7"/>
  <c r="I944" i="7"/>
  <c r="C405" i="7"/>
  <c r="H2182" i="7"/>
  <c r="E2182" i="7"/>
  <c r="O1243" i="7"/>
  <c r="M1243" i="7"/>
  <c r="O1156" i="7"/>
  <c r="N577" i="7"/>
  <c r="E577" i="7"/>
  <c r="D758" i="7"/>
  <c r="I758" i="7"/>
  <c r="N515" i="7"/>
  <c r="I1879" i="7"/>
  <c r="E1879" i="7"/>
  <c r="O1240" i="7"/>
  <c r="E2227" i="7"/>
  <c r="D2227" i="7"/>
  <c r="N1016" i="7"/>
  <c r="C1016" i="7"/>
  <c r="J1203" i="7"/>
  <c r="I333" i="7"/>
  <c r="C333" i="7"/>
  <c r="K435" i="7"/>
  <c r="I435" i="7"/>
  <c r="N1951" i="7"/>
  <c r="J1824" i="7"/>
  <c r="E1824" i="7"/>
  <c r="D851" i="7"/>
  <c r="L2113" i="7"/>
  <c r="I2113" i="7"/>
  <c r="K31" i="7"/>
  <c r="N31" i="7"/>
  <c r="D1826" i="7"/>
  <c r="N1399" i="7"/>
  <c r="H1399" i="7"/>
  <c r="O696" i="7"/>
  <c r="J696" i="7"/>
  <c r="I931" i="7"/>
  <c r="I1364" i="7"/>
  <c r="C1364" i="7"/>
  <c r="E893" i="7"/>
  <c r="C634" i="7"/>
  <c r="M634" i="7"/>
  <c r="G1330" i="7"/>
  <c r="H1330" i="7"/>
  <c r="H523" i="7"/>
  <c r="N1553" i="7"/>
  <c r="C1553" i="7"/>
  <c r="I1985" i="7"/>
  <c r="F1985" i="7"/>
  <c r="E1133" i="7"/>
  <c r="G862" i="7"/>
  <c r="C862" i="7"/>
  <c r="J2114" i="7"/>
  <c r="D195" i="7"/>
  <c r="F195" i="7"/>
  <c r="J810" i="7"/>
  <c r="K810" i="7"/>
  <c r="F2151" i="7"/>
  <c r="C1442" i="7"/>
  <c r="O1752" i="7"/>
  <c r="O2052" i="7"/>
  <c r="O868" i="7"/>
  <c r="H1762" i="7"/>
  <c r="M1584" i="7"/>
  <c r="I1263" i="7"/>
  <c r="F1269" i="7"/>
  <c r="C1620" i="7"/>
  <c r="M148" i="7"/>
  <c r="K787" i="7"/>
  <c r="J1402" i="7"/>
  <c r="N103" i="7"/>
  <c r="F732" i="7"/>
  <c r="N507" i="7"/>
  <c r="I524" i="7"/>
  <c r="N397" i="7"/>
  <c r="D1949" i="7"/>
  <c r="K1699" i="7"/>
  <c r="D557" i="7"/>
  <c r="O1251" i="7"/>
  <c r="O1314" i="7"/>
  <c r="J1034" i="7"/>
  <c r="C883" i="7"/>
  <c r="J521" i="7"/>
  <c r="M1898" i="7"/>
  <c r="L519" i="7"/>
  <c r="K983" i="7"/>
  <c r="L983" i="7"/>
  <c r="G505" i="7"/>
  <c r="O1654" i="7"/>
  <c r="G1654" i="7"/>
  <c r="J1589" i="7"/>
  <c r="J710" i="7"/>
  <c r="J2198" i="7"/>
  <c r="G227" i="7"/>
  <c r="O1759" i="7"/>
  <c r="J204" i="7"/>
  <c r="H393" i="7"/>
  <c r="H1792" i="7"/>
  <c r="C1792" i="7"/>
  <c r="L1746" i="7"/>
  <c r="G1746" i="7"/>
  <c r="D353" i="7"/>
  <c r="I1610" i="7"/>
  <c r="M1976" i="7"/>
  <c r="G142" i="7"/>
  <c r="J1608" i="7"/>
  <c r="G1608" i="7"/>
  <c r="C1799" i="7"/>
  <c r="G1611" i="7"/>
  <c r="O711" i="7"/>
  <c r="I394" i="7"/>
  <c r="O874" i="7"/>
  <c r="I1754" i="7"/>
  <c r="K673" i="7"/>
  <c r="G1264" i="7"/>
  <c r="L679" i="7"/>
  <c r="D406" i="7"/>
  <c r="N2098" i="7"/>
  <c r="F449" i="7"/>
  <c r="M1073" i="7"/>
  <c r="O1410" i="7"/>
  <c r="F2182" i="7"/>
  <c r="L577" i="7"/>
  <c r="O1879" i="7"/>
  <c r="J1016" i="7"/>
  <c r="J1951" i="7"/>
  <c r="F2113" i="7"/>
  <c r="K1399" i="7"/>
  <c r="E1364" i="7"/>
  <c r="L634" i="7"/>
  <c r="D1985" i="7"/>
  <c r="K1294" i="7"/>
  <c r="F1624" i="7"/>
  <c r="K355" i="7"/>
  <c r="O1337" i="7"/>
  <c r="K508" i="7"/>
  <c r="K1688" i="7"/>
  <c r="G1867" i="7"/>
  <c r="I1807" i="7"/>
  <c r="J1559" i="7"/>
  <c r="C105" i="7"/>
  <c r="K2083" i="7"/>
  <c r="O1481" i="7"/>
  <c r="K1800" i="7"/>
  <c r="N1964" i="7"/>
  <c r="L455" i="7"/>
  <c r="I989" i="7"/>
  <c r="G2008" i="7"/>
  <c r="J1421" i="7"/>
  <c r="C995" i="7"/>
  <c r="C1669" i="7"/>
  <c r="K2052" i="7"/>
  <c r="G1762" i="7"/>
  <c r="H1269" i="7"/>
  <c r="K1472" i="7"/>
  <c r="C103" i="7"/>
  <c r="M524" i="7"/>
  <c r="C1949" i="7"/>
  <c r="F1699" i="7"/>
  <c r="J456" i="7"/>
  <c r="M1314" i="7"/>
  <c r="G28" i="7"/>
  <c r="F983" i="7"/>
  <c r="I710" i="7"/>
  <c r="D227" i="7"/>
  <c r="E353" i="7"/>
  <c r="I1923" i="7"/>
  <c r="C1081" i="7"/>
  <c r="G874" i="7"/>
  <c r="J2208" i="7"/>
  <c r="J570" i="7"/>
  <c r="C679" i="7"/>
  <c r="N267" i="7"/>
  <c r="K414" i="7"/>
  <c r="K2098" i="7"/>
  <c r="C449" i="7"/>
  <c r="G1477" i="7"/>
  <c r="J405" i="7"/>
  <c r="H577" i="7"/>
  <c r="H1879" i="7"/>
  <c r="E1016" i="7"/>
  <c r="G1951" i="7"/>
  <c r="O1826" i="7"/>
  <c r="J931" i="7"/>
  <c r="K634" i="7"/>
  <c r="E1985" i="7"/>
  <c r="E195" i="7"/>
  <c r="K1773" i="7"/>
  <c r="I2009" i="7"/>
  <c r="K12" i="7"/>
  <c r="G1426" i="7"/>
  <c r="G818" i="7"/>
  <c r="L360" i="7"/>
  <c r="M1152" i="7"/>
  <c r="H607" i="7"/>
  <c r="N157" i="7"/>
  <c r="M827" i="7"/>
  <c r="E1135" i="7"/>
  <c r="M1065" i="7"/>
  <c r="C1588" i="7"/>
  <c r="G108" i="7"/>
  <c r="L460" i="7"/>
  <c r="K1441" i="7"/>
  <c r="J1107" i="7"/>
  <c r="I1955" i="7"/>
  <c r="I1536" i="7"/>
  <c r="I996" i="7"/>
  <c r="O1194" i="7"/>
  <c r="D855" i="7"/>
  <c r="E682" i="7"/>
  <c r="F202" i="7"/>
  <c r="E2002" i="7"/>
  <c r="H1579" i="7"/>
  <c r="O2097" i="7"/>
  <c r="H1539" i="7"/>
  <c r="F1583" i="7"/>
  <c r="L501" i="7"/>
  <c r="I715" i="7"/>
  <c r="F1347" i="7"/>
  <c r="K4" i="7"/>
  <c r="L4" i="7"/>
  <c r="H552" i="7"/>
  <c r="I2239" i="7"/>
  <c r="H2239" i="7"/>
  <c r="C1908" i="7"/>
  <c r="F1803" i="7"/>
  <c r="F1140" i="7"/>
  <c r="F2165" i="7"/>
  <c r="O2055" i="7"/>
  <c r="E1179" i="7"/>
  <c r="E805" i="7"/>
  <c r="M206" i="7"/>
  <c r="O459" i="7"/>
  <c r="D844" i="7"/>
  <c r="I1507" i="7"/>
  <c r="M1456" i="7"/>
  <c r="D904" i="7"/>
  <c r="E1440" i="7"/>
  <c r="L85" i="7"/>
  <c r="J490" i="7"/>
  <c r="O1137" i="7"/>
  <c r="M1760" i="7"/>
  <c r="F911" i="7"/>
  <c r="H1417" i="7"/>
  <c r="N655" i="7"/>
  <c r="F27" i="7"/>
  <c r="I1060" i="7"/>
  <c r="H61" i="7"/>
  <c r="E1280" i="7"/>
  <c r="F539" i="7"/>
  <c r="E358" i="7"/>
  <c r="D24" i="7"/>
  <c r="J1479" i="7"/>
  <c r="K1529" i="7"/>
  <c r="K1497" i="7"/>
  <c r="C816" i="7"/>
  <c r="N1001" i="7"/>
  <c r="N1344" i="7"/>
  <c r="O212" i="7"/>
  <c r="I1296" i="7"/>
  <c r="K1829" i="7"/>
  <c r="D1994" i="7"/>
  <c r="J56" i="7"/>
  <c r="K990" i="7"/>
  <c r="F790" i="7"/>
  <c r="G2030" i="7"/>
  <c r="J2030" i="7"/>
  <c r="O1658" i="7"/>
  <c r="D297" i="7"/>
  <c r="I1039" i="7"/>
  <c r="N248" i="7"/>
  <c r="K248" i="7"/>
  <c r="O269" i="7"/>
  <c r="C1604" i="7"/>
  <c r="O2231" i="7"/>
  <c r="K2231" i="7"/>
  <c r="J581" i="7"/>
  <c r="M581" i="7"/>
  <c r="I391" i="7"/>
  <c r="M2060" i="7"/>
  <c r="N2060" i="7"/>
  <c r="I401" i="7"/>
  <c r="O401" i="7"/>
  <c r="C2142" i="7"/>
  <c r="O2127" i="7"/>
  <c r="E2127" i="7"/>
  <c r="L1377" i="7"/>
  <c r="M114" i="7"/>
  <c r="J114" i="7"/>
  <c r="G963" i="7"/>
  <c r="H963" i="7"/>
  <c r="J440" i="7"/>
  <c r="N511" i="7"/>
  <c r="J511" i="7"/>
  <c r="J2162" i="7"/>
  <c r="I2162" i="7"/>
  <c r="G626" i="7"/>
  <c r="M253" i="7"/>
  <c r="H253" i="7"/>
  <c r="G825" i="7"/>
  <c r="O1094" i="7"/>
  <c r="I1094" i="7"/>
  <c r="E1636" i="7"/>
  <c r="G1636" i="7"/>
  <c r="E684" i="7"/>
  <c r="G2085" i="7"/>
  <c r="D2085" i="7"/>
  <c r="G876" i="7"/>
  <c r="D876" i="7"/>
  <c r="E1935" i="7"/>
  <c r="H1864" i="7"/>
  <c r="F1864" i="7"/>
  <c r="E1769" i="7"/>
  <c r="C2126" i="7"/>
  <c r="G2126" i="7"/>
  <c r="E250" i="7"/>
  <c r="F250" i="7"/>
  <c r="M800" i="7"/>
  <c r="F558" i="7"/>
  <c r="M558" i="7"/>
  <c r="C454" i="7"/>
  <c r="M454" i="7"/>
  <c r="L1768" i="7"/>
  <c r="M1628" i="7"/>
  <c r="N1628" i="7"/>
  <c r="C1825" i="7"/>
  <c r="D1997" i="7"/>
  <c r="F1997" i="7"/>
  <c r="O293" i="7"/>
  <c r="N293" i="7"/>
  <c r="H1437" i="7"/>
  <c r="K938" i="7"/>
  <c r="I938" i="7"/>
  <c r="O183" i="7"/>
  <c r="K183" i="7"/>
  <c r="F162" i="7"/>
  <c r="L2124" i="7"/>
  <c r="K2124" i="7"/>
  <c r="F1909" i="7"/>
  <c r="K1586" i="7"/>
  <c r="M1586" i="7"/>
  <c r="G1684" i="7"/>
  <c r="K1684" i="7"/>
  <c r="N1373" i="7"/>
  <c r="J1646" i="7"/>
  <c r="M1646" i="7"/>
  <c r="D351" i="7"/>
  <c r="M351" i="7"/>
  <c r="N1793" i="7"/>
  <c r="M2063" i="7"/>
  <c r="D2063" i="7"/>
  <c r="D1099" i="7"/>
  <c r="E1014" i="7"/>
  <c r="L1014" i="7"/>
  <c r="L1302" i="7"/>
  <c r="E1302" i="7"/>
  <c r="E502" i="7"/>
  <c r="E2180" i="7"/>
  <c r="N2180" i="7"/>
  <c r="F1504" i="7"/>
  <c r="E1504" i="7"/>
  <c r="L1313" i="7"/>
  <c r="O761" i="7"/>
  <c r="D761" i="7"/>
  <c r="E1508" i="7"/>
  <c r="I1476" i="7"/>
  <c r="M1476" i="7"/>
  <c r="F2105" i="7"/>
  <c r="O2105" i="7"/>
  <c r="N2010" i="7"/>
  <c r="M1613" i="7"/>
  <c r="H1613" i="7"/>
  <c r="F1221" i="7"/>
  <c r="H1221" i="7"/>
  <c r="F1158" i="7"/>
  <c r="F2196" i="7"/>
  <c r="I2196" i="7"/>
  <c r="F1429" i="7"/>
  <c r="K2155" i="7"/>
  <c r="H2155" i="7"/>
  <c r="O1642" i="7"/>
  <c r="C1642" i="7"/>
  <c r="C1934" i="7"/>
  <c r="J276" i="7"/>
  <c r="K276" i="7"/>
  <c r="C2096" i="7"/>
  <c r="H2096" i="7"/>
  <c r="C1050" i="7"/>
  <c r="F1910" i="7"/>
  <c r="E1910" i="7"/>
  <c r="C2197" i="7"/>
  <c r="H536" i="7"/>
  <c r="J536" i="7"/>
  <c r="I1474" i="7"/>
  <c r="G1474" i="7"/>
  <c r="F344" i="7"/>
  <c r="I338" i="7"/>
  <c r="L338" i="7"/>
  <c r="M950" i="7"/>
  <c r="O950" i="7"/>
  <c r="E952" i="7"/>
  <c r="D2185" i="7"/>
  <c r="M2185" i="7"/>
  <c r="D1083" i="7"/>
  <c r="H1311" i="7"/>
  <c r="I1311" i="7"/>
  <c r="F755" i="7"/>
  <c r="O755" i="7"/>
  <c r="I1301" i="7"/>
  <c r="D306" i="7"/>
  <c r="J306" i="7"/>
  <c r="I725" i="7"/>
  <c r="L725" i="7"/>
  <c r="K2023" i="7"/>
  <c r="N1190" i="7"/>
  <c r="C1190" i="7"/>
  <c r="M486" i="7"/>
  <c r="L366" i="7"/>
  <c r="D366" i="7"/>
  <c r="C1404" i="7"/>
  <c r="L1404" i="7"/>
  <c r="O849" i="7"/>
  <c r="D1530" i="7"/>
  <c r="I1530" i="7"/>
  <c r="N228" i="7"/>
  <c r="E228" i="7"/>
  <c r="N1234" i="7"/>
  <c r="C1478" i="7"/>
  <c r="K1478" i="7"/>
  <c r="N1750" i="7"/>
  <c r="G153" i="7"/>
  <c r="O153" i="7"/>
  <c r="N468" i="7"/>
  <c r="M468" i="7"/>
  <c r="L1644" i="7"/>
  <c r="H64" i="7"/>
  <c r="G64" i="7"/>
  <c r="M1386" i="7"/>
  <c r="C1386" i="7"/>
  <c r="O222" i="7"/>
  <c r="G45" i="7"/>
  <c r="M45" i="7"/>
  <c r="I112" i="7"/>
  <c r="D197" i="7"/>
  <c r="M197" i="7"/>
  <c r="H1197" i="7"/>
  <c r="O1197" i="7"/>
  <c r="D1987" i="7"/>
  <c r="N977" i="7"/>
  <c r="I977" i="7"/>
  <c r="F650" i="7"/>
  <c r="H650" i="7"/>
  <c r="N1675" i="7"/>
  <c r="D877" i="7"/>
  <c r="H877" i="7"/>
  <c r="O657" i="7"/>
  <c r="O2125" i="7"/>
  <c r="H2125" i="7"/>
  <c r="E101" i="7"/>
  <c r="J101" i="7"/>
  <c r="H741" i="7"/>
  <c r="G270" i="7"/>
  <c r="L270" i="7"/>
  <c r="N887" i="7"/>
  <c r="K887" i="7"/>
  <c r="N1295" i="7"/>
  <c r="M135" i="7"/>
  <c r="I135" i="7"/>
  <c r="I362" i="7"/>
  <c r="H107" i="7"/>
  <c r="K107" i="7"/>
  <c r="D2031" i="7"/>
  <c r="E2031" i="7"/>
  <c r="G1974" i="7"/>
  <c r="D352" i="7"/>
  <c r="E352" i="7"/>
  <c r="E1723" i="7"/>
  <c r="L1723" i="7"/>
  <c r="O693" i="7"/>
  <c r="L875" i="7"/>
  <c r="F875" i="7"/>
  <c r="H1143" i="7"/>
  <c r="G1396" i="7"/>
  <c r="O1396" i="7"/>
  <c r="H286" i="7"/>
  <c r="E286" i="7"/>
  <c r="K1953" i="7"/>
  <c r="E151" i="7"/>
  <c r="J151" i="7"/>
  <c r="K379" i="7"/>
  <c r="E379" i="7"/>
  <c r="N2059" i="7"/>
  <c r="E1833" i="7"/>
  <c r="F1833" i="7"/>
  <c r="N1062" i="7"/>
  <c r="E1633" i="7"/>
  <c r="N1633" i="7"/>
  <c r="H170" i="7"/>
  <c r="O170" i="7"/>
  <c r="I154" i="7"/>
  <c r="J2021" i="7"/>
  <c r="N2021" i="7"/>
  <c r="E1881" i="7"/>
  <c r="I1881" i="7"/>
  <c r="C178" i="7"/>
  <c r="F1860" i="7"/>
  <c r="H1860" i="7"/>
  <c r="I17" i="7"/>
  <c r="C871" i="7"/>
  <c r="G871" i="7"/>
  <c r="I110" i="7"/>
  <c r="E110" i="7"/>
  <c r="E1307" i="7"/>
  <c r="E811" i="7"/>
  <c r="M811" i="7"/>
  <c r="H1524" i="7"/>
  <c r="I1524" i="7"/>
  <c r="K886" i="7"/>
  <c r="E1317" i="7"/>
  <c r="N1317" i="7"/>
  <c r="M1304" i="7"/>
  <c r="I2183" i="7"/>
  <c r="O2183" i="7"/>
  <c r="K926" i="7"/>
  <c r="L926" i="7"/>
  <c r="M1309" i="7"/>
  <c r="N1294" i="7"/>
  <c r="E1294" i="7"/>
  <c r="F1392" i="7"/>
  <c r="C1392" i="7"/>
  <c r="E238" i="7"/>
  <c r="K388" i="7"/>
  <c r="J388" i="7"/>
  <c r="J1814" i="7"/>
  <c r="N764" i="7"/>
  <c r="O764" i="7"/>
  <c r="J1537" i="7"/>
  <c r="K1537" i="7"/>
  <c r="D1303" i="7"/>
  <c r="H579" i="7"/>
  <c r="D579" i="7"/>
  <c r="C1475" i="7"/>
  <c r="N1475" i="7"/>
  <c r="C1180" i="7"/>
  <c r="L93" i="7"/>
  <c r="H93" i="7"/>
  <c r="N113" i="7"/>
  <c r="C396" i="7"/>
  <c r="N396" i="7"/>
  <c r="F1398" i="7"/>
  <c r="J1398" i="7"/>
  <c r="E48" i="7"/>
  <c r="K1046" i="7"/>
  <c r="E1046" i="7"/>
  <c r="M745" i="7"/>
  <c r="L745" i="7"/>
  <c r="D2199" i="7"/>
  <c r="E506" i="7"/>
  <c r="F506" i="7"/>
  <c r="G1128" i="7"/>
  <c r="C1728" i="7"/>
  <c r="L1728" i="7"/>
  <c r="I724" i="7"/>
  <c r="F724" i="7"/>
  <c r="M1220" i="7"/>
  <c r="C867" i="7"/>
  <c r="N867" i="7"/>
  <c r="H1336" i="7"/>
  <c r="N1336" i="7"/>
  <c r="I559" i="7"/>
  <c r="G540" i="7"/>
  <c r="I540" i="7"/>
  <c r="F1225" i="7"/>
  <c r="I308" i="7"/>
  <c r="E308" i="7"/>
  <c r="N1462" i="7"/>
  <c r="D1462" i="7"/>
  <c r="L1449" i="7"/>
  <c r="L2121" i="7"/>
  <c r="J2121" i="7"/>
  <c r="L1857" i="7"/>
  <c r="O1857" i="7"/>
  <c r="O1272" i="7"/>
  <c r="E1624" i="7"/>
  <c r="I1624" i="7"/>
  <c r="G1659" i="7"/>
  <c r="G1649" i="7"/>
  <c r="M1649" i="7"/>
  <c r="E2209" i="7"/>
  <c r="C2209" i="7"/>
  <c r="M872" i="7"/>
  <c r="C1600" i="7"/>
  <c r="G1600" i="7"/>
  <c r="J870" i="7"/>
  <c r="I870" i="7"/>
  <c r="L1384" i="7"/>
  <c r="O355" i="7"/>
  <c r="F355" i="7"/>
  <c r="E1345" i="7"/>
  <c r="L1389" i="7"/>
  <c r="K1389" i="7"/>
  <c r="H1337" i="7"/>
  <c r="K1337" i="7"/>
  <c r="N651" i="7"/>
  <c r="G1749" i="7"/>
  <c r="H1749" i="7"/>
  <c r="F508" i="7"/>
  <c r="M508" i="7"/>
  <c r="G757" i="7"/>
  <c r="L535" i="7"/>
  <c r="D535" i="7"/>
  <c r="D1688" i="7"/>
  <c r="C2120" i="7"/>
  <c r="D2120" i="7"/>
  <c r="D263" i="7"/>
  <c r="I263" i="7"/>
  <c r="H589" i="7"/>
  <c r="K1867" i="7"/>
  <c r="C1867" i="7"/>
  <c r="D1231" i="7"/>
  <c r="J1231" i="7"/>
  <c r="D1318" i="7"/>
  <c r="C1281" i="7"/>
  <c r="N1281" i="7"/>
  <c r="J1807" i="7"/>
  <c r="H220" i="7"/>
  <c r="O220" i="7"/>
  <c r="I898" i="7"/>
  <c r="F898" i="7"/>
  <c r="M936" i="7"/>
  <c r="E1559" i="7"/>
  <c r="H1559" i="7"/>
  <c r="F387" i="7"/>
  <c r="N387" i="7"/>
  <c r="E1351" i="7"/>
  <c r="G789" i="7"/>
  <c r="K789" i="7"/>
  <c r="O105" i="7"/>
  <c r="M445" i="7"/>
  <c r="N445" i="7"/>
  <c r="C2089" i="7"/>
  <c r="I2089" i="7"/>
  <c r="M500" i="7"/>
  <c r="E2083" i="7"/>
  <c r="L2083" i="7"/>
  <c r="I1443" i="7"/>
  <c r="E1443" i="7"/>
  <c r="G1541" i="7"/>
  <c r="E1738" i="7"/>
  <c r="G1738" i="7"/>
  <c r="F1481" i="7"/>
  <c r="G2078" i="7"/>
  <c r="L2078" i="7"/>
  <c r="I1577" i="7"/>
  <c r="D1577" i="7"/>
  <c r="H447" i="7"/>
  <c r="G1975" i="7"/>
  <c r="N1975" i="7"/>
  <c r="L1800" i="7"/>
  <c r="N1800" i="7"/>
  <c r="G421" i="7"/>
  <c r="C2140" i="7"/>
  <c r="H2140" i="7"/>
  <c r="D186" i="7"/>
  <c r="O1964" i="7"/>
  <c r="E1964" i="7"/>
  <c r="J2186" i="7"/>
  <c r="L2186" i="7"/>
  <c r="I1905" i="7"/>
  <c r="E2224" i="7"/>
  <c r="D2224" i="7"/>
  <c r="M455" i="7"/>
  <c r="C455" i="7"/>
  <c r="F584" i="7"/>
  <c r="K1779" i="7"/>
  <c r="F1779" i="7"/>
  <c r="G2181" i="7"/>
  <c r="H989" i="7"/>
  <c r="L989" i="7"/>
  <c r="D666" i="7"/>
  <c r="M666" i="7"/>
  <c r="C408" i="7"/>
  <c r="N44" i="7"/>
  <c r="G44" i="7"/>
  <c r="L2008" i="7"/>
  <c r="J2008" i="7"/>
  <c r="F582" i="7"/>
  <c r="N1442" i="7"/>
  <c r="L1421" i="7"/>
  <c r="D1360" i="7"/>
  <c r="O1360" i="7"/>
  <c r="G1531" i="7"/>
  <c r="M1531" i="7"/>
  <c r="H476" i="7"/>
  <c r="H995" i="7"/>
  <c r="I995" i="7"/>
  <c r="I1563" i="7"/>
  <c r="K1563" i="7"/>
  <c r="N780" i="7"/>
  <c r="F1689" i="7"/>
  <c r="M1689" i="7"/>
  <c r="O1669" i="7"/>
  <c r="G554" i="7"/>
  <c r="I554" i="7"/>
  <c r="F1752" i="7"/>
  <c r="J1431" i="7"/>
  <c r="N2052" i="7"/>
  <c r="C868" i="7"/>
  <c r="G942" i="7"/>
  <c r="E1762" i="7"/>
  <c r="M1263" i="7"/>
  <c r="E1269" i="7"/>
  <c r="I736" i="7"/>
  <c r="J1620" i="7"/>
  <c r="L148" i="7"/>
  <c r="L1472" i="7"/>
  <c r="E787" i="7"/>
  <c r="O103" i="7"/>
  <c r="I732" i="7"/>
  <c r="G1751" i="7"/>
  <c r="C507" i="7"/>
  <c r="O524" i="7"/>
  <c r="M2013" i="7"/>
  <c r="J397" i="7"/>
  <c r="H1238" i="7"/>
  <c r="F1238" i="7"/>
  <c r="C2167" i="7"/>
  <c r="I2167" i="7"/>
  <c r="N916" i="7"/>
  <c r="E1699" i="7"/>
  <c r="H557" i="7"/>
  <c r="G456" i="7"/>
  <c r="N1381" i="7"/>
  <c r="C1381" i="7"/>
  <c r="H488" i="7"/>
  <c r="C488" i="7"/>
  <c r="G1314" i="7"/>
  <c r="G883" i="7"/>
  <c r="K521" i="7"/>
  <c r="I28" i="7"/>
  <c r="D1898" i="7"/>
  <c r="O505" i="7"/>
  <c r="D1597" i="7"/>
  <c r="L1589" i="7"/>
  <c r="O2198" i="7"/>
  <c r="J1036" i="7"/>
  <c r="L227" i="7"/>
  <c r="C1759" i="7"/>
  <c r="D393" i="7"/>
  <c r="H182" i="7"/>
  <c r="C1837" i="7"/>
  <c r="H353" i="7"/>
  <c r="I860" i="7"/>
  <c r="K860" i="7"/>
  <c r="O145" i="7"/>
  <c r="D145" i="7"/>
  <c r="G843" i="7"/>
  <c r="N1799" i="7"/>
  <c r="M1081" i="7"/>
  <c r="I1611" i="7"/>
  <c r="H711" i="7"/>
  <c r="F874" i="7"/>
  <c r="J1683" i="7"/>
  <c r="I2208" i="7"/>
  <c r="M570" i="7"/>
  <c r="H771" i="7"/>
  <c r="O544" i="7"/>
  <c r="D414" i="7"/>
  <c r="M813" i="7"/>
  <c r="G1813" i="7"/>
  <c r="D1477" i="7"/>
  <c r="C1156" i="7"/>
  <c r="G1240" i="7"/>
  <c r="D333" i="7"/>
  <c r="I1399" i="7"/>
  <c r="N893" i="7"/>
  <c r="F1330" i="7"/>
  <c r="J862" i="7"/>
  <c r="K195" i="7"/>
  <c r="I1309" i="7"/>
  <c r="E870" i="7"/>
  <c r="M1867" i="7"/>
  <c r="G1559" i="7"/>
  <c r="N500" i="7"/>
  <c r="O2078" i="7"/>
  <c r="I186" i="7"/>
  <c r="F2224" i="7"/>
  <c r="D989" i="7"/>
  <c r="E476" i="7"/>
  <c r="K1431" i="7"/>
  <c r="D1584" i="7"/>
  <c r="F1751" i="7"/>
  <c r="E1238" i="7"/>
  <c r="D1251" i="7"/>
  <c r="E505" i="7"/>
  <c r="H1759" i="7"/>
  <c r="K1837" i="7"/>
  <c r="G145" i="7"/>
  <c r="H1608" i="7"/>
  <c r="N394" i="7"/>
  <c r="J673" i="7"/>
  <c r="D771" i="7"/>
  <c r="F2134" i="7"/>
  <c r="L1813" i="7"/>
  <c r="D2182" i="7"/>
  <c r="G333" i="7"/>
  <c r="D1399" i="7"/>
  <c r="O1133" i="7"/>
  <c r="E1773" i="7"/>
  <c r="H124" i="7"/>
  <c r="M12" i="7"/>
  <c r="H1063" i="7"/>
  <c r="N818" i="7"/>
  <c r="H360" i="7"/>
  <c r="D1152" i="7"/>
  <c r="H861" i="7"/>
  <c r="L157" i="7"/>
  <c r="H827" i="7"/>
  <c r="H979" i="7"/>
  <c r="N1065" i="7"/>
  <c r="H1588" i="7"/>
  <c r="O108" i="7"/>
  <c r="J460" i="7"/>
  <c r="N1441" i="7"/>
  <c r="I1107" i="7"/>
  <c r="D1955" i="7"/>
  <c r="C1536" i="7"/>
  <c r="L996" i="7"/>
  <c r="F1194" i="7"/>
  <c r="I855" i="7"/>
  <c r="M682" i="7"/>
  <c r="D202" i="7"/>
  <c r="I2002" i="7"/>
  <c r="J1579" i="7"/>
  <c r="D2097" i="7"/>
  <c r="D1539" i="7"/>
  <c r="H1583" i="7"/>
  <c r="J501" i="7"/>
  <c r="L715" i="7"/>
  <c r="H1347" i="7"/>
  <c r="O4" i="7"/>
  <c r="F552" i="7"/>
  <c r="M1305" i="7"/>
  <c r="G2239" i="7"/>
  <c r="H1908" i="7"/>
  <c r="E1803" i="7"/>
  <c r="I1140" i="7"/>
  <c r="M2165" i="7"/>
  <c r="N2055" i="7"/>
  <c r="G2055" i="7"/>
  <c r="N1179" i="7"/>
  <c r="E206" i="7"/>
  <c r="O206" i="7"/>
  <c r="M459" i="7"/>
  <c r="F844" i="7"/>
  <c r="G1507" i="7"/>
  <c r="J1456" i="7"/>
  <c r="N904" i="7"/>
  <c r="J1440" i="7"/>
  <c r="M85" i="7"/>
  <c r="I490" i="7"/>
  <c r="G1137" i="7"/>
  <c r="O1760" i="7"/>
  <c r="K911" i="7"/>
  <c r="M1417" i="7"/>
  <c r="K655" i="7"/>
  <c r="D27" i="7"/>
  <c r="M1060" i="7"/>
  <c r="N61" i="7"/>
  <c r="L1280" i="7"/>
  <c r="C539" i="7"/>
  <c r="F358" i="7"/>
  <c r="H24" i="7"/>
  <c r="F1479" i="7"/>
  <c r="H1529" i="7"/>
  <c r="D1497" i="7"/>
  <c r="F816" i="7"/>
  <c r="F1001" i="7"/>
  <c r="J1344" i="7"/>
  <c r="I212" i="7"/>
  <c r="H1296" i="7"/>
  <c r="O1829" i="7"/>
  <c r="M1994" i="7"/>
  <c r="I56" i="7"/>
  <c r="D990" i="7"/>
  <c r="L790" i="7"/>
  <c r="N2030" i="7"/>
  <c r="N1658" i="7"/>
  <c r="L1658" i="7"/>
  <c r="N297" i="7"/>
  <c r="N1039" i="7"/>
  <c r="C248" i="7"/>
  <c r="F269" i="7"/>
  <c r="D269" i="7"/>
  <c r="H1604" i="7"/>
  <c r="L2231" i="7"/>
  <c r="E2231" i="7"/>
  <c r="H581" i="7"/>
  <c r="C581" i="7"/>
  <c r="G391" i="7"/>
  <c r="J2060" i="7"/>
  <c r="C2060" i="7"/>
  <c r="L401" i="7"/>
  <c r="N2142" i="7"/>
  <c r="O2142" i="7"/>
  <c r="J2127" i="7"/>
  <c r="M2127" i="7"/>
  <c r="H1377" i="7"/>
  <c r="O114" i="7"/>
  <c r="N114" i="7"/>
  <c r="K963" i="7"/>
  <c r="J963" i="7"/>
  <c r="H440" i="7"/>
  <c r="E511" i="7"/>
  <c r="G511" i="7"/>
  <c r="O2162" i="7"/>
  <c r="J626" i="7"/>
  <c r="O626" i="7"/>
  <c r="G253" i="7"/>
  <c r="F253" i="7"/>
  <c r="O825" i="7"/>
  <c r="L1094" i="7"/>
  <c r="H1094" i="7"/>
  <c r="L1636" i="7"/>
  <c r="C1636" i="7"/>
  <c r="M684" i="7"/>
  <c r="J2085" i="7"/>
  <c r="K2085" i="7"/>
  <c r="F876" i="7"/>
  <c r="N1935" i="7"/>
  <c r="F1935" i="7"/>
  <c r="G1864" i="7"/>
  <c r="O1864" i="7"/>
  <c r="I1769" i="7"/>
  <c r="I2126" i="7"/>
  <c r="F2126" i="7"/>
  <c r="L250" i="7"/>
  <c r="O250" i="7"/>
  <c r="D800" i="7"/>
  <c r="G558" i="7"/>
  <c r="H558" i="7"/>
  <c r="J454" i="7"/>
  <c r="G1768" i="7"/>
  <c r="C1768" i="7"/>
  <c r="I1628" i="7"/>
  <c r="C1628" i="7"/>
  <c r="F1825" i="7"/>
  <c r="G1997" i="7"/>
  <c r="K1997" i="7"/>
  <c r="G293" i="7"/>
  <c r="M293" i="7"/>
  <c r="G1437" i="7"/>
  <c r="C938" i="7"/>
  <c r="J938" i="7"/>
  <c r="M183" i="7"/>
  <c r="E162" i="7"/>
  <c r="K162" i="7"/>
  <c r="I2124" i="7"/>
  <c r="E2124" i="7"/>
  <c r="G1909" i="7"/>
  <c r="N1586" i="7"/>
  <c r="G1586" i="7"/>
  <c r="E1684" i="7"/>
  <c r="L1684" i="7"/>
  <c r="O1373" i="7"/>
  <c r="E1646" i="7"/>
  <c r="G1646" i="7"/>
  <c r="G351" i="7"/>
  <c r="H1793" i="7"/>
  <c r="C1793" i="7"/>
  <c r="K2063" i="7"/>
  <c r="O2063" i="7"/>
  <c r="E1099" i="7"/>
  <c r="C1014" i="7"/>
  <c r="J1014" i="7"/>
  <c r="F1302" i="7"/>
  <c r="N1302" i="7"/>
  <c r="L502" i="7"/>
  <c r="L2180" i="7"/>
  <c r="F2180" i="7"/>
  <c r="M1504" i="7"/>
  <c r="N1313" i="7"/>
  <c r="H1313" i="7"/>
  <c r="E761" i="7"/>
  <c r="F761" i="7"/>
  <c r="M1508" i="7"/>
  <c r="F1476" i="7"/>
  <c r="H1476" i="7"/>
  <c r="E2105" i="7"/>
  <c r="H2105" i="7"/>
  <c r="L2010" i="7"/>
  <c r="D1613" i="7"/>
  <c r="I1613" i="7"/>
  <c r="E1221" i="7"/>
  <c r="H1158" i="7"/>
  <c r="K1158" i="7"/>
  <c r="J2196" i="7"/>
  <c r="K2196" i="7"/>
  <c r="N1429" i="7"/>
  <c r="F2155" i="7"/>
  <c r="L2155" i="7"/>
  <c r="F1642" i="7"/>
  <c r="N1642" i="7"/>
  <c r="I1934" i="7"/>
  <c r="N276" i="7"/>
  <c r="L276" i="7"/>
  <c r="G2096" i="7"/>
  <c r="D1050" i="7"/>
  <c r="H1050" i="7"/>
  <c r="L1910" i="7"/>
  <c r="J1910" i="7"/>
  <c r="E2197" i="7"/>
  <c r="L536" i="7"/>
  <c r="E536" i="7"/>
  <c r="J1474" i="7"/>
  <c r="C1474" i="7"/>
  <c r="N344" i="7"/>
  <c r="D338" i="7"/>
  <c r="F338" i="7"/>
  <c r="L950" i="7"/>
  <c r="O952" i="7"/>
  <c r="K952" i="7"/>
  <c r="J2185" i="7"/>
  <c r="O2185" i="7"/>
  <c r="J1083" i="7"/>
  <c r="O1311" i="7"/>
  <c r="M1311" i="7"/>
  <c r="E755" i="7"/>
  <c r="K755" i="7"/>
  <c r="J1301" i="7"/>
  <c r="I306" i="7"/>
  <c r="C306" i="7"/>
  <c r="O725" i="7"/>
  <c r="F2023" i="7"/>
  <c r="H2023" i="7"/>
  <c r="H1190" i="7"/>
  <c r="D1190" i="7"/>
  <c r="I486" i="7"/>
  <c r="O366" i="7"/>
  <c r="C366" i="7"/>
  <c r="N1404" i="7"/>
  <c r="K1404" i="7"/>
  <c r="F849" i="7"/>
  <c r="F1530" i="7"/>
  <c r="G1530" i="7"/>
  <c r="G228" i="7"/>
  <c r="G1234" i="7"/>
  <c r="L1234" i="7"/>
  <c r="G1478" i="7"/>
  <c r="I1478" i="7"/>
  <c r="C1750" i="7"/>
  <c r="C153" i="7"/>
  <c r="K153" i="7"/>
  <c r="E468" i="7"/>
  <c r="J468" i="7"/>
  <c r="M1644" i="7"/>
  <c r="F64" i="7"/>
  <c r="K64" i="7"/>
  <c r="H1386" i="7"/>
  <c r="L222" i="7"/>
  <c r="C222" i="7"/>
  <c r="O45" i="7"/>
  <c r="D45" i="7"/>
  <c r="C112" i="7"/>
  <c r="C197" i="7"/>
  <c r="E197" i="7"/>
  <c r="E1197" i="7"/>
  <c r="N1197" i="7"/>
  <c r="C1987" i="7"/>
  <c r="L977" i="7"/>
  <c r="J977" i="7"/>
  <c r="L650" i="7"/>
  <c r="F1675" i="7"/>
  <c r="L1675" i="7"/>
  <c r="G877" i="7"/>
  <c r="I877" i="7"/>
  <c r="F657" i="7"/>
  <c r="C2125" i="7"/>
  <c r="J2125" i="7"/>
  <c r="N101" i="7"/>
  <c r="D101" i="7"/>
  <c r="C741" i="7"/>
  <c r="H270" i="7"/>
  <c r="N270" i="7"/>
  <c r="G887" i="7"/>
  <c r="G1295" i="7"/>
  <c r="O1295" i="7"/>
  <c r="D135" i="7"/>
  <c r="E135" i="7"/>
  <c r="D362" i="7"/>
  <c r="O107" i="7"/>
  <c r="C107" i="7"/>
  <c r="M2031" i="7"/>
  <c r="O2031" i="7"/>
  <c r="F1974" i="7"/>
  <c r="N352" i="7"/>
  <c r="L352" i="7"/>
  <c r="D1723" i="7"/>
  <c r="F693" i="7"/>
  <c r="H693" i="7"/>
  <c r="K875" i="7"/>
  <c r="N875" i="7"/>
  <c r="I1143" i="7"/>
  <c r="J1396" i="7"/>
  <c r="E1396" i="7"/>
  <c r="M286" i="7"/>
  <c r="G286" i="7"/>
  <c r="G1953" i="7"/>
  <c r="K151" i="7"/>
  <c r="C151" i="7"/>
  <c r="C379" i="7"/>
  <c r="L2059" i="7"/>
  <c r="I2059" i="7"/>
  <c r="D1833" i="7"/>
  <c r="J1833" i="7"/>
  <c r="C1062" i="7"/>
  <c r="O1633" i="7"/>
  <c r="L1633" i="7"/>
  <c r="I170" i="7"/>
  <c r="K170" i="7"/>
  <c r="K154" i="7"/>
  <c r="F2021" i="7"/>
  <c r="I2021" i="7"/>
  <c r="J1881" i="7"/>
  <c r="I178" i="7"/>
  <c r="G178" i="7"/>
  <c r="I1860" i="7"/>
  <c r="D1860" i="7"/>
  <c r="G17" i="7"/>
  <c r="M871" i="7"/>
  <c r="F871" i="7"/>
  <c r="N110" i="7"/>
  <c r="L110" i="7"/>
  <c r="O1307" i="7"/>
  <c r="D811" i="7"/>
  <c r="O811" i="7"/>
  <c r="E1524" i="7"/>
  <c r="J886" i="7"/>
  <c r="L886" i="7"/>
  <c r="M1317" i="7"/>
  <c r="I1317" i="7"/>
  <c r="G1304" i="7"/>
  <c r="L2183" i="7"/>
  <c r="M2183" i="7"/>
  <c r="D926" i="7"/>
  <c r="J926" i="7"/>
  <c r="J1309" i="7"/>
  <c r="G1294" i="7"/>
  <c r="L1294" i="7"/>
  <c r="N1392" i="7"/>
  <c r="G238" i="7"/>
  <c r="N238" i="7"/>
  <c r="N388" i="7"/>
  <c r="H388" i="7"/>
  <c r="H1814" i="7"/>
  <c r="I764" i="7"/>
  <c r="L764" i="7"/>
  <c r="O1537" i="7"/>
  <c r="M1537" i="7"/>
  <c r="G1303" i="7"/>
  <c r="J579" i="7"/>
  <c r="M579" i="7"/>
  <c r="I1475" i="7"/>
  <c r="H1180" i="7"/>
  <c r="G1180" i="7"/>
  <c r="N93" i="7"/>
  <c r="O93" i="7"/>
  <c r="L113" i="7"/>
  <c r="M396" i="7"/>
  <c r="H396" i="7"/>
  <c r="E1398" i="7"/>
  <c r="D1398" i="7"/>
  <c r="F48" i="7"/>
  <c r="G1046" i="7"/>
  <c r="N1046" i="7"/>
  <c r="E745" i="7"/>
  <c r="I2199" i="7"/>
  <c r="J2199" i="7"/>
  <c r="L506" i="7"/>
  <c r="O506" i="7"/>
  <c r="O1128" i="7"/>
  <c r="I1728" i="7"/>
  <c r="G1728" i="7"/>
  <c r="C724" i="7"/>
  <c r="O724" i="7"/>
  <c r="I1220" i="7"/>
  <c r="K867" i="7"/>
  <c r="J867" i="7"/>
  <c r="K1336" i="7"/>
  <c r="M559" i="7"/>
  <c r="O559" i="7"/>
  <c r="K540" i="7"/>
  <c r="D540" i="7"/>
  <c r="E1225" i="7"/>
  <c r="M308" i="7"/>
  <c r="N308" i="7"/>
  <c r="O1462" i="7"/>
  <c r="M1462" i="7"/>
  <c r="N1449" i="7"/>
  <c r="H2121" i="7"/>
  <c r="C2121" i="7"/>
  <c r="G1857" i="7"/>
  <c r="J1272" i="7"/>
  <c r="I1272" i="7"/>
  <c r="C1624" i="7"/>
  <c r="N1624" i="7"/>
  <c r="K1659" i="7"/>
  <c r="I1649" i="7"/>
  <c r="D1649" i="7"/>
  <c r="G2209" i="7"/>
  <c r="M2209" i="7"/>
  <c r="I872" i="7"/>
  <c r="E1600" i="7"/>
  <c r="D1600" i="7"/>
  <c r="K870" i="7"/>
  <c r="J1384" i="7"/>
  <c r="E1384" i="7"/>
  <c r="I355" i="7"/>
  <c r="D355" i="7"/>
  <c r="H1345" i="7"/>
  <c r="D1389" i="7"/>
  <c r="J1389" i="7"/>
  <c r="E1337" i="7"/>
  <c r="D1337" i="7"/>
  <c r="O651" i="7"/>
  <c r="C1749" i="7"/>
  <c r="M1749" i="7"/>
  <c r="H508" i="7"/>
  <c r="C757" i="7"/>
  <c r="E757" i="7"/>
  <c r="C535" i="7"/>
  <c r="J535" i="7"/>
  <c r="I1688" i="7"/>
  <c r="I2120" i="7"/>
  <c r="O2120" i="7"/>
  <c r="E263" i="7"/>
  <c r="O263" i="7"/>
  <c r="K589" i="7"/>
  <c r="E1867" i="7"/>
  <c r="I1867" i="7"/>
  <c r="K1231" i="7"/>
  <c r="L1318" i="7"/>
  <c r="F1318" i="7"/>
  <c r="E1281" i="7"/>
  <c r="M1281" i="7"/>
  <c r="L1807" i="7"/>
  <c r="J220" i="7"/>
  <c r="G220" i="7"/>
  <c r="N898" i="7"/>
  <c r="J898" i="7"/>
  <c r="I936" i="7"/>
  <c r="M1559" i="7"/>
  <c r="F1559" i="7"/>
  <c r="H387" i="7"/>
  <c r="L1351" i="7"/>
  <c r="J1351" i="7"/>
  <c r="I789" i="7"/>
  <c r="C789" i="7"/>
  <c r="D105" i="7"/>
  <c r="L445" i="7"/>
  <c r="G445" i="7"/>
  <c r="O2089" i="7"/>
  <c r="N2089" i="7"/>
  <c r="F500" i="7"/>
  <c r="M2083" i="7"/>
  <c r="O2083" i="7"/>
  <c r="H1443" i="7"/>
  <c r="F1541" i="7"/>
  <c r="L1541" i="7"/>
  <c r="F1738" i="7"/>
  <c r="J1738" i="7"/>
  <c r="L1481" i="7"/>
  <c r="K2078" i="7"/>
  <c r="I2078" i="7"/>
  <c r="C1577" i="7"/>
  <c r="L1577" i="7"/>
  <c r="N447" i="7"/>
  <c r="I1975" i="7"/>
  <c r="C1975" i="7"/>
  <c r="I1800" i="7"/>
  <c r="C421" i="7"/>
  <c r="J421" i="7"/>
  <c r="J2140" i="7"/>
  <c r="G2140" i="7"/>
  <c r="O186" i="7"/>
  <c r="F1964" i="7"/>
  <c r="C1964" i="7"/>
  <c r="M2186" i="7"/>
  <c r="C2186" i="7"/>
  <c r="O1905" i="7"/>
  <c r="N2224" i="7"/>
  <c r="G2224" i="7"/>
  <c r="J455" i="7"/>
  <c r="N584" i="7"/>
  <c r="L584" i="7"/>
  <c r="G1779" i="7"/>
  <c r="O1779" i="7"/>
  <c r="H2181" i="7"/>
  <c r="G989" i="7"/>
  <c r="N989" i="7"/>
  <c r="N666" i="7"/>
  <c r="L666" i="7"/>
  <c r="H408" i="7"/>
  <c r="O44" i="7"/>
  <c r="J44" i="7"/>
  <c r="M2008" i="7"/>
  <c r="D582" i="7"/>
  <c r="J582" i="7"/>
  <c r="F1442" i="7"/>
  <c r="H1442" i="7"/>
  <c r="F1421" i="7"/>
  <c r="M1360" i="7"/>
  <c r="G1360" i="7"/>
  <c r="E1531" i="7"/>
  <c r="C1531" i="7"/>
  <c r="M476" i="7"/>
  <c r="L995" i="7"/>
  <c r="D995" i="7"/>
  <c r="N1563" i="7"/>
  <c r="C780" i="7"/>
  <c r="G780" i="7"/>
  <c r="I1689" i="7"/>
  <c r="C1689" i="7"/>
  <c r="K1669" i="7"/>
  <c r="C554" i="7"/>
  <c r="K554" i="7"/>
  <c r="M1752" i="7"/>
  <c r="K1752" i="7"/>
  <c r="D1431" i="7"/>
  <c r="H2052" i="7"/>
  <c r="C2052" i="7"/>
  <c r="H868" i="7"/>
  <c r="E942" i="7"/>
  <c r="I942" i="7"/>
  <c r="F1762" i="7"/>
  <c r="D1762" i="7"/>
  <c r="C1584" i="7"/>
  <c r="K1263" i="7"/>
  <c r="L1263" i="7"/>
  <c r="N1269" i="7"/>
  <c r="G1269" i="7"/>
  <c r="O736" i="7"/>
  <c r="M1620" i="7"/>
  <c r="K1620" i="7"/>
  <c r="K148" i="7"/>
  <c r="F1472" i="7"/>
  <c r="H1472" i="7"/>
  <c r="M787" i="7"/>
  <c r="F787" i="7"/>
  <c r="H1402" i="7"/>
  <c r="J103" i="7"/>
  <c r="E103" i="7"/>
  <c r="J732" i="7"/>
  <c r="E732" i="7"/>
  <c r="J1751" i="7"/>
  <c r="O507" i="7"/>
  <c r="J507" i="7"/>
  <c r="H524" i="7"/>
  <c r="N2013" i="7"/>
  <c r="C2013" i="7"/>
  <c r="O397" i="7"/>
  <c r="F397" i="7"/>
  <c r="I1949" i="7"/>
  <c r="M1238" i="7"/>
  <c r="K1238" i="7"/>
  <c r="O2167" i="7"/>
  <c r="K2167" i="7"/>
  <c r="M916" i="7"/>
  <c r="G1699" i="7"/>
  <c r="J1699" i="7"/>
  <c r="C557" i="7"/>
  <c r="F456" i="7"/>
  <c r="E456" i="7"/>
  <c r="K1381" i="7"/>
  <c r="E1381" i="7"/>
  <c r="J1251" i="7"/>
  <c r="J488" i="7"/>
  <c r="M488" i="7"/>
  <c r="N1314" i="7"/>
  <c r="J1314" i="7"/>
  <c r="O1034" i="7"/>
  <c r="E883" i="7"/>
  <c r="H883" i="7"/>
  <c r="L521" i="7"/>
  <c r="F28" i="7"/>
  <c r="J28" i="7"/>
  <c r="I1898" i="7"/>
  <c r="N1898" i="7"/>
  <c r="O519" i="7"/>
  <c r="E983" i="7"/>
  <c r="H983" i="7"/>
  <c r="N505" i="7"/>
  <c r="D505" i="7"/>
  <c r="G1597" i="7"/>
  <c r="H1654" i="7"/>
  <c r="I1654" i="7"/>
  <c r="E1589" i="7"/>
  <c r="F710" i="7"/>
  <c r="C710" i="7"/>
  <c r="F2198" i="7"/>
  <c r="L2198" i="7"/>
  <c r="C1036" i="7"/>
  <c r="M227" i="7"/>
  <c r="K227" i="7"/>
  <c r="L1759" i="7"/>
  <c r="K1759" i="7"/>
  <c r="E204" i="7"/>
  <c r="C393" i="7"/>
  <c r="G393" i="7"/>
  <c r="N1792" i="7"/>
  <c r="E182" i="7"/>
  <c r="J182" i="7"/>
  <c r="H1746" i="7"/>
  <c r="M1746" i="7"/>
  <c r="M1837" i="7"/>
  <c r="N353" i="7"/>
  <c r="I353" i="7"/>
  <c r="M860" i="7"/>
  <c r="G860" i="7"/>
  <c r="L1610" i="7"/>
  <c r="C145" i="7"/>
  <c r="F145" i="7"/>
  <c r="K1976" i="7"/>
  <c r="K1923" i="7"/>
  <c r="M1923" i="7"/>
  <c r="F142" i="7"/>
  <c r="C142" i="7"/>
  <c r="L843" i="7"/>
  <c r="F1608" i="7"/>
  <c r="M1608" i="7"/>
  <c r="M1799" i="7"/>
  <c r="O1799" i="7"/>
  <c r="E1081" i="7"/>
  <c r="H1611" i="7"/>
  <c r="D1611" i="7"/>
  <c r="E711" i="7"/>
  <c r="C394" i="7"/>
  <c r="D394" i="7"/>
  <c r="N874" i="7"/>
  <c r="E874" i="7"/>
  <c r="N1378" i="7"/>
  <c r="L1683" i="7"/>
  <c r="M1683" i="7"/>
  <c r="D1754" i="7"/>
  <c r="J1754" i="7"/>
  <c r="N2208" i="7"/>
  <c r="M673" i="7"/>
  <c r="O673" i="7"/>
  <c r="D144" i="7"/>
  <c r="H570" i="7"/>
  <c r="L570" i="7"/>
  <c r="N2071" i="7"/>
  <c r="C2071" i="7"/>
  <c r="C450" i="7"/>
  <c r="L1264" i="7"/>
  <c r="C1264" i="7"/>
  <c r="L771" i="7"/>
  <c r="I771" i="7"/>
  <c r="E679" i="7"/>
  <c r="O1734" i="7"/>
  <c r="G1734" i="7"/>
  <c r="G544" i="7"/>
  <c r="M267" i="7"/>
  <c r="G267" i="7"/>
  <c r="G406" i="7"/>
  <c r="O406" i="7"/>
  <c r="I1061" i="7"/>
  <c r="M414" i="7"/>
  <c r="G414" i="7"/>
  <c r="O207" i="7"/>
  <c r="F207" i="7"/>
  <c r="G945" i="7"/>
  <c r="I2134" i="7"/>
  <c r="M2134" i="7"/>
  <c r="O1291" i="7"/>
  <c r="E2098" i="7"/>
  <c r="I2098" i="7"/>
  <c r="C813" i="7"/>
  <c r="H813" i="7"/>
  <c r="M2161" i="7"/>
  <c r="H1112" i="7"/>
  <c r="C1112" i="7"/>
  <c r="D449" i="7"/>
  <c r="H449" i="7"/>
  <c r="E347" i="7"/>
  <c r="C1813" i="7"/>
  <c r="O1813" i="7"/>
  <c r="H1073" i="7"/>
  <c r="D600" i="7"/>
  <c r="K600" i="7"/>
  <c r="K1477" i="7"/>
  <c r="M1477" i="7"/>
  <c r="O1743" i="7"/>
  <c r="K1410" i="7"/>
  <c r="C1410" i="7"/>
  <c r="E944" i="7"/>
  <c r="J944" i="7"/>
  <c r="K405" i="7"/>
  <c r="O2182" i="7"/>
  <c r="N2182" i="7"/>
  <c r="F1243" i="7"/>
  <c r="I1156" i="7"/>
  <c r="D1156" i="7"/>
  <c r="G577" i="7"/>
  <c r="I577" i="7"/>
  <c r="J758" i="7"/>
  <c r="G515" i="7"/>
  <c r="F515" i="7"/>
  <c r="N1879" i="7"/>
  <c r="M1879" i="7"/>
  <c r="E1240" i="7"/>
  <c r="K2227" i="7"/>
  <c r="M2227" i="7"/>
  <c r="L1016" i="7"/>
  <c r="C1203" i="7"/>
  <c r="D1203" i="7"/>
  <c r="H333" i="7"/>
  <c r="F333" i="7"/>
  <c r="E435" i="7"/>
  <c r="I1951" i="7"/>
  <c r="H1951" i="7"/>
  <c r="D1824" i="7"/>
  <c r="G1824" i="7"/>
  <c r="C851" i="7"/>
  <c r="J2113" i="7"/>
  <c r="E2113" i="7"/>
  <c r="F31" i="7"/>
  <c r="K1826" i="7"/>
  <c r="N1826" i="7"/>
  <c r="C1399" i="7"/>
  <c r="O1399" i="7"/>
  <c r="D696" i="7"/>
  <c r="M931" i="7"/>
  <c r="O931" i="7"/>
  <c r="H1364" i="7"/>
  <c r="G1364" i="7"/>
  <c r="J893" i="7"/>
  <c r="N634" i="7"/>
  <c r="G634" i="7"/>
  <c r="J1330" i="7"/>
  <c r="G523" i="7"/>
  <c r="L523" i="7"/>
  <c r="G1553" i="7"/>
  <c r="K1553" i="7"/>
  <c r="L1985" i="7"/>
  <c r="L1133" i="7"/>
  <c r="H1133" i="7"/>
  <c r="I862" i="7"/>
  <c r="M862" i="7"/>
  <c r="D2114" i="7"/>
  <c r="G195" i="7"/>
  <c r="C195" i="7"/>
  <c r="C810" i="7"/>
  <c r="K2151" i="7"/>
  <c r="M2151" i="7"/>
  <c r="I1386" i="7"/>
  <c r="I151" i="7"/>
  <c r="O1062" i="7"/>
  <c r="K1633" i="7"/>
  <c r="F170" i="7"/>
  <c r="H154" i="7"/>
  <c r="M2021" i="7"/>
  <c r="M178" i="7"/>
  <c r="L1860" i="7"/>
  <c r="C17" i="7"/>
  <c r="J17" i="7"/>
  <c r="E871" i="7"/>
  <c r="H110" i="7"/>
  <c r="I1307" i="7"/>
  <c r="J811" i="7"/>
  <c r="C886" i="7"/>
  <c r="D1317" i="7"/>
  <c r="N2183" i="7"/>
  <c r="H1294" i="7"/>
  <c r="F238" i="7"/>
  <c r="E1814" i="7"/>
  <c r="D764" i="7"/>
  <c r="O1303" i="7"/>
  <c r="L579" i="7"/>
  <c r="J1180" i="7"/>
  <c r="J93" i="7"/>
  <c r="H113" i="7"/>
  <c r="K396" i="7"/>
  <c r="K48" i="7"/>
  <c r="J1046" i="7"/>
  <c r="D745" i="7"/>
  <c r="C1128" i="7"/>
  <c r="H1728" i="7"/>
  <c r="H1220" i="7"/>
  <c r="M867" i="7"/>
  <c r="D1336" i="7"/>
  <c r="O1225" i="7"/>
  <c r="H308" i="7"/>
  <c r="C1449" i="7"/>
  <c r="D1857" i="7"/>
  <c r="D2209" i="7"/>
  <c r="H651" i="7"/>
  <c r="L757" i="7"/>
  <c r="L263" i="7"/>
  <c r="G1318" i="7"/>
  <c r="H898" i="7"/>
  <c r="N1351" i="7"/>
  <c r="H445" i="7"/>
  <c r="N1443" i="7"/>
  <c r="H2078" i="7"/>
  <c r="D1975" i="7"/>
  <c r="J584" i="7"/>
  <c r="C666" i="7"/>
  <c r="G582" i="7"/>
  <c r="H1360" i="7"/>
  <c r="E995" i="7"/>
  <c r="H1689" i="7"/>
  <c r="D554" i="7"/>
  <c r="C1263" i="7"/>
  <c r="J148" i="7"/>
  <c r="D1402" i="7"/>
  <c r="O1949" i="7"/>
  <c r="C1699" i="7"/>
  <c r="G1251" i="7"/>
  <c r="M883" i="7"/>
  <c r="G519" i="7"/>
  <c r="F1597" i="7"/>
  <c r="G2198" i="7"/>
  <c r="N204" i="7"/>
  <c r="G1792" i="7"/>
  <c r="O353" i="7"/>
  <c r="C1976" i="7"/>
  <c r="O843" i="7"/>
  <c r="C1611" i="7"/>
  <c r="J1378" i="7"/>
  <c r="G673" i="7"/>
  <c r="M450" i="7"/>
  <c r="F544" i="7"/>
  <c r="L1061" i="7"/>
  <c r="H945" i="7"/>
  <c r="J2098" i="7"/>
  <c r="N1112" i="7"/>
  <c r="J1073" i="7"/>
  <c r="F1410" i="7"/>
  <c r="J1156" i="7"/>
  <c r="I515" i="7"/>
  <c r="O1203" i="7"/>
  <c r="K1824" i="7"/>
  <c r="I31" i="7"/>
  <c r="H931" i="7"/>
  <c r="O634" i="7"/>
  <c r="J1985" i="7"/>
  <c r="N195" i="7"/>
  <c r="I1773" i="7"/>
  <c r="E124" i="7"/>
  <c r="G12" i="7"/>
  <c r="I1063" i="7"/>
  <c r="E818" i="7"/>
  <c r="M804" i="7"/>
  <c r="I1152" i="7"/>
  <c r="J861" i="7"/>
  <c r="D157" i="7"/>
  <c r="O1135" i="7"/>
  <c r="E979" i="7"/>
  <c r="L1065" i="7"/>
  <c r="F1588" i="7"/>
  <c r="J108" i="7"/>
  <c r="K460" i="7"/>
  <c r="I1441" i="7"/>
  <c r="D1107" i="7"/>
  <c r="E1955" i="7"/>
  <c r="F1536" i="7"/>
  <c r="J996" i="7"/>
  <c r="E1194" i="7"/>
  <c r="G855" i="7"/>
  <c r="C682" i="7"/>
  <c r="J202" i="7"/>
  <c r="K2002" i="7"/>
  <c r="L1579" i="7"/>
  <c r="H2097" i="7"/>
  <c r="F1539" i="7"/>
  <c r="L1583" i="7"/>
  <c r="E501" i="7"/>
  <c r="K715" i="7"/>
  <c r="K1347" i="7"/>
  <c r="C4" i="7"/>
  <c r="K552" i="7"/>
  <c r="L1305" i="7"/>
  <c r="E2239" i="7"/>
  <c r="I1908" i="7"/>
  <c r="O1803" i="7"/>
  <c r="J1140" i="7"/>
  <c r="O2165" i="7"/>
  <c r="L2055" i="7"/>
  <c r="D1179" i="7"/>
  <c r="L805" i="7"/>
  <c r="K206" i="7"/>
  <c r="E459" i="7"/>
  <c r="H844" i="7"/>
  <c r="K1507" i="7"/>
  <c r="G1456" i="7"/>
  <c r="H904" i="7"/>
  <c r="I904" i="7"/>
  <c r="G1440" i="7"/>
  <c r="M490" i="7"/>
  <c r="C490" i="7"/>
  <c r="D1137" i="7"/>
  <c r="L1760" i="7"/>
  <c r="L911" i="7"/>
  <c r="D1417" i="7"/>
  <c r="I655" i="7"/>
  <c r="K27" i="7"/>
  <c r="K1060" i="7"/>
  <c r="I61" i="7"/>
  <c r="C1280" i="7"/>
  <c r="M539" i="7"/>
  <c r="D358" i="7"/>
  <c r="L24" i="7"/>
  <c r="O1479" i="7"/>
  <c r="J1529" i="7"/>
  <c r="E1497" i="7"/>
  <c r="G816" i="7"/>
  <c r="D1001" i="7"/>
  <c r="D1344" i="7"/>
  <c r="L212" i="7"/>
  <c r="C1296" i="7"/>
  <c r="D1829" i="7"/>
  <c r="K1994" i="7"/>
  <c r="E56" i="7"/>
  <c r="O990" i="7"/>
  <c r="E790" i="7"/>
  <c r="K2030" i="7"/>
  <c r="M1658" i="7"/>
  <c r="D1658" i="7"/>
  <c r="K297" i="7"/>
  <c r="L1039" i="7"/>
  <c r="I248" i="7"/>
  <c r="L269" i="7"/>
  <c r="N269" i="7"/>
  <c r="L1604" i="7"/>
  <c r="D2231" i="7"/>
  <c r="J2231" i="7"/>
  <c r="D581" i="7"/>
  <c r="D391" i="7"/>
  <c r="L391" i="7"/>
  <c r="F2060" i="7"/>
  <c r="G2060" i="7"/>
  <c r="G401" i="7"/>
  <c r="M2142" i="7"/>
  <c r="G2142" i="7"/>
  <c r="L2127" i="7"/>
  <c r="K2127" i="7"/>
  <c r="J1377" i="7"/>
  <c r="G114" i="7"/>
  <c r="F114" i="7"/>
  <c r="I963" i="7"/>
  <c r="C440" i="7"/>
  <c r="D440" i="7"/>
  <c r="I511" i="7"/>
  <c r="C511" i="7"/>
  <c r="M2162" i="7"/>
  <c r="N626" i="7"/>
  <c r="M626" i="7"/>
  <c r="I253" i="7"/>
  <c r="C253" i="7"/>
  <c r="N825" i="7"/>
  <c r="M1094" i="7"/>
  <c r="K1094" i="7"/>
  <c r="D1636" i="7"/>
  <c r="G684" i="7"/>
  <c r="J684" i="7"/>
  <c r="L2085" i="7"/>
  <c r="M2085" i="7"/>
  <c r="E876" i="7"/>
  <c r="D1935" i="7"/>
  <c r="K1935" i="7"/>
  <c r="M1864" i="7"/>
  <c r="J1864" i="7"/>
  <c r="C1769" i="7"/>
  <c r="N2126" i="7"/>
  <c r="O2126" i="7"/>
  <c r="G250" i="7"/>
  <c r="G800" i="7"/>
  <c r="E800" i="7"/>
  <c r="C558" i="7"/>
  <c r="O558" i="7"/>
  <c r="N454" i="7"/>
  <c r="I1768" i="7"/>
  <c r="F1768" i="7"/>
  <c r="L1628" i="7"/>
  <c r="H1628" i="7"/>
  <c r="M1825" i="7"/>
  <c r="I1997" i="7"/>
  <c r="O1997" i="7"/>
  <c r="E293" i="7"/>
  <c r="J1437" i="7"/>
  <c r="O1437" i="7"/>
  <c r="D938" i="7"/>
  <c r="G938" i="7"/>
  <c r="J183" i="7"/>
  <c r="L162" i="7"/>
  <c r="H162" i="7"/>
  <c r="O2124" i="7"/>
  <c r="G2124" i="7"/>
  <c r="D1909" i="7"/>
  <c r="J1586" i="7"/>
  <c r="C1586" i="7"/>
  <c r="H1684" i="7"/>
  <c r="F1373" i="7"/>
  <c r="H1373" i="7"/>
  <c r="D1646" i="7"/>
  <c r="O1646" i="7"/>
  <c r="E351" i="7"/>
  <c r="J1793" i="7"/>
  <c r="E1793" i="7"/>
  <c r="F2063" i="7"/>
  <c r="C2063" i="7"/>
  <c r="C1099" i="7"/>
  <c r="G1014" i="7"/>
  <c r="D1014" i="7"/>
  <c r="J1302" i="7"/>
  <c r="K502" i="7"/>
  <c r="O502" i="7"/>
  <c r="I2180" i="7"/>
  <c r="O2180" i="7"/>
  <c r="C1504" i="7"/>
  <c r="D1313" i="7"/>
  <c r="F1313" i="7"/>
  <c r="G761" i="7"/>
  <c r="M761" i="7"/>
  <c r="L1508" i="7"/>
  <c r="O1476" i="7"/>
  <c r="J1476" i="7"/>
  <c r="M2105" i="7"/>
  <c r="O2010" i="7"/>
  <c r="E2010" i="7"/>
  <c r="N1613" i="7"/>
  <c r="O1613" i="7"/>
  <c r="C1221" i="7"/>
  <c r="C1158" i="7"/>
  <c r="J1158" i="7"/>
  <c r="C2196" i="7"/>
  <c r="O2196" i="7"/>
  <c r="O1429" i="7"/>
  <c r="E2155" i="7"/>
  <c r="D2155" i="7"/>
  <c r="M1642" i="7"/>
  <c r="D1934" i="7"/>
  <c r="O1934" i="7"/>
  <c r="O276" i="7"/>
  <c r="I276" i="7"/>
  <c r="N2096" i="7"/>
  <c r="N1050" i="7"/>
  <c r="I1050" i="7"/>
  <c r="N1910" i="7"/>
  <c r="K1910" i="7"/>
  <c r="H2197" i="7"/>
  <c r="I536" i="7"/>
  <c r="M536" i="7"/>
  <c r="H1474" i="7"/>
  <c r="E344" i="7"/>
  <c r="C344" i="7"/>
  <c r="C338" i="7"/>
  <c r="N338" i="7"/>
  <c r="E950" i="7"/>
  <c r="I952" i="7"/>
  <c r="M952" i="7"/>
  <c r="H2185" i="7"/>
  <c r="E2185" i="7"/>
  <c r="K1083" i="7"/>
  <c r="L1311" i="7"/>
  <c r="D1311" i="7"/>
  <c r="H755" i="7"/>
  <c r="N1301" i="7"/>
  <c r="F1301" i="7"/>
  <c r="N306" i="7"/>
  <c r="O306" i="7"/>
  <c r="K725" i="7"/>
  <c r="G2023" i="7"/>
  <c r="E2023" i="7"/>
  <c r="E1190" i="7"/>
  <c r="J1190" i="7"/>
  <c r="E486" i="7"/>
  <c r="K366" i="7"/>
  <c r="M366" i="7"/>
  <c r="O1404" i="7"/>
  <c r="C849" i="7"/>
  <c r="M849" i="7"/>
  <c r="L1530" i="7"/>
  <c r="C1530" i="7"/>
  <c r="J228" i="7"/>
  <c r="K1234" i="7"/>
  <c r="O1234" i="7"/>
  <c r="F1478" i="7"/>
  <c r="O1478" i="7"/>
  <c r="G1750" i="7"/>
  <c r="D153" i="7"/>
  <c r="F153" i="7"/>
  <c r="H468" i="7"/>
  <c r="J1644" i="7"/>
  <c r="O1644" i="7"/>
  <c r="J64" i="7"/>
  <c r="C64" i="7"/>
  <c r="K1386" i="7"/>
  <c r="J222" i="7"/>
  <c r="I222" i="7"/>
  <c r="L45" i="7"/>
  <c r="K45" i="7"/>
  <c r="F112" i="7"/>
  <c r="O197" i="7"/>
  <c r="K197" i="7"/>
  <c r="C1197" i="7"/>
  <c r="N1987" i="7"/>
  <c r="O1987" i="7"/>
  <c r="F977" i="7"/>
  <c r="C977" i="7"/>
  <c r="C650" i="7"/>
  <c r="G1675" i="7"/>
  <c r="H1675" i="7"/>
  <c r="K877" i="7"/>
  <c r="M877" i="7"/>
  <c r="L657" i="7"/>
  <c r="K2125" i="7"/>
  <c r="D2125" i="7"/>
  <c r="C101" i="7"/>
  <c r="J741" i="7"/>
  <c r="M741" i="7"/>
  <c r="E270" i="7"/>
  <c r="F270" i="7"/>
  <c r="I887" i="7"/>
  <c r="J1295" i="7"/>
  <c r="L1295" i="7"/>
  <c r="G135" i="7"/>
  <c r="K135" i="7"/>
  <c r="G362" i="7"/>
  <c r="F107" i="7"/>
  <c r="E107" i="7"/>
  <c r="H2031" i="7"/>
  <c r="K1974" i="7"/>
  <c r="C1974" i="7"/>
  <c r="O352" i="7"/>
  <c r="K352" i="7"/>
  <c r="F1723" i="7"/>
  <c r="E693" i="7"/>
  <c r="N693" i="7"/>
  <c r="D875" i="7"/>
  <c r="E875" i="7"/>
  <c r="D1143" i="7"/>
  <c r="M1396" i="7"/>
  <c r="C1396" i="7"/>
  <c r="I286" i="7"/>
  <c r="J1953" i="7"/>
  <c r="L1953" i="7"/>
  <c r="L151" i="7"/>
  <c r="O151" i="7"/>
  <c r="O379" i="7"/>
  <c r="C2059" i="7"/>
  <c r="E2059" i="7"/>
  <c r="L1833" i="7"/>
  <c r="H1833" i="7"/>
  <c r="L1062" i="7"/>
  <c r="H1633" i="7"/>
  <c r="D1633" i="7"/>
  <c r="N170" i="7"/>
  <c r="L154" i="7"/>
  <c r="F154" i="7"/>
  <c r="E2021" i="7"/>
  <c r="G2021" i="7"/>
  <c r="M1881" i="7"/>
  <c r="L178" i="7"/>
  <c r="E178" i="7"/>
  <c r="N1860" i="7"/>
  <c r="M1860" i="7"/>
  <c r="N17" i="7"/>
  <c r="J871" i="7"/>
  <c r="L871" i="7"/>
  <c r="M110" i="7"/>
  <c r="G1307" i="7"/>
  <c r="J1307" i="7"/>
  <c r="F811" i="7"/>
  <c r="K811" i="7"/>
  <c r="C1524" i="7"/>
  <c r="N886" i="7"/>
  <c r="I886" i="7"/>
  <c r="H1317" i="7"/>
  <c r="F1317" i="7"/>
  <c r="L1304" i="7"/>
  <c r="F2183" i="7"/>
  <c r="C2183" i="7"/>
  <c r="N926" i="7"/>
  <c r="G1309" i="7"/>
  <c r="E1309" i="7"/>
  <c r="F1294" i="7"/>
  <c r="J1294" i="7"/>
  <c r="H1392" i="7"/>
  <c r="H238" i="7"/>
  <c r="C238" i="7"/>
  <c r="D388" i="7"/>
  <c r="L388" i="7"/>
  <c r="L1814" i="7"/>
  <c r="M764" i="7"/>
  <c r="C764" i="7"/>
  <c r="G1537" i="7"/>
  <c r="H1303" i="7"/>
  <c r="L1303" i="7"/>
  <c r="C579" i="7"/>
  <c r="N579" i="7"/>
  <c r="D1475" i="7"/>
  <c r="L1180" i="7"/>
  <c r="M1180" i="7"/>
  <c r="C93" i="7"/>
  <c r="F93" i="7"/>
  <c r="O113" i="7"/>
  <c r="E396" i="7"/>
  <c r="J396" i="7"/>
  <c r="G1398" i="7"/>
  <c r="I48" i="7"/>
  <c r="G48" i="7"/>
  <c r="I1046" i="7"/>
  <c r="F1046" i="7"/>
  <c r="O745" i="7"/>
  <c r="C2199" i="7"/>
  <c r="H2199" i="7"/>
  <c r="I506" i="7"/>
  <c r="G506" i="7"/>
  <c r="F1128" i="7"/>
  <c r="F1728" i="7"/>
  <c r="D1728" i="7"/>
  <c r="G724" i="7"/>
  <c r="G1220" i="7"/>
  <c r="J1220" i="7"/>
  <c r="L867" i="7"/>
  <c r="D867" i="7"/>
  <c r="C1336" i="7"/>
  <c r="F559" i="7"/>
  <c r="D559" i="7"/>
  <c r="M540" i="7"/>
  <c r="C540" i="7"/>
  <c r="I1225" i="7"/>
  <c r="G308" i="7"/>
  <c r="J308" i="7"/>
  <c r="I1462" i="7"/>
  <c r="I1449" i="7"/>
  <c r="G1449" i="7"/>
  <c r="F2121" i="7"/>
  <c r="G2121" i="7"/>
  <c r="J1857" i="7"/>
  <c r="F1272" i="7"/>
  <c r="H1272" i="7"/>
  <c r="L1624" i="7"/>
  <c r="K1624" i="7"/>
  <c r="H1659" i="7"/>
  <c r="H1649" i="7"/>
  <c r="K1649" i="7"/>
  <c r="H2209" i="7"/>
  <c r="N872" i="7"/>
  <c r="D872" i="7"/>
  <c r="N1600" i="7"/>
  <c r="F1600" i="7"/>
  <c r="H870" i="7"/>
  <c r="H1384" i="7"/>
  <c r="F1384" i="7"/>
  <c r="J355" i="7"/>
  <c r="E355" i="7"/>
  <c r="N1345" i="7"/>
  <c r="H1389" i="7"/>
  <c r="I1389" i="7"/>
  <c r="M1337" i="7"/>
  <c r="I651" i="7"/>
  <c r="L651" i="7"/>
  <c r="D1749" i="7"/>
  <c r="E1749" i="7"/>
  <c r="J508" i="7"/>
  <c r="M757" i="7"/>
  <c r="D757" i="7"/>
  <c r="E535" i="7"/>
  <c r="N535" i="7"/>
  <c r="H1688" i="7"/>
  <c r="M2120" i="7"/>
  <c r="E2120" i="7"/>
  <c r="K263" i="7"/>
  <c r="N589" i="7"/>
  <c r="E589" i="7"/>
  <c r="H1867" i="7"/>
  <c r="N1867" i="7"/>
  <c r="O1231" i="7"/>
  <c r="E1318" i="7"/>
  <c r="M1318" i="7"/>
  <c r="H1281" i="7"/>
  <c r="D1281" i="7"/>
  <c r="O1807" i="7"/>
  <c r="L220" i="7"/>
  <c r="E220" i="7"/>
  <c r="O898" i="7"/>
  <c r="N936" i="7"/>
  <c r="L936" i="7"/>
  <c r="O1559" i="7"/>
  <c r="D1559" i="7"/>
  <c r="O387" i="7"/>
  <c r="F1351" i="7"/>
  <c r="I1351" i="7"/>
  <c r="F789" i="7"/>
  <c r="L789" i="7"/>
  <c r="G105" i="7"/>
  <c r="I445" i="7"/>
  <c r="C445" i="7"/>
  <c r="G2089" i="7"/>
  <c r="K500" i="7"/>
  <c r="L500" i="7"/>
  <c r="C2083" i="7"/>
  <c r="G2083" i="7"/>
  <c r="K1443" i="7"/>
  <c r="K1541" i="7"/>
  <c r="O1541" i="7"/>
  <c r="N1738" i="7"/>
  <c r="D1738" i="7"/>
  <c r="D1481" i="7"/>
  <c r="M2078" i="7"/>
  <c r="J2078" i="7"/>
  <c r="M1577" i="7"/>
  <c r="O447" i="7"/>
  <c r="L447" i="7"/>
  <c r="L1975" i="7"/>
  <c r="H1975" i="7"/>
  <c r="C1800" i="7"/>
  <c r="D421" i="7"/>
  <c r="L421" i="7"/>
  <c r="E2140" i="7"/>
  <c r="O2140" i="7"/>
  <c r="G186" i="7"/>
  <c r="D1964" i="7"/>
  <c r="K1964" i="7"/>
  <c r="F2186" i="7"/>
  <c r="F1905" i="7"/>
  <c r="N1905" i="7"/>
  <c r="O2224" i="7"/>
  <c r="J2224" i="7"/>
  <c r="F455" i="7"/>
  <c r="C584" i="7"/>
  <c r="I584" i="7"/>
  <c r="I1779" i="7"/>
  <c r="C1779" i="7"/>
  <c r="K2181" i="7"/>
  <c r="C989" i="7"/>
  <c r="K989" i="7"/>
  <c r="F666" i="7"/>
  <c r="F408" i="7"/>
  <c r="I408" i="7"/>
  <c r="E44" i="7"/>
  <c r="K44" i="7"/>
  <c r="K2008" i="7"/>
  <c r="C582" i="7"/>
  <c r="I582" i="7"/>
  <c r="J1442" i="7"/>
  <c r="G1442" i="7"/>
  <c r="H1421" i="7"/>
  <c r="J1360" i="7"/>
  <c r="I1360" i="7"/>
  <c r="H1531" i="7"/>
  <c r="C476" i="7"/>
  <c r="L476" i="7"/>
  <c r="N995" i="7"/>
  <c r="J995" i="7"/>
  <c r="J1563" i="7"/>
  <c r="I780" i="7"/>
  <c r="K780" i="7"/>
  <c r="D1689" i="7"/>
  <c r="G1689" i="7"/>
  <c r="L1669" i="7"/>
  <c r="F554" i="7"/>
  <c r="H554" i="7"/>
  <c r="H1752" i="7"/>
  <c r="C1431" i="7"/>
  <c r="I1431" i="7"/>
  <c r="J2052" i="7"/>
  <c r="F2052" i="7"/>
  <c r="L868" i="7"/>
  <c r="H942" i="7"/>
  <c r="F942" i="7"/>
  <c r="M1762" i="7"/>
  <c r="O1762" i="7"/>
  <c r="J1584" i="7"/>
  <c r="G1263" i="7"/>
  <c r="E1263" i="7"/>
  <c r="K1269" i="7"/>
  <c r="C736" i="7"/>
  <c r="N736" i="7"/>
  <c r="D1620" i="7"/>
  <c r="E1620" i="7"/>
  <c r="O148" i="7"/>
  <c r="O1472" i="7"/>
  <c r="N1472" i="7"/>
  <c r="G787" i="7"/>
  <c r="O787" i="7"/>
  <c r="O1402" i="7"/>
  <c r="K103" i="7"/>
  <c r="M103" i="7"/>
  <c r="G732" i="7"/>
  <c r="I1751" i="7"/>
  <c r="N1751" i="7"/>
  <c r="H507" i="7"/>
  <c r="M507" i="7"/>
  <c r="J524" i="7"/>
  <c r="G2013" i="7"/>
  <c r="D2013" i="7"/>
  <c r="D397" i="7"/>
  <c r="M397" i="7"/>
  <c r="G1949" i="7"/>
  <c r="C1238" i="7"/>
  <c r="I1238" i="7"/>
  <c r="N2167" i="7"/>
  <c r="O916" i="7"/>
  <c r="L916" i="7"/>
  <c r="L1699" i="7"/>
  <c r="M1699" i="7"/>
  <c r="I557" i="7"/>
  <c r="H456" i="7"/>
  <c r="O456" i="7"/>
  <c r="J1381" i="7"/>
  <c r="M1381" i="7"/>
  <c r="F1251" i="7"/>
  <c r="I488" i="7"/>
  <c r="E488" i="7"/>
  <c r="D1314" i="7"/>
  <c r="I1034" i="7"/>
  <c r="K1034" i="7"/>
  <c r="D883" i="7"/>
  <c r="I883" i="7"/>
  <c r="M521" i="7"/>
  <c r="K28" i="7"/>
  <c r="C28" i="7"/>
  <c r="J1898" i="7"/>
  <c r="E1898" i="7"/>
  <c r="N519" i="7"/>
  <c r="I983" i="7"/>
  <c r="O983" i="7"/>
  <c r="I505" i="7"/>
  <c r="L1597" i="7"/>
  <c r="J1597" i="7"/>
  <c r="F1654" i="7"/>
  <c r="L1654" i="7"/>
  <c r="M1589" i="7"/>
  <c r="G710" i="7"/>
  <c r="E710" i="7"/>
  <c r="M2198" i="7"/>
  <c r="H2198" i="7"/>
  <c r="G1036" i="7"/>
  <c r="E227" i="7"/>
  <c r="C227" i="7"/>
  <c r="E1759" i="7"/>
  <c r="H204" i="7"/>
  <c r="K204" i="7"/>
  <c r="O393" i="7"/>
  <c r="J393" i="7"/>
  <c r="K1792" i="7"/>
  <c r="O182" i="7"/>
  <c r="G182" i="7"/>
  <c r="K1746" i="7"/>
  <c r="F1746" i="7"/>
  <c r="O1837" i="7"/>
  <c r="F353" i="7"/>
  <c r="G353" i="7"/>
  <c r="L860" i="7"/>
  <c r="H1610" i="7"/>
  <c r="F1610" i="7"/>
  <c r="I145" i="7"/>
  <c r="L145" i="7"/>
  <c r="O1976" i="7"/>
  <c r="F1923" i="7"/>
  <c r="G1923" i="7"/>
  <c r="J142" i="7"/>
  <c r="E142" i="7"/>
  <c r="E843" i="7"/>
  <c r="N1608" i="7"/>
  <c r="C1608" i="7"/>
  <c r="F1799" i="7"/>
  <c r="K1081" i="7"/>
  <c r="J1081" i="7"/>
  <c r="N1611" i="7"/>
  <c r="O1611" i="7"/>
  <c r="G711" i="7"/>
  <c r="F394" i="7"/>
  <c r="K394" i="7"/>
  <c r="L874" i="7"/>
  <c r="I874" i="7"/>
  <c r="M1378" i="7"/>
  <c r="O1683" i="7"/>
  <c r="G1683" i="7"/>
  <c r="H1754" i="7"/>
  <c r="E2208" i="7"/>
  <c r="C2208" i="7"/>
  <c r="N673" i="7"/>
  <c r="L673" i="7"/>
  <c r="L144" i="7"/>
  <c r="E570" i="7"/>
  <c r="N570" i="7"/>
  <c r="K2071" i="7"/>
  <c r="I2071" i="7"/>
  <c r="D450" i="7"/>
  <c r="N1264" i="7"/>
  <c r="H1264" i="7"/>
  <c r="C771" i="7"/>
  <c r="G679" i="7"/>
  <c r="I679" i="7"/>
  <c r="K1734" i="7"/>
  <c r="H1734" i="7"/>
  <c r="N544" i="7"/>
  <c r="C267" i="7"/>
  <c r="K267" i="7"/>
  <c r="F406" i="7"/>
  <c r="I406" i="7"/>
  <c r="D1061" i="7"/>
  <c r="N414" i="7"/>
  <c r="O414" i="7"/>
  <c r="J207" i="7"/>
  <c r="M945" i="7"/>
  <c r="J945" i="7"/>
  <c r="J2134" i="7"/>
  <c r="L2134" i="7"/>
  <c r="K1291" i="7"/>
  <c r="G2098" i="7"/>
  <c r="D2098" i="7"/>
  <c r="L813" i="7"/>
  <c r="O813" i="7"/>
  <c r="J2161" i="7"/>
  <c r="J1112" i="7"/>
  <c r="O1112" i="7"/>
  <c r="I449" i="7"/>
  <c r="G347" i="7"/>
  <c r="N347" i="7"/>
  <c r="E1813" i="7"/>
  <c r="F1813" i="7"/>
  <c r="F1073" i="7"/>
  <c r="M600" i="7"/>
  <c r="C600" i="7"/>
  <c r="H1477" i="7"/>
  <c r="E1477" i="7"/>
  <c r="F1743" i="7"/>
  <c r="D1410" i="7"/>
  <c r="J1410" i="7"/>
  <c r="H944" i="7"/>
  <c r="O405" i="7"/>
  <c r="M405" i="7"/>
  <c r="I2182" i="7"/>
  <c r="J2182" i="7"/>
  <c r="E1243" i="7"/>
  <c r="E1156" i="7"/>
  <c r="H1156" i="7"/>
  <c r="C577" i="7"/>
  <c r="O577" i="7"/>
  <c r="O758" i="7"/>
  <c r="L515" i="7"/>
  <c r="M515" i="7"/>
  <c r="F1879" i="7"/>
  <c r="D1240" i="7"/>
  <c r="M1240" i="7"/>
  <c r="F2227" i="7"/>
  <c r="N2227" i="7"/>
  <c r="M1016" i="7"/>
  <c r="I1203" i="7"/>
  <c r="E1203" i="7"/>
  <c r="J333" i="7"/>
  <c r="K333" i="7"/>
  <c r="F435" i="7"/>
  <c r="C1951" i="7"/>
  <c r="D1951" i="7"/>
  <c r="F1824" i="7"/>
  <c r="I851" i="7"/>
  <c r="L851" i="7"/>
  <c r="C2113" i="7"/>
  <c r="N2113" i="7"/>
  <c r="O31" i="7"/>
  <c r="F1826" i="7"/>
  <c r="G1826" i="7"/>
  <c r="G1399" i="7"/>
  <c r="L1399" i="7"/>
  <c r="I696" i="7"/>
  <c r="E931" i="7"/>
  <c r="C931" i="7"/>
  <c r="N1364" i="7"/>
  <c r="M893" i="7"/>
  <c r="K893" i="7"/>
  <c r="I634" i="7"/>
  <c r="E634" i="7"/>
  <c r="I1330" i="7"/>
  <c r="J523" i="7"/>
  <c r="K523" i="7"/>
  <c r="L1553" i="7"/>
  <c r="O1553" i="7"/>
  <c r="H1985" i="7"/>
  <c r="F1133" i="7"/>
  <c r="D1133" i="7"/>
  <c r="F862" i="7"/>
  <c r="L2114" i="7"/>
  <c r="M2114" i="7"/>
  <c r="O195" i="7"/>
  <c r="J195" i="7"/>
  <c r="D810" i="7"/>
  <c r="G2151" i="7"/>
  <c r="O2151" i="7"/>
  <c r="J153" i="7"/>
  <c r="I153" i="7"/>
  <c r="F468" i="7"/>
  <c r="H1644" i="7"/>
  <c r="D1644" i="7"/>
  <c r="M64" i="7"/>
  <c r="E64" i="7"/>
  <c r="H222" i="7"/>
  <c r="N222" i="7"/>
  <c r="N45" i="7"/>
  <c r="D112" i="7"/>
  <c r="N112" i="7"/>
  <c r="H197" i="7"/>
  <c r="L197" i="7"/>
  <c r="K1197" i="7"/>
  <c r="I1987" i="7"/>
  <c r="F1987" i="7"/>
  <c r="D977" i="7"/>
  <c r="M977" i="7"/>
  <c r="M650" i="7"/>
  <c r="K1675" i="7"/>
  <c r="D1675" i="7"/>
  <c r="J877" i="7"/>
  <c r="D657" i="7"/>
  <c r="H657" i="7"/>
  <c r="G2125" i="7"/>
  <c r="I2125" i="7"/>
  <c r="O101" i="7"/>
  <c r="F741" i="7"/>
  <c r="K741" i="7"/>
  <c r="K270" i="7"/>
  <c r="I270" i="7"/>
  <c r="F887" i="7"/>
  <c r="K1295" i="7"/>
  <c r="M1295" i="7"/>
  <c r="F135" i="7"/>
  <c r="N362" i="7"/>
  <c r="H362" i="7"/>
  <c r="N107" i="7"/>
  <c r="M107" i="7"/>
  <c r="F2031" i="7"/>
  <c r="O1974" i="7"/>
  <c r="N1974" i="7"/>
  <c r="M352" i="7"/>
  <c r="J352" i="7"/>
  <c r="G1723" i="7"/>
  <c r="G693" i="7"/>
  <c r="M693" i="7"/>
  <c r="G875" i="7"/>
  <c r="L1143" i="7"/>
  <c r="F1143" i="7"/>
  <c r="I1396" i="7"/>
  <c r="N1396" i="7"/>
  <c r="F286" i="7"/>
  <c r="O1953" i="7"/>
  <c r="C1953" i="7"/>
  <c r="N151" i="7"/>
  <c r="I379" i="7"/>
  <c r="M2059" i="7"/>
  <c r="F2059" i="7"/>
  <c r="O1833" i="7"/>
  <c r="E1062" i="7"/>
  <c r="G1633" i="7"/>
  <c r="J154" i="7"/>
  <c r="O2021" i="7"/>
  <c r="K1881" i="7"/>
  <c r="D178" i="7"/>
  <c r="O871" i="7"/>
  <c r="L1307" i="7"/>
  <c r="C811" i="7"/>
  <c r="J1524" i="7"/>
  <c r="G886" i="7"/>
  <c r="D1304" i="7"/>
  <c r="L1309" i="7"/>
  <c r="O1392" i="7"/>
  <c r="L238" i="7"/>
  <c r="E388" i="7"/>
  <c r="N1814" i="7"/>
  <c r="F764" i="7"/>
  <c r="N1537" i="7"/>
  <c r="K1303" i="7"/>
  <c r="K579" i="7"/>
  <c r="O1475" i="7"/>
  <c r="N1180" i="7"/>
  <c r="J113" i="7"/>
  <c r="O396" i="7"/>
  <c r="H1398" i="7"/>
  <c r="H48" i="7"/>
  <c r="H1046" i="7"/>
  <c r="E2199" i="7"/>
  <c r="F2199" i="7"/>
  <c r="N506" i="7"/>
  <c r="N1128" i="7"/>
  <c r="M1728" i="7"/>
  <c r="K724" i="7"/>
  <c r="C1220" i="7"/>
  <c r="F867" i="7"/>
  <c r="N559" i="7"/>
  <c r="J559" i="7"/>
  <c r="L540" i="7"/>
  <c r="G1225" i="7"/>
  <c r="O308" i="7"/>
  <c r="C1462" i="7"/>
  <c r="N2121" i="7"/>
  <c r="E1272" i="7"/>
  <c r="M1659" i="7"/>
  <c r="F1649" i="7"/>
  <c r="O872" i="7"/>
  <c r="G1384" i="7"/>
  <c r="D1345" i="7"/>
  <c r="G2120" i="7"/>
  <c r="M1807" i="7"/>
  <c r="H936" i="7"/>
  <c r="H105" i="7"/>
  <c r="F2083" i="7"/>
  <c r="G1481" i="7"/>
  <c r="K1975" i="7"/>
  <c r="N186" i="7"/>
  <c r="M1905" i="7"/>
  <c r="N2181" i="7"/>
  <c r="D44" i="7"/>
  <c r="E780" i="7"/>
  <c r="L554" i="7"/>
  <c r="D2052" i="7"/>
  <c r="O1620" i="7"/>
  <c r="N1402" i="7"/>
  <c r="E507" i="7"/>
  <c r="E397" i="7"/>
  <c r="G916" i="7"/>
  <c r="L456" i="7"/>
  <c r="L488" i="7"/>
  <c r="O521" i="7"/>
  <c r="M983" i="7"/>
  <c r="N1589" i="7"/>
  <c r="F227" i="7"/>
  <c r="L393" i="7"/>
  <c r="E1746" i="7"/>
  <c r="D1610" i="7"/>
  <c r="O1081" i="7"/>
  <c r="O394" i="7"/>
  <c r="I1683" i="7"/>
  <c r="K570" i="7"/>
  <c r="D1264" i="7"/>
  <c r="I945" i="7"/>
  <c r="E2161" i="7"/>
  <c r="C347" i="7"/>
  <c r="K1743" i="7"/>
  <c r="K2182" i="7"/>
  <c r="H758" i="7"/>
  <c r="N1240" i="7"/>
  <c r="K1203" i="7"/>
  <c r="K851" i="7"/>
  <c r="J1826" i="7"/>
  <c r="M1364" i="7"/>
  <c r="K1330" i="7"/>
  <c r="N1133" i="7"/>
  <c r="F810" i="7"/>
  <c r="K1002" i="7"/>
  <c r="C124" i="7"/>
  <c r="D1400" i="7"/>
  <c r="C1063" i="7"/>
  <c r="H1983" i="7"/>
  <c r="I804" i="7"/>
  <c r="G1152" i="7"/>
  <c r="M861" i="7"/>
  <c r="F827" i="7"/>
  <c r="G1135" i="7"/>
  <c r="F979" i="7"/>
  <c r="H1065" i="7"/>
  <c r="D1588" i="7"/>
  <c r="M108" i="7"/>
  <c r="O460" i="7"/>
  <c r="D1441" i="7"/>
  <c r="G1107" i="7"/>
  <c r="H1955" i="7"/>
  <c r="L1536" i="7"/>
  <c r="M996" i="7"/>
  <c r="G1194" i="7"/>
  <c r="K855" i="7"/>
  <c r="G682" i="7"/>
  <c r="C202" i="7"/>
  <c r="O2002" i="7"/>
  <c r="C1579" i="7"/>
  <c r="N2097" i="7"/>
  <c r="C1539" i="7"/>
  <c r="K1583" i="7"/>
  <c r="M501" i="7"/>
  <c r="N715" i="7"/>
  <c r="I1347" i="7"/>
  <c r="M4" i="7"/>
  <c r="M552" i="7"/>
  <c r="F1305" i="7"/>
  <c r="L2239" i="7"/>
  <c r="M1908" i="7"/>
  <c r="K1803" i="7"/>
  <c r="O1140" i="7"/>
  <c r="J2165" i="7"/>
  <c r="E2055" i="7"/>
  <c r="O1179" i="7"/>
  <c r="D805" i="7"/>
  <c r="G206" i="7"/>
  <c r="H459" i="7"/>
  <c r="M844" i="7"/>
  <c r="M1507" i="7"/>
  <c r="O1456" i="7"/>
  <c r="J904" i="7"/>
  <c r="M1440" i="7"/>
  <c r="D85" i="7"/>
  <c r="D490" i="7"/>
  <c r="L1137" i="7"/>
  <c r="I1760" i="7"/>
  <c r="I911" i="7"/>
  <c r="E1417" i="7"/>
  <c r="E655" i="7"/>
  <c r="M655" i="7"/>
  <c r="L27" i="7"/>
  <c r="O61" i="7"/>
  <c r="J61" i="7"/>
  <c r="M1280" i="7"/>
  <c r="D539" i="7"/>
  <c r="M358" i="7"/>
  <c r="F24" i="7"/>
  <c r="K1479" i="7"/>
  <c r="E1529" i="7"/>
  <c r="N1497" i="7"/>
  <c r="O816" i="7"/>
  <c r="G1001" i="7"/>
  <c r="L1344" i="7"/>
  <c r="M212" i="7"/>
  <c r="D1296" i="7"/>
  <c r="L1829" i="7"/>
  <c r="J1994" i="7"/>
  <c r="G56" i="7"/>
  <c r="E990" i="7"/>
  <c r="M790" i="7"/>
  <c r="M2030" i="7"/>
  <c r="E1658" i="7"/>
  <c r="H297" i="7"/>
  <c r="C297" i="7"/>
  <c r="D1039" i="7"/>
  <c r="J248" i="7"/>
  <c r="M269" i="7"/>
  <c r="O1604" i="7"/>
  <c r="N1604" i="7"/>
  <c r="M2231" i="7"/>
  <c r="I2231" i="7"/>
  <c r="N581" i="7"/>
  <c r="E391" i="7"/>
  <c r="M391" i="7"/>
  <c r="L2060" i="7"/>
  <c r="H2060" i="7"/>
  <c r="H401" i="7"/>
  <c r="H2142" i="7"/>
  <c r="J2142" i="7"/>
  <c r="G2127" i="7"/>
  <c r="D1377" i="7"/>
  <c r="M1377" i="7"/>
  <c r="H114" i="7"/>
  <c r="C114" i="7"/>
  <c r="C963" i="7"/>
  <c r="M440" i="7"/>
  <c r="N440" i="7"/>
  <c r="M511" i="7"/>
  <c r="F511" i="7"/>
  <c r="D2162" i="7"/>
  <c r="H626" i="7"/>
  <c r="L626" i="7"/>
  <c r="L253" i="7"/>
  <c r="D825" i="7"/>
  <c r="H825" i="7"/>
  <c r="N1094" i="7"/>
  <c r="J1094" i="7"/>
  <c r="J1636" i="7"/>
  <c r="L684" i="7"/>
  <c r="D684" i="7"/>
  <c r="E2085" i="7"/>
  <c r="O2085" i="7"/>
  <c r="M876" i="7"/>
  <c r="C1935" i="7"/>
  <c r="J1935" i="7"/>
  <c r="D1864" i="7"/>
  <c r="K1769" i="7"/>
  <c r="L1769" i="7"/>
  <c r="H2126" i="7"/>
  <c r="E2126" i="7"/>
  <c r="H250" i="7"/>
  <c r="C800" i="7"/>
  <c r="L800" i="7"/>
  <c r="I558" i="7"/>
  <c r="J558" i="7"/>
  <c r="F454" i="7"/>
  <c r="M1768" i="7"/>
  <c r="N1768" i="7"/>
  <c r="K1628" i="7"/>
  <c r="H1825" i="7"/>
  <c r="K1825" i="7"/>
  <c r="N1997" i="7"/>
  <c r="E1997" i="7"/>
  <c r="F293" i="7"/>
  <c r="K1437" i="7"/>
  <c r="I1437" i="7"/>
  <c r="N938" i="7"/>
  <c r="O938" i="7"/>
  <c r="G183" i="7"/>
  <c r="J162" i="7"/>
  <c r="O162" i="7"/>
  <c r="H2124" i="7"/>
  <c r="K1909" i="7"/>
  <c r="N1909" i="7"/>
  <c r="H1586" i="7"/>
  <c r="O1586" i="7"/>
  <c r="J1684" i="7"/>
  <c r="K1373" i="7"/>
  <c r="E1373" i="7"/>
  <c r="F1646" i="7"/>
  <c r="N1646" i="7"/>
  <c r="F351" i="7"/>
  <c r="L1793" i="7"/>
  <c r="O1793" i="7"/>
  <c r="G2063" i="7"/>
  <c r="J1099" i="7"/>
  <c r="H1099" i="7"/>
  <c r="N1014" i="7"/>
  <c r="I1014" i="7"/>
  <c r="O1302" i="7"/>
  <c r="C502" i="7"/>
  <c r="D502" i="7"/>
  <c r="J2180" i="7"/>
  <c r="C2180" i="7"/>
  <c r="I1504" i="7"/>
  <c r="O1313" i="7"/>
  <c r="I1313" i="7"/>
  <c r="J761" i="7"/>
  <c r="K1508" i="7"/>
  <c r="H1508" i="7"/>
  <c r="G1476" i="7"/>
  <c r="N1476" i="7"/>
  <c r="I2105" i="7"/>
  <c r="F2010" i="7"/>
  <c r="D2010" i="7"/>
  <c r="C1613" i="7"/>
  <c r="F1613" i="7"/>
  <c r="N1221" i="7"/>
  <c r="I1158" i="7"/>
  <c r="L1158" i="7"/>
  <c r="D2196" i="7"/>
  <c r="C1429" i="7"/>
  <c r="I1429" i="7"/>
  <c r="M2155" i="7"/>
  <c r="J2155" i="7"/>
  <c r="L1642" i="7"/>
  <c r="L1934" i="7"/>
  <c r="H1934" i="7"/>
  <c r="C276" i="7"/>
  <c r="E276" i="7"/>
  <c r="I2096" i="7"/>
  <c r="F1050" i="7"/>
  <c r="G1050" i="7"/>
  <c r="O1910" i="7"/>
  <c r="L2197" i="7"/>
  <c r="D2197" i="7"/>
  <c r="G536" i="7"/>
  <c r="F536" i="7"/>
  <c r="D1474" i="7"/>
  <c r="M344" i="7"/>
  <c r="O344" i="7"/>
  <c r="H338" i="7"/>
  <c r="J338" i="7"/>
  <c r="J950" i="7"/>
  <c r="N952" i="7"/>
  <c r="L952" i="7"/>
  <c r="N2185" i="7"/>
  <c r="H1083" i="7"/>
  <c r="E1083" i="7"/>
  <c r="G1311" i="7"/>
  <c r="C1311" i="7"/>
  <c r="N755" i="7"/>
  <c r="E1301" i="7"/>
  <c r="L1301" i="7"/>
  <c r="L306" i="7"/>
  <c r="H306" i="7"/>
  <c r="N725" i="7"/>
  <c r="L2023" i="7"/>
  <c r="O2023" i="7"/>
  <c r="O1190" i="7"/>
  <c r="F486" i="7"/>
  <c r="N486" i="7"/>
  <c r="E366" i="7"/>
  <c r="I366" i="7"/>
  <c r="J1404" i="7"/>
  <c r="I849" i="7"/>
  <c r="E849" i="7"/>
  <c r="H1530" i="7"/>
  <c r="M1530" i="7"/>
  <c r="D228" i="7"/>
  <c r="D1234" i="7"/>
  <c r="F1234" i="7"/>
  <c r="E1478" i="7"/>
  <c r="H1750" i="7"/>
  <c r="L1750" i="7"/>
</calcChain>
</file>

<file path=xl/comments1.xml><?xml version="1.0" encoding="utf-8"?>
<comments xmlns="http://schemas.openxmlformats.org/spreadsheetml/2006/main">
  <authors>
    <author>BOURGET Sophie</author>
  </authors>
  <commentList>
    <comment ref="N1" authorId="0" shapeId="0">
      <text>
        <r>
          <rPr>
            <b/>
            <sz val="9"/>
            <color indexed="81"/>
            <rFont val="Tahoma"/>
            <family val="2"/>
          </rPr>
          <t xml:space="preserve"> "INFO ADM : Table Prioritaire ( sur journalier )  
 PRAD1 ( prioritaire car flux AD1 
PRIV1 ( prioritaire car flux V1 prioritaire )
 PRIV2 ( prioritaoire pour la V2 
 PRIUN ( prioritaire par rapport à l’univers BO ) :
</t>
        </r>
      </text>
    </comment>
  </commentList>
</comments>
</file>

<file path=xl/sharedStrings.xml><?xml version="1.0" encoding="utf-8"?>
<sst xmlns="http://schemas.openxmlformats.org/spreadsheetml/2006/main" count="77948" uniqueCount="12885">
  <si>
    <t>MOE_Direction</t>
  </si>
  <si>
    <t>MOE_Département</t>
  </si>
  <si>
    <t>MOE_Service</t>
  </si>
  <si>
    <t>MOE_Unité</t>
  </si>
  <si>
    <t>MOE_Nom du groupe support</t>
  </si>
  <si>
    <t>MOA_Filière</t>
  </si>
  <si>
    <t>MOA_Pôle</t>
  </si>
  <si>
    <t>MOA_Domaine</t>
  </si>
  <si>
    <t>MOA_Code domaine</t>
  </si>
  <si>
    <t>Collecte et DAV</t>
  </si>
  <si>
    <t>SPCASV</t>
  </si>
  <si>
    <t>Assurances PREDICA</t>
  </si>
  <si>
    <t xml:space="preserve">                                                            </t>
  </si>
  <si>
    <t/>
  </si>
  <si>
    <t>V0SPCASV</t>
  </si>
  <si>
    <t>PARTIEL</t>
  </si>
  <si>
    <t>CPAS</t>
  </si>
  <si>
    <t>H2</t>
  </si>
  <si>
    <t>AD1</t>
  </si>
  <si>
    <t>Tn</t>
  </si>
  <si>
    <t>Prod Bancaire et Ass</t>
  </si>
  <si>
    <t>CCP Placements Assurances</t>
  </si>
  <si>
    <t>Placements et Assurance</t>
  </si>
  <si>
    <t>Titres Assurances</t>
  </si>
  <si>
    <t>CAT Etudes-GSI-Assurances</t>
  </si>
  <si>
    <t>FI01_Production</t>
  </si>
  <si>
    <t>ASS_Assurances</t>
  </si>
  <si>
    <t>PREDICA Assurances vie et prévoyance</t>
  </si>
  <si>
    <t>APR</t>
  </si>
  <si>
    <t>TPT</t>
  </si>
  <si>
    <t>DB2</t>
  </si>
  <si>
    <t xml:space="preserve">Dernière Modification </t>
  </si>
  <si>
    <t>ZH1NJ7</t>
  </si>
  <si>
    <t>FICME002</t>
  </si>
  <si>
    <t>AD3</t>
  </si>
  <si>
    <t>FIC</t>
  </si>
  <si>
    <t>H10XS617</t>
  </si>
  <si>
    <t>ZH1NJ2</t>
  </si>
  <si>
    <t>FICME0022</t>
  </si>
  <si>
    <t>H1</t>
  </si>
  <si>
    <t>CPCC</t>
  </si>
  <si>
    <t>ZH1NJ1</t>
  </si>
  <si>
    <t>Theme Defaut</t>
  </si>
  <si>
    <t>déclarations DGI (FICOBA)</t>
  </si>
  <si>
    <t>Adhérent</t>
  </si>
  <si>
    <t>FICOBA 2 - ENTETE DEPOT &lt;ARTICLE = 03&gt;</t>
  </si>
  <si>
    <t>Gestion SI Clients Contrats Offres</t>
  </si>
  <si>
    <t>Clients Contrats Offres</t>
  </si>
  <si>
    <t>CAT Etudes-GSI-CCP-Clients</t>
  </si>
  <si>
    <t>CCP_Clients Comptes Package</t>
  </si>
  <si>
    <t>Gestion clients et administration contrats</t>
  </si>
  <si>
    <t>GCL</t>
  </si>
  <si>
    <t>H1000</t>
  </si>
  <si>
    <t>ZH2CJ4</t>
  </si>
  <si>
    <t>ZH2CJ2</t>
  </si>
  <si>
    <t>CMSMUH6P</t>
  </si>
  <si>
    <t>GLSI</t>
  </si>
  <si>
    <t xml:space="preserve">CMSMVT </t>
  </si>
  <si>
    <t>Opérations DAB/GAB -  Moneyline Scrutis (ARGAUS)</t>
  </si>
  <si>
    <t>CPMP</t>
  </si>
  <si>
    <t>CMSMUH56</t>
  </si>
  <si>
    <t>CMSMUS10</t>
  </si>
  <si>
    <t>CMSMUH66</t>
  </si>
  <si>
    <t>CMSMUH58</t>
  </si>
  <si>
    <t>Déchargement coffre de dépôt </t>
  </si>
  <si>
    <t>Déchargement K7 de dépôt pîeces</t>
  </si>
  <si>
    <t>CMSMVT</t>
  </si>
  <si>
    <t>V1</t>
  </si>
  <si>
    <t>R8BROGT0</t>
  </si>
  <si>
    <t>ZH2RDB</t>
  </si>
  <si>
    <t>H20XS525</t>
  </si>
  <si>
    <t>ZH2SDB</t>
  </si>
  <si>
    <t>TIPXT008</t>
  </si>
  <si>
    <t>ZH2IJ1</t>
  </si>
  <si>
    <t>H20XS034</t>
  </si>
  <si>
    <t>ZH20J1</t>
  </si>
  <si>
    <t>H20XS620</t>
  </si>
  <si>
    <t>ZH2UJ9</t>
  </si>
  <si>
    <t>ZH0BH4</t>
  </si>
  <si>
    <t>#CR#RCP0H_YYYYMMDDHHMISS_Tâches_Tasks.csv</t>
  </si>
  <si>
    <t>ZH0UHG</t>
  </si>
  <si>
    <t>ZH4HJ6</t>
  </si>
  <si>
    <t>ZH4RJP</t>
  </si>
  <si>
    <t>ZH1DJY</t>
  </si>
  <si>
    <t>ZH1VJY</t>
  </si>
  <si>
    <t>ZH2BD1</t>
  </si>
  <si>
    <t>ZH20JD</t>
  </si>
  <si>
    <t>ZH29JM</t>
  </si>
  <si>
    <t>ZH29JL</t>
  </si>
  <si>
    <t>ZH29JA</t>
  </si>
  <si>
    <t>H2015</t>
  </si>
  <si>
    <t>H20XS800</t>
  </si>
  <si>
    <t>GRA018</t>
  </si>
  <si>
    <t>Gestion des CREDITS (Green)</t>
  </si>
  <si>
    <t>A018DH01</t>
  </si>
  <si>
    <t xml:space="preserve">SF : MAJ DU BUREAU GESTIONNAIRE                             </t>
  </si>
  <si>
    <t>DH01</t>
  </si>
  <si>
    <t>J</t>
  </si>
  <si>
    <t>COMPLET</t>
  </si>
  <si>
    <t>H10XS233</t>
  </si>
  <si>
    <t>ZH1WJ1</t>
  </si>
  <si>
    <t>CPCR</t>
  </si>
  <si>
    <t>Credits</t>
  </si>
  <si>
    <t>S1 Gestion SI Credits</t>
  </si>
  <si>
    <t>U2 Credits</t>
  </si>
  <si>
    <t>CAT Etudes-GSI-Crédits Gestion</t>
  </si>
  <si>
    <t>CRE_Crédits</t>
  </si>
  <si>
    <t>Crédits</t>
  </si>
  <si>
    <t>CRD</t>
  </si>
  <si>
    <t>A018DH06</t>
  </si>
  <si>
    <t>DH06</t>
  </si>
  <si>
    <t>H10XS007</t>
  </si>
  <si>
    <t>A018DH07</t>
  </si>
  <si>
    <t>DH07</t>
  </si>
  <si>
    <t>H10XS234</t>
  </si>
  <si>
    <t>ZH1WJ2</t>
  </si>
  <si>
    <t>A018DH09</t>
  </si>
  <si>
    <t>DH09</t>
  </si>
  <si>
    <t>H10XS235</t>
  </si>
  <si>
    <t>ZH1WJ3</t>
  </si>
  <si>
    <t>A018DH18</t>
  </si>
  <si>
    <t>H10XS008</t>
  </si>
  <si>
    <t>ZH1VJZ</t>
  </si>
  <si>
    <t>A018DH99</t>
  </si>
  <si>
    <t>DH99</t>
  </si>
  <si>
    <t>H10XS449</t>
  </si>
  <si>
    <t>ZH1WJ5</t>
  </si>
  <si>
    <t>GRA618</t>
  </si>
  <si>
    <t>A618DH24</t>
  </si>
  <si>
    <t>DH24</t>
  </si>
  <si>
    <t>H10XS450</t>
  </si>
  <si>
    <t>ZH1XJ7</t>
  </si>
  <si>
    <t>ZH1FJ7</t>
  </si>
  <si>
    <t>A618DH25</t>
  </si>
  <si>
    <t>DH25</t>
  </si>
  <si>
    <t>H10XS451</t>
  </si>
  <si>
    <t>ZH1XJ8</t>
  </si>
  <si>
    <t>A618M618</t>
  </si>
  <si>
    <t>M618</t>
  </si>
  <si>
    <t>H10XS452</t>
  </si>
  <si>
    <t>ZH1XJ9</t>
  </si>
  <si>
    <t>GRA803</t>
  </si>
  <si>
    <t>A803JA03</t>
  </si>
  <si>
    <t xml:space="preserve">COMPLEMENT DEMANDES D'AP                                    </t>
  </si>
  <si>
    <t>MA03</t>
  </si>
  <si>
    <t>H10XS453</t>
  </si>
  <si>
    <t>ZH1XJG</t>
  </si>
  <si>
    <t>ZH1FJG</t>
  </si>
  <si>
    <t>A803JB03</t>
  </si>
  <si>
    <t>MB03</t>
  </si>
  <si>
    <t>H10XS454</t>
  </si>
  <si>
    <t>ZH1XJH</t>
  </si>
  <si>
    <t>ACRSOF</t>
  </si>
  <si>
    <t>Gestion crédit</t>
  </si>
  <si>
    <t xml:space="preserve">ARCHIVAGE CREDITS SOFINCO                                   </t>
  </si>
  <si>
    <t>EX22</t>
  </si>
  <si>
    <t>H10XS299</t>
  </si>
  <si>
    <t>ZH1SJ0</t>
  </si>
  <si>
    <t>ZH1AJ0</t>
  </si>
  <si>
    <t>ACT07</t>
  </si>
  <si>
    <t>ACT0</t>
  </si>
  <si>
    <t>Change tiré (ACT75)</t>
  </si>
  <si>
    <t>DO01</t>
  </si>
  <si>
    <t>H40XS069</t>
  </si>
  <si>
    <t>ZH4SJ0</t>
  </si>
  <si>
    <t>CPMS</t>
  </si>
  <si>
    <t>H4</t>
  </si>
  <si>
    <t>Distribution Sud Ouest</t>
  </si>
  <si>
    <t>GSI Projets Pau</t>
  </si>
  <si>
    <t>CAT Etudes-GSI Marchés Spécialisés</t>
  </si>
  <si>
    <t>FI03_Distribution</t>
  </si>
  <si>
    <t>MSP_Marchés Spécialisés</t>
  </si>
  <si>
    <t>Marchés Spécialisés</t>
  </si>
  <si>
    <t>MSP</t>
  </si>
  <si>
    <t>ZH4AJ0</t>
  </si>
  <si>
    <t>ACTAD0</t>
  </si>
  <si>
    <t>ACTAAD00</t>
  </si>
  <si>
    <t xml:space="preserve">FICHIER DES DOSSIERS                                        </t>
  </si>
  <si>
    <t>AD00</t>
  </si>
  <si>
    <t>H40XS117</t>
  </si>
  <si>
    <t>ZH4SJ4</t>
  </si>
  <si>
    <t>ZH4AJ3</t>
  </si>
  <si>
    <t>ACTAADCT</t>
  </si>
  <si>
    <t>ADCT</t>
  </si>
  <si>
    <t>H40XS118</t>
  </si>
  <si>
    <t>ZH4SJ5</t>
  </si>
  <si>
    <t>ACTAADTI</t>
  </si>
  <si>
    <t>ADTI</t>
  </si>
  <si>
    <t>H40XS120</t>
  </si>
  <si>
    <t>ZH4SJ7</t>
  </si>
  <si>
    <t>ACTAB0</t>
  </si>
  <si>
    <t xml:space="preserve">FICHIERS DES BANQUES BENEFICIAIRES                          </t>
  </si>
  <si>
    <t>AB00</t>
  </si>
  <si>
    <t>ZH4SJ1</t>
  </si>
  <si>
    <t>BCLHISTP</t>
  </si>
  <si>
    <t>Gestion Epargne Liquide</t>
  </si>
  <si>
    <t xml:space="preserve">MVTS DETAIL (AA OU AA+1 EN DATE VALEUR)                     </t>
  </si>
  <si>
    <t>CELH</t>
  </si>
  <si>
    <t>ZH2SJB</t>
  </si>
  <si>
    <t>CPPL</t>
  </si>
  <si>
    <t>Epargne Successions</t>
  </si>
  <si>
    <t>CAT Etudes-GSI-Placements Epargne</t>
  </si>
  <si>
    <t>PLA_Placements</t>
  </si>
  <si>
    <t>Placements</t>
  </si>
  <si>
    <t>PLC</t>
  </si>
  <si>
    <t>ACTAC0</t>
  </si>
  <si>
    <t>ACTACL10</t>
  </si>
  <si>
    <t xml:space="preserve">INDEX SECONDAIRE DU FICHIER AB0                             </t>
  </si>
  <si>
    <t>CL10</t>
  </si>
  <si>
    <t>H40XS115</t>
  </si>
  <si>
    <t>ZH4SJ2</t>
  </si>
  <si>
    <t>ZH4AJ2</t>
  </si>
  <si>
    <t>HISCAP</t>
  </si>
  <si>
    <t>Notation bancaire (LUC)</t>
  </si>
  <si>
    <t xml:space="preserve">HISTORIQUE PARTICIPATION EN CAPITAL                         </t>
  </si>
  <si>
    <t>UB1A</t>
  </si>
  <si>
    <t>M</t>
  </si>
  <si>
    <t>V0HISCAP</t>
  </si>
  <si>
    <t>H00XS285</t>
  </si>
  <si>
    <t>ZH0TMD</t>
  </si>
  <si>
    <t>CPRI</t>
  </si>
  <si>
    <t>H0</t>
  </si>
  <si>
    <t>Gestion Interne</t>
  </si>
  <si>
    <t>Risques Financier RH et CIS</t>
  </si>
  <si>
    <t>Risques et CIS</t>
  </si>
  <si>
    <t>Risques</t>
  </si>
  <si>
    <t>CAT Etudes-GSI-Risques BAL2</t>
  </si>
  <si>
    <t>FI02_Gestion Interne</t>
  </si>
  <si>
    <t>RIS_Risques</t>
  </si>
  <si>
    <t>Gestion du Risque de contrepartie</t>
  </si>
  <si>
    <t>GER</t>
  </si>
  <si>
    <t>D</t>
  </si>
  <si>
    <t>ZH0BMD</t>
  </si>
  <si>
    <t>ACTACRE2</t>
  </si>
  <si>
    <t>CRE2</t>
  </si>
  <si>
    <t>H40XS122</t>
  </si>
  <si>
    <t>ZH4SJ9</t>
  </si>
  <si>
    <t>BVnTn</t>
  </si>
  <si>
    <t>ACTACREI</t>
  </si>
  <si>
    <t>CREI</t>
  </si>
  <si>
    <t>H40XS123</t>
  </si>
  <si>
    <t>ZH4SJA</t>
  </si>
  <si>
    <t>HISGAR</t>
  </si>
  <si>
    <t xml:space="preserve">HISTORIQUE GARANTIES                                        </t>
  </si>
  <si>
    <t>UB77</t>
  </si>
  <si>
    <t>V1HISGAR</t>
  </si>
  <si>
    <t>H00XS289</t>
  </si>
  <si>
    <t>ZH0TMK</t>
  </si>
  <si>
    <t>ZH0BMK</t>
  </si>
  <si>
    <t>HISPEP</t>
  </si>
  <si>
    <t xml:space="preserve">HISTORIQUE PROVISIONS ET PERTES                             </t>
  </si>
  <si>
    <t>UB9C</t>
  </si>
  <si>
    <t>V2HISPEP</t>
  </si>
  <si>
    <t>H00XS293</t>
  </si>
  <si>
    <t>ZH0TMO</t>
  </si>
  <si>
    <t>ZH0BMO</t>
  </si>
  <si>
    <t>HISREC</t>
  </si>
  <si>
    <t xml:space="preserve">HISTORIQUE RECOUVREMENTS                                    </t>
  </si>
  <si>
    <t>UB9B</t>
  </si>
  <si>
    <t>V4HISREC</t>
  </si>
  <si>
    <t>H00XS294</t>
  </si>
  <si>
    <t>ZH0TMQ</t>
  </si>
  <si>
    <t>ZH0BMQ</t>
  </si>
  <si>
    <t>ACTADS02</t>
  </si>
  <si>
    <t>DS02</t>
  </si>
  <si>
    <t>H40XS127</t>
  </si>
  <si>
    <t>ZH4SJE</t>
  </si>
  <si>
    <t>ACTAF0</t>
  </si>
  <si>
    <t>ACTAF0A</t>
  </si>
  <si>
    <t>AF00</t>
  </si>
  <si>
    <t>H40XS071</t>
  </si>
  <si>
    <t>ZH4VJE</t>
  </si>
  <si>
    <t>ZH4HJ9</t>
  </si>
  <si>
    <t>ACTAF0C</t>
  </si>
  <si>
    <t>H40XS077</t>
  </si>
  <si>
    <t>ZH4SJU</t>
  </si>
  <si>
    <t>ACTAG0</t>
  </si>
  <si>
    <t xml:space="preserve">VIREMENTS PERMANENTS                                        </t>
  </si>
  <si>
    <t>AG00</t>
  </si>
  <si>
    <t>ZH4SJV</t>
  </si>
  <si>
    <t>ACTAGARI</t>
  </si>
  <si>
    <t>GARI</t>
  </si>
  <si>
    <t>H40XS129</t>
  </si>
  <si>
    <t>ZH4SJG</t>
  </si>
  <si>
    <t>ACTAGARX</t>
  </si>
  <si>
    <t>GARX</t>
  </si>
  <si>
    <t>H40XS130</t>
  </si>
  <si>
    <t>ZH4SJH</t>
  </si>
  <si>
    <t>ACTAH0</t>
  </si>
  <si>
    <t xml:space="preserve">VIREMENTS PERMANENTS EN ATTENTE                             </t>
  </si>
  <si>
    <t>AH00</t>
  </si>
  <si>
    <t>H40XS073</t>
  </si>
  <si>
    <t>ZH4SJW</t>
  </si>
  <si>
    <t>ZH4HJG</t>
  </si>
  <si>
    <t>ACTAI0</t>
  </si>
  <si>
    <t>AI00</t>
  </si>
  <si>
    <t>H40XS143</t>
  </si>
  <si>
    <t>ZH4SJX</t>
  </si>
  <si>
    <t>ZH4AJX</t>
  </si>
  <si>
    <t>TB3BORTB</t>
  </si>
  <si>
    <t>Echanges banques/entreprises (Rebeca et Sygebe)</t>
  </si>
  <si>
    <t xml:space="preserve">TABLE TAUXVCOM                                              </t>
  </si>
  <si>
    <t>T3BO</t>
  </si>
  <si>
    <t>H20XS338</t>
  </si>
  <si>
    <t>ZH2XJU</t>
  </si>
  <si>
    <t>Moyens de paiement</t>
  </si>
  <si>
    <t>EDI et Flux</t>
  </si>
  <si>
    <t>EDI Flux</t>
  </si>
  <si>
    <t>CAT Etudes-GSI Echanges</t>
  </si>
  <si>
    <t>MDP_Moyens De Paiement</t>
  </si>
  <si>
    <t>Echanges et flux entrep. pros</t>
  </si>
  <si>
    <t>ECH</t>
  </si>
  <si>
    <t>ZH2FJU</t>
  </si>
  <si>
    <t>ACTAOPAI</t>
  </si>
  <si>
    <t>OPAI</t>
  </si>
  <si>
    <t>H40XS132</t>
  </si>
  <si>
    <t>ZH4SJJ</t>
  </si>
  <si>
    <t>ACTACITR</t>
  </si>
  <si>
    <t>CITR</t>
  </si>
  <si>
    <t>H40XS121</t>
  </si>
  <si>
    <t>ZH4SJ8</t>
  </si>
  <si>
    <t>ACTARCEX</t>
  </si>
  <si>
    <t>RCEX</t>
  </si>
  <si>
    <t>H40XS135</t>
  </si>
  <si>
    <t>ZH4SJM</t>
  </si>
  <si>
    <t>ACTARDEX</t>
  </si>
  <si>
    <t>RDEX</t>
  </si>
  <si>
    <t>H40XS136</t>
  </si>
  <si>
    <t>ZH4SJN</t>
  </si>
  <si>
    <t>ACTACL20</t>
  </si>
  <si>
    <t>CL20</t>
  </si>
  <si>
    <t>H40XS116</t>
  </si>
  <si>
    <t>ZH4SJ3</t>
  </si>
  <si>
    <t>ACTAREEX</t>
  </si>
  <si>
    <t>REEX</t>
  </si>
  <si>
    <t>H40XS138</t>
  </si>
  <si>
    <t>ZH4SJP</t>
  </si>
  <si>
    <t>ACTARMLI</t>
  </si>
  <si>
    <t>RMLI</t>
  </si>
  <si>
    <t>H40XS139</t>
  </si>
  <si>
    <t>ZH4SJQ</t>
  </si>
  <si>
    <t>ACTAVDCT</t>
  </si>
  <si>
    <t>VDCT</t>
  </si>
  <si>
    <t>H40XS140</t>
  </si>
  <si>
    <t>ZH4SJR</t>
  </si>
  <si>
    <t>ACTBP0</t>
  </si>
  <si>
    <t>BP00</t>
  </si>
  <si>
    <t>ZH4SJZ</t>
  </si>
  <si>
    <t>ACTCPG</t>
  </si>
  <si>
    <t>Gestion des contacts</t>
  </si>
  <si>
    <t>G437</t>
  </si>
  <si>
    <t>H40XS201</t>
  </si>
  <si>
    <t>ZH4TJ0</t>
  </si>
  <si>
    <t>CPMC</t>
  </si>
  <si>
    <t>Distribution MC et MS</t>
  </si>
  <si>
    <t>Marketing Communication</t>
  </si>
  <si>
    <t>GSI Marketing et Com Clients</t>
  </si>
  <si>
    <t>GSI Lille</t>
  </si>
  <si>
    <t>CAT Etudes-GSI Marketing</t>
  </si>
  <si>
    <t>MCC_Marketing Communication Client CRM</t>
  </si>
  <si>
    <t>CRM</t>
  </si>
  <si>
    <t>ZH4BJ0</t>
  </si>
  <si>
    <t>Partenaires</t>
  </si>
  <si>
    <t>ACTECO</t>
  </si>
  <si>
    <t xml:space="preserve">ACTIVITE ECONOMIQUE                                         </t>
  </si>
  <si>
    <t>H10XS068</t>
  </si>
  <si>
    <t>ZH1SJ1</t>
  </si>
  <si>
    <t>ZH1AJ1</t>
  </si>
  <si>
    <t>FDLC7_DWH_000_aaaammjj.dat</t>
  </si>
  <si>
    <t>FDLC</t>
  </si>
  <si>
    <t>fidélité clientèle</t>
  </si>
  <si>
    <t>Action</t>
  </si>
  <si>
    <t>OPEN</t>
  </si>
  <si>
    <t>FDLC7_DWH_000_YYYYMMDD.dat</t>
  </si>
  <si>
    <t>DTWH</t>
  </si>
  <si>
    <t>ZH4ZJK</t>
  </si>
  <si>
    <t>AD4</t>
  </si>
  <si>
    <t>AD4.2</t>
  </si>
  <si>
    <t>TA_ACTIVE_ASSET.TXT</t>
  </si>
  <si>
    <t>GDPS</t>
  </si>
  <si>
    <t>Gestion des dépenses (SMARTSTREAM)</t>
  </si>
  <si>
    <t>ACTIVE_ASSET</t>
  </si>
  <si>
    <t>IMMO</t>
  </si>
  <si>
    <t>#CR#GDPSJ_YYYYMMDDHHMISS_TA_ACTIVE_ASSET.TXT</t>
  </si>
  <si>
    <t>CPFI</t>
  </si>
  <si>
    <t>ZH20JL</t>
  </si>
  <si>
    <t>Financier</t>
  </si>
  <si>
    <t>U2 Financier</t>
  </si>
  <si>
    <t>CAT Etudes-GSI Financier-compta-bafi-GDPS</t>
  </si>
  <si>
    <t>FIN_Financier</t>
  </si>
  <si>
    <t>Gestion des dépenses</t>
  </si>
  <si>
    <t>DEP</t>
  </si>
  <si>
    <t>ZH2AJK</t>
  </si>
  <si>
    <t>ACTMC0</t>
  </si>
  <si>
    <t xml:space="preserve">MàJ FICHIER BQ BéNéFICIAIRES AB0 (FIC FTO RECU TF2000)      </t>
  </si>
  <si>
    <t>MC00</t>
  </si>
  <si>
    <t>ZH4TJ1</t>
  </si>
  <si>
    <t>ACTMW0</t>
  </si>
  <si>
    <t>MW00</t>
  </si>
  <si>
    <t>H40XS090</t>
  </si>
  <si>
    <t>ZH4TJ2</t>
  </si>
  <si>
    <t>ZH4HJH</t>
  </si>
  <si>
    <t>ACTSTAT0</t>
  </si>
  <si>
    <t>FLIN</t>
  </si>
  <si>
    <t>H40XS091</t>
  </si>
  <si>
    <t>ZH4TJ3</t>
  </si>
  <si>
    <t>ZH4AJ4</t>
  </si>
  <si>
    <t>ACTTA0</t>
  </si>
  <si>
    <t>ACTTAC01</t>
  </si>
  <si>
    <t>AC01</t>
  </si>
  <si>
    <t>H40XS145</t>
  </si>
  <si>
    <t>ZH4TJ4</t>
  </si>
  <si>
    <t>ZH4BJ4</t>
  </si>
  <si>
    <t>ACTTAC02</t>
  </si>
  <si>
    <t>AC02</t>
  </si>
  <si>
    <t>H40XS146</t>
  </si>
  <si>
    <t>ZH4TJ5</t>
  </si>
  <si>
    <t>ACTTAC03</t>
  </si>
  <si>
    <t>AC03</t>
  </si>
  <si>
    <t>H40XS147</t>
  </si>
  <si>
    <t>ZH4TJ6</t>
  </si>
  <si>
    <t>ACTTAC05</t>
  </si>
  <si>
    <t>AC05</t>
  </si>
  <si>
    <t>H40XS148</t>
  </si>
  <si>
    <t>ZH4TJ7</t>
  </si>
  <si>
    <t>ACTTAC06</t>
  </si>
  <si>
    <t>AC06</t>
  </si>
  <si>
    <t>H40XS149</t>
  </si>
  <si>
    <t>ZH4TJ8</t>
  </si>
  <si>
    <t>ACTTAC07</t>
  </si>
  <si>
    <t>AC07</t>
  </si>
  <si>
    <t>A</t>
  </si>
  <si>
    <t>H40XS114</t>
  </si>
  <si>
    <t>ZH4SA0</t>
  </si>
  <si>
    <t>ACTTAC09</t>
  </si>
  <si>
    <t>AC09</t>
  </si>
  <si>
    <t>H40XS150</t>
  </si>
  <si>
    <t>ZH4TJ9</t>
  </si>
  <si>
    <t>ACTTAC10</t>
  </si>
  <si>
    <t>AC10</t>
  </si>
  <si>
    <t>H40XS151</t>
  </si>
  <si>
    <t>ZH4TJA</t>
  </si>
  <si>
    <t>ACTTAC11</t>
  </si>
  <si>
    <t>AC11</t>
  </si>
  <si>
    <t>H40XS152</t>
  </si>
  <si>
    <t>ZH4TJB</t>
  </si>
  <si>
    <t>ACTTAC12</t>
  </si>
  <si>
    <t>AC12</t>
  </si>
  <si>
    <t>H40XS153</t>
  </si>
  <si>
    <t>ZH4TJC</t>
  </si>
  <si>
    <t>ACTTAC13</t>
  </si>
  <si>
    <t>AC13</t>
  </si>
  <si>
    <t>H40XS154</t>
  </si>
  <si>
    <t>ZH4TJD</t>
  </si>
  <si>
    <t>ACTTAC14</t>
  </si>
  <si>
    <t>AC14</t>
  </si>
  <si>
    <t>H40XS155</t>
  </si>
  <si>
    <t>ZH4TJE</t>
  </si>
  <si>
    <t>ACTTAC16</t>
  </si>
  <si>
    <t>AC16</t>
  </si>
  <si>
    <t>H40XS157</t>
  </si>
  <si>
    <t>ZH4TJG</t>
  </si>
  <si>
    <t>ACTTAC17</t>
  </si>
  <si>
    <t>AC17</t>
  </si>
  <si>
    <t>H40XS158</t>
  </si>
  <si>
    <t>ZH4TJH</t>
  </si>
  <si>
    <t>ACTTAC18</t>
  </si>
  <si>
    <t>AC18</t>
  </si>
  <si>
    <t>H40XS159</t>
  </si>
  <si>
    <t>ZH4TJI</t>
  </si>
  <si>
    <t>ACTTAC19</t>
  </si>
  <si>
    <t>AC19</t>
  </si>
  <si>
    <t>H40XS160</t>
  </si>
  <si>
    <t>ZH4TJJ</t>
  </si>
  <si>
    <t>ACTTAC22</t>
  </si>
  <si>
    <t>AC22</t>
  </si>
  <si>
    <t>H40XS162</t>
  </si>
  <si>
    <t>ZH4TJL</t>
  </si>
  <si>
    <t>ACTTAC26</t>
  </si>
  <si>
    <t>AC26</t>
  </si>
  <si>
    <t>H40XS164</t>
  </si>
  <si>
    <t>ZH4TJN</t>
  </si>
  <si>
    <t>ACTTAC27</t>
  </si>
  <si>
    <t>AC27</t>
  </si>
  <si>
    <t>H40XS165</t>
  </si>
  <si>
    <t>ZH4TJO</t>
  </si>
  <si>
    <t>ACTTAC28</t>
  </si>
  <si>
    <t>AC28</t>
  </si>
  <si>
    <t>H40XS166</t>
  </si>
  <si>
    <t>ZH4TJP</t>
  </si>
  <si>
    <t>ACTTAC29</t>
  </si>
  <si>
    <t>AC29</t>
  </si>
  <si>
    <t>H40XS167</t>
  </si>
  <si>
    <t>ZH4TJQ</t>
  </si>
  <si>
    <t>ACTTAC35</t>
  </si>
  <si>
    <t>AC35</t>
  </si>
  <si>
    <t>H40XS168</t>
  </si>
  <si>
    <t>ZH4TJR</t>
  </si>
  <si>
    <t>ACTTAC38</t>
  </si>
  <si>
    <t>AC38</t>
  </si>
  <si>
    <t>H40XS169</t>
  </si>
  <si>
    <t>ZH4TJS</t>
  </si>
  <si>
    <t>ACTTAC39</t>
  </si>
  <si>
    <t>AC39</t>
  </si>
  <si>
    <t>H40XS170</t>
  </si>
  <si>
    <t>ZH4TJT</t>
  </si>
  <si>
    <t>ACTTAC40</t>
  </si>
  <si>
    <t>AC40</t>
  </si>
  <si>
    <t>H40XS171</t>
  </si>
  <si>
    <t>ZH4TJU</t>
  </si>
  <si>
    <t>ACTTAC41</t>
  </si>
  <si>
    <t>AC41</t>
  </si>
  <si>
    <t>H40XS172</t>
  </si>
  <si>
    <t>ZH4TJV</t>
  </si>
  <si>
    <t>ACTTAC42</t>
  </si>
  <si>
    <t>AC42</t>
  </si>
  <si>
    <t>H40XS173</t>
  </si>
  <si>
    <t>ZH4TJW</t>
  </si>
  <si>
    <t>ACTTAC43</t>
  </si>
  <si>
    <t>AC43</t>
  </si>
  <si>
    <t>H40XS174</t>
  </si>
  <si>
    <t>ZH4TJX</t>
  </si>
  <si>
    <t>ACTTAC50</t>
  </si>
  <si>
    <t>AC50</t>
  </si>
  <si>
    <t>H40XS175</t>
  </si>
  <si>
    <t>ZH4TJY</t>
  </si>
  <si>
    <t>ACTXS021</t>
  </si>
  <si>
    <t>FR10</t>
  </si>
  <si>
    <t>ZH4TJZ</t>
  </si>
  <si>
    <t>ACTXS026</t>
  </si>
  <si>
    <t>AFDM</t>
  </si>
  <si>
    <t>ZH4UJ0</t>
  </si>
  <si>
    <t>ADIAD10</t>
  </si>
  <si>
    <t>ADI0</t>
  </si>
  <si>
    <t>Assurance décès invalidité</t>
  </si>
  <si>
    <t xml:space="preserve">OUVERTURE SINISTRE ADI, LISTE DES PRETS                     </t>
  </si>
  <si>
    <t>TADI</t>
  </si>
  <si>
    <t>H10XS069</t>
  </si>
  <si>
    <t>ZH1SJ2</t>
  </si>
  <si>
    <t>U3 Credits</t>
  </si>
  <si>
    <t>CAT Etudes-GSI-Crédits Instruction</t>
  </si>
  <si>
    <t>ZH1AJ2</t>
  </si>
  <si>
    <t>ADIAS10</t>
  </si>
  <si>
    <t>VW21</t>
  </si>
  <si>
    <t>H10XS443</t>
  </si>
  <si>
    <t>ZH1SJ3</t>
  </si>
  <si>
    <t>ZH1AJ3</t>
  </si>
  <si>
    <t>ADIDA01</t>
  </si>
  <si>
    <t>IPD1</t>
  </si>
  <si>
    <t>H10XS300</t>
  </si>
  <si>
    <t>ZH1SJ4</t>
  </si>
  <si>
    <t>ZH1AJ4</t>
  </si>
  <si>
    <t>ADIEV10</t>
  </si>
  <si>
    <t>VW02</t>
  </si>
  <si>
    <t>H10XS445</t>
  </si>
  <si>
    <t>ZH1SJ5</t>
  </si>
  <si>
    <t>ZH1EJ1</t>
  </si>
  <si>
    <t>ADIEV20</t>
  </si>
  <si>
    <t>VW03</t>
  </si>
  <si>
    <t>H10XS446</t>
  </si>
  <si>
    <t>ZH1SJ6</t>
  </si>
  <si>
    <t>ZH1EJ2</t>
  </si>
  <si>
    <t>ADIEV30</t>
  </si>
  <si>
    <t>VW04</t>
  </si>
  <si>
    <t>H10XS447</t>
  </si>
  <si>
    <t>ZH1SJ7</t>
  </si>
  <si>
    <t>ZH1EJ3</t>
  </si>
  <si>
    <t>ADIHC01</t>
  </si>
  <si>
    <t>VWHC</t>
  </si>
  <si>
    <t>H10XS316</t>
  </si>
  <si>
    <t>ZH1SM1</t>
  </si>
  <si>
    <t>BVaTn</t>
  </si>
  <si>
    <t>ZH1AM1</t>
  </si>
  <si>
    <t>ADIHP00</t>
  </si>
  <si>
    <t>IPHP</t>
  </si>
  <si>
    <t>H10XS317</t>
  </si>
  <si>
    <t>ZH1SM2</t>
  </si>
  <si>
    <t>ZH1AM2</t>
  </si>
  <si>
    <t>ADIHV10</t>
  </si>
  <si>
    <t>VWH1</t>
  </si>
  <si>
    <t>H10XS301</t>
  </si>
  <si>
    <t>ZH1SJ9</t>
  </si>
  <si>
    <t>ZH1AJ9</t>
  </si>
  <si>
    <t>ADIHV20</t>
  </si>
  <si>
    <t>VWH2</t>
  </si>
  <si>
    <t>H10XS302</t>
  </si>
  <si>
    <t>ZH1SJA</t>
  </si>
  <si>
    <t>ZH1AJA</t>
  </si>
  <si>
    <t>ADIHV30</t>
  </si>
  <si>
    <t>VWH3</t>
  </si>
  <si>
    <t>H10XS303</t>
  </si>
  <si>
    <t>ZH1SJB</t>
  </si>
  <si>
    <t>ZH1AJB</t>
  </si>
  <si>
    <t>ADIHV40</t>
  </si>
  <si>
    <t>VWH4</t>
  </si>
  <si>
    <t>H10XS304</t>
  </si>
  <si>
    <t>ZH1SJC</t>
  </si>
  <si>
    <t>ZH1AJC</t>
  </si>
  <si>
    <t>ADIJO10</t>
  </si>
  <si>
    <t>VWJO</t>
  </si>
  <si>
    <t>H10XS305</t>
  </si>
  <si>
    <t>ZH1SJD</t>
  </si>
  <si>
    <t>ZH1AJD</t>
  </si>
  <si>
    <t>ADINT00</t>
  </si>
  <si>
    <t>IPNT</t>
  </si>
  <si>
    <t>H10XS306</t>
  </si>
  <si>
    <t>ZH1SJE</t>
  </si>
  <si>
    <t>ZH1AJE</t>
  </si>
  <si>
    <t>ADIRC00</t>
  </si>
  <si>
    <t>VWRC</t>
  </si>
  <si>
    <t>H10XS307</t>
  </si>
  <si>
    <t>ZH1SJF</t>
  </si>
  <si>
    <t>ZH1AJF</t>
  </si>
  <si>
    <t>ADIRP00</t>
  </si>
  <si>
    <t>VWRP</t>
  </si>
  <si>
    <t>H10XS308</t>
  </si>
  <si>
    <t>ZH1SJG</t>
  </si>
  <si>
    <t>ZH1AJG</t>
  </si>
  <si>
    <t>ADNPAI</t>
  </si>
  <si>
    <t>PMR0</t>
  </si>
  <si>
    <t xml:space="preserve">ADRESSES NPAI                                               </t>
  </si>
  <si>
    <t>CZ39</t>
  </si>
  <si>
    <t>H40XS202</t>
  </si>
  <si>
    <t>ZH4UJ1</t>
  </si>
  <si>
    <t>GSI Paris</t>
  </si>
  <si>
    <t>CAT Etudes-GSI Communication client</t>
  </si>
  <si>
    <t>Comm. Client</t>
  </si>
  <si>
    <t>CCL</t>
  </si>
  <si>
    <t>ZH4CJ1</t>
  </si>
  <si>
    <t>Adresse</t>
  </si>
  <si>
    <t>ADREML</t>
  </si>
  <si>
    <t>Gestion des adresses</t>
  </si>
  <si>
    <t xml:space="preserve">NRC:ADRESSE COURRIEL                                        </t>
  </si>
  <si>
    <t>ADML</t>
  </si>
  <si>
    <t>V0ADREML</t>
  </si>
  <si>
    <t>H10XS070</t>
  </si>
  <si>
    <t>ZH1SJH</t>
  </si>
  <si>
    <t>ZH1AJH</t>
  </si>
  <si>
    <t>ADRINT</t>
  </si>
  <si>
    <t>Gestion des partenaires</t>
  </si>
  <si>
    <t xml:space="preserve">RUC DOSSIER CLIENT EMAIL INTERNET                           </t>
  </si>
  <si>
    <t>ADRI</t>
  </si>
  <si>
    <t>V0ADRINT</t>
  </si>
  <si>
    <t>H10XS071</t>
  </si>
  <si>
    <t>ZH1SJI</t>
  </si>
  <si>
    <t>ZH1AJI</t>
  </si>
  <si>
    <t>AGENT</t>
  </si>
  <si>
    <t>C204</t>
  </si>
  <si>
    <t>ZAXUJP</t>
  </si>
  <si>
    <t>H00XS195</t>
  </si>
  <si>
    <t>ZH0SJF</t>
  </si>
  <si>
    <t>CPCI</t>
  </si>
  <si>
    <t>Distribution Ouest et Marches specialises</t>
  </si>
  <si>
    <t>Distribution Ouest</t>
  </si>
  <si>
    <t>GSI Vannes</t>
  </si>
  <si>
    <t>CAT Etudes-GSI Distribution Avant Vente</t>
  </si>
  <si>
    <t>CIS_Contrôle Interne Sécurité</t>
  </si>
  <si>
    <t>Gestion des éléments de structure</t>
  </si>
  <si>
    <t>ELS</t>
  </si>
  <si>
    <t>ZH0AJF</t>
  </si>
  <si>
    <t>AGPFJH</t>
  </si>
  <si>
    <t>C294</t>
  </si>
  <si>
    <t>H00XS196</t>
  </si>
  <si>
    <t>ZH0SJG</t>
  </si>
  <si>
    <t>ZH0AJG</t>
  </si>
  <si>
    <t>AGPFTX</t>
  </si>
  <si>
    <t>C293</t>
  </si>
  <si>
    <t>H00XS197</t>
  </si>
  <si>
    <t>ZH0SJH</t>
  </si>
  <si>
    <t>ZH0AJH</t>
  </si>
  <si>
    <t>ALERTE</t>
  </si>
  <si>
    <t>CAEL administratif</t>
  </si>
  <si>
    <t xml:space="preserve">OBJET ALERTE LIEN VAEC TYPE D'ALERTE                        </t>
  </si>
  <si>
    <t>ALCA</t>
  </si>
  <si>
    <t>H40XS203</t>
  </si>
  <si>
    <t>ZH4UJ2</t>
  </si>
  <si>
    <t>CPDM</t>
  </si>
  <si>
    <t>GSI Gradignan</t>
  </si>
  <si>
    <t>CAT Etudes-GSI Distribution BAM</t>
  </si>
  <si>
    <t>DML_Distribution Multicanal</t>
  </si>
  <si>
    <t>BAM Internet</t>
  </si>
  <si>
    <t>BIN</t>
  </si>
  <si>
    <t>ZH4CJ2</t>
  </si>
  <si>
    <t>ALMAIL</t>
  </si>
  <si>
    <t>BAM0</t>
  </si>
  <si>
    <t xml:space="preserve">TABLE DES ALERTES MAIL A ENVOYER AUX CLIENTS                </t>
  </si>
  <si>
    <t>ALMA</t>
  </si>
  <si>
    <t>H40XS204</t>
  </si>
  <si>
    <t>ZH4UJ3</t>
  </si>
  <si>
    <t>ZH4CJ3</t>
  </si>
  <si>
    <t>ALTENC</t>
  </si>
  <si>
    <t xml:space="preserve">CARACTERISTIQUES   ALERTE DE TYPE ENCOURS CARTE             </t>
  </si>
  <si>
    <t>ALEC</t>
  </si>
  <si>
    <t>CALXS031</t>
  </si>
  <si>
    <t>ZH4UJ4</t>
  </si>
  <si>
    <t>ZH4CJ4</t>
  </si>
  <si>
    <t>ALTOPE</t>
  </si>
  <si>
    <t>ALOC</t>
  </si>
  <si>
    <t>H40XS206</t>
  </si>
  <si>
    <t>ZH4UJ5</t>
  </si>
  <si>
    <t>ZH4CJ5</t>
  </si>
  <si>
    <t>ALTSLD</t>
  </si>
  <si>
    <t>ALSC</t>
  </si>
  <si>
    <t>H40XS207</t>
  </si>
  <si>
    <t>ZH4UJ6</t>
  </si>
  <si>
    <t>ZH4CJ6</t>
  </si>
  <si>
    <t>APF01</t>
  </si>
  <si>
    <t>CAPIC</t>
  </si>
  <si>
    <t>YAPI</t>
  </si>
  <si>
    <t>APFXS043</t>
  </si>
  <si>
    <t>ZH2SM0</t>
  </si>
  <si>
    <t>U1 Financier</t>
  </si>
  <si>
    <t>CAT Etudes-GSI Financier-trésorerie-contrôle de gestion</t>
  </si>
  <si>
    <t>Contrôle de gestion</t>
  </si>
  <si>
    <t>CGE</t>
  </si>
  <si>
    <t>APFXS011</t>
  </si>
  <si>
    <t>CCOL</t>
  </si>
  <si>
    <t>ZH2SM1</t>
  </si>
  <si>
    <t>APFXS200</t>
  </si>
  <si>
    <t>YAK4</t>
  </si>
  <si>
    <t>ZH2SM2</t>
  </si>
  <si>
    <t>Segmentation</t>
  </si>
  <si>
    <t>APPSEG</t>
  </si>
  <si>
    <t>H40XS010</t>
  </si>
  <si>
    <t>ZH4UJ7</t>
  </si>
  <si>
    <t>ZH4CJ7</t>
  </si>
  <si>
    <t>APPTEQ</t>
  </si>
  <si>
    <t>C292</t>
  </si>
  <si>
    <t>H00XS198</t>
  </si>
  <si>
    <t>ZH0SJI</t>
  </si>
  <si>
    <t>ZH0AJI</t>
  </si>
  <si>
    <t>ARCEDI</t>
  </si>
  <si>
    <t>Contrats, convention de services</t>
  </si>
  <si>
    <t xml:space="preserve">ARCHIVAGE EDITION EVT VIPS                                  </t>
  </si>
  <si>
    <t>EDAR</t>
  </si>
  <si>
    <t>V1ARCEDI</t>
  </si>
  <si>
    <t>H10XS433</t>
  </si>
  <si>
    <t>ZH1SJJ</t>
  </si>
  <si>
    <t>CAT Etudes-GSI-CCP-Contrats-Offres</t>
  </si>
  <si>
    <t>ZH1AJJ</t>
  </si>
  <si>
    <t>ARCGPA</t>
  </si>
  <si>
    <t xml:space="preserve">ARCHIVAGE GPAR                                              </t>
  </si>
  <si>
    <t>ARCG</t>
  </si>
  <si>
    <t>V0ARCGPA</t>
  </si>
  <si>
    <t>H10XS309</t>
  </si>
  <si>
    <t>ZH1SJK</t>
  </si>
  <si>
    <t>ZH1AJK</t>
  </si>
  <si>
    <t>ARCSIG</t>
  </si>
  <si>
    <t xml:space="preserve">ARCHIVAGE SIGNATURE ELECTRONIQUE                            </t>
  </si>
  <si>
    <t>ARCS</t>
  </si>
  <si>
    <t>V0ARCSIG</t>
  </si>
  <si>
    <t>H40XS182</t>
  </si>
  <si>
    <t>ZH4SM2</t>
  </si>
  <si>
    <t>ZH4AM2</t>
  </si>
  <si>
    <t>ARINCD13</t>
  </si>
  <si>
    <t xml:space="preserve">SORTIE GRIJD                                                </t>
  </si>
  <si>
    <t>UQ25</t>
  </si>
  <si>
    <t>ZH1SJL</t>
  </si>
  <si>
    <t>ARITCRTCREC</t>
  </si>
  <si>
    <t>ARITCRTC</t>
  </si>
  <si>
    <t xml:space="preserve">IDENTIFIANT PRET / IDENT.VEGA                               </t>
  </si>
  <si>
    <t>CRTCVT</t>
  </si>
  <si>
    <t>ZAXBJ1</t>
  </si>
  <si>
    <t>H10XS310</t>
  </si>
  <si>
    <t>ZH1SJM</t>
  </si>
  <si>
    <t>ZH1AJM</t>
  </si>
  <si>
    <t>ASBPRI</t>
  </si>
  <si>
    <t>Gestion Assurances Banque Privée</t>
  </si>
  <si>
    <t>V1ASBPRI</t>
  </si>
  <si>
    <t>H20XS048</t>
  </si>
  <si>
    <t>ZH2SJ4</t>
  </si>
  <si>
    <t>Autres assurances vie</t>
  </si>
  <si>
    <t>AAV</t>
  </si>
  <si>
    <t>ZH2AJ4</t>
  </si>
  <si>
    <t>ASCHAL</t>
  </si>
  <si>
    <t>Gestion assurances Chalus</t>
  </si>
  <si>
    <t>CALU</t>
  </si>
  <si>
    <t>H20XS273</t>
  </si>
  <si>
    <t>ZH2SJ5</t>
  </si>
  <si>
    <t>ZH2AJ5</t>
  </si>
  <si>
    <t>ASSECP</t>
  </si>
  <si>
    <t>SecuriPel</t>
  </si>
  <si>
    <t>A246</t>
  </si>
  <si>
    <t>H20XS274</t>
  </si>
  <si>
    <t>ZH2SJ6</t>
  </si>
  <si>
    <t>Assurances parabancaires</t>
  </si>
  <si>
    <t>ASP</t>
  </si>
  <si>
    <t>ZH2AJ6</t>
  </si>
  <si>
    <t>ASSURE</t>
  </si>
  <si>
    <t>H20XS049</t>
  </si>
  <si>
    <t>ZH2SJ7</t>
  </si>
  <si>
    <t>ZH2AJ7</t>
  </si>
  <si>
    <t>TA_AST_JRNL_LINE.TXT</t>
  </si>
  <si>
    <t>AST_JRNL_LINE</t>
  </si>
  <si>
    <t>EIMM</t>
  </si>
  <si>
    <t>#CR#GDPSJ_YYYYMMDDHHMISS_TA_AST_JRNL_LINE.TXT</t>
  </si>
  <si>
    <t>ZH20JM</t>
  </si>
  <si>
    <t>TA_AST_RETMT.TXT</t>
  </si>
  <si>
    <t>AST_RETMT</t>
  </si>
  <si>
    <t>CIMM</t>
  </si>
  <si>
    <t>#CR#GDPSJ_YYYYMMDDHHMISS_TA_AST_RETMT.TXT</t>
  </si>
  <si>
    <t>ZH20JO</t>
  </si>
  <si>
    <t>AUMXS012</t>
  </si>
  <si>
    <t>RCVR</t>
  </si>
  <si>
    <t>Gestion du recouvrement, des provisions et courriers débiteurs</t>
  </si>
  <si>
    <t>XA10</t>
  </si>
  <si>
    <t>ZH0ZJ8</t>
  </si>
  <si>
    <t>CAT Etudes-GSI-Risques recouvrement</t>
  </si>
  <si>
    <t>Recouvrement</t>
  </si>
  <si>
    <t>REC</t>
  </si>
  <si>
    <t>AUTPRE</t>
  </si>
  <si>
    <t>Avis de prélèvements domestiques</t>
  </si>
  <si>
    <t>MH03</t>
  </si>
  <si>
    <t>H20XS275</t>
  </si>
  <si>
    <t>ZH2SJ8</t>
  </si>
  <si>
    <t>CAT Etudes-GSI Flux</t>
  </si>
  <si>
    <t>ZH2AJ8</t>
  </si>
  <si>
    <t>AV01</t>
  </si>
  <si>
    <t>ACTILIBRE : mandats épargne et trésorerie</t>
  </si>
  <si>
    <t>H</t>
  </si>
  <si>
    <t>VMDDG6Z</t>
  </si>
  <si>
    <t>H20XS260</t>
  </si>
  <si>
    <t>ZH2SH0</t>
  </si>
  <si>
    <t>ZH2AH0</t>
  </si>
  <si>
    <t>AXP01</t>
  </si>
  <si>
    <t>Traitement de mise à disposition de données Infocentre</t>
  </si>
  <si>
    <t>TEOP</t>
  </si>
  <si>
    <t>H00XS042</t>
  </si>
  <si>
    <t>ZH0SJK</t>
  </si>
  <si>
    <t>CPPI</t>
  </si>
  <si>
    <t>Pilotage et Projets Gestion Interne</t>
  </si>
  <si>
    <t>Pilotage et Infocentre</t>
  </si>
  <si>
    <t>U2 Pilotage et Infocentre</t>
  </si>
  <si>
    <t>CAT Etudes-GSI-Pilotage et Infocentre</t>
  </si>
  <si>
    <t>PIL_Pilotage Infocentre</t>
  </si>
  <si>
    <t>Pilotage Infocentre</t>
  </si>
  <si>
    <t>INF</t>
  </si>
  <si>
    <t>ZH0AJK</t>
  </si>
  <si>
    <t>AXP04</t>
  </si>
  <si>
    <t>AXP0RE81</t>
  </si>
  <si>
    <t>RE81</t>
  </si>
  <si>
    <t>H00XS156</t>
  </si>
  <si>
    <t>ZH0SJQ</t>
  </si>
  <si>
    <t>ZH0AJJ</t>
  </si>
  <si>
    <t>AXP0RECT</t>
  </si>
  <si>
    <t>RECT</t>
  </si>
  <si>
    <t>H00XS182</t>
  </si>
  <si>
    <t>ZH0SJU</t>
  </si>
  <si>
    <t>AXP0RENE</t>
  </si>
  <si>
    <t>RENE</t>
  </si>
  <si>
    <t>H00XS172</t>
  </si>
  <si>
    <t>ZH0TJ0</t>
  </si>
  <si>
    <t>AXP0RER3</t>
  </si>
  <si>
    <t>RER3</t>
  </si>
  <si>
    <t>H00XS174</t>
  </si>
  <si>
    <t>ZH0TJ2</t>
  </si>
  <si>
    <t>AXP02</t>
  </si>
  <si>
    <t>AXP0SEPE</t>
  </si>
  <si>
    <t>SEPE</t>
  </si>
  <si>
    <t>H00XS151</t>
  </si>
  <si>
    <t>ZH0SJL</t>
  </si>
  <si>
    <t>ZH0AJL</t>
  </si>
  <si>
    <t>ACTACREX</t>
  </si>
  <si>
    <t>CREX</t>
  </si>
  <si>
    <t>H40XS124</t>
  </si>
  <si>
    <t>ZH4SJB</t>
  </si>
  <si>
    <t>AXP0TFE1</t>
  </si>
  <si>
    <t>TFEO</t>
  </si>
  <si>
    <t>H00XS152</t>
  </si>
  <si>
    <t>ZH0SJM</t>
  </si>
  <si>
    <t>AXP0TFE2</t>
  </si>
  <si>
    <t>H00XS451</t>
  </si>
  <si>
    <t>ZH0PJ5</t>
  </si>
  <si>
    <t>AXP0TFE3</t>
  </si>
  <si>
    <t>H00XS452</t>
  </si>
  <si>
    <t>ZH0PJ6</t>
  </si>
  <si>
    <t>AXP03</t>
  </si>
  <si>
    <t>AXP0TFR1</t>
  </si>
  <si>
    <t>TFRO</t>
  </si>
  <si>
    <t>H00XS154</t>
  </si>
  <si>
    <t>ZH0SJO</t>
  </si>
  <si>
    <t>ZH0AJN</t>
  </si>
  <si>
    <t>AXP0TFR2</t>
  </si>
  <si>
    <t>H00XS453</t>
  </si>
  <si>
    <t>ZH0PJ7</t>
  </si>
  <si>
    <t>AXP0TFR3</t>
  </si>
  <si>
    <t>H00XS454</t>
  </si>
  <si>
    <t>ZH0PJ8</t>
  </si>
  <si>
    <t>AXTRANSJ</t>
  </si>
  <si>
    <t>RCP0</t>
  </si>
  <si>
    <t>SMFI</t>
  </si>
  <si>
    <t>ZH0XJ1</t>
  </si>
  <si>
    <t>CPDT</t>
  </si>
  <si>
    <t>AXUABDNJ.csv</t>
  </si>
  <si>
    <t>BAMC</t>
  </si>
  <si>
    <t>CAEL Services clientèle</t>
  </si>
  <si>
    <t>AXUABDNJ</t>
  </si>
  <si>
    <t>STATS_ABANDON</t>
  </si>
  <si>
    <t>NVGN</t>
  </si>
  <si>
    <t>#CR#BAMCJ_YYYYMMDDHHMISS_AXUABDNJ.CSV</t>
  </si>
  <si>
    <t>?</t>
  </si>
  <si>
    <t>AXUANMLJ.csv</t>
  </si>
  <si>
    <t>AXUANMLJ</t>
  </si>
  <si>
    <t>STATS_ANOMALIES</t>
  </si>
  <si>
    <t>#CR#BAMCJ_YYYYMMDDHHMISS_AXUANMLJ.CSV</t>
  </si>
  <si>
    <t>AXUFRMAJ.csv</t>
  </si>
  <si>
    <t>AXUFRMAJ</t>
  </si>
  <si>
    <t>FORMULAIRES_ABANDON</t>
  </si>
  <si>
    <t>#CR#BAMCJ_YYYYMMDDHHMISS_AXUFRMAJ.CSV</t>
  </si>
  <si>
    <t>AXUFRMSJ.csv</t>
  </si>
  <si>
    <t>AXUFRMSJ</t>
  </si>
  <si>
    <t>FORMULAIRES_SD</t>
  </si>
  <si>
    <t>#CR#BAMCJ_YYYYMMDDHHMISS_AXUFRMSJ.CSV</t>
  </si>
  <si>
    <t>AXUGDR1J.csv</t>
  </si>
  <si>
    <t>GDRM</t>
  </si>
  <si>
    <t>Gestion du Risque Monétique</t>
  </si>
  <si>
    <t>AXUGDR1J</t>
  </si>
  <si>
    <t>GDR1</t>
  </si>
  <si>
    <t>H20XS517</t>
  </si>
  <si>
    <t>MOE-ED et Pilotage plan</t>
  </si>
  <si>
    <t>Monetique Cheques</t>
  </si>
  <si>
    <t>Monetique</t>
  </si>
  <si>
    <t>CAT Etudes-GSI Monétique Automates</t>
  </si>
  <si>
    <t>Monétique et Automates</t>
  </si>
  <si>
    <t>MON</t>
  </si>
  <si>
    <t>AXUGDR2J.csv</t>
  </si>
  <si>
    <t>AXUGDR2J</t>
  </si>
  <si>
    <t>GDR2</t>
  </si>
  <si>
    <t>ZH2BD2</t>
  </si>
  <si>
    <t>H20XS518</t>
  </si>
  <si>
    <t>ZH20JE</t>
  </si>
  <si>
    <t>AXUGDR3J.csv</t>
  </si>
  <si>
    <t>AXUGDR3J</t>
  </si>
  <si>
    <t>GDR3</t>
  </si>
  <si>
    <t>ZH2BD3</t>
  </si>
  <si>
    <t>H20XS519</t>
  </si>
  <si>
    <t>ZH20JF</t>
  </si>
  <si>
    <t>AXUGDR4J.csv</t>
  </si>
  <si>
    <t>AXUGDR4J</t>
  </si>
  <si>
    <t>GDR4</t>
  </si>
  <si>
    <t>ZH2BD4</t>
  </si>
  <si>
    <t>H20XS527</t>
  </si>
  <si>
    <t>ZH20JJ</t>
  </si>
  <si>
    <t>AXUNVGNJ.csv</t>
  </si>
  <si>
    <t>AXUNVGNJ</t>
  </si>
  <si>
    <t>STATS_NAVIGATION</t>
  </si>
  <si>
    <t>#CR#BAMCJ_YYYYMMDDHHMISS_AXUNVGNJ.CSV</t>
  </si>
  <si>
    <t>AYDLEP</t>
  </si>
  <si>
    <t>ALEP</t>
  </si>
  <si>
    <t>H20XS050</t>
  </si>
  <si>
    <t>ZH2SJ9</t>
  </si>
  <si>
    <t>ZH2AJ9</t>
  </si>
  <si>
    <t>BAC000PR</t>
  </si>
  <si>
    <t>BAFI Crédit</t>
  </si>
  <si>
    <t xml:space="preserve">AJUSTEMENTS STATISTIQUES BDF                                </t>
  </si>
  <si>
    <t>OG30</t>
  </si>
  <si>
    <t>H10XS178</t>
  </si>
  <si>
    <t>ZH1SM5</t>
  </si>
  <si>
    <t>ZH1AM4</t>
  </si>
  <si>
    <t>BAC000SO</t>
  </si>
  <si>
    <t>H10XS005</t>
  </si>
  <si>
    <t>ZH1SM6</t>
  </si>
  <si>
    <t>ZH1AM6</t>
  </si>
  <si>
    <t>BAC000KD</t>
  </si>
  <si>
    <t>BAC0BAC2</t>
  </si>
  <si>
    <t>BAC2</t>
  </si>
  <si>
    <t>H10XS222</t>
  </si>
  <si>
    <t>ZH1SM3</t>
  </si>
  <si>
    <t>ZH1AM3</t>
  </si>
  <si>
    <t>BAC0BAC3</t>
  </si>
  <si>
    <t>BAC3</t>
  </si>
  <si>
    <t>H10XS223</t>
  </si>
  <si>
    <t>ZH1SM4</t>
  </si>
  <si>
    <t>BACTAGRE</t>
  </si>
  <si>
    <t>ZH0SMR</t>
  </si>
  <si>
    <t>H00XS130</t>
  </si>
  <si>
    <t>ZH0SMS</t>
  </si>
  <si>
    <t>BACTASOF</t>
  </si>
  <si>
    <t xml:space="preserve">TABLE DERIVATION REFERENTIEL TASM                           </t>
  </si>
  <si>
    <t>TASO</t>
  </si>
  <si>
    <t>ZH0SMT</t>
  </si>
  <si>
    <t>BAFEE841</t>
  </si>
  <si>
    <t>BFME</t>
  </si>
  <si>
    <t>ZH2SD0</t>
  </si>
  <si>
    <t>Reporting règlementaire et financier</t>
  </si>
  <si>
    <t>RRF</t>
  </si>
  <si>
    <t>BAFGADE</t>
  </si>
  <si>
    <t>UC24</t>
  </si>
  <si>
    <t>T</t>
  </si>
  <si>
    <t>AXUUC24A</t>
  </si>
  <si>
    <t>ZH2ST0</t>
  </si>
  <si>
    <t>BAFGATT</t>
  </si>
  <si>
    <t>UC27</t>
  </si>
  <si>
    <t>ZH2SA1</t>
  </si>
  <si>
    <t>BAFIDEC2</t>
  </si>
  <si>
    <t>TABLE D ENRICHISSEMENT DES CRS/BAFI &lt;ENTREGISTREMENT ENTETE FICHIER PHYSIQUE&gt;</t>
  </si>
  <si>
    <t>BFDC</t>
  </si>
  <si>
    <t>H20XS067</t>
  </si>
  <si>
    <t>ZH2SD1</t>
  </si>
  <si>
    <t>ZH2AD1</t>
  </si>
  <si>
    <t>BAFRSDEP</t>
  </si>
  <si>
    <t>Dépôts</t>
  </si>
  <si>
    <t>F600</t>
  </si>
  <si>
    <t>H10XS179</t>
  </si>
  <si>
    <t>ZH1SM7</t>
  </si>
  <si>
    <t>Depots</t>
  </si>
  <si>
    <t>CAT Etudes-GSI-CCP-Gestion Bancaire</t>
  </si>
  <si>
    <t>Gestion des comptes</t>
  </si>
  <si>
    <t>GCP</t>
  </si>
  <si>
    <t>ZH1AM9</t>
  </si>
  <si>
    <t>BAFSMDC1</t>
  </si>
  <si>
    <t>BFSM</t>
  </si>
  <si>
    <t>ZH2SD2</t>
  </si>
  <si>
    <t>BAMINC</t>
  </si>
  <si>
    <t>BAMI</t>
  </si>
  <si>
    <t>H40XS208</t>
  </si>
  <si>
    <t>ZH4UJ8</t>
  </si>
  <si>
    <t>ZH4CJ8</t>
  </si>
  <si>
    <t>BAMXS051</t>
  </si>
  <si>
    <t>XA38VT</t>
  </si>
  <si>
    <t>ZH4UJ9</t>
  </si>
  <si>
    <t>BAMXS231</t>
  </si>
  <si>
    <t>VIGN</t>
  </si>
  <si>
    <t>ZH4UJA</t>
  </si>
  <si>
    <t>BAMXSRS4</t>
  </si>
  <si>
    <t>SIAN</t>
  </si>
  <si>
    <t>ZH4UJC</t>
  </si>
  <si>
    <t>BASMS010</t>
  </si>
  <si>
    <t>MSMS</t>
  </si>
  <si>
    <t>ZH4UJE</t>
  </si>
  <si>
    <t>BASMS009</t>
  </si>
  <si>
    <t>BASMS910</t>
  </si>
  <si>
    <t>MSRC</t>
  </si>
  <si>
    <t>H40XS300</t>
  </si>
  <si>
    <t>ZH4UJD</t>
  </si>
  <si>
    <t>ZH4BJ1</t>
  </si>
  <si>
    <t>BASMS920</t>
  </si>
  <si>
    <t>H40XS301</t>
  </si>
  <si>
    <t>ZH4UJB</t>
  </si>
  <si>
    <t>Contact Multi-Canal</t>
  </si>
  <si>
    <t>DTWXS100</t>
  </si>
  <si>
    <t>DATAWARE HOUSE production</t>
  </si>
  <si>
    <t>BCC</t>
  </si>
  <si>
    <t>MDRA</t>
  </si>
  <si>
    <t>H00XS001</t>
  </si>
  <si>
    <t>ZH0UJ6</t>
  </si>
  <si>
    <t>ZH0CJ6</t>
  </si>
  <si>
    <t>BCELCSL</t>
  </si>
  <si>
    <t xml:space="preserve">CUMUL / QUINZAINE ET DTE VALEUR DES OPE FINANCIERES CEL     </t>
  </si>
  <si>
    <t>CELC</t>
  </si>
  <si>
    <t>ZH2SJA</t>
  </si>
  <si>
    <t>ACTACRX2</t>
  </si>
  <si>
    <t>CRX2</t>
  </si>
  <si>
    <t>H40XS125</t>
  </si>
  <si>
    <t>ZH4SJC</t>
  </si>
  <si>
    <t>BDTFLA</t>
  </si>
  <si>
    <t xml:space="preserve">DATES DE FONCTIONNEMENT APPLI DANS LES EDS                  </t>
  </si>
  <si>
    <t>TFLA</t>
  </si>
  <si>
    <t>H20XS396</t>
  </si>
  <si>
    <t>ZH2SJC</t>
  </si>
  <si>
    <t>ZH2AJC</t>
  </si>
  <si>
    <t>BENACA</t>
  </si>
  <si>
    <t>Assurances CAMCA</t>
  </si>
  <si>
    <t xml:space="preserve">CORRESPONDANCE CODE SICOVAM ET COMPTE C.L.                  </t>
  </si>
  <si>
    <t>A244</t>
  </si>
  <si>
    <t>H20XS276</t>
  </si>
  <si>
    <t>ZH2SJD</t>
  </si>
  <si>
    <t>ZH2AJD</t>
  </si>
  <si>
    <t>BGB701</t>
  </si>
  <si>
    <t xml:space="preserve">CLIENT BAM  (GRLINE)                                        </t>
  </si>
  <si>
    <t>BG01</t>
  </si>
  <si>
    <t>H10XS311</t>
  </si>
  <si>
    <t>ZH1SJN</t>
  </si>
  <si>
    <t>ZH1AJN</t>
  </si>
  <si>
    <t>BGB702</t>
  </si>
  <si>
    <t xml:space="preserve">PROSPECT BAM (GRLINE)                                       </t>
  </si>
  <si>
    <t>BG02</t>
  </si>
  <si>
    <t>H10XS312</t>
  </si>
  <si>
    <t>ZH1SJO</t>
  </si>
  <si>
    <t>ZH1AJO</t>
  </si>
  <si>
    <t>BGB703</t>
  </si>
  <si>
    <t xml:space="preserve">PROPOSITION CLIENT (GRLINE)                                 </t>
  </si>
  <si>
    <t>BG03</t>
  </si>
  <si>
    <t>H10XS313</t>
  </si>
  <si>
    <t>ZH1SJP</t>
  </si>
  <si>
    <t>ZH1AJP</t>
  </si>
  <si>
    <t>BGB704</t>
  </si>
  <si>
    <t xml:space="preserve">PROPOSITION PROSPECT (GRLINE)                               </t>
  </si>
  <si>
    <t>BG04</t>
  </si>
  <si>
    <t>H10XS314</t>
  </si>
  <si>
    <t>ZH1SJQ</t>
  </si>
  <si>
    <t>ZH1AJQ</t>
  </si>
  <si>
    <t>Indicateur Décisionnel</t>
  </si>
  <si>
    <t>£MOSOFI</t>
  </si>
  <si>
    <t>BMOP</t>
  </si>
  <si>
    <t>Analyse et suivi commercial</t>
  </si>
  <si>
    <t>BMOSOFI</t>
  </si>
  <si>
    <t>H40XS000</t>
  </si>
  <si>
    <t>ZH4SM1</t>
  </si>
  <si>
    <t>ZH4AM1</t>
  </si>
  <si>
    <t>BRUHMVO2</t>
  </si>
  <si>
    <t>Produits titres gérés par Brunoy</t>
  </si>
  <si>
    <t>BRUAFI71</t>
  </si>
  <si>
    <t>XB00</t>
  </si>
  <si>
    <t>H20XS458</t>
  </si>
  <si>
    <t>ZH21JV</t>
  </si>
  <si>
    <t>CAT Etudes-GSI-Placements Titres</t>
  </si>
  <si>
    <t>Titres</t>
  </si>
  <si>
    <t>TIT</t>
  </si>
  <si>
    <t>ZH2JJA</t>
  </si>
  <si>
    <t>BRUAFI73</t>
  </si>
  <si>
    <t>H20XS459</t>
  </si>
  <si>
    <t>ZH21JW</t>
  </si>
  <si>
    <t>BRUAFI74</t>
  </si>
  <si>
    <t>H20XS460</t>
  </si>
  <si>
    <t>ZH21JX</t>
  </si>
  <si>
    <t>BRUBOETR</t>
  </si>
  <si>
    <t>XC56</t>
  </si>
  <si>
    <t>H20XS461</t>
  </si>
  <si>
    <t>ZH21JY</t>
  </si>
  <si>
    <t>BRUBOFRA</t>
  </si>
  <si>
    <t>XC00</t>
  </si>
  <si>
    <t>H20XS462</t>
  </si>
  <si>
    <t>ZH21JZ</t>
  </si>
  <si>
    <t>BRUCOPNF</t>
  </si>
  <si>
    <t>XD22</t>
  </si>
  <si>
    <t>H20XS168</t>
  </si>
  <si>
    <t>ZH2SJK</t>
  </si>
  <si>
    <t>BRUCPPOR</t>
  </si>
  <si>
    <t>XP00</t>
  </si>
  <si>
    <t>H20XS455</t>
  </si>
  <si>
    <t>ZH21JS</t>
  </si>
  <si>
    <t>BRUEMISS</t>
  </si>
  <si>
    <t>XE00</t>
  </si>
  <si>
    <t>H20XS457</t>
  </si>
  <si>
    <t>ZH21JU</t>
  </si>
  <si>
    <t>H20XS009</t>
  </si>
  <si>
    <t>ZH2SJE</t>
  </si>
  <si>
    <t>ZH2AJE</t>
  </si>
  <si>
    <t>BRUIB710</t>
  </si>
  <si>
    <t>XN01</t>
  </si>
  <si>
    <t>H20XS470</t>
  </si>
  <si>
    <t>ZH22J7</t>
  </si>
  <si>
    <t>BRUIB711</t>
  </si>
  <si>
    <t>H20XS471</t>
  </si>
  <si>
    <t>ZH22J8</t>
  </si>
  <si>
    <t>BRUIPPEP</t>
  </si>
  <si>
    <t>BRUIK602</t>
  </si>
  <si>
    <t xml:space="preserve">FICHIER DROITS DE GARDE BRUNOY                              </t>
  </si>
  <si>
    <t>H20XS012</t>
  </si>
  <si>
    <t>ZH2SM7</t>
  </si>
  <si>
    <t>ZH2AM7</t>
  </si>
  <si>
    <t>BRUIK603</t>
  </si>
  <si>
    <t>H20XS013</t>
  </si>
  <si>
    <t>ZH2SM8</t>
  </si>
  <si>
    <t>BRUIPORL</t>
  </si>
  <si>
    <t>BRUINA88</t>
  </si>
  <si>
    <t xml:space="preserve">COPIE BRUIPPEP POUR SAUVEGARDE M-1                          </t>
  </si>
  <si>
    <t>H20XS010</t>
  </si>
  <si>
    <t>ZH2SM5</t>
  </si>
  <si>
    <t>ZH2AM5</t>
  </si>
  <si>
    <t>BRUINA89</t>
  </si>
  <si>
    <t>H20XS011</t>
  </si>
  <si>
    <t>ZH2SM6</t>
  </si>
  <si>
    <t>ZH2AM6</t>
  </si>
  <si>
    <t>BRUIPEPC</t>
  </si>
  <si>
    <t xml:space="preserve">FICHIER CUMUL PEPS PAR COMPTE                               </t>
  </si>
  <si>
    <t>BRUI</t>
  </si>
  <si>
    <t>ZH2SM4</t>
  </si>
  <si>
    <t>BRUM7</t>
  </si>
  <si>
    <t>FLCO</t>
  </si>
  <si>
    <t>H00XS171</t>
  </si>
  <si>
    <t>ZH0SMU</t>
  </si>
  <si>
    <t>ZH0AMU</t>
  </si>
  <si>
    <t>BRUXS600</t>
  </si>
  <si>
    <t>BRUMIPEP</t>
  </si>
  <si>
    <t>H20XS014</t>
  </si>
  <si>
    <t>ZH2SMA</t>
  </si>
  <si>
    <t>ZH2AMA</t>
  </si>
  <si>
    <t>BRUMONEP</t>
  </si>
  <si>
    <t>H20XS463</t>
  </si>
  <si>
    <t>ZH22J0</t>
  </si>
  <si>
    <t>BRUOPCVD</t>
  </si>
  <si>
    <t>XA01</t>
  </si>
  <si>
    <t>H20XS477</t>
  </si>
  <si>
    <t>ZH22JE</t>
  </si>
  <si>
    <t>BRUOPSTI</t>
  </si>
  <si>
    <t>XF01</t>
  </si>
  <si>
    <t>H20XS442</t>
  </si>
  <si>
    <t>ZH2TJJ</t>
  </si>
  <si>
    <t>BRUPPPOR</t>
  </si>
  <si>
    <t>H20XS453</t>
  </si>
  <si>
    <t>ZH21JQ</t>
  </si>
  <si>
    <t>BRUPYE01</t>
  </si>
  <si>
    <t>XM31</t>
  </si>
  <si>
    <t>H20XS476</t>
  </si>
  <si>
    <t>ZH22JD</t>
  </si>
  <si>
    <t>BRURB710</t>
  </si>
  <si>
    <t>XN02</t>
  </si>
  <si>
    <t>H20XS466</t>
  </si>
  <si>
    <t>ZH22J3</t>
  </si>
  <si>
    <t>BRURB711</t>
  </si>
  <si>
    <t>H20XS467</t>
  </si>
  <si>
    <t>ZH22J4</t>
  </si>
  <si>
    <t>BRURB720</t>
  </si>
  <si>
    <t>XN00</t>
  </si>
  <si>
    <t>H20XS472</t>
  </si>
  <si>
    <t>ZH22J9</t>
  </si>
  <si>
    <t>BRURB721</t>
  </si>
  <si>
    <t>H20XS473</t>
  </si>
  <si>
    <t>ZH22JA</t>
  </si>
  <si>
    <t>BRUREMPR</t>
  </si>
  <si>
    <t>H20XS456</t>
  </si>
  <si>
    <t>ZH21JT</t>
  </si>
  <si>
    <t>BRURPPOR</t>
  </si>
  <si>
    <t>H20XS451</t>
  </si>
  <si>
    <t>ZH21JO</t>
  </si>
  <si>
    <t>BRUSB710</t>
  </si>
  <si>
    <t>XN03</t>
  </si>
  <si>
    <t>H20XS464</t>
  </si>
  <si>
    <t>ZH22J1</t>
  </si>
  <si>
    <t>BRUSB711</t>
  </si>
  <si>
    <t>H20XS465</t>
  </si>
  <si>
    <t>ZH22J2</t>
  </si>
  <si>
    <t>BRUSPPOR</t>
  </si>
  <si>
    <t>H20XS454</t>
  </si>
  <si>
    <t>ZH21JR</t>
  </si>
  <si>
    <t>BRUTPPOR</t>
  </si>
  <si>
    <t>H20XS452</t>
  </si>
  <si>
    <t>ZH21JP</t>
  </si>
  <si>
    <t>BRUXSM03</t>
  </si>
  <si>
    <t>H20XS035</t>
  </si>
  <si>
    <t>ZH2VMA</t>
  </si>
  <si>
    <t>ZH2DMA</t>
  </si>
  <si>
    <t>BRUXSM04</t>
  </si>
  <si>
    <t>UF5D</t>
  </si>
  <si>
    <t>H20XS515</t>
  </si>
  <si>
    <t>ZH2SMB</t>
  </si>
  <si>
    <t>ZH2AMB</t>
  </si>
  <si>
    <t>TA_BU_BUDGET.TXT</t>
  </si>
  <si>
    <t>BU_BUDGET</t>
  </si>
  <si>
    <t>BUD1</t>
  </si>
  <si>
    <t>#CR#GDPSJ_YYYYMMDDHHMISS_TA_BU_BUDGET.TXT</t>
  </si>
  <si>
    <t>ZH20J9</t>
  </si>
  <si>
    <t>TA_BU_DEPENSE.TXT</t>
  </si>
  <si>
    <t>BU_DEPENSE</t>
  </si>
  <si>
    <t>BUD2</t>
  </si>
  <si>
    <t>#CR#GDPSJ_YYYYMMDDHHMISS_TA_BU_DEPENSE.TXT</t>
  </si>
  <si>
    <t>ZH21J0</t>
  </si>
  <si>
    <t>TA_BU_DETAILINTERFACE.TXT</t>
  </si>
  <si>
    <t>BU_DETAILINTERFACE</t>
  </si>
  <si>
    <t>BUD4</t>
  </si>
  <si>
    <t>#CR#GDPSJ_YYYYMMDDHHMISS_TA_BU_DETAILINTERFACE.TXT</t>
  </si>
  <si>
    <t>ZH21J1</t>
  </si>
  <si>
    <t>TA_BU_DETAILTRANSFACBCDE.TXT</t>
  </si>
  <si>
    <t>BU_DETAILTRANSFACBCDE</t>
  </si>
  <si>
    <t>BUD5</t>
  </si>
  <si>
    <t>#CR#GDPSJ_YYYYMMDDHHMISS_TA_BU_DETAILTRANSFACBCDE.TXT</t>
  </si>
  <si>
    <t>ZH21J2</t>
  </si>
  <si>
    <t>TA_BU_ENGAGE.TXT</t>
  </si>
  <si>
    <t>BU_ENGAGE</t>
  </si>
  <si>
    <t>BUD3</t>
  </si>
  <si>
    <t>#CR#GDPSJ_YYYYMMDDHHMISS_TA_BU_ENGAGE.TXT</t>
  </si>
  <si>
    <t>ZH21J3</t>
  </si>
  <si>
    <t>TA_BU_EXEPTIONSENCOURS.TXT</t>
  </si>
  <si>
    <t>BU_EXEPTIONSENCOURS</t>
  </si>
  <si>
    <t>BUD6</t>
  </si>
  <si>
    <t>#CR#GDPSJ_YYYYMMDDHHMISS_TA_BU_EXEPTIONSENCOURS.TXT</t>
  </si>
  <si>
    <t>ZH21J4</t>
  </si>
  <si>
    <t>TA_BU_ODBUDGET.TXT</t>
  </si>
  <si>
    <t>BU_ODBUDGET</t>
  </si>
  <si>
    <t>BUD7</t>
  </si>
  <si>
    <t>#CR#GDPSJ_YYYYMMDDHHMISS_TA_BU_ODBUDGET.TXT</t>
  </si>
  <si>
    <t>ZH21J5</t>
  </si>
  <si>
    <t>TA_BU_SOLDES_ACTUAL.TXT</t>
  </si>
  <si>
    <t>BU_SOLDES_ACTUAL</t>
  </si>
  <si>
    <t>BUD8</t>
  </si>
  <si>
    <t>#CR#GDPSJ_YYYYMMDDHHMISS_TA_BU_SOLDES_ACTUAL.TXT</t>
  </si>
  <si>
    <t>ZH21J6</t>
  </si>
  <si>
    <t>TA_BU_SOLDES_BUDGET.TXT</t>
  </si>
  <si>
    <t>BU_SOLDES_BUDGET</t>
  </si>
  <si>
    <t>BUD9</t>
  </si>
  <si>
    <t>#CR#GDPSJ_YYYYMMDDHHMISS_TA_BU_SOLDES_BUDGET.TXT</t>
  </si>
  <si>
    <t>ZH21J7</t>
  </si>
  <si>
    <t>Contrats</t>
  </si>
  <si>
    <t>C1RE34</t>
  </si>
  <si>
    <t>C184</t>
  </si>
  <si>
    <t>ZAXVJ4</t>
  </si>
  <si>
    <t>H10XS072</t>
  </si>
  <si>
    <t>ZH1SJR</t>
  </si>
  <si>
    <t>ZH1AJR</t>
  </si>
  <si>
    <t>C1RE48</t>
  </si>
  <si>
    <t>C198</t>
  </si>
  <si>
    <t>ZAXVJ3</t>
  </si>
  <si>
    <t>H10XS073</t>
  </si>
  <si>
    <t>ZH1SJS</t>
  </si>
  <si>
    <t>ZH1AJS</t>
  </si>
  <si>
    <t>C1RE67</t>
  </si>
  <si>
    <t>ZZZQ</t>
  </si>
  <si>
    <t>ZAXDJR</t>
  </si>
  <si>
    <t>H10XS315</t>
  </si>
  <si>
    <t>ZH1SJT</t>
  </si>
  <si>
    <t>ZH1AJT</t>
  </si>
  <si>
    <t>C1RE69</t>
  </si>
  <si>
    <t>ZZZP</t>
  </si>
  <si>
    <t>H10XS074</t>
  </si>
  <si>
    <t>ZH1SJU</t>
  </si>
  <si>
    <t>ZH1AJU</t>
  </si>
  <si>
    <t>C1RE70</t>
  </si>
  <si>
    <t>H10XS075</t>
  </si>
  <si>
    <t>ZH1SJV</t>
  </si>
  <si>
    <t>ZH1AJV</t>
  </si>
  <si>
    <t>C2R04</t>
  </si>
  <si>
    <t>C254</t>
  </si>
  <si>
    <t>ZAXUJU</t>
  </si>
  <si>
    <t>H00XS199</t>
  </si>
  <si>
    <t>ZH0TJ5</t>
  </si>
  <si>
    <t>ZH0BJ5</t>
  </si>
  <si>
    <t>C2R05</t>
  </si>
  <si>
    <t>C255</t>
  </si>
  <si>
    <t>ZAXUJV</t>
  </si>
  <si>
    <t>H00XS200</t>
  </si>
  <si>
    <t>ZH0TJ6</t>
  </si>
  <si>
    <t>ZH0BJ6</t>
  </si>
  <si>
    <t>C2R14</t>
  </si>
  <si>
    <t>C264</t>
  </si>
  <si>
    <t>ZAXUJW</t>
  </si>
  <si>
    <t>H00XS201</t>
  </si>
  <si>
    <t>ZH0TJ7</t>
  </si>
  <si>
    <t>ZH0BJ7</t>
  </si>
  <si>
    <t>C2R15</t>
  </si>
  <si>
    <t>C265</t>
  </si>
  <si>
    <t>ZAXUJX</t>
  </si>
  <si>
    <t>H00XS202</t>
  </si>
  <si>
    <t>ZH0TJ8</t>
  </si>
  <si>
    <t>ZH0BJ8</t>
  </si>
  <si>
    <t xml:space="preserve">Synthese brut partenaire client commercial </t>
  </si>
  <si>
    <t>C2RE13</t>
  </si>
  <si>
    <t>Gestion des parts sociales</t>
  </si>
  <si>
    <t>H20XS051</t>
  </si>
  <si>
    <t>ZH2SJS</t>
  </si>
  <si>
    <t>_obsolete</t>
  </si>
  <si>
    <t>_</t>
  </si>
  <si>
    <t>_obsolète</t>
  </si>
  <si>
    <t>obsolete</t>
  </si>
  <si>
    <t>ZH2AJS</t>
  </si>
  <si>
    <t>C3RE01</t>
  </si>
  <si>
    <t>Enrichissement info partenaire</t>
  </si>
  <si>
    <t>H10XS076</t>
  </si>
  <si>
    <t>ZH1SJW</t>
  </si>
  <si>
    <t>Distribution Sud</t>
  </si>
  <si>
    <t>Distribution Sud Est</t>
  </si>
  <si>
    <t>GSI Annecy</t>
  </si>
  <si>
    <t>CAT Etudes-GSI Animation Commerciale et Connaissance Client</t>
  </si>
  <si>
    <t>ZH1AJW</t>
  </si>
  <si>
    <t>C3RE02</t>
  </si>
  <si>
    <t>H10XS077</t>
  </si>
  <si>
    <t>ZH1SJX</t>
  </si>
  <si>
    <t>ZH1AJX</t>
  </si>
  <si>
    <t>C4RE09</t>
  </si>
  <si>
    <t>C459</t>
  </si>
  <si>
    <t>H10XS078</t>
  </si>
  <si>
    <t>ZH1SJY</t>
  </si>
  <si>
    <t>ZH1AJY</t>
  </si>
  <si>
    <t>GRC531</t>
  </si>
  <si>
    <t>C531A822</t>
  </si>
  <si>
    <t xml:space="preserve">DECLARATION INSTRUCTION : NIVEAU PRET                       </t>
  </si>
  <si>
    <t>AR82</t>
  </si>
  <si>
    <t>H10XS456</t>
  </si>
  <si>
    <t>ZH1XJW</t>
  </si>
  <si>
    <t>ZH1FJW</t>
  </si>
  <si>
    <t>C531A826</t>
  </si>
  <si>
    <t>H10XS491</t>
  </si>
  <si>
    <t>ZH13JV</t>
  </si>
  <si>
    <t>C531AR81</t>
  </si>
  <si>
    <t>AR81</t>
  </si>
  <si>
    <t>H10XS522</t>
  </si>
  <si>
    <t>ZH1XJV</t>
  </si>
  <si>
    <t>C531AR83</t>
  </si>
  <si>
    <t>AR83</t>
  </si>
  <si>
    <t>H10XS457</t>
  </si>
  <si>
    <t>ZH1XJX</t>
  </si>
  <si>
    <t>C531AR84</t>
  </si>
  <si>
    <t>AR84</t>
  </si>
  <si>
    <t>H10XS458</t>
  </si>
  <si>
    <t>ZH1XJY</t>
  </si>
  <si>
    <t>C531P531</t>
  </si>
  <si>
    <t>P531</t>
  </si>
  <si>
    <t>H10XS459</t>
  </si>
  <si>
    <t>ZH1XJZ</t>
  </si>
  <si>
    <t>GRC551</t>
  </si>
  <si>
    <t>C551JN02</t>
  </si>
  <si>
    <t xml:space="preserve">INFOS COMPLEMENTAIRE INSTRUCTION                            </t>
  </si>
  <si>
    <t>JN02</t>
  </si>
  <si>
    <t>C551</t>
  </si>
  <si>
    <t>H10XS460</t>
  </si>
  <si>
    <t>ZH1YJ9</t>
  </si>
  <si>
    <t>ZH1GJ9</t>
  </si>
  <si>
    <t>C551JN09</t>
  </si>
  <si>
    <t>JN09</t>
  </si>
  <si>
    <t>H10XS461</t>
  </si>
  <si>
    <t>ZH1YJA</t>
  </si>
  <si>
    <t>C551JN33</t>
  </si>
  <si>
    <t>JN33</t>
  </si>
  <si>
    <t>H10XS462</t>
  </si>
  <si>
    <t>ZH1YJB</t>
  </si>
  <si>
    <t>C551MN01</t>
  </si>
  <si>
    <t>MN01</t>
  </si>
  <si>
    <t>H10XS463</t>
  </si>
  <si>
    <t>ZH1YJC</t>
  </si>
  <si>
    <t>C551MN03</t>
  </si>
  <si>
    <t>MN03</t>
  </si>
  <si>
    <t>H10XS464</t>
  </si>
  <si>
    <t>ZH1YJD</t>
  </si>
  <si>
    <t>C551MN04</t>
  </si>
  <si>
    <t>MN04</t>
  </si>
  <si>
    <t>H10XS465</t>
  </si>
  <si>
    <t>ZH1YJE</t>
  </si>
  <si>
    <t>C551MN08</t>
  </si>
  <si>
    <t>MN08</t>
  </si>
  <si>
    <t>H10XS466</t>
  </si>
  <si>
    <t>ZH1YJF</t>
  </si>
  <si>
    <t>C551MN13</t>
  </si>
  <si>
    <t>MN13</t>
  </si>
  <si>
    <t>H10XS468</t>
  </si>
  <si>
    <t>ZH1YJH</t>
  </si>
  <si>
    <t>C551MN20</t>
  </si>
  <si>
    <t>MN20</t>
  </si>
  <si>
    <t>H10XS469</t>
  </si>
  <si>
    <t>ZH1YJI</t>
  </si>
  <si>
    <t>C551MN21</t>
  </si>
  <si>
    <t>MN21</t>
  </si>
  <si>
    <t>H10XS470</t>
  </si>
  <si>
    <t>ZH1YJJ</t>
  </si>
  <si>
    <t>C551MN22</t>
  </si>
  <si>
    <t>MN22</t>
  </si>
  <si>
    <t>H10XS471</t>
  </si>
  <si>
    <t>ZH1YJK</t>
  </si>
  <si>
    <t>C551MN30</t>
  </si>
  <si>
    <t>MN30</t>
  </si>
  <si>
    <t>H10XS472</t>
  </si>
  <si>
    <t>ZH1YJL</t>
  </si>
  <si>
    <t>C551MN39</t>
  </si>
  <si>
    <t>MN39</t>
  </si>
  <si>
    <t>H10XS474</t>
  </si>
  <si>
    <t>ZH1YJN</t>
  </si>
  <si>
    <t>C551MN40</t>
  </si>
  <si>
    <t>MN40</t>
  </si>
  <si>
    <t>H10XS475</t>
  </si>
  <si>
    <t>ZH1YJO</t>
  </si>
  <si>
    <t>C551MN41</t>
  </si>
  <si>
    <t>MN41</t>
  </si>
  <si>
    <t>H10XS476</t>
  </si>
  <si>
    <t>ZH1YJP</t>
  </si>
  <si>
    <t>C551MN45</t>
  </si>
  <si>
    <t>MN45</t>
  </si>
  <si>
    <t>H10XS477</t>
  </si>
  <si>
    <t>ZH1YJQ</t>
  </si>
  <si>
    <t>C551MN48</t>
  </si>
  <si>
    <t>MN48</t>
  </si>
  <si>
    <t>H10XS478</t>
  </si>
  <si>
    <t>ZH1YJR</t>
  </si>
  <si>
    <t>C551MN65</t>
  </si>
  <si>
    <t>MN65</t>
  </si>
  <si>
    <t>H10XS479</t>
  </si>
  <si>
    <t>ZH1YJS</t>
  </si>
  <si>
    <t>C551MN66</t>
  </si>
  <si>
    <t>MN66</t>
  </si>
  <si>
    <t>H10XS480</t>
  </si>
  <si>
    <t>ZH1YJT</t>
  </si>
  <si>
    <t>C814ACT</t>
  </si>
  <si>
    <t>GREE</t>
  </si>
  <si>
    <t>ZH1SJZ</t>
  </si>
  <si>
    <t>C815ACT</t>
  </si>
  <si>
    <t>ZH1TJ0</t>
  </si>
  <si>
    <t>C816ACT</t>
  </si>
  <si>
    <t>ZH1TJ1</t>
  </si>
  <si>
    <t>C817ACT</t>
  </si>
  <si>
    <t>ZH1TJ2</t>
  </si>
  <si>
    <t>C818ACT</t>
  </si>
  <si>
    <t>ZH1TJ3</t>
  </si>
  <si>
    <t>C819ACT</t>
  </si>
  <si>
    <t>ZH1TJ4</t>
  </si>
  <si>
    <t>CAISELST</t>
  </si>
  <si>
    <t xml:space="preserve">ELEMT STRUCT DEPEND DE CAISSE LOCALE                        </t>
  </si>
  <si>
    <t>CEDS</t>
  </si>
  <si>
    <t>H00XS204</t>
  </si>
  <si>
    <t>ZH0TJA</t>
  </si>
  <si>
    <t>ZH0BJA</t>
  </si>
  <si>
    <t>CAISLO</t>
  </si>
  <si>
    <t>CAIS</t>
  </si>
  <si>
    <t>H20XS277</t>
  </si>
  <si>
    <t>ZH2SJU</t>
  </si>
  <si>
    <t>ZH2AJU</t>
  </si>
  <si>
    <t>CALALT</t>
  </si>
  <si>
    <t>ALERTE POUR CHAQUE TYPE D'ALERTE, CHAQUE CANAL,CHAQUEPRODUIT</t>
  </si>
  <si>
    <t>CALA</t>
  </si>
  <si>
    <t>V0CALALT</t>
  </si>
  <si>
    <t>H40XS183</t>
  </si>
  <si>
    <t>ZH4SM6</t>
  </si>
  <si>
    <t>ZH4AM6</t>
  </si>
  <si>
    <t>CALAPP</t>
  </si>
  <si>
    <t>FILVERT CONTACT GESTION DES APPELS (TELEAL-CLIENT à APPELER)</t>
  </si>
  <si>
    <t>FVAP</t>
  </si>
  <si>
    <t>H40XS209</t>
  </si>
  <si>
    <t>ZH4UJF</t>
  </si>
  <si>
    <t>ZH4CJF</t>
  </si>
  <si>
    <t>CALFCT</t>
  </si>
  <si>
    <t xml:space="preserve">FONCTION SERVICE CAEL EXTERNE                               </t>
  </si>
  <si>
    <t>CALF</t>
  </si>
  <si>
    <t>V0CALFCT</t>
  </si>
  <si>
    <t>H40XS184</t>
  </si>
  <si>
    <t>ZH4SM7</t>
  </si>
  <si>
    <t>ZH4AM7</t>
  </si>
  <si>
    <t>CALFLV</t>
  </si>
  <si>
    <t xml:space="preserve">OFFRE BAM UTILISE LISTE VIREMENT                            </t>
  </si>
  <si>
    <t>CALI</t>
  </si>
  <si>
    <t>H40XS210</t>
  </si>
  <si>
    <t>ZH4UJG</t>
  </si>
  <si>
    <t>ZH4CJG</t>
  </si>
  <si>
    <t>CALFRB</t>
  </si>
  <si>
    <t xml:space="preserve">OFFRE BAM  UTILISE RIB DESTINATAIRE                         </t>
  </si>
  <si>
    <t>CALR</t>
  </si>
  <si>
    <t>H40XS211</t>
  </si>
  <si>
    <t>ZH4UJH</t>
  </si>
  <si>
    <t>ZH4CJH</t>
  </si>
  <si>
    <t>Services Moyens de Paie</t>
  </si>
  <si>
    <t>CALMJF</t>
  </si>
  <si>
    <t xml:space="preserve">ALERTE SMS à JOUR FIXE                                      </t>
  </si>
  <si>
    <t>H40XS011</t>
  </si>
  <si>
    <t>ZH4UJI</t>
  </si>
  <si>
    <t>ZH4CJI</t>
  </si>
  <si>
    <t>\Applications\IGL\BOExtraction\fichiers\CAM_comp.csv</t>
  </si>
  <si>
    <t>SECO</t>
  </si>
  <si>
    <t>Automatisation des Contrôles de Sécurité</t>
  </si>
  <si>
    <t>CAM_comp</t>
  </si>
  <si>
    <t>WAD0</t>
  </si>
  <si>
    <t>#CR#SECOJ_YYYYMMDDHHMISS_CAM_comp.csv</t>
  </si>
  <si>
    <t>ZH0YJ5</t>
  </si>
  <si>
    <t>Production</t>
  </si>
  <si>
    <t>Normes Methodes de Prod Gestion des Config Exploit Secu Op</t>
  </si>
  <si>
    <t>Securite operationnelle</t>
  </si>
  <si>
    <t>CAT Exploitation-Sécurité Opérationnelle</t>
  </si>
  <si>
    <t>FI05_Informatique</t>
  </si>
  <si>
    <t>TEC_Services Transverses</t>
  </si>
  <si>
    <t>Environnements</t>
  </si>
  <si>
    <t>ENV</t>
  </si>
  <si>
    <t>ZH0AJA</t>
  </si>
  <si>
    <t>Applications\IGL\ZCAM\Fichiers\CAM_Groupes.txt</t>
  </si>
  <si>
    <t>CAM_Groupes</t>
  </si>
  <si>
    <t>WAD3</t>
  </si>
  <si>
    <t>#CR#SECOJ_YYYYMMDDHHMISS_CAM_grp.csv</t>
  </si>
  <si>
    <t>ZH0RJX</t>
  </si>
  <si>
    <t>Applications\IGL\ZCAM\Fichiers\CAM_Groupes_user.txt</t>
  </si>
  <si>
    <t>CAM_Groupes_user</t>
  </si>
  <si>
    <t>WAD5</t>
  </si>
  <si>
    <t>#CR#SECOJ_YYYYMMDDHHMISS_CAM_Groupes_user.txt</t>
  </si>
  <si>
    <t>ZH0RJY</t>
  </si>
  <si>
    <t>CAM_OU.txt</t>
  </si>
  <si>
    <t>CAM_OU</t>
  </si>
  <si>
    <t>WAD1</t>
  </si>
  <si>
    <t>#CR#SECOJ_YYYYMMDDHHMISS_CAM_OU.txt</t>
  </si>
  <si>
    <t>ZH0SJP</t>
  </si>
  <si>
    <t>Applications\IGL\ZCAM\Fichiers\CAM_User.txt</t>
  </si>
  <si>
    <t>CAM_User</t>
  </si>
  <si>
    <t>WAD2</t>
  </si>
  <si>
    <t>#CR#SECOJ_YYYYMMDDHHMISS_CAM_user.csv</t>
  </si>
  <si>
    <t>ZH0RJZ</t>
  </si>
  <si>
    <t>CAMPAG</t>
  </si>
  <si>
    <t>G430</t>
  </si>
  <si>
    <t>H40XS212</t>
  </si>
  <si>
    <t>ZH4UJJ</t>
  </si>
  <si>
    <t>ZH4CJJ</t>
  </si>
  <si>
    <t>CARRPA</t>
  </si>
  <si>
    <t>TKS0</t>
  </si>
  <si>
    <t xml:space="preserve">CONDITIONS ARRETE PARTICULIERES V2                          </t>
  </si>
  <si>
    <t>CAPA</t>
  </si>
  <si>
    <t>V0CARRPA</t>
  </si>
  <si>
    <t>H10XS318</t>
  </si>
  <si>
    <t>ZH1SM8</t>
  </si>
  <si>
    <t>Facturation</t>
  </si>
  <si>
    <t>CAT Etudes-GSI-CCP-Facturation</t>
  </si>
  <si>
    <t>Facturation clients</t>
  </si>
  <si>
    <t>FAC</t>
  </si>
  <si>
    <t>ZH1AM8</t>
  </si>
  <si>
    <t>CATCHA</t>
  </si>
  <si>
    <t xml:space="preserve">CATALOGUE DES CHARGES                                       </t>
  </si>
  <si>
    <t>H10XS079</t>
  </si>
  <si>
    <t>ZH1TJ5</t>
  </si>
  <si>
    <t>ZH1BJ5</t>
  </si>
  <si>
    <t xml:space="preserve">CATMPR  </t>
  </si>
  <si>
    <t>CATMPR</t>
  </si>
  <si>
    <t xml:space="preserve">CATALOGUE MDC PREVISIONNEL                                  </t>
  </si>
  <si>
    <t>BG7L</t>
  </si>
  <si>
    <t>H40XS062</t>
  </si>
  <si>
    <t>ZH4UJK</t>
  </si>
  <si>
    <t>ZH4CJK</t>
  </si>
  <si>
    <t>CATREV</t>
  </si>
  <si>
    <t>H10XS080</t>
  </si>
  <si>
    <t>ZH1TJ6</t>
  </si>
  <si>
    <t>ZH1BJ6</t>
  </si>
  <si>
    <t>CBLCON</t>
  </si>
  <si>
    <t>Gestion Conformité Partenaire</t>
  </si>
  <si>
    <t xml:space="preserve">CIBLE CONFORMITE                                            </t>
  </si>
  <si>
    <t>CZ34</t>
  </si>
  <si>
    <t>V0CBLCON</t>
  </si>
  <si>
    <t>H10XS295</t>
  </si>
  <si>
    <t>ZH1SD0</t>
  </si>
  <si>
    <t>ZH1AD0</t>
  </si>
  <si>
    <t>CDLFI2DM</t>
  </si>
  <si>
    <t>CDL0</t>
  </si>
  <si>
    <t>Créances douteuses litigieuses</t>
  </si>
  <si>
    <t>CD2M</t>
  </si>
  <si>
    <t>ZH0SMV</t>
  </si>
  <si>
    <t>CDLFI2DS</t>
  </si>
  <si>
    <t>CD2S</t>
  </si>
  <si>
    <t>ZH0VMZ</t>
  </si>
  <si>
    <t>CDLFIED</t>
  </si>
  <si>
    <t>CDLS</t>
  </si>
  <si>
    <t>CDLFIEDS</t>
  </si>
  <si>
    <t>ZH0SMW</t>
  </si>
  <si>
    <t>RIS</t>
  </si>
  <si>
    <t>$CDLFIEDM</t>
  </si>
  <si>
    <t>CDLFIEDM</t>
  </si>
  <si>
    <t>CDLM</t>
  </si>
  <si>
    <t>ZH0SM1</t>
  </si>
  <si>
    <t>CDLFIHDS</t>
  </si>
  <si>
    <t>CD2H</t>
  </si>
  <si>
    <t>ZH0SH0</t>
  </si>
  <si>
    <t>CDLSTK</t>
  </si>
  <si>
    <t>DV16</t>
  </si>
  <si>
    <t>V1CDLSTK</t>
  </si>
  <si>
    <t>H00XS194</t>
  </si>
  <si>
    <t>ZH0SH1</t>
  </si>
  <si>
    <t>ZH0AH1</t>
  </si>
  <si>
    <t>ACTACSBF</t>
  </si>
  <si>
    <t>CSBF</t>
  </si>
  <si>
    <t>H40XS126</t>
  </si>
  <si>
    <t>ZH4SJD</t>
  </si>
  <si>
    <t>TA/0AMT/CDPOCPTA/0</t>
  </si>
  <si>
    <t>CDPOCPTA</t>
  </si>
  <si>
    <t>H00XS033</t>
  </si>
  <si>
    <t>ZH0TJ1</t>
  </si>
  <si>
    <t>ZH0AJ8</t>
  </si>
  <si>
    <t>CDPXS002</t>
  </si>
  <si>
    <t>FDS0</t>
  </si>
  <si>
    <t>facturation des services</t>
  </si>
  <si>
    <t>JOKR</t>
  </si>
  <si>
    <t>ZH1SM9</t>
  </si>
  <si>
    <t>CDVDOS</t>
  </si>
  <si>
    <t>Situations de travail et Processus Crédits (architecture pdt)</t>
  </si>
  <si>
    <t>CDVD</t>
  </si>
  <si>
    <t>H40XS213</t>
  </si>
  <si>
    <t>ZH4UJL</t>
  </si>
  <si>
    <t>Poste de travail</t>
  </si>
  <si>
    <t>PTW</t>
  </si>
  <si>
    <t>ZH4CJL</t>
  </si>
  <si>
    <t>CDVEPM</t>
  </si>
  <si>
    <t>CDVM</t>
  </si>
  <si>
    <t>H40XS214</t>
  </si>
  <si>
    <t>ZH4UJM</t>
  </si>
  <si>
    <t>ZH4CJM</t>
  </si>
  <si>
    <t>CDVETA</t>
  </si>
  <si>
    <t>CDVA</t>
  </si>
  <si>
    <t>V0CDVETA</t>
  </si>
  <si>
    <t>H40XS185</t>
  </si>
  <si>
    <t>ZH4SM8</t>
  </si>
  <si>
    <t>ZH4AM8</t>
  </si>
  <si>
    <t>CDVETU</t>
  </si>
  <si>
    <t>CDVE</t>
  </si>
  <si>
    <t>H40XS215</t>
  </si>
  <si>
    <t>ZH4UJN</t>
  </si>
  <si>
    <t>ZH4CJN</t>
  </si>
  <si>
    <t>CDVHPM</t>
  </si>
  <si>
    <t>CDVH</t>
  </si>
  <si>
    <t>V0CDVHPM</t>
  </si>
  <si>
    <t>H40XS216</t>
  </si>
  <si>
    <t>ZH4UJO</t>
  </si>
  <si>
    <t>ZH4CJO</t>
  </si>
  <si>
    <t>CDVPAR</t>
  </si>
  <si>
    <t>CDVR</t>
  </si>
  <si>
    <t>H40XS217</t>
  </si>
  <si>
    <t>ZH4UJP</t>
  </si>
  <si>
    <t>ZH4CJP</t>
  </si>
  <si>
    <t>CDVPCR</t>
  </si>
  <si>
    <t>CDVP</t>
  </si>
  <si>
    <t>H40XS218</t>
  </si>
  <si>
    <t>ZH4UJQ</t>
  </si>
  <si>
    <t>ZH4CJQ</t>
  </si>
  <si>
    <t>CDVPHE</t>
  </si>
  <si>
    <t>CDVQ</t>
  </si>
  <si>
    <t>V0CDVPHE</t>
  </si>
  <si>
    <t>H40XS186</t>
  </si>
  <si>
    <t>ZH4SM9</t>
  </si>
  <si>
    <t>ZH4AM9</t>
  </si>
  <si>
    <t>CDVTYP</t>
  </si>
  <si>
    <t>CDVT</t>
  </si>
  <si>
    <t>V1CDVTYP</t>
  </si>
  <si>
    <t>H40XS187</t>
  </si>
  <si>
    <t>ZH4SMA</t>
  </si>
  <si>
    <t>ZH4AMA</t>
  </si>
  <si>
    <t>CEDCRI</t>
  </si>
  <si>
    <t>Mesures de sauvegarde</t>
  </si>
  <si>
    <t xml:space="preserve">CONTAGION DEFAUT EDC/GRD                                    </t>
  </si>
  <si>
    <t>C688</t>
  </si>
  <si>
    <t>ZAXWJS</t>
  </si>
  <si>
    <t>H10XS327</t>
  </si>
  <si>
    <t>ZH1TJ8</t>
  </si>
  <si>
    <t>ZH1BJ8</t>
  </si>
  <si>
    <t>CEDMDD1</t>
  </si>
  <si>
    <t>Virements interbancaires domestiques</t>
  </si>
  <si>
    <t xml:space="preserve">EDITION STAT. DEMANDES DE PHOTOCOPIE                        </t>
  </si>
  <si>
    <t>CDM1</t>
  </si>
  <si>
    <t>H20XS251</t>
  </si>
  <si>
    <t>ZH2SJW</t>
  </si>
  <si>
    <t>ZH2KJS</t>
  </si>
  <si>
    <t>CEDPAR</t>
  </si>
  <si>
    <t xml:space="preserve">CONTAGION DEFAUT EDC/PARTENAIRE                             </t>
  </si>
  <si>
    <t>C692</t>
  </si>
  <si>
    <t>ZAXWJO</t>
  </si>
  <si>
    <t>H10XS328</t>
  </si>
  <si>
    <t>ZH1TJ9</t>
  </si>
  <si>
    <t>ZH1BJ9</t>
  </si>
  <si>
    <t>CEDXS006</t>
  </si>
  <si>
    <t>TSTO</t>
  </si>
  <si>
    <t>ZH2SJX</t>
  </si>
  <si>
    <t>CEDXS030</t>
  </si>
  <si>
    <t>CEDI</t>
  </si>
  <si>
    <t>LAT1</t>
  </si>
  <si>
    <t>ZH2SJY</t>
  </si>
  <si>
    <t>CELATT</t>
  </si>
  <si>
    <t>CELA</t>
  </si>
  <si>
    <t>ZH0TJB</t>
  </si>
  <si>
    <t>CEMAFCDO</t>
  </si>
  <si>
    <t>Catalogue des produits/services</t>
  </si>
  <si>
    <t xml:space="preserve">CODE PRODUIT EMAF/ENTITES CDO                               </t>
  </si>
  <si>
    <t>CLAS</t>
  </si>
  <si>
    <t>H40XS063</t>
  </si>
  <si>
    <t>ZH4UJR</t>
  </si>
  <si>
    <t>Catalogue des offres</t>
  </si>
  <si>
    <t>COF</t>
  </si>
  <si>
    <t>ZH4CJR</t>
  </si>
  <si>
    <t>Classification</t>
  </si>
  <si>
    <t>CENTRINT</t>
  </si>
  <si>
    <t>PGEN</t>
  </si>
  <si>
    <t xml:space="preserve">TABLE DES CENTRES COMPTABLES                                </t>
  </si>
  <si>
    <t>H00XS021</t>
  </si>
  <si>
    <t>ZH0TJC</t>
  </si>
  <si>
    <t>_non affecté</t>
  </si>
  <si>
    <t>???</t>
  </si>
  <si>
    <t>FI00__A qualifier</t>
  </si>
  <si>
    <t>ZZZ__A qualifier</t>
  </si>
  <si>
    <t>_A qualifier</t>
  </si>
  <si>
    <t>ZZZ</t>
  </si>
  <si>
    <t>ZH0BJC</t>
  </si>
  <si>
    <t>CERCOM</t>
  </si>
  <si>
    <t>Convention de communication</t>
  </si>
  <si>
    <t xml:space="preserve">NRC:CERCLE DE COMMUNICATION                                 </t>
  </si>
  <si>
    <t>CVCE</t>
  </si>
  <si>
    <t>H40XS012</t>
  </si>
  <si>
    <t>ZH4UJS</t>
  </si>
  <si>
    <t>ZH4CJS</t>
  </si>
  <si>
    <t>CERPAR</t>
  </si>
  <si>
    <t xml:space="preserve">NRC:PARTENAIRE APPARTIENT CERCLE COMM.                      </t>
  </si>
  <si>
    <t>CVCP</t>
  </si>
  <si>
    <t>H40XS013</t>
  </si>
  <si>
    <t>ZH4UJT</t>
  </si>
  <si>
    <t>ZH4CJT</t>
  </si>
  <si>
    <t xml:space="preserve">CESDEV </t>
  </si>
  <si>
    <t>OPFI</t>
  </si>
  <si>
    <t>CESDEV</t>
  </si>
  <si>
    <t>Relation Objet CAISSE ESPECES et DEVISE</t>
  </si>
  <si>
    <t>PX51</t>
  </si>
  <si>
    <t>H20XS069</t>
  </si>
  <si>
    <t>ZH2SJM</t>
  </si>
  <si>
    <t>Cheques</t>
  </si>
  <si>
    <t>CAT Etudes-GSI-Chèques Fiduciaire</t>
  </si>
  <si>
    <t>Chèques et Fiduciaire</t>
  </si>
  <si>
    <t>CHF</t>
  </si>
  <si>
    <t>ZH2AJP</t>
  </si>
  <si>
    <t>CHARG1</t>
  </si>
  <si>
    <t xml:space="preserve">CORRESPONDANCE PRODUITS CHALUS/VEGA                         </t>
  </si>
  <si>
    <t>ZZZN</t>
  </si>
  <si>
    <t>H10XS081</t>
  </si>
  <si>
    <t>ZH1TJA</t>
  </si>
  <si>
    <t>ZH1BJA</t>
  </si>
  <si>
    <t>CHEQUI</t>
  </si>
  <si>
    <t>Gestion chéquiers (stock, cde)</t>
  </si>
  <si>
    <t xml:space="preserve">CHEQUIER                                                    </t>
  </si>
  <si>
    <t>CHEQ</t>
  </si>
  <si>
    <t>H20XS278</t>
  </si>
  <si>
    <t>ZH2SJZ</t>
  </si>
  <si>
    <t>ZH2AJZ</t>
  </si>
  <si>
    <t>CHFAFF</t>
  </si>
  <si>
    <t xml:space="preserve">CHIFFRE D'AFFAIRE                                           </t>
  </si>
  <si>
    <t>ZZZR</t>
  </si>
  <si>
    <t>ZAXDJ8</t>
  </si>
  <si>
    <t>H10XS329</t>
  </si>
  <si>
    <t>ZH1TJB</t>
  </si>
  <si>
    <t>ZH1BJB</t>
  </si>
  <si>
    <t>CHQENC</t>
  </si>
  <si>
    <t>Traitement des chèques</t>
  </si>
  <si>
    <t>CHQC</t>
  </si>
  <si>
    <t>V4CHQENC</t>
  </si>
  <si>
    <t>H20XS282</t>
  </si>
  <si>
    <t>ZH2TJ0</t>
  </si>
  <si>
    <t>ZH2BJ0</t>
  </si>
  <si>
    <t>CLCXS006</t>
  </si>
  <si>
    <t>ENPA</t>
  </si>
  <si>
    <t xml:space="preserve">CC RANGEMENT CLCJ2 - MVTS DE PTF POUR ETAT HEBDOMADAIRE     </t>
  </si>
  <si>
    <t>ZH1TJC</t>
  </si>
  <si>
    <t>CLIENT.txt</t>
  </si>
  <si>
    <t>EFAI</t>
  </si>
  <si>
    <t>Echanges fin. à l' international</t>
  </si>
  <si>
    <t>CLIENT</t>
  </si>
  <si>
    <t>CLTS</t>
  </si>
  <si>
    <t>#CR#EFAIJ_YYYYMMDDHHMISS_CLIENT.txt</t>
  </si>
  <si>
    <t>ZH4ZJX</t>
  </si>
  <si>
    <t>ZH4BJG</t>
  </si>
  <si>
    <t>CM7CLOGI</t>
  </si>
  <si>
    <t>CM7CUB15</t>
  </si>
  <si>
    <t xml:space="preserve">INTERROGATION FISCALITE SCT                                 </t>
  </si>
  <si>
    <t>UB15</t>
  </si>
  <si>
    <t>H20XS179</t>
  </si>
  <si>
    <t>ZH2TJ2</t>
  </si>
  <si>
    <t>ZH2BJ2</t>
  </si>
  <si>
    <t>CM7CUB16</t>
  </si>
  <si>
    <t>UB16</t>
  </si>
  <si>
    <t>H20XS180</t>
  </si>
  <si>
    <t>ZH2TJ3</t>
  </si>
  <si>
    <t>CM7MFCHQ</t>
  </si>
  <si>
    <t>ZH2SMC</t>
  </si>
  <si>
    <t>CM7RS119</t>
  </si>
  <si>
    <t>CM7RUB27</t>
  </si>
  <si>
    <t>UB27</t>
  </si>
  <si>
    <t>H20XS181</t>
  </si>
  <si>
    <t>ZH2TJ4</t>
  </si>
  <si>
    <t>ZH2BJ4</t>
  </si>
  <si>
    <t>CM7RUB28</t>
  </si>
  <si>
    <t>UB28</t>
  </si>
  <si>
    <t>H20XS182</t>
  </si>
  <si>
    <t>ZH2TJ5</t>
  </si>
  <si>
    <t>CM7XSCHQ</t>
  </si>
  <si>
    <t>TCQ7</t>
  </si>
  <si>
    <t>ZH2TJ7</t>
  </si>
  <si>
    <t>CM7XSRE1</t>
  </si>
  <si>
    <t>TRM7</t>
  </si>
  <si>
    <t>ZH2TJG</t>
  </si>
  <si>
    <t>CMCDESCO</t>
  </si>
  <si>
    <t>ADCQ</t>
  </si>
  <si>
    <t>H10XS216</t>
  </si>
  <si>
    <t>ZH1TJD</t>
  </si>
  <si>
    <t>ZH1BJD</t>
  </si>
  <si>
    <t>CMIMPC</t>
  </si>
  <si>
    <t>Gestion des incidents chèques (LOGIC)</t>
  </si>
  <si>
    <t>MC44</t>
  </si>
  <si>
    <t>H20XS283</t>
  </si>
  <si>
    <t>ZH2TJH</t>
  </si>
  <si>
    <t>ZH2BJH</t>
  </si>
  <si>
    <t>CMPDEC</t>
  </si>
  <si>
    <t>D248</t>
  </si>
  <si>
    <t>H10XS082</t>
  </si>
  <si>
    <t>ZH1TJE</t>
  </si>
  <si>
    <t>ZH1BJE</t>
  </si>
  <si>
    <t>CMPSER</t>
  </si>
  <si>
    <t>Compte Service Particulier</t>
  </si>
  <si>
    <t>CSCA</t>
  </si>
  <si>
    <t>H10XS330</t>
  </si>
  <si>
    <t>ZH1TJF</t>
  </si>
  <si>
    <t>Comptes services et abonnements</t>
  </si>
  <si>
    <t>CSA</t>
  </si>
  <si>
    <t>ZH1BJF</t>
  </si>
  <si>
    <t>CMS12</t>
  </si>
  <si>
    <t>CMS1AT42</t>
  </si>
  <si>
    <t>AT42</t>
  </si>
  <si>
    <t>H00XS036</t>
  </si>
  <si>
    <t>ZH0TJD</t>
  </si>
  <si>
    <t>ZH0BJD</t>
  </si>
  <si>
    <t>CMS1AT43</t>
  </si>
  <si>
    <t>AT43</t>
  </si>
  <si>
    <t>H00XS037</t>
  </si>
  <si>
    <t>ZH0TJE</t>
  </si>
  <si>
    <t>CMS1AT44</t>
  </si>
  <si>
    <t>AT44</t>
  </si>
  <si>
    <t>H00XS038</t>
  </si>
  <si>
    <t>ZH0TJF</t>
  </si>
  <si>
    <t>CMSETA</t>
  </si>
  <si>
    <t>SETA</t>
  </si>
  <si>
    <t>H20XS101</t>
  </si>
  <si>
    <t>ZH2UJ1</t>
  </si>
  <si>
    <t>ZH2BJT</t>
  </si>
  <si>
    <t>CMSMUH55</t>
  </si>
  <si>
    <t>UH55</t>
  </si>
  <si>
    <t>H20XS225</t>
  </si>
  <si>
    <t>ZH2UJ2</t>
  </si>
  <si>
    <t>CMSMUH72</t>
  </si>
  <si>
    <t>UHXX</t>
  </si>
  <si>
    <t>H20XS229</t>
  </si>
  <si>
    <t>ZH2UJ6</t>
  </si>
  <si>
    <t>CMSMUH76</t>
  </si>
  <si>
    <t>H20XS230</t>
  </si>
  <si>
    <t>ZH2UJ7</t>
  </si>
  <si>
    <t>CMSMUH78</t>
  </si>
  <si>
    <t>UH78</t>
  </si>
  <si>
    <t>H20XS228</t>
  </si>
  <si>
    <t>ZH2UJ5</t>
  </si>
  <si>
    <t>CMSMUH80</t>
  </si>
  <si>
    <t>UH8X</t>
  </si>
  <si>
    <t>H20XS227</t>
  </si>
  <si>
    <t>ZH2UJ4</t>
  </si>
  <si>
    <t>CMSMUH82</t>
  </si>
  <si>
    <t>H20XS479</t>
  </si>
  <si>
    <t>ZH23JB</t>
  </si>
  <si>
    <t>CMSMUH83</t>
  </si>
  <si>
    <t>H20XS480</t>
  </si>
  <si>
    <t>ZH23JC</t>
  </si>
  <si>
    <t>CMSMUH86</t>
  </si>
  <si>
    <t>H20XS481</t>
  </si>
  <si>
    <t>ZH23JD</t>
  </si>
  <si>
    <t>CMSMUH88</t>
  </si>
  <si>
    <t>H20XS231</t>
  </si>
  <si>
    <t>ZH2UJ8</t>
  </si>
  <si>
    <t>CMSMUS02</t>
  </si>
  <si>
    <t>US02</t>
  </si>
  <si>
    <t>CMSMUS04</t>
  </si>
  <si>
    <t>US04</t>
  </si>
  <si>
    <t>H20XS622</t>
  </si>
  <si>
    <t>ZH2UJA</t>
  </si>
  <si>
    <t>CMSMUS07</t>
  </si>
  <si>
    <t>US07</t>
  </si>
  <si>
    <t>H20XS624</t>
  </si>
  <si>
    <t>ZH2UJB</t>
  </si>
  <si>
    <t>CMSMUS08</t>
  </si>
  <si>
    <t>US08</t>
  </si>
  <si>
    <t>H20XS626</t>
  </si>
  <si>
    <t>ZH2UJC</t>
  </si>
  <si>
    <t>CMSMUS09</t>
  </si>
  <si>
    <t>US09</t>
  </si>
  <si>
    <t>H20XS630</t>
  </si>
  <si>
    <t>ZH2UJD</t>
  </si>
  <si>
    <t>CMSWKB31</t>
  </si>
  <si>
    <t>CCPT</t>
  </si>
  <si>
    <t>H00XS010</t>
  </si>
  <si>
    <t>ZH0TJH</t>
  </si>
  <si>
    <t>ZH0AJ7</t>
  </si>
  <si>
    <t>CODSMS</t>
  </si>
  <si>
    <t>gestion authentification identification</t>
  </si>
  <si>
    <t>CSMS</t>
  </si>
  <si>
    <t>H40XS219</t>
  </si>
  <si>
    <t>ZH4UJU</t>
  </si>
  <si>
    <t>ZH4CJU</t>
  </si>
  <si>
    <t>CODXSY00</t>
  </si>
  <si>
    <t>Contrôle Décision</t>
  </si>
  <si>
    <t>Ensemble des parties communes</t>
  </si>
  <si>
    <t>SY00</t>
  </si>
  <si>
    <t>H10XS537</t>
  </si>
  <si>
    <t>ZH15JT</t>
  </si>
  <si>
    <t>ZH1MJ0</t>
  </si>
  <si>
    <t>CODXSY06</t>
  </si>
  <si>
    <t>IDSTR : QK106</t>
  </si>
  <si>
    <t>H10XS542</t>
  </si>
  <si>
    <t>ZH14J1</t>
  </si>
  <si>
    <t>CODXSY07</t>
  </si>
  <si>
    <t>IDSTR : QK107</t>
  </si>
  <si>
    <t>H10XS543</t>
  </si>
  <si>
    <t>ZH14J2</t>
  </si>
  <si>
    <t>CODXSY13</t>
  </si>
  <si>
    <t>IDSTR : QK113</t>
  </si>
  <si>
    <t>H10XS549</t>
  </si>
  <si>
    <t>ZH14J8</t>
  </si>
  <si>
    <t>CODXSY15</t>
  </si>
  <si>
    <t>IDSTR : QK115</t>
  </si>
  <si>
    <t>H10XS551</t>
  </si>
  <si>
    <t>ZH14JA</t>
  </si>
  <si>
    <t>CODXSY16</t>
  </si>
  <si>
    <t>IDSTR : QK116</t>
  </si>
  <si>
    <t>H10XS814</t>
  </si>
  <si>
    <t>ZH14JB</t>
  </si>
  <si>
    <t>CODXSY17</t>
  </si>
  <si>
    <t>IDSTR : QK117</t>
  </si>
  <si>
    <t>H10XS553</t>
  </si>
  <si>
    <t>ZH14JC</t>
  </si>
  <si>
    <t>CODXSY18</t>
  </si>
  <si>
    <t>IDSTR : QK118</t>
  </si>
  <si>
    <t>H10XS554</t>
  </si>
  <si>
    <t>ZH14JD</t>
  </si>
  <si>
    <t>CODXSY19</t>
  </si>
  <si>
    <t>IDSTR : QK119</t>
  </si>
  <si>
    <t>H10XS555</t>
  </si>
  <si>
    <t>ZH14JE</t>
  </si>
  <si>
    <t>CODXSY24</t>
  </si>
  <si>
    <t>IDSTR : QK124</t>
  </si>
  <si>
    <t>H10XS560</t>
  </si>
  <si>
    <t>ZH14JJ</t>
  </si>
  <si>
    <t>CODXSY29</t>
  </si>
  <si>
    <t>IDSTR : QK129</t>
  </si>
  <si>
    <t>H10XS565</t>
  </si>
  <si>
    <t>ZH14JO</t>
  </si>
  <si>
    <t>CODXSY30</t>
  </si>
  <si>
    <t>IDSTR : QK130</t>
  </si>
  <si>
    <t>H10XS566</t>
  </si>
  <si>
    <t>ZH14JP</t>
  </si>
  <si>
    <t>CODXSY36</t>
  </si>
  <si>
    <t>IDSTR : QK136</t>
  </si>
  <si>
    <t>H10XS572</t>
  </si>
  <si>
    <t>ZH14JV</t>
  </si>
  <si>
    <t>CODXSY41</t>
  </si>
  <si>
    <t>IDSTR : QK141</t>
  </si>
  <si>
    <t>H10XS576</t>
  </si>
  <si>
    <t>ZH14JZ</t>
  </si>
  <si>
    <t>CODXSY42</t>
  </si>
  <si>
    <t>IDSTR : QK142</t>
  </si>
  <si>
    <t>H10XS577</t>
  </si>
  <si>
    <t>ZH15J0</t>
  </si>
  <si>
    <t>CODXSY44</t>
  </si>
  <si>
    <t>IDSTR : QK144</t>
  </si>
  <si>
    <t>H10XS579</t>
  </si>
  <si>
    <t>ZH15J2</t>
  </si>
  <si>
    <t>CODXSY45</t>
  </si>
  <si>
    <t>IDSTR : QK145</t>
  </si>
  <si>
    <t>H10XS580</t>
  </si>
  <si>
    <t>ZH15J3</t>
  </si>
  <si>
    <t>CODXSY46</t>
  </si>
  <si>
    <t>IDSTR : QK146</t>
  </si>
  <si>
    <t>H10XS581</t>
  </si>
  <si>
    <t>ZH15J4</t>
  </si>
  <si>
    <t>CODXSY47</t>
  </si>
  <si>
    <t>IDSTR : QK147</t>
  </si>
  <si>
    <t>H10XS582</t>
  </si>
  <si>
    <t>ZH15J5</t>
  </si>
  <si>
    <t>CODXSY49</t>
  </si>
  <si>
    <t>IDSTR : QK149</t>
  </si>
  <si>
    <t>H10XS584</t>
  </si>
  <si>
    <t>ZH15J7</t>
  </si>
  <si>
    <t>CODXSY50</t>
  </si>
  <si>
    <t>IDSTR : QK150</t>
  </si>
  <si>
    <t>H10XS585</t>
  </si>
  <si>
    <t>ZH15J8</t>
  </si>
  <si>
    <t>CODXSY53</t>
  </si>
  <si>
    <t>IDSTR : QK153</t>
  </si>
  <si>
    <t>H10XS588</t>
  </si>
  <si>
    <t>ZH15JB</t>
  </si>
  <si>
    <t>CODXSY54</t>
  </si>
  <si>
    <t>IDSTR : QK154</t>
  </si>
  <si>
    <t>H10XS589</t>
  </si>
  <si>
    <t>ZH15JC</t>
  </si>
  <si>
    <t>CODXSY56</t>
  </si>
  <si>
    <t>IDSTR : QK156</t>
  </si>
  <si>
    <t>H10XS816</t>
  </si>
  <si>
    <t>ZH15JE</t>
  </si>
  <si>
    <t>CODXSY57</t>
  </si>
  <si>
    <t>IDSTR : QK157</t>
  </si>
  <si>
    <t>H10XS592</t>
  </si>
  <si>
    <t>ZH15JF</t>
  </si>
  <si>
    <t>CODXSY60</t>
  </si>
  <si>
    <t>IDSTR : QK160</t>
  </si>
  <si>
    <t>H10XS595</t>
  </si>
  <si>
    <t>ZH15JI</t>
  </si>
  <si>
    <t>CODXSY63</t>
  </si>
  <si>
    <t>IDSTR : QK163</t>
  </si>
  <si>
    <t>H10XS597</t>
  </si>
  <si>
    <t>ZH15JK</t>
  </si>
  <si>
    <t>CODXSY64</t>
  </si>
  <si>
    <t>IDSTR : QK164</t>
  </si>
  <si>
    <t>H10XS598</t>
  </si>
  <si>
    <t>ZH15JL</t>
  </si>
  <si>
    <t>COFXS013</t>
  </si>
  <si>
    <t>Gestion des coffres</t>
  </si>
  <si>
    <t xml:space="preserve">FICHIER MENSUEL DETENTEURS DE COFFRES                       </t>
  </si>
  <si>
    <t>COFX</t>
  </si>
  <si>
    <t>ZH1SMB</t>
  </si>
  <si>
    <t>COMMANMP</t>
  </si>
  <si>
    <t xml:space="preserve">TRAITEMENT CRE EVENEMENTS CREDITS                           </t>
  </si>
  <si>
    <t>COMM</t>
  </si>
  <si>
    <t>H20XS284</t>
  </si>
  <si>
    <t>ZH2UJF</t>
  </si>
  <si>
    <t>ZH2CJF</t>
  </si>
  <si>
    <t>COMMCH</t>
  </si>
  <si>
    <t>COCH</t>
  </si>
  <si>
    <t>H20XS285</t>
  </si>
  <si>
    <t>ZH2UJG</t>
  </si>
  <si>
    <t>ZH2CJG</t>
  </si>
  <si>
    <t>Typologies</t>
  </si>
  <si>
    <t>COMMUNES</t>
  </si>
  <si>
    <t>CC08</t>
  </si>
  <si>
    <t>H00XS014</t>
  </si>
  <si>
    <t>ZH0TJI</t>
  </si>
  <si>
    <t>ZH0BJI</t>
  </si>
  <si>
    <t>COMPAG</t>
  </si>
  <si>
    <t xml:space="preserve">COMPLEMENT AGENT                                            </t>
  </si>
  <si>
    <t>C248</t>
  </si>
  <si>
    <t>ZAXUJQ</t>
  </si>
  <si>
    <t>H00XS205</t>
  </si>
  <si>
    <t>ZH0TJJ</t>
  </si>
  <si>
    <t>ZH0BJJ</t>
  </si>
  <si>
    <t>COMPELST</t>
  </si>
  <si>
    <t>C212</t>
  </si>
  <si>
    <t>ZAXUJ5</t>
  </si>
  <si>
    <t>H00XS206</t>
  </si>
  <si>
    <t>ZH0TJK</t>
  </si>
  <si>
    <t>ZH0BJK</t>
  </si>
  <si>
    <t>COMPFC</t>
  </si>
  <si>
    <t xml:space="preserve">COMPLEMENT FONCTION                                         </t>
  </si>
  <si>
    <t>C244</t>
  </si>
  <si>
    <t>ZAXUJT</t>
  </si>
  <si>
    <t>H00XS207</t>
  </si>
  <si>
    <t>ZH0TJL</t>
  </si>
  <si>
    <t>ZH0BJL</t>
  </si>
  <si>
    <t>COMPGR</t>
  </si>
  <si>
    <t xml:space="preserve">PHOTO COMPGR FIN DE MOIS                                    </t>
  </si>
  <si>
    <t>H10XS083</t>
  </si>
  <si>
    <t>ZH1TJH</t>
  </si>
  <si>
    <t>ZH1BJH</t>
  </si>
  <si>
    <t>COMPOPCH</t>
  </si>
  <si>
    <t xml:space="preserve">COMPLEMENT OPPOSITION CHEQUE                                </t>
  </si>
  <si>
    <t>CH90</t>
  </si>
  <si>
    <t>H20XS286</t>
  </si>
  <si>
    <t>ZH2UJH</t>
  </si>
  <si>
    <t>ZH2CJH</t>
  </si>
  <si>
    <t>COMPOR</t>
  </si>
  <si>
    <t xml:space="preserve">COMPLEMENT PORTEFEUILLE                                     </t>
  </si>
  <si>
    <t>G349</t>
  </si>
  <si>
    <t>H00XS208</t>
  </si>
  <si>
    <t>ZH0TJM</t>
  </si>
  <si>
    <t>ZH0BJM</t>
  </si>
  <si>
    <t>COMPPF</t>
  </si>
  <si>
    <t xml:space="preserve">COMPLEMENT POSTE FONCTIONNEL                                </t>
  </si>
  <si>
    <t>C249</t>
  </si>
  <si>
    <t>ZAXUJS</t>
  </si>
  <si>
    <t>H00XS209</t>
  </si>
  <si>
    <t>ZH0TJN</t>
  </si>
  <si>
    <t>ZH0BJN</t>
  </si>
  <si>
    <t>COMPTE.txt</t>
  </si>
  <si>
    <t>COMPTE</t>
  </si>
  <si>
    <t>COMT</t>
  </si>
  <si>
    <t>#CR#EFAIJ_YYYYMMDDHHMISS_COMPTE.txt</t>
  </si>
  <si>
    <t>ZH4ZJY</t>
  </si>
  <si>
    <t>ZH4BJW</t>
  </si>
  <si>
    <t>CONACA</t>
  </si>
  <si>
    <t>A243</t>
  </si>
  <si>
    <t>H20XS287</t>
  </si>
  <si>
    <t>ZH2UJI</t>
  </si>
  <si>
    <t>ZH2CJI</t>
  </si>
  <si>
    <t>CONCUR</t>
  </si>
  <si>
    <t xml:space="preserve">ETABLISSEMENT CONCURRENT                                    </t>
  </si>
  <si>
    <t>H10XS084</t>
  </si>
  <si>
    <t>ZH1TJI</t>
  </si>
  <si>
    <t>ZH1BJI</t>
  </si>
  <si>
    <t>CONFRM</t>
  </si>
  <si>
    <t xml:space="preserve">CONFORMITE PERSONNE                                         </t>
  </si>
  <si>
    <t>ZZZO</t>
  </si>
  <si>
    <t>H10XS085</t>
  </si>
  <si>
    <t>ZH1TJJ</t>
  </si>
  <si>
    <t>ZH1BJJ</t>
  </si>
  <si>
    <t>CONFST</t>
  </si>
  <si>
    <t xml:space="preserve">STATISTIQUES CONFORMITE                                     </t>
  </si>
  <si>
    <t>CFST</t>
  </si>
  <si>
    <t>V0CONFST</t>
  </si>
  <si>
    <t>H10XS319</t>
  </si>
  <si>
    <t>ZH1SMC</t>
  </si>
  <si>
    <t>ZH1AMC</t>
  </si>
  <si>
    <t>CONFTI</t>
  </si>
  <si>
    <t>CFPA</t>
  </si>
  <si>
    <t>C740</t>
  </si>
  <si>
    <t>H10XS030</t>
  </si>
  <si>
    <t>ZH1SJ8</t>
  </si>
  <si>
    <t>ZH1BJ1</t>
  </si>
  <si>
    <t>CONSER</t>
  </si>
  <si>
    <t xml:space="preserve">COMPLEMENT CONTRAT CPTES SERVICE C.A                        </t>
  </si>
  <si>
    <t>C149</t>
  </si>
  <si>
    <t>H10XS331</t>
  </si>
  <si>
    <t>ZH1TJK</t>
  </si>
  <si>
    <t>ZH1BJK</t>
  </si>
  <si>
    <t>CONTRA</t>
  </si>
  <si>
    <t xml:space="preserve">CONTRAT                                                     </t>
  </si>
  <si>
    <t>C110</t>
  </si>
  <si>
    <t>H10XS035</t>
  </si>
  <si>
    <t>ZH1TJL</t>
  </si>
  <si>
    <t>ZH1BJL</t>
  </si>
  <si>
    <t>CONTRAT</t>
  </si>
  <si>
    <t xml:space="preserve">SORTIE GRIJY (MISE A DISPO UTIL.)                           </t>
  </si>
  <si>
    <t>L542</t>
  </si>
  <si>
    <t>ZH1TJM</t>
  </si>
  <si>
    <t>CONVFU</t>
  </si>
  <si>
    <t xml:space="preserve">CONVENTION DE SERVICE - RELATION INTER CENTRALISATION       </t>
  </si>
  <si>
    <t>CVFU</t>
  </si>
  <si>
    <t>V0CONVFU</t>
  </si>
  <si>
    <t>H10XS320</t>
  </si>
  <si>
    <t>ZH1SMD</t>
  </si>
  <si>
    <t>ZH1AMD</t>
  </si>
  <si>
    <t>CONVSE</t>
  </si>
  <si>
    <t>CVSE</t>
  </si>
  <si>
    <t>H10XS036</t>
  </si>
  <si>
    <t>ZH1TJN</t>
  </si>
  <si>
    <t>ZH1BJN</t>
  </si>
  <si>
    <t>CORCAF</t>
  </si>
  <si>
    <t>G443</t>
  </si>
  <si>
    <t>H40XS014</t>
  </si>
  <si>
    <t>ZH4UJV</t>
  </si>
  <si>
    <t>ZH4CJV</t>
  </si>
  <si>
    <t>CORENT</t>
  </si>
  <si>
    <t xml:space="preserve">CORRESPONDANCE IDENTR VEGA - ENTREP OSCAR                   </t>
  </si>
  <si>
    <t>CORE</t>
  </si>
  <si>
    <t>ZAXPHI</t>
  </si>
  <si>
    <t>V0CORENT</t>
  </si>
  <si>
    <t>H10XS296</t>
  </si>
  <si>
    <t>ZH1SH0</t>
  </si>
  <si>
    <t>ZH1AH0</t>
  </si>
  <si>
    <t>CORMSG</t>
  </si>
  <si>
    <t>G445</t>
  </si>
  <si>
    <t>H40XS220</t>
  </si>
  <si>
    <t>ZH4UJW</t>
  </si>
  <si>
    <t>ZH4CJW</t>
  </si>
  <si>
    <t>CORPRV</t>
  </si>
  <si>
    <t>H40XS015</t>
  </si>
  <si>
    <t>ZH4UJX</t>
  </si>
  <si>
    <t>ZH4CJX</t>
  </si>
  <si>
    <t>CORREA</t>
  </si>
  <si>
    <t>G449</t>
  </si>
  <si>
    <t>H40XS016</t>
  </si>
  <si>
    <t>ZH4UJY</t>
  </si>
  <si>
    <t>ZH4CJY</t>
  </si>
  <si>
    <t>CORRESPONDANT.txt</t>
  </si>
  <si>
    <t>CORRESPONDANT</t>
  </si>
  <si>
    <t>CORP</t>
  </si>
  <si>
    <t>#CR#EFAIJ_YYYYMMDDHHMISS_CORRESPONDANT.txt</t>
  </si>
  <si>
    <t>ZH4ZJZ</t>
  </si>
  <si>
    <t>COURPG</t>
  </si>
  <si>
    <t>GPAR</t>
  </si>
  <si>
    <t>COPG</t>
  </si>
  <si>
    <t>V0COURPG</t>
  </si>
  <si>
    <t>H10XS634</t>
  </si>
  <si>
    <t>ZH1SMA</t>
  </si>
  <si>
    <t>ZH1AMA</t>
  </si>
  <si>
    <t>COVALO</t>
  </si>
  <si>
    <t>P601</t>
  </si>
  <si>
    <t>H10XS332</t>
  </si>
  <si>
    <t>ZH1TJO</t>
  </si>
  <si>
    <t>ZH1BJO</t>
  </si>
  <si>
    <t>COVIPE</t>
  </si>
  <si>
    <t>Ordre de virements permanents</t>
  </si>
  <si>
    <t>MH42</t>
  </si>
  <si>
    <t>H20XS288</t>
  </si>
  <si>
    <t>ZH2UJJ</t>
  </si>
  <si>
    <t>ZH2CJJ</t>
  </si>
  <si>
    <t>CPAMIRE1</t>
  </si>
  <si>
    <t>Intensité de la relation</t>
  </si>
  <si>
    <t>MIRE</t>
  </si>
  <si>
    <t>ZH4SMB</t>
  </si>
  <si>
    <t>CPARIS</t>
  </si>
  <si>
    <t xml:space="preserve">CONTAGION DEFAUT PARTENAIRE/GDR                             </t>
  </si>
  <si>
    <t>C686</t>
  </si>
  <si>
    <t>ZAXWJR</t>
  </si>
  <si>
    <t>H10XS333</t>
  </si>
  <si>
    <t>ZH1TJP</t>
  </si>
  <si>
    <t>ZH1BJP</t>
  </si>
  <si>
    <t>CPARPA</t>
  </si>
  <si>
    <t xml:space="preserve">CONTAGION DEFAUT PARTENAIRE/PARTENAIRE                      </t>
  </si>
  <si>
    <t>C694</t>
  </si>
  <si>
    <t>ZAXWJN</t>
  </si>
  <si>
    <t>H10XS334</t>
  </si>
  <si>
    <t>ZH1TJQ</t>
  </si>
  <si>
    <t>ZH1BJQ</t>
  </si>
  <si>
    <t>CPCTRA</t>
  </si>
  <si>
    <t xml:space="preserve">COMPLEMENT CONTRAT                                          </t>
  </si>
  <si>
    <t>C113</t>
  </si>
  <si>
    <t>H10XS086</t>
  </si>
  <si>
    <t>ZH1TJR</t>
  </si>
  <si>
    <t>ZH1BJR</t>
  </si>
  <si>
    <t>CPREMU</t>
  </si>
  <si>
    <t>CONDITIONS NEGOCIEES PAR PALIER</t>
  </si>
  <si>
    <t>DL03</t>
  </si>
  <si>
    <t>H20XS512</t>
  </si>
  <si>
    <t>ZH23JG</t>
  </si>
  <si>
    <t>ZH2BJD</t>
  </si>
  <si>
    <t>CPTBAF11</t>
  </si>
  <si>
    <t>BFBA</t>
  </si>
  <si>
    <t>H20XS509</t>
  </si>
  <si>
    <t>ZH2SD3</t>
  </si>
  <si>
    <t>ZH2AD3</t>
  </si>
  <si>
    <t>CPTBM10I</t>
  </si>
  <si>
    <t>Comptabilité Générale</t>
  </si>
  <si>
    <t xml:space="preserve">FICHIER BALANCE J UO11 SERVEUR -&gt; HOST                      </t>
  </si>
  <si>
    <t>BFBC</t>
  </si>
  <si>
    <t>ZH2SD4</t>
  </si>
  <si>
    <t>Comptabilité</t>
  </si>
  <si>
    <t>CPA</t>
  </si>
  <si>
    <t>CPTDEB</t>
  </si>
  <si>
    <t>Gestion des débiteurs</t>
  </si>
  <si>
    <t>CPTDDF01</t>
  </si>
  <si>
    <t xml:space="preserve">COMPTES DEBITEURS                                           </t>
  </si>
  <si>
    <t>DF01</t>
  </si>
  <si>
    <t>H00XS210</t>
  </si>
  <si>
    <t>ZH0TJO</t>
  </si>
  <si>
    <t>Débiteurs</t>
  </si>
  <si>
    <t>DEB</t>
  </si>
  <si>
    <t>ZH0BJO</t>
  </si>
  <si>
    <t>CPTEADRE</t>
  </si>
  <si>
    <t xml:space="preserve">FIC INTERCHAINE                                             </t>
  </si>
  <si>
    <t>VI10</t>
  </si>
  <si>
    <t>ZAXIJI</t>
  </si>
  <si>
    <t>H10XS214</t>
  </si>
  <si>
    <t>ZH1TJS</t>
  </si>
  <si>
    <t>CPTEBT</t>
  </si>
  <si>
    <t xml:space="preserve">COMPTE INTERFACE VSAM                                       </t>
  </si>
  <si>
    <t>P191</t>
  </si>
  <si>
    <t>ZAXHJO</t>
  </si>
  <si>
    <t>H10XS087</t>
  </si>
  <si>
    <t>ZH1TJT</t>
  </si>
  <si>
    <t>ZH1BJT</t>
  </si>
  <si>
    <t>CPTEPRET</t>
  </si>
  <si>
    <t xml:space="preserve">COMPTE TECHNIQUE PRETS ET PARTS SOC.                        </t>
  </si>
  <si>
    <t>H10XS037</t>
  </si>
  <si>
    <t>ZH1TJU</t>
  </si>
  <si>
    <t>ZH1BJU</t>
  </si>
  <si>
    <t>CPTLEF</t>
  </si>
  <si>
    <t>CPTG</t>
  </si>
  <si>
    <t xml:space="preserve">INITIALISATION TABLE KCPTTK                     (REPRISE)   </t>
  </si>
  <si>
    <t>FACO</t>
  </si>
  <si>
    <t>H00XS211</t>
  </si>
  <si>
    <t>ZH0TJP</t>
  </si>
  <si>
    <t>ZH0BJP</t>
  </si>
  <si>
    <t>CPTMDALD</t>
  </si>
  <si>
    <t>ALTD</t>
  </si>
  <si>
    <t>ZH0XJD</t>
  </si>
  <si>
    <t>CPTMDALM</t>
  </si>
  <si>
    <t>ALTM</t>
  </si>
  <si>
    <t>ZH0XJF</t>
  </si>
  <si>
    <t>CPTMDALT</t>
  </si>
  <si>
    <t>ALCC</t>
  </si>
  <si>
    <t>ZH0XJE</t>
  </si>
  <si>
    <t>CPTMDAPP</t>
  </si>
  <si>
    <t>GLAP</t>
  </si>
  <si>
    <t>ZH0XJG</t>
  </si>
  <si>
    <t>CPTMDBAJ</t>
  </si>
  <si>
    <t>BALJ</t>
  </si>
  <si>
    <t>ZH0XJI</t>
  </si>
  <si>
    <t>CPTMDBAM</t>
  </si>
  <si>
    <t>BALM</t>
  </si>
  <si>
    <t>ZH0XJJ</t>
  </si>
  <si>
    <t>CPTMDCDO</t>
  </si>
  <si>
    <t>CDOC</t>
  </si>
  <si>
    <t>ZH0XJK</t>
  </si>
  <si>
    <t>CPTMDCTR</t>
  </si>
  <si>
    <t>CENC</t>
  </si>
  <si>
    <t>ZH0XJL</t>
  </si>
  <si>
    <t>CPTMDDAT</t>
  </si>
  <si>
    <t>DTGL</t>
  </si>
  <si>
    <t>ZH0XJH</t>
  </si>
  <si>
    <t>CPTMDENT</t>
  </si>
  <si>
    <t>GLEN</t>
  </si>
  <si>
    <t>ZH0XJM</t>
  </si>
  <si>
    <t>CPTMDJUS</t>
  </si>
  <si>
    <t>CJUS</t>
  </si>
  <si>
    <t>ZH0XJN</t>
  </si>
  <si>
    <t>CPTMDMV1</t>
  </si>
  <si>
    <t xml:space="preserve">MAD DES DONNEES SOUS BO : HISTORIQUE MVTS MOIS 1            </t>
  </si>
  <si>
    <t>KCMV</t>
  </si>
  <si>
    <t>H20XS066</t>
  </si>
  <si>
    <t>ZH20J3</t>
  </si>
  <si>
    <t>ZH2AJM</t>
  </si>
  <si>
    <t>CPTMDNLJ</t>
  </si>
  <si>
    <t>MNLJ</t>
  </si>
  <si>
    <t>ZH0XJO</t>
  </si>
  <si>
    <t>CPTMDNLM</t>
  </si>
  <si>
    <t>MNLM</t>
  </si>
  <si>
    <t>ZH0RJP</t>
  </si>
  <si>
    <t>H00XS525</t>
  </si>
  <si>
    <t>ZH0XJP</t>
  </si>
  <si>
    <t>CPTMDPAR</t>
  </si>
  <si>
    <t>GLPA</t>
  </si>
  <si>
    <t>ZH0XJQ</t>
  </si>
  <si>
    <t>CPTMDPCI</t>
  </si>
  <si>
    <t>PCIN</t>
  </si>
  <si>
    <t>ZH0XJR</t>
  </si>
  <si>
    <t>CPTMDPGL</t>
  </si>
  <si>
    <t>CPAG</t>
  </si>
  <si>
    <t>ZH0XJS</t>
  </si>
  <si>
    <t>CPTMDSYN</t>
  </si>
  <si>
    <t>CSYN</t>
  </si>
  <si>
    <t>ZH0XJT</t>
  </si>
  <si>
    <t>CPTMDTVA</t>
  </si>
  <si>
    <t>GTVA</t>
  </si>
  <si>
    <t>ZH0XJU</t>
  </si>
  <si>
    <t>CPTXS002</t>
  </si>
  <si>
    <t>HABI</t>
  </si>
  <si>
    <t>ZH20J8</t>
  </si>
  <si>
    <t>CREMEP</t>
  </si>
  <si>
    <t>CONDITIONS DE REMUNERATION EPARG</t>
  </si>
  <si>
    <t>DL02</t>
  </si>
  <si>
    <t>H20XS511</t>
  </si>
  <si>
    <t>ZH23JF</t>
  </si>
  <si>
    <t>ZH2BJC</t>
  </si>
  <si>
    <t>CRM_CARAC_aaammjj.dat</t>
  </si>
  <si>
    <t>CRM_CARAC</t>
  </si>
  <si>
    <t>CRM_CARAC_YYYYMMDD.dat</t>
  </si>
  <si>
    <t>ZH4RJ0</t>
  </si>
  <si>
    <t>CRMCAPCA</t>
  </si>
  <si>
    <t xml:space="preserve">GESTION CAPACITE CANAL                                      </t>
  </si>
  <si>
    <t>H40XS064</t>
  </si>
  <si>
    <t>ZH4UJZ</t>
  </si>
  <si>
    <t>ZH4CJZ</t>
  </si>
  <si>
    <t>CRMINCOF</t>
  </si>
  <si>
    <t xml:space="preserve">INCOMPATIBILITE ENTRE LES OFFERS                            </t>
  </si>
  <si>
    <t>H40XS065</t>
  </si>
  <si>
    <t>ZH4VJ0</t>
  </si>
  <si>
    <t>ZH4DJ0</t>
  </si>
  <si>
    <t>CRMINTCO</t>
  </si>
  <si>
    <t xml:space="preserve">INTENSITE COMMERCIALE                                       </t>
  </si>
  <si>
    <t>H40XS066</t>
  </si>
  <si>
    <t>ZH4VJ1</t>
  </si>
  <si>
    <t>ZH4DJ1</t>
  </si>
  <si>
    <t>CTACAF</t>
  </si>
  <si>
    <t>G434</t>
  </si>
  <si>
    <t>H40XS017</t>
  </si>
  <si>
    <t>ZH4VJ2</t>
  </si>
  <si>
    <t>ZH4DJ2</t>
  </si>
  <si>
    <t>CTCDPA</t>
  </si>
  <si>
    <t>CTCDC128</t>
  </si>
  <si>
    <t xml:space="preserve">CONDITION PARTICULIERES TITRES                              </t>
  </si>
  <si>
    <t>C128</t>
  </si>
  <si>
    <t>ZAXHJQ</t>
  </si>
  <si>
    <t>H10XS335</t>
  </si>
  <si>
    <t>ZH1TJV</t>
  </si>
  <si>
    <t>ZH1BJV</t>
  </si>
  <si>
    <t>CTRASP</t>
  </si>
  <si>
    <t xml:space="preserve">CONTRAT CONTIENT ASSOC. DE PRODUIT                          </t>
  </si>
  <si>
    <t>G588</t>
  </si>
  <si>
    <t>H10XS088</t>
  </si>
  <si>
    <t>ZH1TJW</t>
  </si>
  <si>
    <t>ZH1BJW</t>
  </si>
  <si>
    <t>CTRCTR</t>
  </si>
  <si>
    <t xml:space="preserve">RELATION INTER CONTRAT                                      </t>
  </si>
  <si>
    <t>CCTR</t>
  </si>
  <si>
    <t>V0CTRCTR</t>
  </si>
  <si>
    <t>H10XS321</t>
  </si>
  <si>
    <t>ZH1SME</t>
  </si>
  <si>
    <t>ZH1AME</t>
  </si>
  <si>
    <t>CTRSCPTE</t>
  </si>
  <si>
    <t xml:space="preserve">COMPTES CENTRALISES                                         </t>
  </si>
  <si>
    <t>CSCE</t>
  </si>
  <si>
    <t>V0CTRSCPTE</t>
  </si>
  <si>
    <t>H20XS279</t>
  </si>
  <si>
    <t>ZH2SMD</t>
  </si>
  <si>
    <t>ZH2AMD</t>
  </si>
  <si>
    <t>CTRSCPTR</t>
  </si>
  <si>
    <t xml:space="preserve">COMPTES CENTRALISATEURS                                     </t>
  </si>
  <si>
    <t>CSCR</t>
  </si>
  <si>
    <t>V0CTRSCPTR</t>
  </si>
  <si>
    <t>H20XS280</t>
  </si>
  <si>
    <t>ZH2SME</t>
  </si>
  <si>
    <t>ZH2AME</t>
  </si>
  <si>
    <t>CTRSRELI</t>
  </si>
  <si>
    <t xml:space="preserve">RELIE CENTRALISE ET CENTRALISEUR                            </t>
  </si>
  <si>
    <t>CSRE</t>
  </si>
  <si>
    <t>V0CTRSRELI</t>
  </si>
  <si>
    <t>H20XS281</t>
  </si>
  <si>
    <t>ZH2SMF</t>
  </si>
  <si>
    <t>ZH2AMF</t>
  </si>
  <si>
    <t>CUMVTP</t>
  </si>
  <si>
    <t>CUMUL MVTS PAR PERIODE (DAMIER)</t>
  </si>
  <si>
    <t>DL04</t>
  </si>
  <si>
    <t>H20XS513</t>
  </si>
  <si>
    <t>ZH23JH</t>
  </si>
  <si>
    <t>ZH2BJE</t>
  </si>
  <si>
    <t>D2R06</t>
  </si>
  <si>
    <t>D256</t>
  </si>
  <si>
    <t>H10XS336</t>
  </si>
  <si>
    <t>ZH1TJX</t>
  </si>
  <si>
    <t>ZH1BJX</t>
  </si>
  <si>
    <t>D2R13</t>
  </si>
  <si>
    <t>DR13</t>
  </si>
  <si>
    <t>H10XS089</t>
  </si>
  <si>
    <t>ZH1TJY</t>
  </si>
  <si>
    <t>ZH1BJY</t>
  </si>
  <si>
    <t>ACTAJ0</t>
  </si>
  <si>
    <t>AJ00</t>
  </si>
  <si>
    <t>H40XS074</t>
  </si>
  <si>
    <t>ZH4SJY</t>
  </si>
  <si>
    <t>ZH4AJ1</t>
  </si>
  <si>
    <t>DAIXE002</t>
  </si>
  <si>
    <t>Escompte et cautionnement DAILLY</t>
  </si>
  <si>
    <t>DAIXE2CF</t>
  </si>
  <si>
    <t>DYCC</t>
  </si>
  <si>
    <t>H10XS195</t>
  </si>
  <si>
    <t>ZH13JW</t>
  </si>
  <si>
    <t>S2 Gestion SI Credits</t>
  </si>
  <si>
    <t>U4 Credits</t>
  </si>
  <si>
    <t>CAT Etudes-GSI-Crédits IHM</t>
  </si>
  <si>
    <t>ZH1AJ6</t>
  </si>
  <si>
    <t>DAIXE2CG</t>
  </si>
  <si>
    <t>H10XS194</t>
  </si>
  <si>
    <t>ZH1UJ0</t>
  </si>
  <si>
    <t>DATBDC61</t>
  </si>
  <si>
    <t>H20XS015</t>
  </si>
  <si>
    <t>ZH2SMG</t>
  </si>
  <si>
    <t>ZH2AMG</t>
  </si>
  <si>
    <t>ACTARCEI</t>
  </si>
  <si>
    <t>RCEI</t>
  </si>
  <si>
    <t>H40XS134</t>
  </si>
  <si>
    <t>ZH4SJL</t>
  </si>
  <si>
    <t>DATDEVI2</t>
  </si>
  <si>
    <t>Comptes et crédits en devises (IPSO)</t>
  </si>
  <si>
    <t xml:space="preserve">CREE PAR TRT OFIS MICRO FIN DE MOIS POUR EMACO              </t>
  </si>
  <si>
    <t>IPS1</t>
  </si>
  <si>
    <t>ZH4VJ3</t>
  </si>
  <si>
    <t>DB2CIVIL</t>
  </si>
  <si>
    <t>H00XS011</t>
  </si>
  <si>
    <t>ZH0TJQ</t>
  </si>
  <si>
    <t>ZH0BJQ</t>
  </si>
  <si>
    <t>DBALER</t>
  </si>
  <si>
    <t>DBAL</t>
  </si>
  <si>
    <t>H00XS330</t>
  </si>
  <si>
    <t>ZH0TJR</t>
  </si>
  <si>
    <t>ZH0BJR</t>
  </si>
  <si>
    <t>DBAVDE</t>
  </si>
  <si>
    <t>DBDE</t>
  </si>
  <si>
    <t>H00XS331</t>
  </si>
  <si>
    <t>ZH0TJS</t>
  </si>
  <si>
    <t>ZH0BJS</t>
  </si>
  <si>
    <t>DBAVPR</t>
  </si>
  <si>
    <t>DBPR</t>
  </si>
  <si>
    <t>H00XS332</t>
  </si>
  <si>
    <t>ZH0TJT</t>
  </si>
  <si>
    <t>ZH0BJT</t>
  </si>
  <si>
    <t>DBCOMP</t>
  </si>
  <si>
    <t>DBCO</t>
  </si>
  <si>
    <t>H00XS333</t>
  </si>
  <si>
    <t>ZH0TJU</t>
  </si>
  <si>
    <t>ZH0BJU</t>
  </si>
  <si>
    <t>DBCOND</t>
  </si>
  <si>
    <t>DBCD</t>
  </si>
  <si>
    <t>H00XS334</t>
  </si>
  <si>
    <t>ZH0TJV</t>
  </si>
  <si>
    <t>ZH0BJV</t>
  </si>
  <si>
    <t>DBSITU</t>
  </si>
  <si>
    <t>DBSI</t>
  </si>
  <si>
    <t>H00XS335</t>
  </si>
  <si>
    <t>ZH0TJW</t>
  </si>
  <si>
    <t>ZH0BJW</t>
  </si>
  <si>
    <t>DBTYAL</t>
  </si>
  <si>
    <t>H00XS336</t>
  </si>
  <si>
    <t>ZH0TJX</t>
  </si>
  <si>
    <t>ZH0BJX</t>
  </si>
  <si>
    <t>DBTYSI</t>
  </si>
  <si>
    <t>H00XS337</t>
  </si>
  <si>
    <t>ZH0TJY</t>
  </si>
  <si>
    <t>ZH0BJY</t>
  </si>
  <si>
    <t>DEBPILLC</t>
  </si>
  <si>
    <t>XD20</t>
  </si>
  <si>
    <t>H00XS526</t>
  </si>
  <si>
    <t>ZH0TJZ</t>
  </si>
  <si>
    <t>DEBXSY00</t>
  </si>
  <si>
    <t>DEBXKZ06</t>
  </si>
  <si>
    <t>DEBX</t>
  </si>
  <si>
    <t>H00XS382</t>
  </si>
  <si>
    <t>ZH0QJ5</t>
  </si>
  <si>
    <t>ZH0GJ6</t>
  </si>
  <si>
    <t>DEBXKZ42</t>
  </si>
  <si>
    <t>H00XS417</t>
  </si>
  <si>
    <t>ZH0RJ4</t>
  </si>
  <si>
    <t>DEBXKZ45</t>
  </si>
  <si>
    <t>H00XS420</t>
  </si>
  <si>
    <t>ZH0RJ7</t>
  </si>
  <si>
    <t>DEBXKZ47</t>
  </si>
  <si>
    <t>H00XS422</t>
  </si>
  <si>
    <t>ZH0RJ9</t>
  </si>
  <si>
    <t>Toutes les parties communes</t>
  </si>
  <si>
    <t>H00XS377</t>
  </si>
  <si>
    <t>ZH0QJ0</t>
  </si>
  <si>
    <t>DENONC</t>
  </si>
  <si>
    <t xml:space="preserve">SUIVI DECOUVERT - ETAT DU PLAFOND AVANT DENONCIATION        </t>
  </si>
  <si>
    <t>DENO</t>
  </si>
  <si>
    <t>H10XS341</t>
  </si>
  <si>
    <t>ZH1UJ1</t>
  </si>
  <si>
    <t>ZH1CJ1</t>
  </si>
  <si>
    <t>DERAVA12</t>
  </si>
  <si>
    <t>Interfaces DERICA</t>
  </si>
  <si>
    <t xml:space="preserve">HISTORIQUE DONNEES CR     (M59DV16W0)                       </t>
  </si>
  <si>
    <t>FIBN</t>
  </si>
  <si>
    <t>H10XS517</t>
  </si>
  <si>
    <t>ZH1SMF</t>
  </si>
  <si>
    <t>U1 Credits</t>
  </si>
  <si>
    <t>CAT Etudes-GSI-Crédits Simulation et Proposition</t>
  </si>
  <si>
    <t>ZH1AMF</t>
  </si>
  <si>
    <t>DERAVA13</t>
  </si>
  <si>
    <t xml:space="preserve">HISTORIQUE DONNEES BDF    (M59DV15W0)                       </t>
  </si>
  <si>
    <t>H10XS518</t>
  </si>
  <si>
    <t>ZH1SMG</t>
  </si>
  <si>
    <t>ZH1AMG</t>
  </si>
  <si>
    <t>TA/0AMT/DERCDIC1/0</t>
  </si>
  <si>
    <t>TECC</t>
  </si>
  <si>
    <t>DERCDIC1</t>
  </si>
  <si>
    <t>DERIVATION IDENTIFIANT COMPTABLE</t>
  </si>
  <si>
    <t>H10XS031</t>
  </si>
  <si>
    <t>ZH1VJF</t>
  </si>
  <si>
    <t>ZH1BJS</t>
  </si>
  <si>
    <t>TA/0AMT/DERCDICP/0</t>
  </si>
  <si>
    <t>DERCDICP</t>
  </si>
  <si>
    <t>DERIVATION IDENTIFIANT COMPTABLE DAV</t>
  </si>
  <si>
    <t>H10XS032</t>
  </si>
  <si>
    <t>ZH1WJZ</t>
  </si>
  <si>
    <t>ZH1BJZ</t>
  </si>
  <si>
    <t>DESCOM</t>
  </si>
  <si>
    <t>C504</t>
  </si>
  <si>
    <t>H10XS090</t>
  </si>
  <si>
    <t>ZH1UJ2</t>
  </si>
  <si>
    <t>ZH1CJ2</t>
  </si>
  <si>
    <t>DEVISE.txt</t>
  </si>
  <si>
    <t>DEVISE</t>
  </si>
  <si>
    <t>DEVS</t>
  </si>
  <si>
    <t>#CR#EFAIJ_YYYYMMDDHHMISS_DEVISE.txt</t>
  </si>
  <si>
    <t>ZH4RJ3</t>
  </si>
  <si>
    <t>DGCZ06</t>
  </si>
  <si>
    <t xml:space="preserve">CORRESP PARTENAIRE VEGA/EMACO                               </t>
  </si>
  <si>
    <t>CZ06</t>
  </si>
  <si>
    <t>H40XS018</t>
  </si>
  <si>
    <t>ZH4VJ4</t>
  </si>
  <si>
    <t>ZH4DJ4</t>
  </si>
  <si>
    <t>DGCZ09</t>
  </si>
  <si>
    <t xml:space="preserve">CC RECEPTACLE CC/PERSONNE                                   </t>
  </si>
  <si>
    <t>S01GVT</t>
  </si>
  <si>
    <t>ZH0SMY</t>
  </si>
  <si>
    <t>Hors Périmètre</t>
  </si>
  <si>
    <t>DGCZ11</t>
  </si>
  <si>
    <t xml:space="preserve">SENSIBILITE A TECHNIQUE DE CONTACT                          </t>
  </si>
  <si>
    <t>H40XS019</t>
  </si>
  <si>
    <t>ZH4VJ5</t>
  </si>
  <si>
    <t>ZH4DJ5</t>
  </si>
  <si>
    <t>DGCZ13</t>
  </si>
  <si>
    <t xml:space="preserve">CC AFFECTATION CC SEGMENT EMACO                             </t>
  </si>
  <si>
    <t>CZ13</t>
  </si>
  <si>
    <t>H10XS091</t>
  </si>
  <si>
    <t>ZH1UJ3</t>
  </si>
  <si>
    <t>ZH1CJ3</t>
  </si>
  <si>
    <t>DGCZ15</t>
  </si>
  <si>
    <t xml:space="preserve">CC                                                          </t>
  </si>
  <si>
    <t>CZ15</t>
  </si>
  <si>
    <t>ZAXCJS</t>
  </si>
  <si>
    <t>H10XS092</t>
  </si>
  <si>
    <t>ZH1UJ4</t>
  </si>
  <si>
    <t>ZH1CJ4</t>
  </si>
  <si>
    <t>DGCZ17</t>
  </si>
  <si>
    <t xml:space="preserve">CC CLIENT COMMERCIAL EST GERE PAR EDS                       </t>
  </si>
  <si>
    <t>CZ17</t>
  </si>
  <si>
    <t>H10XS093</t>
  </si>
  <si>
    <t>ZH1UJ5</t>
  </si>
  <si>
    <t>ZH1CJ5</t>
  </si>
  <si>
    <t>DGCZ18</t>
  </si>
  <si>
    <t>CZ18</t>
  </si>
  <si>
    <t>ZAXPJS</t>
  </si>
  <si>
    <t>H10XS094</t>
  </si>
  <si>
    <t>ZH1UJ6</t>
  </si>
  <si>
    <t>ZH1CJ6</t>
  </si>
  <si>
    <t>DGCZ19</t>
  </si>
  <si>
    <t>Suivi des C.C en portefeuille</t>
  </si>
  <si>
    <t xml:space="preserve">CC EST GERE PAR PORTEFEUILLE                                </t>
  </si>
  <si>
    <t>CZ19</t>
  </si>
  <si>
    <t>H40XS020</t>
  </si>
  <si>
    <t>ZH4VJ6</t>
  </si>
  <si>
    <t>Pilotage commercial</t>
  </si>
  <si>
    <t>PCO</t>
  </si>
  <si>
    <t>ZH4DJ6</t>
  </si>
  <si>
    <t>DGCZ20</t>
  </si>
  <si>
    <t>CZ20</t>
  </si>
  <si>
    <t>H10XS342</t>
  </si>
  <si>
    <t>ZH1UJ7</t>
  </si>
  <si>
    <t>ZH1CJ7</t>
  </si>
  <si>
    <t>DGCZ28</t>
  </si>
  <si>
    <t>Gestion des propositions</t>
  </si>
  <si>
    <t xml:space="preserve">BLOC NOTE RISQUE                                            </t>
  </si>
  <si>
    <t>CZ28</t>
  </si>
  <si>
    <t>H40XS021</t>
  </si>
  <si>
    <t>ZH4VJ7</t>
  </si>
  <si>
    <t>ZH4DJ7</t>
  </si>
  <si>
    <t>DGCZ62</t>
  </si>
  <si>
    <t xml:space="preserve">LIEN TECHNIQUE DE CONTACT/BOUTON                            </t>
  </si>
  <si>
    <t>CZ62</t>
  </si>
  <si>
    <t>H40XS022</t>
  </si>
  <si>
    <t>ZH4VJ8</t>
  </si>
  <si>
    <t>ZH4DJ8</t>
  </si>
  <si>
    <t>DGXA70</t>
  </si>
  <si>
    <t xml:space="preserve">UTILISATION TECHNIQUE CANAL                                 </t>
  </si>
  <si>
    <t>XA70</t>
  </si>
  <si>
    <t>H40XS023</t>
  </si>
  <si>
    <t>ZH4VJ9</t>
  </si>
  <si>
    <t>ZH4DJ9</t>
  </si>
  <si>
    <t>DGXB46</t>
  </si>
  <si>
    <t>Gestion des offres commerciales</t>
  </si>
  <si>
    <t xml:space="preserve">REGROUPEMENT PRODUIT OFFRE                                  </t>
  </si>
  <si>
    <t>XB46</t>
  </si>
  <si>
    <t>H40XS024</t>
  </si>
  <si>
    <t>ZH4VJB</t>
  </si>
  <si>
    <t>ZH4DJB</t>
  </si>
  <si>
    <t>DGXB51</t>
  </si>
  <si>
    <t>EMAF</t>
  </si>
  <si>
    <t xml:space="preserve">RATTACHEMENT PRODUIT GROUPE                                 </t>
  </si>
  <si>
    <t>XB51</t>
  </si>
  <si>
    <t>H40XS284</t>
  </si>
  <si>
    <t>ZH4YJM</t>
  </si>
  <si>
    <t>ZH4GJM</t>
  </si>
  <si>
    <t>DGXB52</t>
  </si>
  <si>
    <t xml:space="preserve">CORRESPONDANCE CANAL EMACO(XG10) VEGA(G301)                 </t>
  </si>
  <si>
    <t>XB52</t>
  </si>
  <si>
    <t>H40XS025</t>
  </si>
  <si>
    <t>ZH4VJD</t>
  </si>
  <si>
    <t>ZH4DJD</t>
  </si>
  <si>
    <t>DGXE01</t>
  </si>
  <si>
    <t>Calcul des objectifs commerciaux</t>
  </si>
  <si>
    <t xml:space="preserve">OBJECTIF EDS PRODUIT                                        </t>
  </si>
  <si>
    <t>XE01</t>
  </si>
  <si>
    <t>H40XS226</t>
  </si>
  <si>
    <t>ZH4VJH</t>
  </si>
  <si>
    <t>ZH4DJH</t>
  </si>
  <si>
    <t>DGXE10</t>
  </si>
  <si>
    <t xml:space="preserve">OBJECTIF PF PRODUIT                                         </t>
  </si>
  <si>
    <t>XE10</t>
  </si>
  <si>
    <t>H40XS227</t>
  </si>
  <si>
    <t>ZH4VJI</t>
  </si>
  <si>
    <t>ZH4DJI</t>
  </si>
  <si>
    <t>DGXE11</t>
  </si>
  <si>
    <t xml:space="preserve">OBJECTIF PF MODIFIE                                         </t>
  </si>
  <si>
    <t>XE11</t>
  </si>
  <si>
    <t>H40XS228</t>
  </si>
  <si>
    <t>ZH4VJJ</t>
  </si>
  <si>
    <t>ZH4DJJ</t>
  </si>
  <si>
    <t>DGXF45</t>
  </si>
  <si>
    <t>Suivi d'activité commerciale</t>
  </si>
  <si>
    <t xml:space="preserve">APPLIQUER TYPE RESULTAT PRODUIT                             </t>
  </si>
  <si>
    <t>XF45</t>
  </si>
  <si>
    <t>H40XS229</t>
  </si>
  <si>
    <t>ZH4VJK</t>
  </si>
  <si>
    <t>ZH4DJK</t>
  </si>
  <si>
    <t>DGXG14</t>
  </si>
  <si>
    <t xml:space="preserve">CARACTERISTIQUE ADAPTABLE                                   </t>
  </si>
  <si>
    <t>XG14</t>
  </si>
  <si>
    <t>V0DGXG14</t>
  </si>
  <si>
    <t>H40XS189</t>
  </si>
  <si>
    <t>ZH4SMD</t>
  </si>
  <si>
    <t>ZH4AMD</t>
  </si>
  <si>
    <t>DGXG1A</t>
  </si>
  <si>
    <t xml:space="preserve">RAISON ANNULATION                                           </t>
  </si>
  <si>
    <t>H40XS026</t>
  </si>
  <si>
    <t>ZH4VJN</t>
  </si>
  <si>
    <t>ZH4DJN</t>
  </si>
  <si>
    <t>DGXG29</t>
  </si>
  <si>
    <t xml:space="preserve">GROUPE PRODUIT SERVICE                                      </t>
  </si>
  <si>
    <t>XG29</t>
  </si>
  <si>
    <t>H40XS285</t>
  </si>
  <si>
    <t>ZH4YJN</t>
  </si>
  <si>
    <t>ZH4GJN</t>
  </si>
  <si>
    <t>DGXG33</t>
  </si>
  <si>
    <t>H40XS027</t>
  </si>
  <si>
    <t>ZH4VJR</t>
  </si>
  <si>
    <t>ZH4DJR</t>
  </si>
  <si>
    <t>DGXG3B</t>
  </si>
  <si>
    <t xml:space="preserve">MOTIF PHASE TYPE                                            </t>
  </si>
  <si>
    <t>H40XS028</t>
  </si>
  <si>
    <t>ZH4VJU</t>
  </si>
  <si>
    <t>ZH4DJU</t>
  </si>
  <si>
    <t>DGXG41</t>
  </si>
  <si>
    <t xml:space="preserve">OFFRE BANCAIRE ET ADAPTEE                                   </t>
  </si>
  <si>
    <t>XG41</t>
  </si>
  <si>
    <t>H40XS237</t>
  </si>
  <si>
    <t>ZH4VJV</t>
  </si>
  <si>
    <t>ZH4DJV</t>
  </si>
  <si>
    <t>DGXG45</t>
  </si>
  <si>
    <t>Agenda commercial</t>
  </si>
  <si>
    <t xml:space="preserve">PLAGE AGENDA                                                </t>
  </si>
  <si>
    <t>V0DGXG45</t>
  </si>
  <si>
    <t>H40XS029</t>
  </si>
  <si>
    <t>ZH4VJX</t>
  </si>
  <si>
    <t>ZH4DJX</t>
  </si>
  <si>
    <t>DGXG48</t>
  </si>
  <si>
    <t xml:space="preserve">PROPOSITION COMMERCIALE                                     </t>
  </si>
  <si>
    <t>XG48</t>
  </si>
  <si>
    <t>H40XS030</t>
  </si>
  <si>
    <t>ZH4VJY</t>
  </si>
  <si>
    <t>ZH4DJY</t>
  </si>
  <si>
    <t>DGXG49</t>
  </si>
  <si>
    <t xml:space="preserve">CLIGNOTANTS EMACO                                           </t>
  </si>
  <si>
    <t>XG49</t>
  </si>
  <si>
    <t>DGYG49</t>
  </si>
  <si>
    <t>H40XS190</t>
  </si>
  <si>
    <t>ZH4SME</t>
  </si>
  <si>
    <t>ZH4AME</t>
  </si>
  <si>
    <t>DGXG50</t>
  </si>
  <si>
    <t xml:space="preserve">CLIGNOTANTS TYPE EMACO                                      </t>
  </si>
  <si>
    <t>XG50</t>
  </si>
  <si>
    <t>DGYG50</t>
  </si>
  <si>
    <t>H40XS191</t>
  </si>
  <si>
    <t>ZH4SMF</t>
  </si>
  <si>
    <t>ZH4AMF</t>
  </si>
  <si>
    <t>DGXG52</t>
  </si>
  <si>
    <t xml:space="preserve">FIDELITE RENTABILITE                                        </t>
  </si>
  <si>
    <t>XG52</t>
  </si>
  <si>
    <t>DGYG52</t>
  </si>
  <si>
    <t>H40XS004</t>
  </si>
  <si>
    <t>ZH4SMG</t>
  </si>
  <si>
    <t>ZH4AMG</t>
  </si>
  <si>
    <t>DGXG57</t>
  </si>
  <si>
    <t xml:space="preserve">REFERENCE PRODUIT SERVICE                                   </t>
  </si>
  <si>
    <t>H40XS031</t>
  </si>
  <si>
    <t>ZH4VJZ</t>
  </si>
  <si>
    <t>ZH4DJZ</t>
  </si>
  <si>
    <t>DGXG60</t>
  </si>
  <si>
    <t>Cotation réciprocité</t>
  </si>
  <si>
    <t xml:space="preserve">SEGMENT                                                     </t>
  </si>
  <si>
    <t>H40XS032</t>
  </si>
  <si>
    <t>ZH4WJ0</t>
  </si>
  <si>
    <t>ZH4EJ0</t>
  </si>
  <si>
    <t>DGXG61</t>
  </si>
  <si>
    <t xml:space="preserve">SEGMENTATION                                                </t>
  </si>
  <si>
    <t>H40XS033</t>
  </si>
  <si>
    <t>ZH4WJ1</t>
  </si>
  <si>
    <t>ZH4EJ1</t>
  </si>
  <si>
    <t>DGXG65</t>
  </si>
  <si>
    <t xml:space="preserve">TACHE ELEMENTAIRE TYPE                                      </t>
  </si>
  <si>
    <t>XG65</t>
  </si>
  <si>
    <t>DGYG65</t>
  </si>
  <si>
    <t>H40XS192</t>
  </si>
  <si>
    <t>ZH4SMH</t>
  </si>
  <si>
    <t>ZH4AMH</t>
  </si>
  <si>
    <t>DGXG66</t>
  </si>
  <si>
    <t xml:space="preserve">TECHNIQUE CONTACT                                           </t>
  </si>
  <si>
    <t>XG66</t>
  </si>
  <si>
    <t>H40XS034</t>
  </si>
  <si>
    <t>ZH4WJ2</t>
  </si>
  <si>
    <t>ZH4EJ2</t>
  </si>
  <si>
    <t>DGXG68</t>
  </si>
  <si>
    <t>Mesure de l'activité commerciale</t>
  </si>
  <si>
    <t xml:space="preserve">TYPE ACTIVITE                                               </t>
  </si>
  <si>
    <t>XG68</t>
  </si>
  <si>
    <t>H40XS035</t>
  </si>
  <si>
    <t>ZH4WJ3</t>
  </si>
  <si>
    <t>ZH4EJ3</t>
  </si>
  <si>
    <t>DGXG74</t>
  </si>
  <si>
    <t xml:space="preserve">TYPE OBJECTIF                                               </t>
  </si>
  <si>
    <t>XG74</t>
  </si>
  <si>
    <t>H40XS240</t>
  </si>
  <si>
    <t>ZH4WJ5</t>
  </si>
  <si>
    <t>ZH4EJ5</t>
  </si>
  <si>
    <t>DGXG78</t>
  </si>
  <si>
    <t xml:space="preserve">CONTACT REALISE                                             </t>
  </si>
  <si>
    <t>XG78</t>
  </si>
  <si>
    <t>H40XS036</t>
  </si>
  <si>
    <t>ZH4WJ6</t>
  </si>
  <si>
    <t>ZH4EJ6</t>
  </si>
  <si>
    <t>DGXG82</t>
  </si>
  <si>
    <t xml:space="preserve">TYPE REGROUPEMENT                                           </t>
  </si>
  <si>
    <t>XG82</t>
  </si>
  <si>
    <t>H40XS286</t>
  </si>
  <si>
    <t>ZH4YJO</t>
  </si>
  <si>
    <t>ZH4GJO</t>
  </si>
  <si>
    <t>DGXH15</t>
  </si>
  <si>
    <t xml:space="preserve">TABLE RESULTAT                                              </t>
  </si>
  <si>
    <t>H40XS037</t>
  </si>
  <si>
    <t>ZH4WJ8</t>
  </si>
  <si>
    <t>ZH4EJ8</t>
  </si>
  <si>
    <t>DGXH16</t>
  </si>
  <si>
    <t xml:space="preserve">TABLE VALORISATION RESULTAT                                 </t>
  </si>
  <si>
    <t>H40XS038</t>
  </si>
  <si>
    <t>ZH4WJ9</t>
  </si>
  <si>
    <t>ZH4EJ9</t>
  </si>
  <si>
    <t>DGXJ68</t>
  </si>
  <si>
    <t xml:space="preserve">PF APPELLE SUR UN CONTACT ASA                               </t>
  </si>
  <si>
    <t>XJ68</t>
  </si>
  <si>
    <t>V0DGXJ68</t>
  </si>
  <si>
    <t>H40XS244</t>
  </si>
  <si>
    <t>ZH4WJC</t>
  </si>
  <si>
    <t>ZH4EJC</t>
  </si>
  <si>
    <t>DGXK13</t>
  </si>
  <si>
    <t>XK13</t>
  </si>
  <si>
    <t>DGYK13</t>
  </si>
  <si>
    <t>H40XS200</t>
  </si>
  <si>
    <t>ZH4ST2</t>
  </si>
  <si>
    <t>ZH4AT2</t>
  </si>
  <si>
    <t>DGXK18</t>
  </si>
  <si>
    <t>XK18</t>
  </si>
  <si>
    <t>DGYK18</t>
  </si>
  <si>
    <t>H40XS194</t>
  </si>
  <si>
    <t>ZH4SMJ</t>
  </si>
  <si>
    <t>ZH4AMJ</t>
  </si>
  <si>
    <t>DISPAC</t>
  </si>
  <si>
    <t>Gestion de la fiscalité</t>
  </si>
  <si>
    <t xml:space="preserve">MENU GENERAL DU LOGICIEL ADI                                </t>
  </si>
  <si>
    <t>B105</t>
  </si>
  <si>
    <t>H20XS289</t>
  </si>
  <si>
    <t>ZH2UJK</t>
  </si>
  <si>
    <t>ZH2CJK</t>
  </si>
  <si>
    <t>DISPPA</t>
  </si>
  <si>
    <t>B199</t>
  </si>
  <si>
    <t>H20XS290</t>
  </si>
  <si>
    <t>ZH2UJL</t>
  </si>
  <si>
    <t>ZH2CJL</t>
  </si>
  <si>
    <t>DOCJUS</t>
  </si>
  <si>
    <t xml:space="preserve">DOCUMENT JUSTIFICATIF                                       </t>
  </si>
  <si>
    <t>C703</t>
  </si>
  <si>
    <t>H10XS501</t>
  </si>
  <si>
    <t>ZH1UJ8</t>
  </si>
  <si>
    <t>ZH1CJ8</t>
  </si>
  <si>
    <t>DOFISC</t>
  </si>
  <si>
    <t xml:space="preserve">FICHIER INFOCENTRE DONNEES FISCALES                         </t>
  </si>
  <si>
    <t>CZ58</t>
  </si>
  <si>
    <t>H10XS095</t>
  </si>
  <si>
    <t>ZH1UJ9</t>
  </si>
  <si>
    <t>ZH1CJ9</t>
  </si>
  <si>
    <t>DOFSJFON</t>
  </si>
  <si>
    <t xml:space="preserve">TYPES DE COMPTA LAB                                         </t>
  </si>
  <si>
    <t>H00XS022</t>
  </si>
  <si>
    <t>ZH0UJ1</t>
  </si>
  <si>
    <t>ZH0CJ1</t>
  </si>
  <si>
    <t>Opérations</t>
  </si>
  <si>
    <t>DOFXSAVJ</t>
  </si>
  <si>
    <t>SGST</t>
  </si>
  <si>
    <t>SGS, Sécurité et Habilitations</t>
  </si>
  <si>
    <t>ZH0UJ2</t>
  </si>
  <si>
    <t>CIS</t>
  </si>
  <si>
    <t>CAT Etudes-GSI-Contrôle Interne Sécurité</t>
  </si>
  <si>
    <t>Gestion de la sécurité logique</t>
  </si>
  <si>
    <t>SLG</t>
  </si>
  <si>
    <t>DOMIEX</t>
  </si>
  <si>
    <t xml:space="preserve">DOMICILIATION EXTERNE (C302)                                </t>
  </si>
  <si>
    <t>MIEX</t>
  </si>
  <si>
    <t>V0DOMIEX</t>
  </si>
  <si>
    <t>H10XS343</t>
  </si>
  <si>
    <t>ZH1UJA</t>
  </si>
  <si>
    <t>ZH1CJA</t>
  </si>
  <si>
    <t>DOSDER</t>
  </si>
  <si>
    <t xml:space="preserve">DERNIER DOSAGE                                              </t>
  </si>
  <si>
    <t>DH02</t>
  </si>
  <si>
    <t>V0DOSDER</t>
  </si>
  <si>
    <t>H10XS322</t>
  </si>
  <si>
    <t>ZH1SMH</t>
  </si>
  <si>
    <t>ZH1AMH</t>
  </si>
  <si>
    <t>DOSINI</t>
  </si>
  <si>
    <t xml:space="preserve">DOSAGE INITIAL                                              </t>
  </si>
  <si>
    <t>DH03</t>
  </si>
  <si>
    <t>H10XS344</t>
  </si>
  <si>
    <t>ZH1UJB</t>
  </si>
  <si>
    <t>ZH1CJB</t>
  </si>
  <si>
    <t>99998AVSOJ_[YYYY][MM][DD][HH][MM][SS]_DossierDeVente</t>
  </si>
  <si>
    <t>AVSO</t>
  </si>
  <si>
    <t>Avant-vente et souscription</t>
  </si>
  <si>
    <t>DossierDeVente</t>
  </si>
  <si>
    <t>ZH4SJK</t>
  </si>
  <si>
    <t>Processus de Distribution</t>
  </si>
  <si>
    <t>PDI</t>
  </si>
  <si>
    <t xml:space="preserve">DOSSIERS.txt </t>
  </si>
  <si>
    <t>DOSSIERS_DOSE</t>
  </si>
  <si>
    <t>DOSE</t>
  </si>
  <si>
    <t>ZH4RJ4</t>
  </si>
  <si>
    <t>DOSSIERS_ETAP</t>
  </si>
  <si>
    <t>ETAP</t>
  </si>
  <si>
    <t>ZH4RJ5</t>
  </si>
  <si>
    <t>DOUBER</t>
  </si>
  <si>
    <t>FDER</t>
  </si>
  <si>
    <t>DOER</t>
  </si>
  <si>
    <t>H00XS372</t>
  </si>
  <si>
    <t>ZH0YJ0</t>
  </si>
  <si>
    <t>ZH0GJ0</t>
  </si>
  <si>
    <t>DQR201</t>
  </si>
  <si>
    <t xml:space="preserve">CREANCES DERICA                                             </t>
  </si>
  <si>
    <t>R201</t>
  </si>
  <si>
    <t>H10XS345</t>
  </si>
  <si>
    <t>ZH1UJC</t>
  </si>
  <si>
    <t>ZH1CJC</t>
  </si>
  <si>
    <t>DQR202</t>
  </si>
  <si>
    <t xml:space="preserve">BENEFICIAIRES DERICA                                        </t>
  </si>
  <si>
    <t>R202</t>
  </si>
  <si>
    <t>H10XS346</t>
  </si>
  <si>
    <t>ZH1UJD</t>
  </si>
  <si>
    <t>ZH1CJD</t>
  </si>
  <si>
    <t>DTW10</t>
  </si>
  <si>
    <t>IMPP</t>
  </si>
  <si>
    <t>H10XS196</t>
  </si>
  <si>
    <t>ZH1UJE</t>
  </si>
  <si>
    <t>ZH1CJE</t>
  </si>
  <si>
    <t>DTWCLAS3</t>
  </si>
  <si>
    <t>H00XS013</t>
  </si>
  <si>
    <t>ZH0UJ3</t>
  </si>
  <si>
    <t>ZH0CJ3</t>
  </si>
  <si>
    <t>DWHXS671</t>
  </si>
  <si>
    <t>AMIM</t>
  </si>
  <si>
    <t>Amundi immobilier</t>
  </si>
  <si>
    <t>DTWHD001</t>
  </si>
  <si>
    <t>ZH2SMI</t>
  </si>
  <si>
    <t>ZDTAMW</t>
  </si>
  <si>
    <t>DWHXS672</t>
  </si>
  <si>
    <t>DTWHD002</t>
  </si>
  <si>
    <t>ZH2SMJ</t>
  </si>
  <si>
    <t>DWHXS678</t>
  </si>
  <si>
    <t>EPSA</t>
  </si>
  <si>
    <t>Gestion produits Epargne longue des salariés (ELSNET, NOEE)</t>
  </si>
  <si>
    <t>DTWHES04</t>
  </si>
  <si>
    <t>ZH2UJM</t>
  </si>
  <si>
    <t>ZDTEJ9</t>
  </si>
  <si>
    <t>EPSAC002</t>
  </si>
  <si>
    <t>DTWHES05</t>
  </si>
  <si>
    <t>DWHXS679</t>
  </si>
  <si>
    <t>ZH2UJS</t>
  </si>
  <si>
    <t>DTWHES06</t>
  </si>
  <si>
    <t>DWHXS681</t>
  </si>
  <si>
    <t>ZH2SMH</t>
  </si>
  <si>
    <t>ZDTBMW</t>
  </si>
  <si>
    <t>DWHXS703</t>
  </si>
  <si>
    <t>AFTG</t>
  </si>
  <si>
    <t>Gestion AFfacTuraGe</t>
  </si>
  <si>
    <t>DTWHFS09</t>
  </si>
  <si>
    <t>ZH4SMK</t>
  </si>
  <si>
    <t>ZDTAMZ</t>
  </si>
  <si>
    <t>DTWHNLIE</t>
  </si>
  <si>
    <t>H00XS023</t>
  </si>
  <si>
    <t>ZH0UJ4</t>
  </si>
  <si>
    <t>ZH0CJ4</t>
  </si>
  <si>
    <t>DTWSEAGH</t>
  </si>
  <si>
    <t>OA59</t>
  </si>
  <si>
    <t>ZH0RJV</t>
  </si>
  <si>
    <t>H00XS052</t>
  </si>
  <si>
    <t>ZH0SJV</t>
  </si>
  <si>
    <t>DTWXS002</t>
  </si>
  <si>
    <t>VPPR</t>
  </si>
  <si>
    <t>H00XS455</t>
  </si>
  <si>
    <t>ZH0UJ5</t>
  </si>
  <si>
    <t>ZH0CJ5</t>
  </si>
  <si>
    <t>DVCOPA</t>
  </si>
  <si>
    <t xml:space="preserve">A POUR CONDITION PARTICULIERE (MODELE DE VALEUR)            </t>
  </si>
  <si>
    <t>HH52</t>
  </si>
  <si>
    <t>V0DVCOPA</t>
  </si>
  <si>
    <t>H10XS297</t>
  </si>
  <si>
    <t>ZH1SH1</t>
  </si>
  <si>
    <t>ZH1AH1</t>
  </si>
  <si>
    <t>DWB77</t>
  </si>
  <si>
    <t>BAFI</t>
  </si>
  <si>
    <t>SVDE</t>
  </si>
  <si>
    <t>H00XS367</t>
  </si>
  <si>
    <t>ZH0XJV</t>
  </si>
  <si>
    <t>ZH0FJV</t>
  </si>
  <si>
    <t>DWB78</t>
  </si>
  <si>
    <t>H00XS368</t>
  </si>
  <si>
    <t>ZH0XJW</t>
  </si>
  <si>
    <t>ZH0FJW</t>
  </si>
  <si>
    <t>DWB80</t>
  </si>
  <si>
    <t>SVAG</t>
  </si>
  <si>
    <t>H00XS369</t>
  </si>
  <si>
    <t>ZH0PJA</t>
  </si>
  <si>
    <t>ZH0FJX</t>
  </si>
  <si>
    <t>DWB81</t>
  </si>
  <si>
    <t>H00XS370</t>
  </si>
  <si>
    <t>ZH0XJY</t>
  </si>
  <si>
    <t>ZH0FJY</t>
  </si>
  <si>
    <t>DWB84</t>
  </si>
  <si>
    <t>CCM8</t>
  </si>
  <si>
    <t>H40XS275</t>
  </si>
  <si>
    <t>ZH4WJD</t>
  </si>
  <si>
    <t>CAT Etudes-GSI Téléphonie</t>
  </si>
  <si>
    <t>Téléphonie-CCM</t>
  </si>
  <si>
    <t>CCM</t>
  </si>
  <si>
    <t>ZH4EJD</t>
  </si>
  <si>
    <t>DWB85</t>
  </si>
  <si>
    <t>CCM7</t>
  </si>
  <si>
    <t>H40XS276</t>
  </si>
  <si>
    <t>ZH4WJE</t>
  </si>
  <si>
    <t>ZH4EJE</t>
  </si>
  <si>
    <t>DWB86</t>
  </si>
  <si>
    <t>CCM9</t>
  </si>
  <si>
    <t>H40XS277</t>
  </si>
  <si>
    <t>ZH4WJF</t>
  </si>
  <si>
    <t>ZH4EJF</t>
  </si>
  <si>
    <t>DWB89</t>
  </si>
  <si>
    <t>CCM1</t>
  </si>
  <si>
    <t>H40XS278</t>
  </si>
  <si>
    <t>ZH4WJG</t>
  </si>
  <si>
    <t>ZH4EJG</t>
  </si>
  <si>
    <t>DWB90</t>
  </si>
  <si>
    <t>CCM2</t>
  </si>
  <si>
    <t>H40XS279</t>
  </si>
  <si>
    <t>ZH4WJH</t>
  </si>
  <si>
    <t>ZH4EJH</t>
  </si>
  <si>
    <t>DWB91</t>
  </si>
  <si>
    <t>CCM3</t>
  </si>
  <si>
    <t>H40XS280</t>
  </si>
  <si>
    <t>ZH4WJI</t>
  </si>
  <si>
    <t>ZH4EJI</t>
  </si>
  <si>
    <t>DWB92</t>
  </si>
  <si>
    <t>CCM4</t>
  </si>
  <si>
    <t>H40XS281</t>
  </si>
  <si>
    <t>ZH4WJJ</t>
  </si>
  <si>
    <t>ZH4EJJ</t>
  </si>
  <si>
    <t>DWB93</t>
  </si>
  <si>
    <t>CCM5</t>
  </si>
  <si>
    <t>H40XS282</t>
  </si>
  <si>
    <t>ZH4WJK</t>
  </si>
  <si>
    <t>ZH4EJK</t>
  </si>
  <si>
    <t>DWB94</t>
  </si>
  <si>
    <t>CCM6</t>
  </si>
  <si>
    <t>H40XS283</t>
  </si>
  <si>
    <t>ZH4WJL</t>
  </si>
  <si>
    <t>ZH4EJL</t>
  </si>
  <si>
    <t>DWB96</t>
  </si>
  <si>
    <t>DWB9GEEB</t>
  </si>
  <si>
    <t>GEEB</t>
  </si>
  <si>
    <t>H40XS176</t>
  </si>
  <si>
    <t>ZH4WJM</t>
  </si>
  <si>
    <t>ZH4EJM</t>
  </si>
  <si>
    <t>DWB9GEFE</t>
  </si>
  <si>
    <t>GEFE</t>
  </si>
  <si>
    <t>H40XS177</t>
  </si>
  <si>
    <t>ZH4WJN</t>
  </si>
  <si>
    <t>DWB9GEIX</t>
  </si>
  <si>
    <t>GEIX</t>
  </si>
  <si>
    <t>H40XS178</t>
  </si>
  <si>
    <t>ZH4WJO</t>
  </si>
  <si>
    <t>ACTARDOC</t>
  </si>
  <si>
    <t>RDOC</t>
  </si>
  <si>
    <t>H40XS137</t>
  </si>
  <si>
    <t>ZH4SJO</t>
  </si>
  <si>
    <t>DWI01</t>
  </si>
  <si>
    <t>E3PG</t>
  </si>
  <si>
    <t>UE0A</t>
  </si>
  <si>
    <t>H20XS036</t>
  </si>
  <si>
    <t>ZH2SJF</t>
  </si>
  <si>
    <t>ZH2AJF</t>
  </si>
  <si>
    <t>DWI02</t>
  </si>
  <si>
    <t>UE0B</t>
  </si>
  <si>
    <t>H20XS037</t>
  </si>
  <si>
    <t>ZH2SJG</t>
  </si>
  <si>
    <t>ZH2AJT</t>
  </si>
  <si>
    <t>DWI03</t>
  </si>
  <si>
    <t>UE0C</t>
  </si>
  <si>
    <t>H20XS038</t>
  </si>
  <si>
    <t>ZH2SJH</t>
  </si>
  <si>
    <t>ZH2AJV</t>
  </si>
  <si>
    <t>DWI04</t>
  </si>
  <si>
    <t>UE0D</t>
  </si>
  <si>
    <t>H20XS039</t>
  </si>
  <si>
    <t>ZH2SJI</t>
  </si>
  <si>
    <t>ZH2BJ3</t>
  </si>
  <si>
    <t>DWI06</t>
  </si>
  <si>
    <t>UE0E</t>
  </si>
  <si>
    <t>H20XS040</t>
  </si>
  <si>
    <t>ZH2SJJ</t>
  </si>
  <si>
    <t>ZH2BJA</t>
  </si>
  <si>
    <t>E2R19G</t>
  </si>
  <si>
    <t>R19G</t>
  </si>
  <si>
    <t>H10XS096</t>
  </si>
  <si>
    <t>ZH1UJF</t>
  </si>
  <si>
    <t>ZH1CJF</t>
  </si>
  <si>
    <t>EALECART</t>
  </si>
  <si>
    <t>Gestion des effets - CI-TRAITE</t>
  </si>
  <si>
    <t xml:space="preserve">MODULE DE COMMUNICATION FREGATE AVEC SCT                    </t>
  </si>
  <si>
    <t>XG09</t>
  </si>
  <si>
    <t>ZH2UJN</t>
  </si>
  <si>
    <t>EC01</t>
  </si>
  <si>
    <t>VMDDG6W</t>
  </si>
  <si>
    <t>H20XS261</t>
  </si>
  <si>
    <t>ZH2SH1</t>
  </si>
  <si>
    <t>ZH2AH1</t>
  </si>
  <si>
    <t>ECTASP</t>
  </si>
  <si>
    <t>P172</t>
  </si>
  <si>
    <t>H10XS097</t>
  </si>
  <si>
    <t>ZH1UJG</t>
  </si>
  <si>
    <t>ZH1CJG</t>
  </si>
  <si>
    <t>EDICON</t>
  </si>
  <si>
    <t xml:space="preserve">LIEN EDITION EVT VIPS/CONTRAT                               </t>
  </si>
  <si>
    <t>H10XS435</t>
  </si>
  <si>
    <t>ZH1UJH</t>
  </si>
  <si>
    <t>ZH1CJH</t>
  </si>
  <si>
    <t>EIACREDM</t>
  </si>
  <si>
    <t>EIACUD01</t>
  </si>
  <si>
    <t>UD01</t>
  </si>
  <si>
    <t>H10XS006</t>
  </si>
  <si>
    <t>ZH1SMI</t>
  </si>
  <si>
    <t>ZH1AMI</t>
  </si>
  <si>
    <t>EICDGNAR</t>
  </si>
  <si>
    <t>EICDUW01</t>
  </si>
  <si>
    <t>UW01</t>
  </si>
  <si>
    <t>H10XS225</t>
  </si>
  <si>
    <t>ZH1SMK</t>
  </si>
  <si>
    <t>ZH1AMK</t>
  </si>
  <si>
    <t>EICDUW02</t>
  </si>
  <si>
    <t>UW02</t>
  </si>
  <si>
    <t>H10XS226</t>
  </si>
  <si>
    <t>ZH1SML</t>
  </si>
  <si>
    <t>EICGNFUS</t>
  </si>
  <si>
    <t>EICGUX01</t>
  </si>
  <si>
    <t>UX01</t>
  </si>
  <si>
    <t>H10XS227</t>
  </si>
  <si>
    <t>ZH1UJI</t>
  </si>
  <si>
    <t>ZH1CJI</t>
  </si>
  <si>
    <t>EICGUX02</t>
  </si>
  <si>
    <t>UX02</t>
  </si>
  <si>
    <t>H10XS228</t>
  </si>
  <si>
    <t>ZH1UJJ</t>
  </si>
  <si>
    <t>EICGUX03</t>
  </si>
  <si>
    <t>UX03</t>
  </si>
  <si>
    <t>H10XS229</t>
  </si>
  <si>
    <t>ZH1UJK</t>
  </si>
  <si>
    <t>EICGUX04</t>
  </si>
  <si>
    <t>UX04</t>
  </si>
  <si>
    <t>H10XS230</t>
  </si>
  <si>
    <t>ZH1UJL</t>
  </si>
  <si>
    <t>ELCAFF</t>
  </si>
  <si>
    <t>H40XS039</t>
  </si>
  <si>
    <t>ZH4WJR</t>
  </si>
  <si>
    <t>ZH4EJR</t>
  </si>
  <si>
    <t>ELCAUT</t>
  </si>
  <si>
    <t>Avis de prélèvement à l'international (Suisse)</t>
  </si>
  <si>
    <t>ME35</t>
  </si>
  <si>
    <t>H40XS245</t>
  </si>
  <si>
    <t>ZH4WJS</t>
  </si>
  <si>
    <t>ZH4EJS</t>
  </si>
  <si>
    <t>ELCBAM</t>
  </si>
  <si>
    <t xml:space="preserve">ELEMENT CONTRAT BAM                                         </t>
  </si>
  <si>
    <t>ELCB</t>
  </si>
  <si>
    <t>H40XS040</t>
  </si>
  <si>
    <t>ZH4WJT</t>
  </si>
  <si>
    <t>ZH4EJT</t>
  </si>
  <si>
    <t>ELCCAR</t>
  </si>
  <si>
    <t xml:space="preserve">ELT CONTRAT A POUR CONDITIONS ARRETE V2                     </t>
  </si>
  <si>
    <t>ELCA</t>
  </si>
  <si>
    <t>V0ELCCAR</t>
  </si>
  <si>
    <t>H10XS323</t>
  </si>
  <si>
    <t>ZH1SMM</t>
  </si>
  <si>
    <t>ZH1AMM</t>
  </si>
  <si>
    <t>ELCEPA</t>
  </si>
  <si>
    <t>ELEMENT DE CONTRAT EPARGNE</t>
  </si>
  <si>
    <t>DL01</t>
  </si>
  <si>
    <t>H20XS510</t>
  </si>
  <si>
    <t>ZH23JE</t>
  </si>
  <si>
    <t>ZH2BJB</t>
  </si>
  <si>
    <t>ELCNAT</t>
  </si>
  <si>
    <t xml:space="preserve">ELEMENT CONTRAT EST AFFECTE A NATURE V2                     </t>
  </si>
  <si>
    <t>PY89</t>
  </si>
  <si>
    <t>H10XS347</t>
  </si>
  <si>
    <t>ZH1UJM</t>
  </si>
  <si>
    <t>ZH1CJM</t>
  </si>
  <si>
    <t>ELCOCOFF</t>
  </si>
  <si>
    <t xml:space="preserve">ELEMENT DE CONTRAT COFFRE                                   </t>
  </si>
  <si>
    <t>DD01</t>
  </si>
  <si>
    <t>H10XS098</t>
  </si>
  <si>
    <t>ZH1UJN</t>
  </si>
  <si>
    <t>ZH1CJN</t>
  </si>
  <si>
    <t>ELCOCPTE</t>
  </si>
  <si>
    <t>P193</t>
  </si>
  <si>
    <t>ZAXGJN</t>
  </si>
  <si>
    <t>H10XS099</t>
  </si>
  <si>
    <t>ZH1UJO</t>
  </si>
  <si>
    <t>ZH1CJO</t>
  </si>
  <si>
    <t>ELCOPRET</t>
  </si>
  <si>
    <t xml:space="preserve">FONCTIONNE AVEC COMPTE TECHNIQUE                            </t>
  </si>
  <si>
    <t>P194</t>
  </si>
  <si>
    <t>H10XS100</t>
  </si>
  <si>
    <t>ZH1UJP</t>
  </si>
  <si>
    <t>ZH1CJP</t>
  </si>
  <si>
    <t>ELCPDF</t>
  </si>
  <si>
    <t>H20XS052</t>
  </si>
  <si>
    <t>ZH2UJO</t>
  </si>
  <si>
    <t>ZH2CJO</t>
  </si>
  <si>
    <t>ELCTCN</t>
  </si>
  <si>
    <t>Gestion de trésorerie (KTP)</t>
  </si>
  <si>
    <t xml:space="preserve">ELEMENT CONTRAT / TCN                                       </t>
  </si>
  <si>
    <t>TCN1</t>
  </si>
  <si>
    <t>H20XS398</t>
  </si>
  <si>
    <t>ZH2UJP</t>
  </si>
  <si>
    <t>Gestion de la trésorerie</t>
  </si>
  <si>
    <t>TRE</t>
  </si>
  <si>
    <t>ZH2CJP</t>
  </si>
  <si>
    <t>ELCTPR</t>
  </si>
  <si>
    <t>Compte Service Professionnel</t>
  </si>
  <si>
    <t>DH15</t>
  </si>
  <si>
    <t>V1ELCTPR</t>
  </si>
  <si>
    <t>H10XS183</t>
  </si>
  <si>
    <t>ZH1SMN</t>
  </si>
  <si>
    <t>ZH1AMQ</t>
  </si>
  <si>
    <t>ELECON</t>
  </si>
  <si>
    <t xml:space="preserve">ELEMENT DE CONTRAT                                          </t>
  </si>
  <si>
    <t>P101</t>
  </si>
  <si>
    <t>ZAXHJN</t>
  </si>
  <si>
    <t>H10XS038</t>
  </si>
  <si>
    <t>ZH1UJQ</t>
  </si>
  <si>
    <t>ZH1CJQ</t>
  </si>
  <si>
    <t>ELEPAT</t>
  </si>
  <si>
    <t xml:space="preserve">ELEMENT DE PATRIMOINE                                       </t>
  </si>
  <si>
    <t>H10XS101</t>
  </si>
  <si>
    <t>ZH1UJR</t>
  </si>
  <si>
    <t>ZH1CJR</t>
  </si>
  <si>
    <t>ELESTR</t>
  </si>
  <si>
    <t>C205</t>
  </si>
  <si>
    <t>ZAXUJ4</t>
  </si>
  <si>
    <t>H00XS214</t>
  </si>
  <si>
    <t>ZH0UJC</t>
  </si>
  <si>
    <t>ZH0CJC</t>
  </si>
  <si>
    <t>ELSTELST</t>
  </si>
  <si>
    <t xml:space="preserve">COMPOSE ELEMENT DE STRUCTURE                                </t>
  </si>
  <si>
    <t>C273</t>
  </si>
  <si>
    <t>ZAXUJ3</t>
  </si>
  <si>
    <t>H00XS215</t>
  </si>
  <si>
    <t>ZH0UJD</t>
  </si>
  <si>
    <t>ZH0CJD</t>
  </si>
  <si>
    <t>ELSTPLGH</t>
  </si>
  <si>
    <t xml:space="preserve">ELT STRUCT A POUR JOUR &amp; HEURES OUV                         </t>
  </si>
  <si>
    <t>C270</t>
  </si>
  <si>
    <t>ZAXUJ1</t>
  </si>
  <si>
    <t>H00XS216</t>
  </si>
  <si>
    <t>ZH0UJE</t>
  </si>
  <si>
    <t>ZH0CJE</t>
  </si>
  <si>
    <t>ELSTPOUV</t>
  </si>
  <si>
    <t xml:space="preserve">PLAGE HORAIRE OUVERTURE ELT DE STRUC                        </t>
  </si>
  <si>
    <t>C211</t>
  </si>
  <si>
    <t>ZAXUJ0</t>
  </si>
  <si>
    <t>H00XS217</t>
  </si>
  <si>
    <t>ZH0UJF</t>
  </si>
  <si>
    <t>ZH0CJF</t>
  </si>
  <si>
    <t>ELTDOC</t>
  </si>
  <si>
    <t xml:space="preserve">NRC:ELEMENT DE CONSTITUTION DE DOCUMENT                     </t>
  </si>
  <si>
    <t>CVED</t>
  </si>
  <si>
    <t>H40XS041</t>
  </si>
  <si>
    <t>ZH4WJU</t>
  </si>
  <si>
    <t>ZH4EJU</t>
  </si>
  <si>
    <t>ELTDTY</t>
  </si>
  <si>
    <t xml:space="preserve">NRC:ELT CONST DOC A POUR TYPE DOC PHYSIQ                    </t>
  </si>
  <si>
    <t>CVEY</t>
  </si>
  <si>
    <t>V0ELTDTY</t>
  </si>
  <si>
    <t>H40XS180</t>
  </si>
  <si>
    <t>ZH4SH0</t>
  </si>
  <si>
    <t>ZH4AH0</t>
  </si>
  <si>
    <t>$ELTPEV2</t>
  </si>
  <si>
    <t>ELTPEV2</t>
  </si>
  <si>
    <t xml:space="preserve">ABONNEMENT CATALOGUE CONDITIONS                             </t>
  </si>
  <si>
    <t>TPV2</t>
  </si>
  <si>
    <t>H00XS004</t>
  </si>
  <si>
    <t>ZH0SJA</t>
  </si>
  <si>
    <t>ZH0AJ2</t>
  </si>
  <si>
    <t>EMAFP001</t>
  </si>
  <si>
    <t xml:space="preserve">EDITION ETAT BUREAU ETAT REGROUPE                           </t>
  </si>
  <si>
    <t>XC41</t>
  </si>
  <si>
    <t>ZH4SML</t>
  </si>
  <si>
    <t>EMAGBCOT</t>
  </si>
  <si>
    <t xml:space="preserve">HISTORISATION TRIMESTRIELLE DES CONTACTS                    </t>
  </si>
  <si>
    <t>HICR</t>
  </si>
  <si>
    <t>ZH4ST3</t>
  </si>
  <si>
    <t>EMEXS021</t>
  </si>
  <si>
    <t>EMAE</t>
  </si>
  <si>
    <t>H40XS002</t>
  </si>
  <si>
    <t>ZH4WJW</t>
  </si>
  <si>
    <t>ZH4EJX</t>
  </si>
  <si>
    <t>ENDETE</t>
  </si>
  <si>
    <t xml:space="preserve">ENCOURS DE DETTE EXTERNE                                    </t>
  </si>
  <si>
    <t>H10XS102</t>
  </si>
  <si>
    <t>ZH1UJS</t>
  </si>
  <si>
    <t>ZH1CJS</t>
  </si>
  <si>
    <t>ENNOEC</t>
  </si>
  <si>
    <t xml:space="preserve">ENTITE NON ECONOMIQUE                                       </t>
  </si>
  <si>
    <t>C102</t>
  </si>
  <si>
    <t>H10XS103</t>
  </si>
  <si>
    <t>ZH1UJT</t>
  </si>
  <si>
    <t>ZH1CJT</t>
  </si>
  <si>
    <t>ENTPAR</t>
  </si>
  <si>
    <t>DCPA</t>
  </si>
  <si>
    <t>V0ENTPAR</t>
  </si>
  <si>
    <t>H40XS070</t>
  </si>
  <si>
    <t>ZH4SJI</t>
  </si>
  <si>
    <t>ZH4AJA</t>
  </si>
  <si>
    <t>ENTREP</t>
  </si>
  <si>
    <t xml:space="preserve">ENTREPRISE                                                  </t>
  </si>
  <si>
    <t>C111</t>
  </si>
  <si>
    <t>H10XS066</t>
  </si>
  <si>
    <t>ZH1UJU</t>
  </si>
  <si>
    <t>ZH1CJU</t>
  </si>
  <si>
    <t>ENVCNCA</t>
  </si>
  <si>
    <t>ENVCBFCG</t>
  </si>
  <si>
    <t xml:space="preserve">REMONTEES CNCA ISSU DE BAFICAM                              </t>
  </si>
  <si>
    <t>BFCG</t>
  </si>
  <si>
    <t>H20XS155</t>
  </si>
  <si>
    <t>ZH2SD5</t>
  </si>
  <si>
    <t>ZH2AD5</t>
  </si>
  <si>
    <t>ENVCBFSV</t>
  </si>
  <si>
    <t>BFSV</t>
  </si>
  <si>
    <t>H20XS156</t>
  </si>
  <si>
    <t>ZH2SD6</t>
  </si>
  <si>
    <t>ENVDCO</t>
  </si>
  <si>
    <t xml:space="preserve">NRC:ENVOI/ TECH COMM/ DEST COMM NOUVEAU                     </t>
  </si>
  <si>
    <t>CVEN</t>
  </si>
  <si>
    <t>H10XS104</t>
  </si>
  <si>
    <t>ZH1UJV</t>
  </si>
  <si>
    <t>ZH1CJV</t>
  </si>
  <si>
    <t>ENVOI</t>
  </si>
  <si>
    <t xml:space="preserve">SF : MAJ ELE. PATRIMOINE IMMOBILIER                         </t>
  </si>
  <si>
    <t>H40XS042</t>
  </si>
  <si>
    <t>ZH4WJZ</t>
  </si>
  <si>
    <t>ZH4EJZ</t>
  </si>
  <si>
    <t>EPAEVENT</t>
  </si>
  <si>
    <t xml:space="preserve">FICHIER DES EVENEMENTS                                      </t>
  </si>
  <si>
    <t>EPAE</t>
  </si>
  <si>
    <t>ZH2SMK</t>
  </si>
  <si>
    <t>EPAREMAP</t>
  </si>
  <si>
    <t>Gestion de l'épargne planifiée</t>
  </si>
  <si>
    <t>EPAPC</t>
  </si>
  <si>
    <t xml:space="preserve">REMONTEES EPARGNE VERS ARCOLE                               </t>
  </si>
  <si>
    <t>EPAR</t>
  </si>
  <si>
    <t>H20XS428</t>
  </si>
  <si>
    <t>ZH2UJR</t>
  </si>
  <si>
    <t>ZH2DJ1</t>
  </si>
  <si>
    <t>EPAPD</t>
  </si>
  <si>
    <t>H20XS435</t>
  </si>
  <si>
    <t>ZH23JA</t>
  </si>
  <si>
    <t>ER01</t>
  </si>
  <si>
    <t xml:space="preserve">EQUIPEMENTS                                                 </t>
  </si>
  <si>
    <t>VMDDG6X</t>
  </si>
  <si>
    <t>H10XS298</t>
  </si>
  <si>
    <t>ZH1SH2</t>
  </si>
  <si>
    <t>ZH1AH2</t>
  </si>
  <si>
    <t>ESPBDBDF</t>
  </si>
  <si>
    <t>ESPAS</t>
  </si>
  <si>
    <t>ZH0TM2</t>
  </si>
  <si>
    <t>U1 Pilotage et Infocentre</t>
  </si>
  <si>
    <t>CAT Etudes-GSI-Pilotage U1</t>
  </si>
  <si>
    <t>ESPFCN01</t>
  </si>
  <si>
    <t xml:space="preserve">CRE NORMAUX DES FLUX DE CAPI                                </t>
  </si>
  <si>
    <t>FLCA</t>
  </si>
  <si>
    <t>ZH0UJG</t>
  </si>
  <si>
    <t>ETABL</t>
  </si>
  <si>
    <t>arde</t>
  </si>
  <si>
    <t>C108</t>
  </si>
  <si>
    <t>H10XS039</t>
  </si>
  <si>
    <t>ZH1UJW</t>
  </si>
  <si>
    <t>ZH1CJW</t>
  </si>
  <si>
    <t>ETABLISSEMENT.txt</t>
  </si>
  <si>
    <t>ETABLISSEMENT</t>
  </si>
  <si>
    <t>ETAB</t>
  </si>
  <si>
    <t>#CR#EFAIJ_YYYYMMDDHHMISS_ETABLISSEMENT.txt</t>
  </si>
  <si>
    <t>ZH4RJB</t>
  </si>
  <si>
    <t>ETASCO</t>
  </si>
  <si>
    <t xml:space="preserve">ETABLISSEMENT ASSURANCE CONCURRENT                          </t>
  </si>
  <si>
    <t>CPAT</t>
  </si>
  <si>
    <t>H10XS436</t>
  </si>
  <si>
    <t>ZH1UJX</t>
  </si>
  <si>
    <t>ZH1CJX</t>
  </si>
  <si>
    <t>ETFICO</t>
  </si>
  <si>
    <t xml:space="preserve">ETABLISSEMENT FINANCIER CONCURRENT                          </t>
  </si>
  <si>
    <t>H10XS437</t>
  </si>
  <si>
    <t>ZH1UJY</t>
  </si>
  <si>
    <t>ZH1CJY</t>
  </si>
  <si>
    <t>EVENEM</t>
  </si>
  <si>
    <t xml:space="preserve">LIGNE DE FACTURE MENSUELLE NON PERCUE                       </t>
  </si>
  <si>
    <t>G408</t>
  </si>
  <si>
    <t>H10XS348</t>
  </si>
  <si>
    <t>ZH1UJZ</t>
  </si>
  <si>
    <t>ZH1CJZ</t>
  </si>
  <si>
    <t>EVFIDE</t>
  </si>
  <si>
    <t>Ordres et opérations</t>
  </si>
  <si>
    <t xml:space="preserve">ORDRES FINANCIERS                                           </t>
  </si>
  <si>
    <t>EVFD</t>
  </si>
  <si>
    <t>H20XS291</t>
  </si>
  <si>
    <t>ZH2UJT</t>
  </si>
  <si>
    <t>ZH2CJT</t>
  </si>
  <si>
    <t>EXADBL</t>
  </si>
  <si>
    <t>EDBL</t>
  </si>
  <si>
    <t>H00XS218</t>
  </si>
  <si>
    <t>ZH0UJH</t>
  </si>
  <si>
    <t>ZH0CJH</t>
  </si>
  <si>
    <t>EXANTE</t>
  </si>
  <si>
    <t xml:space="preserve">DEMANDE EX-ANTE                                             </t>
  </si>
  <si>
    <t>ENTE</t>
  </si>
  <si>
    <t>H10XS354</t>
  </si>
  <si>
    <t>ZH1VJ0</t>
  </si>
  <si>
    <t>ZH1DJ0</t>
  </si>
  <si>
    <t>EXCADCAX</t>
  </si>
  <si>
    <t>Extracteur Commun</t>
  </si>
  <si>
    <t xml:space="preserve">EXTRACTION CARTES COMMERCANTS                               </t>
  </si>
  <si>
    <t>DCAX</t>
  </si>
  <si>
    <t>ZH0TM3</t>
  </si>
  <si>
    <t>Concurrence</t>
  </si>
  <si>
    <t>EXCAGECO</t>
  </si>
  <si>
    <t>ZH0TM4</t>
  </si>
  <si>
    <t>EXCBRISQ</t>
  </si>
  <si>
    <t>EXCBRIS1</t>
  </si>
  <si>
    <t xml:space="preserve">EXTRACTION BASE SUIVI DU RISQUE                             </t>
  </si>
  <si>
    <t>GI07VT</t>
  </si>
  <si>
    <t>H00XS072</t>
  </si>
  <si>
    <t>ZH0TM5</t>
  </si>
  <si>
    <t>ZH0AMA</t>
  </si>
  <si>
    <t>EXCBRIS2</t>
  </si>
  <si>
    <t>H00XS504</t>
  </si>
  <si>
    <t>ZH0SM0</t>
  </si>
  <si>
    <t>EXCCATPX</t>
  </si>
  <si>
    <t>ATPXVT</t>
  </si>
  <si>
    <t>H00XS550</t>
  </si>
  <si>
    <t>ZH0TM6</t>
  </si>
  <si>
    <t>EXCCRAR2</t>
  </si>
  <si>
    <t>EXCCRARX</t>
  </si>
  <si>
    <t xml:space="preserve">EXTRACTION CREDITS EN FRANC                                 </t>
  </si>
  <si>
    <t>ZH0TM7</t>
  </si>
  <si>
    <t>EXCCRDV2</t>
  </si>
  <si>
    <t>EXCCRDVX</t>
  </si>
  <si>
    <t xml:space="preserve">EXTRACTION CREDITS CONSOLIDES                               </t>
  </si>
  <si>
    <t>ZH0TM8</t>
  </si>
  <si>
    <t>EXCFIA</t>
  </si>
  <si>
    <t xml:space="preserve">PARTENAIRE A NE PAS FIABILISER                              </t>
  </si>
  <si>
    <t>DP21</t>
  </si>
  <si>
    <t>H10XS355</t>
  </si>
  <si>
    <t>ZH1VJ1</t>
  </si>
  <si>
    <t>ZH1DJ1</t>
  </si>
  <si>
    <t>EXCFLUTI</t>
  </si>
  <si>
    <t>EXTR</t>
  </si>
  <si>
    <t>Extracteur Détail Titre</t>
  </si>
  <si>
    <t>H00XS034</t>
  </si>
  <si>
    <t>ZH0SMB</t>
  </si>
  <si>
    <t>ZH0AMB</t>
  </si>
  <si>
    <t>EXCOPENX</t>
  </si>
  <si>
    <t xml:space="preserve">EXTRACTION OPEN                                             </t>
  </si>
  <si>
    <t>ZH0TM9</t>
  </si>
  <si>
    <t>EXCTEMA2</t>
  </si>
  <si>
    <t xml:space="preserve">EXTRACTION CREDIT TEMA 1 POUR MOIS SUIVANT                  </t>
  </si>
  <si>
    <t>ZH0TMA</t>
  </si>
  <si>
    <t>EXGRAG</t>
  </si>
  <si>
    <t>SOPRANO - Qualification agriculteurs</t>
  </si>
  <si>
    <t>EXAP</t>
  </si>
  <si>
    <t>H10XS428</t>
  </si>
  <si>
    <t>ZH1VJ2</t>
  </si>
  <si>
    <t>ZH1DJ2</t>
  </si>
  <si>
    <t>EXGRPR</t>
  </si>
  <si>
    <t>SOPRANO - Qualification professionnels</t>
  </si>
  <si>
    <t>H10XS429</t>
  </si>
  <si>
    <t>ZH1VJ3</t>
  </si>
  <si>
    <t>ZH1DJ3</t>
  </si>
  <si>
    <t>EXSIAG</t>
  </si>
  <si>
    <t>H10XS430</t>
  </si>
  <si>
    <t>ZH1VJ4</t>
  </si>
  <si>
    <t>ZH1DJ4</t>
  </si>
  <si>
    <t>EXSIPR</t>
  </si>
  <si>
    <t>H10XS431</t>
  </si>
  <si>
    <t>ZH1VJ5</t>
  </si>
  <si>
    <t>ZH1DJ5</t>
  </si>
  <si>
    <t>extractbase.csv</t>
  </si>
  <si>
    <t>extractbase_GDOC</t>
  </si>
  <si>
    <t>GDOC</t>
  </si>
  <si>
    <t>#CR#EFAIJ_YYYYMMDDHHMISS_extractbase.csv</t>
  </si>
  <si>
    <t>ZH4RJC</t>
  </si>
  <si>
    <t>ZH4EJY</t>
  </si>
  <si>
    <t>F4RE06</t>
  </si>
  <si>
    <t>Relevé de factures pro</t>
  </si>
  <si>
    <t>F406</t>
  </si>
  <si>
    <t>V0F4RE06</t>
  </si>
  <si>
    <t>H10XS324</t>
  </si>
  <si>
    <t>ZH1SMO</t>
  </si>
  <si>
    <t>ZH1AMO</t>
  </si>
  <si>
    <t>F4RE22</t>
  </si>
  <si>
    <t>F422</t>
  </si>
  <si>
    <t>V0F4RE22</t>
  </si>
  <si>
    <t>H10XS325</t>
  </si>
  <si>
    <t>ZH1SMP</t>
  </si>
  <si>
    <t>ZH1AMP</t>
  </si>
  <si>
    <t>TA/0AMT/FACTOSCA/0</t>
  </si>
  <si>
    <t>AOSE</t>
  </si>
  <si>
    <t>FACTOSCA</t>
  </si>
  <si>
    <t>FAOS</t>
  </si>
  <si>
    <t>H00XS299</t>
  </si>
  <si>
    <t>ZH0VMN</t>
  </si>
  <si>
    <t>ZH0DMN</t>
  </si>
  <si>
    <t>FAMAUT</t>
  </si>
  <si>
    <t>FAMA</t>
  </si>
  <si>
    <t>H40XS246</t>
  </si>
  <si>
    <t>ZH4XJ0</t>
  </si>
  <si>
    <t>ZH4FJ0</t>
  </si>
  <si>
    <t>FDDFCT10</t>
  </si>
  <si>
    <t>FDDF</t>
  </si>
  <si>
    <t>ZH1VJ6</t>
  </si>
  <si>
    <t>FDEPOE</t>
  </si>
  <si>
    <t xml:space="preserve">DEPOTS                                                      </t>
  </si>
  <si>
    <t>FDEP</t>
  </si>
  <si>
    <t>H10XS026</t>
  </si>
  <si>
    <t>ZH1VJ7</t>
  </si>
  <si>
    <t>ZH1DJ7</t>
  </si>
  <si>
    <t>FDEXSB15</t>
  </si>
  <si>
    <t>fic.detenteurs epargn.reglement</t>
  </si>
  <si>
    <t>XA21</t>
  </si>
  <si>
    <t>H20XS217</t>
  </si>
  <si>
    <t>ZH2UJU</t>
  </si>
  <si>
    <t>FDEXSB32</t>
  </si>
  <si>
    <t>XA23</t>
  </si>
  <si>
    <t>ZH2UJV</t>
  </si>
  <si>
    <t>FDPCD001</t>
  </si>
  <si>
    <t>FDPC</t>
  </si>
  <si>
    <t>ZH1VJ8</t>
  </si>
  <si>
    <t>FDPCD006</t>
  </si>
  <si>
    <t>ZH1VJA</t>
  </si>
  <si>
    <t>FDPSRJ11</t>
  </si>
  <si>
    <t>FDPS</t>
  </si>
  <si>
    <t>ZH1VJB</t>
  </si>
  <si>
    <t>FDPSRM01</t>
  </si>
  <si>
    <t>ZH1SMQ</t>
  </si>
  <si>
    <t>FDS502</t>
  </si>
  <si>
    <t>FD52</t>
  </si>
  <si>
    <t>V0FDS502</t>
  </si>
  <si>
    <t>H10XS485</t>
  </si>
  <si>
    <t>ZH1SMR</t>
  </si>
  <si>
    <t>ZH1AMR</t>
  </si>
  <si>
    <t>FDS503</t>
  </si>
  <si>
    <t>FD53</t>
  </si>
  <si>
    <t>V0FDS503</t>
  </si>
  <si>
    <t>H10XS326</t>
  </si>
  <si>
    <t>ZH1SMS</t>
  </si>
  <si>
    <t>ZH1AMS</t>
  </si>
  <si>
    <t>FDSFCD11</t>
  </si>
  <si>
    <t>FDCD</t>
  </si>
  <si>
    <t>ZH1SMT</t>
  </si>
  <si>
    <t>FDSFCS01</t>
  </si>
  <si>
    <t>FDCS</t>
  </si>
  <si>
    <t>ZH1SMU</t>
  </si>
  <si>
    <t>FDSFCT01</t>
  </si>
  <si>
    <t>FDCT</t>
  </si>
  <si>
    <t>ZH1SMV</t>
  </si>
  <si>
    <t>FDSPROVI</t>
  </si>
  <si>
    <t>FDSD</t>
  </si>
  <si>
    <t>ZH1SMW</t>
  </si>
  <si>
    <t>FDSSOPR</t>
  </si>
  <si>
    <t>BG5P</t>
  </si>
  <si>
    <t>H10XS481</t>
  </si>
  <si>
    <t>ZH1SMX</t>
  </si>
  <si>
    <t>ZH1AMX</t>
  </si>
  <si>
    <t>FDSTRESO</t>
  </si>
  <si>
    <t>BG5U</t>
  </si>
  <si>
    <t>H10XS482</t>
  </si>
  <si>
    <t>ZH1SMY</t>
  </si>
  <si>
    <t>ZH1AMY</t>
  </si>
  <si>
    <t>FEPARE</t>
  </si>
  <si>
    <t>FEPAVE02</t>
  </si>
  <si>
    <t>EPAL</t>
  </si>
  <si>
    <t>H20XS004</t>
  </si>
  <si>
    <t>ZH2UJW</t>
  </si>
  <si>
    <t>ZH2CJW</t>
  </si>
  <si>
    <t>FEPAVE03</t>
  </si>
  <si>
    <t>EPAP</t>
  </si>
  <si>
    <t>ZAXCJ4</t>
  </si>
  <si>
    <t>H20XS005</t>
  </si>
  <si>
    <t>ZH2UJX</t>
  </si>
  <si>
    <t>FICINC</t>
  </si>
  <si>
    <t xml:space="preserve">INCIDENTS ARTICLES COMPTE                                   </t>
  </si>
  <si>
    <t>P148</t>
  </si>
  <si>
    <t>H10XS356</t>
  </si>
  <si>
    <t>ZH1VJC</t>
  </si>
  <si>
    <t>ZH1DJC</t>
  </si>
  <si>
    <t>FICINM</t>
  </si>
  <si>
    <t xml:space="preserve">INCIDENTS ARTICLES TITULAIRE PM                             </t>
  </si>
  <si>
    <t>P146</t>
  </si>
  <si>
    <t>H10XS357</t>
  </si>
  <si>
    <t>ZH1VJD</t>
  </si>
  <si>
    <t>ZH1DJD</t>
  </si>
  <si>
    <t>FICINP</t>
  </si>
  <si>
    <t xml:space="preserve">INCIDENTS ARTICLES TITULAIRE PP                             </t>
  </si>
  <si>
    <t>P147</t>
  </si>
  <si>
    <t>H10XS358</t>
  </si>
  <si>
    <t>ZH1VJE</t>
  </si>
  <si>
    <t>ZH1DJE</t>
  </si>
  <si>
    <t>FIC2</t>
  </si>
  <si>
    <t>FICME0023</t>
  </si>
  <si>
    <t>FICOBA 2 - ENTETE DEPOT &lt;ARTICLE = 04 et C04_CDDRC NUMERIC&gt;</t>
  </si>
  <si>
    <t>H10XS618</t>
  </si>
  <si>
    <t>ZH1NJ3</t>
  </si>
  <si>
    <t>FICME0025</t>
  </si>
  <si>
    <t>FICOBA 2 - ENTETE DEPOT &lt;ARTICLE = 24&gt;</t>
  </si>
  <si>
    <t>H10XS620</t>
  </si>
  <si>
    <t>ZH1NJ4</t>
  </si>
  <si>
    <t>FICME0026</t>
  </si>
  <si>
    <t>FICOBA 2 - ENTETE DEPOT &lt;ARTICLE = 28&gt;</t>
  </si>
  <si>
    <t>H10XS621</t>
  </si>
  <si>
    <t>ZH1NJ5</t>
  </si>
  <si>
    <t>FICME001</t>
  </si>
  <si>
    <t>FICMEC03</t>
  </si>
  <si>
    <t xml:space="preserve">FICHIER ANOMALIES                                           </t>
  </si>
  <si>
    <t>FIC1</t>
  </si>
  <si>
    <t>H10XS607</t>
  </si>
  <si>
    <t>ZH1SHA</t>
  </si>
  <si>
    <t>ZH1AHB</t>
  </si>
  <si>
    <t>FICMEC04</t>
  </si>
  <si>
    <t>H10XS608</t>
  </si>
  <si>
    <t>ZH1SHB</t>
  </si>
  <si>
    <t>FICMEC21</t>
  </si>
  <si>
    <t>H10XS612</t>
  </si>
  <si>
    <t>ZH1SHF</t>
  </si>
  <si>
    <t>FICMEC25</t>
  </si>
  <si>
    <t>H10XS613</t>
  </si>
  <si>
    <t>ZH1SHG</t>
  </si>
  <si>
    <t>FICMEC26</t>
  </si>
  <si>
    <t>H10XS614</t>
  </si>
  <si>
    <t>ZH1SHH</t>
  </si>
  <si>
    <t>FICMEC27</t>
  </si>
  <si>
    <t>H10XS615</t>
  </si>
  <si>
    <t>ZH1SHI</t>
  </si>
  <si>
    <t>FICMEC28</t>
  </si>
  <si>
    <t>H10XS616</t>
  </si>
  <si>
    <t>ZH1SHJ</t>
  </si>
  <si>
    <t>FICMF000</t>
  </si>
  <si>
    <t xml:space="preserve">FICHIER DGI                                                 </t>
  </si>
  <si>
    <t>U601</t>
  </si>
  <si>
    <t>H10XS212</t>
  </si>
  <si>
    <t>ZH1TM1</t>
  </si>
  <si>
    <t>FICMF001</t>
  </si>
  <si>
    <t>FICMFIC3</t>
  </si>
  <si>
    <t xml:space="preserve">FICHIER DGI SAUVEGARDE                                      </t>
  </si>
  <si>
    <t>FIC3</t>
  </si>
  <si>
    <t>H10XS519</t>
  </si>
  <si>
    <t>ZH1TM2</t>
  </si>
  <si>
    <t>ZH1BM2</t>
  </si>
  <si>
    <t>FICMFIC4</t>
  </si>
  <si>
    <t>FIC4</t>
  </si>
  <si>
    <t>H10XS520</t>
  </si>
  <si>
    <t>ZH1TM3</t>
  </si>
  <si>
    <t>FICMFIC5</t>
  </si>
  <si>
    <t>FIC5</t>
  </si>
  <si>
    <t>H10XS521</t>
  </si>
  <si>
    <t>ZH1TM4</t>
  </si>
  <si>
    <t>FLUXCR</t>
  </si>
  <si>
    <t>Base consommation</t>
  </si>
  <si>
    <t>FLUX</t>
  </si>
  <si>
    <t>H40XS247</t>
  </si>
  <si>
    <t>ZH4XJ1</t>
  </si>
  <si>
    <t>ZH4FJ1</t>
  </si>
  <si>
    <t>FNBQAS</t>
  </si>
  <si>
    <t xml:space="preserve">FONCTION BANQUE / ASSURANCE                                 </t>
  </si>
  <si>
    <t>FNBQ</t>
  </si>
  <si>
    <t>V1FNBQAS</t>
  </si>
  <si>
    <t>H40XS195</t>
  </si>
  <si>
    <t>ZH4SMP</t>
  </si>
  <si>
    <t>ZH4AMP</t>
  </si>
  <si>
    <t>FREDDG01</t>
  </si>
  <si>
    <t>XB37</t>
  </si>
  <si>
    <t>ZH2SA2</t>
  </si>
  <si>
    <t>FREDWHBD</t>
  </si>
  <si>
    <t>PORT</t>
  </si>
  <si>
    <t>H20XS079</t>
  </si>
  <si>
    <t>ZH2SH3</t>
  </si>
  <si>
    <t>ZH2AH3</t>
  </si>
  <si>
    <t>FREIXTD1</t>
  </si>
  <si>
    <t xml:space="preserve">CONSTITUTION DU PORTEFEUILLE TITRE DEFINITIF                </t>
  </si>
  <si>
    <t>H20XS095</t>
  </si>
  <si>
    <t>ZH2SML</t>
  </si>
  <si>
    <t>ZH2AML</t>
  </si>
  <si>
    <t>FREMIPAG</t>
  </si>
  <si>
    <t>FREMLO03</t>
  </si>
  <si>
    <t xml:space="preserve">MIROIR PAGOD JOURNALIER - ENTREE FREJO                      </t>
  </si>
  <si>
    <t>PAG1</t>
  </si>
  <si>
    <t>H20XS000</t>
  </si>
  <si>
    <t>ZH2SMM</t>
  </si>
  <si>
    <t>ZH2AMM</t>
  </si>
  <si>
    <t>FREMLO04</t>
  </si>
  <si>
    <t>PAG2</t>
  </si>
  <si>
    <t>H20XS001</t>
  </si>
  <si>
    <t>ZH2SMN</t>
  </si>
  <si>
    <t>FREMLO05</t>
  </si>
  <si>
    <t>PAG3</t>
  </si>
  <si>
    <t>H20XS177</t>
  </si>
  <si>
    <t>ZH2SMO</t>
  </si>
  <si>
    <t>FREMLO06</t>
  </si>
  <si>
    <t>PAG4</t>
  </si>
  <si>
    <t>H20XS178</t>
  </si>
  <si>
    <t>ZH2SMP</t>
  </si>
  <si>
    <t>FREVAL</t>
  </si>
  <si>
    <t>V2FREVAL</t>
  </si>
  <si>
    <t>H20XS053</t>
  </si>
  <si>
    <t>ZH2UJY</t>
  </si>
  <si>
    <t>ZH2CJY</t>
  </si>
  <si>
    <t>G3R09</t>
  </si>
  <si>
    <t>G359</t>
  </si>
  <si>
    <t>ZAXUJZ</t>
  </si>
  <si>
    <t>H00XS219</t>
  </si>
  <si>
    <t>ZH0UJI</t>
  </si>
  <si>
    <t>ZH0CJI</t>
  </si>
  <si>
    <t>G5R08</t>
  </si>
  <si>
    <t>G558</t>
  </si>
  <si>
    <t>ZAXIJ7</t>
  </si>
  <si>
    <t>H40XS248</t>
  </si>
  <si>
    <t>ZH4XJ2</t>
  </si>
  <si>
    <t>ZH4FJ2</t>
  </si>
  <si>
    <t>G5R12</t>
  </si>
  <si>
    <t>G562</t>
  </si>
  <si>
    <t>H10XS360</t>
  </si>
  <si>
    <t>ZH1VJG</t>
  </si>
  <si>
    <t>ZH1DJG</t>
  </si>
  <si>
    <t>GARREG</t>
  </si>
  <si>
    <t xml:space="preserve">SF : RECH INFOS SUR ADRESSE MAIL                            </t>
  </si>
  <si>
    <t>CX04</t>
  </si>
  <si>
    <t>H10XS361</t>
  </si>
  <si>
    <t>ZH1VJH</t>
  </si>
  <si>
    <t>ZH1DJH</t>
  </si>
  <si>
    <t>GEDXS006</t>
  </si>
  <si>
    <t>GEDC</t>
  </si>
  <si>
    <t>Gestion électronique de document</t>
  </si>
  <si>
    <t>SKVM</t>
  </si>
  <si>
    <t>H30XS002</t>
  </si>
  <si>
    <t>ZH3SH1</t>
  </si>
  <si>
    <t>CPOT</t>
  </si>
  <si>
    <t>H3</t>
  </si>
  <si>
    <t>MOE ED Centrale et Activites specifiques</t>
  </si>
  <si>
    <t>Activites transverses</t>
  </si>
  <si>
    <t>Outils transverses</t>
  </si>
  <si>
    <t>U1 Outils Transverses</t>
  </si>
  <si>
    <t>CAT Etudes-OT-GED</t>
  </si>
  <si>
    <t>FI04_DCS</t>
  </si>
  <si>
    <t>OTV_Outils Transverses</t>
  </si>
  <si>
    <t>Dématérialisation et archivage</t>
  </si>
  <si>
    <t>ARC</t>
  </si>
  <si>
    <t>ZH3AH1</t>
  </si>
  <si>
    <t>GEDXS007</t>
  </si>
  <si>
    <t>SKTF</t>
  </si>
  <si>
    <t>H30XS003</t>
  </si>
  <si>
    <t>ZH3SH2</t>
  </si>
  <si>
    <t>ZH3AH2</t>
  </si>
  <si>
    <t>GEDXS008</t>
  </si>
  <si>
    <t>SKDT</t>
  </si>
  <si>
    <t>H30XS004</t>
  </si>
  <si>
    <t>ZH3SH3</t>
  </si>
  <si>
    <t>ZH3AH3</t>
  </si>
  <si>
    <t>GEDXS009</t>
  </si>
  <si>
    <t>SKDM</t>
  </si>
  <si>
    <t>H30XS005</t>
  </si>
  <si>
    <t>ZH3SH4</t>
  </si>
  <si>
    <t>ZH3AH4</t>
  </si>
  <si>
    <t>GEDXS010</t>
  </si>
  <si>
    <t>SKV1</t>
  </si>
  <si>
    <t>H30XS006</t>
  </si>
  <si>
    <t>ZH3SH5</t>
  </si>
  <si>
    <t>ZH3AH5</t>
  </si>
  <si>
    <t>GEDXS011</t>
  </si>
  <si>
    <t>SKV2</t>
  </si>
  <si>
    <t>H30XS007</t>
  </si>
  <si>
    <t>ZH3SH6</t>
  </si>
  <si>
    <t>ZH3AH6</t>
  </si>
  <si>
    <t>GEDXS013</t>
  </si>
  <si>
    <t>SKV4</t>
  </si>
  <si>
    <t>H30XS009</t>
  </si>
  <si>
    <t>ZH3SH8</t>
  </si>
  <si>
    <t>ZH3AH8</t>
  </si>
  <si>
    <t>GEDXS014</t>
  </si>
  <si>
    <t>SKV5</t>
  </si>
  <si>
    <t>H30XS010</t>
  </si>
  <si>
    <t>ZH3SH9</t>
  </si>
  <si>
    <t>ZH3AH9</t>
  </si>
  <si>
    <t>GEISCAN</t>
  </si>
  <si>
    <t>GEID</t>
  </si>
  <si>
    <t>ZH3SJ1</t>
  </si>
  <si>
    <t>H30XS011</t>
  </si>
  <si>
    <t>ZH3SJ0</t>
  </si>
  <si>
    <t>GEISCAN9</t>
  </si>
  <si>
    <t>GEISGEIS</t>
  </si>
  <si>
    <t>GEIS</t>
  </si>
  <si>
    <t>ZH3SH0</t>
  </si>
  <si>
    <t>GESDEC</t>
  </si>
  <si>
    <t>D249</t>
  </si>
  <si>
    <t>H10XS362</t>
  </si>
  <si>
    <t>ZH1VJI</t>
  </si>
  <si>
    <t>ZH1DJI</t>
  </si>
  <si>
    <t>GESPED</t>
  </si>
  <si>
    <t>GESP</t>
  </si>
  <si>
    <t>H40XS271</t>
  </si>
  <si>
    <t>ZH4XJ3</t>
  </si>
  <si>
    <t>ZH4FJ3</t>
  </si>
  <si>
    <t>GESPEM</t>
  </si>
  <si>
    <t>H40XS272</t>
  </si>
  <si>
    <t>ZH4XJ4</t>
  </si>
  <si>
    <t>ZH4FJ4</t>
  </si>
  <si>
    <t>GESX0502</t>
  </si>
  <si>
    <t>KTP5</t>
  </si>
  <si>
    <t>ZH2VJ0</t>
  </si>
  <si>
    <t>GESX0503</t>
  </si>
  <si>
    <t>KTP4</t>
  </si>
  <si>
    <t>ZH2AJJ</t>
  </si>
  <si>
    <t>H20XS118</t>
  </si>
  <si>
    <t>ZH2VJ1</t>
  </si>
  <si>
    <t>GESX0504</t>
  </si>
  <si>
    <t>KTP6</t>
  </si>
  <si>
    <t>ZH2VJ2</t>
  </si>
  <si>
    <t>GESX0505</t>
  </si>
  <si>
    <t>KTP7</t>
  </si>
  <si>
    <t>ZH2AJR</t>
  </si>
  <si>
    <t>H20XS219</t>
  </si>
  <si>
    <t>ZH2VJ3</t>
  </si>
  <si>
    <t>GESX0506</t>
  </si>
  <si>
    <t>KTPA</t>
  </si>
  <si>
    <t>ZH2AJW</t>
  </si>
  <si>
    <t>H20XS220</t>
  </si>
  <si>
    <t>ZH2VJ4</t>
  </si>
  <si>
    <t>GESX0507</t>
  </si>
  <si>
    <t>KTP1</t>
  </si>
  <si>
    <t>ZH2VJ5</t>
  </si>
  <si>
    <t>GESX0508</t>
  </si>
  <si>
    <t>KTP3</t>
  </si>
  <si>
    <t>ZH2VJ6</t>
  </si>
  <si>
    <t>GESX0509</t>
  </si>
  <si>
    <t>KTP2</t>
  </si>
  <si>
    <t>ZH2VJ7</t>
  </si>
  <si>
    <t>GESX0510</t>
  </si>
  <si>
    <t>KTP8</t>
  </si>
  <si>
    <t>ZH2VJ8</t>
  </si>
  <si>
    <t>GESX0511</t>
  </si>
  <si>
    <t>KTP9</t>
  </si>
  <si>
    <t>H20XS720</t>
  </si>
  <si>
    <t>ZH2VJ9</t>
  </si>
  <si>
    <t>GESX0512</t>
  </si>
  <si>
    <t>KTPB</t>
  </si>
  <si>
    <t>ZH2VJA</t>
  </si>
  <si>
    <t>GIJ1STAD.MIN</t>
  </si>
  <si>
    <t>EIBT</t>
  </si>
  <si>
    <t>GIJ1STAD</t>
  </si>
  <si>
    <t>EIB1</t>
  </si>
  <si>
    <t>#CR#EIBTJ_YYYYMMDDHHMISS_GIJ1STAD.MIN</t>
  </si>
  <si>
    <t>ZH0YJY</t>
  </si>
  <si>
    <t>ZH0AJE</t>
  </si>
  <si>
    <t>GIJ1STAF.MIN</t>
  </si>
  <si>
    <t>GIJ1STAF</t>
  </si>
  <si>
    <t>EIB2</t>
  </si>
  <si>
    <t>#CR#EIBTJ_YYYYMMDDHHMISS_GIJ1STAF.MIN</t>
  </si>
  <si>
    <t>ZH0YJZ</t>
  </si>
  <si>
    <t xml:space="preserve">GIJ1STAP.MIN </t>
  </si>
  <si>
    <t>GIJ1STAP</t>
  </si>
  <si>
    <t>EIB3</t>
  </si>
  <si>
    <t>ZH0ZJ1</t>
  </si>
  <si>
    <t>GIJ3ENCO.MIN</t>
  </si>
  <si>
    <t>GIJ3ENCO</t>
  </si>
  <si>
    <t>EIB9</t>
  </si>
  <si>
    <t>#CR#EIBTJ_YYYYMMDDHHMISS_GIJ3ENCO.MIN</t>
  </si>
  <si>
    <t>ZH0ZJ3</t>
  </si>
  <si>
    <t xml:space="preserve">GIJ3PAYS.MIN </t>
  </si>
  <si>
    <t>GIJ3PAYS</t>
  </si>
  <si>
    <t>EIB5</t>
  </si>
  <si>
    <t>ZH0ZJ4</t>
  </si>
  <si>
    <t>GIJ3SUSP.MIN</t>
  </si>
  <si>
    <t>GIJ3SUSP</t>
  </si>
  <si>
    <t>EIB4</t>
  </si>
  <si>
    <t>#CR#EIBTJ_YYYYMMDDHHMISS_GIJ3SUSP.MIN</t>
  </si>
  <si>
    <t>ZH0ZJ5</t>
  </si>
  <si>
    <t>GIJ5GARC.MIN</t>
  </si>
  <si>
    <t>GIJ5GARC</t>
  </si>
  <si>
    <t>EIB8</t>
  </si>
  <si>
    <t>#CR#EIBTJ_YYYYMMDDHHMISS_GIJ5GARC.MIN</t>
  </si>
  <si>
    <t>ZH0ZJ6</t>
  </si>
  <si>
    <t>GIJ5PORT.MIN</t>
  </si>
  <si>
    <t>GIJ5PORT</t>
  </si>
  <si>
    <t>EIB7</t>
  </si>
  <si>
    <t>#CR#EIBTJ_YYYYMMDDHHMISS_GIJ5PORT.MIN</t>
  </si>
  <si>
    <t>ZH0ZJ7</t>
  </si>
  <si>
    <t>GIM3ST16.MIN</t>
  </si>
  <si>
    <t>GIM3ST16</t>
  </si>
  <si>
    <t>EIB0</t>
  </si>
  <si>
    <t>#CR#EIBTM_YYYYMMDDHHMISS_GIM3ST16.MIN</t>
  </si>
  <si>
    <t>ZH0VMY</t>
  </si>
  <si>
    <t>ZH0AM7</t>
  </si>
  <si>
    <t>GIM3ST18.MIN</t>
  </si>
  <si>
    <t>GIM3ST18_STAL</t>
  </si>
  <si>
    <t>STAL</t>
  </si>
  <si>
    <t>ZH4TM2</t>
  </si>
  <si>
    <t>ZH4BM2</t>
  </si>
  <si>
    <t>GIM3ST18_STAO</t>
  </si>
  <si>
    <t>STAO</t>
  </si>
  <si>
    <t>ZH4TM3</t>
  </si>
  <si>
    <t>GIM3ST18_STAP</t>
  </si>
  <si>
    <t>STAP</t>
  </si>
  <si>
    <t>ZH4TM4</t>
  </si>
  <si>
    <t>TA_GL_DETAILCOMPTA1.TXT</t>
  </si>
  <si>
    <t>GL_DETAILCOMPTA1</t>
  </si>
  <si>
    <t>GL01</t>
  </si>
  <si>
    <t>#CR#GDPSJ_YYYYMMDDHHMISS_TA_GL_DETAILCOMPTA1.TXT</t>
  </si>
  <si>
    <t>ZH21J8</t>
  </si>
  <si>
    <t>TA_GL_SOLDECOMPTA1.TXT</t>
  </si>
  <si>
    <t>GL_SOLDECOMPTA1</t>
  </si>
  <si>
    <t>GL02</t>
  </si>
  <si>
    <t>#CR#GDPSJ_YYYYMMDDHHMISS_TA_GL_SOLDECOMPTA1.TXT</t>
  </si>
  <si>
    <t>ZH21J9</t>
  </si>
  <si>
    <t>TA_GL_SOLDECOMPTA2.TXT</t>
  </si>
  <si>
    <t>GL_SOLDECOMPTA2</t>
  </si>
  <si>
    <t>GL03</t>
  </si>
  <si>
    <t>#CR#GDPSJ_YYYYMMDDHHMISS_TA_GL_SOLDECOMPTA2.TXT</t>
  </si>
  <si>
    <t>ZH21JA</t>
  </si>
  <si>
    <t>GLEXREME</t>
  </si>
  <si>
    <t>GLEX</t>
  </si>
  <si>
    <t>H00XS139</t>
  </si>
  <si>
    <t>ZH0UJJ</t>
  </si>
  <si>
    <t>ZH0AJP</t>
  </si>
  <si>
    <t>GLSCOU</t>
  </si>
  <si>
    <t>GLSC</t>
  </si>
  <si>
    <t>H20XS295</t>
  </si>
  <si>
    <t>ZH2VJB</t>
  </si>
  <si>
    <t>ZH2DJB</t>
  </si>
  <si>
    <t>GLSDEP</t>
  </si>
  <si>
    <t>GLSD</t>
  </si>
  <si>
    <t>H20XS296</t>
  </si>
  <si>
    <t>ZH2VJC</t>
  </si>
  <si>
    <t>ZH2DJC</t>
  </si>
  <si>
    <t>GLSLSB</t>
  </si>
  <si>
    <t xml:space="preserve">BAFI - ATTRIBUTS CONSULTATION MAJ                           </t>
  </si>
  <si>
    <t>GLSL</t>
  </si>
  <si>
    <t>H20XS297</t>
  </si>
  <si>
    <t>ZH2VJD</t>
  </si>
  <si>
    <t>ZH2DJD</t>
  </si>
  <si>
    <t>GLSOPE</t>
  </si>
  <si>
    <t>GLSO</t>
  </si>
  <si>
    <t>GLSXS050</t>
  </si>
  <si>
    <t>ZH2VJE</t>
  </si>
  <si>
    <t>ZH2DJE</t>
  </si>
  <si>
    <t>GPAICC12</t>
  </si>
  <si>
    <t>CACL</t>
  </si>
  <si>
    <t>ZH1TM5</t>
  </si>
  <si>
    <t>GPAICE01</t>
  </si>
  <si>
    <t>GPAI</t>
  </si>
  <si>
    <t>ZH1VJJ</t>
  </si>
  <si>
    <t>GPAICP01</t>
  </si>
  <si>
    <t>CNIP</t>
  </si>
  <si>
    <t>ZH1TM6</t>
  </si>
  <si>
    <t>GPAPOBI1</t>
  </si>
  <si>
    <t>VQ10</t>
  </si>
  <si>
    <t>ZH0SH3</t>
  </si>
  <si>
    <t>GPBENE</t>
  </si>
  <si>
    <t>REBE</t>
  </si>
  <si>
    <t>H00XS220</t>
  </si>
  <si>
    <t>ZH0UJK</t>
  </si>
  <si>
    <t>ZH0CJK</t>
  </si>
  <si>
    <t>GPPDGB</t>
  </si>
  <si>
    <t>DEBE</t>
  </si>
  <si>
    <t>H00XS221</t>
  </si>
  <si>
    <t>ZH0UJL</t>
  </si>
  <si>
    <t>ZH0CJL</t>
  </si>
  <si>
    <t>GRA001</t>
  </si>
  <si>
    <t>M001</t>
  </si>
  <si>
    <t>ZAXEJJ</t>
  </si>
  <si>
    <t>H10XS105</t>
  </si>
  <si>
    <t>ZH1VJK</t>
  </si>
  <si>
    <t>ZH1DJK</t>
  </si>
  <si>
    <t>GRA002</t>
  </si>
  <si>
    <t>J002</t>
  </si>
  <si>
    <t>H10XS106</t>
  </si>
  <si>
    <t>ZH1VJL</t>
  </si>
  <si>
    <t>ZH1DJL</t>
  </si>
  <si>
    <t>GRA003</t>
  </si>
  <si>
    <t>J003</t>
  </si>
  <si>
    <t>H10XS243</t>
  </si>
  <si>
    <t>ZH1VJM</t>
  </si>
  <si>
    <t>ZH1DJM</t>
  </si>
  <si>
    <t>GRA004</t>
  </si>
  <si>
    <t>M004</t>
  </si>
  <si>
    <t>ZAXEJM</t>
  </si>
  <si>
    <t>H10XS107</t>
  </si>
  <si>
    <t>ZH1VJN</t>
  </si>
  <si>
    <t>ZH1DJN</t>
  </si>
  <si>
    <t>GRA005</t>
  </si>
  <si>
    <t>J005</t>
  </si>
  <si>
    <t>H10XS108</t>
  </si>
  <si>
    <t>ZH1VJO</t>
  </si>
  <si>
    <t>ZH1DJO</t>
  </si>
  <si>
    <t>GRA006</t>
  </si>
  <si>
    <t>J006</t>
  </si>
  <si>
    <t>H10XS109</t>
  </si>
  <si>
    <t>ZH1VJP</t>
  </si>
  <si>
    <t>ZH1DJP</t>
  </si>
  <si>
    <t>GRA007</t>
  </si>
  <si>
    <t>J007</t>
  </si>
  <si>
    <t>H10XS244</t>
  </si>
  <si>
    <t>ZH1VJQ</t>
  </si>
  <si>
    <t>ZH1DJQ</t>
  </si>
  <si>
    <t>GRA008</t>
  </si>
  <si>
    <t>M008</t>
  </si>
  <si>
    <t>H10XS245</t>
  </si>
  <si>
    <t>ZH1VJR</t>
  </si>
  <si>
    <t>ZH1DJR</t>
  </si>
  <si>
    <t>GRA010</t>
  </si>
  <si>
    <t>M010</t>
  </si>
  <si>
    <t>H10XS246</t>
  </si>
  <si>
    <t>ZH1VJS</t>
  </si>
  <si>
    <t>ZH1DJS</t>
  </si>
  <si>
    <t>GRA011</t>
  </si>
  <si>
    <t>H10XS110</t>
  </si>
  <si>
    <t>ZH1VJT</t>
  </si>
  <si>
    <t>ZH1DJT</t>
  </si>
  <si>
    <t>GRA012</t>
  </si>
  <si>
    <t>J012</t>
  </si>
  <si>
    <t>H10XS111</t>
  </si>
  <si>
    <t>ZH1VJU</t>
  </si>
  <si>
    <t>ZH1DJU</t>
  </si>
  <si>
    <t>GRA014</t>
  </si>
  <si>
    <t>M014</t>
  </si>
  <si>
    <t>H10XS363</t>
  </si>
  <si>
    <t>ZH1VJV</t>
  </si>
  <si>
    <t>ZH1DJV</t>
  </si>
  <si>
    <t>GRA016</t>
  </si>
  <si>
    <t>M016</t>
  </si>
  <si>
    <t>H10XS247</t>
  </si>
  <si>
    <t>ZH1VJW</t>
  </si>
  <si>
    <t>ZH1DJW</t>
  </si>
  <si>
    <t>GRA017</t>
  </si>
  <si>
    <t>J017</t>
  </si>
  <si>
    <t>H10XS248</t>
  </si>
  <si>
    <t>ZH1VJX</t>
  </si>
  <si>
    <t>ZH1DJX</t>
  </si>
  <si>
    <t>J018</t>
  </si>
  <si>
    <t>H10XS112</t>
  </si>
  <si>
    <t>ZH1WJ0</t>
  </si>
  <si>
    <t>GRA024</t>
  </si>
  <si>
    <t>J024</t>
  </si>
  <si>
    <t>H10XS113</t>
  </si>
  <si>
    <t>ZH1WJ6</t>
  </si>
  <si>
    <t>ZH1EJ6</t>
  </si>
  <si>
    <t>GRA028</t>
  </si>
  <si>
    <t>M028</t>
  </si>
  <si>
    <t>H10XS249</t>
  </si>
  <si>
    <t>ZH1WJ7</t>
  </si>
  <si>
    <t>ZH1EJ7</t>
  </si>
  <si>
    <t>GRA029</t>
  </si>
  <si>
    <t>J029</t>
  </si>
  <si>
    <t>H10XS364</t>
  </si>
  <si>
    <t>ZH1WJ8</t>
  </si>
  <si>
    <t>ZH1EJ8</t>
  </si>
  <si>
    <t>GRA038</t>
  </si>
  <si>
    <t>M038</t>
  </si>
  <si>
    <t>H10XS250</t>
  </si>
  <si>
    <t>ZH1WJ9</t>
  </si>
  <si>
    <t>ZH1EJ9</t>
  </si>
  <si>
    <t>GRA039</t>
  </si>
  <si>
    <t>J039</t>
  </si>
  <si>
    <t>H10XS251</t>
  </si>
  <si>
    <t>ZH1WJA</t>
  </si>
  <si>
    <t>ZH1EJA</t>
  </si>
  <si>
    <t>GRA043</t>
  </si>
  <si>
    <t>J043</t>
  </si>
  <si>
    <t>H10XS365</t>
  </si>
  <si>
    <t>ZH1WJB</t>
  </si>
  <si>
    <t>ZH1EJB</t>
  </si>
  <si>
    <t>GRA044</t>
  </si>
  <si>
    <t>J044</t>
  </si>
  <si>
    <t>H10XS442</t>
  </si>
  <si>
    <t>ZH1TM7</t>
  </si>
  <si>
    <t>ZH1BM7</t>
  </si>
  <si>
    <t>GRA045</t>
  </si>
  <si>
    <t>J045</t>
  </si>
  <si>
    <t>A045</t>
  </si>
  <si>
    <t>H10XS489</t>
  </si>
  <si>
    <t>ZH1TM8</t>
  </si>
  <si>
    <t>ZH1BM8</t>
  </si>
  <si>
    <t>GRA071</t>
  </si>
  <si>
    <t>M071</t>
  </si>
  <si>
    <t>H10XS114</t>
  </si>
  <si>
    <t>ZH1WJC</t>
  </si>
  <si>
    <t>ZH1EJC</t>
  </si>
  <si>
    <t>GRA072</t>
  </si>
  <si>
    <t>M072</t>
  </si>
  <si>
    <t>H10XS366</t>
  </si>
  <si>
    <t>ZH1WJD</t>
  </si>
  <si>
    <t>ZH1EJD</t>
  </si>
  <si>
    <t>GRA073</t>
  </si>
  <si>
    <t>J073</t>
  </si>
  <si>
    <t>H10XS252</t>
  </si>
  <si>
    <t>ZH1WJE</t>
  </si>
  <si>
    <t>ZH1EJE</t>
  </si>
  <si>
    <t>GRA074</t>
  </si>
  <si>
    <t>J074</t>
  </si>
  <si>
    <t>H10XS253</t>
  </si>
  <si>
    <t>ZH1WJF</t>
  </si>
  <si>
    <t>ZH1EJF</t>
  </si>
  <si>
    <t>GRA080</t>
  </si>
  <si>
    <t>J080</t>
  </si>
  <si>
    <t>H10XS115</t>
  </si>
  <si>
    <t>ZH1WJG</t>
  </si>
  <si>
    <t>ZH1EJG</t>
  </si>
  <si>
    <t>GRA082</t>
  </si>
  <si>
    <t>M082</t>
  </si>
  <si>
    <t>H10XS254</t>
  </si>
  <si>
    <t>ZH1WJH</t>
  </si>
  <si>
    <t>ZH1EJH</t>
  </si>
  <si>
    <t>GRA083</t>
  </si>
  <si>
    <t>J083</t>
  </si>
  <si>
    <t>H10XS116</t>
  </si>
  <si>
    <t>ZH1WJI</t>
  </si>
  <si>
    <t>ZH1EJI</t>
  </si>
  <si>
    <t>GRA084</t>
  </si>
  <si>
    <t>M084</t>
  </si>
  <si>
    <t>H10XS367</t>
  </si>
  <si>
    <t>ZH1WJJ</t>
  </si>
  <si>
    <t>ZH1EJJ</t>
  </si>
  <si>
    <t>GRA091</t>
  </si>
  <si>
    <t>M091</t>
  </si>
  <si>
    <t>H10XS368</t>
  </si>
  <si>
    <t>ZH1WJK</t>
  </si>
  <si>
    <t>ZH1EJK</t>
  </si>
  <si>
    <t>GRA092</t>
  </si>
  <si>
    <t>M092</t>
  </si>
  <si>
    <t>H10XS369</t>
  </si>
  <si>
    <t>ZH1WJL</t>
  </si>
  <si>
    <t>ZH1EJL</t>
  </si>
  <si>
    <t>GRA093</t>
  </si>
  <si>
    <t>J093</t>
  </si>
  <si>
    <t>H10XS117</t>
  </si>
  <si>
    <t>ZH1WJM</t>
  </si>
  <si>
    <t>ZH1EJM</t>
  </si>
  <si>
    <t>GRA094</t>
  </si>
  <si>
    <t>M094</t>
  </si>
  <si>
    <t>H10XS255</t>
  </si>
  <si>
    <t>ZH1WJN</t>
  </si>
  <si>
    <t>ZH1EJN</t>
  </si>
  <si>
    <t>GRA095</t>
  </si>
  <si>
    <t>J095</t>
  </si>
  <si>
    <t>H10XS256</t>
  </si>
  <si>
    <t>ZH1WJO</t>
  </si>
  <si>
    <t>ZH1EJO</t>
  </si>
  <si>
    <t>GRA096</t>
  </si>
  <si>
    <t>J096</t>
  </si>
  <si>
    <t>H10XS257</t>
  </si>
  <si>
    <t>ZH1WJP</t>
  </si>
  <si>
    <t>ZH1EJP</t>
  </si>
  <si>
    <t>GRA099</t>
  </si>
  <si>
    <t>TYPE DE RELATION CLIENT GARANTIE</t>
  </si>
  <si>
    <t>J099</t>
  </si>
  <si>
    <t>H10XS623</t>
  </si>
  <si>
    <t>ZH15JU</t>
  </si>
  <si>
    <t>ZH1AJ5</t>
  </si>
  <si>
    <t>GRA206</t>
  </si>
  <si>
    <t>M206</t>
  </si>
  <si>
    <t>H10XS258</t>
  </si>
  <si>
    <t>ZH1WJQ</t>
  </si>
  <si>
    <t>ZH1EJQ</t>
  </si>
  <si>
    <t>GRA210</t>
  </si>
  <si>
    <t>M210</t>
  </si>
  <si>
    <t>H10XS118</t>
  </si>
  <si>
    <t>ZH1WJR</t>
  </si>
  <si>
    <t>ZH1EJR</t>
  </si>
  <si>
    <t>GRA220</t>
  </si>
  <si>
    <t>M220</t>
  </si>
  <si>
    <t>H10XS119</t>
  </si>
  <si>
    <t>ZH1WJS</t>
  </si>
  <si>
    <t>ZH1EJS</t>
  </si>
  <si>
    <t>GRA222</t>
  </si>
  <si>
    <t>M222</t>
  </si>
  <si>
    <t>H10XS370</t>
  </si>
  <si>
    <t>ZH1WJT</t>
  </si>
  <si>
    <t>ZH1EJT</t>
  </si>
  <si>
    <t>GRA226</t>
  </si>
  <si>
    <t>M226</t>
  </si>
  <si>
    <t>H10XS371</t>
  </si>
  <si>
    <t>ZH1WJU</t>
  </si>
  <si>
    <t>ZH1EJU</t>
  </si>
  <si>
    <t>GRA227</t>
  </si>
  <si>
    <t>M227</t>
  </si>
  <si>
    <t>H10XS372</t>
  </si>
  <si>
    <t>ZH1WJV</t>
  </si>
  <si>
    <t>ZH1EJV</t>
  </si>
  <si>
    <t>GRA228</t>
  </si>
  <si>
    <t>M228</t>
  </si>
  <si>
    <t>H10XS120</t>
  </si>
  <si>
    <t>ZH1WJW</t>
  </si>
  <si>
    <t>ZH1EJW</t>
  </si>
  <si>
    <t>GRA229</t>
  </si>
  <si>
    <t>M229</t>
  </si>
  <si>
    <t>H10XS373</t>
  </si>
  <si>
    <t>ZH1WJX</t>
  </si>
  <si>
    <t>ZH1EJX</t>
  </si>
  <si>
    <t>GRA230</t>
  </si>
  <si>
    <t>M230</t>
  </si>
  <si>
    <t>ZH1EJY</t>
  </si>
  <si>
    <t>H10XS374</t>
  </si>
  <si>
    <t>ZH1WJY</t>
  </si>
  <si>
    <t>GRA470</t>
  </si>
  <si>
    <t>J470</t>
  </si>
  <si>
    <t>H10XS121</t>
  </si>
  <si>
    <t>ZH1XJ1</t>
  </si>
  <si>
    <t>ZH1FJ1</t>
  </si>
  <si>
    <t>GRA606</t>
  </si>
  <si>
    <t>J606</t>
  </si>
  <si>
    <t>H10XS122</t>
  </si>
  <si>
    <t>ZH1XJ2</t>
  </si>
  <si>
    <t>ZH1FJ2</t>
  </si>
  <si>
    <t>GRA607</t>
  </si>
  <si>
    <t>M607</t>
  </si>
  <si>
    <t>H10XS375</t>
  </si>
  <si>
    <t>ZH1XJ3</t>
  </si>
  <si>
    <t>ZH1FJ3</t>
  </si>
  <si>
    <t>GRA608</t>
  </si>
  <si>
    <t>M608</t>
  </si>
  <si>
    <t>H10XS260</t>
  </si>
  <si>
    <t>ZH1XJ4</t>
  </si>
  <si>
    <t>ZH1FJ4</t>
  </si>
  <si>
    <t>GRA610</t>
  </si>
  <si>
    <t>J610</t>
  </si>
  <si>
    <t>H10XS123</t>
  </si>
  <si>
    <t>ZH1XJ5</t>
  </si>
  <si>
    <t>ZH1FJ5</t>
  </si>
  <si>
    <t>GRA612</t>
  </si>
  <si>
    <t>J612</t>
  </si>
  <si>
    <t>H10XS376</t>
  </si>
  <si>
    <t>ZH1XJ6</t>
  </si>
  <si>
    <t>ZH1FJ6</t>
  </si>
  <si>
    <t>GRA636</t>
  </si>
  <si>
    <t>M636</t>
  </si>
  <si>
    <t>H10XS261</t>
  </si>
  <si>
    <t>ZH1XJA</t>
  </si>
  <si>
    <t>ZH1FJA</t>
  </si>
  <si>
    <t>GRA643</t>
  </si>
  <si>
    <t>M643</t>
  </si>
  <si>
    <t>H10XS262</t>
  </si>
  <si>
    <t>ZH1XJB</t>
  </si>
  <si>
    <t>ZH1FJB</t>
  </si>
  <si>
    <t>GRA646</t>
  </si>
  <si>
    <t>M646</t>
  </si>
  <si>
    <t>H10XS377</t>
  </si>
  <si>
    <t>ZH1XJC</t>
  </si>
  <si>
    <t>ZH1FJC</t>
  </si>
  <si>
    <t>GRA702</t>
  </si>
  <si>
    <t xml:space="preserve">PRETS EN INSTANCE                                           </t>
  </si>
  <si>
    <t>H10XS124</t>
  </si>
  <si>
    <t>ZH1XJD</t>
  </si>
  <si>
    <t>ZH1FJD</t>
  </si>
  <si>
    <t>GRA720</t>
  </si>
  <si>
    <t xml:space="preserve">PROCES VERBAL CAISSE LOCALE                                 </t>
  </si>
  <si>
    <t>J720</t>
  </si>
  <si>
    <t>H10XS263</t>
  </si>
  <si>
    <t>ZH1XJE</t>
  </si>
  <si>
    <t>ZH1FJE</t>
  </si>
  <si>
    <t>GRA723</t>
  </si>
  <si>
    <t xml:space="preserve">QUOTAS SOCIETES                                             </t>
  </si>
  <si>
    <t>M723</t>
  </si>
  <si>
    <t>H10XS264</t>
  </si>
  <si>
    <t>ZH1XJF</t>
  </si>
  <si>
    <t>ZH1FJF</t>
  </si>
  <si>
    <t>GRA813</t>
  </si>
  <si>
    <t xml:space="preserve">RIB PAYEUR EXTERNE                                          </t>
  </si>
  <si>
    <t>M813</t>
  </si>
  <si>
    <t>H10XS378</t>
  </si>
  <si>
    <t>ZH1XJJ</t>
  </si>
  <si>
    <t>ZH1FJJ</t>
  </si>
  <si>
    <t>GRA814</t>
  </si>
  <si>
    <t xml:space="preserve">DONNEES SCORING PRET CONSOMMATION                           </t>
  </si>
  <si>
    <t>J814</t>
  </si>
  <si>
    <t>H10XS265</t>
  </si>
  <si>
    <t>ZH1XJK</t>
  </si>
  <si>
    <t>ZH1FJK</t>
  </si>
  <si>
    <t>GRA815</t>
  </si>
  <si>
    <t xml:space="preserve">DONNEES PRETS PAS                                           </t>
  </si>
  <si>
    <t>M815</t>
  </si>
  <si>
    <t>H10XS266</t>
  </si>
  <si>
    <t>ZH1XJL</t>
  </si>
  <si>
    <t>ZH1FJL</t>
  </si>
  <si>
    <t>GRA822</t>
  </si>
  <si>
    <t xml:space="preserve">PRETS A TAUX ZERO                                           </t>
  </si>
  <si>
    <t>M822</t>
  </si>
  <si>
    <t>H10XS267</t>
  </si>
  <si>
    <t>ZH1XJN</t>
  </si>
  <si>
    <t>ZH1FJN</t>
  </si>
  <si>
    <t>GRA836</t>
  </si>
  <si>
    <t xml:space="preserve">DETAIL DES FRAIS                                            </t>
  </si>
  <si>
    <t>M836</t>
  </si>
  <si>
    <t>H10XS379</t>
  </si>
  <si>
    <t>ZH1XJM</t>
  </si>
  <si>
    <t>ZH1FJM</t>
  </si>
  <si>
    <t>GRC306</t>
  </si>
  <si>
    <t xml:space="preserve">INTERVENANTS EXTERNES                                       </t>
  </si>
  <si>
    <t>P306</t>
  </si>
  <si>
    <t>H10XS268</t>
  </si>
  <si>
    <t>ZH1XJO</t>
  </si>
  <si>
    <t>ZH1FJO</t>
  </si>
  <si>
    <t>GRC307</t>
  </si>
  <si>
    <t xml:space="preserve">DOSSIERS EN REGISTRE NOTAIRES                               </t>
  </si>
  <si>
    <t>P307</t>
  </si>
  <si>
    <t>H10XS269</t>
  </si>
  <si>
    <t>ZH1XJP</t>
  </si>
  <si>
    <t>ZH1FJP</t>
  </si>
  <si>
    <t>GRC310</t>
  </si>
  <si>
    <t xml:space="preserve">ETUDES NOTARIALES                                           </t>
  </si>
  <si>
    <t>P310</t>
  </si>
  <si>
    <t>H10XS380</t>
  </si>
  <si>
    <t>ZH1XJQ</t>
  </si>
  <si>
    <t>ZH1FJQ</t>
  </si>
  <si>
    <t>GRC502</t>
  </si>
  <si>
    <t xml:space="preserve">TABLE DES AGENTS CAM                                        </t>
  </si>
  <si>
    <t>N502</t>
  </si>
  <si>
    <t>H10XS270</t>
  </si>
  <si>
    <t>ZH1XJR</t>
  </si>
  <si>
    <t>ZH1FJR</t>
  </si>
  <si>
    <t>GRC515</t>
  </si>
  <si>
    <t xml:space="preserve">TABLE DES PALIERS DE TAUX                                   </t>
  </si>
  <si>
    <t>P515</t>
  </si>
  <si>
    <t>H10XS507</t>
  </si>
  <si>
    <t>ZH1XJT</t>
  </si>
  <si>
    <t>ZH1FJT</t>
  </si>
  <si>
    <t>GRC529</t>
  </si>
  <si>
    <t xml:space="preserve">ECHEANCIER PRET OPTIPLAN/SIMUL+                             </t>
  </si>
  <si>
    <t>P529</t>
  </si>
  <si>
    <t>H10XS382</t>
  </si>
  <si>
    <t>ZH1XJU</t>
  </si>
  <si>
    <t>ZH1FJU</t>
  </si>
  <si>
    <t>GRC532</t>
  </si>
  <si>
    <t xml:space="preserve">SCORE HABITAT : DEMANDES REMONTEES A CASA                   </t>
  </si>
  <si>
    <t>P532</t>
  </si>
  <si>
    <t>H10XS271</t>
  </si>
  <si>
    <t>ZH1YJ0</t>
  </si>
  <si>
    <t>ZH1GJ0</t>
  </si>
  <si>
    <t>GRC536</t>
  </si>
  <si>
    <t xml:space="preserve">EVENEMENTS MODIFICATION INSTRUCTION                         </t>
  </si>
  <si>
    <t>K536</t>
  </si>
  <si>
    <t>H10XS272</t>
  </si>
  <si>
    <t>ZH1YJ1</t>
  </si>
  <si>
    <t>ZH1GJ1</t>
  </si>
  <si>
    <t>GRC537</t>
  </si>
  <si>
    <t xml:space="preserve">CREDIT LOGEMENT STOCKAGE INFOS PATRIMOINE                   </t>
  </si>
  <si>
    <t>P537</t>
  </si>
  <si>
    <t>H10XS383</t>
  </si>
  <si>
    <t>ZH1YJ2</t>
  </si>
  <si>
    <t>ZH1GJ2</t>
  </si>
  <si>
    <t>GRC538</t>
  </si>
  <si>
    <t xml:space="preserve">CREDIT LOGEMENT PATRIMOINE IMMOBILIER                       </t>
  </si>
  <si>
    <t>P538</t>
  </si>
  <si>
    <t>H10XS384</t>
  </si>
  <si>
    <t>ZH1YJ3</t>
  </si>
  <si>
    <t>ZH1GJ3</t>
  </si>
  <si>
    <t>GRC539</t>
  </si>
  <si>
    <t xml:space="preserve">CREDIT LOGEMENT RESSOURCES DES PARTICIPANTS                 </t>
  </si>
  <si>
    <t>P539</t>
  </si>
  <si>
    <t>H10XS385</t>
  </si>
  <si>
    <t>ZH1YJ4</t>
  </si>
  <si>
    <t>ZH1GJ4</t>
  </si>
  <si>
    <t>GRC540</t>
  </si>
  <si>
    <t xml:space="preserve">CREDIT LOGEMENT CHARGES DES PARTICIPANTS                    </t>
  </si>
  <si>
    <t>P540</t>
  </si>
  <si>
    <t>H10XS386</t>
  </si>
  <si>
    <t>ZH1YJ5</t>
  </si>
  <si>
    <t>ZH1GJ5</t>
  </si>
  <si>
    <t>GRC544</t>
  </si>
  <si>
    <t xml:space="preserve">PRE-ATTRIBUTION PRETS : CAMPAGNE                            </t>
  </si>
  <si>
    <t>K544</t>
  </si>
  <si>
    <t>H10XS273</t>
  </si>
  <si>
    <t>ZH1YJ6</t>
  </si>
  <si>
    <t>ZH1GJ6</t>
  </si>
  <si>
    <t>GRC545</t>
  </si>
  <si>
    <t xml:space="preserve">PRE-ATTRIBUTION PRETS :ELEMENTS                             </t>
  </si>
  <si>
    <t>K545</t>
  </si>
  <si>
    <t>H10XS274</t>
  </si>
  <si>
    <t>ZH1YJ7</t>
  </si>
  <si>
    <t>ZH1GJ7</t>
  </si>
  <si>
    <t>GRC546</t>
  </si>
  <si>
    <t xml:space="preserve">BAFI-CREDIT : ELEMENT DE CONVENTION INSTRUCTION             </t>
  </si>
  <si>
    <t>P546</t>
  </si>
  <si>
    <t>H10XS275</t>
  </si>
  <si>
    <t>ZH1YJ8</t>
  </si>
  <si>
    <t>ZH1GJ8</t>
  </si>
  <si>
    <t>GRC552</t>
  </si>
  <si>
    <t xml:space="preserve">PROFIL DE REVISION AFFECTE                                  </t>
  </si>
  <si>
    <t>P552</t>
  </si>
  <si>
    <t>H10XS276</t>
  </si>
  <si>
    <t>ZH1YJU</t>
  </si>
  <si>
    <t>ZH1GJU</t>
  </si>
  <si>
    <t>GRC556</t>
  </si>
  <si>
    <t xml:space="preserve">SUIVI DOSSIER NIVEAU OPERATION                              </t>
  </si>
  <si>
    <t>P556</t>
  </si>
  <si>
    <t>H10XS277</t>
  </si>
  <si>
    <t>ZH1YJV</t>
  </si>
  <si>
    <t>ZH1GJV</t>
  </si>
  <si>
    <t>GRC557</t>
  </si>
  <si>
    <t xml:space="preserve">SUIVI DOSSIER NIVEAU PRÊT                                   </t>
  </si>
  <si>
    <t>P557</t>
  </si>
  <si>
    <t>H10XS278</t>
  </si>
  <si>
    <t>ZH1YJW</t>
  </si>
  <si>
    <t>ZH1GJW</t>
  </si>
  <si>
    <t>GRC558</t>
  </si>
  <si>
    <t xml:space="preserve">SUIVI DOSSIER HISTORIQUE                                    </t>
  </si>
  <si>
    <t>P558</t>
  </si>
  <si>
    <t>ZH1GJX</t>
  </si>
  <si>
    <t>H10XS279</t>
  </si>
  <si>
    <t>ZH1YJX</t>
  </si>
  <si>
    <t>GRC559</t>
  </si>
  <si>
    <t xml:space="preserve">RELATION DOSSIER - ZONE GEOGRAPHIQUE                        </t>
  </si>
  <si>
    <t>P559</t>
  </si>
  <si>
    <t>H10XS387</t>
  </si>
  <si>
    <t>ZH1YJY</t>
  </si>
  <si>
    <t>ZH1GJY</t>
  </si>
  <si>
    <t>GRC560</t>
  </si>
  <si>
    <t xml:space="preserve">PROJET                                                      </t>
  </si>
  <si>
    <t>P560</t>
  </si>
  <si>
    <t>H10XS125</t>
  </si>
  <si>
    <t>ZH1YJZ</t>
  </si>
  <si>
    <t>ZH1GJZ</t>
  </si>
  <si>
    <t>GRC561</t>
  </si>
  <si>
    <t xml:space="preserve">OPTION SMS                                                  </t>
  </si>
  <si>
    <t>P561</t>
  </si>
  <si>
    <t>H10XS280</t>
  </si>
  <si>
    <t>ZH1ZJ0</t>
  </si>
  <si>
    <t>ZH1HJ0</t>
  </si>
  <si>
    <t>GRC562</t>
  </si>
  <si>
    <t xml:space="preserve">CONTENU SMS POUR UNE OPER. DONNEE                           </t>
  </si>
  <si>
    <t>P562</t>
  </si>
  <si>
    <t>H10XS281</t>
  </si>
  <si>
    <t>ZH1ZJ1</t>
  </si>
  <si>
    <t>ZH1HJ1</t>
  </si>
  <si>
    <t>GRC563</t>
  </si>
  <si>
    <t xml:space="preserve">LIENS INS/N° CAM                                            </t>
  </si>
  <si>
    <t>P563</t>
  </si>
  <si>
    <t>H10XS508</t>
  </si>
  <si>
    <t>ZH1ZJ2</t>
  </si>
  <si>
    <t>ZH1HJ2</t>
  </si>
  <si>
    <t>GRC564</t>
  </si>
  <si>
    <t>P564</t>
  </si>
  <si>
    <t>H10XS283</t>
  </si>
  <si>
    <t>ZH1ZJ4</t>
  </si>
  <si>
    <t>ZH1HJ4</t>
  </si>
  <si>
    <t>GRC565</t>
  </si>
  <si>
    <t xml:space="preserve">IDENTIFIANTS EXTERNES / ID GREEN                            </t>
  </si>
  <si>
    <t>P565</t>
  </si>
  <si>
    <t>C565</t>
  </si>
  <si>
    <t>H10XS388</t>
  </si>
  <si>
    <t>ZH1ZJ5</t>
  </si>
  <si>
    <t>ZH1HJ5</t>
  </si>
  <si>
    <t>GRC568</t>
  </si>
  <si>
    <t xml:space="preserve">LOI D'OPTION - INSTRUCTION                                  </t>
  </si>
  <si>
    <t>P568</t>
  </si>
  <si>
    <t>H10XS389</t>
  </si>
  <si>
    <t>ZH1ZJ6</t>
  </si>
  <si>
    <t>ZH1HJ6</t>
  </si>
  <si>
    <t>GRC570</t>
  </si>
  <si>
    <t xml:space="preserve">GARANTIES : DESCRIPTION BIENS APPORT                        </t>
  </si>
  <si>
    <t>P570</t>
  </si>
  <si>
    <t>H10XS284</t>
  </si>
  <si>
    <t>ZH1ZJ7</t>
  </si>
  <si>
    <t>ZH1HJ7</t>
  </si>
  <si>
    <t>GRC571</t>
  </si>
  <si>
    <t xml:space="preserve">GARANTIES : NANT. FOND COMMERCE                             </t>
  </si>
  <si>
    <t>P571</t>
  </si>
  <si>
    <t>H10XS285</t>
  </si>
  <si>
    <t>ZH1ZJ8</t>
  </si>
  <si>
    <t>ZH1HJ8</t>
  </si>
  <si>
    <t>GRC572</t>
  </si>
  <si>
    <t xml:space="preserve">GARANTIES : REP. CAUTION P.M.                               </t>
  </si>
  <si>
    <t>P572</t>
  </si>
  <si>
    <t>C572</t>
  </si>
  <si>
    <t>H10XS286</t>
  </si>
  <si>
    <t>ZH1ZJ9</t>
  </si>
  <si>
    <t>ZH1HJ9</t>
  </si>
  <si>
    <t>GRC573</t>
  </si>
  <si>
    <t xml:space="preserve">GARANTIES : NANT. VALEURS MOBIL. EXT                        </t>
  </si>
  <si>
    <t>P573</t>
  </si>
  <si>
    <t>H10XS287</t>
  </si>
  <si>
    <t>ZH1ZJA</t>
  </si>
  <si>
    <t>ZH1HJA</t>
  </si>
  <si>
    <t>GRC574</t>
  </si>
  <si>
    <t xml:space="preserve">GARANTIES : HYPOTHèQUE BIEN APPORT                          </t>
  </si>
  <si>
    <t>P574</t>
  </si>
  <si>
    <t>H10XS288</t>
  </si>
  <si>
    <t>ZH1ZJB</t>
  </si>
  <si>
    <t>ZH1HJB</t>
  </si>
  <si>
    <t>GRC575</t>
  </si>
  <si>
    <t xml:space="preserve">GARANTIES : NANT. MAT ET OUTILS                             </t>
  </si>
  <si>
    <t>P575</t>
  </si>
  <si>
    <t>H10XS289</t>
  </si>
  <si>
    <t>ZH1ZJC</t>
  </si>
  <si>
    <t>ZH1HJC</t>
  </si>
  <si>
    <t>GRC576</t>
  </si>
  <si>
    <t xml:space="preserve">GARANTIES : DESC. MAT ET OUTILS                             </t>
  </si>
  <si>
    <t>P576</t>
  </si>
  <si>
    <t>H10XS290</t>
  </si>
  <si>
    <t>ZH1ZJD</t>
  </si>
  <si>
    <t>ZH1HJD</t>
  </si>
  <si>
    <t>GRC577</t>
  </si>
  <si>
    <t xml:space="preserve">GARANTIES : HYPOTHEQUE MARITIME                             </t>
  </si>
  <si>
    <t>P577</t>
  </si>
  <si>
    <t>H10XS291</t>
  </si>
  <si>
    <t>ZH1ZJE</t>
  </si>
  <si>
    <t>ZH1HJE</t>
  </si>
  <si>
    <t>GRC579</t>
  </si>
  <si>
    <t xml:space="preserve">GARANTIES : AUTRES DESCRIPTIONS                             </t>
  </si>
  <si>
    <t>P579</t>
  </si>
  <si>
    <t>H10XS292</t>
  </si>
  <si>
    <t>ZH1ZJF</t>
  </si>
  <si>
    <t>ZH1HJF</t>
  </si>
  <si>
    <t>GRC582</t>
  </si>
  <si>
    <t>P582</t>
  </si>
  <si>
    <t>H10XS390</t>
  </si>
  <si>
    <t>ZH1ZJG</t>
  </si>
  <si>
    <t>ZH1HJG</t>
  </si>
  <si>
    <t>GRC583</t>
  </si>
  <si>
    <t>P583</t>
  </si>
  <si>
    <t>H10XS391</t>
  </si>
  <si>
    <t>ZH1ZJH</t>
  </si>
  <si>
    <t>ZH1HJH</t>
  </si>
  <si>
    <t>GRC584</t>
  </si>
  <si>
    <t>P584</t>
  </si>
  <si>
    <t>H10XS392</t>
  </si>
  <si>
    <t>ZH1ZJI</t>
  </si>
  <si>
    <t>ZH1HJI</t>
  </si>
  <si>
    <t>GRC587</t>
  </si>
  <si>
    <t>P587</t>
  </si>
  <si>
    <t>H10XS393</t>
  </si>
  <si>
    <t>ZH1ZJJ</t>
  </si>
  <si>
    <t>ZH1HJJ</t>
  </si>
  <si>
    <t>GRC58A</t>
  </si>
  <si>
    <t xml:space="preserve">PROC.CREDIT : PIECES A FOURNIR (V1L2)                       </t>
  </si>
  <si>
    <t>P58A</t>
  </si>
  <si>
    <t>H10XS394</t>
  </si>
  <si>
    <t>ZH1ZJK</t>
  </si>
  <si>
    <t>ZH1HJK</t>
  </si>
  <si>
    <t>GRC590</t>
  </si>
  <si>
    <t>P590</t>
  </si>
  <si>
    <t>H10XS525</t>
  </si>
  <si>
    <t>ZH13JT</t>
  </si>
  <si>
    <t>ZH1LJT</t>
  </si>
  <si>
    <t>GRC595</t>
  </si>
  <si>
    <t xml:space="preserve">BOITE GENERIQUE                                             </t>
  </si>
  <si>
    <t>P595</t>
  </si>
  <si>
    <t>C595</t>
  </si>
  <si>
    <t>H10XS395</t>
  </si>
  <si>
    <t>ZH1ZJL</t>
  </si>
  <si>
    <t>ZH1HJL</t>
  </si>
  <si>
    <t>GRC597</t>
  </si>
  <si>
    <t xml:space="preserve">ACTION A TRAITER                                            </t>
  </si>
  <si>
    <t>P597</t>
  </si>
  <si>
    <t>H10XS396</t>
  </si>
  <si>
    <t>ZH1ZJM</t>
  </si>
  <si>
    <t>ZH1HJM</t>
  </si>
  <si>
    <t>GRC598</t>
  </si>
  <si>
    <t xml:space="preserve">HISTORIQUE ACTIONS A TRAITER PURGEES                        </t>
  </si>
  <si>
    <t>P598</t>
  </si>
  <si>
    <t>H10XS397</t>
  </si>
  <si>
    <t>ZH1ZJN</t>
  </si>
  <si>
    <t>ZH1HJN</t>
  </si>
  <si>
    <t>GRC604</t>
  </si>
  <si>
    <t>P604</t>
  </si>
  <si>
    <t>C604</t>
  </si>
  <si>
    <t>H10XS293</t>
  </si>
  <si>
    <t>ZH1ZJO</t>
  </si>
  <si>
    <t>ZH1HJO</t>
  </si>
  <si>
    <t>GRC617</t>
  </si>
  <si>
    <t>P617</t>
  </si>
  <si>
    <t>H10XS294</t>
  </si>
  <si>
    <t>ZH1ZJP</t>
  </si>
  <si>
    <t>ZH1HJP</t>
  </si>
  <si>
    <t>GRC622</t>
  </si>
  <si>
    <t>P622</t>
  </si>
  <si>
    <t>H10XS398</t>
  </si>
  <si>
    <t>ZH1ZJQ</t>
  </si>
  <si>
    <t>ZH1HJQ</t>
  </si>
  <si>
    <t>GRC639</t>
  </si>
  <si>
    <t>INFORMATION PARTICIPANT POLL</t>
  </si>
  <si>
    <t>P639</t>
  </si>
  <si>
    <t>H10XS624</t>
  </si>
  <si>
    <t>ZH15JV</t>
  </si>
  <si>
    <t>ZH1AJ7</t>
  </si>
  <si>
    <t>GRC640</t>
  </si>
  <si>
    <t>COTISATION PARTICIPANT POOL</t>
  </si>
  <si>
    <t>P640</t>
  </si>
  <si>
    <t>H10XS625</t>
  </si>
  <si>
    <t>ZH15JW</t>
  </si>
  <si>
    <t>ZH1AJ8</t>
  </si>
  <si>
    <t>GRC813</t>
  </si>
  <si>
    <t>C813</t>
  </si>
  <si>
    <t>H10XS126</t>
  </si>
  <si>
    <t>ZH1ZJR</t>
  </si>
  <si>
    <t>ZH1HJR</t>
  </si>
  <si>
    <t>GRC814</t>
  </si>
  <si>
    <t>C814</t>
  </si>
  <si>
    <t>H10XS127</t>
  </si>
  <si>
    <t>ZH1ZJS</t>
  </si>
  <si>
    <t>ZH1HJS</t>
  </si>
  <si>
    <t>GRC815</t>
  </si>
  <si>
    <t>C815</t>
  </si>
  <si>
    <t>H10XS128</t>
  </si>
  <si>
    <t>ZH1ZJT</t>
  </si>
  <si>
    <t>ZH1HJT</t>
  </si>
  <si>
    <t>GRC816</t>
  </si>
  <si>
    <t>C816</t>
  </si>
  <si>
    <t>H10XS129</t>
  </si>
  <si>
    <t>ZH1ZJU</t>
  </si>
  <si>
    <t>ZH1HJU</t>
  </si>
  <si>
    <t>GRC817</t>
  </si>
  <si>
    <t>C817</t>
  </si>
  <si>
    <t>H10XS130</t>
  </si>
  <si>
    <t>ZH1ZJV</t>
  </si>
  <si>
    <t>ZH1HJV</t>
  </si>
  <si>
    <t>GRC818</t>
  </si>
  <si>
    <t>C818</t>
  </si>
  <si>
    <t>H10XS131</t>
  </si>
  <si>
    <t>ZH1ZJW</t>
  </si>
  <si>
    <t>ZH1HJW</t>
  </si>
  <si>
    <t>GRC819</t>
  </si>
  <si>
    <t>C819</t>
  </si>
  <si>
    <t>H10XS132</t>
  </si>
  <si>
    <t>ZH1ZJX</t>
  </si>
  <si>
    <t>ZH1HJX</t>
  </si>
  <si>
    <t>GRC851</t>
  </si>
  <si>
    <t>CRAD</t>
  </si>
  <si>
    <t>P851</t>
  </si>
  <si>
    <t>H10XS628</t>
  </si>
  <si>
    <t>ZH16J0</t>
  </si>
  <si>
    <t>ZH1BJ2</t>
  </si>
  <si>
    <t>GRC852</t>
  </si>
  <si>
    <t>P852</t>
  </si>
  <si>
    <t>H10XS629</t>
  </si>
  <si>
    <t>ZH16J1</t>
  </si>
  <si>
    <t>ZH1BJ3</t>
  </si>
  <si>
    <t>GRC860</t>
  </si>
  <si>
    <t>P860</t>
  </si>
  <si>
    <t>H10XS630</t>
  </si>
  <si>
    <t>ZH16J2</t>
  </si>
  <si>
    <t>ZH1BJ4</t>
  </si>
  <si>
    <t>GRC861</t>
  </si>
  <si>
    <t>P861</t>
  </si>
  <si>
    <t>H10XS631</t>
  </si>
  <si>
    <t>ZH16J3</t>
  </si>
  <si>
    <t>ZH1BJC</t>
  </si>
  <si>
    <t>GRC862</t>
  </si>
  <si>
    <t>P862</t>
  </si>
  <si>
    <t>H10XS632</t>
  </si>
  <si>
    <t>ZH16J4</t>
  </si>
  <si>
    <t>ZH1BJG</t>
  </si>
  <si>
    <t>GRC864</t>
  </si>
  <si>
    <t>P864</t>
  </si>
  <si>
    <t>H10XS633</t>
  </si>
  <si>
    <t>ZH16J5</t>
  </si>
  <si>
    <t>ZH1BJM</t>
  </si>
  <si>
    <t>GRCECU</t>
  </si>
  <si>
    <t>Suivi du risque partenaire</t>
  </si>
  <si>
    <t>ZZZU</t>
  </si>
  <si>
    <t>ZAXDJ3</t>
  </si>
  <si>
    <t>H00XS222</t>
  </si>
  <si>
    <t>ZH0UJM</t>
  </si>
  <si>
    <t>ZH0CJM</t>
  </si>
  <si>
    <t>GRCLNO</t>
  </si>
  <si>
    <t>Notation comptable (ANADEFI)</t>
  </si>
  <si>
    <t>ZZZT</t>
  </si>
  <si>
    <t>ZAXDJ4</t>
  </si>
  <si>
    <t>H00XS223</t>
  </si>
  <si>
    <t>ZH0UJN</t>
  </si>
  <si>
    <t>ZH0CJN</t>
  </si>
  <si>
    <t>GRCONIVC</t>
  </si>
  <si>
    <t>GRCO</t>
  </si>
  <si>
    <t>Fichier des créances avec niveau de risque</t>
  </si>
  <si>
    <t>ZH0SM2</t>
  </si>
  <si>
    <t>GRCONIVG</t>
  </si>
  <si>
    <t>Fichier des Groupes de Risque avec niveau de risque</t>
  </si>
  <si>
    <t>ZH0SM3</t>
  </si>
  <si>
    <t>GRE00542</t>
  </si>
  <si>
    <t>ZH1ZJY</t>
  </si>
  <si>
    <t>GRE00839</t>
  </si>
  <si>
    <t>O542</t>
  </si>
  <si>
    <t>ZH1TMG</t>
  </si>
  <si>
    <t>GRE01941</t>
  </si>
  <si>
    <t>H10XS172</t>
  </si>
  <si>
    <t>ZH1TMJ</t>
  </si>
  <si>
    <t>HISCRE</t>
  </si>
  <si>
    <t xml:space="preserve">HISTORIQUE CREDITS                                          </t>
  </si>
  <si>
    <t>UB74</t>
  </si>
  <si>
    <t>V2HISCRE</t>
  </si>
  <si>
    <t>H00XS287</t>
  </si>
  <si>
    <t>ZH0TMF</t>
  </si>
  <si>
    <t>ZH0BMF</t>
  </si>
  <si>
    <t>GRE01965</t>
  </si>
  <si>
    <t>NJUS</t>
  </si>
  <si>
    <t>ZH1TMK</t>
  </si>
  <si>
    <t>GRE01994</t>
  </si>
  <si>
    <t>KC84</t>
  </si>
  <si>
    <t>ZH10J0</t>
  </si>
  <si>
    <t>GRE02885</t>
  </si>
  <si>
    <t xml:space="preserve">M52RG27  W2        ZGR1MI                                   </t>
  </si>
  <si>
    <t>KC88</t>
  </si>
  <si>
    <t>ZH1TML</t>
  </si>
  <si>
    <t>GREECD13</t>
  </si>
  <si>
    <t>KCPT</t>
  </si>
  <si>
    <t>ZH0VMU</t>
  </si>
  <si>
    <t>GREERR</t>
  </si>
  <si>
    <t>PERR</t>
  </si>
  <si>
    <t>H10XS399</t>
  </si>
  <si>
    <t>ZH10J1</t>
  </si>
  <si>
    <t>ZH1IJ1</t>
  </si>
  <si>
    <t>GREPJOUR</t>
  </si>
  <si>
    <t>NJOU</t>
  </si>
  <si>
    <t>ZH10J2</t>
  </si>
  <si>
    <t>GREPMENS</t>
  </si>
  <si>
    <t>NMEN</t>
  </si>
  <si>
    <t>ZH1TMM</t>
  </si>
  <si>
    <t>GRERETM1</t>
  </si>
  <si>
    <t>GRERNRCH</t>
  </si>
  <si>
    <t>NRCH</t>
  </si>
  <si>
    <t>H10XS220</t>
  </si>
  <si>
    <t>ZH1TMN</t>
  </si>
  <si>
    <t>ZH1BMN</t>
  </si>
  <si>
    <t>GRERNROM</t>
  </si>
  <si>
    <t>NROM</t>
  </si>
  <si>
    <t>H10XS221</t>
  </si>
  <si>
    <t>ZH1TMO</t>
  </si>
  <si>
    <t>GRFITRIM</t>
  </si>
  <si>
    <t>Relevé de comptes professionnels</t>
  </si>
  <si>
    <t>ADHS</t>
  </si>
  <si>
    <t>ZH4SMQ</t>
  </si>
  <si>
    <t>GRGRCL</t>
  </si>
  <si>
    <t>ZZZV</t>
  </si>
  <si>
    <t>ZAXDJ2</t>
  </si>
  <si>
    <t>H00XS224</t>
  </si>
  <si>
    <t>ZH0UJO</t>
  </si>
  <si>
    <t>ZH0CJO</t>
  </si>
  <si>
    <t>GRPRIM</t>
  </si>
  <si>
    <t>R349</t>
  </si>
  <si>
    <t>H00XS225</t>
  </si>
  <si>
    <t>ZH0UJP</t>
  </si>
  <si>
    <t>ZH0CJP</t>
  </si>
  <si>
    <t>GRPRIS</t>
  </si>
  <si>
    <t>R301</t>
  </si>
  <si>
    <t>ZAXBJZ</t>
  </si>
  <si>
    <t>H00XS226</t>
  </si>
  <si>
    <t>ZH0UJQ</t>
  </si>
  <si>
    <t>ZH0CJQ</t>
  </si>
  <si>
    <t>GTIAR004</t>
  </si>
  <si>
    <t xml:space="preserve">A POUR CATEGORIE FISCALE                                    </t>
  </si>
  <si>
    <t>GTIA</t>
  </si>
  <si>
    <t>H20XS299</t>
  </si>
  <si>
    <t>ZH2VJF</t>
  </si>
  <si>
    <t>ZH2DJF</t>
  </si>
  <si>
    <t>GTIPEAV</t>
  </si>
  <si>
    <t>TITR</t>
  </si>
  <si>
    <t>GTIP</t>
  </si>
  <si>
    <t>V2GTIPEAV</t>
  </si>
  <si>
    <t>H20XS300</t>
  </si>
  <si>
    <t>ZH2VJG</t>
  </si>
  <si>
    <t>ZH2DJG</t>
  </si>
  <si>
    <t>H2RE14</t>
  </si>
  <si>
    <t>BAMA</t>
  </si>
  <si>
    <t>LIMITE ACCES CANAL S APPLIQUE E.</t>
  </si>
  <si>
    <t>PLAF</t>
  </si>
  <si>
    <t>H40XS003</t>
  </si>
  <si>
    <t>ZH4SJ6</t>
  </si>
  <si>
    <t>ZH4AJ5</t>
  </si>
  <si>
    <t>H2RE7B</t>
  </si>
  <si>
    <t>RE7B</t>
  </si>
  <si>
    <t>H40XS043</t>
  </si>
  <si>
    <t>ZH4XJ5</t>
  </si>
  <si>
    <t>ZH4FJ5</t>
  </si>
  <si>
    <t>HA1</t>
  </si>
  <si>
    <t>SUSM</t>
  </si>
  <si>
    <t>HA10</t>
  </si>
  <si>
    <t>H10XS526</t>
  </si>
  <si>
    <t>ZH1SH5</t>
  </si>
  <si>
    <t>ZH1AH4</t>
  </si>
  <si>
    <t>HA2</t>
  </si>
  <si>
    <t>HA20</t>
  </si>
  <si>
    <t>H10XS527</t>
  </si>
  <si>
    <t>ZH1UMJ</t>
  </si>
  <si>
    <t>ZH1CMJ</t>
  </si>
  <si>
    <t>HA3</t>
  </si>
  <si>
    <t>HA30</t>
  </si>
  <si>
    <t>H10XS528</t>
  </si>
  <si>
    <t>ZH1UMK</t>
  </si>
  <si>
    <t>ZH1CMK</t>
  </si>
  <si>
    <t>HA7</t>
  </si>
  <si>
    <t>HA70</t>
  </si>
  <si>
    <t>H10XS529</t>
  </si>
  <si>
    <t>ZH1SH6</t>
  </si>
  <si>
    <t>ZH1AH5</t>
  </si>
  <si>
    <t>HA8</t>
  </si>
  <si>
    <t>HA80</t>
  </si>
  <si>
    <t>H10XS530</t>
  </si>
  <si>
    <t>ZH1UML</t>
  </si>
  <si>
    <t>ZH1CML</t>
  </si>
  <si>
    <t>HABITA</t>
  </si>
  <si>
    <t>CZ59</t>
  </si>
  <si>
    <t>H10XS040</t>
  </si>
  <si>
    <t>ZH10J3</t>
  </si>
  <si>
    <t>ZH1IJ3</t>
  </si>
  <si>
    <t>HB1</t>
  </si>
  <si>
    <t>HB10</t>
  </si>
  <si>
    <t>H10XS531</t>
  </si>
  <si>
    <t>ZH1SH7</t>
  </si>
  <si>
    <t>ZH1AH6</t>
  </si>
  <si>
    <t>HB2</t>
  </si>
  <si>
    <t>HB20</t>
  </si>
  <si>
    <t>H10XS532</t>
  </si>
  <si>
    <t>ZH1SH8</t>
  </si>
  <si>
    <t>ZH1AH7</t>
  </si>
  <si>
    <t>HC4R09</t>
  </si>
  <si>
    <t>C448</t>
  </si>
  <si>
    <t>H10XS133</t>
  </si>
  <si>
    <t>ZH10J4</t>
  </si>
  <si>
    <t>ZH1IJ4</t>
  </si>
  <si>
    <t>HC5</t>
  </si>
  <si>
    <t>HC50</t>
  </si>
  <si>
    <t>H10XS533</t>
  </si>
  <si>
    <t>ZH1UMM</t>
  </si>
  <si>
    <t>ZH1CMM</t>
  </si>
  <si>
    <t>HCERPA</t>
  </si>
  <si>
    <t xml:space="preserve">NCR : HISTORIQUE PARTENAIRE / CERCLE DE COMMUNICATION       </t>
  </si>
  <si>
    <t>H40XS044</t>
  </si>
  <si>
    <t>ZH4XJ6</t>
  </si>
  <si>
    <t>ZH4FJ6</t>
  </si>
  <si>
    <t>HD2</t>
  </si>
  <si>
    <t>HD20</t>
  </si>
  <si>
    <t>H10XS534</t>
  </si>
  <si>
    <t>ZH1UMN</t>
  </si>
  <si>
    <t>ZH1CMN</t>
  </si>
  <si>
    <t>HD3</t>
  </si>
  <si>
    <t>HD30</t>
  </si>
  <si>
    <t>H10XS535</t>
  </si>
  <si>
    <t>ZH1UMO</t>
  </si>
  <si>
    <t>ZH1CMO</t>
  </si>
  <si>
    <t>HD4</t>
  </si>
  <si>
    <t>HD40</t>
  </si>
  <si>
    <t>H10XS536</t>
  </si>
  <si>
    <t>ZH1UMP</t>
  </si>
  <si>
    <t>ZH1CMP</t>
  </si>
  <si>
    <t>HDOUBE</t>
  </si>
  <si>
    <t>DOBE</t>
  </si>
  <si>
    <t>H00XS373</t>
  </si>
  <si>
    <t>ZH0YJ1</t>
  </si>
  <si>
    <t>ZH0GJ1</t>
  </si>
  <si>
    <t>HEXANT</t>
  </si>
  <si>
    <t>HANT</t>
  </si>
  <si>
    <t>H10XS400</t>
  </si>
  <si>
    <t>ZH10J5</t>
  </si>
  <si>
    <t>ZH1IJ5</t>
  </si>
  <si>
    <t>HEXDBL</t>
  </si>
  <si>
    <t>HDBL</t>
  </si>
  <si>
    <t>H00XS227</t>
  </si>
  <si>
    <t>ZH0UJR</t>
  </si>
  <si>
    <t>ZH0CJR</t>
  </si>
  <si>
    <t>HIADEB</t>
  </si>
  <si>
    <t xml:space="preserve">HISTORIQUE DES ACTIONS DEBITEURS                            </t>
  </si>
  <si>
    <t>HIAD</t>
  </si>
  <si>
    <t>H00XS228</t>
  </si>
  <si>
    <t>ZH0UJS</t>
  </si>
  <si>
    <t>ZH0CJS</t>
  </si>
  <si>
    <t>HIBINC</t>
  </si>
  <si>
    <t>HIBI</t>
  </si>
  <si>
    <t>H40XS249</t>
  </si>
  <si>
    <t>ZH4XJ7</t>
  </si>
  <si>
    <t>ZH4FJ7</t>
  </si>
  <si>
    <t>HICAET</t>
  </si>
  <si>
    <t xml:space="preserve">HISTO. CHIFFRE AFF. ETABLISSEMENT                           </t>
  </si>
  <si>
    <t>V0HICAET</t>
  </si>
  <si>
    <t>H40XS005</t>
  </si>
  <si>
    <t>ZH4SMR</t>
  </si>
  <si>
    <t>ZH4AMR</t>
  </si>
  <si>
    <t>HICZ11</t>
  </si>
  <si>
    <t>H40XS198</t>
  </si>
  <si>
    <t>ZH4RJR</t>
  </si>
  <si>
    <t>ZH4CJ0</t>
  </si>
  <si>
    <t>HIDAQ1</t>
  </si>
  <si>
    <t xml:space="preserve">HISTORIQUE DROITS ACQUIS EPARGNE                            </t>
  </si>
  <si>
    <t>HID1</t>
  </si>
  <si>
    <t>H20XS301</t>
  </si>
  <si>
    <t>ZH2VJH</t>
  </si>
  <si>
    <t>ZH2DJH</t>
  </si>
  <si>
    <t>HIDAQ2</t>
  </si>
  <si>
    <t xml:space="preserve">HISTORIQUE BASE COTISATIONS EPARGNE                         </t>
  </si>
  <si>
    <t>HID2</t>
  </si>
  <si>
    <t>H20XS302</t>
  </si>
  <si>
    <t>ZH2VJI</t>
  </si>
  <si>
    <t>ZH2DJI</t>
  </si>
  <si>
    <t>HIDENO</t>
  </si>
  <si>
    <t xml:space="preserve">SUIVI DECOUVERT - HISTO DES DENONCIATIONS                   </t>
  </si>
  <si>
    <t>DH11</t>
  </si>
  <si>
    <t>H10XS401</t>
  </si>
  <si>
    <t>ZH10J6</t>
  </si>
  <si>
    <t>ZH1IJ6</t>
  </si>
  <si>
    <t>HIETAP</t>
  </si>
  <si>
    <t xml:space="preserve">SUIVI DECOUVERT - HISTO DES ETAPES                          </t>
  </si>
  <si>
    <t>HIET</t>
  </si>
  <si>
    <t>H10XS402</t>
  </si>
  <si>
    <t>ZH10J7</t>
  </si>
  <si>
    <t>ZH1IJ7</t>
  </si>
  <si>
    <t>HIFAUT</t>
  </si>
  <si>
    <t>HIFA</t>
  </si>
  <si>
    <t>H40XS250</t>
  </si>
  <si>
    <t>ZH4XJ8</t>
  </si>
  <si>
    <t>ZH4FJ8</t>
  </si>
  <si>
    <t>HIFRPL</t>
  </si>
  <si>
    <t>HFPL</t>
  </si>
  <si>
    <t>FDSXS200</t>
  </si>
  <si>
    <t>ZH1TMP</t>
  </si>
  <si>
    <t>HIGLCR</t>
  </si>
  <si>
    <t xml:space="preserve">HISTO OPERATION COMPTABLE CREDIT                            </t>
  </si>
  <si>
    <t>E106</t>
  </si>
  <si>
    <t>H10XS027</t>
  </si>
  <si>
    <t>ZH10J8</t>
  </si>
  <si>
    <t>ZH1BJ0</t>
  </si>
  <si>
    <t>HINFDO</t>
  </si>
  <si>
    <t>DODO</t>
  </si>
  <si>
    <t>H00XS374</t>
  </si>
  <si>
    <t>ZH0YJ2</t>
  </si>
  <si>
    <t>ZH0GJ2</t>
  </si>
  <si>
    <t>HIPOCC</t>
  </si>
  <si>
    <t xml:space="preserve">HISTORIQUE PRLVT OCCA EN SUISSE                             </t>
  </si>
  <si>
    <t>ME30</t>
  </si>
  <si>
    <t>H40XS251</t>
  </si>
  <si>
    <t>ZH4XJ9</t>
  </si>
  <si>
    <t>ZH4FJ9</t>
  </si>
  <si>
    <t>HIPPER</t>
  </si>
  <si>
    <t>ME38</t>
  </si>
  <si>
    <t>H40XS252</t>
  </si>
  <si>
    <t>ZH4XJA</t>
  </si>
  <si>
    <t>ZH4FJA</t>
  </si>
  <si>
    <t>HIPROL</t>
  </si>
  <si>
    <t xml:space="preserve">HISTORIQUE ROLE CONFORMITE                                  </t>
  </si>
  <si>
    <t>ROLC</t>
  </si>
  <si>
    <t>H10XS438</t>
  </si>
  <si>
    <t>ZH10J9</t>
  </si>
  <si>
    <t>ZH1IJ9</t>
  </si>
  <si>
    <t>GRE01933</t>
  </si>
  <si>
    <t>ZH1TMI</t>
  </si>
  <si>
    <t>Bâle II</t>
  </si>
  <si>
    <t>HISAGR</t>
  </si>
  <si>
    <t xml:space="preserve">HISTORIQUE PARTENAIRES AGRI DANS ANADEFI                    </t>
  </si>
  <si>
    <t>UB78</t>
  </si>
  <si>
    <t>V1HISAGR</t>
  </si>
  <si>
    <t>H00XS015</t>
  </si>
  <si>
    <t>ZH0TMB</t>
  </si>
  <si>
    <t>ZH0BMB</t>
  </si>
  <si>
    <t>HISBT2</t>
  </si>
  <si>
    <t xml:space="preserve">HISTORIQUE PARTENAIRES GRANDE CLIENTELE DANS ANADEFI        </t>
  </si>
  <si>
    <t>XA8I</t>
  </si>
  <si>
    <t>V2HISBT2</t>
  </si>
  <si>
    <t>H00XS012</t>
  </si>
  <si>
    <t>ZH0TMC</t>
  </si>
  <si>
    <t>ZH0BMC</t>
  </si>
  <si>
    <t>DWB9GEVI</t>
  </si>
  <si>
    <t>GEVIVT</t>
  </si>
  <si>
    <t>H40XS179</t>
  </si>
  <si>
    <t>ZH4WJP</t>
  </si>
  <si>
    <t>AXP0SEPR</t>
  </si>
  <si>
    <t>SEPR</t>
  </si>
  <si>
    <t>H00XS153</t>
  </si>
  <si>
    <t>ZH0SJN</t>
  </si>
  <si>
    <t>CDPASS</t>
  </si>
  <si>
    <t xml:space="preserve">ASSIETTE MVT A FACTURER CDP (COM INTER)                     </t>
  </si>
  <si>
    <t>ASCI</t>
  </si>
  <si>
    <t>V2CDPASS</t>
  </si>
  <si>
    <t>H10XS444</t>
  </si>
  <si>
    <t>ZH1TJ7</t>
  </si>
  <si>
    <t>ZH1BJ7</t>
  </si>
  <si>
    <t>HISDAV</t>
  </si>
  <si>
    <t xml:space="preserve">HISTORIQUE DEPOTS                                           </t>
  </si>
  <si>
    <t>UB73</t>
  </si>
  <si>
    <t>H00XS016</t>
  </si>
  <si>
    <t>ZH0TMG</t>
  </si>
  <si>
    <t>ZH0BMG</t>
  </si>
  <si>
    <t>HISDGR</t>
  </si>
  <si>
    <t xml:space="preserve">HISTORIQUE DEFAUTS GROUPE RISQUE                            </t>
  </si>
  <si>
    <t>XH07</t>
  </si>
  <si>
    <t>V1HISDGR</t>
  </si>
  <si>
    <t>H00XS212</t>
  </si>
  <si>
    <t>ZH0TMH</t>
  </si>
  <si>
    <t>ZH0BMH</t>
  </si>
  <si>
    <t>HISDPA</t>
  </si>
  <si>
    <t xml:space="preserve">HISTORIQUE DEFAUTS PARTENAIRE                               </t>
  </si>
  <si>
    <t>XH06</t>
  </si>
  <si>
    <t>V1HISDPA</t>
  </si>
  <si>
    <t>H00XS213</t>
  </si>
  <si>
    <t>ZH0TMI</t>
  </si>
  <si>
    <t>ZH0BMI</t>
  </si>
  <si>
    <t>HISDEF</t>
  </si>
  <si>
    <t>HISDR338</t>
  </si>
  <si>
    <t xml:space="preserve">HISTORIQUE DEFAUTS ELEMENT CONTRAT                          </t>
  </si>
  <si>
    <t>R338</t>
  </si>
  <si>
    <t>ZAXBML</t>
  </si>
  <si>
    <t>H00XS229</t>
  </si>
  <si>
    <t>ZH0UJT</t>
  </si>
  <si>
    <t>ZH0CJT</t>
  </si>
  <si>
    <t>HISEDC</t>
  </si>
  <si>
    <t xml:space="preserve">HISTORIQUE ELEMENTS CONTRAT                                 </t>
  </si>
  <si>
    <t>UB75</t>
  </si>
  <si>
    <t>H00XS288</t>
  </si>
  <si>
    <t>ZH0TMJ</t>
  </si>
  <si>
    <t>ZH0BMJ</t>
  </si>
  <si>
    <t>HISCOL</t>
  </si>
  <si>
    <t xml:space="preserve">HISTORIQUE COLLECTE EPARGNE                                 </t>
  </si>
  <si>
    <t>UB76</t>
  </si>
  <si>
    <t>V0HISCOL</t>
  </si>
  <si>
    <t>H00XS286</t>
  </si>
  <si>
    <t>ZH0TME</t>
  </si>
  <si>
    <t>ZH0BME</t>
  </si>
  <si>
    <t>HISGDR</t>
  </si>
  <si>
    <t xml:space="preserve">HISTORIQUE GROUPES RISQUE                                   </t>
  </si>
  <si>
    <t>UB72</t>
  </si>
  <si>
    <t>V3HISGDR</t>
  </si>
  <si>
    <t>H00XS290</t>
  </si>
  <si>
    <t>ZH0TML</t>
  </si>
  <si>
    <t>ZH0BML</t>
  </si>
  <si>
    <t>HISNOT</t>
  </si>
  <si>
    <t xml:space="preserve">HISTORIQUE NOTES (TRIPLETS)                                 </t>
  </si>
  <si>
    <t>UB92</t>
  </si>
  <si>
    <t>V3HISNOT</t>
  </si>
  <si>
    <t>H00XS291</t>
  </si>
  <si>
    <t>ZH0TMM</t>
  </si>
  <si>
    <t>ZH0BMM</t>
  </si>
  <si>
    <t>HISPAR</t>
  </si>
  <si>
    <t xml:space="preserve">HISTORIQUE PARTENAIRES                                      </t>
  </si>
  <si>
    <t>UB71</t>
  </si>
  <si>
    <t>V2HISPAR</t>
  </si>
  <si>
    <t>H00XS292</t>
  </si>
  <si>
    <t>ZH0TMN</t>
  </si>
  <si>
    <t>ZH0BMN</t>
  </si>
  <si>
    <t>HISTRACE</t>
  </si>
  <si>
    <t>VQ00</t>
  </si>
  <si>
    <t>H00XS090</t>
  </si>
  <si>
    <t>ZH0UJU</t>
  </si>
  <si>
    <t>Ingenierie</t>
  </si>
  <si>
    <t>Expertise technique</t>
  </si>
  <si>
    <t>_GS à déterminer_ISI-PROD</t>
  </si>
  <si>
    <t>ZH0AJQ</t>
  </si>
  <si>
    <t>HISPRO</t>
  </si>
  <si>
    <t xml:space="preserve">HISTORIQUE PARTENAIRES PRO DANS ANADEFI                     </t>
  </si>
  <si>
    <t>UB79</t>
  </si>
  <si>
    <t>V1HISPRO</t>
  </si>
  <si>
    <t>H00XS017</t>
  </si>
  <si>
    <t>ZH0TMP</t>
  </si>
  <si>
    <t>ZH0BMP</t>
  </si>
  <si>
    <t>R8BRTCEO</t>
  </si>
  <si>
    <t>R8BRBFTS</t>
  </si>
  <si>
    <t>BFTS</t>
  </si>
  <si>
    <t>H20XS160</t>
  </si>
  <si>
    <t>ZH2SDF</t>
  </si>
  <si>
    <t>ZH2ADD</t>
  </si>
  <si>
    <t>R8BRSAJU</t>
  </si>
  <si>
    <t>BFAJ</t>
  </si>
  <si>
    <t>ZH2AD2</t>
  </si>
  <si>
    <t>H20XS516</t>
  </si>
  <si>
    <t>ZH2SDC</t>
  </si>
  <si>
    <t>ZH2SJN</t>
  </si>
  <si>
    <t>HIVIPE</t>
  </si>
  <si>
    <t xml:space="preserve">HISTORIQUE OVP CLOS                                         </t>
  </si>
  <si>
    <t>MH48</t>
  </si>
  <si>
    <t>H20XS303</t>
  </si>
  <si>
    <t>ZH2VJJ</t>
  </si>
  <si>
    <t>ZH2DJJ</t>
  </si>
  <si>
    <t>HPELCAP</t>
  </si>
  <si>
    <t xml:space="preserve">HISTO CAPITALISATION PEL                                    </t>
  </si>
  <si>
    <t>PELH</t>
  </si>
  <si>
    <t>V0HPELCAP</t>
  </si>
  <si>
    <t>H20XS413</t>
  </si>
  <si>
    <t>ZH2VJK</t>
  </si>
  <si>
    <t>ZH2DJK</t>
  </si>
  <si>
    <t>HPELDAN</t>
  </si>
  <si>
    <t xml:space="preserve">HISTO PEL DATE ANNIVERSAIRE                                 </t>
  </si>
  <si>
    <t>V0HPELDAN</t>
  </si>
  <si>
    <t>H20XS414</t>
  </si>
  <si>
    <t>ZH2VJL</t>
  </si>
  <si>
    <t>ZH2DJL</t>
  </si>
  <si>
    <t>HPELDO</t>
  </si>
  <si>
    <t xml:space="preserve">HISTO DEMANDES OPTION                                       </t>
  </si>
  <si>
    <t>PELS</t>
  </si>
  <si>
    <t>H20XS415</t>
  </si>
  <si>
    <t>ZH2VJM</t>
  </si>
  <si>
    <t>ZH2DJM</t>
  </si>
  <si>
    <t>HPELDPP</t>
  </si>
  <si>
    <t xml:space="preserve">HISTO PEL PLAFOND PRIME                                     </t>
  </si>
  <si>
    <t>V0HPELDPP</t>
  </si>
  <si>
    <t>H20XS042</t>
  </si>
  <si>
    <t>ZH2VJN</t>
  </si>
  <si>
    <t>ZH2DJN</t>
  </si>
  <si>
    <t>HPELFAN</t>
  </si>
  <si>
    <t xml:space="preserve">HISTO PEL FIN ANNEE                                         </t>
  </si>
  <si>
    <t>V0HPELFAN</t>
  </si>
  <si>
    <t>H20XS416</t>
  </si>
  <si>
    <t>ZH2VJO</t>
  </si>
  <si>
    <t>ZH2DJO</t>
  </si>
  <si>
    <t>HPELMVT</t>
  </si>
  <si>
    <t xml:space="preserve">HISTO MOUVEMENT PEL                                         </t>
  </si>
  <si>
    <t>PELM</t>
  </si>
  <si>
    <t>H20XS304</t>
  </si>
  <si>
    <t>ZH2VJP</t>
  </si>
  <si>
    <t>ZH2DJP</t>
  </si>
  <si>
    <t>HRELPA</t>
  </si>
  <si>
    <t xml:space="preserve">NCR : HISTORIQUE PARTENAIRE / ELTDOC                        </t>
  </si>
  <si>
    <t>H40XS045</t>
  </si>
  <si>
    <t>ZH4XJB</t>
  </si>
  <si>
    <t>ZH4FJB</t>
  </si>
  <si>
    <t>HRELTD</t>
  </si>
  <si>
    <t xml:space="preserve">NCR : HISTORIQUE RELATION ENVDCO                            </t>
  </si>
  <si>
    <t>H40XS046</t>
  </si>
  <si>
    <t>ZH4XJC</t>
  </si>
  <si>
    <t>ZH4FJC</t>
  </si>
  <si>
    <t>HREPRE</t>
  </si>
  <si>
    <t xml:space="preserve">HISTORIQUE REPRESENTATION                                   </t>
  </si>
  <si>
    <t>C449</t>
  </si>
  <si>
    <t>ZAXCJO</t>
  </si>
  <si>
    <t>H10XS403</t>
  </si>
  <si>
    <t>ZH10JA</t>
  </si>
  <si>
    <t>ZH1IJA</t>
  </si>
  <si>
    <t>HRIXS024</t>
  </si>
  <si>
    <t>Ressources Humaines (HRACCESS)</t>
  </si>
  <si>
    <t>HR24</t>
  </si>
  <si>
    <t>ZH2VJQ</t>
  </si>
  <si>
    <t>CPRH</t>
  </si>
  <si>
    <t>RH</t>
  </si>
  <si>
    <t>CAT Etudes-GSI-Ressources Humaines</t>
  </si>
  <si>
    <t>RH_RH</t>
  </si>
  <si>
    <t>RHU</t>
  </si>
  <si>
    <t>HRUXSABS</t>
  </si>
  <si>
    <t>HRAB</t>
  </si>
  <si>
    <t>ZH2VJR</t>
  </si>
  <si>
    <t>HTCDPA</t>
  </si>
  <si>
    <t>C129</t>
  </si>
  <si>
    <t>ZAXHJP</t>
  </si>
  <si>
    <t>H10XS404</t>
  </si>
  <si>
    <t>ZH10JB</t>
  </si>
  <si>
    <t>ZH1IJB</t>
  </si>
  <si>
    <t>IARFILES</t>
  </si>
  <si>
    <t>IARFKA01</t>
  </si>
  <si>
    <t>FICHIER DETAIL IARD POUR INFOCENTRE, TDBO, ESPA, EMAC, MARK,</t>
  </si>
  <si>
    <t>KA01VJ</t>
  </si>
  <si>
    <t>H20XS191</t>
  </si>
  <si>
    <t>ZH2TM2</t>
  </si>
  <si>
    <t>PACIFICA Assurances IARD et prévoyance</t>
  </si>
  <si>
    <t>APA</t>
  </si>
  <si>
    <t>ZH2AMR</t>
  </si>
  <si>
    <t>Assurances</t>
  </si>
  <si>
    <t>IARFKA10</t>
  </si>
  <si>
    <t xml:space="preserve">COPIE CASSETTE SCT                                          </t>
  </si>
  <si>
    <t>KA10</t>
  </si>
  <si>
    <t>H20XS016</t>
  </si>
  <si>
    <t>ZH2SMR</t>
  </si>
  <si>
    <t>IARFKA11</t>
  </si>
  <si>
    <t>KA11</t>
  </si>
  <si>
    <t>H20XS017</t>
  </si>
  <si>
    <t>ZH2SMS</t>
  </si>
  <si>
    <t>IARFKA12</t>
  </si>
  <si>
    <t>KA12VJ</t>
  </si>
  <si>
    <t>H20XS192</t>
  </si>
  <si>
    <t>ZH2TM3</t>
  </si>
  <si>
    <t>IARFKA13</t>
  </si>
  <si>
    <t>KA13</t>
  </si>
  <si>
    <t>H20XS018</t>
  </si>
  <si>
    <t>ZH2SMT</t>
  </si>
  <si>
    <t>IARFKA14</t>
  </si>
  <si>
    <t>KA14VJ</t>
  </si>
  <si>
    <t>H20XS193</t>
  </si>
  <si>
    <t>ZH2TM4</t>
  </si>
  <si>
    <t>IARFKA15</t>
  </si>
  <si>
    <t>KA15VJ</t>
  </si>
  <si>
    <t>H20XS194</t>
  </si>
  <si>
    <t>ZH2TM5</t>
  </si>
  <si>
    <t>IARFKA16</t>
  </si>
  <si>
    <t>KA16VJ</t>
  </si>
  <si>
    <t>H20XS195</t>
  </si>
  <si>
    <t>ZH2TM6</t>
  </si>
  <si>
    <t>IARFKA1K</t>
  </si>
  <si>
    <t>KA1KVJ</t>
  </si>
  <si>
    <t>H20XS197</t>
  </si>
  <si>
    <t>ZH2TM8</t>
  </si>
  <si>
    <t>IARFKA1L</t>
  </si>
  <si>
    <t>KA1LVJ</t>
  </si>
  <si>
    <t>H20XS198</t>
  </si>
  <si>
    <t>ZH2TM9</t>
  </si>
  <si>
    <t>IARFKA1P</t>
  </si>
  <si>
    <t>KA1P</t>
  </si>
  <si>
    <t>H20XS019</t>
  </si>
  <si>
    <t>ZH2SMU</t>
  </si>
  <si>
    <t>IARFKA1V</t>
  </si>
  <si>
    <t>KA1V</t>
  </si>
  <si>
    <t>H20XS020</t>
  </si>
  <si>
    <t>ZH2SMV</t>
  </si>
  <si>
    <t>IARFKA20</t>
  </si>
  <si>
    <t>KA20</t>
  </si>
  <si>
    <t>H20XS002</t>
  </si>
  <si>
    <t>ZH2SMW</t>
  </si>
  <si>
    <t>IARFKA21</t>
  </si>
  <si>
    <t>KA21VJ</t>
  </si>
  <si>
    <t>H20XS199</t>
  </si>
  <si>
    <t>ZH2TMA</t>
  </si>
  <si>
    <t>IARFKA22</t>
  </si>
  <si>
    <t>KA22VJ</t>
  </si>
  <si>
    <t>H20XS200</t>
  </si>
  <si>
    <t>ZH2TMB</t>
  </si>
  <si>
    <t>IARFKA23</t>
  </si>
  <si>
    <t>KA23VJ</t>
  </si>
  <si>
    <t>H20XS201</t>
  </si>
  <si>
    <t>ZH2TMC</t>
  </si>
  <si>
    <t>IARFKA24</t>
  </si>
  <si>
    <t>KA24VJ</t>
  </si>
  <si>
    <t>H20XS202</t>
  </si>
  <si>
    <t>ZH2TMD</t>
  </si>
  <si>
    <t>IARFKA25</t>
  </si>
  <si>
    <t>KA25VJ</t>
  </si>
  <si>
    <t>H20XS203</t>
  </si>
  <si>
    <t>ZH2TME</t>
  </si>
  <si>
    <t>STAACC</t>
  </si>
  <si>
    <t>STAA</t>
  </si>
  <si>
    <t>V1STAACC</t>
  </si>
  <si>
    <t>H40XS273</t>
  </si>
  <si>
    <t>ZH4SMY</t>
  </si>
  <si>
    <t>ZH4AMY</t>
  </si>
  <si>
    <t>IARFKA29</t>
  </si>
  <si>
    <t>KA29VJ</t>
  </si>
  <si>
    <t>H20XS205</t>
  </si>
  <si>
    <t>ZH2TMG</t>
  </si>
  <si>
    <t>IARFKA40</t>
  </si>
  <si>
    <t>KA40</t>
  </si>
  <si>
    <t>H20XS003</t>
  </si>
  <si>
    <t>ZH2SMX</t>
  </si>
  <si>
    <t>IARFKA50</t>
  </si>
  <si>
    <t>KA50</t>
  </si>
  <si>
    <t>H20XS021</t>
  </si>
  <si>
    <t>ZH2SMY</t>
  </si>
  <si>
    <t>IARFKA60</t>
  </si>
  <si>
    <t>KA60</t>
  </si>
  <si>
    <t>H20XS022</t>
  </si>
  <si>
    <t>ZH2SMZ</t>
  </si>
  <si>
    <t>IARFKA67</t>
  </si>
  <si>
    <t>KA67VJ</t>
  </si>
  <si>
    <t>H20XS218</t>
  </si>
  <si>
    <t>ZH2TMT</t>
  </si>
  <si>
    <t>IARFKA70</t>
  </si>
  <si>
    <t>KA70VJ</t>
  </si>
  <si>
    <t>H20XS224</t>
  </si>
  <si>
    <t>ZH2TMZ</t>
  </si>
  <si>
    <t>IARFKA76</t>
  </si>
  <si>
    <t>KA76VJ</t>
  </si>
  <si>
    <t>H20XS238</t>
  </si>
  <si>
    <t>ZH2UM0</t>
  </si>
  <si>
    <t>IARFKA77</t>
  </si>
  <si>
    <t>KA77</t>
  </si>
  <si>
    <t>H20XS023</t>
  </si>
  <si>
    <t>ZH2TM0</t>
  </si>
  <si>
    <t>IARFKA78</t>
  </si>
  <si>
    <t>KA78</t>
  </si>
  <si>
    <t>H20XS024</t>
  </si>
  <si>
    <t>ZH2TM1</t>
  </si>
  <si>
    <t>IARFKA79</t>
  </si>
  <si>
    <t>KA79VJ</t>
  </si>
  <si>
    <t>H20XS239</t>
  </si>
  <si>
    <t>ZH2UM1</t>
  </si>
  <si>
    <t>IARHISCT</t>
  </si>
  <si>
    <t>IARHISA2</t>
  </si>
  <si>
    <t>IARO</t>
  </si>
  <si>
    <t>H20XS124</t>
  </si>
  <si>
    <t>ZH22JH</t>
  </si>
  <si>
    <t>ZH2DJ5</t>
  </si>
  <si>
    <t>IARHISA4</t>
  </si>
  <si>
    <t>H20XS125</t>
  </si>
  <si>
    <t>ZH2VJS</t>
  </si>
  <si>
    <t>IARHISNH</t>
  </si>
  <si>
    <t>H20XS126</t>
  </si>
  <si>
    <t>ZH22JG</t>
  </si>
  <si>
    <t xml:space="preserve">IARPROD </t>
  </si>
  <si>
    <t>IARPROD</t>
  </si>
  <si>
    <t xml:space="preserve">CORRESP. PROD. IARD/PROD. OFFRE VEGA                        </t>
  </si>
  <si>
    <t>H20XS062</t>
  </si>
  <si>
    <t>ZH2VJT</t>
  </si>
  <si>
    <t>ZH2DJT</t>
  </si>
  <si>
    <t>ICNTRA</t>
  </si>
  <si>
    <t xml:space="preserve">CONTRAT ASSURANCE                                           </t>
  </si>
  <si>
    <t>A145</t>
  </si>
  <si>
    <t>H20XS054</t>
  </si>
  <si>
    <t>ZH2VJU</t>
  </si>
  <si>
    <t>ZH2DJU</t>
  </si>
  <si>
    <t>ICPERS</t>
  </si>
  <si>
    <t>Gestion des remontées FICP</t>
  </si>
  <si>
    <t xml:space="preserve">STOCK INCIDENT PAR ELT CTR/PERS                             </t>
  </si>
  <si>
    <t>ICPE</t>
  </si>
  <si>
    <t>H00XS600</t>
  </si>
  <si>
    <t>ZH0TMS</t>
  </si>
  <si>
    <t>Déclarations FICP</t>
  </si>
  <si>
    <t>INC00</t>
  </si>
  <si>
    <t>C100</t>
  </si>
  <si>
    <t>CEDXS100</t>
  </si>
  <si>
    <t>ZH2VJW</t>
  </si>
  <si>
    <t>Situation Particulière</t>
  </si>
  <si>
    <t>INCPAR</t>
  </si>
  <si>
    <t>ZAXDJV</t>
  </si>
  <si>
    <t>H10XS134</t>
  </si>
  <si>
    <t>ZH10JC</t>
  </si>
  <si>
    <t>ZH1IJC</t>
  </si>
  <si>
    <t>INCPER</t>
  </si>
  <si>
    <t>C601</t>
  </si>
  <si>
    <t>ZAXDJN</t>
  </si>
  <si>
    <t>H10XS041</t>
  </si>
  <si>
    <t>ZH10JD</t>
  </si>
  <si>
    <t>ZH1IJD</t>
  </si>
  <si>
    <t>INDICCLI</t>
  </si>
  <si>
    <t>H00XS024</t>
  </si>
  <si>
    <t>ZH0UJV</t>
  </si>
  <si>
    <t>ZH0CJV</t>
  </si>
  <si>
    <t>INFDOU</t>
  </si>
  <si>
    <t>DOOU</t>
  </si>
  <si>
    <t>H00XS375</t>
  </si>
  <si>
    <t>ZH0YJ3</t>
  </si>
  <si>
    <t>ZH0GJ3</t>
  </si>
  <si>
    <t>INFICA</t>
  </si>
  <si>
    <t>FICA</t>
  </si>
  <si>
    <t>V1INFICA</t>
  </si>
  <si>
    <t>H40XS006</t>
  </si>
  <si>
    <t>ZH4SMS</t>
  </si>
  <si>
    <t>ZH4AMS</t>
  </si>
  <si>
    <t>INFINA</t>
  </si>
  <si>
    <t>FINA</t>
  </si>
  <si>
    <t>V0INFINA</t>
  </si>
  <si>
    <t>H40XS007</t>
  </si>
  <si>
    <t>ZH4SMT</t>
  </si>
  <si>
    <t>ZH4AMT</t>
  </si>
  <si>
    <t>INFPER</t>
  </si>
  <si>
    <t>G436</t>
  </si>
  <si>
    <t>H40XS047</t>
  </si>
  <si>
    <t>ZH4XJD</t>
  </si>
  <si>
    <t>ZH4FJD</t>
  </si>
  <si>
    <t>INSTRU</t>
  </si>
  <si>
    <t>M702</t>
  </si>
  <si>
    <t>ZH10JE</t>
  </si>
  <si>
    <t>INTACQ</t>
  </si>
  <si>
    <t>INTERETS EPARGNE ACQUIS</t>
  </si>
  <si>
    <t>DL07</t>
  </si>
  <si>
    <t>H20XS514</t>
  </si>
  <si>
    <t>ZH23JI</t>
  </si>
  <si>
    <t>ZH2BJF</t>
  </si>
  <si>
    <t>INTREL</t>
  </si>
  <si>
    <t>V0INTREL</t>
  </si>
  <si>
    <t>H40XS008</t>
  </si>
  <si>
    <t>ZH4SMU</t>
  </si>
  <si>
    <t>ZH4AMU</t>
  </si>
  <si>
    <t>INTSPE</t>
  </si>
  <si>
    <t>H10XS135</t>
  </si>
  <si>
    <t>ZH10JF</t>
  </si>
  <si>
    <t>ZH1IJF</t>
  </si>
  <si>
    <t>IPERSO</t>
  </si>
  <si>
    <t xml:space="preserve">PERSONNE IARD                                               </t>
  </si>
  <si>
    <t>IPER</t>
  </si>
  <si>
    <t>H20XS306</t>
  </si>
  <si>
    <t>ZH2VJX</t>
  </si>
  <si>
    <t>ZH2DJX</t>
  </si>
  <si>
    <t>FDLC6_DWH_000_aaaammjj.dat</t>
  </si>
  <si>
    <t>Journal_Action_Preuve</t>
  </si>
  <si>
    <t>FDLC6_DWH_000_YYYYMMDD.dat</t>
  </si>
  <si>
    <t>ZH4ZJJ</t>
  </si>
  <si>
    <t>JWEBXSJ1</t>
  </si>
  <si>
    <t>NOMA</t>
  </si>
  <si>
    <t>ZH4XJE</t>
  </si>
  <si>
    <t>KCPJPROV</t>
  </si>
  <si>
    <t>KCPA</t>
  </si>
  <si>
    <t>H20XS065</t>
  </si>
  <si>
    <t>ZH2VJY</t>
  </si>
  <si>
    <t>ZH2AJL</t>
  </si>
  <si>
    <t>KCPMPROV</t>
  </si>
  <si>
    <t>ZH2AJN</t>
  </si>
  <si>
    <t>H20XS070</t>
  </si>
  <si>
    <t>ZH2UM9</t>
  </si>
  <si>
    <t>LIBELIND</t>
  </si>
  <si>
    <t xml:space="preserve">LIBELLE                                                     </t>
  </si>
  <si>
    <t>H40XS067</t>
  </si>
  <si>
    <t>ZH4XJF</t>
  </si>
  <si>
    <t>ZH4FJF</t>
  </si>
  <si>
    <t>LIBELSEG</t>
  </si>
  <si>
    <t>H40XS068</t>
  </si>
  <si>
    <t>ZH4XJG</t>
  </si>
  <si>
    <t>ZH4FJG</t>
  </si>
  <si>
    <t>LIBFDS</t>
  </si>
  <si>
    <t xml:space="preserve">LIBELLES OBJETS FDS                                         </t>
  </si>
  <si>
    <t>H10XS359</t>
  </si>
  <si>
    <t>ZH10JG</t>
  </si>
  <si>
    <t>ZH1IJG</t>
  </si>
  <si>
    <t>LIMITE</t>
  </si>
  <si>
    <t xml:space="preserve">LIMITE                                                      </t>
  </si>
  <si>
    <t>P501</t>
  </si>
  <si>
    <t>H10XS405</t>
  </si>
  <si>
    <t>ZH10JH</t>
  </si>
  <si>
    <t>ZH1IJH</t>
  </si>
  <si>
    <t>LISVDT</t>
  </si>
  <si>
    <t xml:space="preserve">LISTE VIREMENT                                              </t>
  </si>
  <si>
    <t>LIVT</t>
  </si>
  <si>
    <t>H40XS253</t>
  </si>
  <si>
    <t>ZH4XJH</t>
  </si>
  <si>
    <t>ZH4FJH</t>
  </si>
  <si>
    <t>LMTADCL</t>
  </si>
  <si>
    <t>EFAC</t>
  </si>
  <si>
    <t>H20XS307</t>
  </si>
  <si>
    <t>ZH2VJZ</t>
  </si>
  <si>
    <t>ZH2DJZ</t>
  </si>
  <si>
    <t>LMTAVIS</t>
  </si>
  <si>
    <t>EFAV</t>
  </si>
  <si>
    <t>H20XS308</t>
  </si>
  <si>
    <t>ZH2WJ0</t>
  </si>
  <si>
    <t>ZH2EJ0</t>
  </si>
  <si>
    <t>LMTBOSA</t>
  </si>
  <si>
    <t>EFBO</t>
  </si>
  <si>
    <t>H20XS309</t>
  </si>
  <si>
    <t>ZH2WJ1</t>
  </si>
  <si>
    <t>ZH2EJ1</t>
  </si>
  <si>
    <t>LMTENCL</t>
  </si>
  <si>
    <t>EFEC</t>
  </si>
  <si>
    <t>H20XS310</t>
  </si>
  <si>
    <t>ZH2WJ2</t>
  </si>
  <si>
    <t>ZH2EJ2</t>
  </si>
  <si>
    <t>LMTNOYP</t>
  </si>
  <si>
    <t>EFES</t>
  </si>
  <si>
    <t>H20XS399</t>
  </si>
  <si>
    <t>ZH2WJ3</t>
  </si>
  <si>
    <t>ZH2EJ3</t>
  </si>
  <si>
    <t>LMTOPBA</t>
  </si>
  <si>
    <t>EFRE</t>
  </si>
  <si>
    <t>H20XS311</t>
  </si>
  <si>
    <t>ZH2WJ4</t>
  </si>
  <si>
    <t>ZH2EJ4</t>
  </si>
  <si>
    <t>LMTPARA</t>
  </si>
  <si>
    <t>EFPA</t>
  </si>
  <si>
    <t>H20XS312</t>
  </si>
  <si>
    <t>ZH2WJ5</t>
  </si>
  <si>
    <t>ZH2EJ5</t>
  </si>
  <si>
    <t>LMTPFAU</t>
  </si>
  <si>
    <t>H20XS400</t>
  </si>
  <si>
    <t>ZH2WJ6</t>
  </si>
  <si>
    <t>ZH2EJ6</t>
  </si>
  <si>
    <t>LMTPTFA</t>
  </si>
  <si>
    <t>EFAL</t>
  </si>
  <si>
    <t>H20XS417</t>
  </si>
  <si>
    <t>ZH2WJ7</t>
  </si>
  <si>
    <t>ZH2EJ7</t>
  </si>
  <si>
    <t>LMTPTHI</t>
  </si>
  <si>
    <t>H20XS418</t>
  </si>
  <si>
    <t>ZH2WJ8</t>
  </si>
  <si>
    <t>ZH2EJ8</t>
  </si>
  <si>
    <t>LMTTRAC</t>
  </si>
  <si>
    <t>EFTA</t>
  </si>
  <si>
    <t>H20XS313</t>
  </si>
  <si>
    <t>ZH2WJ9</t>
  </si>
  <si>
    <t>ZH2EJ9</t>
  </si>
  <si>
    <t>LMTTXCC</t>
  </si>
  <si>
    <t>H20XS401</t>
  </si>
  <si>
    <t>ZH2WJA</t>
  </si>
  <si>
    <t>ZH2EJA</t>
  </si>
  <si>
    <t>LOCALI</t>
  </si>
  <si>
    <t xml:space="preserve">LOCALISATION                                                </t>
  </si>
  <si>
    <t>C501</t>
  </si>
  <si>
    <t>ZAXUJ8</t>
  </si>
  <si>
    <t>H10XS136</t>
  </si>
  <si>
    <t>ZH10JI</t>
  </si>
  <si>
    <t>ZH1IJI</t>
  </si>
  <si>
    <t>LOCCOMM</t>
  </si>
  <si>
    <t xml:space="preserve">CONCERNE COMMUNE                                            </t>
  </si>
  <si>
    <t>V0LOCCOMM</t>
  </si>
  <si>
    <t>H10XS137</t>
  </si>
  <si>
    <t>ZH10JJ</t>
  </si>
  <si>
    <t>ZH1IJJ</t>
  </si>
  <si>
    <t>MA01</t>
  </si>
  <si>
    <t xml:space="preserve">ABONNEMENT CATALOGUE DEGRESSIVITE                           </t>
  </si>
  <si>
    <t>VMDDG6V</t>
  </si>
  <si>
    <t>H20XS263</t>
  </si>
  <si>
    <t>ZH2SH7</t>
  </si>
  <si>
    <t>ZH2AH7</t>
  </si>
  <si>
    <t>MARE02</t>
  </si>
  <si>
    <t>H10XS218</t>
  </si>
  <si>
    <t>ZH10JK</t>
  </si>
  <si>
    <t>ZH1IJK</t>
  </si>
  <si>
    <t>MBRE07</t>
  </si>
  <si>
    <t xml:space="preserve">CHEQUIER CHOISIT MODE DE RENOUV.                            </t>
  </si>
  <si>
    <t>MB07</t>
  </si>
  <si>
    <t>H20XS314</t>
  </si>
  <si>
    <t>ZH2WJB</t>
  </si>
  <si>
    <t>ZH2EJB</t>
  </si>
  <si>
    <t>MDCPRV</t>
  </si>
  <si>
    <t>G433</t>
  </si>
  <si>
    <t>H40XS048</t>
  </si>
  <si>
    <t>ZH4XJI</t>
  </si>
  <si>
    <t>ZH4FJI</t>
  </si>
  <si>
    <t>MDD00</t>
  </si>
  <si>
    <t>ADII</t>
  </si>
  <si>
    <t>H10XS174</t>
  </si>
  <si>
    <t>ZH1SH3</t>
  </si>
  <si>
    <t>ZH1AH3</t>
  </si>
  <si>
    <t>RCHCMDF1</t>
  </si>
  <si>
    <t>MDF1RCHD</t>
  </si>
  <si>
    <t>RCHD</t>
  </si>
  <si>
    <t>H20XS429</t>
  </si>
  <si>
    <t>ZH2XJ4</t>
  </si>
  <si>
    <t>ZH2FJ4</t>
  </si>
  <si>
    <t>MDF1RCHE</t>
  </si>
  <si>
    <t>RCHE</t>
  </si>
  <si>
    <t>H20XS430</t>
  </si>
  <si>
    <t>ZH2XJ5</t>
  </si>
  <si>
    <t>RCHCMDF2</t>
  </si>
  <si>
    <t>MDF2RCHD</t>
  </si>
  <si>
    <t>H20XS431</t>
  </si>
  <si>
    <t>ZH2XJ6</t>
  </si>
  <si>
    <t>ZH2FJ5</t>
  </si>
  <si>
    <t>MDF2RCHE</t>
  </si>
  <si>
    <t>H20XS432</t>
  </si>
  <si>
    <t>ZH2XJ7</t>
  </si>
  <si>
    <t>RCHCMDF3</t>
  </si>
  <si>
    <t>MDF3RCHD</t>
  </si>
  <si>
    <t>H20XS433</t>
  </si>
  <si>
    <t>ZH2XJ8</t>
  </si>
  <si>
    <t>ZH2FJ6</t>
  </si>
  <si>
    <t>MDF3RCHE</t>
  </si>
  <si>
    <t>H20XS434</t>
  </si>
  <si>
    <t>ZH2XJ9</t>
  </si>
  <si>
    <t>RCHCMDF6</t>
  </si>
  <si>
    <t>MDF6RCHD</t>
  </si>
  <si>
    <t>H20XS445</t>
  </si>
  <si>
    <t>ZH21JK</t>
  </si>
  <si>
    <t>ZH2FJ8</t>
  </si>
  <si>
    <t>MDF6RCHE</t>
  </si>
  <si>
    <t>H20XS446</t>
  </si>
  <si>
    <t>ZH21JL</t>
  </si>
  <si>
    <t>RCHCMDF7</t>
  </si>
  <si>
    <t>MDF7RCHD</t>
  </si>
  <si>
    <t>H20XS447</t>
  </si>
  <si>
    <t>ZH21JM</t>
  </si>
  <si>
    <t>ZH2FJ9</t>
  </si>
  <si>
    <t>MDF7RCHE</t>
  </si>
  <si>
    <t>H20XS448</t>
  </si>
  <si>
    <t>ZH21JN</t>
  </si>
  <si>
    <t>MDRE05</t>
  </si>
  <si>
    <t>CH55</t>
  </si>
  <si>
    <t>H20XS315</t>
  </si>
  <si>
    <t>ZH2WJC</t>
  </si>
  <si>
    <t>ZH2EJC</t>
  </si>
  <si>
    <t>MDRE09</t>
  </si>
  <si>
    <t>CH59</t>
  </si>
  <si>
    <t>H20XS316</t>
  </si>
  <si>
    <t>ZH2WJD</t>
  </si>
  <si>
    <t>ZH2EJD</t>
  </si>
  <si>
    <t>MDRE11</t>
  </si>
  <si>
    <t>CH61</t>
  </si>
  <si>
    <t>H20XS317</t>
  </si>
  <si>
    <t>ZH2WJE</t>
  </si>
  <si>
    <t>ZH2EJE</t>
  </si>
  <si>
    <t>MESAUV</t>
  </si>
  <si>
    <t>H10XS042</t>
  </si>
  <si>
    <t>ZH10JL</t>
  </si>
  <si>
    <t>ZH1IJL</t>
  </si>
  <si>
    <t>MESSAF</t>
  </si>
  <si>
    <t>G435</t>
  </si>
  <si>
    <t>H40XS049</t>
  </si>
  <si>
    <t>ZH4XJJ</t>
  </si>
  <si>
    <t>ZH4FJJ</t>
  </si>
  <si>
    <t>MHRE01</t>
  </si>
  <si>
    <t>Virement, prélèvement sur liste domestique</t>
  </si>
  <si>
    <t xml:space="preserve">PORTE SUR L'EMETTEUR                                        </t>
  </si>
  <si>
    <t>MHR1</t>
  </si>
  <si>
    <t>H20XS318</t>
  </si>
  <si>
    <t>ZH2WJF</t>
  </si>
  <si>
    <t>ZH2EJF</t>
  </si>
  <si>
    <t>MHRE06</t>
  </si>
  <si>
    <t xml:space="preserve">LIEN ENTRE AUTORISATION ET ELEMENT CONTRAT                  </t>
  </si>
  <si>
    <t>MH56</t>
  </si>
  <si>
    <t>H20XS319</t>
  </si>
  <si>
    <t>ZH2WJG</t>
  </si>
  <si>
    <t>ZH2EJG</t>
  </si>
  <si>
    <t>MHRE96</t>
  </si>
  <si>
    <t xml:space="preserve">DOMICILIATION CREDIT EXTERNE                                </t>
  </si>
  <si>
    <t>H20XS419</t>
  </si>
  <si>
    <t>ZH2WJH</t>
  </si>
  <si>
    <t>ZH2EJH</t>
  </si>
  <si>
    <t>MHRE97</t>
  </si>
  <si>
    <t xml:space="preserve">DOMICILIATION CREDIT INTERNE                                </t>
  </si>
  <si>
    <t>H20XS420</t>
  </si>
  <si>
    <t>ZH2WJI</t>
  </si>
  <si>
    <t>ZH2EJI</t>
  </si>
  <si>
    <t>MIRE01</t>
  </si>
  <si>
    <t xml:space="preserve">OR.FI. S'INSCRIT DANS EL.CT.PRES.ECH                        </t>
  </si>
  <si>
    <t>MIR1</t>
  </si>
  <si>
    <t>H20XS320</t>
  </si>
  <si>
    <t>ZH2WJJ</t>
  </si>
  <si>
    <t>ZH2EJJ</t>
  </si>
  <si>
    <t>MIRTIT</t>
  </si>
  <si>
    <t xml:space="preserve">MIROIR TITRES                                               </t>
  </si>
  <si>
    <t>MIRT</t>
  </si>
  <si>
    <t>H20XS321</t>
  </si>
  <si>
    <t>ZH2WJK</t>
  </si>
  <si>
    <t>ZH2EJK</t>
  </si>
  <si>
    <t>MODENVOI</t>
  </si>
  <si>
    <t xml:space="preserve">PARAMETRAGE ENVOI PROCHAIN CHéQUIER SI # CHEQ. EN COURS     </t>
  </si>
  <si>
    <t>MB09</t>
  </si>
  <si>
    <t>H20XS322</t>
  </si>
  <si>
    <t>ZH2WJL</t>
  </si>
  <si>
    <t>ZH2EJL</t>
  </si>
  <si>
    <t>MOTCON</t>
  </si>
  <si>
    <t>G431</t>
  </si>
  <si>
    <t>H40XS050</t>
  </si>
  <si>
    <t>ZH4XJK</t>
  </si>
  <si>
    <t>ZH4FJK</t>
  </si>
  <si>
    <t>MOTCON_MATIN</t>
  </si>
  <si>
    <t>H40XS072</t>
  </si>
  <si>
    <t>ZH4FJR</t>
  </si>
  <si>
    <t>ZH4FJS</t>
  </si>
  <si>
    <t>MOTEDC</t>
  </si>
  <si>
    <t xml:space="preserve">MOTIF ENTREE/SORTIE DEFAUT POUR EDC                         </t>
  </si>
  <si>
    <t>C698</t>
  </si>
  <si>
    <t>ZAXIJM</t>
  </si>
  <si>
    <t>H10XS406</t>
  </si>
  <si>
    <t>ZH10JM</t>
  </si>
  <si>
    <t>ZH1IJM</t>
  </si>
  <si>
    <t>MOTENT</t>
  </si>
  <si>
    <t>REFERENTIEL MOTIF D ENTREE EN DE</t>
  </si>
  <si>
    <t>H10XS627</t>
  </si>
  <si>
    <t>ZH15JY</t>
  </si>
  <si>
    <t>ZH1AJZ</t>
  </si>
  <si>
    <t>MOTGDR</t>
  </si>
  <si>
    <t xml:space="preserve">MOTIF ENTREE/SORTIE DEFAUT POUR GDR                         </t>
  </si>
  <si>
    <t>C696</t>
  </si>
  <si>
    <t>ZAXWJQ</t>
  </si>
  <si>
    <t>H10XS407</t>
  </si>
  <si>
    <t>ZH10JN</t>
  </si>
  <si>
    <t>ZH1IJN</t>
  </si>
  <si>
    <t>MOTPAR</t>
  </si>
  <si>
    <t xml:space="preserve">MOTIF ENTREE/SORTIE DEFAUT PARTENAIRE                       </t>
  </si>
  <si>
    <t>C697</t>
  </si>
  <si>
    <t>ZAXWJM</t>
  </si>
  <si>
    <t>H10XS408</t>
  </si>
  <si>
    <t>ZH10JO</t>
  </si>
  <si>
    <t>ZH1IJO</t>
  </si>
  <si>
    <t>MOTSOR</t>
  </si>
  <si>
    <t>REFERENTIEL MOTIF SORTIE DU DEFA</t>
  </si>
  <si>
    <t>V0MOTSOR</t>
  </si>
  <si>
    <t>H10XS626</t>
  </si>
  <si>
    <t>ZH15JX</t>
  </si>
  <si>
    <t>ZH1AJL</t>
  </si>
  <si>
    <t>ms_profil_tdbaccueil</t>
  </si>
  <si>
    <t>MS_PROFIL_TDBACCUEIL_YYYYMMDD.dat</t>
  </si>
  <si>
    <t>ZH0TJ3</t>
  </si>
  <si>
    <t>ms_profils</t>
  </si>
  <si>
    <t>MS_PROFILS_YYYYMMDD.dat</t>
  </si>
  <si>
    <t>ZH0TJ4</t>
  </si>
  <si>
    <t>MSGPUL</t>
  </si>
  <si>
    <t>Communication multi-canal</t>
  </si>
  <si>
    <t xml:space="preserve">SF : RESTITUTION MES.SAUV.DENOUEES                          </t>
  </si>
  <si>
    <t>MPUL</t>
  </si>
  <si>
    <t>H40XS254</t>
  </si>
  <si>
    <t>ZH4XJL</t>
  </si>
  <si>
    <t>ZH4FJL</t>
  </si>
  <si>
    <t>MSGPUS</t>
  </si>
  <si>
    <t>MPUS</t>
  </si>
  <si>
    <t>H40XS255</t>
  </si>
  <si>
    <t>ZH4XJM</t>
  </si>
  <si>
    <t>ZH4FJM</t>
  </si>
  <si>
    <t>MVDBEF</t>
  </si>
  <si>
    <t xml:space="preserve">TABLE DES NUM. DE SIRET CEDES A LHL                         </t>
  </si>
  <si>
    <t>MVDE</t>
  </si>
  <si>
    <t>H00XS302</t>
  </si>
  <si>
    <t>ZH0UJW</t>
  </si>
  <si>
    <t>ZH0CJW</t>
  </si>
  <si>
    <t>MVDBOP</t>
  </si>
  <si>
    <t>MVDO</t>
  </si>
  <si>
    <t>H00XS303</t>
  </si>
  <si>
    <t>ZH0UJX</t>
  </si>
  <si>
    <t>ZH0CJX</t>
  </si>
  <si>
    <t>MVECPT</t>
  </si>
  <si>
    <t>MCPT</t>
  </si>
  <si>
    <t>H20XS323</t>
  </si>
  <si>
    <t>ZH2WJM</t>
  </si>
  <si>
    <t>ZH2EJM</t>
  </si>
  <si>
    <t>MVEDOM</t>
  </si>
  <si>
    <t>MDOM</t>
  </si>
  <si>
    <t>H20XS324</t>
  </si>
  <si>
    <t>ZH2WJN</t>
  </si>
  <si>
    <t>ZH2EJN</t>
  </si>
  <si>
    <t>MVELEM</t>
  </si>
  <si>
    <t>MLEM</t>
  </si>
  <si>
    <t>H20XS325</t>
  </si>
  <si>
    <t>ZH2WJO</t>
  </si>
  <si>
    <t>ZH2EJO</t>
  </si>
  <si>
    <t>MVTEF2</t>
  </si>
  <si>
    <t>MVTE</t>
  </si>
  <si>
    <t>H00XS304</t>
  </si>
  <si>
    <t>ZH0UJY</t>
  </si>
  <si>
    <t>ZH0CJY</t>
  </si>
  <si>
    <t>NDSDER</t>
  </si>
  <si>
    <t>D247</t>
  </si>
  <si>
    <t>V0NDSDER</t>
  </si>
  <si>
    <t>H10XS338</t>
  </si>
  <si>
    <t>ZH1TMQ</t>
  </si>
  <si>
    <t>ZH1BMQ</t>
  </si>
  <si>
    <t>NDSINI</t>
  </si>
  <si>
    <t>D246</t>
  </si>
  <si>
    <t>V0NDSINI</t>
  </si>
  <si>
    <t>H10XS339</t>
  </si>
  <si>
    <t>ZH1TMR</t>
  </si>
  <si>
    <t>ZH1BMR</t>
  </si>
  <si>
    <t>NOEB2ET1</t>
  </si>
  <si>
    <t>NOE1</t>
  </si>
  <si>
    <t>ZH0TMT</t>
  </si>
  <si>
    <t>NOEB2ET2</t>
  </si>
  <si>
    <t>NOE2</t>
  </si>
  <si>
    <t>ZH0TMU</t>
  </si>
  <si>
    <t>NOEB2ET3</t>
  </si>
  <si>
    <t>NOE3</t>
  </si>
  <si>
    <t>ZH0TMV</t>
  </si>
  <si>
    <t>NOEB2ET4</t>
  </si>
  <si>
    <t>NOE4</t>
  </si>
  <si>
    <t>ZH0TMW</t>
  </si>
  <si>
    <t>NOEB2ET5</t>
  </si>
  <si>
    <t>NOE5</t>
  </si>
  <si>
    <t>ZH0TMX</t>
  </si>
  <si>
    <t>NOEB2ET6</t>
  </si>
  <si>
    <t>NOE6</t>
  </si>
  <si>
    <t>ZH0TMY</t>
  </si>
  <si>
    <t>NOT5A</t>
  </si>
  <si>
    <t>NOT5A1</t>
  </si>
  <si>
    <t>ANAE</t>
  </si>
  <si>
    <t>H00XS450</t>
  </si>
  <si>
    <t>ZH0UJZ</t>
  </si>
  <si>
    <t>ZH0CJZ</t>
  </si>
  <si>
    <t>NOT5A2</t>
  </si>
  <si>
    <t>H00XS179</t>
  </si>
  <si>
    <t>ZH0PJ4</t>
  </si>
  <si>
    <t>NOTBANIN</t>
  </si>
  <si>
    <t>NOTB</t>
  </si>
  <si>
    <t>PR05</t>
  </si>
  <si>
    <t>ZH0TM1</t>
  </si>
  <si>
    <t>H00XS113</t>
  </si>
  <si>
    <t>ZH0TMZ</t>
  </si>
  <si>
    <t>NOTBSYIN</t>
  </si>
  <si>
    <t>PR04</t>
  </si>
  <si>
    <t>ZH0UM0</t>
  </si>
  <si>
    <t>NOTENT</t>
  </si>
  <si>
    <t>RA98</t>
  </si>
  <si>
    <t>H00XS242</t>
  </si>
  <si>
    <t>ZH0VJ0</t>
  </si>
  <si>
    <t>ZH0DJ0</t>
  </si>
  <si>
    <t>NOTEPA</t>
  </si>
  <si>
    <t xml:space="preserve">NOTE PARTENAIRE                                             </t>
  </si>
  <si>
    <t>R330</t>
  </si>
  <si>
    <t>V0NOTEPA</t>
  </si>
  <si>
    <t>H00XS018</t>
  </si>
  <si>
    <t>ZH0UM1</t>
  </si>
  <si>
    <t>ZH0CM1</t>
  </si>
  <si>
    <t>NOTFBCRE</t>
  </si>
  <si>
    <t>UB67</t>
  </si>
  <si>
    <t>H00XS092</t>
  </si>
  <si>
    <t>ZH0UM2</t>
  </si>
  <si>
    <t>ZH0EMB</t>
  </si>
  <si>
    <t>NOTFBDAV</t>
  </si>
  <si>
    <t>UB65</t>
  </si>
  <si>
    <t>H00XS093</t>
  </si>
  <si>
    <t>ZH0UM3</t>
  </si>
  <si>
    <t>ZH0CM3</t>
  </si>
  <si>
    <t>NOTFBGRI</t>
  </si>
  <si>
    <t>UB61</t>
  </si>
  <si>
    <t>H00XS094</t>
  </si>
  <si>
    <t>ZH0UM4</t>
  </si>
  <si>
    <t>ZH0EMC</t>
  </si>
  <si>
    <t>NOTFBPAR</t>
  </si>
  <si>
    <t>UB63</t>
  </si>
  <si>
    <t>H00XS095</t>
  </si>
  <si>
    <t>ZH0UM5</t>
  </si>
  <si>
    <t>ZH0EME</t>
  </si>
  <si>
    <t>NOTFCPSI</t>
  </si>
  <si>
    <t>UB23</t>
  </si>
  <si>
    <t>H00XS096</t>
  </si>
  <si>
    <t>ZH0UM6</t>
  </si>
  <si>
    <t>ZH0AM8</t>
  </si>
  <si>
    <t>NOTFCRSI</t>
  </si>
  <si>
    <t>UB21</t>
  </si>
  <si>
    <t>H00XS097</t>
  </si>
  <si>
    <t>ZH0UM7</t>
  </si>
  <si>
    <t>ZH0CM7</t>
  </si>
  <si>
    <t>NOTFDASI</t>
  </si>
  <si>
    <t>UB29</t>
  </si>
  <si>
    <t>H00XS098</t>
  </si>
  <si>
    <t>ZH0UM8</t>
  </si>
  <si>
    <t>ZH0EMD</t>
  </si>
  <si>
    <t>NOTFEGR2</t>
  </si>
  <si>
    <t>EGR2</t>
  </si>
  <si>
    <t>H00XS099</t>
  </si>
  <si>
    <t>ZH0UM9</t>
  </si>
  <si>
    <t>ZH0EM1</t>
  </si>
  <si>
    <t>NOTFENSI</t>
  </si>
  <si>
    <t>UB02</t>
  </si>
  <si>
    <t>H00XS100</t>
  </si>
  <si>
    <t>ZH0UMA</t>
  </si>
  <si>
    <t>ZH0EM2</t>
  </si>
  <si>
    <t>NOTFEPSE</t>
  </si>
  <si>
    <t>UB13</t>
  </si>
  <si>
    <t>H00XS101</t>
  </si>
  <si>
    <t>ZH0UMB</t>
  </si>
  <si>
    <t>ZH0EM3</t>
  </si>
  <si>
    <t>NOTFGASE</t>
  </si>
  <si>
    <t>UB52</t>
  </si>
  <si>
    <t>H00XS102</t>
  </si>
  <si>
    <t>ZH0UMC</t>
  </si>
  <si>
    <t>ZH0EM4</t>
  </si>
  <si>
    <t>NOTFGCSE</t>
  </si>
  <si>
    <t>UB50</t>
  </si>
  <si>
    <t>H00XS103</t>
  </si>
  <si>
    <t>ZH0UMD</t>
  </si>
  <si>
    <t>ZH0EM5</t>
  </si>
  <si>
    <t>NOTFGPSE</t>
  </si>
  <si>
    <t>UB54</t>
  </si>
  <si>
    <t>H00XS104</t>
  </si>
  <si>
    <t>ZH0UME</t>
  </si>
  <si>
    <t>ZH0EM6</t>
  </si>
  <si>
    <t>NOTFGRSI</t>
  </si>
  <si>
    <t>UG65</t>
  </si>
  <si>
    <t>H00XS105</t>
  </si>
  <si>
    <t>ZH0UMF</t>
  </si>
  <si>
    <t>ZH0EM7</t>
  </si>
  <si>
    <t>NOTFPASI</t>
  </si>
  <si>
    <t>UB05</t>
  </si>
  <si>
    <t>H00XS106</t>
  </si>
  <si>
    <t>ZH0UMG</t>
  </si>
  <si>
    <t>ZH0EM8</t>
  </si>
  <si>
    <t>NOTFPRSI</t>
  </si>
  <si>
    <t>UB19</t>
  </si>
  <si>
    <t>H00XS107</t>
  </si>
  <si>
    <t>ZH0UMH</t>
  </si>
  <si>
    <t>ZH0EM9</t>
  </si>
  <si>
    <t>NOTFSCSI</t>
  </si>
  <si>
    <t>UB26</t>
  </si>
  <si>
    <t>H00XS108</t>
  </si>
  <si>
    <t>ZH0UMI</t>
  </si>
  <si>
    <t>ZH0EM0</t>
  </si>
  <si>
    <t>NOTFSPSI</t>
  </si>
  <si>
    <t>UB11</t>
  </si>
  <si>
    <t>H00XS109</t>
  </si>
  <si>
    <t>ZH0UMJ</t>
  </si>
  <si>
    <t>ZH0EMA</t>
  </si>
  <si>
    <t>NOTHISPD</t>
  </si>
  <si>
    <t>HIPP</t>
  </si>
  <si>
    <t>ZH0VMT</t>
  </si>
  <si>
    <t>NSPITAB</t>
  </si>
  <si>
    <t>NSPIRDJA</t>
  </si>
  <si>
    <t>RDJA</t>
  </si>
  <si>
    <t>H00XS308</t>
  </si>
  <si>
    <t>ZH0VJ1</t>
  </si>
  <si>
    <t>ZH0DJ1</t>
  </si>
  <si>
    <t>OFFRE</t>
  </si>
  <si>
    <t xml:space="preserve">OFFRE COMMERCIALE (G501)                                    </t>
  </si>
  <si>
    <t>G501</t>
  </si>
  <si>
    <t>ZAXIJH</t>
  </si>
  <si>
    <t>H40XS256</t>
  </si>
  <si>
    <t>ZH4XJN</t>
  </si>
  <si>
    <t>ZH4FJN</t>
  </si>
  <si>
    <t>OPCHCPTE</t>
  </si>
  <si>
    <t xml:space="preserve">OPPOSITION CHEQUE CONCERNE COMPTE                           </t>
  </si>
  <si>
    <t>CH99</t>
  </si>
  <si>
    <t>H20XS326</t>
  </si>
  <si>
    <t>ZH2WJP</t>
  </si>
  <si>
    <t>ZH2EJP</t>
  </si>
  <si>
    <t>OPE20002</t>
  </si>
  <si>
    <t>Crédit revolving (OPEN)</t>
  </si>
  <si>
    <t xml:space="preserve">OPERATIONS (STATION)                                        </t>
  </si>
  <si>
    <t>OPE2</t>
  </si>
  <si>
    <t>ZH10JP</t>
  </si>
  <si>
    <t>OPE20003</t>
  </si>
  <si>
    <t>XW01</t>
  </si>
  <si>
    <t>ZH10JQ</t>
  </si>
  <si>
    <t>OPE200M2</t>
  </si>
  <si>
    <t xml:space="preserve">HISTORIQUE REPORTING PT LIBERTE                             </t>
  </si>
  <si>
    <t>ZH1TMS</t>
  </si>
  <si>
    <t>OPEFIN</t>
  </si>
  <si>
    <t xml:space="preserve">FLUX ISSU DE LA RéCEPTION D'UNE BANDE SOFINCO POUR PAKA     </t>
  </si>
  <si>
    <t>OPFN</t>
  </si>
  <si>
    <t>H20XS327</t>
  </si>
  <si>
    <t>ZH2WJQ</t>
  </si>
  <si>
    <t>ZH2EJQ</t>
  </si>
  <si>
    <t>OPEFIP</t>
  </si>
  <si>
    <t>OPFP</t>
  </si>
  <si>
    <t>H20XS328</t>
  </si>
  <si>
    <t>ZH2WJR</t>
  </si>
  <si>
    <t>ZH2EJR</t>
  </si>
  <si>
    <t>OPENCT</t>
  </si>
  <si>
    <t>EE46</t>
  </si>
  <si>
    <t>ZAXHJY</t>
  </si>
  <si>
    <t>H10XS138</t>
  </si>
  <si>
    <t>ZH10JR</t>
  </si>
  <si>
    <t>ZH1IJR</t>
  </si>
  <si>
    <t>OPENEL</t>
  </si>
  <si>
    <t>EE51</t>
  </si>
  <si>
    <t>ZAXHJX</t>
  </si>
  <si>
    <t>H10XS139</t>
  </si>
  <si>
    <t>ZH10JS</t>
  </si>
  <si>
    <t>ZH1IJS</t>
  </si>
  <si>
    <t>OPENPF</t>
  </si>
  <si>
    <t>H10XS043</t>
  </si>
  <si>
    <t>ZH10JT</t>
  </si>
  <si>
    <t>ZH1IJT</t>
  </si>
  <si>
    <t>OPPOAP</t>
  </si>
  <si>
    <t xml:space="preserve">OPPOSITION AVIS PAIEMENT                                    </t>
  </si>
  <si>
    <t>OPPO</t>
  </si>
  <si>
    <t>H20XS329</t>
  </si>
  <si>
    <t>ZH2WJS</t>
  </si>
  <si>
    <t>ZH2EJS</t>
  </si>
  <si>
    <t>OPPOCH</t>
  </si>
  <si>
    <t>CH04</t>
  </si>
  <si>
    <t>H20XS330</t>
  </si>
  <si>
    <t>ZH2WJT</t>
  </si>
  <si>
    <t>ZH2EJT</t>
  </si>
  <si>
    <t>OPPORT</t>
  </si>
  <si>
    <t>G432</t>
  </si>
  <si>
    <t>H40XS051</t>
  </si>
  <si>
    <t>ZH4XJO</t>
  </si>
  <si>
    <t>ZH4FJO</t>
  </si>
  <si>
    <t>ORDPCH</t>
  </si>
  <si>
    <t xml:space="preserve">ORDRES EN COURS / PRELEV SUISSE                             </t>
  </si>
  <si>
    <t>ME39</t>
  </si>
  <si>
    <t>H40XS257</t>
  </si>
  <si>
    <t>ZH4XJP</t>
  </si>
  <si>
    <t>ZH4FJP</t>
  </si>
  <si>
    <t>ORFIMO</t>
  </si>
  <si>
    <t xml:space="preserve">LIEN DEVISE                                                 </t>
  </si>
  <si>
    <t>ORFM</t>
  </si>
  <si>
    <t>H20XS331</t>
  </si>
  <si>
    <t>ZH2WJU</t>
  </si>
  <si>
    <t>ZH2EJU</t>
  </si>
  <si>
    <t>PADFOC</t>
  </si>
  <si>
    <t>SURI</t>
  </si>
  <si>
    <t>C668</t>
  </si>
  <si>
    <t>V0PADFOC</t>
  </si>
  <si>
    <t>H00XS230</t>
  </si>
  <si>
    <t>ZH0UMK</t>
  </si>
  <si>
    <t>ZH0CMK</t>
  </si>
  <si>
    <t>PADFOE</t>
  </si>
  <si>
    <t>C614</t>
  </si>
  <si>
    <t>V0PADFOE</t>
  </si>
  <si>
    <t>H00XS231</t>
  </si>
  <si>
    <t>ZH0UML</t>
  </si>
  <si>
    <t>ZH0CML</t>
  </si>
  <si>
    <t>PADFOG</t>
  </si>
  <si>
    <t>C666</t>
  </si>
  <si>
    <t>V0PADFOG</t>
  </si>
  <si>
    <t>H00XS232</t>
  </si>
  <si>
    <t>ZH0UMM</t>
  </si>
  <si>
    <t>ZH0CMM</t>
  </si>
  <si>
    <t>PADFOM</t>
  </si>
  <si>
    <t>C615</t>
  </si>
  <si>
    <t>V0PADFOM</t>
  </si>
  <si>
    <t>H00XS233</t>
  </si>
  <si>
    <t>ZH0UMN</t>
  </si>
  <si>
    <t>ZH0CMN</t>
  </si>
  <si>
    <t>PADFOP</t>
  </si>
  <si>
    <t>C667</t>
  </si>
  <si>
    <t>V0PADFOP</t>
  </si>
  <si>
    <t>H00XS234</t>
  </si>
  <si>
    <t>ZH0UMO</t>
  </si>
  <si>
    <t>ZH0CMO</t>
  </si>
  <si>
    <t>PAKADI</t>
  </si>
  <si>
    <t>Tout en main automobile - Sofinco</t>
  </si>
  <si>
    <t xml:space="preserve">TABLE INFOS CONTRAT ADI                                     </t>
  </si>
  <si>
    <t>E239</t>
  </si>
  <si>
    <t>H10XS140</t>
  </si>
  <si>
    <t>ZH10JU</t>
  </si>
  <si>
    <t>ZH1IJU</t>
  </si>
  <si>
    <t>PAKASS</t>
  </si>
  <si>
    <t xml:space="preserve">DERIVATION MISE À JOUR BASE PRETS A CONSOM                  </t>
  </si>
  <si>
    <t>H10XS141</t>
  </si>
  <si>
    <t>ZH10JV</t>
  </si>
  <si>
    <t>ZH1IJV</t>
  </si>
  <si>
    <t>PAKCAR</t>
  </si>
  <si>
    <t xml:space="preserve">TABLE INFORMATIONS RELATIVES à LA CARTE AVANTAGE            </t>
  </si>
  <si>
    <t>H10XS142</t>
  </si>
  <si>
    <t>ZH10JW</t>
  </si>
  <si>
    <t>ZH1IJW</t>
  </si>
  <si>
    <t>PAKCGE</t>
  </si>
  <si>
    <t xml:space="preserve">TABLE RELATIVE AUX CONDITIONS  GENERALES COMMUNES           </t>
  </si>
  <si>
    <t>E235</t>
  </si>
  <si>
    <t>ZAXHJV</t>
  </si>
  <si>
    <t>H10XS143</t>
  </si>
  <si>
    <t>ZH10JX</t>
  </si>
  <si>
    <t>ZH1IJX</t>
  </si>
  <si>
    <t>PAKDCO</t>
  </si>
  <si>
    <t xml:space="preserve">TABLE RELATIVES à L'ASSURANCE PERTE FINANCIèRE              </t>
  </si>
  <si>
    <t>E237</t>
  </si>
  <si>
    <t>ZAXHJW</t>
  </si>
  <si>
    <t>H10XS144</t>
  </si>
  <si>
    <t>ZH10JY</t>
  </si>
  <si>
    <t>ZH1IJY</t>
  </si>
  <si>
    <t>PAKPPA</t>
  </si>
  <si>
    <t xml:space="preserve">TABLE DES INFORMATIONS RELATIVES AU PRODUIT FINANCEMENT     </t>
  </si>
  <si>
    <t>PAKP</t>
  </si>
  <si>
    <t>H10XS145</t>
  </si>
  <si>
    <t>ZH10JZ</t>
  </si>
  <si>
    <t>ZH1IJZ</t>
  </si>
  <si>
    <t>CRM_PARBATCH_aaaammjj.dat</t>
  </si>
  <si>
    <t>PARBATCH</t>
  </si>
  <si>
    <t>CRM_PARBATCH_YYYYMMDD.dat</t>
  </si>
  <si>
    <t>ZH4RJ1</t>
  </si>
  <si>
    <t>PARCRE</t>
  </si>
  <si>
    <t xml:space="preserve">PARTENAIRE CREDIT                                           </t>
  </si>
  <si>
    <t>EX30</t>
  </si>
  <si>
    <t>H10XS409</t>
  </si>
  <si>
    <t>ZH11J0</t>
  </si>
  <si>
    <t>ZH1JJ0</t>
  </si>
  <si>
    <t>PARINT</t>
  </si>
  <si>
    <t xml:space="preserve">PARTEN ADRESSE DEST PRIVILEGIE                              </t>
  </si>
  <si>
    <t>CZ36</t>
  </si>
  <si>
    <t>H10XS146</t>
  </si>
  <si>
    <t>ZH11J1</t>
  </si>
  <si>
    <t>ZH1JJ1</t>
  </si>
  <si>
    <t>PARMAI</t>
  </si>
  <si>
    <t xml:space="preserve">LIEN PARTENAIRE ADRESSE EMAIL                               </t>
  </si>
  <si>
    <t>PARM</t>
  </si>
  <si>
    <t>H10XS147</t>
  </si>
  <si>
    <t>ZH11J2</t>
  </si>
  <si>
    <t>ZH1JJ2</t>
  </si>
  <si>
    <t>PARPER</t>
  </si>
  <si>
    <t xml:space="preserve">NUMEROS DE PERSONNES                                        </t>
  </si>
  <si>
    <t>PARPVT</t>
  </si>
  <si>
    <t>H10XS410</t>
  </si>
  <si>
    <t>ZH11J3</t>
  </si>
  <si>
    <t>ZH1JJ3</t>
  </si>
  <si>
    <t>PARTADRE</t>
  </si>
  <si>
    <t>WW2N</t>
  </si>
  <si>
    <t>ZH11J4</t>
  </si>
  <si>
    <t>PARTCDES</t>
  </si>
  <si>
    <t>H10XS044</t>
  </si>
  <si>
    <t>ZH11J5</t>
  </si>
  <si>
    <t>ZH1JJ5</t>
  </si>
  <si>
    <t>PARTCP</t>
  </si>
  <si>
    <t>INTS</t>
  </si>
  <si>
    <t>H10XS513</t>
  </si>
  <si>
    <t>ZH11J6</t>
  </si>
  <si>
    <t>ZH1JJ6</t>
  </si>
  <si>
    <t>PARTEL</t>
  </si>
  <si>
    <t>PTEL</t>
  </si>
  <si>
    <t>H10XS148</t>
  </si>
  <si>
    <t>ZH11J7</t>
  </si>
  <si>
    <t>ZH1JJ7</t>
  </si>
  <si>
    <t>PARTEN</t>
  </si>
  <si>
    <t>C101</t>
  </si>
  <si>
    <t>ZAXDJQ</t>
  </si>
  <si>
    <t>H10XS045</t>
  </si>
  <si>
    <t>ZH11J8</t>
  </si>
  <si>
    <t>ZH1JJ8</t>
  </si>
  <si>
    <t>CRM_PARTP_aaaammjj.dat</t>
  </si>
  <si>
    <t>PARTP</t>
  </si>
  <si>
    <t>CRM_PARTP_YYYYMMDD.dat</t>
  </si>
  <si>
    <t>ZH4RJ2</t>
  </si>
  <si>
    <t>PAUMDCME</t>
  </si>
  <si>
    <t>RDJ</t>
  </si>
  <si>
    <t xml:space="preserve">MAD DES DONNEES SOUS BO HISTORIQUE DES RELATIONS CRE/ME     </t>
  </si>
  <si>
    <t>HCRM</t>
  </si>
  <si>
    <t>PAUMDCMA</t>
  </si>
  <si>
    <t>ZH0SD0</t>
  </si>
  <si>
    <t>PAUMDCR1</t>
  </si>
  <si>
    <t>MAD DES DONNEES SOUS BO HISTORIQUE DES CRE (HICRE1) 5 MONTAN</t>
  </si>
  <si>
    <t>HCR1</t>
  </si>
  <si>
    <t>PAUMDC1A</t>
  </si>
  <si>
    <t>ZH0SD1</t>
  </si>
  <si>
    <t>PAUMDCR2</t>
  </si>
  <si>
    <t>MAD DES DONNEES SOUS BO HISTORIQUE DES CRE (HICRE2)15 MONTAN</t>
  </si>
  <si>
    <t>HCR2</t>
  </si>
  <si>
    <t>PAUMDC2A</t>
  </si>
  <si>
    <t>ZH0SD2</t>
  </si>
  <si>
    <t>PAUMDCR3</t>
  </si>
  <si>
    <t>MAD DES DONNEES SOUS BO HISTORIQUE DES CRE (HICRE3)25 MONTAN</t>
  </si>
  <si>
    <t>HCR3</t>
  </si>
  <si>
    <t>PAUMDC3A</t>
  </si>
  <si>
    <t>ZH0SD3</t>
  </si>
  <si>
    <t>PAUMDCR4</t>
  </si>
  <si>
    <t>MAD DES DONNEES SOUS BO HISTORIQUE DES CRE (HICRE4)40 MONTAN</t>
  </si>
  <si>
    <t>HCR4</t>
  </si>
  <si>
    <t>PAUMDC4A</t>
  </si>
  <si>
    <t>ZH0SD4</t>
  </si>
  <si>
    <t>PAUMDHME</t>
  </si>
  <si>
    <t xml:space="preserve">MAD DES DONNEES SOUS BO HISTORIQUE DES ME                   </t>
  </si>
  <si>
    <t>HIMV</t>
  </si>
  <si>
    <t>PAUMDHMA</t>
  </si>
  <si>
    <t>ZH0SD5</t>
  </si>
  <si>
    <t>$PAUREST</t>
  </si>
  <si>
    <t>PAURTCR1</t>
  </si>
  <si>
    <t xml:space="preserve">FICHIER DE REPRISE POUR PISTE D'AUDIT                       </t>
  </si>
  <si>
    <t>TCR1</t>
  </si>
  <si>
    <t>H00XS144</t>
  </si>
  <si>
    <t>ZH0SJB</t>
  </si>
  <si>
    <t>ZH0AJ1</t>
  </si>
  <si>
    <t>PAURTCR2</t>
  </si>
  <si>
    <t>TCR2</t>
  </si>
  <si>
    <t>H00XS145</t>
  </si>
  <si>
    <t>ZH0SJ2</t>
  </si>
  <si>
    <t>PAURTCR4</t>
  </si>
  <si>
    <t>TCR4</t>
  </si>
  <si>
    <t>H00XS147</t>
  </si>
  <si>
    <t>ZH0SJ4</t>
  </si>
  <si>
    <t>PAURTCR5</t>
  </si>
  <si>
    <t>TCRM et TIMV</t>
  </si>
  <si>
    <t>H00XS148</t>
  </si>
  <si>
    <t>ZH0SJ5</t>
  </si>
  <si>
    <t>PAYS</t>
  </si>
  <si>
    <t>C115</t>
  </si>
  <si>
    <t>ZAXDJK</t>
  </si>
  <si>
    <t>H00XS019</t>
  </si>
  <si>
    <t>ZH0VJ2</t>
  </si>
  <si>
    <t>ZH0DJ2</t>
  </si>
  <si>
    <t>PCEELC</t>
  </si>
  <si>
    <t xml:space="preserve">SATD LIEN PCE ET ELEMENT DE CONTRAT                         </t>
  </si>
  <si>
    <t>PCEC</t>
  </si>
  <si>
    <t>H10XS411</t>
  </si>
  <si>
    <t>ZH11J9</t>
  </si>
  <si>
    <t>ZH1JJ9</t>
  </si>
  <si>
    <t>PCHREJ</t>
  </si>
  <si>
    <t>ME34</t>
  </si>
  <si>
    <t>H40XS258</t>
  </si>
  <si>
    <t>ZH4XJQ</t>
  </si>
  <si>
    <t>ZH4FJQ</t>
  </si>
  <si>
    <t>PDI05</t>
  </si>
  <si>
    <t>PDI051</t>
  </si>
  <si>
    <t>LAHE</t>
  </si>
  <si>
    <t>H20XS154</t>
  </si>
  <si>
    <t>ZH2SD7</t>
  </si>
  <si>
    <t>ZH2AD7</t>
  </si>
  <si>
    <t>PDI052</t>
  </si>
  <si>
    <t>H20XS157</t>
  </si>
  <si>
    <t>ZH2SDN</t>
  </si>
  <si>
    <t>PDI00240</t>
  </si>
  <si>
    <t>PDI0VU01</t>
  </si>
  <si>
    <t>PCLI</t>
  </si>
  <si>
    <t>ZH2CMA</t>
  </si>
  <si>
    <t>H20XS025</t>
  </si>
  <si>
    <t>ZH2UMA</t>
  </si>
  <si>
    <t>PDI0VU02</t>
  </si>
  <si>
    <t>PREL</t>
  </si>
  <si>
    <t>H20XS026</t>
  </si>
  <si>
    <t>ZH2UMB</t>
  </si>
  <si>
    <t>PDI0VU03</t>
  </si>
  <si>
    <t>PTIT</t>
  </si>
  <si>
    <t>H20XS027</t>
  </si>
  <si>
    <t>ZH2UMC</t>
  </si>
  <si>
    <t>PDI0VU04</t>
  </si>
  <si>
    <t>PCTF</t>
  </si>
  <si>
    <t>H20XS006</t>
  </si>
  <si>
    <t>ZH2UMD</t>
  </si>
  <si>
    <t>PDI0VU05</t>
  </si>
  <si>
    <t>PCTA</t>
  </si>
  <si>
    <t>H20XS007</t>
  </si>
  <si>
    <t>ZH2UME</t>
  </si>
  <si>
    <t>PDI0VU07</t>
  </si>
  <si>
    <t>PRTE</t>
  </si>
  <si>
    <t>H20XS028</t>
  </si>
  <si>
    <t>ZH2UMF</t>
  </si>
  <si>
    <t>PDI0VU08</t>
  </si>
  <si>
    <t>H20XS029</t>
  </si>
  <si>
    <t>ZH2UMG</t>
  </si>
  <si>
    <t>PDI0VU11</t>
  </si>
  <si>
    <t>FICHIER RETRAITS ORGANISES</t>
  </si>
  <si>
    <t>H20XS071</t>
  </si>
  <si>
    <t>ZH2TMH</t>
  </si>
  <si>
    <t>PDI0VU12</t>
  </si>
  <si>
    <t>PUVL</t>
  </si>
  <si>
    <t>H20XS030</t>
  </si>
  <si>
    <t>ZH2UMH</t>
  </si>
  <si>
    <t>PDI0VU13</t>
  </si>
  <si>
    <t>PUSP</t>
  </si>
  <si>
    <t>H20XS031</t>
  </si>
  <si>
    <t>ZH2UMI</t>
  </si>
  <si>
    <t>PDI0VU19</t>
  </si>
  <si>
    <t>H20XS008</t>
  </si>
  <si>
    <t>ZH2UMJ</t>
  </si>
  <si>
    <t>PDI0VU21</t>
  </si>
  <si>
    <t>PLHV</t>
  </si>
  <si>
    <t>H20XS032</t>
  </si>
  <si>
    <t>ZH2UMK</t>
  </si>
  <si>
    <t>PDI0VU22</t>
  </si>
  <si>
    <t>H20XS033</t>
  </si>
  <si>
    <t>ZH2UML</t>
  </si>
  <si>
    <t>PDI0VU23</t>
  </si>
  <si>
    <t>Mouvements historiques financiers</t>
  </si>
  <si>
    <t>H20XS072</t>
  </si>
  <si>
    <t>ZH2TMI</t>
  </si>
  <si>
    <t>PDI11</t>
  </si>
  <si>
    <t>PDI11CRE</t>
  </si>
  <si>
    <t>PRCV</t>
  </si>
  <si>
    <t>H00XS446</t>
  </si>
  <si>
    <t>ZH0VMW</t>
  </si>
  <si>
    <t>ZH0DMW</t>
  </si>
  <si>
    <t>PDI50</t>
  </si>
  <si>
    <t>PDI5VU01</t>
  </si>
  <si>
    <t>H20XS141</t>
  </si>
  <si>
    <t>ZH2SA3</t>
  </si>
  <si>
    <t>ZH2AA3</t>
  </si>
  <si>
    <t>PDI5VU02</t>
  </si>
  <si>
    <t>H20XS142</t>
  </si>
  <si>
    <t>ZH2SAI</t>
  </si>
  <si>
    <t>PDI5VU04</t>
  </si>
  <si>
    <t>H20XS146</t>
  </si>
  <si>
    <t>ZH2SAM</t>
  </si>
  <si>
    <t>PDI5VU05</t>
  </si>
  <si>
    <t>H20XS148</t>
  </si>
  <si>
    <t>ZH2SAO</t>
  </si>
  <si>
    <t>PDI5VU06</t>
  </si>
  <si>
    <t>H20XS149</t>
  </si>
  <si>
    <t>ZH2SAP</t>
  </si>
  <si>
    <t>PDI5VU07</t>
  </si>
  <si>
    <t>H20XS150</t>
  </si>
  <si>
    <t>ZH2SAQ</t>
  </si>
  <si>
    <t>PDI5VU08</t>
  </si>
  <si>
    <t>H20XS151</t>
  </si>
  <si>
    <t>ZH2SAR</t>
  </si>
  <si>
    <t>PDI5VU09</t>
  </si>
  <si>
    <t>PPRV</t>
  </si>
  <si>
    <t>H20XS152</t>
  </si>
  <si>
    <t>ZH2SAS</t>
  </si>
  <si>
    <t>PDI5VU10</t>
  </si>
  <si>
    <t>H20XS153</t>
  </si>
  <si>
    <t>ZH2SAT</t>
  </si>
  <si>
    <t>PDI5VU11</t>
  </si>
  <si>
    <t>PCTC</t>
  </si>
  <si>
    <t>H20XS163</t>
  </si>
  <si>
    <t>ZH2SAU</t>
  </si>
  <si>
    <t>PDI5VU12</t>
  </si>
  <si>
    <t>H20XS164</t>
  </si>
  <si>
    <t>ZH2SAV</t>
  </si>
  <si>
    <t>PDI5VU13</t>
  </si>
  <si>
    <t>H20XS165</t>
  </si>
  <si>
    <t>ZH2SAW</t>
  </si>
  <si>
    <t>PDI5VU19</t>
  </si>
  <si>
    <t>H20XS147</t>
  </si>
  <si>
    <t>ZH2SAN</t>
  </si>
  <si>
    <t>PDI5VU20</t>
  </si>
  <si>
    <t>PBEN</t>
  </si>
  <si>
    <t>H20XS167</t>
  </si>
  <si>
    <t>ZH2SAY</t>
  </si>
  <si>
    <t>PDI5VUHH</t>
  </si>
  <si>
    <t>CHIS</t>
  </si>
  <si>
    <t>H20XS173</t>
  </si>
  <si>
    <t>ZH2TA3</t>
  </si>
  <si>
    <t>PDI5VUHR</t>
  </si>
  <si>
    <t>H20XS172</t>
  </si>
  <si>
    <t>ZH2TA2</t>
  </si>
  <si>
    <t>PDI5VUHV</t>
  </si>
  <si>
    <t>H20XS171</t>
  </si>
  <si>
    <t>ZH2TA1</t>
  </si>
  <si>
    <t>PDIPORAS</t>
  </si>
  <si>
    <t>PDAS</t>
  </si>
  <si>
    <t>H20XS106</t>
  </si>
  <si>
    <t>ZH2UMM</t>
  </si>
  <si>
    <t>ZH2AM0</t>
  </si>
  <si>
    <t>PDIPRO</t>
  </si>
  <si>
    <t>PZ11</t>
  </si>
  <si>
    <t>H20XS055</t>
  </si>
  <si>
    <t>ZH2WJV</t>
  </si>
  <si>
    <t>ZH2EJV</t>
  </si>
  <si>
    <t>PDIVPIVP</t>
  </si>
  <si>
    <t>PDIV</t>
  </si>
  <si>
    <t>ZH2UMN</t>
  </si>
  <si>
    <t>PELPRO</t>
  </si>
  <si>
    <t>H20XS421</t>
  </si>
  <si>
    <t>ZH2WJW</t>
  </si>
  <si>
    <t>ZH2EJW</t>
  </si>
  <si>
    <t>PERGRO</t>
  </si>
  <si>
    <t xml:space="preserve">GROUPEMENT DE PERSONNES                                     </t>
  </si>
  <si>
    <t>C107</t>
  </si>
  <si>
    <t>H10XS046</t>
  </si>
  <si>
    <t>ZH11JA</t>
  </si>
  <si>
    <t>ZH1JJA</t>
  </si>
  <si>
    <t>PERIOD</t>
  </si>
  <si>
    <t>PERIPERI</t>
  </si>
  <si>
    <t xml:space="preserve">PERIODICITE                                                 </t>
  </si>
  <si>
    <t>PERI</t>
  </si>
  <si>
    <t>V0PERIOD</t>
  </si>
  <si>
    <t>H00XS305</t>
  </si>
  <si>
    <t>ZH0UMQ</t>
  </si>
  <si>
    <t>ZH0CMQ</t>
  </si>
  <si>
    <t>PERLEF</t>
  </si>
  <si>
    <t>LEVF</t>
  </si>
  <si>
    <t>FACR</t>
  </si>
  <si>
    <t>H00XS243</t>
  </si>
  <si>
    <t>ZH0VJ3</t>
  </si>
  <si>
    <t>ZH0DJ3</t>
  </si>
  <si>
    <t>PERMOR</t>
  </si>
  <si>
    <t>C106</t>
  </si>
  <si>
    <t>H10XS149</t>
  </si>
  <si>
    <t>ZH11JB</t>
  </si>
  <si>
    <t>ZH1JJB</t>
  </si>
  <si>
    <t>PERPHY</t>
  </si>
  <si>
    <t xml:space="preserve">PERSONNE PHYSIQUE                                           </t>
  </si>
  <si>
    <t>C105</t>
  </si>
  <si>
    <t>ZAXCJQ</t>
  </si>
  <si>
    <t>H10XS047</t>
  </si>
  <si>
    <t>ZH11JC</t>
  </si>
  <si>
    <t>ZH1JJC</t>
  </si>
  <si>
    <t>PERROL</t>
  </si>
  <si>
    <t xml:space="preserve">A POUR ROLE CONFORMITE                                      </t>
  </si>
  <si>
    <t>H10XS439</t>
  </si>
  <si>
    <t>ZH11JD</t>
  </si>
  <si>
    <t>ZH1JJD</t>
  </si>
  <si>
    <t>PERSFRON</t>
  </si>
  <si>
    <t>C191</t>
  </si>
  <si>
    <t>ZAXDJO</t>
  </si>
  <si>
    <t>H10XS412</t>
  </si>
  <si>
    <t>ZH11JE</t>
  </si>
  <si>
    <t>ZH1JJE</t>
  </si>
  <si>
    <t>PERSON</t>
  </si>
  <si>
    <t>C104</t>
  </si>
  <si>
    <t>ZAXDJM</t>
  </si>
  <si>
    <t>H10XS048</t>
  </si>
  <si>
    <t>ZH11JF</t>
  </si>
  <si>
    <t>ZH1JJF</t>
  </si>
  <si>
    <t>PESLEF</t>
  </si>
  <si>
    <t>FAQU</t>
  </si>
  <si>
    <t>H00XS244</t>
  </si>
  <si>
    <t>ZH0VJ4</t>
  </si>
  <si>
    <t>ZH0DJ4</t>
  </si>
  <si>
    <t>PFALMA</t>
  </si>
  <si>
    <t>PFALMAO1</t>
  </si>
  <si>
    <t>MAO1</t>
  </si>
  <si>
    <t>H20XS247</t>
  </si>
  <si>
    <t>ZH2WJX</t>
  </si>
  <si>
    <t>ZH2EJX</t>
  </si>
  <si>
    <t>PFALMAO2</t>
  </si>
  <si>
    <t>MAO2</t>
  </si>
  <si>
    <t>H20XS248</t>
  </si>
  <si>
    <t>ZH2WJY</t>
  </si>
  <si>
    <t>PFALMAO3</t>
  </si>
  <si>
    <t>MAO3</t>
  </si>
  <si>
    <t>H20XS249</t>
  </si>
  <si>
    <t>ZH2WJZ</t>
  </si>
  <si>
    <t>$PFCREV3</t>
  </si>
  <si>
    <t>GPTV</t>
  </si>
  <si>
    <t>PFCREV3</t>
  </si>
  <si>
    <t>PFC3</t>
  </si>
  <si>
    <t>H00XS005</t>
  </si>
  <si>
    <t>ZH0SJ7</t>
  </si>
  <si>
    <t>ZH0AJ3</t>
  </si>
  <si>
    <t>PFDCBL</t>
  </si>
  <si>
    <t>PFFA</t>
  </si>
  <si>
    <t>H10XS340</t>
  </si>
  <si>
    <t>ZH1TMT</t>
  </si>
  <si>
    <t>ZH1BMT</t>
  </si>
  <si>
    <t>$PFECHV3</t>
  </si>
  <si>
    <t>PFECHV3</t>
  </si>
  <si>
    <t>PFE3</t>
  </si>
  <si>
    <t>H00XS006</t>
  </si>
  <si>
    <t>ZH0SJ8</t>
  </si>
  <si>
    <t>ZH0AJ4</t>
  </si>
  <si>
    <t>$PFREMV3</t>
  </si>
  <si>
    <t>PFREMV3</t>
  </si>
  <si>
    <t>PFR3</t>
  </si>
  <si>
    <t>H00XS007</t>
  </si>
  <si>
    <t>ZH0SJ9</t>
  </si>
  <si>
    <t>ZH0AJ5</t>
  </si>
  <si>
    <t>PID06</t>
  </si>
  <si>
    <t>Travelers cheques AMEX</t>
  </si>
  <si>
    <t>PIDO</t>
  </si>
  <si>
    <t>H20XS129</t>
  </si>
  <si>
    <t>ZH2XJ0</t>
  </si>
  <si>
    <t>ZH2FJ0</t>
  </si>
  <si>
    <t>PIEIDE</t>
  </si>
  <si>
    <t>INDT</t>
  </si>
  <si>
    <t>H10XS514</t>
  </si>
  <si>
    <t>ZH11JG</t>
  </si>
  <si>
    <t>ZH1JJG</t>
  </si>
  <si>
    <t>PLRPILO1</t>
  </si>
  <si>
    <t>Plafonds risque partenaire</t>
  </si>
  <si>
    <t>UD60</t>
  </si>
  <si>
    <t>ZH0UMR</t>
  </si>
  <si>
    <t>PLRPILO2</t>
  </si>
  <si>
    <t>ZH0UMS</t>
  </si>
  <si>
    <t>PMDXS010</t>
  </si>
  <si>
    <t>Envoi de messages à la clientèle</t>
  </si>
  <si>
    <t>XM32</t>
  </si>
  <si>
    <t>ZH4XJR</t>
  </si>
  <si>
    <t>PMDXS011</t>
  </si>
  <si>
    <t>XM33</t>
  </si>
  <si>
    <t>ZH4XJS</t>
  </si>
  <si>
    <t>PMDXS012</t>
  </si>
  <si>
    <t>XM35</t>
  </si>
  <si>
    <t>ZH4VJT</t>
  </si>
  <si>
    <t>H40XS112</t>
  </si>
  <si>
    <t>ZH4XJT</t>
  </si>
  <si>
    <t>PMDXS013</t>
  </si>
  <si>
    <t>XM70</t>
  </si>
  <si>
    <t>ZH4XJU</t>
  </si>
  <si>
    <t>PMRXS010</t>
  </si>
  <si>
    <t>ZH4XJV</t>
  </si>
  <si>
    <t>PMRXS011</t>
  </si>
  <si>
    <t>ZH4XJW</t>
  </si>
  <si>
    <t>PMRXS012</t>
  </si>
  <si>
    <t>ZH4VJF</t>
  </si>
  <si>
    <t>PMRXS013</t>
  </si>
  <si>
    <t>ZH4XJY</t>
  </si>
  <si>
    <t>PMRXSM69</t>
  </si>
  <si>
    <t>XM69</t>
  </si>
  <si>
    <t>ZH4XJZ</t>
  </si>
  <si>
    <t>TA_PMT.TXT</t>
  </si>
  <si>
    <t>PMT</t>
  </si>
  <si>
    <t>FOU1</t>
  </si>
  <si>
    <t>#CR#GDPSJ_YYYYMMDDHHMISS_TA_PMT.TXT</t>
  </si>
  <si>
    <t>ZH21JB</t>
  </si>
  <si>
    <t>TA_PMT_JRNL.TXT</t>
  </si>
  <si>
    <t>PMT_JRNL</t>
  </si>
  <si>
    <t>FOU3</t>
  </si>
  <si>
    <t>#CR#GDPSJ_YYYYMMDDHHMISS_TA_PMT_JRNL.TXT</t>
  </si>
  <si>
    <t>ZH21JC</t>
  </si>
  <si>
    <t>TA_PMT_RQST.TXT</t>
  </si>
  <si>
    <t>PMT_RQST</t>
  </si>
  <si>
    <t>FOU5</t>
  </si>
  <si>
    <t>#CR#GDPSJ_YYYYMMDDHHMISS_TA_PMT_RQST.TXT</t>
  </si>
  <si>
    <t>ZH21JD</t>
  </si>
  <si>
    <t>TA_PMT_RQST_JRNL.TXT</t>
  </si>
  <si>
    <t>PMT_RQST_JRNL</t>
  </si>
  <si>
    <t>FOU4</t>
  </si>
  <si>
    <t>#CR#GDPSJ_YYYYMMDDHHMISS_TA_PMT_RQST_JRNL.TXT</t>
  </si>
  <si>
    <t>ZH21JE</t>
  </si>
  <si>
    <t>TA_PMT_RQST_LINE.TXT</t>
  </si>
  <si>
    <t>PMT_RQST_LINE</t>
  </si>
  <si>
    <t>FOU6</t>
  </si>
  <si>
    <t>#CR#GDPSJ_YYYYMMDDHHMISS_TA_PMT_RQST_LINE.TXT</t>
  </si>
  <si>
    <t>ZH21JF</t>
  </si>
  <si>
    <t>TA_PMT_RUN_PMT_RQST.TXT</t>
  </si>
  <si>
    <t>PMT_RUN_PMT_RQST</t>
  </si>
  <si>
    <t>FOU2</t>
  </si>
  <si>
    <t>#CR#GDPSJ_YYYYMMDDHHMISS_TA_PMT_RUN_PMT_RQST.TXT</t>
  </si>
  <si>
    <t>ZH21JG</t>
  </si>
  <si>
    <t>POCCCH</t>
  </si>
  <si>
    <t xml:space="preserve">PRELEVEMENT OCCASIONNEL EN SUISSE                           </t>
  </si>
  <si>
    <t>ME43</t>
  </si>
  <si>
    <t>H40XS259</t>
  </si>
  <si>
    <t>ZH4YJ0</t>
  </si>
  <si>
    <t>ZH4GJ0</t>
  </si>
  <si>
    <t>PORTFL</t>
  </si>
  <si>
    <t>G307</t>
  </si>
  <si>
    <t>ZAXGJ9</t>
  </si>
  <si>
    <t>H00XS245</t>
  </si>
  <si>
    <t>ZH0VJB</t>
  </si>
  <si>
    <t>ZH0DJB</t>
  </si>
  <si>
    <t>POSEQP</t>
  </si>
  <si>
    <t>C291</t>
  </si>
  <si>
    <t>H00XS246</t>
  </si>
  <si>
    <t>ZH0VJC</t>
  </si>
  <si>
    <t>ZH0DJC</t>
  </si>
  <si>
    <t>POSTFC</t>
  </si>
  <si>
    <t>C207</t>
  </si>
  <si>
    <t>ZAXUJR</t>
  </si>
  <si>
    <t>H00XS247</t>
  </si>
  <si>
    <t>ZH0VJD</t>
  </si>
  <si>
    <t>ZH0DJD</t>
  </si>
  <si>
    <t>PP007T</t>
  </si>
  <si>
    <t>P007</t>
  </si>
  <si>
    <t>PV007V</t>
  </si>
  <si>
    <t>H00XS235</t>
  </si>
  <si>
    <t>ZH0UMT</t>
  </si>
  <si>
    <t>ZH0CMT</t>
  </si>
  <si>
    <t>PPERCH</t>
  </si>
  <si>
    <t>ME31</t>
  </si>
  <si>
    <t>H40XS260</t>
  </si>
  <si>
    <t>ZH4YJ1</t>
  </si>
  <si>
    <t>ZH4GJ1</t>
  </si>
  <si>
    <t>PPJ04T</t>
  </si>
  <si>
    <t>PJ04</t>
  </si>
  <si>
    <t>H00XS248</t>
  </si>
  <si>
    <t>ZH0VJE</t>
  </si>
  <si>
    <t>ZH0DJE</t>
  </si>
  <si>
    <t>PPJ53T</t>
  </si>
  <si>
    <t>PJ53</t>
  </si>
  <si>
    <t>PVJ53V</t>
  </si>
  <si>
    <t>H00XS236</t>
  </si>
  <si>
    <t>ZH0UMU</t>
  </si>
  <si>
    <t>ZH0CMU</t>
  </si>
  <si>
    <t>PPK50T</t>
  </si>
  <si>
    <t>PK50</t>
  </si>
  <si>
    <t>PVK50V</t>
  </si>
  <si>
    <t>H00XS237</t>
  </si>
  <si>
    <t>ZH0UMV</t>
  </si>
  <si>
    <t>ZH0CMV</t>
  </si>
  <si>
    <t>PPT01T</t>
  </si>
  <si>
    <t>PT01</t>
  </si>
  <si>
    <t>PVT01V</t>
  </si>
  <si>
    <t>H00XS238</t>
  </si>
  <si>
    <t>ZH0UMW</t>
  </si>
  <si>
    <t>ZH0CMW</t>
  </si>
  <si>
    <t>PPT02T</t>
  </si>
  <si>
    <t>PT02</t>
  </si>
  <si>
    <t>PVT02V</t>
  </si>
  <si>
    <t>H00XS239</t>
  </si>
  <si>
    <t>ZH0UMX</t>
  </si>
  <si>
    <t>ZH0CMX</t>
  </si>
  <si>
    <t>PPT03T</t>
  </si>
  <si>
    <t>PT03</t>
  </si>
  <si>
    <t>PVT03V</t>
  </si>
  <si>
    <t>H00XS240</t>
  </si>
  <si>
    <t>ZH0UMY</t>
  </si>
  <si>
    <t>ZH0CMY</t>
  </si>
  <si>
    <t>PPT05T</t>
  </si>
  <si>
    <t>PT05</t>
  </si>
  <si>
    <t>PVT05V</t>
  </si>
  <si>
    <t>H00XS241</t>
  </si>
  <si>
    <t>ZH0UMZ</t>
  </si>
  <si>
    <t>ZH0CMZ</t>
  </si>
  <si>
    <t>PPT06T</t>
  </si>
  <si>
    <t>PT06</t>
  </si>
  <si>
    <t>PVT06V</t>
  </si>
  <si>
    <t>H00XS260</t>
  </si>
  <si>
    <t>ZH0VM0</t>
  </si>
  <si>
    <t>ZH0DM0</t>
  </si>
  <si>
    <t>PPT07T</t>
  </si>
  <si>
    <t>PT07</t>
  </si>
  <si>
    <t>PVT07V</t>
  </si>
  <si>
    <t>H00XS261</t>
  </si>
  <si>
    <t>ZH0VM1</t>
  </si>
  <si>
    <t>ZH0DM1</t>
  </si>
  <si>
    <t>PPT08T</t>
  </si>
  <si>
    <t>PT08</t>
  </si>
  <si>
    <t>PVT08V</t>
  </si>
  <si>
    <t>H00XS500</t>
  </si>
  <si>
    <t>ZH0SM7</t>
  </si>
  <si>
    <t>ZH0AMF</t>
  </si>
  <si>
    <t>PPT09T</t>
  </si>
  <si>
    <t>PT09</t>
  </si>
  <si>
    <t>PVT09V</t>
  </si>
  <si>
    <t>H00XS501</t>
  </si>
  <si>
    <t>ZH0SM8</t>
  </si>
  <si>
    <t>ZH0AMG</t>
  </si>
  <si>
    <t>PPT10T</t>
  </si>
  <si>
    <t>PT10</t>
  </si>
  <si>
    <t>PVT10V</t>
  </si>
  <si>
    <t>H00XS262</t>
  </si>
  <si>
    <t>ZH0VM2</t>
  </si>
  <si>
    <t>ZH0DM2</t>
  </si>
  <si>
    <t>PPT11T</t>
  </si>
  <si>
    <t>PT11</t>
  </si>
  <si>
    <t>PVT11V</t>
  </si>
  <si>
    <t>H00XS263</t>
  </si>
  <si>
    <t>ZH0VM3</t>
  </si>
  <si>
    <t>ZH0DM3</t>
  </si>
  <si>
    <t>PPT12T</t>
  </si>
  <si>
    <t>PT12</t>
  </si>
  <si>
    <t>PVT12V</t>
  </si>
  <si>
    <t>H00XS502</t>
  </si>
  <si>
    <t>ZH0SM9</t>
  </si>
  <si>
    <t>ZH0AMH</t>
  </si>
  <si>
    <t>PPT14T</t>
  </si>
  <si>
    <t>PT14</t>
  </si>
  <si>
    <t>PVT14V</t>
  </si>
  <si>
    <t>H00XS264</t>
  </si>
  <si>
    <t>ZH0VM4</t>
  </si>
  <si>
    <t>ZH0DM4</t>
  </si>
  <si>
    <t>PPT20T</t>
  </si>
  <si>
    <t>PT20</t>
  </si>
  <si>
    <t>PVT20V</t>
  </si>
  <si>
    <t>H00XS265</t>
  </si>
  <si>
    <t>ZH0VM5</t>
  </si>
  <si>
    <t>ZH0DM5</t>
  </si>
  <si>
    <t>PPT21T</t>
  </si>
  <si>
    <t>PT21</t>
  </si>
  <si>
    <t>PVT21V</t>
  </si>
  <si>
    <t>H00XS503</t>
  </si>
  <si>
    <t>ZH0SMA</t>
  </si>
  <si>
    <t>ZH0AMI</t>
  </si>
  <si>
    <t>PPT33T</t>
  </si>
  <si>
    <t>PT33</t>
  </si>
  <si>
    <t>PVT33V</t>
  </si>
  <si>
    <t>H00XS266</t>
  </si>
  <si>
    <t>ZH0VM6</t>
  </si>
  <si>
    <t>ZH0DM6</t>
  </si>
  <si>
    <t>PR01</t>
  </si>
  <si>
    <t xml:space="preserve">PRESENTATION QCE AU PARTENAIRE                              </t>
  </si>
  <si>
    <t>VMDDG72</t>
  </si>
  <si>
    <t>H20XS264</t>
  </si>
  <si>
    <t>ZH2SH8</t>
  </si>
  <si>
    <t>ZH2AH8</t>
  </si>
  <si>
    <t>PRCES00E</t>
  </si>
  <si>
    <t>Propositions Crédits</t>
  </si>
  <si>
    <t>XC59</t>
  </si>
  <si>
    <t>ZH11JH</t>
  </si>
  <si>
    <t>PRCINFRQ</t>
  </si>
  <si>
    <t>E502</t>
  </si>
  <si>
    <t>H10XS171</t>
  </si>
  <si>
    <t>ZH1SH4</t>
  </si>
  <si>
    <t>ZH1AH8</t>
  </si>
  <si>
    <t>PRECON</t>
  </si>
  <si>
    <t>G439</t>
  </si>
  <si>
    <t>H40XS052</t>
  </si>
  <si>
    <t>ZH4YJ2</t>
  </si>
  <si>
    <t>ZH4GJ2</t>
  </si>
  <si>
    <t>PRECTR</t>
  </si>
  <si>
    <t>PCTR</t>
  </si>
  <si>
    <t>H10XS413</t>
  </si>
  <si>
    <t>ZH11JI</t>
  </si>
  <si>
    <t>ZH1JJI</t>
  </si>
  <si>
    <t>PREELC</t>
  </si>
  <si>
    <t>PELC</t>
  </si>
  <si>
    <t>H10XS414</t>
  </si>
  <si>
    <t>ZH11JJ</t>
  </si>
  <si>
    <t>ZH1JJJ</t>
  </si>
  <si>
    <t>PREHIS</t>
  </si>
  <si>
    <t>HVAD</t>
  </si>
  <si>
    <t>H10XS415</t>
  </si>
  <si>
    <t>ZH11JK</t>
  </si>
  <si>
    <t>ZH1JJK</t>
  </si>
  <si>
    <t>FDLC5_DWH_000_aaaammjj.dat</t>
  </si>
  <si>
    <t>Preuve_Client</t>
  </si>
  <si>
    <t>FDLC5_DWH_000_YYYYMMDD.dat</t>
  </si>
  <si>
    <t>ZH4ZJI</t>
  </si>
  <si>
    <t>PRIPEL</t>
  </si>
  <si>
    <t>PPEL</t>
  </si>
  <si>
    <t>H20XS332</t>
  </si>
  <si>
    <t>ZH2XJ1</t>
  </si>
  <si>
    <t>ZH2FJ1</t>
  </si>
  <si>
    <t>PROAFF</t>
  </si>
  <si>
    <t>EB02</t>
  </si>
  <si>
    <t>H40XS261</t>
  </si>
  <si>
    <t>ZH4YJ3</t>
  </si>
  <si>
    <t>ZH4GJ3</t>
  </si>
  <si>
    <t>PROCON</t>
  </si>
  <si>
    <t xml:space="preserve">PRODUIT CONCURRENT                                          </t>
  </si>
  <si>
    <t>H10XS150</t>
  </si>
  <si>
    <t>ZH11JL</t>
  </si>
  <si>
    <t>ZH1JJL</t>
  </si>
  <si>
    <t>PRODUCAS</t>
  </si>
  <si>
    <t>H20XS063</t>
  </si>
  <si>
    <t>ZH2XJ2</t>
  </si>
  <si>
    <t>ZH2FJ2</t>
  </si>
  <si>
    <t>PRODUI</t>
  </si>
  <si>
    <t>P102</t>
  </si>
  <si>
    <t>ZAXIJ6</t>
  </si>
  <si>
    <t>H40XS262</t>
  </si>
  <si>
    <t>ZH4YJ4</t>
  </si>
  <si>
    <t>ZH4GJ4</t>
  </si>
  <si>
    <t>PROFES</t>
  </si>
  <si>
    <t xml:space="preserve">PROFESSION                                                  </t>
  </si>
  <si>
    <t>H10XS151</t>
  </si>
  <si>
    <t>ZH11JM</t>
  </si>
  <si>
    <t>ZH1JJM</t>
  </si>
  <si>
    <t>PROSIM</t>
  </si>
  <si>
    <t>COUPLES TYPE/CODE GARANTIE A ASSOCIER AUX GARANTIES DIVERSES</t>
  </si>
  <si>
    <t>P103</t>
  </si>
  <si>
    <t>ZAXIJ9</t>
  </si>
  <si>
    <t>H40XS263</t>
  </si>
  <si>
    <t>ZH4YJ5</t>
  </si>
  <si>
    <t>ZH4GJ5</t>
  </si>
  <si>
    <t>PROTIM</t>
  </si>
  <si>
    <t>M290</t>
  </si>
  <si>
    <t>H20XS333</t>
  </si>
  <si>
    <t>ZH2XJ3</t>
  </si>
  <si>
    <t>ZH2FJ3</t>
  </si>
  <si>
    <t>PROVFLUX</t>
  </si>
  <si>
    <t>PROVPRVD</t>
  </si>
  <si>
    <t>PRVD</t>
  </si>
  <si>
    <t>H00XS190</t>
  </si>
  <si>
    <t>ZH0VM7</t>
  </si>
  <si>
    <t>ZH0DM7</t>
  </si>
  <si>
    <t>PROVPRVG</t>
  </si>
  <si>
    <t>PRVG</t>
  </si>
  <si>
    <t>H00XS191</t>
  </si>
  <si>
    <t>ZH0VM8</t>
  </si>
  <si>
    <t>STATPSLD</t>
  </si>
  <si>
    <t>PSOLDE</t>
  </si>
  <si>
    <t>H10XS000</t>
  </si>
  <si>
    <t>ZH1UM3</t>
  </si>
  <si>
    <t>ZH1CM3</t>
  </si>
  <si>
    <t>STATPSLE</t>
  </si>
  <si>
    <t>PSOLDM</t>
  </si>
  <si>
    <t>PSOM</t>
  </si>
  <si>
    <t>H10XS001</t>
  </si>
  <si>
    <t>ZH1UM4</t>
  </si>
  <si>
    <t>ZH1CM4</t>
  </si>
  <si>
    <t>PSXXS001</t>
  </si>
  <si>
    <t>PSXX</t>
  </si>
  <si>
    <t>ZH2SAH</t>
  </si>
  <si>
    <t xml:space="preserve">PTVCAI </t>
  </si>
  <si>
    <t>PTVCAI</t>
  </si>
  <si>
    <t>Relation indiquant quel est le poste opérationnel qui gère une caisse.</t>
  </si>
  <si>
    <t>PX52</t>
  </si>
  <si>
    <t>H20XS068</t>
  </si>
  <si>
    <t>ZH2SJL</t>
  </si>
  <si>
    <t>ZH2AJO</t>
  </si>
  <si>
    <t>QUAGBOMC</t>
  </si>
  <si>
    <t>SOPR</t>
  </si>
  <si>
    <t>ZH1TMU</t>
  </si>
  <si>
    <t>QUAGPA01</t>
  </si>
  <si>
    <t>SOPAVT</t>
  </si>
  <si>
    <t>ZH1SD1</t>
  </si>
  <si>
    <t>QUPRBOMC</t>
  </si>
  <si>
    <t>ZH1TMY</t>
  </si>
  <si>
    <t>QUPRBOMM</t>
  </si>
  <si>
    <t>ZH1TMZ</t>
  </si>
  <si>
    <t>QUPRPA01</t>
  </si>
  <si>
    <t>ZH1SD2</t>
  </si>
  <si>
    <t>R3RE01</t>
  </si>
  <si>
    <t>R351</t>
  </si>
  <si>
    <t>ZAXCJ0</t>
  </si>
  <si>
    <t>H00XS249</t>
  </si>
  <si>
    <t>ZH0VJF</t>
  </si>
  <si>
    <t>ZH0DJF</t>
  </si>
  <si>
    <t>R8BCIREC</t>
  </si>
  <si>
    <t>BFSR</t>
  </si>
  <si>
    <t>ZH2AD8</t>
  </si>
  <si>
    <t>H20XS041</t>
  </si>
  <si>
    <t>ZH2SD8</t>
  </si>
  <si>
    <t>R8BCOGT8</t>
  </si>
  <si>
    <t>BFSE</t>
  </si>
  <si>
    <t>ZH2ADI</t>
  </si>
  <si>
    <t>H20XS526</t>
  </si>
  <si>
    <t>ZH2SD9</t>
  </si>
  <si>
    <t>R8BRBFTD</t>
  </si>
  <si>
    <t>BFTD</t>
  </si>
  <si>
    <t>H20XS158</t>
  </si>
  <si>
    <t>ZH2SDD</t>
  </si>
  <si>
    <t>R8BRBFTF</t>
  </si>
  <si>
    <t>BFTF</t>
  </si>
  <si>
    <t>H20XS159</t>
  </si>
  <si>
    <t>ZH2SDE</t>
  </si>
  <si>
    <t>DAIECART</t>
  </si>
  <si>
    <t>ZH1TJZ</t>
  </si>
  <si>
    <t>R8BRIEBC</t>
  </si>
  <si>
    <t>BFTA</t>
  </si>
  <si>
    <t>H20XS529</t>
  </si>
  <si>
    <t>ZH2SDA</t>
  </si>
  <si>
    <t>ZH2ADJ</t>
  </si>
  <si>
    <t>BFSD</t>
  </si>
  <si>
    <t>DATBDC62</t>
  </si>
  <si>
    <t>BDST</t>
  </si>
  <si>
    <t>H20XS176</t>
  </si>
  <si>
    <t>ZH2SM3</t>
  </si>
  <si>
    <t>R8BSTOCK</t>
  </si>
  <si>
    <t>BFTG</t>
  </si>
  <si>
    <t>ZH2SDG</t>
  </si>
  <si>
    <t>ZH2SJO</t>
  </si>
  <si>
    <t>R8BXSFDR</t>
  </si>
  <si>
    <t>R8BXBFCO</t>
  </si>
  <si>
    <t>BFCO</t>
  </si>
  <si>
    <t>ISPOOL</t>
  </si>
  <si>
    <t>ZH2ADH</t>
  </si>
  <si>
    <t>H20XS449</t>
  </si>
  <si>
    <t>ZH2SDJ</t>
  </si>
  <si>
    <t>R8BXBFCR</t>
  </si>
  <si>
    <t>BFCR</t>
  </si>
  <si>
    <t>H20XS450</t>
  </si>
  <si>
    <t>ZH2SDK</t>
  </si>
  <si>
    <t>R8BXBFON</t>
  </si>
  <si>
    <t>BFON</t>
  </si>
  <si>
    <t>H20XS161</t>
  </si>
  <si>
    <t>ZH2SDH</t>
  </si>
  <si>
    <t>R8MEAG1A</t>
  </si>
  <si>
    <t>MEAG</t>
  </si>
  <si>
    <t>ZH0SD6</t>
  </si>
  <si>
    <t>R8MEDE1A</t>
  </si>
  <si>
    <t>MEDE</t>
  </si>
  <si>
    <t>ZH0SD8</t>
  </si>
  <si>
    <t>$CM7RAJU</t>
  </si>
  <si>
    <t>RAJUUB27</t>
  </si>
  <si>
    <t>H20XS422</t>
  </si>
  <si>
    <t>ZH2SJ0</t>
  </si>
  <si>
    <t>ZH2AJ0</t>
  </si>
  <si>
    <t>RAJUUB28</t>
  </si>
  <si>
    <t>H20XS423</t>
  </si>
  <si>
    <t>ZH2SJ1</t>
  </si>
  <si>
    <t>RARE02</t>
  </si>
  <si>
    <t>Classes et segments de notation</t>
  </si>
  <si>
    <t>RA52</t>
  </si>
  <si>
    <t>H00XS020</t>
  </si>
  <si>
    <t>ZH0VJ9</t>
  </si>
  <si>
    <t>ZH0DJ9</t>
  </si>
  <si>
    <t>RARE03</t>
  </si>
  <si>
    <t>RA53</t>
  </si>
  <si>
    <t>V1RARE03</t>
  </si>
  <si>
    <t>H00XS267</t>
  </si>
  <si>
    <t>ZH0VMA</t>
  </si>
  <si>
    <t>ZH0DMA</t>
  </si>
  <si>
    <t>RARE04</t>
  </si>
  <si>
    <t>RA54</t>
  </si>
  <si>
    <t>H00XS250</t>
  </si>
  <si>
    <t>ZH0VJG</t>
  </si>
  <si>
    <t>ZH0DJG</t>
  </si>
  <si>
    <t>RARE06</t>
  </si>
  <si>
    <t>RA56</t>
  </si>
  <si>
    <t>V1RARE06</t>
  </si>
  <si>
    <t>H00XS268</t>
  </si>
  <si>
    <t>ZH0VMB</t>
  </si>
  <si>
    <t>ZH0DMB</t>
  </si>
  <si>
    <t>RARE26</t>
  </si>
  <si>
    <t>ZZZY</t>
  </si>
  <si>
    <t>ZAXCJ1</t>
  </si>
  <si>
    <t>H00XS251</t>
  </si>
  <si>
    <t>ZH0VJH</t>
  </si>
  <si>
    <t>ZH0DJH</t>
  </si>
  <si>
    <t>RARE30</t>
  </si>
  <si>
    <t>ZZZS</t>
  </si>
  <si>
    <t>ZAXDJ5</t>
  </si>
  <si>
    <t>H00XS252</t>
  </si>
  <si>
    <t>ZH0VJI</t>
  </si>
  <si>
    <t>ZH0DJI</t>
  </si>
  <si>
    <t>RCHXS001</t>
  </si>
  <si>
    <t>CHQ1</t>
  </si>
  <si>
    <t>H20XS130</t>
  </si>
  <si>
    <t>ZH2XJA</t>
  </si>
  <si>
    <t>ZH2BJS</t>
  </si>
  <si>
    <t>LANGUE_SITEiD_Contrôles22c_22cControls.CSV</t>
  </si>
  <si>
    <t>RCP_22cControls</t>
  </si>
  <si>
    <t>Contrôles22c_22cControls</t>
  </si>
  <si>
    <t>#CR#RCP0H_YYYYMMDDHHMISS_Contrôles22c_22cControls.csv</t>
  </si>
  <si>
    <t>ZH0THU</t>
  </si>
  <si>
    <t>Contrôle permanent et risques opérationnels</t>
  </si>
  <si>
    <t>CPT</t>
  </si>
  <si>
    <t>LANGUE_SITEiD_Contrôles22c-Echantillons_22cControls-SampleDescription.CSV</t>
  </si>
  <si>
    <t>RCP_22cControls_SampleDescription</t>
  </si>
  <si>
    <t>Contrôles22c-Echantillons_22cControls-SampleDescription</t>
  </si>
  <si>
    <t>#CR#RCP0H_YYYYMMDDHHMISS_Contrôles22c-Echantillons_22cControls-SampleDescription.csv</t>
  </si>
  <si>
    <t>ZH0THV</t>
  </si>
  <si>
    <t>LANGUE_SITEiD_PlansAction_ActionPlans.CSV</t>
  </si>
  <si>
    <t>RCP_ActionPlans</t>
  </si>
  <si>
    <t>PlansAction_ActionPlans</t>
  </si>
  <si>
    <t>#CR#RCP0H_YYYYMMDDHHMISS_PlansAction_ActionPlans.csv</t>
  </si>
  <si>
    <t>ZH0UHE</t>
  </si>
  <si>
    <t>LANGUE_SITEiD_Activités_Activities.CSV</t>
  </si>
  <si>
    <t>RCP_Activities</t>
  </si>
  <si>
    <t>Activités_Activities</t>
  </si>
  <si>
    <t>#CR#RCP0H_YYYYMMDDHHMISS_Activités_Activities.csv</t>
  </si>
  <si>
    <t>ZH0TH3</t>
  </si>
  <si>
    <t>LANGUE_SITEiD_ThèmesAgrégation_AggregationThemes.CSV</t>
  </si>
  <si>
    <t>RCP_AggregationThemes</t>
  </si>
  <si>
    <t>ThèmesAgrégation_AggregationThemes</t>
  </si>
  <si>
    <t>#CR#RCP0H_YYYYMMDDHHMISS_ThèmesAgrégation_AggregationThemes.csv</t>
  </si>
  <si>
    <t>ZH0UH1</t>
  </si>
  <si>
    <t>LANGUE_SITEiD_Réponses_Answers.CSV</t>
  </si>
  <si>
    <t>RCP_Answers</t>
  </si>
  <si>
    <t>Réponses_Answers</t>
  </si>
  <si>
    <t>#CR#RCP0H_YYYYMMDDHHMISS_Réponses_Answers.csv</t>
  </si>
  <si>
    <t>ZH0THJ</t>
  </si>
  <si>
    <t>LANGUE_SITEiD_Evaluations-PiècesControlées_Assessment-ControlledItems.CSV</t>
  </si>
  <si>
    <t>RCP_Assessment_ControlledItems</t>
  </si>
  <si>
    <t>Evaluations-PiècesControlées_Assessment-ControlledItems</t>
  </si>
  <si>
    <t>RC43</t>
  </si>
  <si>
    <t>#CR#RCP0H_YYYYMMDDHHMISS_Evaluations-PiècesControlées_Assessment-ControlledItems.csv</t>
  </si>
  <si>
    <t>ZH0SH7</t>
  </si>
  <si>
    <t>LANGUE_SITEiD_Evaluations_Assessments.CSV</t>
  </si>
  <si>
    <t>RCP_Assessments</t>
  </si>
  <si>
    <t>Evaluations_Assessments</t>
  </si>
  <si>
    <t>RC40</t>
  </si>
  <si>
    <t>#CR#RCP0H_YYYYMMDDHHMISS_Evaluations_Assessments.csv</t>
  </si>
  <si>
    <t>ZH0SH8</t>
  </si>
  <si>
    <t>LANGUE_SITEiD_Evaluations-PiècesControléesRésultatsPtVérif_Assessments-ControlledItemsAnswers.CSV</t>
  </si>
  <si>
    <t>RCP_Assessments_ControlledItemsAnswers</t>
  </si>
  <si>
    <t>Evaluations-PiècesControléesRésultatsPtVérif_Assessments-ControlledItemsAnswers</t>
  </si>
  <si>
    <t>RC44</t>
  </si>
  <si>
    <t>#CR#RCP0H_YYYYMMDDHHMISS_Evaluations-PiècesControléesRésultatsPtVérif_Assessments-ControlledItemsAnswers.csv</t>
  </si>
  <si>
    <t>ZH0SH9</t>
  </si>
  <si>
    <t>LANGUE_SITEiD_Evaluations-Echantillonnage_Assessments-Sampling.CSV</t>
  </si>
  <si>
    <t>RCP_Assessments_Sampling</t>
  </si>
  <si>
    <t>Evaluations-Echantillonnage_Assessments-Sampling</t>
  </si>
  <si>
    <t>#CR#RCP0H_YYYYMMDDHHMISS_Evaluations-Echantillonnage_Assessments-Sampling.csv</t>
  </si>
  <si>
    <t>ZH0THI</t>
  </si>
  <si>
    <t>LANGUE_SITEiD_Attributs-ListesChoix_Attributes-ChoiceLists.CSV</t>
  </si>
  <si>
    <t>RCP_Attributes_ChoiceLists</t>
  </si>
  <si>
    <t>Attributs-ListesChoix_Attributes-ChoiceLists</t>
  </si>
  <si>
    <t>#CR#RCP0H_YYYYMMDDHHMISS_Attributs-ListesChoix_Attributes-ChoiceLists.csv</t>
  </si>
  <si>
    <t>ZH0UHB</t>
  </si>
  <si>
    <t>LANGUE_SITEiD_MatricesAversion_AversionMatrix.CSV</t>
  </si>
  <si>
    <t>RCP_AversionMatrix</t>
  </si>
  <si>
    <t>MatricesAversion_AversionMatrix</t>
  </si>
  <si>
    <t>#CR#RCP0H_YYYYMMDDHHMISS_MatricesAversion_AversionMatrix.csv</t>
  </si>
  <si>
    <t>ZH0UH6</t>
  </si>
  <si>
    <t>LANGUE_SITEiD_MatricesAversion-Eléments_AversionMatrix-Elements.CSV</t>
  </si>
  <si>
    <t>RCP_AversionMatrix_Elements</t>
  </si>
  <si>
    <t>MatricesAversion-Eléments_AversionMatrix-Elements</t>
  </si>
  <si>
    <t>#CR#RCP0H_YYYYMMDDHHMISS_MatricesAversion-Eléments_AversionMatrix-Elements.csv</t>
  </si>
  <si>
    <t>ZH0UH7</t>
  </si>
  <si>
    <t>LANGUE_SITEiD_Causes_Causes.CSV</t>
  </si>
  <si>
    <t>RCP_Causes</t>
  </si>
  <si>
    <t>Causes_Causes</t>
  </si>
  <si>
    <t>#CR#RCP0H_YYYYMMDDHHMISS_Causes_Causes.csv</t>
  </si>
  <si>
    <t>ZH0SHS</t>
  </si>
  <si>
    <t>LANGUE_SITEiD_Canaux_Channels.CSV</t>
  </si>
  <si>
    <t>RCP_Channels</t>
  </si>
  <si>
    <t>Canaux_Channels</t>
  </si>
  <si>
    <t>#CR#RCP0H_YYYYMMDDHHMISS_Canaux_Channels.csv</t>
  </si>
  <si>
    <t>ZH0TH1</t>
  </si>
  <si>
    <t>LANGUE_SITEiD_JoursFermés_ClosedDays.CSV</t>
  </si>
  <si>
    <t>RCP_ClosedDays</t>
  </si>
  <si>
    <t>JoursFermés_ClosedDays</t>
  </si>
  <si>
    <t>#CR#RCP0H_YYYYMMDDHHMISS_JoursFermés_ClosedDays.csv</t>
  </si>
  <si>
    <t>ZH0THQ</t>
  </si>
  <si>
    <t>LANGUE_SITEiD_IndConsolidés-Périmètre_ConsoIndicators-Scope.CSV</t>
  </si>
  <si>
    <t>RCP_ConsoIndicators_Scope</t>
  </si>
  <si>
    <t>IndConsolidés-Périmètre_ConsoIndicators-Scope</t>
  </si>
  <si>
    <t>#CR#RCP0H_YYYYMMDDHHMISS_IndConsolidés-Périmètre_ConsoIndicators-Scope.csv</t>
  </si>
  <si>
    <t>ZH0THL</t>
  </si>
  <si>
    <t>LANGUE_SITEiD_PériodesConsolidation_ConsolidationPeriods.CSV</t>
  </si>
  <si>
    <t>RCP_ConsolidationPeriods</t>
  </si>
  <si>
    <t>PériodesConsolidation_ConsolidationPeriods</t>
  </si>
  <si>
    <t>#CR#RCP0H_YYYYMMDDHHMISS_PériodesConsolidation_ConsolidationPeriods.csv</t>
  </si>
  <si>
    <t>ZH0THM</t>
  </si>
  <si>
    <t>LANGUE_SITEiD_FormesContrôle_ControlForms.CSV</t>
  </si>
  <si>
    <t>RCP_ControlForms</t>
  </si>
  <si>
    <t>FormesContrôle_ControlForms</t>
  </si>
  <si>
    <t>#CR#RCP0H_YYYYMMDDHHMISS_FormesContrôle_ControlForms.csv</t>
  </si>
  <si>
    <t>ZH0THN</t>
  </si>
  <si>
    <t>LANGUE_SITEiD_RegroupementContrôle_ControlGroups.CSV</t>
  </si>
  <si>
    <t>RCP_ControlGroups</t>
  </si>
  <si>
    <t>RegroupementContrôle_ControlGroups</t>
  </si>
  <si>
    <t>#CR#RCP0H_YYYYMMDDHHMISS_RegroupementContrôle_ControlGroups.csv</t>
  </si>
  <si>
    <t>ZH0THD</t>
  </si>
  <si>
    <t>LANGUE_SITEiD_MotsClésContrôles_ControlsKeywords.CSV</t>
  </si>
  <si>
    <t>RCP_ControlsKeywords</t>
  </si>
  <si>
    <t>MotsClésContrôles_ControlsKeywords</t>
  </si>
  <si>
    <t>#CR#RCP0H_YYYYMMDDHHMISS_MotsClésContrôles_ControlsKeywords.csv</t>
  </si>
  <si>
    <t>ZH0UH0</t>
  </si>
  <si>
    <t>LANGUE_SITEiD_Pays_Country.CSV</t>
  </si>
  <si>
    <t>RCP_Country</t>
  </si>
  <si>
    <t>Pays_Country</t>
  </si>
  <si>
    <t>#CR#RCP0H_YYYYMMDDHHMISS_Pays_Country.csv</t>
  </si>
  <si>
    <t>ZH0TH7</t>
  </si>
  <si>
    <t>LANGUE_SITEiD_Documents_Documents.CSV</t>
  </si>
  <si>
    <t>RCP_Documents</t>
  </si>
  <si>
    <t>Documents_Documents</t>
  </si>
  <si>
    <t>#CR#RCP0H_YYYYMMDDHHMISS_Documents_Documents.csv</t>
  </si>
  <si>
    <t>ZH0UHH</t>
  </si>
  <si>
    <t>LANGUE_SITEiD_Domaines-Processus_Domains-Process.CSV</t>
  </si>
  <si>
    <t>RCP_Domains_Process</t>
  </si>
  <si>
    <t>Domaines-Processus_Domains-Process</t>
  </si>
  <si>
    <t>RC01</t>
  </si>
  <si>
    <t>#CR#RCP0H_YYYYMMDDHHMISS_Domaines-Processus_Domains-Process.csv</t>
  </si>
  <si>
    <t>ZH0SHA</t>
  </si>
  <si>
    <t>LANGUE_SITEiD_ElémentsCotation_ElementsListing.CSV</t>
  </si>
  <si>
    <t>RCP_ElementsListing</t>
  </si>
  <si>
    <t>ElémentsCotation_ElementsListing</t>
  </si>
  <si>
    <t>RC74</t>
  </si>
  <si>
    <t>#CR#RCP0H_YYYYMMDDHHMISS_ElémentsCotation_ElementsListing.csv</t>
  </si>
  <si>
    <t>ZH0SHB</t>
  </si>
  <si>
    <t>LANGUE_SITEiD_Organisation_Entities.CSV</t>
  </si>
  <si>
    <t>RCP_Entities</t>
  </si>
  <si>
    <t>Organisation_Entities</t>
  </si>
  <si>
    <t>RC19</t>
  </si>
  <si>
    <t>#CR#RCP0H_YYYYMMDDHHMISS_Organisation_Entities.csv</t>
  </si>
  <si>
    <t>ZH0SHC</t>
  </si>
  <si>
    <t>LANGUE_SITEiD_AxesAgrégationOrganisation_EntityAggregationThemes.CSV</t>
  </si>
  <si>
    <t>RCP_EntityAggregationThemes</t>
  </si>
  <si>
    <t>AxesAgrégationOrganisation_EntityAggregationThemes</t>
  </si>
  <si>
    <t>#CR#RCP0H_YYYYMMDDHHMISS_AxesAgrégationOrganisation_EntityAggregationThemes.csv</t>
  </si>
  <si>
    <t>ZH0TH8</t>
  </si>
  <si>
    <t>LANGUE_SITEiD_MotsClésEntités_EntityKeywords.CSV</t>
  </si>
  <si>
    <t>RCP_EntityKeywords</t>
  </si>
  <si>
    <t>MotsClésEntités_EntityKeywords</t>
  </si>
  <si>
    <t>#CR#RCP0H_YYYYMMDDHHMISS_MotsClésEntités_EntityKeywords.csv</t>
  </si>
  <si>
    <t>ZH0SHV</t>
  </si>
  <si>
    <t>LANGUE_SITEiD_Campagnes-Europa_EuropaCampaigns.CSV</t>
  </si>
  <si>
    <t>RCP_EuropaCampaigns</t>
  </si>
  <si>
    <t>Campagnes-Europa_EuropaCampaigns</t>
  </si>
  <si>
    <t>#CR#RCP0H_YYYYMMDDHHMISS_Campagnes-Europa_EuropaCampaigns.csv</t>
  </si>
  <si>
    <t>ZH0UH5</t>
  </si>
  <si>
    <t>LANGUE_SITEiD_ZonesGéographiques_GeographicalArea.CSV</t>
  </si>
  <si>
    <t>RCP_GeographicalArea</t>
  </si>
  <si>
    <t>ZonesGéographiques_GeographicalArea</t>
  </si>
  <si>
    <t>#CR#RCP0H_YYYYMMDDHHMISS_ZonesGéographiques_GeographicalArea.csv</t>
  </si>
  <si>
    <t>ZH0TH5</t>
  </si>
  <si>
    <t>LANGUE_SITEiD_PlansActionGlobaux_GlobalActionPlans.CSV</t>
  </si>
  <si>
    <t>RCP_GlobalActionPlans</t>
  </si>
  <si>
    <t>PlansActionGlobaux_GlobalActionPlans</t>
  </si>
  <si>
    <t>#CR#RCP0H_YYYYMMDDHHMISS_PlansActionGlobaux_GlobalActionPlans.csv</t>
  </si>
  <si>
    <t>ZH0UHD</t>
  </si>
  <si>
    <t>LANGUE_SITEiD_TâchesGlobales_GlobalTasks.CSV</t>
  </si>
  <si>
    <t>RCP_GlobalTasks</t>
  </si>
  <si>
    <t>TâchesGlobales_GlobalTasks</t>
  </si>
  <si>
    <t>#CR#RCP0H_YYYYMMDDHHMISS_TâchesGlobales_GlobalTasks.csv</t>
  </si>
  <si>
    <t>ZH0UHF</t>
  </si>
  <si>
    <t>LANGUE_SITEiD_Hierarchie-ThèmesAgrégationContrôles_Hierarchy-AggregationThemesControls.CSV</t>
  </si>
  <si>
    <t>RCP_Hierarchy_AggregationThemesControls</t>
  </si>
  <si>
    <t>Hierarchie-ThèmesAgrégationContrôles_Hierarchy-AggregationThemesControls</t>
  </si>
  <si>
    <t>#CR#RCP0H_YYYYMMDDHHMISS_Hierarchie-ThèmesAgrégationContrôles_Hierarchy-AggregationThemesControls.csv</t>
  </si>
  <si>
    <t>ZH0UH3</t>
  </si>
  <si>
    <t>LANGUE_SITEiD_Hierarchie-RgrpementsContrôles_Hierarchy-ControlGroups.CSV</t>
  </si>
  <si>
    <t>RCP_Hierarchy_ControlGroups</t>
  </si>
  <si>
    <t>Hierarchie-RgrpementsContrôles_Hierarchy-ControlGroups</t>
  </si>
  <si>
    <t>#CR#RCP0H_YYYYMMDDHHMISS_Hierarchie-RgrpementsContrôles_Hierarchy-ControlGroups.csv</t>
  </si>
  <si>
    <t>ZH0UH2</t>
  </si>
  <si>
    <t>LANGUE_SITEiD_Hierarchie-Procédures_Hierarchy-Procedure.CSV</t>
  </si>
  <si>
    <t>RCP_Hierarchy_Procedure</t>
  </si>
  <si>
    <t>Hierarchie-Procédures_Hierarchy-Procedure</t>
  </si>
  <si>
    <t>#CR#RCP0H_YYYYMMDDHHMISS_Hierarchie-Procédures_Hierarchy-Procedure.csv</t>
  </si>
  <si>
    <t>ZH0THT</t>
  </si>
  <si>
    <t>LANGUE_SITEiD_Hierarchie-TxtRéglementaires_Hierarchy-StatutoryInstruments.CSV</t>
  </si>
  <si>
    <t>RCP_Hierarchy_StatutoryInstruments</t>
  </si>
  <si>
    <t>Hierarchie-TxtRéglementaires_Hierarchy-StatutoryInstruments</t>
  </si>
  <si>
    <t>#CR#RCP0H_YYYYMMDDHHMISS_Hierarchie-TxtRéglementaires_Hierarchy-StatutoryInstruments.csv</t>
  </si>
  <si>
    <t>ZH0THP</t>
  </si>
  <si>
    <t>LANGUE_SITEiD_Hierarchie-Thèmes_Hierarchy-Themes.CSV</t>
  </si>
  <si>
    <t>RCP_Hierarchy_Themes</t>
  </si>
  <si>
    <t>Hierarchie-Thèmes_Hierarchy-Themes</t>
  </si>
  <si>
    <t>#CR#RCP0H_YYYYMMDDHHMISS_Hierarchie-Thèmes_Hierarchy-Themes.csv</t>
  </si>
  <si>
    <t>ZH0THG</t>
  </si>
  <si>
    <t>LANGUE_SITEiD_NivHierarchie-Activités_HierarchyLev-Activities.CSV</t>
  </si>
  <si>
    <t>RCP_HierarchyLev_Activities</t>
  </si>
  <si>
    <t>NivHierarchie-Activités_HierarchyLev-Activities</t>
  </si>
  <si>
    <t>#CR#RCP0H_YYYYMMDDHHMISS_NivHierarchie-Activités_HierarchyLev-Activities.csv</t>
  </si>
  <si>
    <t>ZH0TH4</t>
  </si>
  <si>
    <t>LANGUE_SITEiD_NivHierarchie-AxesAgrégationEntités_HierarchyLev-AggregationThemesEntity.CSV</t>
  </si>
  <si>
    <t>RCP_HierarchyLev_AggregationThemesEntity</t>
  </si>
  <si>
    <t>NivHierarchie-AxesAgrégationEntités_HierarchyLev-AggregationThemesEntity</t>
  </si>
  <si>
    <t>#CR#RCP0H_YYYYMMDDHHMISS_NivHierarchie-AxesAgrégationEntités_HierarchyLev-AggregationThemesEntity.csv</t>
  </si>
  <si>
    <t>ZH0TH9</t>
  </si>
  <si>
    <t>LANGUE_SITEiD_NivHierarchie-Domaines-Processus_HierarchyLev-Domain-Process.CSV</t>
  </si>
  <si>
    <t>RCP_HierarchyLev_Domain_Process</t>
  </si>
  <si>
    <t>NivHierarchie-Domaines-Processus_HierarchyLev-Domain-Process</t>
  </si>
  <si>
    <t>#CR#RCP0H_YYYYMMDDHHMISS_NivHierarchie-Domaines-Processus_HierarchyLev-Domain-Process.csv</t>
  </si>
  <si>
    <t>ZH0SHP</t>
  </si>
  <si>
    <t>LANGUE_SITEiD_NivHierarchie-Organisation_HierarchyLev-Entites.CSV</t>
  </si>
  <si>
    <t>RCP_HierarchyLev_Entites</t>
  </si>
  <si>
    <t>NivHierarchie-Organisation_HierarchyLev-Entites</t>
  </si>
  <si>
    <t>#CR#RCP0H_YYYYMMDDHHMISS_NivHierarchie-Organisation_HierarchyLev-Entites.csv</t>
  </si>
  <si>
    <t>ZH0TH2</t>
  </si>
  <si>
    <t>LANGUE_SITEiD_NivHierarchie-ProduitsORX_HierarchyLev-ORXProducts.CSV</t>
  </si>
  <si>
    <t>RCP_HierarchyLev_ORXProducts</t>
  </si>
  <si>
    <t>NivHierarchie-ProduitsORX_HierarchyLev-ORXProducts</t>
  </si>
  <si>
    <t>#CR#RCP0H_YYYYMMDDHHMISS_NivHierarchie-ProduitsORX_HierarchyLev-ORXProducts.csv</t>
  </si>
  <si>
    <t>ZH0TH0</t>
  </si>
  <si>
    <t>LANGUE_SITEiD_NivHierarchie-CatégorieRisque-Niveaux_HierarchyLev-RiskCategory.CSV</t>
  </si>
  <si>
    <t>RCP_HierarchyLev_RiskCategory</t>
  </si>
  <si>
    <t>NivHierarchie-CatégorieRisque-Niveaux_HierarchyLev-RiskCategory</t>
  </si>
  <si>
    <t>#CR#RCP0H_YYYYMMDDHHMISS_NivHierarchie-CatégorieRisque-Niveaux_HierarchyLev-RiskCategory.csv</t>
  </si>
  <si>
    <t>ZH0SHR</t>
  </si>
  <si>
    <t>LANGUE_SITEiD_NivHierarchie-Thèmes-SousThèmesRisques_HierarchyLev-RiskThemes-SubThemes.CSV</t>
  </si>
  <si>
    <t>RCP_HierarchyLev_RiskThemes_SubThemes</t>
  </si>
  <si>
    <t>NivHierarchie-Thèmes-SousThèmesRisques_HierarchyLev-RiskThemes-SubThemes</t>
  </si>
  <si>
    <t>#CR#RCP0H_YYYYMMDDHHMISS_NivHierarchie-Thèmes-SousThèmesRisques_HierarchyLev-RiskThemes-SubThemes.csv</t>
  </si>
  <si>
    <t>ZH0SHW</t>
  </si>
  <si>
    <t>LANGUE_SITEiD_ArchContrôles22c_HistControls22c.CSV</t>
  </si>
  <si>
    <t>RCP_HistControls22c</t>
  </si>
  <si>
    <t>ArchContrôles22c_HistControls22c</t>
  </si>
  <si>
    <t>#CR#RCP0H_YYYYMMDDHHMISS_ArchContrôles22c_HistControls22c.csv</t>
  </si>
  <si>
    <t>ZH0THX</t>
  </si>
  <si>
    <t>LANGUE_SITEiD_ArchContrôlesEchantillon_HistSampleDescription.CSV</t>
  </si>
  <si>
    <t>RCP_HistSampleDescription</t>
  </si>
  <si>
    <t>ArchContrôlesEchantillon_HistSampleDescription</t>
  </si>
  <si>
    <t>#CR#RCP0H_YYYYMMDDHHMISS_ArchContrôlesEchantillon_HistSampleDescription.csv</t>
  </si>
  <si>
    <t>ZH0THY</t>
  </si>
  <si>
    <t>LANGUE_SITEiD_ArchContrôlesPointsVérification_HistTestPoints.CSV</t>
  </si>
  <si>
    <t>RCP_HistTestPoints</t>
  </si>
  <si>
    <t>ArchContrôlesPointsVérification_HistTestPoints</t>
  </si>
  <si>
    <t>#CR#RCP0H_YYYYMMDDHHMISS_ArchContrôlesPointsVérification_HistTestPoints.csv</t>
  </si>
  <si>
    <t>ZH0THZ</t>
  </si>
  <si>
    <t>LANGUE_SITEiD_LienEvt4Risque-Processus_LinkRiskEvt4-Process.CSV</t>
  </si>
  <si>
    <t>RCP_LinkRiskEvt4_Process</t>
  </si>
  <si>
    <t>LienEvt4Risque-Processus_LinkRiskEvt4-Process</t>
  </si>
  <si>
    <t>#CR#RCP0H_YYYYMMDDHHMISS_LienEvt4Risque-Processus_LinkRiskEvt4-Process.csv</t>
  </si>
  <si>
    <t>ZH0SHT</t>
  </si>
  <si>
    <t>LANGUE_SITEiD_Cotations_Listing.CSV</t>
  </si>
  <si>
    <t>RCP_Listing</t>
  </si>
  <si>
    <t>Cotations_Listing</t>
  </si>
  <si>
    <t>RC75</t>
  </si>
  <si>
    <t>#CR#RCP0H_YYYYMMDDHHMISS_Cotations_Listing.csv</t>
  </si>
  <si>
    <t>ZH0SHD</t>
  </si>
  <si>
    <t>LANGUE_SITEiD_Cotations-ListesChoix-RéponsesAssociées_Listing-ChoiceLists-Answers.CSV</t>
  </si>
  <si>
    <t>RCP_Listing_ChoiceLists_Answers</t>
  </si>
  <si>
    <t>Cotations-ListesChoix-RéponsesAssociées_Listing-ChoiceLists-Answers</t>
  </si>
  <si>
    <t>#CR#RCP0H_YYYYMMDDHHMISS_Cotations-ListesChoix-RéponsesAssociées_Listing-ChoiceLists-Answers.csv</t>
  </si>
  <si>
    <t>ZH0UHC</t>
  </si>
  <si>
    <t>LANGUE_SITEiD_Cotations-Périodes_Listing-Period.CSV</t>
  </si>
  <si>
    <t>RCP_Listing_Period</t>
  </si>
  <si>
    <t>Cotations-Périodes_Listing-Period</t>
  </si>
  <si>
    <t>#CR#RCP0H_YYYYMMDDHHMISS_Cotations-Périodes_Listing-Period.csv</t>
  </si>
  <si>
    <t>ZH0UH4</t>
  </si>
  <si>
    <t>LANGUE_SITEiD_ContrôlesLocales_LocalControls.CSV</t>
  </si>
  <si>
    <t>RCP_LocalControls</t>
  </si>
  <si>
    <t>ContrôlesLocales_LocalControls</t>
  </si>
  <si>
    <t>RC30</t>
  </si>
  <si>
    <t>#CR#RCP0H_YYYYMMDDHHMISS_ContrôlesLocales_LocalControls.csv</t>
  </si>
  <si>
    <t>ZH0SHE</t>
  </si>
  <si>
    <t>LANGUE_SITEiD_ContrôlesArchivés_LocalHistorizedControls.CSV</t>
  </si>
  <si>
    <t>RCP_LocalHistorizedControls</t>
  </si>
  <si>
    <t>ContrôlesArchivés_LocalHistorizedControls</t>
  </si>
  <si>
    <t>RC33</t>
  </si>
  <si>
    <t>#CR#RCP0H_YYYYMMDDHHMISS_ContrôlesArchivés_LocalHistorizedControls.csv</t>
  </si>
  <si>
    <t>ZH0SHF</t>
  </si>
  <si>
    <t>LANGUE_SITEiD_DescriptionsEchantillonsArchivés_LocalHistorizedSampleDescription.CSV</t>
  </si>
  <si>
    <t>RCP_LocalHistorizedSampleDescription</t>
  </si>
  <si>
    <t>DescriptionsEchantillonsArchivés_LocalHistorizedSampleDescription</t>
  </si>
  <si>
    <t>RC34</t>
  </si>
  <si>
    <t>#CR#RCP0H_YYYYMMDDHHMISS_DescriptionsEchantillonsArchivés_LocalHistorizedSampleDescription.csv</t>
  </si>
  <si>
    <t>ZH0SHG</t>
  </si>
  <si>
    <t>LANGUE_SITEiD_PointsVérificationArchivés_LocalHistorizedTestPoints.CSV</t>
  </si>
  <si>
    <t>RCP_LocalHistorizedTestPoints</t>
  </si>
  <si>
    <t>PointsVérificationArchivés_LocalHistorizedTestPoints</t>
  </si>
  <si>
    <t>RC35</t>
  </si>
  <si>
    <t>#CR#RCP0H_YYYYMMDDHHMISS_PointsVérificationArchivés_LocalHistorizedTestPoints.csv</t>
  </si>
  <si>
    <t>ZH0SH5</t>
  </si>
  <si>
    <t>LANGUE_SITEiD_Procédures_LocalProcedures.CSV</t>
  </si>
  <si>
    <t>RCP_LocalProcedures</t>
  </si>
  <si>
    <t>Procédures_LocalProcedures</t>
  </si>
  <si>
    <t>#CR#RCP0H_YYYYMMDDHHMISS_Procédures_LocalProcedures.csv</t>
  </si>
  <si>
    <t>ZH0THS</t>
  </si>
  <si>
    <t>LANGUE_SITEiD_PointsVérification_LocalTestPoints.CSV</t>
  </si>
  <si>
    <t>RCP_LocalTestPoints</t>
  </si>
  <si>
    <t>PointsVérification_LocalTestPoints</t>
  </si>
  <si>
    <t>#CR#RCP0H_YYYYMMDDHHMISS_PointsVérification_LocalTestPoints.csv</t>
  </si>
  <si>
    <t>ZH0THC</t>
  </si>
  <si>
    <t>LANGUE_SITEiD_Marchés_Markets.CSV</t>
  </si>
  <si>
    <t>RCP_Markets</t>
  </si>
  <si>
    <t>Marchés_Markets</t>
  </si>
  <si>
    <t>#CR#RCP0H_YYYYMMDDHHMISS_Marchés_Markets.csv</t>
  </si>
  <si>
    <t>ZH0SHX</t>
  </si>
  <si>
    <t>LANGUE_SITEiD_Origine_Origin.CSV</t>
  </si>
  <si>
    <t>RCP_Origin</t>
  </si>
  <si>
    <t>Origine_Origin</t>
  </si>
  <si>
    <t>#CR#RCP0H_YYYYMMDDHHMISS_Origine_Origin.csv</t>
  </si>
  <si>
    <t>ZH0UHJ</t>
  </si>
  <si>
    <t>LANGUE_SITEiD_ReferenceOrigine_OriginReference.CSV</t>
  </si>
  <si>
    <t>RCP_OriginReference</t>
  </si>
  <si>
    <t>ReferenceOrigine_OriginReference</t>
  </si>
  <si>
    <t>#CR#RCP0H_YYYYMMDDHHMISS_ReferenceOrigine_OriginReference.csv</t>
  </si>
  <si>
    <t>ZH0UHI</t>
  </si>
  <si>
    <t>LANGUE_SITEiD_ProduitsORX_ORXProducts.CSV</t>
  </si>
  <si>
    <t>RCP_ORXProducts</t>
  </si>
  <si>
    <t>ProduitsORX_ORXProducts</t>
  </si>
  <si>
    <t>#CR#RCP0H_YYYYMMDDHHMISS_ProduitsORX_ORXProducts.csv</t>
  </si>
  <si>
    <t>ZH0SHZ</t>
  </si>
  <si>
    <t>LANGUE_SITEiD_VersionsRéférentiel-Portail_PortalReferentialVersions.CSV</t>
  </si>
  <si>
    <t>RCP_PortalReferentialVersions</t>
  </si>
  <si>
    <t>VersionsRéférentiel-Portail_PortalReferentialVersions</t>
  </si>
  <si>
    <t>#CR#RCP0H_YYYYMMDDHHMISS_VersionsRéférentiel-Portail_PortalReferentialVersions.csv</t>
  </si>
  <si>
    <t>ZH0THA</t>
  </si>
  <si>
    <t>LANGUE_SITEiD_AttributsProcessus_ProcessAttributes.CSV</t>
  </si>
  <si>
    <t>RCP_ProcessAttributes</t>
  </si>
  <si>
    <t>AttributsProcessus_ProcessAttributes</t>
  </si>
  <si>
    <t>RC72</t>
  </si>
  <si>
    <t>#CR#RCP0H_YYYYMMDDHHMISS_AttributsProcessus_ProcessAttributes.csv</t>
  </si>
  <si>
    <t>ZH0SHH</t>
  </si>
  <si>
    <t>LANGUE_SITEiD_Produits_Products.CSV</t>
  </si>
  <si>
    <t>RCP_Products</t>
  </si>
  <si>
    <t>Produits_Products</t>
  </si>
  <si>
    <t>#CR#RCP0H_YYYYMMDDHHMISS_Produits_Products.csv</t>
  </si>
  <si>
    <t>ZH0SHY</t>
  </si>
  <si>
    <t>LANGUE_SITEiD_VersionsRéférentiel_ReferentialVersions.CSV</t>
  </si>
  <si>
    <t>RCP_ReferentialVersions</t>
  </si>
  <si>
    <t>VersionsRéférentiel_ReferentialVersions</t>
  </si>
  <si>
    <t>RC49</t>
  </si>
  <si>
    <t>#CR#RCP0H_YYYYMMDDHHMISS_VersionsRéférentiel_ReferentialVersions.csv</t>
  </si>
  <si>
    <t>ZH0SHI</t>
  </si>
  <si>
    <t>LANGUE_SITEiD_EvènementsRisque-N4_RiskEventsLev4.CSV</t>
  </si>
  <si>
    <t>RCP_RiskEventsLev4</t>
  </si>
  <si>
    <t>EvènementsRisque-N4_RiskEventsLev4</t>
  </si>
  <si>
    <t>RC08</t>
  </si>
  <si>
    <t>#CR#RCP0H_YYYYMMDDHHMISS_EvènementsRisque-N4_RiskEventsLev4.csv</t>
  </si>
  <si>
    <t>ZH0SHK</t>
  </si>
  <si>
    <t>LANGUE_SITEiD_Risques_Risks.CSV</t>
  </si>
  <si>
    <t>RCP_Risks</t>
  </si>
  <si>
    <t>Risques_Risks</t>
  </si>
  <si>
    <t>RC05</t>
  </si>
  <si>
    <t>#CR#RCP0H_YYYYMMDDHHMISS_Risques_Risks.csv</t>
  </si>
  <si>
    <t>ZH0SHL</t>
  </si>
  <si>
    <t>LANGUE_SITEiD_CatégoriesRisques_RisksCategory.CSV</t>
  </si>
  <si>
    <t>RCP_RisksCategory</t>
  </si>
  <si>
    <t>CatégoriesRisques_RisksCategory</t>
  </si>
  <si>
    <t>#CR#RCP0H_YYYYMMDDHHMISS_CatégoriesRisques_RisksCategory.csv</t>
  </si>
  <si>
    <t>ZH0SHQ</t>
  </si>
  <si>
    <t>LANGUE_SITEiD_Thèmes-SousThèmesRisques_RisksThemes-SubThemes.CSV</t>
  </si>
  <si>
    <t>RCP_RisksThemes_SubThemes</t>
  </si>
  <si>
    <t>Thèmes-SousThèmesRisques_RisksThemes-SubThemes</t>
  </si>
  <si>
    <t>RC12</t>
  </si>
  <si>
    <t>#CR#RCP0H_YYYYMMDDHHMISS_Thèmes-SousThèmesRisques_RisksThemes-SubThemes.csv</t>
  </si>
  <si>
    <t>ZH0SHM</t>
  </si>
  <si>
    <t>LANGUE_SITEiD_DescriptionsEchantillon_SampleDescription.CSV</t>
  </si>
  <si>
    <t>RCP_SampleDescription</t>
  </si>
  <si>
    <t>DescriptionsEchantillon_SampleDescription</t>
  </si>
  <si>
    <t>#CR#RCP0H_YYYYMMDDHHMISS_DescriptionsEchantillon_SampleDescription.csv</t>
  </si>
  <si>
    <t>ZH0THB</t>
  </si>
  <si>
    <t>LANGUE_SITEiD_Campagnes-Scope_ScopeCampaigns.CSV</t>
  </si>
  <si>
    <t>RCP_ScopeCampaigns</t>
  </si>
  <si>
    <t>Campagnes-Scope_ScopeCampaigns</t>
  </si>
  <si>
    <t>RC45</t>
  </si>
  <si>
    <t>#CR#RCP0H_YYYYMMDDHHMISS_Campagnes-Scope_ScopeCampaigns.csv</t>
  </si>
  <si>
    <t>ZH0SH6</t>
  </si>
  <si>
    <t>LANGUE_SITEiD_CausesSpécifiques_SpecificCauses.CSV</t>
  </si>
  <si>
    <t>RCP_SpecificCauses</t>
  </si>
  <si>
    <t>CausesSpécifiques_SpecificCauses</t>
  </si>
  <si>
    <t>RC07</t>
  </si>
  <si>
    <t>#CR#RCP0H_YYYYMMDDHHMISS_CausesSpécifiques_SpecificCauses.csv</t>
  </si>
  <si>
    <t>ZH0SHN</t>
  </si>
  <si>
    <t>LANGUE_SITEiD_TextesRéglementaires_StatutoryInstruments.CSV</t>
  </si>
  <si>
    <t>RCP_StatutoryInstruments</t>
  </si>
  <si>
    <t>TextesRéglementaires_StatutoryInstruments</t>
  </si>
  <si>
    <t>#CR#RCP0H_YYYYMMDDHHMISS_TextesRéglementaires_StatutoryInstruments.csv</t>
  </si>
  <si>
    <t>ZH0THO</t>
  </si>
  <si>
    <t>LANGUE_SITEiD_Tâches_Tasks.CSV</t>
  </si>
  <si>
    <t>RCP_Tasks</t>
  </si>
  <si>
    <t>Tâches_Tasks</t>
  </si>
  <si>
    <t>LANGUE_SITEiD_PointsVérification-EnDehorsPérimètre_TestPoints.CSV</t>
  </si>
  <si>
    <t>RCP_TestPoints</t>
  </si>
  <si>
    <t>PointsVérification-EnDehorsPérimètre_TestPoints</t>
  </si>
  <si>
    <t>#CR#RCP0H_YYYYMMDDHHMISS_PointsVérification-EnDehorsPérimètre_TestPoints.csv</t>
  </si>
  <si>
    <t>ZH0THW</t>
  </si>
  <si>
    <t>LANGUE_SITEiD_Thèmes-SousThèmes_Themes-SubThemes.CSV</t>
  </si>
  <si>
    <t>RCP_Themes_SubThemes</t>
  </si>
  <si>
    <t>Thèmes-SousThèmes_Themes-SubThemes</t>
  </si>
  <si>
    <t>#CR#RCP0H_YYYYMMDDHHMISS_Thèmes-SousThèmes_Themes-SubThemes.csv</t>
  </si>
  <si>
    <t>ZH0THE</t>
  </si>
  <si>
    <t>LANGUE_SITEiD_Utilisateurs_Users.CSV</t>
  </si>
  <si>
    <t>RCP_Users</t>
  </si>
  <si>
    <t>Utilisateurs_Users</t>
  </si>
  <si>
    <t>RC29</t>
  </si>
  <si>
    <t>#CR#RCP0H_YYYYMMDDHHMISS_Utilisateurs_Users.csv</t>
  </si>
  <si>
    <t>ZH0SHO</t>
  </si>
  <si>
    <t>LANGUE_SITEiD_LanguesUsuelles_UsualLanguages.CSV</t>
  </si>
  <si>
    <t>RCP_UsualLanguages</t>
  </si>
  <si>
    <t>LanguesUsuelles_UsualLanguages</t>
  </si>
  <si>
    <t>#CR#RCP0H_YYYYMMDDHHMISS_LanguesUsuelles_UsualLanguages.csv</t>
  </si>
  <si>
    <t>ZH0TH6</t>
  </si>
  <si>
    <t>LANGUE_SITEiD_JoursTravaillés_WorkingDays.CSV</t>
  </si>
  <si>
    <t>RCP_WorkingDays</t>
  </si>
  <si>
    <t>JoursTravaillés_WorkingDays</t>
  </si>
  <si>
    <t>#CR#RCP0H_YYYYMMDDHHMISS_JoursTravaillés_WorkingDays.csv</t>
  </si>
  <si>
    <t>ZH0THR</t>
  </si>
  <si>
    <t>RCRECA</t>
  </si>
  <si>
    <t>XQ49</t>
  </si>
  <si>
    <t>H00XS253</t>
  </si>
  <si>
    <t>ZH0VJJ</t>
  </si>
  <si>
    <t>ZH0DJJ</t>
  </si>
  <si>
    <t>RCVXSDW3</t>
  </si>
  <si>
    <t>RECAVT</t>
  </si>
  <si>
    <t>ZH0VMC</t>
  </si>
  <si>
    <t>RCVXSI04</t>
  </si>
  <si>
    <t>RECJ</t>
  </si>
  <si>
    <t>ZH0VJK</t>
  </si>
  <si>
    <t>RE01</t>
  </si>
  <si>
    <t>VMDDG6U</t>
  </si>
  <si>
    <t>H20XS265</t>
  </si>
  <si>
    <t>ZH2SH9</t>
  </si>
  <si>
    <t>ZH2AH9</t>
  </si>
  <si>
    <t>FDLC1_DWH_000_aaaammjj.dat</t>
  </si>
  <si>
    <t>Ref_Famille_Offre</t>
  </si>
  <si>
    <t>FDLC1_DWH_000_YYYYMMDD.dat</t>
  </si>
  <si>
    <t>ZH4ZJE</t>
  </si>
  <si>
    <t>FDLC2_DWH_000_aaaammjj.dat</t>
  </si>
  <si>
    <t>Ref_Offre</t>
  </si>
  <si>
    <t>FDLC2_DWH_000_YYYYMMDD.dat</t>
  </si>
  <si>
    <t>ZH4ZJF</t>
  </si>
  <si>
    <t>FDLC4_DWH_000_aaaammjj.dat</t>
  </si>
  <si>
    <t>Ref_Preuves</t>
  </si>
  <si>
    <t>FDLC4_DWH_000_YYYYMMDD.dat</t>
  </si>
  <si>
    <t>ZH4ZJH</t>
  </si>
  <si>
    <t>FDLC3_DWH_000_aaaammjj.dat</t>
  </si>
  <si>
    <t>Ref_Statut</t>
  </si>
  <si>
    <t>FDLC3_DWH_000_YYYYMMDD.dat</t>
  </si>
  <si>
    <t>ZH4ZJG</t>
  </si>
  <si>
    <t>FDLC8_DWH_000_aaaammjj.dat</t>
  </si>
  <si>
    <t>Ref_Type_Preuve</t>
  </si>
  <si>
    <t>FDLC8_DWH_000_YYYYMMDD.dat</t>
  </si>
  <si>
    <t>ZH4ZJL</t>
  </si>
  <si>
    <t>REFBCH</t>
  </si>
  <si>
    <t>ME40</t>
  </si>
  <si>
    <t>V1REFBCH</t>
  </si>
  <si>
    <t>H40XS196</t>
  </si>
  <si>
    <t>ZH4SMV</t>
  </si>
  <si>
    <t>ZH4AMV</t>
  </si>
  <si>
    <t>REFSEA</t>
  </si>
  <si>
    <t>SIDO</t>
  </si>
  <si>
    <t>Gestion des signatures de documents</t>
  </si>
  <si>
    <t>H40XS001</t>
  </si>
  <si>
    <t>ZH4EJW</t>
  </si>
  <si>
    <t>GSI Montpellier</t>
  </si>
  <si>
    <t>CAT Etudes-GSI Contribution Boréal transverse Montpellier</t>
  </si>
  <si>
    <t>ZH4EJV</t>
  </si>
  <si>
    <t>RELCON</t>
  </si>
  <si>
    <t>CVRC</t>
  </si>
  <si>
    <t>V0RELCON</t>
  </si>
  <si>
    <t>H40XS181</t>
  </si>
  <si>
    <t>ZH4SH1</t>
  </si>
  <si>
    <t>ZH4AH1</t>
  </si>
  <si>
    <t>RELPAR</t>
  </si>
  <si>
    <t>CVRP</t>
  </si>
  <si>
    <t>V0RELPAR</t>
  </si>
  <si>
    <t>H40XS053</t>
  </si>
  <si>
    <t>ZH4YJ6</t>
  </si>
  <si>
    <t>ZH4GJ6</t>
  </si>
  <si>
    <t>REPRES</t>
  </si>
  <si>
    <t>C401</t>
  </si>
  <si>
    <t>H10XS152</t>
  </si>
  <si>
    <t>ZH11JN</t>
  </si>
  <si>
    <t>ZH1JJN</t>
  </si>
  <si>
    <t>REVEN1</t>
  </si>
  <si>
    <t>ZZZM</t>
  </si>
  <si>
    <t>H10XS153</t>
  </si>
  <si>
    <t>ZH11JO</t>
  </si>
  <si>
    <t>ZH1JJO</t>
  </si>
  <si>
    <t>RGAELE</t>
  </si>
  <si>
    <t>Relevé global des avoirs</t>
  </si>
  <si>
    <t>ED02</t>
  </si>
  <si>
    <t>ZAXIJP</t>
  </si>
  <si>
    <t>H40XS264</t>
  </si>
  <si>
    <t>ZH4YJ7</t>
  </si>
  <si>
    <t>ZH4GJ7</t>
  </si>
  <si>
    <t>RGFPRO</t>
  </si>
  <si>
    <t>P188</t>
  </si>
  <si>
    <t>ZAXHJT</t>
  </si>
  <si>
    <t>H40XS265</t>
  </si>
  <si>
    <t>ZH4YJ8</t>
  </si>
  <si>
    <t>ZH4GJ8</t>
  </si>
  <si>
    <t>RI0E004A</t>
  </si>
  <si>
    <t>E004</t>
  </si>
  <si>
    <t>FIc</t>
  </si>
  <si>
    <t>GRI00744</t>
  </si>
  <si>
    <t>ZH0VMD</t>
  </si>
  <si>
    <t>RI0E005A</t>
  </si>
  <si>
    <t>E005</t>
  </si>
  <si>
    <t>GRI00745</t>
  </si>
  <si>
    <t>ZH0VME</t>
  </si>
  <si>
    <t>RIBBAM</t>
  </si>
  <si>
    <t>PB17</t>
  </si>
  <si>
    <t>H40XS266</t>
  </si>
  <si>
    <t>ZH4YJ9</t>
  </si>
  <si>
    <t>ZH4GJ9</t>
  </si>
  <si>
    <t>RIBSAI</t>
  </si>
  <si>
    <t>SATD</t>
  </si>
  <si>
    <t xml:space="preserve">LIEN SAISISSANT / RIB SATD                                  </t>
  </si>
  <si>
    <t>RISA</t>
  </si>
  <si>
    <t>H00XS376</t>
  </si>
  <si>
    <t>ZH0YJ4</t>
  </si>
  <si>
    <t>ZH0GJ4</t>
  </si>
  <si>
    <t>RICM20EA</t>
  </si>
  <si>
    <t>ARICM20E</t>
  </si>
  <si>
    <t>ZH0VMF</t>
  </si>
  <si>
    <t>RIOPCEVA</t>
  </si>
  <si>
    <t>NCPT</t>
  </si>
  <si>
    <t>ZH0VMS</t>
  </si>
  <si>
    <t>H00XS110</t>
  </si>
  <si>
    <t>ZH0VMV</t>
  </si>
  <si>
    <t>RMIMPU</t>
  </si>
  <si>
    <t>RMIM</t>
  </si>
  <si>
    <t>H20XS334</t>
  </si>
  <si>
    <t>ZH2XJB</t>
  </si>
  <si>
    <t>ZH2FJB</t>
  </si>
  <si>
    <t>ROLECF</t>
  </si>
  <si>
    <t>H10XS440</t>
  </si>
  <si>
    <t>ZH11JP</t>
  </si>
  <si>
    <t>ZH1JJP</t>
  </si>
  <si>
    <t>RP1XS001</t>
  </si>
  <si>
    <t>CRVI</t>
  </si>
  <si>
    <t>ZH0VJL</t>
  </si>
  <si>
    <t>RPJCJ9CM</t>
  </si>
  <si>
    <t>CREP</t>
  </si>
  <si>
    <t>ZH0CMG</t>
  </si>
  <si>
    <t>H00XS157</t>
  </si>
  <si>
    <t>ZH0VMG</t>
  </si>
  <si>
    <t>RPJCJ9HA</t>
  </si>
  <si>
    <t>PIAU</t>
  </si>
  <si>
    <t>RPJAC002</t>
  </si>
  <si>
    <t>ZH0SA0</t>
  </si>
  <si>
    <t>RPJCJ9HH</t>
  </si>
  <si>
    <t>RPJHC002</t>
  </si>
  <si>
    <t>ZH0SH4</t>
  </si>
  <si>
    <t>RPJCJ9HM</t>
  </si>
  <si>
    <t>RPJML002</t>
  </si>
  <si>
    <t>ZH0VMH</t>
  </si>
  <si>
    <t>RPJMEMV5</t>
  </si>
  <si>
    <t>PROA</t>
  </si>
  <si>
    <t>ZH0VMI</t>
  </si>
  <si>
    <t>RPRTCOFF</t>
  </si>
  <si>
    <t>DD02</t>
  </si>
  <si>
    <t>H10XS154</t>
  </si>
  <si>
    <t>ZH11JQ</t>
  </si>
  <si>
    <t>ZH1JJQ</t>
  </si>
  <si>
    <t>RPTCT9AA</t>
  </si>
  <si>
    <t>PT9A</t>
  </si>
  <si>
    <t>H00XS115</t>
  </si>
  <si>
    <t>ZH0VMJ</t>
  </si>
  <si>
    <t>ZH0EMF</t>
  </si>
  <si>
    <t>RPTCT9AM</t>
  </si>
  <si>
    <t>PT9M</t>
  </si>
  <si>
    <t>H00XS116</t>
  </si>
  <si>
    <t>ZH0VMK</t>
  </si>
  <si>
    <t>ZH0EMG</t>
  </si>
  <si>
    <t>RPTHIG</t>
  </si>
  <si>
    <t>Renouvellement de trésorerie</t>
  </si>
  <si>
    <t>EX26</t>
  </si>
  <si>
    <t>V4RPTHIG</t>
  </si>
  <si>
    <t>H10XS349</t>
  </si>
  <si>
    <t>ZH1UM2</t>
  </si>
  <si>
    <t>ZH1CM2</t>
  </si>
  <si>
    <t>$CM7RSST</t>
  </si>
  <si>
    <t>RSSTUB27</t>
  </si>
  <si>
    <t>H20XS424</t>
  </si>
  <si>
    <t>ZH2SJ2</t>
  </si>
  <si>
    <t>ZH2AJ2</t>
  </si>
  <si>
    <t>RSSTUB28</t>
  </si>
  <si>
    <t>H20XS425</t>
  </si>
  <si>
    <t>ZH2SJ3</t>
  </si>
  <si>
    <t>RTCXS036</t>
  </si>
  <si>
    <t>Retombées de capitaux</t>
  </si>
  <si>
    <t>DY07</t>
  </si>
  <si>
    <t>ZH2UMO</t>
  </si>
  <si>
    <t>SATRIB</t>
  </si>
  <si>
    <t xml:space="preserve">RIB DES SAISISSANTS SATD                                    </t>
  </si>
  <si>
    <t>RIBS</t>
  </si>
  <si>
    <t>H10XS523</t>
  </si>
  <si>
    <t>ZH13JR</t>
  </si>
  <si>
    <t>ZH1LJR</t>
  </si>
  <si>
    <t>SATSAI</t>
  </si>
  <si>
    <t xml:space="preserve">BASE DES SAISISSANTS SATD                                   </t>
  </si>
  <si>
    <t>BSAI</t>
  </si>
  <si>
    <t>H10XS524</t>
  </si>
  <si>
    <t>ZH13JS</t>
  </si>
  <si>
    <t>ZH1LJS</t>
  </si>
  <si>
    <t>CAISCMPT</t>
  </si>
  <si>
    <t>Suivi des encaisses des bureaux</t>
  </si>
  <si>
    <t>SCMPSOLD</t>
  </si>
  <si>
    <t xml:space="preserve">FICHIER COMPTEUR DES CAISSES                                </t>
  </si>
  <si>
    <t>SOLD</t>
  </si>
  <si>
    <t>ZH2SJT</t>
  </si>
  <si>
    <t>[ADABO]SDGEJ_aaaammjjhhmmss_SDGEADR.dat</t>
  </si>
  <si>
    <t>SDGE_ADRESSE_EDS</t>
  </si>
  <si>
    <t>#ADABO#SDGEJ_YYYYMMDDHHMISS_SDGEADR.dat</t>
  </si>
  <si>
    <t>ZH0YJ7</t>
  </si>
  <si>
    <t>[ADABO]SDGEJ_aaaammjjhhmmss_SDGECRS.dat</t>
  </si>
  <si>
    <t>SDGE_AGENT</t>
  </si>
  <si>
    <t>ZH0YJO</t>
  </si>
  <si>
    <t>ZH0QJE</t>
  </si>
  <si>
    <t>SDGE_AGPFTX</t>
  </si>
  <si>
    <t>ZH0YJL</t>
  </si>
  <si>
    <t>SDGE_C2R04</t>
  </si>
  <si>
    <t>ZH0YJQ</t>
  </si>
  <si>
    <t>SDGE_C2R05</t>
  </si>
  <si>
    <t>ZH0YJM</t>
  </si>
  <si>
    <t>SDGE_C2R14</t>
  </si>
  <si>
    <t>ZH0YJF</t>
  </si>
  <si>
    <t>SDGE_C2R15</t>
  </si>
  <si>
    <t>ZH0YJP</t>
  </si>
  <si>
    <t>SDGE_CAISELST</t>
  </si>
  <si>
    <t>ZH0YJJ</t>
  </si>
  <si>
    <t>SDGE_CAISLO</t>
  </si>
  <si>
    <t>ZH0YJB</t>
  </si>
  <si>
    <t>SDGE_DESTN_COM_DESIGNE</t>
  </si>
  <si>
    <t>ZH0YJD</t>
  </si>
  <si>
    <t xml:space="preserve">[ADABO]SDGEJ_aaaammjjhhmmss_SDGENOM.dat     </t>
  </si>
  <si>
    <t>SDGE_EDSHTEDS</t>
  </si>
  <si>
    <t>ZH0YJW</t>
  </si>
  <si>
    <t>ZH0QJF</t>
  </si>
  <si>
    <t>SDGE_EDSNFONC</t>
  </si>
  <si>
    <t>ZH0YJX</t>
  </si>
  <si>
    <t>SDGE_EDSNTEDS</t>
  </si>
  <si>
    <t>ZH0YJS</t>
  </si>
  <si>
    <t>SDGE_EDSNTENT</t>
  </si>
  <si>
    <t>ZH0YJU</t>
  </si>
  <si>
    <t>SDGE_EDSNTPTF</t>
  </si>
  <si>
    <t>ZH0YJV</t>
  </si>
  <si>
    <t>SDGE_ELESTR</t>
  </si>
  <si>
    <t>ZH0YJR</t>
  </si>
  <si>
    <t>SDGE_ELSTELST</t>
  </si>
  <si>
    <t>ZH0YJC</t>
  </si>
  <si>
    <t>SDGE_ELSTJOUV</t>
  </si>
  <si>
    <t>ZH0YJN</t>
  </si>
  <si>
    <t>SDGE_ELSTPLGH</t>
  </si>
  <si>
    <t>ZH0YJG</t>
  </si>
  <si>
    <t>SDGE_ELSTPOUV</t>
  </si>
  <si>
    <t>ZH0YJ8</t>
  </si>
  <si>
    <t>SDGE_ENTCAM</t>
  </si>
  <si>
    <t>ZH0YJT</t>
  </si>
  <si>
    <t>SDGE_FONCTN</t>
  </si>
  <si>
    <t>ZH0YJK</t>
  </si>
  <si>
    <t>SDGE_G3R09</t>
  </si>
  <si>
    <t>ZH0YJI</t>
  </si>
  <si>
    <t>SDGE_LCLSTN_EDS</t>
  </si>
  <si>
    <t>ZH0YJH</t>
  </si>
  <si>
    <t>SDGE_PORTFL</t>
  </si>
  <si>
    <t>ZH0YJ9</t>
  </si>
  <si>
    <t>SDGE_POSTFC</t>
  </si>
  <si>
    <t>ZH0YJE</t>
  </si>
  <si>
    <t>SDGE_TYPORT</t>
  </si>
  <si>
    <t>ZH0YJA</t>
  </si>
  <si>
    <t>SECUCPTE</t>
  </si>
  <si>
    <t>Sécuricompte</t>
  </si>
  <si>
    <t xml:space="preserve">CONTRAT SECURICOMPTE: PROTECTION VOL                        </t>
  </si>
  <si>
    <t>H20XS043</t>
  </si>
  <si>
    <t>ZH2XJD</t>
  </si>
  <si>
    <t>ZH2FJD</t>
  </si>
  <si>
    <t>SEGCOM</t>
  </si>
  <si>
    <t xml:space="preserve">SEGMENT COMMERCIAL(G111)                                    </t>
  </si>
  <si>
    <t>G111</t>
  </si>
  <si>
    <t>ZAXGJ1</t>
  </si>
  <si>
    <t>H40XS267</t>
  </si>
  <si>
    <t>ZH4YJA</t>
  </si>
  <si>
    <t>ZH4GJA</t>
  </si>
  <si>
    <t>SEGGLIS0</t>
  </si>
  <si>
    <t xml:space="preserve">FICHIER SEGMENTATION NATURE DE POTENTIEL 13 MOIS GLISSANTS  </t>
  </si>
  <si>
    <t>K753</t>
  </si>
  <si>
    <t>ZH4SMW</t>
  </si>
  <si>
    <t>SEGMAR</t>
  </si>
  <si>
    <t xml:space="preserve">SEGMENT APPARTIENT A MARCHE                                 </t>
  </si>
  <si>
    <t>H40XS054</t>
  </si>
  <si>
    <t>ZH4YJB</t>
  </si>
  <si>
    <t>ZH4GJB</t>
  </si>
  <si>
    <t xml:space="preserve">SEGMREF </t>
  </si>
  <si>
    <t>SEGMREF</t>
  </si>
  <si>
    <t xml:space="preserve">RECHERCHE FLUX CREDITEURS (BASE CONSO) POUR SNP PRO         </t>
  </si>
  <si>
    <t>H00XS025</t>
  </si>
  <si>
    <t>ZH0VJN</t>
  </si>
  <si>
    <t>ZH0DJN</t>
  </si>
  <si>
    <t>SEGMTREF</t>
  </si>
  <si>
    <t>H00XS026</t>
  </si>
  <si>
    <t>ZH0VJO</t>
  </si>
  <si>
    <t>ZH0DJO</t>
  </si>
  <si>
    <t>SEGSEG</t>
  </si>
  <si>
    <t>C352</t>
  </si>
  <si>
    <t>H40XS055</t>
  </si>
  <si>
    <t>ZH4YJC</t>
  </si>
  <si>
    <t>ZH4GJC</t>
  </si>
  <si>
    <t>SEGXS005</t>
  </si>
  <si>
    <t>SEGP</t>
  </si>
  <si>
    <t>ZH4SMX</t>
  </si>
  <si>
    <t>SERVIC</t>
  </si>
  <si>
    <t xml:space="preserve">SERVICE: SECMAJ - MAJ SECURICOMPTE                          </t>
  </si>
  <si>
    <t>H40XS056</t>
  </si>
  <si>
    <t>ZH4YJD</t>
  </si>
  <si>
    <t>ZH4GJD</t>
  </si>
  <si>
    <t>SGCLRM</t>
  </si>
  <si>
    <t>SGR3</t>
  </si>
  <si>
    <t>H00XS254</t>
  </si>
  <si>
    <t>ZH0VJP</t>
  </si>
  <si>
    <t>ZH0DJP</t>
  </si>
  <si>
    <t>SGMTED</t>
  </si>
  <si>
    <t>SGME</t>
  </si>
  <si>
    <t>H00XS255</t>
  </si>
  <si>
    <t>ZH0VJQ</t>
  </si>
  <si>
    <t>ZH0DJQ</t>
  </si>
  <si>
    <t>SGMTFC</t>
  </si>
  <si>
    <t>SGR7</t>
  </si>
  <si>
    <t>H00XS256</t>
  </si>
  <si>
    <t>ZH0VJR</t>
  </si>
  <si>
    <t>ZH0DJR</t>
  </si>
  <si>
    <t>SGMTPF</t>
  </si>
  <si>
    <t>SGR6</t>
  </si>
  <si>
    <t>H00XS257</t>
  </si>
  <si>
    <t>ZH0VJS</t>
  </si>
  <si>
    <t>ZH0DJS</t>
  </si>
  <si>
    <t>SGRESS</t>
  </si>
  <si>
    <t>SGS4</t>
  </si>
  <si>
    <t>H00XS295</t>
  </si>
  <si>
    <t>ZH0VJT</t>
  </si>
  <si>
    <t>ZH0DJT</t>
  </si>
  <si>
    <t>SGRFON</t>
  </si>
  <si>
    <t>SGRF</t>
  </si>
  <si>
    <t>H00XS258</t>
  </si>
  <si>
    <t>ZH0VJU</t>
  </si>
  <si>
    <t>ZH0DJU</t>
  </si>
  <si>
    <t>SGRGEN</t>
  </si>
  <si>
    <t>SGS5</t>
  </si>
  <si>
    <t>H00XS259</t>
  </si>
  <si>
    <t>ZH0VJV</t>
  </si>
  <si>
    <t>ZH0DJV</t>
  </si>
  <si>
    <t>SGSCUMUL</t>
  </si>
  <si>
    <t>SGSIVT</t>
  </si>
  <si>
    <t>H00XS111</t>
  </si>
  <si>
    <t>ZH0VJW</t>
  </si>
  <si>
    <t>ZH0AJ0</t>
  </si>
  <si>
    <t>SGSGRH</t>
  </si>
  <si>
    <t>SDGE</t>
  </si>
  <si>
    <t>GROUPES NOTES NT DATW (SDGE)</t>
  </si>
  <si>
    <t>SGRH</t>
  </si>
  <si>
    <t>H00XS031</t>
  </si>
  <si>
    <t>ZH0SJS</t>
  </si>
  <si>
    <t>ZH0AJU</t>
  </si>
  <si>
    <t>SGSGRP</t>
  </si>
  <si>
    <t>GROUPES NOTES ET NT</t>
  </si>
  <si>
    <t>SGRP</t>
  </si>
  <si>
    <t>H00XS032</t>
  </si>
  <si>
    <t>ZH0SJT</t>
  </si>
  <si>
    <t>ZH0AJV</t>
  </si>
  <si>
    <t>SGSTRI20</t>
  </si>
  <si>
    <t>PERF</t>
  </si>
  <si>
    <t>RI20</t>
  </si>
  <si>
    <t>H00XS371</t>
  </si>
  <si>
    <t>ZH0XJZ</t>
  </si>
  <si>
    <t>ZH0FJZ</t>
  </si>
  <si>
    <t>SGSTRACJ</t>
  </si>
  <si>
    <t>SGSTSG85</t>
  </si>
  <si>
    <t>SG85</t>
  </si>
  <si>
    <t>H00XS189</t>
  </si>
  <si>
    <t>ZH0VJZ</t>
  </si>
  <si>
    <t>ZH0DJX</t>
  </si>
  <si>
    <t>SGSXS002</t>
  </si>
  <si>
    <t>SGS9</t>
  </si>
  <si>
    <t>ZH0WJ1</t>
  </si>
  <si>
    <t>SGSXS004</t>
  </si>
  <si>
    <t>SGSB</t>
  </si>
  <si>
    <t>ZH0WJ2</t>
  </si>
  <si>
    <t>SGSXS141</t>
  </si>
  <si>
    <t>SGSC</t>
  </si>
  <si>
    <t>ZH0WJ3</t>
  </si>
  <si>
    <t>SGTXS802</t>
  </si>
  <si>
    <t>SGRC</t>
  </si>
  <si>
    <t>ZH0WJ4</t>
  </si>
  <si>
    <t>SGTXS804</t>
  </si>
  <si>
    <t>SGUT</t>
  </si>
  <si>
    <t>ZH0WJ5</t>
  </si>
  <si>
    <t>SGTXS805</t>
  </si>
  <si>
    <t>SGUP</t>
  </si>
  <si>
    <t>ZH0WJ6</t>
  </si>
  <si>
    <t>SGTXS806</t>
  </si>
  <si>
    <t>SGSE</t>
  </si>
  <si>
    <t>ZH0WJ7</t>
  </si>
  <si>
    <t>SGTXS810</t>
  </si>
  <si>
    <t>SGZN</t>
  </si>
  <si>
    <t>ZH0WJ8</t>
  </si>
  <si>
    <t>SGTXS811</t>
  </si>
  <si>
    <t>SGDI</t>
  </si>
  <si>
    <t>ZH0WJ9</t>
  </si>
  <si>
    <t>SGTXS812</t>
  </si>
  <si>
    <t>SGDP</t>
  </si>
  <si>
    <t>ZH0WJA</t>
  </si>
  <si>
    <t>SGTXS816</t>
  </si>
  <si>
    <t>SGPR</t>
  </si>
  <si>
    <t>ZH0WJB</t>
  </si>
  <si>
    <t>SGTXS817</t>
  </si>
  <si>
    <t>SGRS</t>
  </si>
  <si>
    <t>ZH0RJC</t>
  </si>
  <si>
    <t>H00XS524</t>
  </si>
  <si>
    <t>ZH0WJC</t>
  </si>
  <si>
    <t>SGTXS822</t>
  </si>
  <si>
    <t>SGTR</t>
  </si>
  <si>
    <t>ZH0WJD</t>
  </si>
  <si>
    <t>SGTXS823</t>
  </si>
  <si>
    <t>SGFI</t>
  </si>
  <si>
    <t>ZH0WJE</t>
  </si>
  <si>
    <t>SI01</t>
  </si>
  <si>
    <t>H20XS266</t>
  </si>
  <si>
    <t>ZH2SHA</t>
  </si>
  <si>
    <t>ZH2AHA</t>
  </si>
  <si>
    <t>CM7XSI05</t>
  </si>
  <si>
    <t>SI05C7MC</t>
  </si>
  <si>
    <t>C7MC</t>
  </si>
  <si>
    <t>H20XS183</t>
  </si>
  <si>
    <t>ZH2TJ8</t>
  </si>
  <si>
    <t>ZH2BJ8</t>
  </si>
  <si>
    <t>ZH2BJ6</t>
  </si>
  <si>
    <t>SI05C7MD</t>
  </si>
  <si>
    <t>C7MD</t>
  </si>
  <si>
    <t>H20XS184</t>
  </si>
  <si>
    <t>ZH2TJ9</t>
  </si>
  <si>
    <t>SI05C7ML</t>
  </si>
  <si>
    <t>C7ML</t>
  </si>
  <si>
    <t>H20XS185</t>
  </si>
  <si>
    <t>ZH2TJA</t>
  </si>
  <si>
    <t>SI05C7MR</t>
  </si>
  <si>
    <t>C7MR</t>
  </si>
  <si>
    <t>H20XS186</t>
  </si>
  <si>
    <t>ZH2TJB</t>
  </si>
  <si>
    <t>CM7XSI25</t>
  </si>
  <si>
    <t>SI25C7MC</t>
  </si>
  <si>
    <t>H20XS187</t>
  </si>
  <si>
    <t>ZH2TJC</t>
  </si>
  <si>
    <t>ZH2BJ9</t>
  </si>
  <si>
    <t>ZH2BJ5</t>
  </si>
  <si>
    <t>SI25C7MD</t>
  </si>
  <si>
    <t>H20XS188</t>
  </si>
  <si>
    <t>ZH2TJD</t>
  </si>
  <si>
    <t>SI25C7ML</t>
  </si>
  <si>
    <t>H20XS189</t>
  </si>
  <si>
    <t>ZH2TJE</t>
  </si>
  <si>
    <t>SI25C7MR</t>
  </si>
  <si>
    <t>H20XS190</t>
  </si>
  <si>
    <t>ZH2TJF</t>
  </si>
  <si>
    <t>SIMDOS</t>
  </si>
  <si>
    <t xml:space="preserve">DOSSIER SIMULATION                                          </t>
  </si>
  <si>
    <t>SDOS</t>
  </si>
  <si>
    <t>H10XS416</t>
  </si>
  <si>
    <t>ZH11JR</t>
  </si>
  <si>
    <t>ZH1JJR</t>
  </si>
  <si>
    <t>SIMEVT</t>
  </si>
  <si>
    <t>SEVT</t>
  </si>
  <si>
    <t>V2SIMEVT</t>
  </si>
  <si>
    <t>H10XS417</t>
  </si>
  <si>
    <t>ZH11JS</t>
  </si>
  <si>
    <t>ZH1JJS</t>
  </si>
  <si>
    <t>SIMSEG</t>
  </si>
  <si>
    <t>SSEG</t>
  </si>
  <si>
    <t>V1SIMSEG</t>
  </si>
  <si>
    <t>H10XS418</t>
  </si>
  <si>
    <t>ZH11JT</t>
  </si>
  <si>
    <t>ZH1JJT</t>
  </si>
  <si>
    <t>SIPAEC</t>
  </si>
  <si>
    <t xml:space="preserve">SITUATION PARTIC. ELEMENT CONTRAT                           </t>
  </si>
  <si>
    <t>C608</t>
  </si>
  <si>
    <t>ZAXIJJ</t>
  </si>
  <si>
    <t>H10XS419</t>
  </si>
  <si>
    <t>ZH11JU</t>
  </si>
  <si>
    <t>ZH1JJU</t>
  </si>
  <si>
    <t>SIPAGR</t>
  </si>
  <si>
    <t xml:space="preserve">SITUATION PARTICULIERE GROUPE DE RISQUE                     </t>
  </si>
  <si>
    <t>C610</t>
  </si>
  <si>
    <t>ZAXWJP</t>
  </si>
  <si>
    <t>H10XS420</t>
  </si>
  <si>
    <t>ZH11JV</t>
  </si>
  <si>
    <t>ZH1JJV</t>
  </si>
  <si>
    <t>SITFIS</t>
  </si>
  <si>
    <t xml:space="preserve">SITUATION FISCALE                                           </t>
  </si>
  <si>
    <t>SITF</t>
  </si>
  <si>
    <t>H20XS335</t>
  </si>
  <si>
    <t>ZH2XJE</t>
  </si>
  <si>
    <t>ZH2FJE</t>
  </si>
  <si>
    <t>$SOFBAS1</t>
  </si>
  <si>
    <t>SOFBAS1</t>
  </si>
  <si>
    <t>ESOA</t>
  </si>
  <si>
    <t>S</t>
  </si>
  <si>
    <t>H40XS144</t>
  </si>
  <si>
    <t>ZH4SS0</t>
  </si>
  <si>
    <t>ZH4AS0</t>
  </si>
  <si>
    <t>$SOFBASE</t>
  </si>
  <si>
    <t>SOFBASE</t>
  </si>
  <si>
    <t>H40XS076</t>
  </si>
  <si>
    <t>ZH4SM0</t>
  </si>
  <si>
    <t>ZH4AM0</t>
  </si>
  <si>
    <t>SOLDOF</t>
  </si>
  <si>
    <t>Tenue de compte en devises</t>
  </si>
  <si>
    <t xml:space="preserve">SOLDES DES CPTES EN DEVISE OFIS                             </t>
  </si>
  <si>
    <t>SLOF</t>
  </si>
  <si>
    <t>H40XS268</t>
  </si>
  <si>
    <t>ZH4YJE</t>
  </si>
  <si>
    <t>ZH4GJE</t>
  </si>
  <si>
    <t>CAISOLDE</t>
  </si>
  <si>
    <t>SOLDSOLD</t>
  </si>
  <si>
    <t>ZH2SJV</t>
  </si>
  <si>
    <t>$SOSOFIN</t>
  </si>
  <si>
    <t>Echanges avec SOFINCO</t>
  </si>
  <si>
    <t>SOSOFIN</t>
  </si>
  <si>
    <t xml:space="preserve">EDITION MENSUELLE DES ETATS GESTIONNAIRES                   </t>
  </si>
  <si>
    <t>ESOC</t>
  </si>
  <si>
    <t>H10XS028</t>
  </si>
  <si>
    <t>ZH1SM0</t>
  </si>
  <si>
    <t>ZH1AM0</t>
  </si>
  <si>
    <t>SP01</t>
  </si>
  <si>
    <t>VMDDG70</t>
  </si>
  <si>
    <t>H20XS267</t>
  </si>
  <si>
    <t>ZH2SHB</t>
  </si>
  <si>
    <t>ZH2AHB</t>
  </si>
  <si>
    <t>H20XS056</t>
  </si>
  <si>
    <t>ZH2XJF</t>
  </si>
  <si>
    <t>ZH2FJF</t>
  </si>
  <si>
    <t>SPICIMPC</t>
  </si>
  <si>
    <t xml:space="preserve">IMPUTATION COMPTABLE                                        </t>
  </si>
  <si>
    <t>IMPC</t>
  </si>
  <si>
    <t>H20XS411</t>
  </si>
  <si>
    <t>ZH2XJG</t>
  </si>
  <si>
    <t>ZH2FJG</t>
  </si>
  <si>
    <t>HIQ64M</t>
  </si>
  <si>
    <t>Moteur des virements</t>
  </si>
  <si>
    <t xml:space="preserve">BASE QUALITATIVE                                            </t>
  </si>
  <si>
    <t>HI64</t>
  </si>
  <si>
    <t>V1HIQ64M</t>
  </si>
  <si>
    <t>VJXXS121</t>
  </si>
  <si>
    <t>ZH2SMQ</t>
  </si>
  <si>
    <t>ZH2AMQ</t>
  </si>
  <si>
    <t>STAGEN</t>
  </si>
  <si>
    <t>STAG</t>
  </si>
  <si>
    <t>H40XS197</t>
  </si>
  <si>
    <t>ZH4SMZ</t>
  </si>
  <si>
    <t>ZH4AMZ</t>
  </si>
  <si>
    <t>STAINFOJ</t>
  </si>
  <si>
    <t>STAICPTP</t>
  </si>
  <si>
    <t>CPTP</t>
  </si>
  <si>
    <t>H00XS141</t>
  </si>
  <si>
    <t>ZH0WJF</t>
  </si>
  <si>
    <t>Activites specifiques</t>
  </si>
  <si>
    <t>U4 Prestation Ext</t>
  </si>
  <si>
    <t>CAT Etudes-AT-Administration outil START</t>
  </si>
  <si>
    <t>TEC_Services Spécifiques GIE</t>
  </si>
  <si>
    <t>Fonctions Support</t>
  </si>
  <si>
    <t>SUP</t>
  </si>
  <si>
    <t>ZH0EJF</t>
  </si>
  <si>
    <t>STAICRFC</t>
  </si>
  <si>
    <t>CRFC</t>
  </si>
  <si>
    <t>H00XS142</t>
  </si>
  <si>
    <t>ZH0WJG</t>
  </si>
  <si>
    <t>STAIEXPC</t>
  </si>
  <si>
    <t>EXPC</t>
  </si>
  <si>
    <t>H00XS143</t>
  </si>
  <si>
    <t>ZH0WJH</t>
  </si>
  <si>
    <t>STAINC</t>
  </si>
  <si>
    <t>STAI</t>
  </si>
  <si>
    <t>V2STAINC</t>
  </si>
  <si>
    <t>H40XS274</t>
  </si>
  <si>
    <t>ZH4TM0</t>
  </si>
  <si>
    <t>ZH4BM0</t>
  </si>
  <si>
    <t>TA/0AMT/STARDJCR/0</t>
  </si>
  <si>
    <t>STARDJCR</t>
  </si>
  <si>
    <t>TABLE EQUIVALENTE S21RDJPC CR</t>
  </si>
  <si>
    <t>H20XS073</t>
  </si>
  <si>
    <t>ZH2SJQ</t>
  </si>
  <si>
    <t>ZH2AJQ</t>
  </si>
  <si>
    <t>STKSIRN1</t>
  </si>
  <si>
    <t>STKS</t>
  </si>
  <si>
    <t>ZH1ST0</t>
  </si>
  <si>
    <t>SUCMICRA</t>
  </si>
  <si>
    <t>Successions (OSIRIS)</t>
  </si>
  <si>
    <t>SUCMS011</t>
  </si>
  <si>
    <t xml:space="preserve">FICHIER MICRO (ENVOI)                                       </t>
  </si>
  <si>
    <t>SUCI</t>
  </si>
  <si>
    <t>H20XS482</t>
  </si>
  <si>
    <t>ZH22JI</t>
  </si>
  <si>
    <t>Succession</t>
  </si>
  <si>
    <t>SUC</t>
  </si>
  <si>
    <t>ZH2IJC</t>
  </si>
  <si>
    <t>SUCMS013</t>
  </si>
  <si>
    <t>H20XS484</t>
  </si>
  <si>
    <t>ZH22JK</t>
  </si>
  <si>
    <t>SUCMS014</t>
  </si>
  <si>
    <t>H20XS485</t>
  </si>
  <si>
    <t>ZH22JJ</t>
  </si>
  <si>
    <t>SUCMS020</t>
  </si>
  <si>
    <t>SUCC</t>
  </si>
  <si>
    <t>H20XS486</t>
  </si>
  <si>
    <t>ZH22JO</t>
  </si>
  <si>
    <t>SUCMS030</t>
  </si>
  <si>
    <t>SUCN</t>
  </si>
  <si>
    <t>H20XS487</t>
  </si>
  <si>
    <t>ZH22JP</t>
  </si>
  <si>
    <t>SUCMS040</t>
  </si>
  <si>
    <t>SUCH</t>
  </si>
  <si>
    <t>H20XS488</t>
  </si>
  <si>
    <t>ZH22JQ</t>
  </si>
  <si>
    <t>SUCMS050</t>
  </si>
  <si>
    <t>H20XS489</t>
  </si>
  <si>
    <t>ZH22JL</t>
  </si>
  <si>
    <t>SUCMS060</t>
  </si>
  <si>
    <t>H20XS490</t>
  </si>
  <si>
    <t>ZH22JM</t>
  </si>
  <si>
    <t>SUCMS110</t>
  </si>
  <si>
    <t>SUCE</t>
  </si>
  <si>
    <t>H20XS491</t>
  </si>
  <si>
    <t>ZH22JR</t>
  </si>
  <si>
    <t>SUCMS120</t>
  </si>
  <si>
    <t>H20XS492</t>
  </si>
  <si>
    <t>ZH22JS</t>
  </si>
  <si>
    <t>SUCMS130</t>
  </si>
  <si>
    <t>130 et 131</t>
  </si>
  <si>
    <t>H20XS493</t>
  </si>
  <si>
    <t>ZH22JT</t>
  </si>
  <si>
    <t>SUCMS150</t>
  </si>
  <si>
    <t>SUCV</t>
  </si>
  <si>
    <t>H20XS495</t>
  </si>
  <si>
    <t>ZH22JX</t>
  </si>
  <si>
    <t>SUCMS151</t>
  </si>
  <si>
    <t>H20XS496</t>
  </si>
  <si>
    <t>ZH22JY</t>
  </si>
  <si>
    <t>SUCMS152</t>
  </si>
  <si>
    <t>H20XS497</t>
  </si>
  <si>
    <t>ZH22JZ</t>
  </si>
  <si>
    <t>SUCMS160</t>
  </si>
  <si>
    <t>H20XS498</t>
  </si>
  <si>
    <t>ZH22JV</t>
  </si>
  <si>
    <t>SUCMS210</t>
  </si>
  <si>
    <t>SUCP</t>
  </si>
  <si>
    <t>H20XS500</t>
  </si>
  <si>
    <t>ZH23J0</t>
  </si>
  <si>
    <t>SUCMS220</t>
  </si>
  <si>
    <t>H20XS501</t>
  </si>
  <si>
    <t>ZH23J1</t>
  </si>
  <si>
    <t>SUCMS240</t>
  </si>
  <si>
    <t>H20XS503</t>
  </si>
  <si>
    <t>ZH23J3</t>
  </si>
  <si>
    <t>SUCMS250</t>
  </si>
  <si>
    <t>H20XS504</t>
  </si>
  <si>
    <t>ZH23J4</t>
  </si>
  <si>
    <t>SUCMS310</t>
  </si>
  <si>
    <t>SUCM</t>
  </si>
  <si>
    <t>H20XS505</t>
  </si>
  <si>
    <t>ZH23J5</t>
  </si>
  <si>
    <t>SUCMS320</t>
  </si>
  <si>
    <t>H20XS506</t>
  </si>
  <si>
    <t>ZH23J6</t>
  </si>
  <si>
    <t>SUCMS410</t>
  </si>
  <si>
    <t>SUCT</t>
  </si>
  <si>
    <t>H20XS507</t>
  </si>
  <si>
    <t>ZH23J7</t>
  </si>
  <si>
    <t>SUCMS510</t>
  </si>
  <si>
    <t>SUCG</t>
  </si>
  <si>
    <t>H20XS508</t>
  </si>
  <si>
    <t>ZH23J8</t>
  </si>
  <si>
    <t>SUIVI_NUMERISATION_ADDINGED.TXT</t>
  </si>
  <si>
    <t>SUIVI_NUMERISATION_ADDINGED</t>
  </si>
  <si>
    <t>GCAM</t>
  </si>
  <si>
    <t>#CR#EFAIJ_YYYYMMDDHHMISS_SUIVI_NUMERISATION_ADDINGED.TXT</t>
  </si>
  <si>
    <t>ZH4RJE</t>
  </si>
  <si>
    <t>SUIVI_NUMERISATION_CREDITS.TXT</t>
  </si>
  <si>
    <t>SUIVI_NUMERISATION_CREDITS</t>
  </si>
  <si>
    <t>#CR#EFAIJ_YYYYMMDDHHMISS_SUIVI_NUMERISATION_CREDITS.TXT</t>
  </si>
  <si>
    <t>ZH4RJF</t>
  </si>
  <si>
    <t>SUIVI_NUMERISATION_LIASSEFISCALE.TXT</t>
  </si>
  <si>
    <t>SUIVI_NUMERISATION_LIASSEFISCALE</t>
  </si>
  <si>
    <t>#CR#EFAIJ_YYYYMMDDHHMISS_SUIVI_NUMERISATION_LIASSEFISCALE.TXT</t>
  </si>
  <si>
    <t>ZH4RJH</t>
  </si>
  <si>
    <t>SUIVI_NUMERISATION_VIPSGPAR.TXT</t>
  </si>
  <si>
    <t>SUIVI_NUMERISATION_VIPSGPAR</t>
  </si>
  <si>
    <t>#CR#EFAIJ_YYYYMMDDHHMISS_SUIVI_NUMERISATION_VIPSGPAR.TXT</t>
  </si>
  <si>
    <t>ZH4RJK</t>
  </si>
  <si>
    <t>SUIVI_PRODUCTION.TXT</t>
  </si>
  <si>
    <t>SUIVI_PRODUCTION</t>
  </si>
  <si>
    <t>#CR#EFAIJ_YYYYMMDDHHMISS_SUIVI_PRODUCTION.TXT</t>
  </si>
  <si>
    <t>ZH4RJM</t>
  </si>
  <si>
    <t>SUPCOM</t>
  </si>
  <si>
    <t>CVC2</t>
  </si>
  <si>
    <t>H10XS350</t>
  </si>
  <si>
    <t>ZH1UM5</t>
  </si>
  <si>
    <t>ZH1CM5</t>
  </si>
  <si>
    <t>T1R01P</t>
  </si>
  <si>
    <t>P151</t>
  </si>
  <si>
    <t>ZAXVJ6</t>
  </si>
  <si>
    <t>H10XS049</t>
  </si>
  <si>
    <t>ZH11JW</t>
  </si>
  <si>
    <t>ZH1JJW</t>
  </si>
  <si>
    <t>T1R02P</t>
  </si>
  <si>
    <t>H10XS155</t>
  </si>
  <si>
    <t>ZH11JX</t>
  </si>
  <si>
    <t>ZH1JJX</t>
  </si>
  <si>
    <t>T1R07P</t>
  </si>
  <si>
    <t>H10XS050</t>
  </si>
  <si>
    <t>ZH11JY</t>
  </si>
  <si>
    <t>ZH1JJY</t>
  </si>
  <si>
    <t>T1R08P</t>
  </si>
  <si>
    <t>P158</t>
  </si>
  <si>
    <t>ZAXHJR</t>
  </si>
  <si>
    <t>H10XS156</t>
  </si>
  <si>
    <t>ZH11JZ</t>
  </si>
  <si>
    <t>ZH1JJZ</t>
  </si>
  <si>
    <t>T1R09</t>
  </si>
  <si>
    <t>C159</t>
  </si>
  <si>
    <t>ZAXVJ5</t>
  </si>
  <si>
    <t>H10XS051</t>
  </si>
  <si>
    <t>ZH12J0</t>
  </si>
  <si>
    <t>ZH1KJ0</t>
  </si>
  <si>
    <t>T1R09P</t>
  </si>
  <si>
    <t>T09P</t>
  </si>
  <si>
    <t>V0T1R09P</t>
  </si>
  <si>
    <t>H10XS351</t>
  </si>
  <si>
    <t>ZH1UM6</t>
  </si>
  <si>
    <t>ZH1CM6</t>
  </si>
  <si>
    <t>T1R10</t>
  </si>
  <si>
    <t>C160</t>
  </si>
  <si>
    <t>H10XS052</t>
  </si>
  <si>
    <t>ZH12J1</t>
  </si>
  <si>
    <t>ZH1KJ1</t>
  </si>
  <si>
    <t>T1R11</t>
  </si>
  <si>
    <t>C161</t>
  </si>
  <si>
    <t>H10XS053</t>
  </si>
  <si>
    <t>ZH12J2</t>
  </si>
  <si>
    <t>ZH1KJ2</t>
  </si>
  <si>
    <t>T1R17P</t>
  </si>
  <si>
    <t>T17P</t>
  </si>
  <si>
    <t>H10XS054</t>
  </si>
  <si>
    <t>ZH12J3</t>
  </si>
  <si>
    <t>ZH1KJ3</t>
  </si>
  <si>
    <t>T1R18</t>
  </si>
  <si>
    <t>C168</t>
  </si>
  <si>
    <t>ZAXDJB</t>
  </si>
  <si>
    <t>H10XS055</t>
  </si>
  <si>
    <t>ZH12J4</t>
  </si>
  <si>
    <t>ZH1KJ4</t>
  </si>
  <si>
    <t>T1R18P</t>
  </si>
  <si>
    <t>P168</t>
  </si>
  <si>
    <t>H10XS056</t>
  </si>
  <si>
    <t>ZH12J5</t>
  </si>
  <si>
    <t>ZH1KJ5</t>
  </si>
  <si>
    <t>T1R19</t>
  </si>
  <si>
    <t>C169</t>
  </si>
  <si>
    <t>ZAXDJL</t>
  </si>
  <si>
    <t>H10XS057</t>
  </si>
  <si>
    <t>ZH12J6</t>
  </si>
  <si>
    <t>ZH1KJ6</t>
  </si>
  <si>
    <t>T1R21</t>
  </si>
  <si>
    <t>C171</t>
  </si>
  <si>
    <t>H10XS157</t>
  </si>
  <si>
    <t>ZH12J7</t>
  </si>
  <si>
    <t>ZH1KJ7</t>
  </si>
  <si>
    <t>T1R23</t>
  </si>
  <si>
    <t>C173</t>
  </si>
  <si>
    <t>H10XS058</t>
  </si>
  <si>
    <t>ZH12J8</t>
  </si>
  <si>
    <t>ZH1KJ8</t>
  </si>
  <si>
    <t>T1R31</t>
  </si>
  <si>
    <t>C181</t>
  </si>
  <si>
    <t>H10XS059</t>
  </si>
  <si>
    <t>ZH12J9</t>
  </si>
  <si>
    <t>ZH1KJ9</t>
  </si>
  <si>
    <t>T1R35</t>
  </si>
  <si>
    <t>C185</t>
  </si>
  <si>
    <t>ZAXVJ2</t>
  </si>
  <si>
    <t>H10XS060</t>
  </si>
  <si>
    <t>ZH12JA</t>
  </si>
  <si>
    <t>ZH1KJA</t>
  </si>
  <si>
    <t>T1R48E</t>
  </si>
  <si>
    <t>C196</t>
  </si>
  <si>
    <t>H40XS269</t>
  </si>
  <si>
    <t>ZH4YJF</t>
  </si>
  <si>
    <t>ZH4GJF</t>
  </si>
  <si>
    <t>T1R49C</t>
  </si>
  <si>
    <t>C199</t>
  </si>
  <si>
    <t>ZAXDJA</t>
  </si>
  <si>
    <t>H10XS061</t>
  </si>
  <si>
    <t>ZH12JB</t>
  </si>
  <si>
    <t>ZH1KJB</t>
  </si>
  <si>
    <t>T1R52C</t>
  </si>
  <si>
    <t>C182</t>
  </si>
  <si>
    <t>H10XS062</t>
  </si>
  <si>
    <t>ZH12JC</t>
  </si>
  <si>
    <t>ZH1KJC</t>
  </si>
  <si>
    <t>T1R53C</t>
  </si>
  <si>
    <t>C183</t>
  </si>
  <si>
    <t>H10XS063</t>
  </si>
  <si>
    <t>ZH12JD</t>
  </si>
  <si>
    <t>ZH1KJD</t>
  </si>
  <si>
    <t>T2R05P</t>
  </si>
  <si>
    <t>IMPO</t>
  </si>
  <si>
    <t>H20XS057</t>
  </si>
  <si>
    <t>ZH2XJR</t>
  </si>
  <si>
    <t>ZH2FJR</t>
  </si>
  <si>
    <t>T2R18P</t>
  </si>
  <si>
    <t>P218</t>
  </si>
  <si>
    <t>H10XS158</t>
  </si>
  <si>
    <t>ZH12JE</t>
  </si>
  <si>
    <t>ZH1KJE</t>
  </si>
  <si>
    <t>T3R05</t>
  </si>
  <si>
    <t>H40XS057</t>
  </si>
  <si>
    <t>ZH4YJG</t>
  </si>
  <si>
    <t>ZH4GJG</t>
  </si>
  <si>
    <t>T3R07P</t>
  </si>
  <si>
    <t>T3R7</t>
  </si>
  <si>
    <t>H10XS421</t>
  </si>
  <si>
    <t>ZH12JF</t>
  </si>
  <si>
    <t>ZH1KJF</t>
  </si>
  <si>
    <t>T3R08</t>
  </si>
  <si>
    <t>C308</t>
  </si>
  <si>
    <t>H10XS159</t>
  </si>
  <si>
    <t>ZH12JG</t>
  </si>
  <si>
    <t>ZH1KJG</t>
  </si>
  <si>
    <t>T3R13</t>
  </si>
  <si>
    <t>H40XS058</t>
  </si>
  <si>
    <t>ZH4YJH</t>
  </si>
  <si>
    <t>ZH4GJH</t>
  </si>
  <si>
    <t>T3R14C</t>
  </si>
  <si>
    <t>C314</t>
  </si>
  <si>
    <t>H40XS059</t>
  </si>
  <si>
    <t>ZH4YJI</t>
  </si>
  <si>
    <t>ZH4GJI</t>
  </si>
  <si>
    <t>T3R17C</t>
  </si>
  <si>
    <t>C317</t>
  </si>
  <si>
    <t>ZAXUJ6</t>
  </si>
  <si>
    <t>H00XS269</t>
  </si>
  <si>
    <t>ZH0WJI</t>
  </si>
  <si>
    <t>ZH0EJI</t>
  </si>
  <si>
    <t>T4R13</t>
  </si>
  <si>
    <t>C463</t>
  </si>
  <si>
    <t>ZAXBJD</t>
  </si>
  <si>
    <t>H10XS422</t>
  </si>
  <si>
    <t>ZH12JH</t>
  </si>
  <si>
    <t>ZH1KJH</t>
  </si>
  <si>
    <t xml:space="preserve">T5R01 </t>
  </si>
  <si>
    <t>T5R01</t>
  </si>
  <si>
    <t>DESCOM A POUR ADRESSE RESEAU</t>
  </si>
  <si>
    <t>H00XS030</t>
  </si>
  <si>
    <t>ZH0SJR</t>
  </si>
  <si>
    <t>ZH0AJT</t>
  </si>
  <si>
    <t>T5R02</t>
  </si>
  <si>
    <t>T5R2</t>
  </si>
  <si>
    <t>H10XS160</t>
  </si>
  <si>
    <t>ZH12JI</t>
  </si>
  <si>
    <t>ZH1KJI</t>
  </si>
  <si>
    <t>T5R03</t>
  </si>
  <si>
    <t>H10XS161</t>
  </si>
  <si>
    <t>ZH12JJ</t>
  </si>
  <si>
    <t>ZH1KJJ</t>
  </si>
  <si>
    <t>T5R03D</t>
  </si>
  <si>
    <t>T53D</t>
  </si>
  <si>
    <t>H10XS162</t>
  </si>
  <si>
    <t>ZH12JK</t>
  </si>
  <si>
    <t>ZH1KJK</t>
  </si>
  <si>
    <t>T5R04P</t>
  </si>
  <si>
    <t>P554</t>
  </si>
  <si>
    <t>H10XS423</t>
  </si>
  <si>
    <t>ZH12JL</t>
  </si>
  <si>
    <t>ZH1KJL</t>
  </si>
  <si>
    <t>T5R05P</t>
  </si>
  <si>
    <t>T5R5</t>
  </si>
  <si>
    <t>H10XS163</t>
  </si>
  <si>
    <t>ZH12JM</t>
  </si>
  <si>
    <t>ZH1KJM</t>
  </si>
  <si>
    <t>T5R09</t>
  </si>
  <si>
    <t>H10XS164</t>
  </si>
  <si>
    <t>ZH12JN</t>
  </si>
  <si>
    <t>ZH1KJN</t>
  </si>
  <si>
    <t>T5R15</t>
  </si>
  <si>
    <t>ZAXUJ7</t>
  </si>
  <si>
    <t>H00XS270</t>
  </si>
  <si>
    <t>ZH0WJJ</t>
  </si>
  <si>
    <t>ZH0EJJ</t>
  </si>
  <si>
    <t xml:space="preserve">T5R25 </t>
  </si>
  <si>
    <t>T5R25</t>
  </si>
  <si>
    <t>DESTINATAIRE DE COMM DESIGNE EDS</t>
  </si>
  <si>
    <t>H00XS029</t>
  </si>
  <si>
    <t>ZH0SJE</t>
  </si>
  <si>
    <t>ZH0AJS</t>
  </si>
  <si>
    <t>T6R01</t>
  </si>
  <si>
    <t>C651</t>
  </si>
  <si>
    <t>ZAXWJT</t>
  </si>
  <si>
    <t>H10XS064</t>
  </si>
  <si>
    <t>ZH12JO</t>
  </si>
  <si>
    <t>ZH1KJO</t>
  </si>
  <si>
    <t>T6R05</t>
  </si>
  <si>
    <t>C655</t>
  </si>
  <si>
    <t>ZAXWJL</t>
  </si>
  <si>
    <t>H10XS165</t>
  </si>
  <si>
    <t>ZH12JP</t>
  </si>
  <si>
    <t>ZH1KJP</t>
  </si>
  <si>
    <t>T6R10</t>
  </si>
  <si>
    <t>H10XS166</t>
  </si>
  <si>
    <t>ZH12JQ</t>
  </si>
  <si>
    <t>ZH1KJQ</t>
  </si>
  <si>
    <t>T6R15</t>
  </si>
  <si>
    <t>H10XS167</t>
  </si>
  <si>
    <t>ZH12JR</t>
  </si>
  <si>
    <t>ZH1KJR</t>
  </si>
  <si>
    <t>T6R21C</t>
  </si>
  <si>
    <t>C671</t>
  </si>
  <si>
    <t>ZAXIJK</t>
  </si>
  <si>
    <t>H10XS424</t>
  </si>
  <si>
    <t>ZH12JS</t>
  </si>
  <si>
    <t>ZH1KJS</t>
  </si>
  <si>
    <t>T6R21P</t>
  </si>
  <si>
    <t>P671</t>
  </si>
  <si>
    <t>H10XS425</t>
  </si>
  <si>
    <t>ZH12JT</t>
  </si>
  <si>
    <t>ZH1KJT</t>
  </si>
  <si>
    <t>T6R27C</t>
  </si>
  <si>
    <t>H10XS168</t>
  </si>
  <si>
    <t>ZH12JU</t>
  </si>
  <si>
    <t>ZH1KJU</t>
  </si>
  <si>
    <t>T7R02</t>
  </si>
  <si>
    <t>H10XS515</t>
  </si>
  <si>
    <t>ZH12JV</t>
  </si>
  <si>
    <t>ZH1KJV</t>
  </si>
  <si>
    <t>T7R05</t>
  </si>
  <si>
    <t>H10XS516</t>
  </si>
  <si>
    <t>ZH12JW</t>
  </si>
  <si>
    <t>ZH1KJW</t>
  </si>
  <si>
    <t>TAN00001</t>
  </si>
  <si>
    <t>Tandem</t>
  </si>
  <si>
    <t xml:space="preserve">TABLE DES MOTIFS DE REJET                                   </t>
  </si>
  <si>
    <t>TAND</t>
  </si>
  <si>
    <t>ZH2UMP</t>
  </si>
  <si>
    <t>TB3ARGTB</t>
  </si>
  <si>
    <t>T3AR</t>
  </si>
  <si>
    <t>H20XS336</t>
  </si>
  <si>
    <t>ZH2XJS</t>
  </si>
  <si>
    <t>ZH2FJS</t>
  </si>
  <si>
    <t>TB3AUTTB</t>
  </si>
  <si>
    <t>T3AU</t>
  </si>
  <si>
    <t>H20XS337</t>
  </si>
  <si>
    <t>ZH2XJT</t>
  </si>
  <si>
    <t>ZH2FJT</t>
  </si>
  <si>
    <t>IARFKA26</t>
  </si>
  <si>
    <t>KA26VJ</t>
  </si>
  <si>
    <t>H20XS204</t>
  </si>
  <si>
    <t>ZH2TMF</t>
  </si>
  <si>
    <t>TB3CLNTB</t>
  </si>
  <si>
    <t>T3CL</t>
  </si>
  <si>
    <t>TB3CLNVU01</t>
  </si>
  <si>
    <t>H20XS292</t>
  </si>
  <si>
    <t>ZH2UMQ</t>
  </si>
  <si>
    <t>ZH2CMQ</t>
  </si>
  <si>
    <t>TB3DEMTB</t>
  </si>
  <si>
    <t>T3DM</t>
  </si>
  <si>
    <t>H20XS339</t>
  </si>
  <si>
    <t>ZH2XJV</t>
  </si>
  <si>
    <t>ZH2FJV</t>
  </si>
  <si>
    <t>TB3DVATB</t>
  </si>
  <si>
    <t>T3DV</t>
  </si>
  <si>
    <t>H20XS340</t>
  </si>
  <si>
    <t>ZH2XJW</t>
  </si>
  <si>
    <t>ZH2FJW</t>
  </si>
  <si>
    <t>TB3FORTB</t>
  </si>
  <si>
    <t>T3FO</t>
  </si>
  <si>
    <t>H20XS341</t>
  </si>
  <si>
    <t>ZH2XJX</t>
  </si>
  <si>
    <t>ZH2FJX</t>
  </si>
  <si>
    <t>TB3IDTTB</t>
  </si>
  <si>
    <t>T3DT</t>
  </si>
  <si>
    <t>H20XS342</t>
  </si>
  <si>
    <t>ZH2XJY</t>
  </si>
  <si>
    <t>ZH2FJY</t>
  </si>
  <si>
    <t>TB3LOATB</t>
  </si>
  <si>
    <t>T3LA</t>
  </si>
  <si>
    <t>H20XS404</t>
  </si>
  <si>
    <t>ZH2XJZ</t>
  </si>
  <si>
    <t>ZH2FJZ</t>
  </si>
  <si>
    <t>TB3LORTB</t>
  </si>
  <si>
    <t>T3LR</t>
  </si>
  <si>
    <t>TB3LORVU02</t>
  </si>
  <si>
    <t>H20XS405</t>
  </si>
  <si>
    <t>ZH2YJ0</t>
  </si>
  <si>
    <t>ZH2GJ0</t>
  </si>
  <si>
    <t>TB3MVATB</t>
  </si>
  <si>
    <t>T3MA</t>
  </si>
  <si>
    <t>TB3MVAVU02</t>
  </si>
  <si>
    <t>H20XS406</t>
  </si>
  <si>
    <t>ZH2YJ1</t>
  </si>
  <si>
    <t>ZH2GJ1</t>
  </si>
  <si>
    <t>TB3MVRTB</t>
  </si>
  <si>
    <t>T3MR</t>
  </si>
  <si>
    <t>TB3MVRVU01</t>
  </si>
  <si>
    <t>H20XS407</t>
  </si>
  <si>
    <t>ZH2YJ2</t>
  </si>
  <si>
    <t>ZH2GJ2</t>
  </si>
  <si>
    <t>TB3SERTB</t>
  </si>
  <si>
    <t>T3SE</t>
  </si>
  <si>
    <t>H20XS343</t>
  </si>
  <si>
    <t>ZH2YJ3</t>
  </si>
  <si>
    <t>ZH2GJ3</t>
  </si>
  <si>
    <t>TBA24</t>
  </si>
  <si>
    <t>Gestion des adhérents cartes TIM</t>
  </si>
  <si>
    <t>BA24</t>
  </si>
  <si>
    <t>V2A24</t>
  </si>
  <si>
    <t>H20XS344</t>
  </si>
  <si>
    <t>ZH2YJ4</t>
  </si>
  <si>
    <t>ZH2GJ4</t>
  </si>
  <si>
    <t>TBECRITB</t>
  </si>
  <si>
    <t>SGS7</t>
  </si>
  <si>
    <t>H00XS271</t>
  </si>
  <si>
    <t>ZH0WJL</t>
  </si>
  <si>
    <t>ZH0EJL</t>
  </si>
  <si>
    <t>TBEDELMA</t>
  </si>
  <si>
    <t>SGR9</t>
  </si>
  <si>
    <t>H00XS272</t>
  </si>
  <si>
    <t>ZH0WJM</t>
  </si>
  <si>
    <t>ZH0EJM</t>
  </si>
  <si>
    <t>TBEDEPB</t>
  </si>
  <si>
    <t>SGS6</t>
  </si>
  <si>
    <t>H00XS296</t>
  </si>
  <si>
    <t>ZH0WJN</t>
  </si>
  <si>
    <t>ZH0EJN</t>
  </si>
  <si>
    <t>TBEFICB</t>
  </si>
  <si>
    <t>SGS2</t>
  </si>
  <si>
    <t>H00XS297</t>
  </si>
  <si>
    <t>ZH0WJO</t>
  </si>
  <si>
    <t>ZH0EJO</t>
  </si>
  <si>
    <t>TBEMETA</t>
  </si>
  <si>
    <t>SGS1</t>
  </si>
  <si>
    <t>H00XS274</t>
  </si>
  <si>
    <t>ZH0WJQ</t>
  </si>
  <si>
    <t>ZH0EJQ</t>
  </si>
  <si>
    <t>TBERDEMA</t>
  </si>
  <si>
    <t>SGR4</t>
  </si>
  <si>
    <t>H00XS275</t>
  </si>
  <si>
    <t>ZH0WJR</t>
  </si>
  <si>
    <t>ZH0EJR</t>
  </si>
  <si>
    <t>TBETRANSB</t>
  </si>
  <si>
    <t>TBETANSB</t>
  </si>
  <si>
    <t>SGS3</t>
  </si>
  <si>
    <t>H00XS298</t>
  </si>
  <si>
    <t>ZH0WJT</t>
  </si>
  <si>
    <t>ZH0EJT</t>
  </si>
  <si>
    <t>TBETRAMA</t>
  </si>
  <si>
    <t>SGR2</t>
  </si>
  <si>
    <t>H00XS276</t>
  </si>
  <si>
    <t>ZH0WJS</t>
  </si>
  <si>
    <t>ZH0EJS</t>
  </si>
  <si>
    <t>TBEUSERB</t>
  </si>
  <si>
    <t>SGR8</t>
  </si>
  <si>
    <t>H00XS277</t>
  </si>
  <si>
    <t>ZH0WJU</t>
  </si>
  <si>
    <t>ZH0EJU</t>
  </si>
  <si>
    <t>TBEUSMTA</t>
  </si>
  <si>
    <t>SGR5</t>
  </si>
  <si>
    <t>TBEUSMT2</t>
  </si>
  <si>
    <t>ZH0IJV</t>
  </si>
  <si>
    <t>H00XS278</t>
  </si>
  <si>
    <t>ZH0WJV</t>
  </si>
  <si>
    <t>ZH0EJV</t>
  </si>
  <si>
    <t>TBF11</t>
  </si>
  <si>
    <t>BF11</t>
  </si>
  <si>
    <t>H20XS345</t>
  </si>
  <si>
    <t>ZH2YJ5</t>
  </si>
  <si>
    <t>ZH2GJ5</t>
  </si>
  <si>
    <t>TBG20</t>
  </si>
  <si>
    <t>Gestion des paiements cartes TIM</t>
  </si>
  <si>
    <t xml:space="preserve">TIM FRAUDE TABLE DE TRAVAIL - REMISES JOURNALIERES          </t>
  </si>
  <si>
    <t>BG20VT</t>
  </si>
  <si>
    <t>TIMBG20T</t>
  </si>
  <si>
    <t>ZH2YJ6</t>
  </si>
  <si>
    <t>ZH2GJ6</t>
  </si>
  <si>
    <t>TBI14</t>
  </si>
  <si>
    <t>TI14</t>
  </si>
  <si>
    <t>TIMBI14T</t>
  </si>
  <si>
    <t>ZH2YJ7</t>
  </si>
  <si>
    <t>ZH2GJ7</t>
  </si>
  <si>
    <t>TBK13</t>
  </si>
  <si>
    <t>TK13</t>
  </si>
  <si>
    <t>H20XS348</t>
  </si>
  <si>
    <t>ZH2YJ8</t>
  </si>
  <si>
    <t>ZH2GJ8</t>
  </si>
  <si>
    <t>TBK14</t>
  </si>
  <si>
    <t>TK14</t>
  </si>
  <si>
    <t>H20XS349</t>
  </si>
  <si>
    <t>ZH2YJ9</t>
  </si>
  <si>
    <t>ZH2GJ9</t>
  </si>
  <si>
    <t>TBK21</t>
  </si>
  <si>
    <t>BK21</t>
  </si>
  <si>
    <t>TIMBK21T</t>
  </si>
  <si>
    <t>ZH2YJA</t>
  </si>
  <si>
    <t>ZH2GJA</t>
  </si>
  <si>
    <t>TBP16</t>
  </si>
  <si>
    <t>BP16</t>
  </si>
  <si>
    <t>TIMBP16B</t>
  </si>
  <si>
    <t>ZH2YJB</t>
  </si>
  <si>
    <t>ZH2GJB</t>
  </si>
  <si>
    <t>TBQ02</t>
  </si>
  <si>
    <t>Gestion autorisations cartes TIM</t>
  </si>
  <si>
    <t xml:space="preserve">AUTORISATION                                                </t>
  </si>
  <si>
    <t>BQ02</t>
  </si>
  <si>
    <t>ZH2YJC</t>
  </si>
  <si>
    <t>TBR11</t>
  </si>
  <si>
    <t xml:space="preserve">TIM RETRAIT - ARCHIVE OPERATION RETRAIT                     </t>
  </si>
  <si>
    <t>BR11</t>
  </si>
  <si>
    <t>TIMBR11T</t>
  </si>
  <si>
    <t>ZH2YJD</t>
  </si>
  <si>
    <t>ZH2GJD</t>
  </si>
  <si>
    <t>TBT46</t>
  </si>
  <si>
    <t xml:space="preserve">FONCTIONS D'ACCEPTATION                                     </t>
  </si>
  <si>
    <t>BT46</t>
  </si>
  <si>
    <t>H20XS353</t>
  </si>
  <si>
    <t>ZH2YJE</t>
  </si>
  <si>
    <t>ZH2GJE</t>
  </si>
  <si>
    <t>TBT4D</t>
  </si>
  <si>
    <t xml:space="preserve">TABLE DES CODES MCC                                         </t>
  </si>
  <si>
    <t>BT4D</t>
  </si>
  <si>
    <t>H20XS354</t>
  </si>
  <si>
    <t>ZH2YJF</t>
  </si>
  <si>
    <t>ZH2GJF</t>
  </si>
  <si>
    <t>TBT65</t>
  </si>
  <si>
    <t xml:space="preserve">MODELE FACTURATION SERVICES                                 </t>
  </si>
  <si>
    <t>TT65</t>
  </si>
  <si>
    <t>H20XS355</t>
  </si>
  <si>
    <t>ZH2YJG</t>
  </si>
  <si>
    <t>ZH2GJG</t>
  </si>
  <si>
    <t>TBT66</t>
  </si>
  <si>
    <t xml:space="preserve">MODELE FACTURATION SEUILS                                   </t>
  </si>
  <si>
    <t>TT66</t>
  </si>
  <si>
    <t>H20XS356</t>
  </si>
  <si>
    <t>ZH2YJH</t>
  </si>
  <si>
    <t>ZH2GJH</t>
  </si>
  <si>
    <t>TBT67</t>
  </si>
  <si>
    <t xml:space="preserve">MODELE FACTURATION TAUX                                     </t>
  </si>
  <si>
    <t>TT67</t>
  </si>
  <si>
    <t>H20XS357</t>
  </si>
  <si>
    <t>ZH2YJI</t>
  </si>
  <si>
    <t>ZH2GJI</t>
  </si>
  <si>
    <t>TBT68</t>
  </si>
  <si>
    <t xml:space="preserve">TABLE FACTURATION DES SERVICES                              </t>
  </si>
  <si>
    <t>TT68</t>
  </si>
  <si>
    <t>H20XS358</t>
  </si>
  <si>
    <t>ZH2YJJ</t>
  </si>
  <si>
    <t>ZH2GJJ</t>
  </si>
  <si>
    <t>TBT69</t>
  </si>
  <si>
    <t xml:space="preserve">FACTURATION SERVICES PAR ACCEPTEUR                          </t>
  </si>
  <si>
    <t>TT69</t>
  </si>
  <si>
    <t>H20XS359</t>
  </si>
  <si>
    <t>ZH2YJK</t>
  </si>
  <si>
    <t>ZH2GJK</t>
  </si>
  <si>
    <t>TBT92</t>
  </si>
  <si>
    <t xml:space="preserve">TIM COMMUN PARAMETRE - CODES MCC TE                         </t>
  </si>
  <si>
    <t>BT92</t>
  </si>
  <si>
    <t>V2T92</t>
  </si>
  <si>
    <t>H20XS293</t>
  </si>
  <si>
    <t>ZH2UMR</t>
  </si>
  <si>
    <t>ZH2CMR</t>
  </si>
  <si>
    <t>TCASFM</t>
  </si>
  <si>
    <t xml:space="preserve">SITUATION COMPTABLE FIN DE MOIS                             </t>
  </si>
  <si>
    <t>H10XS067</t>
  </si>
  <si>
    <t>ZH1UM7</t>
  </si>
  <si>
    <t>ZH1CM7</t>
  </si>
  <si>
    <t>TCNEG</t>
  </si>
  <si>
    <t xml:space="preserve">SF TIDETTCN                                                 </t>
  </si>
  <si>
    <t>H20XS402</t>
  </si>
  <si>
    <t>ZH2YJL</t>
  </si>
  <si>
    <t>ZH2GJL</t>
  </si>
  <si>
    <t>TCP00JI1</t>
  </si>
  <si>
    <t>TCPJ</t>
  </si>
  <si>
    <t>ZH12JX</t>
  </si>
  <si>
    <t>TCPXS360</t>
  </si>
  <si>
    <t>XP25</t>
  </si>
  <si>
    <t>ZH1UM8</t>
  </si>
  <si>
    <t>TCPXSMI1</t>
  </si>
  <si>
    <t>TCPM</t>
  </si>
  <si>
    <t>ZH1UM9</t>
  </si>
  <si>
    <t>TDSCRAIM</t>
  </si>
  <si>
    <t>TDSCAUTR</t>
  </si>
  <si>
    <t>K406</t>
  </si>
  <si>
    <t>H10XS009</t>
  </si>
  <si>
    <t>ZH12JY</t>
  </si>
  <si>
    <t>ZH1KJY</t>
  </si>
  <si>
    <t>TDSCK103</t>
  </si>
  <si>
    <t>H10XS010</t>
  </si>
  <si>
    <t>ZH12JZ</t>
  </si>
  <si>
    <t>TDSCK106</t>
  </si>
  <si>
    <t>H10XS011</t>
  </si>
  <si>
    <t>ZH13J0</t>
  </si>
  <si>
    <t>TDSCK107</t>
  </si>
  <si>
    <t>H10XS012</t>
  </si>
  <si>
    <t>ZH13J1</t>
  </si>
  <si>
    <t>TDSCK109</t>
  </si>
  <si>
    <t>H10XS013</t>
  </si>
  <si>
    <t>ZH13J2</t>
  </si>
  <si>
    <t>TDSCK115</t>
  </si>
  <si>
    <t>H10XS014</t>
  </si>
  <si>
    <t>ZH13J3</t>
  </si>
  <si>
    <t>TDSCK117</t>
  </si>
  <si>
    <t>H10XS015</t>
  </si>
  <si>
    <t>ZH13J4</t>
  </si>
  <si>
    <t>TDSCK122</t>
  </si>
  <si>
    <t>K100</t>
  </si>
  <si>
    <t>H10XS016</t>
  </si>
  <si>
    <t>ZH13J5</t>
  </si>
  <si>
    <t>TDSCK130</t>
  </si>
  <si>
    <t>H10XS017</t>
  </si>
  <si>
    <t>ZH13J6</t>
  </si>
  <si>
    <t>TDSCK132</t>
  </si>
  <si>
    <t>H10XS018</t>
  </si>
  <si>
    <t>ZH13J7</t>
  </si>
  <si>
    <t>TDSCK142</t>
  </si>
  <si>
    <t>H10XS002</t>
  </si>
  <si>
    <t>ZH13J8</t>
  </si>
  <si>
    <t>TDSCK144</t>
  </si>
  <si>
    <t>H10XS003</t>
  </si>
  <si>
    <t>ZH13J9</t>
  </si>
  <si>
    <t>TDSCK145</t>
  </si>
  <si>
    <t>H10XS004</t>
  </si>
  <si>
    <t>ZH13JA</t>
  </si>
  <si>
    <t>TDSCK161</t>
  </si>
  <si>
    <t>H10XS019</t>
  </si>
  <si>
    <t>ZH13JB</t>
  </si>
  <si>
    <t>TDSCK164</t>
  </si>
  <si>
    <t>H10XS810</t>
  </si>
  <si>
    <t>ZH13JC</t>
  </si>
  <si>
    <t>TDSCK170</t>
  </si>
  <si>
    <t>H10XS021</t>
  </si>
  <si>
    <t>ZH13JD</t>
  </si>
  <si>
    <t>TDSCK171</t>
  </si>
  <si>
    <t>H10XS022</t>
  </si>
  <si>
    <t>ZH13JE</t>
  </si>
  <si>
    <t>TDSCK172</t>
  </si>
  <si>
    <t>H10XS023</t>
  </si>
  <si>
    <t>ZH13JF</t>
  </si>
  <si>
    <t>TDSCK173</t>
  </si>
  <si>
    <t>H10XS024</t>
  </si>
  <si>
    <t>ZH13JG</t>
  </si>
  <si>
    <t>TDSCK174</t>
  </si>
  <si>
    <t>H10XS025</t>
  </si>
  <si>
    <t>ZH13JH</t>
  </si>
  <si>
    <t>TDSSOL</t>
  </si>
  <si>
    <t>H10XS065</t>
  </si>
  <si>
    <t>ZH13JK</t>
  </si>
  <si>
    <t>ZH1LJK</t>
  </si>
  <si>
    <t>TECCOM</t>
  </si>
  <si>
    <t xml:space="preserve">NRC:TECHNIQUE DE COMMUNICATION                              </t>
  </si>
  <si>
    <t>TECO</t>
  </si>
  <si>
    <t>H40XS060</t>
  </si>
  <si>
    <t>ZH4YJJ</t>
  </si>
  <si>
    <t>ZH4GJJ</t>
  </si>
  <si>
    <t>TECHISTO</t>
  </si>
  <si>
    <t xml:space="preserve">FICHIER NOUVEL HISTORIQUE MOUVEMENT                         </t>
  </si>
  <si>
    <t>K405</t>
  </si>
  <si>
    <t>ZH1UMA</t>
  </si>
  <si>
    <t>TELFIA</t>
  </si>
  <si>
    <t>TFIA</t>
  </si>
  <si>
    <t>H40XS270</t>
  </si>
  <si>
    <t>ZH4YJK</t>
  </si>
  <si>
    <t>ZH4GJK</t>
  </si>
  <si>
    <t>TELREMV2</t>
  </si>
  <si>
    <t>TELR</t>
  </si>
  <si>
    <t>ZH0WJW</t>
  </si>
  <si>
    <t>TEMRECOP</t>
  </si>
  <si>
    <t>TELA</t>
  </si>
  <si>
    <t>TROP</t>
  </si>
  <si>
    <t>H00XS135</t>
  </si>
  <si>
    <t>ZH0WJX</t>
  </si>
  <si>
    <t>ZH0AJR</t>
  </si>
  <si>
    <t>TEMXSCRE</t>
  </si>
  <si>
    <t>Echanges TE/LA interbancaires (TE MINOS)</t>
  </si>
  <si>
    <t>TCRP</t>
  </si>
  <si>
    <t>H20XS132</t>
  </si>
  <si>
    <t>ZH2YJM</t>
  </si>
  <si>
    <t>ZH2AJX</t>
  </si>
  <si>
    <t>TEPAR</t>
  </si>
  <si>
    <t>TIPE</t>
  </si>
  <si>
    <t>H20XS131</t>
  </si>
  <si>
    <t>ZH2XJC</t>
  </si>
  <si>
    <t>ZH2AJY</t>
  </si>
  <si>
    <t>$TERDET</t>
  </si>
  <si>
    <t>AFDS</t>
  </si>
  <si>
    <t>TERDET</t>
  </si>
  <si>
    <t>TDET</t>
  </si>
  <si>
    <t>H00XS008</t>
  </si>
  <si>
    <t>ZH0SJC</t>
  </si>
  <si>
    <t>ZH0AJB</t>
  </si>
  <si>
    <t>$TERLOC</t>
  </si>
  <si>
    <t>TERLOC</t>
  </si>
  <si>
    <t>TLOC</t>
  </si>
  <si>
    <t>H00XS009</t>
  </si>
  <si>
    <t>ZH0SJD</t>
  </si>
  <si>
    <t>ZH0AJC</t>
  </si>
  <si>
    <t>TFIJOUR</t>
  </si>
  <si>
    <t>WW9D</t>
  </si>
  <si>
    <t>ZH0WJY</t>
  </si>
  <si>
    <t xml:space="preserve">Gestion de la sécurité financière </t>
  </si>
  <si>
    <t>SFI</t>
  </si>
  <si>
    <t>THICONSP</t>
  </si>
  <si>
    <t xml:space="preserve">HISTORIQUE CONSOMMATION                                     </t>
  </si>
  <si>
    <t>VHICONSP</t>
  </si>
  <si>
    <t>H40XS009</t>
  </si>
  <si>
    <t>ZH4TM1</t>
  </si>
  <si>
    <t>ZH4BM1</t>
  </si>
  <si>
    <t>TIA3B</t>
  </si>
  <si>
    <t>KEMV</t>
  </si>
  <si>
    <t>H00XS193</t>
  </si>
  <si>
    <t>ZH0WJZ</t>
  </si>
  <si>
    <t>ZH0EJZ</t>
  </si>
  <si>
    <t>TIAXS008</t>
  </si>
  <si>
    <t xml:space="preserve">FICHIER PERMANENT STOCKAGE MOUVEMENTS MENSUELS RAFFEC       </t>
  </si>
  <si>
    <t>TA01</t>
  </si>
  <si>
    <t>TIAXT008</t>
  </si>
  <si>
    <t>ZH2YJO</t>
  </si>
  <si>
    <t>TIERS</t>
  </si>
  <si>
    <t>RA09</t>
  </si>
  <si>
    <t>ZAXCJ2</t>
  </si>
  <si>
    <t>V3TIERS</t>
  </si>
  <si>
    <t>H00XS279</t>
  </si>
  <si>
    <t>ZH0XJ0</t>
  </si>
  <si>
    <t>ZH0FJ0</t>
  </si>
  <si>
    <t>TIKCNTBG</t>
  </si>
  <si>
    <t xml:space="preserve">EDITION DES CLIENTS RISQUES                                 </t>
  </si>
  <si>
    <t>TKCB</t>
  </si>
  <si>
    <t>TIKCTTBG</t>
  </si>
  <si>
    <t>ZH2YJP</t>
  </si>
  <si>
    <t>TIKINFO1</t>
  </si>
  <si>
    <t>TKI1</t>
  </si>
  <si>
    <t>TIKINFOT</t>
  </si>
  <si>
    <t>ZH2YJQ</t>
  </si>
  <si>
    <t>TIKIX006</t>
  </si>
  <si>
    <t>CARTES A RENOUVELLER (PRINT-MANAGER: AVIS DE RENOUVELLEMENT)</t>
  </si>
  <si>
    <t>TKX6</t>
  </si>
  <si>
    <t>zH24J7</t>
  </si>
  <si>
    <t>ZH2YJS</t>
  </si>
  <si>
    <t>zH24J6</t>
  </si>
  <si>
    <t>TIMELC</t>
  </si>
  <si>
    <t xml:space="preserve">CONTRAT CARTE TIM "CORRESPOND A" ELEMENT CONTRAT VEGA       </t>
  </si>
  <si>
    <t>M281</t>
  </si>
  <si>
    <t>ZAXHJZ</t>
  </si>
  <si>
    <t>H20XS058</t>
  </si>
  <si>
    <t>ZH2YJT</t>
  </si>
  <si>
    <t>ZH2GJT</t>
  </si>
  <si>
    <t>TIMTBA02</t>
  </si>
  <si>
    <t xml:space="preserve">COMMERCE                                                    </t>
  </si>
  <si>
    <t>TA02</t>
  </si>
  <si>
    <t>H20XS044</t>
  </si>
  <si>
    <t>ZH2YJU</t>
  </si>
  <si>
    <t>ZH2GJU</t>
  </si>
  <si>
    <t>TIMTBA03</t>
  </si>
  <si>
    <t xml:space="preserve">DEROGATION COMMERCE                                         </t>
  </si>
  <si>
    <t>BA03</t>
  </si>
  <si>
    <t>H20XS360</t>
  </si>
  <si>
    <t>ZH2YJV</t>
  </si>
  <si>
    <t>ZH2GJV</t>
  </si>
  <si>
    <t>TIMTBA04</t>
  </si>
  <si>
    <t>TA04</t>
  </si>
  <si>
    <t>H20XS045</t>
  </si>
  <si>
    <t>ZH2YJW</t>
  </si>
  <si>
    <t>ZH2GJW</t>
  </si>
  <si>
    <t>TIMTBA05</t>
  </si>
  <si>
    <t xml:space="preserve">REMISE MATERIEL                                             </t>
  </si>
  <si>
    <t>TA05</t>
  </si>
  <si>
    <t>H20XS361</t>
  </si>
  <si>
    <t>ZH2YJX</t>
  </si>
  <si>
    <t>ZH2GJX</t>
  </si>
  <si>
    <t>TIMTBA08</t>
  </si>
  <si>
    <t xml:space="preserve">ARCHIVE MOUVEMENT ADMINISTRATIF CEDICAM                     </t>
  </si>
  <si>
    <t>BA08</t>
  </si>
  <si>
    <t>H20XS362</t>
  </si>
  <si>
    <t>ZH2YJY</t>
  </si>
  <si>
    <t>ZH2GJY</t>
  </si>
  <si>
    <t>TIMTBA11</t>
  </si>
  <si>
    <t xml:space="preserve">REMISE PAIEMENT ELECTRONIQUE                                </t>
  </si>
  <si>
    <t>TA11</t>
  </si>
  <si>
    <t>TIMBA11T</t>
  </si>
  <si>
    <t>ZH2YJZ</t>
  </si>
  <si>
    <t>ZH2GJZ</t>
  </si>
  <si>
    <t>TIMTBA12</t>
  </si>
  <si>
    <t>TA12</t>
  </si>
  <si>
    <t>H20XS047</t>
  </si>
  <si>
    <t>ZH2UMS</t>
  </si>
  <si>
    <t>ZH2CMS</t>
  </si>
  <si>
    <t>TIMTBH02</t>
  </si>
  <si>
    <t xml:space="preserve">BASE IMAGE CARTE CMS                                        </t>
  </si>
  <si>
    <t>BH02</t>
  </si>
  <si>
    <t>TIMBH02T</t>
  </si>
  <si>
    <t>ZH2ZJ0</t>
  </si>
  <si>
    <t>ZH2HJ0</t>
  </si>
  <si>
    <t>TIMTBK01</t>
  </si>
  <si>
    <t xml:space="preserve">CONTRAT CARTE                                               </t>
  </si>
  <si>
    <t>M284</t>
  </si>
  <si>
    <t>ZAXIJ0</t>
  </si>
  <si>
    <t>TIMBK01T</t>
  </si>
  <si>
    <t>ZH2ZJ1</t>
  </si>
  <si>
    <t>ZH2HJ1</t>
  </si>
  <si>
    <t>TIMTBK02</t>
  </si>
  <si>
    <t xml:space="preserve">SUPPORT CARTE                                               </t>
  </si>
  <si>
    <t>TBK2</t>
  </si>
  <si>
    <t>TIMBK02T</t>
  </si>
  <si>
    <t>ZH2ZJ2</t>
  </si>
  <si>
    <t>ZH2HJ2</t>
  </si>
  <si>
    <t>TIMTBK03</t>
  </si>
  <si>
    <t xml:space="preserve">PRODUIT CARTE                                               </t>
  </si>
  <si>
    <t>TBK3</t>
  </si>
  <si>
    <t>H20XS061</t>
  </si>
  <si>
    <t>ZH2ZJ3</t>
  </si>
  <si>
    <t>ZH2HJ3</t>
  </si>
  <si>
    <t>TIMTBK04</t>
  </si>
  <si>
    <t xml:space="preserve">COMMANDE CARTE                                              </t>
  </si>
  <si>
    <t>TBK4</t>
  </si>
  <si>
    <t>TIMBK04T</t>
  </si>
  <si>
    <t>ZH2ZJ4</t>
  </si>
  <si>
    <t>ZH2HJ4</t>
  </si>
  <si>
    <t>TIMTBK05</t>
  </si>
  <si>
    <t>TBK5</t>
  </si>
  <si>
    <t>ZAXSJ2</t>
  </si>
  <si>
    <t>H20XS366</t>
  </si>
  <si>
    <t>ZH2ZJ5</t>
  </si>
  <si>
    <t>ZH2HJ5</t>
  </si>
  <si>
    <t>TIMTBO01</t>
  </si>
  <si>
    <t>Gestion oppositions   cartes TIM</t>
  </si>
  <si>
    <t xml:space="preserve">OPPOSITION CARTE                                            </t>
  </si>
  <si>
    <t>TO01</t>
  </si>
  <si>
    <t>H20XS046</t>
  </si>
  <si>
    <t>ZH2ZJ6</t>
  </si>
  <si>
    <t>ZH2HJ6</t>
  </si>
  <si>
    <t>TIPXS008</t>
  </si>
  <si>
    <t>TIMTBP01</t>
  </si>
  <si>
    <t xml:space="preserve">ARCHIVE PAIEMENT PORTEUR                                    </t>
  </si>
  <si>
    <t>TP01</t>
  </si>
  <si>
    <t>TIMTBP07</t>
  </si>
  <si>
    <t>TP07</t>
  </si>
  <si>
    <t>TBP07</t>
  </si>
  <si>
    <t>ZH2QJZ</t>
  </si>
  <si>
    <t>H20XS253</t>
  </si>
  <si>
    <t>ZH2ZJ7</t>
  </si>
  <si>
    <t>TIMTBP09</t>
  </si>
  <si>
    <t xml:space="preserve">ARCHIVE FINANCIERE DONNEES LISTE                            </t>
  </si>
  <si>
    <t>BP09</t>
  </si>
  <si>
    <t>TIMBP09T</t>
  </si>
  <si>
    <t>ZH2ZJ8</t>
  </si>
  <si>
    <t>ZH2HJ8</t>
  </si>
  <si>
    <t>TIMTBP10</t>
  </si>
  <si>
    <t xml:space="preserve">DOSSIER LITIGE                                              </t>
  </si>
  <si>
    <t>BP10</t>
  </si>
  <si>
    <t>TIMBP10T</t>
  </si>
  <si>
    <t>ZH2ZJ9</t>
  </si>
  <si>
    <t>ZH2HJ9</t>
  </si>
  <si>
    <t>TIMTBP11</t>
  </si>
  <si>
    <t xml:space="preserve">DOSSIER LITIGE - OPERATION                                  </t>
  </si>
  <si>
    <t>BP11</t>
  </si>
  <si>
    <t>H20XS369</t>
  </si>
  <si>
    <t>ZH2ZJA</t>
  </si>
  <si>
    <t>ZH2HJA</t>
  </si>
  <si>
    <t>TIMTBP12</t>
  </si>
  <si>
    <t xml:space="preserve">DOSSIER LITIGE - ACTION                                     </t>
  </si>
  <si>
    <t>BP12</t>
  </si>
  <si>
    <t>TIMBP12T</t>
  </si>
  <si>
    <t>ZH2ZJB</t>
  </si>
  <si>
    <t>ZH2HJB</t>
  </si>
  <si>
    <t>TIMTBQ01</t>
  </si>
  <si>
    <t>BQ01</t>
  </si>
  <si>
    <t>ZH2ZJC</t>
  </si>
  <si>
    <t>TIMTBT04</t>
  </si>
  <si>
    <t xml:space="preserve">TYPE DE PAIEMENT                                            </t>
  </si>
  <si>
    <t>BT04</t>
  </si>
  <si>
    <t>H20XS372</t>
  </si>
  <si>
    <t>ZH2ZJE</t>
  </si>
  <si>
    <t>ZH2HJE</t>
  </si>
  <si>
    <t>TIMTBT05</t>
  </si>
  <si>
    <t xml:space="preserve">MODE DE REMISE                                              </t>
  </si>
  <si>
    <t>BT05</t>
  </si>
  <si>
    <t>H20XS373</t>
  </si>
  <si>
    <t>ZH2ZJF</t>
  </si>
  <si>
    <t>ZH2HJF</t>
  </si>
  <si>
    <t>TIMTBT06</t>
  </si>
  <si>
    <t xml:space="preserve">TYPE D'ACTIVITE APE                                         </t>
  </si>
  <si>
    <t>BT06</t>
  </si>
  <si>
    <t>TBT06</t>
  </si>
  <si>
    <t>H20XS294</t>
  </si>
  <si>
    <t>ZH2UMT</t>
  </si>
  <si>
    <t>ZH2CMT</t>
  </si>
  <si>
    <t>TIMTBT08</t>
  </si>
  <si>
    <t xml:space="preserve">GDN CAISSE REGIONALE                                        </t>
  </si>
  <si>
    <t>BT08</t>
  </si>
  <si>
    <t>H20XS374</t>
  </si>
  <si>
    <t>ZH2ZJG</t>
  </si>
  <si>
    <t>ZH2HJG</t>
  </si>
  <si>
    <t>TIMTBT12</t>
  </si>
  <si>
    <t xml:space="preserve">ENSEIGNE                                                    </t>
  </si>
  <si>
    <t>BT12</t>
  </si>
  <si>
    <t>H20XS375</t>
  </si>
  <si>
    <t>ZH2ZJH</t>
  </si>
  <si>
    <t>ZH2HJH</t>
  </si>
  <si>
    <t>TIMTBT14</t>
  </si>
  <si>
    <t>TT14</t>
  </si>
  <si>
    <t>H20XS376</t>
  </si>
  <si>
    <t>ZH2ZJI</t>
  </si>
  <si>
    <t>ZH2HJI</t>
  </si>
  <si>
    <t>TIMTBT15</t>
  </si>
  <si>
    <t>TT15</t>
  </si>
  <si>
    <t>H20XS377</t>
  </si>
  <si>
    <t>ZH2ZJJ</t>
  </si>
  <si>
    <t>ZH2HJJ</t>
  </si>
  <si>
    <t>TIMTBT1I</t>
  </si>
  <si>
    <t xml:space="preserve">MOTIFS DE COMMANDE                                          </t>
  </si>
  <si>
    <t>BT1I</t>
  </si>
  <si>
    <t>H20XS378</t>
  </si>
  <si>
    <t>ZH2ZJK</t>
  </si>
  <si>
    <t>ZH2HJK</t>
  </si>
  <si>
    <t>TIMTBT1Q</t>
  </si>
  <si>
    <t xml:space="preserve">TECHNOLOGIE                                                 </t>
  </si>
  <si>
    <t>BT1Q</t>
  </si>
  <si>
    <t>H20XS379</t>
  </si>
  <si>
    <t>ZH2ZJL</t>
  </si>
  <si>
    <t>ZH2HJL</t>
  </si>
  <si>
    <t>TIMTBT1Y</t>
  </si>
  <si>
    <t xml:space="preserve">MODELE VALEUR - NOMBRE DE JOURS                             </t>
  </si>
  <si>
    <t>BT1Y</t>
  </si>
  <si>
    <t>H20XS380</t>
  </si>
  <si>
    <t>ZH2ZJM</t>
  </si>
  <si>
    <t>ZH2HJM</t>
  </si>
  <si>
    <t>TIMTBT27</t>
  </si>
  <si>
    <t>TT27</t>
  </si>
  <si>
    <t>TBT27</t>
  </si>
  <si>
    <t>H20XS268</t>
  </si>
  <si>
    <t>ZH2SHC</t>
  </si>
  <si>
    <t>ZH2AHC</t>
  </si>
  <si>
    <t>TIMTBT28</t>
  </si>
  <si>
    <t>TT28</t>
  </si>
  <si>
    <t>H20XS269</t>
  </si>
  <si>
    <t>ZH2SHD</t>
  </si>
  <si>
    <t>ZH2AHD</t>
  </si>
  <si>
    <t>TIMTBT2A</t>
  </si>
  <si>
    <t xml:space="preserve">MODE DE VENTE                                               </t>
  </si>
  <si>
    <t>BT2A</t>
  </si>
  <si>
    <t>H20XS381</t>
  </si>
  <si>
    <t>ZH2ZJN</t>
  </si>
  <si>
    <t>ZH2HJN</t>
  </si>
  <si>
    <t>TIMTBT2B</t>
  </si>
  <si>
    <t xml:space="preserve">MOTIFS DE BLOCAGE                                           </t>
  </si>
  <si>
    <t>BT2B</t>
  </si>
  <si>
    <t>H20XS382</t>
  </si>
  <si>
    <t>ZH2ZJO</t>
  </si>
  <si>
    <t>ZH2HJO</t>
  </si>
  <si>
    <t>TIMTBT2J</t>
  </si>
  <si>
    <t xml:space="preserve">CODE MONTANT PLAFOND ACTIVITE                               </t>
  </si>
  <si>
    <t>BT2J</t>
  </si>
  <si>
    <t>H20XS383</t>
  </si>
  <si>
    <t>ZH2ZJP</t>
  </si>
  <si>
    <t>ZH2HJP</t>
  </si>
  <si>
    <t>TIMTBT2K</t>
  </si>
  <si>
    <t xml:space="preserve">PARAMETRES BASE CARTE CMS                                   </t>
  </si>
  <si>
    <t>BT2K</t>
  </si>
  <si>
    <t>H20XS384</t>
  </si>
  <si>
    <t>ZH2ZJQ</t>
  </si>
  <si>
    <t>ZH2HJQ</t>
  </si>
  <si>
    <t>TIMTBT2L</t>
  </si>
  <si>
    <t xml:space="preserve">CLASSE D'AUTORISATION                                       </t>
  </si>
  <si>
    <t>BT2L</t>
  </si>
  <si>
    <t>H20XS385</t>
  </si>
  <si>
    <t>ZH2ZJR</t>
  </si>
  <si>
    <t>ZH2HJR</t>
  </si>
  <si>
    <t>TIMTBT2N</t>
  </si>
  <si>
    <t xml:space="preserve">METHODES D'AUTORISATION SUR CMS                             </t>
  </si>
  <si>
    <t>BT2N</t>
  </si>
  <si>
    <t>H20XS386</t>
  </si>
  <si>
    <t>ZH2ZJS</t>
  </si>
  <si>
    <t>ZH2HJS</t>
  </si>
  <si>
    <t>TIMTBT2O</t>
  </si>
  <si>
    <t xml:space="preserve">NIVEAU DE SERVICE CLIENT                                    </t>
  </si>
  <si>
    <t>BT2O</t>
  </si>
  <si>
    <t>H20XS387</t>
  </si>
  <si>
    <t>ZH2ZJT</t>
  </si>
  <si>
    <t>ZH2HJT</t>
  </si>
  <si>
    <t>TIMTBT2P</t>
  </si>
  <si>
    <t xml:space="preserve">PROFIL CLASSE D'AUTORISATION                                </t>
  </si>
  <si>
    <t>BT2P</t>
  </si>
  <si>
    <t>H20XS388</t>
  </si>
  <si>
    <t>ZH2ZJU</t>
  </si>
  <si>
    <t>ZH2HJU</t>
  </si>
  <si>
    <t>TIMTBT2R</t>
  </si>
  <si>
    <t xml:space="preserve">FONCTIONS DE BASE                                           </t>
  </si>
  <si>
    <t>BT2R</t>
  </si>
  <si>
    <t>H20XS389</t>
  </si>
  <si>
    <t>ZH2ZJV</t>
  </si>
  <si>
    <t>ZH2HJV</t>
  </si>
  <si>
    <t>TIMTBT2S</t>
  </si>
  <si>
    <t xml:space="preserve">PLAFOND ACTIVITE - PROFIL AUTORISATION                      </t>
  </si>
  <si>
    <t>BT2S</t>
  </si>
  <si>
    <t>H20XS390</t>
  </si>
  <si>
    <t>ZH2ZJW</t>
  </si>
  <si>
    <t>ZH2HJW</t>
  </si>
  <si>
    <t>TIMTBT2V</t>
  </si>
  <si>
    <t xml:space="preserve">PLAFOND PRODUIT CARTE                                       </t>
  </si>
  <si>
    <t>BT2V</t>
  </si>
  <si>
    <t>H20XS391</t>
  </si>
  <si>
    <t>ZH2ZJX</t>
  </si>
  <si>
    <t>ZH2HJX</t>
  </si>
  <si>
    <t>TIMTBT3B</t>
  </si>
  <si>
    <t xml:space="preserve">MOTIFS D'OPPOSITION                                         </t>
  </si>
  <si>
    <t>BT3B</t>
  </si>
  <si>
    <t>H20XS392</t>
  </si>
  <si>
    <t>ZH2ZJY</t>
  </si>
  <si>
    <t>ZH2HJY</t>
  </si>
  <si>
    <t>TIMTBT3F</t>
  </si>
  <si>
    <t xml:space="preserve">LIEU DE DECLARATION OPPOSITION                              </t>
  </si>
  <si>
    <t>BT3F</t>
  </si>
  <si>
    <t>H20XS393</t>
  </si>
  <si>
    <t>ZH2ZJZ</t>
  </si>
  <si>
    <t>ZH2HJZ</t>
  </si>
  <si>
    <t>TIMTBT4B</t>
  </si>
  <si>
    <t xml:space="preserve">CODES REPONSES DEMANDE D'AUTORISATION                       </t>
  </si>
  <si>
    <t>BT4B</t>
  </si>
  <si>
    <t>H20XS394</t>
  </si>
  <si>
    <t>ZH20J0</t>
  </si>
  <si>
    <t>ZH2IJ0</t>
  </si>
  <si>
    <t>TIMTBT02</t>
  </si>
  <si>
    <t>TIMTTT02</t>
  </si>
  <si>
    <t xml:space="preserve">TYPE DE MATERIEL                                            </t>
  </si>
  <si>
    <t>TT02</t>
  </si>
  <si>
    <t>H20XS371</t>
  </si>
  <si>
    <t>ZH2ZJD</t>
  </si>
  <si>
    <t>ZH2HJD</t>
  </si>
  <si>
    <t>TIP69</t>
  </si>
  <si>
    <t>UP80</t>
  </si>
  <si>
    <t>ZH2CJU</t>
  </si>
  <si>
    <t>H20XS109</t>
  </si>
  <si>
    <t>ZH2CJV</t>
  </si>
  <si>
    <t>TITXSC04</t>
  </si>
  <si>
    <t xml:space="preserve">RETRAIT CCI HTE SAVOIE                                      </t>
  </si>
  <si>
    <t>PEOBVT</t>
  </si>
  <si>
    <t>ZH2UMV</t>
  </si>
  <si>
    <t>TITXSD04</t>
  </si>
  <si>
    <t>EPEB</t>
  </si>
  <si>
    <t>ZH2UMW</t>
  </si>
  <si>
    <t>TKSXSIDC</t>
  </si>
  <si>
    <t>TKSM</t>
  </si>
  <si>
    <t>ZH1UMB</t>
  </si>
  <si>
    <t>TLATF</t>
  </si>
  <si>
    <t>TFCT</t>
  </si>
  <si>
    <t>H20XS412</t>
  </si>
  <si>
    <t>ZH2UMX</t>
  </si>
  <si>
    <t>ZH2CMX</t>
  </si>
  <si>
    <t>TLDMVDP3</t>
  </si>
  <si>
    <t xml:space="preserve">CRE ADI (SORTIE ADIJF)                                      </t>
  </si>
  <si>
    <t>MVDP</t>
  </si>
  <si>
    <t>ZH1UMQ</t>
  </si>
  <si>
    <t>H10XS774</t>
  </si>
  <si>
    <t>ZH1UMC</t>
  </si>
  <si>
    <t>TLDMVPR4</t>
  </si>
  <si>
    <t>TPRI</t>
  </si>
  <si>
    <t>H10XS029</t>
  </si>
  <si>
    <t>ZH1UMD</t>
  </si>
  <si>
    <t>ZH1AM5</t>
  </si>
  <si>
    <t>TMDDC51</t>
  </si>
  <si>
    <t>TMD1</t>
  </si>
  <si>
    <t>VMDDG3S</t>
  </si>
  <si>
    <t>H20XS270</t>
  </si>
  <si>
    <t>ZH2SHE</t>
  </si>
  <si>
    <t>ZH2AHE</t>
  </si>
  <si>
    <t>TMDDC56</t>
  </si>
  <si>
    <t>TMD6</t>
  </si>
  <si>
    <t>VMDDG3V</t>
  </si>
  <si>
    <t>H20XS271</t>
  </si>
  <si>
    <t>ZH2SHF</t>
  </si>
  <si>
    <t>ZH2AHF</t>
  </si>
  <si>
    <t>TOBFDVI2</t>
  </si>
  <si>
    <t>UV05</t>
  </si>
  <si>
    <t>ZH1UME</t>
  </si>
  <si>
    <t>TOCDGNAM</t>
  </si>
  <si>
    <t>TOCDCGA1</t>
  </si>
  <si>
    <t>CGA1</t>
  </si>
  <si>
    <t>H10XS231</t>
  </si>
  <si>
    <t>ZH1UMF</t>
  </si>
  <si>
    <t>ZH1CMF</t>
  </si>
  <si>
    <t>TOCDCGA2</t>
  </si>
  <si>
    <t>CGA2</t>
  </si>
  <si>
    <t>H10XS232</t>
  </si>
  <si>
    <t>ZH1UMG</t>
  </si>
  <si>
    <t>TQUAEX</t>
  </si>
  <si>
    <t xml:space="preserve">QUALIFICATION EXPERIENCE CLIENT                             </t>
  </si>
  <si>
    <t>H10XS169</t>
  </si>
  <si>
    <t>ZH13JL</t>
  </si>
  <si>
    <t>ZH1LJL</t>
  </si>
  <si>
    <t>TRACJOU2</t>
  </si>
  <si>
    <t>TRACJOOP</t>
  </si>
  <si>
    <t>Operation Financiere</t>
  </si>
  <si>
    <t>WW9F</t>
  </si>
  <si>
    <t>H00XS505</t>
  </si>
  <si>
    <t>ZH0PJ9</t>
  </si>
  <si>
    <t>ZH0GJA</t>
  </si>
  <si>
    <t>TRAN.TXT</t>
  </si>
  <si>
    <t>OFIS</t>
  </si>
  <si>
    <t>TRAN_ST01</t>
  </si>
  <si>
    <t>ST01</t>
  </si>
  <si>
    <t>ZH4RJO</t>
  </si>
  <si>
    <t>TRAN_ST02</t>
  </si>
  <si>
    <t>ST02</t>
  </si>
  <si>
    <t>TRMAIL</t>
  </si>
  <si>
    <t>CRM_TRMAIL_YYYYMMDDHHMISS.dat</t>
  </si>
  <si>
    <t>ZH4RJQ</t>
  </si>
  <si>
    <t>TSSTRACJ</t>
  </si>
  <si>
    <t>TSS0</t>
  </si>
  <si>
    <t>ZH0XJ3</t>
  </si>
  <si>
    <t>TXTEPL</t>
  </si>
  <si>
    <t>DZ44</t>
  </si>
  <si>
    <t>H20XS395</t>
  </si>
  <si>
    <t>ZH20J2</t>
  </si>
  <si>
    <t>ZH2IJ2</t>
  </si>
  <si>
    <t>TYDOPH</t>
  </si>
  <si>
    <t xml:space="preserve">TYPE DOCUMENT PHYSIQUE                                      </t>
  </si>
  <si>
    <t>CVC3</t>
  </si>
  <si>
    <t>V0TYDOPH</t>
  </si>
  <si>
    <t>H10XS352</t>
  </si>
  <si>
    <t>ZH1UMH</t>
  </si>
  <si>
    <t>ZH1CMH</t>
  </si>
  <si>
    <t>TYELCO</t>
  </si>
  <si>
    <t xml:space="preserve">TYPE DE FONCTIONNEMENT                                      </t>
  </si>
  <si>
    <t>P107</t>
  </si>
  <si>
    <t>ZAXIJF</t>
  </si>
  <si>
    <t>H10XS426</t>
  </si>
  <si>
    <t>ZH13JM</t>
  </si>
  <si>
    <t>ZH1LJM</t>
  </si>
  <si>
    <t>TYELPA</t>
  </si>
  <si>
    <t xml:space="preserve">TYPE ELEMENT DE PATRIMOINE HORS CR                          </t>
  </si>
  <si>
    <t>EPAT</t>
  </si>
  <si>
    <t>H10XS441</t>
  </si>
  <si>
    <t>ZH13JN</t>
  </si>
  <si>
    <t>ZH1LJN</t>
  </si>
  <si>
    <t>Classifications</t>
  </si>
  <si>
    <t>TYFAITUT</t>
  </si>
  <si>
    <t>H00XS003</t>
  </si>
  <si>
    <t>ZH0GJ5</t>
  </si>
  <si>
    <t>Services Transverses</t>
  </si>
  <si>
    <t>STV</t>
  </si>
  <si>
    <t>ZH0BJ4</t>
  </si>
  <si>
    <t>TYHIERUT</t>
  </si>
  <si>
    <t>H00XS002</t>
  </si>
  <si>
    <t>ZH0CJ2</t>
  </si>
  <si>
    <t>ZH0BJ3</t>
  </si>
  <si>
    <t>TYINDICC</t>
  </si>
  <si>
    <t xml:space="preserve">TABLE DB2 BAMAKO INCIDENTS                                  </t>
  </si>
  <si>
    <t>H00XS027</t>
  </si>
  <si>
    <t>ZH0XJ4</t>
  </si>
  <si>
    <t>ZH0FJ4</t>
  </si>
  <si>
    <t>TYMOCO</t>
  </si>
  <si>
    <t xml:space="preserve">NRC:TYPE DE MODALITE DE COMMUNICATION                       </t>
  </si>
  <si>
    <t>H40XS061</t>
  </si>
  <si>
    <t>ZH4YJL</t>
  </si>
  <si>
    <t>ZH4GJL</t>
  </si>
  <si>
    <t>TYPDOC</t>
  </si>
  <si>
    <t xml:space="preserve">TYPE DE DOCUMENT                                            </t>
  </si>
  <si>
    <t>CVC1</t>
  </si>
  <si>
    <t>V0TYPDOC</t>
  </si>
  <si>
    <t>H10XS353</t>
  </si>
  <si>
    <t>ZH1UMI</t>
  </si>
  <si>
    <t>ZH1CMI</t>
  </si>
  <si>
    <t>TYPEQT</t>
  </si>
  <si>
    <t xml:space="preserve">TYPE EQUIPEMENT                                             </t>
  </si>
  <si>
    <t>C242</t>
  </si>
  <si>
    <t>H00XS280</t>
  </si>
  <si>
    <t>ZH0XJ5</t>
  </si>
  <si>
    <t>ZH0FJ5</t>
  </si>
  <si>
    <t>TYPHOR</t>
  </si>
  <si>
    <t xml:space="preserve">TYPE D'HORAIRE                                              </t>
  </si>
  <si>
    <t>C215</t>
  </si>
  <si>
    <t>ZAXUJ2</t>
  </si>
  <si>
    <t>H00XS281</t>
  </si>
  <si>
    <t>ZH0XJ6</t>
  </si>
  <si>
    <t>ZH0FJ6</t>
  </si>
  <si>
    <t>TYPORT</t>
  </si>
  <si>
    <t xml:space="preserve">TYPE DE PORTEFEUILLE                                        </t>
  </si>
  <si>
    <t>G348</t>
  </si>
  <si>
    <t>H00XS282</t>
  </si>
  <si>
    <t>ZH0XJ7</t>
  </si>
  <si>
    <t>ZH0FJ7</t>
  </si>
  <si>
    <t>TYSEGMTR</t>
  </si>
  <si>
    <t>H00XS028</t>
  </si>
  <si>
    <t>ZH0XJ8</t>
  </si>
  <si>
    <t>ZH0FJ8</t>
  </si>
  <si>
    <t>EMAXSFLH</t>
  </si>
  <si>
    <t>UNICA_2B</t>
  </si>
  <si>
    <t>ZH4WJV</t>
  </si>
  <si>
    <t>[ADABO]UNICJ_aaaammjjhhmmss_UNICA_3A.dat</t>
  </si>
  <si>
    <t>UNIC</t>
  </si>
  <si>
    <t>UNICA_3A</t>
  </si>
  <si>
    <t>#ADABO#UNICJ_YYYYMMDDHHMISS_UNICA_3A.dat</t>
  </si>
  <si>
    <t>ZH4ZJ5</t>
  </si>
  <si>
    <t>[ADABO]UNICJ_aaaammjjhhmmss_UNICA_3B.dat</t>
  </si>
  <si>
    <t>UNICA_3B</t>
  </si>
  <si>
    <t>#ADABO#UNICJ_YYYYMMDDHHMISS_UNICA_3B.dat</t>
  </si>
  <si>
    <t>ZH4ZJ7</t>
  </si>
  <si>
    <t>[ADABO]UNICJ_aaaammjjhhmmss_UNICA_3C.dat</t>
  </si>
  <si>
    <t>UNICA_3C</t>
  </si>
  <si>
    <t>#ADABO#UNICJ_YYYYMMDDHHMISS_UNICA_3C.dat</t>
  </si>
  <si>
    <t>ZH4ZJ8</t>
  </si>
  <si>
    <t>[ADABO]UNICJ_aaaammjjhhmmss_UNICA_3D.dat</t>
  </si>
  <si>
    <t>UNICA_3D</t>
  </si>
  <si>
    <t>#ADABO#UNICJ_YYYYMMDDHHMISS_UNICA_3D.dat</t>
  </si>
  <si>
    <t>ZH4ZJ9</t>
  </si>
  <si>
    <t>[ADABO]UNICJ_aaaammjjhhmmss_UNICA_3E.dat</t>
  </si>
  <si>
    <t>UNICA_3E</t>
  </si>
  <si>
    <t>#ADABO#UNICJ_YYYYMMDDHHMISS_UNICA_3E.dat</t>
  </si>
  <si>
    <t>ZH4ZJA</t>
  </si>
  <si>
    <t>[ADABO]UNICJ_aaaammjjhhmmss_UNICA_3F.dat</t>
  </si>
  <si>
    <t>UNICA_3F</t>
  </si>
  <si>
    <t>#ADABO#UNICJ_YYYYMMDDHHMISS_UNICA_3F.dat</t>
  </si>
  <si>
    <t>ZH4ZJ6</t>
  </si>
  <si>
    <t>[ADABO]UNICJ_aaaammjjhhmmss_UNICA_3G.dat</t>
  </si>
  <si>
    <t>UNICA_3G</t>
  </si>
  <si>
    <t>#ADABO#UNICJ_YYYYMMDDHHMISS_UNICA_3G.dat</t>
  </si>
  <si>
    <t>ZH4ZJB</t>
  </si>
  <si>
    <t>[ADABO]UNICJ_aaaammjjhhmmss_UNICA_3H.dat</t>
  </si>
  <si>
    <t>UNICA_3H</t>
  </si>
  <si>
    <t>#ADABO#UNICJ_YYYYMMDDHHMISS_UNICA_3H.dat</t>
  </si>
  <si>
    <t>ZH4ZJC</t>
  </si>
  <si>
    <t>[ADABO]UNICJ_aaaammjjhhmmss_UNICA_F4.dat</t>
  </si>
  <si>
    <t>UNICA_4A</t>
  </si>
  <si>
    <t>#ADABO#UNICJ_YYYYMMDDHHMISS_UNICA_F4.dat</t>
  </si>
  <si>
    <t>ZH4ZJD</t>
  </si>
  <si>
    <t>UNIQU1</t>
  </si>
  <si>
    <t>H10XS170</t>
  </si>
  <si>
    <t>ZH13JO</t>
  </si>
  <si>
    <t>ZH1LJO</t>
  </si>
  <si>
    <t>TA_VENDOR.TXT</t>
  </si>
  <si>
    <t>VENDOR</t>
  </si>
  <si>
    <t>FIMM</t>
  </si>
  <si>
    <t>#CR#GDPSJ_YYYYMMDDHHMISS_TA_VENDOR.TXT</t>
  </si>
  <si>
    <t>ZH20JP</t>
  </si>
  <si>
    <t>VIRXS230</t>
  </si>
  <si>
    <t xml:space="preserve">GESTION POINTEUR FIC INCIDENT                               </t>
  </si>
  <si>
    <t>HIOR</t>
  </si>
  <si>
    <t>H20XS064</t>
  </si>
  <si>
    <t>ZH2UMZ</t>
  </si>
  <si>
    <t>ZH2AM1</t>
  </si>
  <si>
    <t>VPBILC</t>
  </si>
  <si>
    <t>VPBI</t>
  </si>
  <si>
    <t>H00XS283</t>
  </si>
  <si>
    <t>ZH0XJ9</t>
  </si>
  <si>
    <t>ZH0FJ9</t>
  </si>
  <si>
    <t>VPCNTR</t>
  </si>
  <si>
    <t>VPCT</t>
  </si>
  <si>
    <t xml:space="preserve">VPCNTR </t>
  </si>
  <si>
    <t>H00XS284</t>
  </si>
  <si>
    <t>ZH0XJA</t>
  </si>
  <si>
    <t>ZH0FJA</t>
  </si>
  <si>
    <t>VR01</t>
  </si>
  <si>
    <t>H20XS272</t>
  </si>
  <si>
    <t>ZH2SHG</t>
  </si>
  <si>
    <t>ZH2AHG</t>
  </si>
  <si>
    <t>WPAHOM</t>
  </si>
  <si>
    <t>PAHO</t>
  </si>
  <si>
    <t>H10XS427</t>
  </si>
  <si>
    <t>ZH13JQ</t>
  </si>
  <si>
    <t>ZH1LJQ</t>
  </si>
  <si>
    <t>ProfilsHebdo.csv</t>
  </si>
  <si>
    <t>MBUD</t>
  </si>
  <si>
    <t>Application mobile MonBudget / MaBanque</t>
  </si>
  <si>
    <t>ProfilsHebdo</t>
  </si>
  <si>
    <t>ZH4SH2</t>
  </si>
  <si>
    <t>CAT Etudes-GSI Mobile</t>
  </si>
  <si>
    <t>BAM mobile</t>
  </si>
  <si>
    <t>BMO</t>
  </si>
  <si>
    <t>SynchrosQuotd.csv</t>
  </si>
  <si>
    <t>SynchrosQuotd</t>
  </si>
  <si>
    <t>ZH4SJS</t>
  </si>
  <si>
    <t>ProfilsQuotd.csv</t>
  </si>
  <si>
    <t>ProfilsQuotd</t>
  </si>
  <si>
    <t>ZH4SJT</t>
  </si>
  <si>
    <t>LMACHQ</t>
  </si>
  <si>
    <t>MIB0</t>
  </si>
  <si>
    <t>Mobilité inter banques</t>
  </si>
  <si>
    <t>Chéques banque accueil</t>
  </si>
  <si>
    <t>V0LMACHQ</t>
  </si>
  <si>
    <t>ZH24JI</t>
  </si>
  <si>
    <t>H20XS078</t>
  </si>
  <si>
    <t>ZH24JJ</t>
  </si>
  <si>
    <t>Echanges et Flux</t>
  </si>
  <si>
    <t>Flux</t>
  </si>
  <si>
    <t>LMADM</t>
  </si>
  <si>
    <t>Dossiers mobilité banque accueil</t>
  </si>
  <si>
    <t>V0LMADM</t>
  </si>
  <si>
    <t>ZH24JA</t>
  </si>
  <si>
    <t>H20XS074</t>
  </si>
  <si>
    <t>ZH24JB</t>
  </si>
  <si>
    <t>LMAFLX</t>
  </si>
  <si>
    <t>Gestion Flux banque accueil</t>
  </si>
  <si>
    <t>ZH24JQ</t>
  </si>
  <si>
    <t>H20XS083</t>
  </si>
  <si>
    <t>ZH24JR</t>
  </si>
  <si>
    <t>LMAHIS</t>
  </si>
  <si>
    <t>Historique statuts banque accueil</t>
  </si>
  <si>
    <t>V0LMAHIS</t>
  </si>
  <si>
    <t>ZH24JC</t>
  </si>
  <si>
    <t>H20XS076</t>
  </si>
  <si>
    <t>ZH24JD</t>
  </si>
  <si>
    <t>LMAHMA</t>
  </si>
  <si>
    <t>Historique Statuts mandats banque accueil</t>
  </si>
  <si>
    <t>V0LMAHMA</t>
  </si>
  <si>
    <t>ZH24JG</t>
  </si>
  <si>
    <t>H20XS077</t>
  </si>
  <si>
    <t>ZH24JH</t>
  </si>
  <si>
    <t>LMAMAN</t>
  </si>
  <si>
    <t xml:space="preserve">Mandat mobilité banque accueil </t>
  </si>
  <si>
    <t>V0LMAMAN</t>
  </si>
  <si>
    <t>ZH24JE</t>
  </si>
  <si>
    <t>H20XS075</t>
  </si>
  <si>
    <t>ZH24JF</t>
  </si>
  <si>
    <t>LMAOVP</t>
  </si>
  <si>
    <t>OVP Persistants banque accueil</t>
  </si>
  <si>
    <t>V0LMAOVP</t>
  </si>
  <si>
    <t>ZH24JK</t>
  </si>
  <si>
    <t>H20XS080</t>
  </si>
  <si>
    <t>ZH24JL</t>
  </si>
  <si>
    <t>LMAPRL</t>
  </si>
  <si>
    <t>Prélèvements reçus banque accueil</t>
  </si>
  <si>
    <t>V0LMAPRL</t>
  </si>
  <si>
    <t>ZH24JO</t>
  </si>
  <si>
    <t>H20XS082</t>
  </si>
  <si>
    <t>ZH24JP</t>
  </si>
  <si>
    <t>LMAVIR</t>
  </si>
  <si>
    <t>Virements récurrents reçus banque accueil</t>
  </si>
  <si>
    <t>V0LMAVIR</t>
  </si>
  <si>
    <t>ZH24JM</t>
  </si>
  <si>
    <t>H20XS081</t>
  </si>
  <si>
    <t>ZH24JN</t>
  </si>
  <si>
    <t>LMOCHQ</t>
  </si>
  <si>
    <t>Chéques banque origine</t>
  </si>
  <si>
    <t>ZH24JW</t>
  </si>
  <si>
    <t>H20XS087</t>
  </si>
  <si>
    <t>ZH24JX</t>
  </si>
  <si>
    <t>LMODM</t>
  </si>
  <si>
    <t>Dossiers mobilité banque origine</t>
  </si>
  <si>
    <t>V1LMODM</t>
  </si>
  <si>
    <t>ZH24JS</t>
  </si>
  <si>
    <t>H20XS085</t>
  </si>
  <si>
    <t>ZH24JT</t>
  </si>
  <si>
    <t>LMOHIS</t>
  </si>
  <si>
    <t>Historique statuts banque origine</t>
  </si>
  <si>
    <t>V0LMOHIS</t>
  </si>
  <si>
    <t>ZH24JU</t>
  </si>
  <si>
    <t>H20XS086</t>
  </si>
  <si>
    <t>ZH24JV</t>
  </si>
  <si>
    <t>LMOOVP</t>
  </si>
  <si>
    <t>V0LMOOVP</t>
  </si>
  <si>
    <t>ZH24JY</t>
  </si>
  <si>
    <t>H20XS088</t>
  </si>
  <si>
    <t>ZH24JZ</t>
  </si>
  <si>
    <t>LMOPRL</t>
  </si>
  <si>
    <t>Prélèvements reçus banque origine</t>
  </si>
  <si>
    <t>V0LMOPRL</t>
  </si>
  <si>
    <t>ZH24J2</t>
  </si>
  <si>
    <t>H20XS091</t>
  </si>
  <si>
    <t>ZH24J3</t>
  </si>
  <si>
    <t>LMOVIR</t>
  </si>
  <si>
    <t>Virements récurrents reçus banque origine</t>
  </si>
  <si>
    <t>V0LMOVIR</t>
  </si>
  <si>
    <t>ZH24J0</t>
  </si>
  <si>
    <t>H20XS089</t>
  </si>
  <si>
    <t>ZH24J1</t>
  </si>
  <si>
    <t>ADIEV40</t>
  </si>
  <si>
    <t xml:space="preserve"> </t>
  </si>
  <si>
    <t>ZH13JX</t>
  </si>
  <si>
    <t>H10XS448</t>
  </si>
  <si>
    <t>ZH13JY</t>
  </si>
  <si>
    <t>TDSCRANI</t>
  </si>
  <si>
    <t>TDSCRAUT</t>
  </si>
  <si>
    <t>K407</t>
  </si>
  <si>
    <t>H10XS709</t>
  </si>
  <si>
    <t>ZH13JJ</t>
  </si>
  <si>
    <t>ZH1LJJ</t>
  </si>
  <si>
    <t>TDSCR103</t>
  </si>
  <si>
    <t>H10XS710</t>
  </si>
  <si>
    <t>ZH17JZ</t>
  </si>
  <si>
    <t>TDSCR106</t>
  </si>
  <si>
    <t>H10XS711</t>
  </si>
  <si>
    <t>ZH17J0</t>
  </si>
  <si>
    <t>TDSCR107</t>
  </si>
  <si>
    <t>H10XS712</t>
  </si>
  <si>
    <t>ZH17J1</t>
  </si>
  <si>
    <t>TDSCR109</t>
  </si>
  <si>
    <t>H10XS713</t>
  </si>
  <si>
    <t>ZH17J2</t>
  </si>
  <si>
    <t>TDSCR115</t>
  </si>
  <si>
    <t>H10XS714</t>
  </si>
  <si>
    <t>ZH17J3</t>
  </si>
  <si>
    <t>TDSCR117</t>
  </si>
  <si>
    <t>H10XS715</t>
  </si>
  <si>
    <t>ZH17J4</t>
  </si>
  <si>
    <t>TDSCR122</t>
  </si>
  <si>
    <t>H10XS716</t>
  </si>
  <si>
    <t>ZH17J5</t>
  </si>
  <si>
    <t>TDSCR130</t>
  </si>
  <si>
    <t>H10XS717</t>
  </si>
  <si>
    <t>ZH17J6</t>
  </si>
  <si>
    <t>TDSCR132</t>
  </si>
  <si>
    <t>H10XS718</t>
  </si>
  <si>
    <t>ZH17J7</t>
  </si>
  <si>
    <t>TDSCR142</t>
  </si>
  <si>
    <t>H10XS702</t>
  </si>
  <si>
    <t>ZH17J8</t>
  </si>
  <si>
    <t>TDSCR144</t>
  </si>
  <si>
    <t>H10XS703</t>
  </si>
  <si>
    <t>ZH17J9</t>
  </si>
  <si>
    <t>TDSCR145</t>
  </si>
  <si>
    <t>H10XS704</t>
  </si>
  <si>
    <t>ZH17JA</t>
  </si>
  <si>
    <t>TDSCR161</t>
  </si>
  <si>
    <t>H10XS719</t>
  </si>
  <si>
    <t>ZH17JB</t>
  </si>
  <si>
    <t>TDSCR164</t>
  </si>
  <si>
    <t>H10XS812</t>
  </si>
  <si>
    <t>ZH17JC</t>
  </si>
  <si>
    <t>TDSCR170</t>
  </si>
  <si>
    <t>H10XS721</t>
  </si>
  <si>
    <t>ZH17JD</t>
  </si>
  <si>
    <t>TDSCR171</t>
  </si>
  <si>
    <t>H10XS722</t>
  </si>
  <si>
    <t>ZH17JE</t>
  </si>
  <si>
    <t>TDSCR172</t>
  </si>
  <si>
    <t>H10XS723</t>
  </si>
  <si>
    <t>ZH17JF</t>
  </si>
  <si>
    <t>TDSCR173</t>
  </si>
  <si>
    <t>H10XS724</t>
  </si>
  <si>
    <t>ZH17JG</t>
  </si>
  <si>
    <t>TDSCR174</t>
  </si>
  <si>
    <t>H10XS725</t>
  </si>
  <si>
    <t>ZH17JH</t>
  </si>
  <si>
    <t>TA/0AMT/EXTIT1/0</t>
  </si>
  <si>
    <t>EXTIT1</t>
  </si>
  <si>
    <t>ZH0KJ1</t>
  </si>
  <si>
    <t>H00XS170</t>
  </si>
  <si>
    <t>ZH0KJ2</t>
  </si>
  <si>
    <t>EXCCAPIX</t>
  </si>
  <si>
    <t>ZH0AA1</t>
  </si>
  <si>
    <t>H00XS516</t>
  </si>
  <si>
    <t>ZH0AA2</t>
  </si>
  <si>
    <t>EXCTIDXX</t>
  </si>
  <si>
    <t>ZH0AMC</t>
  </si>
  <si>
    <t>H00XS035</t>
  </si>
  <si>
    <t>ZH00M5</t>
  </si>
  <si>
    <t>ADDPPE</t>
  </si>
  <si>
    <t>ZH0HJB</t>
  </si>
  <si>
    <t>TAD</t>
  </si>
  <si>
    <t>ADDRPA</t>
  </si>
  <si>
    <t>ZH0HJD</t>
  </si>
  <si>
    <t>ADPROD</t>
  </si>
  <si>
    <t>ZH0HJL</t>
  </si>
  <si>
    <t>ADRPCC</t>
  </si>
  <si>
    <t>ZH0HJS</t>
  </si>
  <si>
    <t>ADDORG</t>
  </si>
  <si>
    <t>ZH0HJ0</t>
  </si>
  <si>
    <t>ADCPTE</t>
  </si>
  <si>
    <t>ZH0HJ4</t>
  </si>
  <si>
    <t>ADDEPI</t>
  </si>
  <si>
    <t>ZH0HJ7</t>
  </si>
  <si>
    <t>RGFOFF</t>
  </si>
  <si>
    <t>V0RGFOFF</t>
  </si>
  <si>
    <t>ZH4YJP</t>
  </si>
  <si>
    <t>H40XS221</t>
  </si>
  <si>
    <t>ZH4YJQ</t>
  </si>
  <si>
    <t>MARE04</t>
  </si>
  <si>
    <t>ZH1KJX</t>
  </si>
  <si>
    <t>H10XS033</t>
  </si>
  <si>
    <t>ZH1KJZ</t>
  </si>
  <si>
    <t>CONFPM</t>
  </si>
  <si>
    <t>ZH1LJA</t>
  </si>
  <si>
    <t>H10XS034</t>
  </si>
  <si>
    <t>ZH1LJB</t>
  </si>
  <si>
    <t>EPHDON</t>
  </si>
  <si>
    <t>PRCR</t>
  </si>
  <si>
    <t>DONNEES ESPACE PROJET HABITAT</t>
  </si>
  <si>
    <t>ZH20J6</t>
  </si>
  <si>
    <t>H20XS098</t>
  </si>
  <si>
    <t>ZH20J7</t>
  </si>
  <si>
    <t>EPHPRC</t>
  </si>
  <si>
    <t>PROJETS ESPACE PROJET HABITAT</t>
  </si>
  <si>
    <t>ZH20JA</t>
  </si>
  <si>
    <t>H20XS099</t>
  </si>
  <si>
    <t>ZH20JB</t>
  </si>
  <si>
    <t>EPHSUI</t>
  </si>
  <si>
    <t>DONNEES SUIVI EVENEMENTS EPH</t>
  </si>
  <si>
    <t>ZH20JQ</t>
  </si>
  <si>
    <t>H20XS100</t>
  </si>
  <si>
    <t>ZH20JR</t>
  </si>
  <si>
    <t>EPHSTA</t>
  </si>
  <si>
    <t>TABLE STATISTIQUES EPH</t>
  </si>
  <si>
    <t>ZH20J4</t>
  </si>
  <si>
    <t>H20XS097</t>
  </si>
  <si>
    <t>ZH20J5</t>
  </si>
  <si>
    <t>CACGRA</t>
  </si>
  <si>
    <t>FDSA</t>
  </si>
  <si>
    <t>ZH20JC</t>
  </si>
  <si>
    <t>H20XS094</t>
  </si>
  <si>
    <t>ZH20JG</t>
  </si>
  <si>
    <t>ADCONT</t>
  </si>
  <si>
    <t>ZH0HJ3</t>
  </si>
  <si>
    <t>ADDCCO</t>
  </si>
  <si>
    <t>ZH0HJ5</t>
  </si>
  <si>
    <t>ADDEAC</t>
  </si>
  <si>
    <t>ZH0HJ6</t>
  </si>
  <si>
    <t>ADDETB</t>
  </si>
  <si>
    <t>ZH0HJ8</t>
  </si>
  <si>
    <t>ADDGPP</t>
  </si>
  <si>
    <t>ZH0HJ9</t>
  </si>
  <si>
    <t>ADDPMO</t>
  </si>
  <si>
    <t>ZH0HJA</t>
  </si>
  <si>
    <t>ADDPRT</t>
  </si>
  <si>
    <t>ZH0HJC</t>
  </si>
  <si>
    <t>ADDSER</t>
  </si>
  <si>
    <t>ZH0HJE</t>
  </si>
  <si>
    <t>ADELSI</t>
  </si>
  <si>
    <t>ZH0HJF</t>
  </si>
  <si>
    <t>ADENTR</t>
  </si>
  <si>
    <t>ZH0HJG</t>
  </si>
  <si>
    <t>ADGRGC</t>
  </si>
  <si>
    <t>ZH0HJH</t>
  </si>
  <si>
    <t>ADPFON</t>
  </si>
  <si>
    <t>ZH0HJJ</t>
  </si>
  <si>
    <t>ADPOUV</t>
  </si>
  <si>
    <t>ZH0HJK</t>
  </si>
  <si>
    <t>ADRACO</t>
  </si>
  <si>
    <t>ZH0HJM</t>
  </si>
  <si>
    <t>ADRPGR</t>
  </si>
  <si>
    <t>ZH0HJU</t>
  </si>
  <si>
    <t>ADRPPA</t>
  </si>
  <si>
    <t>ZH0HJV</t>
  </si>
  <si>
    <t>DSFI</t>
  </si>
  <si>
    <t>ADDSFI</t>
  </si>
  <si>
    <t>ZH0HJO</t>
  </si>
  <si>
    <t>LMOCR</t>
  </si>
  <si>
    <t>CR ENTRETIEN BANQUE ORIGINE</t>
  </si>
  <si>
    <t>ZH24J4</t>
  </si>
  <si>
    <t>H20XS084</t>
  </si>
  <si>
    <t>ZH24J5</t>
  </si>
  <si>
    <t>BAFIDEC3</t>
  </si>
  <si>
    <t>ZH2ADA</t>
  </si>
  <si>
    <t>H20XS107</t>
  </si>
  <si>
    <t>ZH2ADB</t>
  </si>
  <si>
    <t>TCALEN</t>
  </si>
  <si>
    <t>ZH0TJG</t>
  </si>
  <si>
    <t>H00XS091</t>
  </si>
  <si>
    <t>ZH0TJ9</t>
  </si>
  <si>
    <t>R8BXBFPT</t>
  </si>
  <si>
    <t>H20XS108</t>
  </si>
  <si>
    <t>ZH2ADC</t>
  </si>
  <si>
    <t>LANGUE_SITEiD_Incident_Incident.CSV</t>
  </si>
  <si>
    <t>RCP_Incident</t>
  </si>
  <si>
    <t>Incident_Incident</t>
  </si>
  <si>
    <t>ZH0UHK</t>
  </si>
  <si>
    <t>LANGUE_SITEiD_ConsequencesFinancieres_FinancialConsequences.CSV</t>
  </si>
  <si>
    <t>RCP_FinancialConsequences</t>
  </si>
  <si>
    <t>ConsequencesFinancieres_FinancialConsequences</t>
  </si>
  <si>
    <t>ZH0UHL</t>
  </si>
  <si>
    <t>LANGUE_SITEiD_PeriodeCollecte_CollectionPeriods.CSV</t>
  </si>
  <si>
    <t>RCP_CollectionPeriods</t>
  </si>
  <si>
    <t>PeriodeCollecte_CollectionPeriods</t>
  </si>
  <si>
    <t>ZH0UHM</t>
  </si>
  <si>
    <t>LANGUE_SITEiD_ProcessusORX_ORXProcess.CSV</t>
  </si>
  <si>
    <t>RCP_ORXProcess</t>
  </si>
  <si>
    <t>ProcessusORX_ORXProcess</t>
  </si>
  <si>
    <t>ZH0UHN</t>
  </si>
  <si>
    <t>LANGUE_SITEiD_CoursChange_CurrencyRates.CSV</t>
  </si>
  <si>
    <t>RCP_CurrencyRates</t>
  </si>
  <si>
    <t>CoursChange_CurrencyRates</t>
  </si>
  <si>
    <t>ZH0UHO</t>
  </si>
  <si>
    <t>LANGUE_SITEiD_Devise_BaseCurrency.CSV</t>
  </si>
  <si>
    <t>RCP_BaseCurrency</t>
  </si>
  <si>
    <t>Devise_BaseCurrency</t>
  </si>
  <si>
    <t>ZH0UHP</t>
  </si>
  <si>
    <t>LANGUE_SITEiD_TypeCF_CFTyperrency.CSV</t>
  </si>
  <si>
    <t>RCP_CFTyperrency</t>
  </si>
  <si>
    <t>TypeCF_CFTyperrency</t>
  </si>
  <si>
    <t>ZH0UHQ</t>
  </si>
  <si>
    <t>LANGUE_SITEiD_TypeMontant_TypeOfAmount.CSV</t>
  </si>
  <si>
    <t>RCP_TypeOfAmount</t>
  </si>
  <si>
    <t>TypeMontant_TypeOfAmount</t>
  </si>
  <si>
    <t>ZH0UHR</t>
  </si>
  <si>
    <t>LANGUE_SITEiD_ReferenceComptable_AccountingRefs.CSV</t>
  </si>
  <si>
    <t>RCP_AccountingRefs</t>
  </si>
  <si>
    <t>referenceComptable_AccountingRefs</t>
  </si>
  <si>
    <t>ZH0UHS</t>
  </si>
  <si>
    <t>LANGUE_SITEiD_LigneMetier_BusinessLines.CSV</t>
  </si>
  <si>
    <t>RCP_BusinessLines</t>
  </si>
  <si>
    <t>LigneMetier_BusinessLines</t>
  </si>
  <si>
    <t>ZH0UHT</t>
  </si>
  <si>
    <t>LANGUE_SITEiD_LienDPMLM_LienDPMLM.CSV</t>
  </si>
  <si>
    <t>RCP_LienDPMLM</t>
  </si>
  <si>
    <t>LienDPMLM_LienDPMLM</t>
  </si>
  <si>
    <t>ZH0UHU</t>
  </si>
  <si>
    <t>LANGUE_SITEiD_HistoriqueSignature_SignementHistory.CSV</t>
  </si>
  <si>
    <t>RCP_SignementHistory</t>
  </si>
  <si>
    <t>HistoriqueSignature_SignementHistory</t>
  </si>
  <si>
    <t>ZH0UHV</t>
  </si>
  <si>
    <t>LANGUE_SITEiD_SeuilCollecte_CollectionThreshold.CSV</t>
  </si>
  <si>
    <t>RCP_CollectionThreshold</t>
  </si>
  <si>
    <t>SeuilCollecte_CollectionThreshold</t>
  </si>
  <si>
    <t>ZH0UHW</t>
  </si>
  <si>
    <t>LANGUE_SITEiD_SeuilCollecteMax_MaxCollectionThreshold.CSV</t>
  </si>
  <si>
    <t>RCP_MaxCollectionThreshold</t>
  </si>
  <si>
    <t>SeuilCollecteMax_MaxCollectionThreshold</t>
  </si>
  <si>
    <t>ZH0UHX</t>
  </si>
  <si>
    <t>LANGUE_SITEiD_EntitesP1_P1Entities.CSV</t>
  </si>
  <si>
    <t>RCP_P1Entities</t>
  </si>
  <si>
    <t>EntitesP1_P1Entities</t>
  </si>
  <si>
    <t>ZH0UHY</t>
  </si>
  <si>
    <t>LANGUE_SITEiD_NombreClientsImpactes_ImpactedCustomersNumbers</t>
  </si>
  <si>
    <t>RCP_ImpactedCustomersNumbers</t>
  </si>
  <si>
    <t>NombreClientsImpactes_ImpactedCustomersNumbers</t>
  </si>
  <si>
    <t>ZH0UHZ</t>
  </si>
  <si>
    <t>ASAP_MIRATP</t>
  </si>
  <si>
    <t>ASAP</t>
  </si>
  <si>
    <t>MIRATP</t>
  </si>
  <si>
    <t>ZH1LJC</t>
  </si>
  <si>
    <t>H10XS609</t>
  </si>
  <si>
    <t>ZH1LJD</t>
  </si>
  <si>
    <t>AKA</t>
  </si>
  <si>
    <t xml:space="preserve">PCL de sauvegarde des fichiers host </t>
  </si>
  <si>
    <t>SERV</t>
  </si>
  <si>
    <t>ZH0JJW</t>
  </si>
  <si>
    <t xml:space="preserve">TOP SAS </t>
  </si>
  <si>
    <t>CPTXSSMO</t>
  </si>
  <si>
    <t>SMOY</t>
  </si>
  <si>
    <t>ZH2CD5</t>
  </si>
  <si>
    <t>GDPSRDJ</t>
  </si>
  <si>
    <t>ZH2AJA</t>
  </si>
  <si>
    <t>H20XS700</t>
  </si>
  <si>
    <t>ZH2AJ1</t>
  </si>
  <si>
    <t>FDPSFDIP</t>
  </si>
  <si>
    <t>FDIP</t>
  </si>
  <si>
    <t>ZH1MJA</t>
  </si>
  <si>
    <t>FDSSFDPP</t>
  </si>
  <si>
    <t>FDPP</t>
  </si>
  <si>
    <t>ZH1MJB</t>
  </si>
  <si>
    <t>ADIJ020</t>
  </si>
  <si>
    <t>VWJS</t>
  </si>
  <si>
    <t>ZH18J1</t>
  </si>
  <si>
    <t>H10XS727</t>
  </si>
  <si>
    <t>ZH18J2</t>
  </si>
  <si>
    <t>GRC514</t>
  </si>
  <si>
    <t>P514</t>
  </si>
  <si>
    <t>ZH1FJV</t>
  </si>
  <si>
    <t>H10XS282</t>
  </si>
  <si>
    <t>ZH18J0</t>
  </si>
  <si>
    <t>STADET</t>
  </si>
  <si>
    <t>STAD</t>
  </si>
  <si>
    <t>ZH4BMA</t>
  </si>
  <si>
    <t>H40XS320</t>
  </si>
  <si>
    <t>ZH4CMA</t>
  </si>
  <si>
    <t>TBEFICMA</t>
  </si>
  <si>
    <t>SGR1</t>
  </si>
  <si>
    <t>ZH0EJP</t>
  </si>
  <si>
    <t>H00XS520</t>
  </si>
  <si>
    <t>ZH0WJP</t>
  </si>
  <si>
    <t>NOTFPAPP</t>
  </si>
  <si>
    <t>PAPP</t>
  </si>
  <si>
    <t>ZH0GMA</t>
  </si>
  <si>
    <t>H00XS521</t>
  </si>
  <si>
    <t>ZH0FMA</t>
  </si>
  <si>
    <t>SAPINF01</t>
  </si>
  <si>
    <t>SAPH</t>
  </si>
  <si>
    <t>XA15</t>
  </si>
  <si>
    <t>ZH0GMD</t>
  </si>
  <si>
    <t>H00XS522</t>
  </si>
  <si>
    <t>ZH0FMD</t>
  </si>
  <si>
    <t>SAPINF12</t>
  </si>
  <si>
    <t>ZH0GME</t>
  </si>
  <si>
    <t>H00XS523</t>
  </si>
  <si>
    <t>ZH0FME</t>
  </si>
  <si>
    <t>ICPTPA</t>
  </si>
  <si>
    <t>IARD</t>
  </si>
  <si>
    <t>ICPT</t>
  </si>
  <si>
    <t>ZH2LJA</t>
  </si>
  <si>
    <t>H20XS530</t>
  </si>
  <si>
    <t>ZH2KJA</t>
  </si>
  <si>
    <t>TB3ACTTB</t>
  </si>
  <si>
    <t>GEBE</t>
  </si>
  <si>
    <t>TBAC</t>
  </si>
  <si>
    <t>ZH2EMB</t>
  </si>
  <si>
    <t>H20XS520</t>
  </si>
  <si>
    <t>ZH2DMB</t>
  </si>
  <si>
    <t>CHQLJ</t>
  </si>
  <si>
    <t>CHQL</t>
  </si>
  <si>
    <t>ZAXTJ1</t>
  </si>
  <si>
    <t>H20XS127</t>
  </si>
  <si>
    <t>ZH2OJ1</t>
  </si>
  <si>
    <t>CMS1VADS</t>
  </si>
  <si>
    <t>VADS</t>
  </si>
  <si>
    <t>ZH0BJE</t>
  </si>
  <si>
    <t>DTW11</t>
  </si>
  <si>
    <t>AMIC</t>
  </si>
  <si>
    <t>DTWXS004</t>
  </si>
  <si>
    <t>ZH2VMC</t>
  </si>
  <si>
    <t>DTW12</t>
  </si>
  <si>
    <t>AMIS</t>
  </si>
  <si>
    <t>DTWXS005</t>
  </si>
  <si>
    <t>ZH2VMB</t>
  </si>
  <si>
    <t>GDPS_VENDOR_LOC_BANK_ACCT</t>
  </si>
  <si>
    <t>VENDOR_LOC_BANK_ACCT</t>
  </si>
  <si>
    <t>FOU8</t>
  </si>
  <si>
    <t>ZH20JK</t>
  </si>
  <si>
    <t>PROCIV</t>
  </si>
  <si>
    <t>PCIV</t>
  </si>
  <si>
    <t>ZH18J3</t>
  </si>
  <si>
    <t>H10XS773</t>
  </si>
  <si>
    <t>ZH18J4</t>
  </si>
  <si>
    <t>NODTIE01</t>
  </si>
  <si>
    <t>Flux de diffusion Tiers et Groupes</t>
  </si>
  <si>
    <t>H10XS510</t>
  </si>
  <si>
    <t>ZH1BMB</t>
  </si>
  <si>
    <t>BvaTn</t>
  </si>
  <si>
    <t>ZH1BMA</t>
  </si>
  <si>
    <t>TBEENFIC</t>
  </si>
  <si>
    <t>ZH00J1</t>
  </si>
  <si>
    <t>H00XS506</t>
  </si>
  <si>
    <t>ZH00J2</t>
  </si>
  <si>
    <t>TBEAPPLI</t>
  </si>
  <si>
    <t>ZH00J3</t>
  </si>
  <si>
    <t>H00XS507</t>
  </si>
  <si>
    <t>ZH00J4</t>
  </si>
  <si>
    <t>SGCRES</t>
  </si>
  <si>
    <t>ZH0CJA</t>
  </si>
  <si>
    <t>H00XS490</t>
  </si>
  <si>
    <t>ZH0DJA</t>
  </si>
  <si>
    <t>SGZONE</t>
  </si>
  <si>
    <t>ZH0IJA</t>
  </si>
  <si>
    <t>H00XS491</t>
  </si>
  <si>
    <t>ZH0JJA</t>
  </si>
  <si>
    <t>SGZNDV</t>
  </si>
  <si>
    <t>ZH0LJA</t>
  </si>
  <si>
    <t>H00XS492</t>
  </si>
  <si>
    <t>ZH0MJA</t>
  </si>
  <si>
    <t>TBEDIVB</t>
  </si>
  <si>
    <t>ZH0NJA</t>
  </si>
  <si>
    <t>H00XS493</t>
  </si>
  <si>
    <t>ZH0OJA</t>
  </si>
  <si>
    <t>GRC5325</t>
  </si>
  <si>
    <t>H10XS180</t>
  </si>
  <si>
    <t>ZH1NJD</t>
  </si>
  <si>
    <t>DTWXS001</t>
  </si>
  <si>
    <t>ZH0KJA</t>
  </si>
  <si>
    <t>DTWXS003</t>
  </si>
  <si>
    <t>ZH0KJB</t>
  </si>
  <si>
    <t>ATOUPC</t>
  </si>
  <si>
    <t>ZH2OJ3</t>
  </si>
  <si>
    <t>H20XS250</t>
  </si>
  <si>
    <t>ZH2OJ2</t>
  </si>
  <si>
    <t>FREJ061</t>
  </si>
  <si>
    <t>J061</t>
  </si>
  <si>
    <t>ZH2LJB</t>
  </si>
  <si>
    <t>H20XS117</t>
  </si>
  <si>
    <t>ZH2KJB</t>
  </si>
  <si>
    <t>H20XS226</t>
  </si>
  <si>
    <t>ZH2UJZ</t>
  </si>
  <si>
    <t>SGSTSG10</t>
  </si>
  <si>
    <t>H00XS187</t>
  </si>
  <si>
    <t>ZH0VJX</t>
  </si>
  <si>
    <t>SGSTSG30</t>
  </si>
  <si>
    <t>H00XS188</t>
  </si>
  <si>
    <t>ZH0VJY</t>
  </si>
  <si>
    <t>SGSTSGCC</t>
  </si>
  <si>
    <t>H00XS192</t>
  </si>
  <si>
    <t>ZH0WJ0</t>
  </si>
  <si>
    <t>FDPCD4</t>
  </si>
  <si>
    <t>FAGI</t>
  </si>
  <si>
    <t>FDPCD004</t>
  </si>
  <si>
    <t>ZH1MJC</t>
  </si>
  <si>
    <t>FDSFCP11</t>
  </si>
  <si>
    <t>FDCP</t>
  </si>
  <si>
    <t>ZH1SMZ</t>
  </si>
  <si>
    <t>ACRGRE</t>
  </si>
  <si>
    <t>GECR</t>
  </si>
  <si>
    <t>ZH1CJK</t>
  </si>
  <si>
    <t>H10XS800</t>
  </si>
  <si>
    <t>ZH1CJL</t>
  </si>
  <si>
    <t>COMINSEE</t>
  </si>
  <si>
    <t>ZH1TMV</t>
  </si>
  <si>
    <t>H10XS801</t>
  </si>
  <si>
    <t>ZH1TMW</t>
  </si>
  <si>
    <t>BCRETRUB_CG</t>
  </si>
  <si>
    <t>ZH2BDD</t>
  </si>
  <si>
    <t>ZH2BDB</t>
  </si>
  <si>
    <t>BCRETRUB_SV</t>
  </si>
  <si>
    <t>ZH2BDA</t>
  </si>
  <si>
    <t>H20XS628</t>
  </si>
  <si>
    <t>ZH2UJE</t>
  </si>
  <si>
    <t>IARJKA01</t>
  </si>
  <si>
    <t>ZH23JJ</t>
  </si>
  <si>
    <t>H20XS601</t>
  </si>
  <si>
    <t>ZH23JK</t>
  </si>
  <si>
    <t>IARJKA20</t>
  </si>
  <si>
    <t>H20XS602</t>
  </si>
  <si>
    <t>ZH23JL</t>
  </si>
  <si>
    <t>IARJKA21</t>
  </si>
  <si>
    <t>H20XS603</t>
  </si>
  <si>
    <t>ZH23JM</t>
  </si>
  <si>
    <t>IARJKA22</t>
  </si>
  <si>
    <t>H20XS604</t>
  </si>
  <si>
    <t>ZH23JN</t>
  </si>
  <si>
    <t>IARJKA23</t>
  </si>
  <si>
    <t>H20XS605</t>
  </si>
  <si>
    <t>ZH23JO</t>
  </si>
  <si>
    <t>IARJKA24</t>
  </si>
  <si>
    <t>H20XS606</t>
  </si>
  <si>
    <t>ZH23JP</t>
  </si>
  <si>
    <t>IARJKA25</t>
  </si>
  <si>
    <t>H20XS607</t>
  </si>
  <si>
    <t>ZH23JQ</t>
  </si>
  <si>
    <t>IARJKA26</t>
  </si>
  <si>
    <t>H20XS608</t>
  </si>
  <si>
    <t>ZH23JR</t>
  </si>
  <si>
    <t>IARJKA29</t>
  </si>
  <si>
    <t>H20XS609</t>
  </si>
  <si>
    <t>ZH23JS</t>
  </si>
  <si>
    <t>IARJKA50</t>
  </si>
  <si>
    <t>H20XS610</t>
  </si>
  <si>
    <t>ZH23JT</t>
  </si>
  <si>
    <t>IARJKA60</t>
  </si>
  <si>
    <t>H20XS611</t>
  </si>
  <si>
    <t>ZH23JU</t>
  </si>
  <si>
    <t>BAC000OT</t>
  </si>
  <si>
    <t>BACR</t>
  </si>
  <si>
    <t>ZH1AMZ</t>
  </si>
  <si>
    <t>H10XS736</t>
  </si>
  <si>
    <t>ZH1VMC</t>
  </si>
  <si>
    <t>GRC866</t>
  </si>
  <si>
    <t>GRII</t>
  </si>
  <si>
    <t xml:space="preserve">Demande signature différée </t>
  </si>
  <si>
    <t>ZH1MJG</t>
  </si>
  <si>
    <t>H10XS782</t>
  </si>
  <si>
    <t>ZH1NJG</t>
  </si>
  <si>
    <t>GRC867</t>
  </si>
  <si>
    <t>Signataire</t>
  </si>
  <si>
    <t>ZH1MJH</t>
  </si>
  <si>
    <t>H10XS783</t>
  </si>
  <si>
    <t>ZH1NJH</t>
  </si>
  <si>
    <t>GRC868</t>
  </si>
  <si>
    <t>Canal echange</t>
  </si>
  <si>
    <t>ZH1MJI</t>
  </si>
  <si>
    <t>H10XS784</t>
  </si>
  <si>
    <t>ZH1NJI</t>
  </si>
  <si>
    <t>GRC869</t>
  </si>
  <si>
    <t>Mise en GEIDE</t>
  </si>
  <si>
    <t>ZH1MJJ</t>
  </si>
  <si>
    <t>H10XS785</t>
  </si>
  <si>
    <t>ZH1NJJ</t>
  </si>
  <si>
    <t>DECREC</t>
  </si>
  <si>
    <t>Déclaration du recyclage des espèces à la BDF</t>
  </si>
  <si>
    <t>V0DECREC</t>
  </si>
  <si>
    <t>ZH2CJ3</t>
  </si>
  <si>
    <t>H20XS110</t>
  </si>
  <si>
    <t>ZH2DJ3</t>
  </si>
  <si>
    <t>ESPREC</t>
  </si>
  <si>
    <t>Espèces recyclées pour la déclaration auprès de la BDF.</t>
  </si>
  <si>
    <t>V0ESPREC</t>
  </si>
  <si>
    <t>ZH2CJ5</t>
  </si>
  <si>
    <t>H20XS111</t>
  </si>
  <si>
    <t>ZH2DJ2</t>
  </si>
  <si>
    <t>GRDF6B</t>
  </si>
  <si>
    <t>AVTG</t>
  </si>
  <si>
    <t xml:space="preserve">Avenants de gestion </t>
  </si>
  <si>
    <t>ZH1NJK</t>
  </si>
  <si>
    <t>H10XS738</t>
  </si>
  <si>
    <t>ZH1MJK</t>
  </si>
  <si>
    <t>GRDF6C</t>
  </si>
  <si>
    <t>AVENANTS DE GESTION DETAIL PAR PRÊT</t>
  </si>
  <si>
    <t>ZH1NJL</t>
  </si>
  <si>
    <t>H10XS739</t>
  </si>
  <si>
    <t>ZH1MJL</t>
  </si>
  <si>
    <t>GRDF6J</t>
  </si>
  <si>
    <t>DEMANDE DE RESILIATION</t>
  </si>
  <si>
    <t>ZH1NJM</t>
  </si>
  <si>
    <t>H10XS748</t>
  </si>
  <si>
    <t>ZH1MJM</t>
  </si>
  <si>
    <t>GRDF6K</t>
  </si>
  <si>
    <t>MOTIF DE NON RECEVABILITE</t>
  </si>
  <si>
    <t>ZH1NJN</t>
  </si>
  <si>
    <t>H10XS741</t>
  </si>
  <si>
    <t>ZH1MJN</t>
  </si>
  <si>
    <t>GRDF6L</t>
  </si>
  <si>
    <t xml:space="preserve">CRITERE DE NON EQUIVALENCE </t>
  </si>
  <si>
    <t>ZH1NJO</t>
  </si>
  <si>
    <t>H10XS742</t>
  </si>
  <si>
    <t>ZH1MJO</t>
  </si>
  <si>
    <t>EPHSEC</t>
  </si>
  <si>
    <t>DONNEES IDENTIFICATION EPH</t>
  </si>
  <si>
    <t>ZH1MJE</t>
  </si>
  <si>
    <t>H10XS730</t>
  </si>
  <si>
    <t>ZH1NJE</t>
  </si>
  <si>
    <t>EPHPIA</t>
  </si>
  <si>
    <t>PIAF TRANSMISE DEPUIS EPH</t>
  </si>
  <si>
    <t>ZH1MJF</t>
  </si>
  <si>
    <t>H10XS731</t>
  </si>
  <si>
    <t>ZH1NJF</t>
  </si>
  <si>
    <t>ESPBDBDA</t>
  </si>
  <si>
    <t>ESPA</t>
  </si>
  <si>
    <t xml:space="preserve">Flux BDF Annuel </t>
  </si>
  <si>
    <t>ZESPMT</t>
  </si>
  <si>
    <t>ZH0TA2</t>
  </si>
  <si>
    <t>OPE</t>
  </si>
  <si>
    <t>Code opération a pour code famille</t>
  </si>
  <si>
    <t>ZH1NJ9</t>
  </si>
  <si>
    <t>H10XS200</t>
  </si>
  <si>
    <t>ZH1VJ9</t>
  </si>
  <si>
    <t>PERLCB</t>
  </si>
  <si>
    <t>LFFT</t>
  </si>
  <si>
    <t>PERSONNES CONCERNES PAR LAB</t>
  </si>
  <si>
    <t>V0PERLCB</t>
  </si>
  <si>
    <t>ZH4AJ8</t>
  </si>
  <si>
    <t>H40XS304</t>
  </si>
  <si>
    <t>ZH4AJ7</t>
  </si>
  <si>
    <t>TIMTRADC</t>
  </si>
  <si>
    <t>TIMK</t>
  </si>
  <si>
    <t>Table de traduction n° de PAN - jeton</t>
  </si>
  <si>
    <t>ZH2XJH</t>
  </si>
  <si>
    <t>FACILIT</t>
  </si>
  <si>
    <t xml:space="preserve">Transfert en cours Mobilité </t>
  </si>
  <si>
    <t>ZH1CMC</t>
  </si>
  <si>
    <t>H10XS734</t>
  </si>
  <si>
    <t>ZH1BMC</t>
  </si>
  <si>
    <t>TBT9C</t>
  </si>
  <si>
    <t>TIMA</t>
  </si>
  <si>
    <t xml:space="preserve">Modèles commission différenciée </t>
  </si>
  <si>
    <t>ZH2NJ3</t>
  </si>
  <si>
    <t>H20XS521</t>
  </si>
  <si>
    <t>ZH2MJ3</t>
  </si>
  <si>
    <t>TBT9D</t>
  </si>
  <si>
    <t>Modèles commission différenciée - Taux</t>
  </si>
  <si>
    <t>ZH2NJ4</t>
  </si>
  <si>
    <t>H20XS522</t>
  </si>
  <si>
    <t>ZH2MJ4</t>
  </si>
  <si>
    <t>TBT9E</t>
  </si>
  <si>
    <t>Modèles commission différenciée -Seuils</t>
  </si>
  <si>
    <t>ZH2NJ5</t>
  </si>
  <si>
    <t>H20XS523</t>
  </si>
  <si>
    <t>ZH2MJ5</t>
  </si>
  <si>
    <t>TBA25</t>
  </si>
  <si>
    <t>Déliassage acceptation - Marques</t>
  </si>
  <si>
    <t>ZH2NJ6</t>
  </si>
  <si>
    <t>H20XS524</t>
  </si>
  <si>
    <t>ZH2MJ6</t>
  </si>
  <si>
    <t>TBA26</t>
  </si>
  <si>
    <t>Déliassage acceptation - Catégories</t>
  </si>
  <si>
    <t>ZH2NJ2</t>
  </si>
  <si>
    <t>H20XS114</t>
  </si>
  <si>
    <t>ZH2MJ2</t>
  </si>
  <si>
    <t>TBT16</t>
  </si>
  <si>
    <t>Commissions adhérents - Seuils</t>
  </si>
  <si>
    <t>ZH2DJ7</t>
  </si>
  <si>
    <t>H20XS112</t>
  </si>
  <si>
    <t>ZH2DJ8</t>
  </si>
  <si>
    <t>TBT10</t>
  </si>
  <si>
    <t>Libellés caisses et réseau</t>
  </si>
  <si>
    <t>ZH2MJ1</t>
  </si>
  <si>
    <t>H20XS113</t>
  </si>
  <si>
    <t>ZH2DJ9</t>
  </si>
  <si>
    <t>TBT11</t>
  </si>
  <si>
    <t>Type de carte par réseau</t>
  </si>
  <si>
    <t>ZH2NJ8</t>
  </si>
  <si>
    <t>H20XS116</t>
  </si>
  <si>
    <t>ZH2MJ0</t>
  </si>
  <si>
    <t xml:space="preserve">TBT01 </t>
  </si>
  <si>
    <t>TBT01</t>
  </si>
  <si>
    <t>Location matériel</t>
  </si>
  <si>
    <t>ZH2NJ7</t>
  </si>
  <si>
    <t>H20XS115</t>
  </si>
  <si>
    <t>ZH2MJ7</t>
  </si>
  <si>
    <t>H20XS532</t>
  </si>
  <si>
    <t>ZH2UJ3</t>
  </si>
  <si>
    <t>AVIIMP</t>
  </si>
  <si>
    <t>FISC</t>
  </si>
  <si>
    <t>ZH20H4</t>
  </si>
  <si>
    <t>H20XS093</t>
  </si>
  <si>
    <t>ZH20H5</t>
  </si>
  <si>
    <t>SIDODS</t>
  </si>
  <si>
    <t>ZH4VJL</t>
  </si>
  <si>
    <t>\WDRC\EXPORTBO\CHAMPFORMULAIRE.CSV</t>
  </si>
  <si>
    <t>WDRC</t>
  </si>
  <si>
    <t>WDRC_CHAMP</t>
  </si>
  <si>
    <t>#CR#WDRCJ_YYYYMMDDHHMISS_CHAMPFORMULAIRE.CSV</t>
  </si>
  <si>
    <t>ZH3AJA</t>
  </si>
  <si>
    <t>ZH3SJC</t>
  </si>
  <si>
    <t>U2 Outils Transverses</t>
  </si>
  <si>
    <t>CAT Etudes-OT-Outils Collaboratifs</t>
  </si>
  <si>
    <t>Communication Inter-personnes</t>
  </si>
  <si>
    <t>CIP</t>
  </si>
  <si>
    <t>\WDRC\EXPORTBO\COMMENTAIREDEMANDE.CSV</t>
  </si>
  <si>
    <t>WDRC_COMDEM</t>
  </si>
  <si>
    <t>#CR#WDRCJ_YYYYMMDDHHMISS_COMMENTAIREDEMANDE.CSV     </t>
  </si>
  <si>
    <t>ZH3SJB</t>
  </si>
  <si>
    <t>\WDRC\EXPORTBO\COMMENTAIREDEMANDESECONDAIRE.CSV</t>
  </si>
  <si>
    <t>WDRC_COMDEM2</t>
  </si>
  <si>
    <t>#CR#WDRCJ_YYYYMMDDHHMISS_COMMENTAIREDEMANDESECONDAIRE.CSV</t>
  </si>
  <si>
    <t>ZH3SJA</t>
  </si>
  <si>
    <t>\WDRC\EXPORTBO\COMMENTAIREREPONSE.CSV</t>
  </si>
  <si>
    <t>WDRC_COMREP</t>
  </si>
  <si>
    <t>#CR#WDRCJ_YYYYMMDDHHMISS_COMMENTAIREREPONSE.CSV     </t>
  </si>
  <si>
    <t>ZH3SJD</t>
  </si>
  <si>
    <t>\WDRC\EXPORTBO\DEMANDE.CSV</t>
  </si>
  <si>
    <t>WDRC_DEM</t>
  </si>
  <si>
    <t>#CR#WDRCJ_YYYYMMDDHHMISS_DEMANDE.CSV                </t>
  </si>
  <si>
    <t>ZH3SJE</t>
  </si>
  <si>
    <t>\WDRC\EXPORTBO\DEMANDESECONDAIRE.CSV</t>
  </si>
  <si>
    <t>WDRC_DEM2</t>
  </si>
  <si>
    <t>#CR#WDRCJ_YYYYMMDDHHMISS_DEMANDESECONDAIRE.CSV      </t>
  </si>
  <si>
    <t>ZH3SJF</t>
  </si>
  <si>
    <t>\WDRC\EXPORTBO\DOCUMENTSGEIDE.CSV</t>
  </si>
  <si>
    <t>WDRC_DOCGED</t>
  </si>
  <si>
    <t>#CR#WDRCJ_YYYYMMDDHHMISS_DOCUMENTSGEIDE.CSV         </t>
  </si>
  <si>
    <t>ZH3SJG</t>
  </si>
  <si>
    <t>\WDRC\EXPORTBO\HISTORIQUE.CSV</t>
  </si>
  <si>
    <t>WDRC_HIST</t>
  </si>
  <si>
    <t>#CR#WDRCJ_YYYYMMDDHHMISS_HISTORIQUE.CSV             </t>
  </si>
  <si>
    <t>ZH3SJH</t>
  </si>
  <si>
    <t>\WDRC\EXPORTBO\MOUVEMENTSCOMPTE.CSV</t>
  </si>
  <si>
    <t>WDRC_MVTS</t>
  </si>
  <si>
    <t>#CR#WDRCJ_YYYYMMDDHHMISS_MOUVEMENTSCOMPTE.CSV       </t>
  </si>
  <si>
    <t>ZH3SJI</t>
  </si>
  <si>
    <t>\WDRC\EXPORTBO\REPONSE.CSV</t>
  </si>
  <si>
    <t>WDRC_REP</t>
  </si>
  <si>
    <t>#CR#WDRCJ_YYYYMMDDHHMISS_REPONSE.CSV                </t>
  </si>
  <si>
    <t>ZH3SJJ</t>
  </si>
  <si>
    <t>RCR_REF_PCI</t>
  </si>
  <si>
    <t>RCR_REF_PCI.csv</t>
  </si>
  <si>
    <t>ZH2BJP</t>
  </si>
  <si>
    <t>RCR_DONNEES_EXTERNES</t>
  </si>
  <si>
    <t>RCR_DONNEES_EXTERNES.csv</t>
  </si>
  <si>
    <t>ZH0GJF</t>
  </si>
  <si>
    <t>RCR_ISIN_FONDSVERTS</t>
  </si>
  <si>
    <t>RCR_ISIN_FONDSVERTS.csv</t>
  </si>
  <si>
    <t>ZH0GJH</t>
  </si>
  <si>
    <t>RCR_IDPART_CR</t>
  </si>
  <si>
    <t>RCR_IDPART_CR.csv</t>
  </si>
  <si>
    <t>ZH0GJI</t>
  </si>
  <si>
    <t>RCR_AJUSTEMENT_PCCA</t>
  </si>
  <si>
    <t>RCR_AJUSTEMENT_PCCA.csv</t>
  </si>
  <si>
    <t>ZH0GJK</t>
  </si>
  <si>
    <t>RCR_AJUSTEMENT_AUTRE</t>
  </si>
  <si>
    <t>RCR_AJUSTEMENT_AUTRE.csv</t>
  </si>
  <si>
    <t>ZH0GJL</t>
  </si>
  <si>
    <t>BILADQ</t>
  </si>
  <si>
    <t>Diagnostic Partenaire</t>
  </si>
  <si>
    <t>Bilan d'adéquation</t>
  </si>
  <si>
    <t>V1BILADQ</t>
  </si>
  <si>
    <t>ZH4ZJM</t>
  </si>
  <si>
    <t>H40XS321</t>
  </si>
  <si>
    <t>ZH4ZJN</t>
  </si>
  <si>
    <t>[Code_Entité]INCIJ_[YYYY][MM][DD][HH][MM][SS]_Banques.csv</t>
  </si>
  <si>
    <t>INCI</t>
  </si>
  <si>
    <t>SUIFRACHQ_BANQUES</t>
  </si>
  <si>
    <t xml:space="preserve">Suivi Fraude Chèques : Banques  </t>
  </si>
  <si>
    <t>ZH2Rj8</t>
  </si>
  <si>
    <t>[Code_Entité]INCIJ_[YYYY][MM][DD][HH][MM][SS]_Bureaux.csv</t>
  </si>
  <si>
    <t>SUIFRACHQ_BUREAUX</t>
  </si>
  <si>
    <t xml:space="preserve">Suivi Fraude Chèques : Bureaux  </t>
  </si>
  <si>
    <t>ZH2RJE</t>
  </si>
  <si>
    <t>[Code_Entité]INCIJ_[YYYY][MM][DD][HH][MM][SS]_Bx.csv</t>
  </si>
  <si>
    <t>SUIFRACHQ_BX</t>
  </si>
  <si>
    <t xml:space="preserve">Suivi Fraude Chèques : Bx  </t>
  </si>
  <si>
    <t>ZH2RJ7</t>
  </si>
  <si>
    <t>[Code_Entité]INCIJ_[YYYY][MM][DD][HH][MM][SS]_Cheque.csv</t>
  </si>
  <si>
    <t>SUIFRACHQ_CHEQUE</t>
  </si>
  <si>
    <t xml:space="preserve">Suivi Fraude Chèques : Cheque  </t>
  </si>
  <si>
    <t>ZH2RJ2</t>
  </si>
  <si>
    <t>[Code_Entité]INCIJ_[YYYY][MM][DD][HH][MM][SS]_Cli_compte.csv</t>
  </si>
  <si>
    <t>SUIFRACHQ_CLI_COMPTE</t>
  </si>
  <si>
    <t xml:space="preserve">Suivi Fraude Chèques : Cli_compte  </t>
  </si>
  <si>
    <t>ZH2RJB</t>
  </si>
  <si>
    <t>[Code_Entité]INCIJ_[YYYY][MM][DD][HH][MM][SS]_Client.csv</t>
  </si>
  <si>
    <t>SUIFRACHQ_CLIENT</t>
  </si>
  <si>
    <t xml:space="preserve">Suivi Fraude Chèques : Client  </t>
  </si>
  <si>
    <t>ZH2RJA</t>
  </si>
  <si>
    <t>[Code_Entité]INCIJ_[YYYY][MM][DD][HH][MM][SS]_Compte.csv</t>
  </si>
  <si>
    <t>SUIFRACHQ_COMPTE</t>
  </si>
  <si>
    <t xml:space="preserve">Suivi Fraude Chèques : Compte  </t>
  </si>
  <si>
    <t>ZH2RJ1</t>
  </si>
  <si>
    <t>[Code_Entité]INCIJ_[YYYY][MM][DD][HH][MM][SS]_Compteremettant.csv</t>
  </si>
  <si>
    <t>SUIFRACHQ_COMPTEREMETTANT</t>
  </si>
  <si>
    <t xml:space="preserve">Suivi Fraude Chèques : Compteremettant  </t>
  </si>
  <si>
    <t>ZH2RJ6</t>
  </si>
  <si>
    <t>[Code_Entité]INCIJ_[YYYY][MM][DD][HH][MM][SS]_Fautif.csv</t>
  </si>
  <si>
    <t>SUIFRACHQ_FAUTIF</t>
  </si>
  <si>
    <t xml:space="preserve">Suivi Fraude Chèques : Fautif  </t>
  </si>
  <si>
    <t>ZH2RJ9</t>
  </si>
  <si>
    <t>[Code_Entité]INCIJ_[YYYY][MM][DD][HH][MM][SS]_Motif_rejet_imp.csv</t>
  </si>
  <si>
    <t>SUIFRACHQ_MOTIF_REJET_IMP</t>
  </si>
  <si>
    <t xml:space="preserve">Suivi Fraude Chèques : Motif_rejet_imp  </t>
  </si>
  <si>
    <t>ZH2RJ4</t>
  </si>
  <si>
    <t>[Code_Entité]INCIJ_[YYYY][MM][DD][HH][MM][SS]_Pres_chq.csv</t>
  </si>
  <si>
    <t>SUIFRACHQ_PRES_CHQ</t>
  </si>
  <si>
    <t xml:space="preserve">Suivi Fraude Chèques : Pres_chq  </t>
  </si>
  <si>
    <t>ZH2RJ3</t>
  </si>
  <si>
    <t>[Code_Entité]INCIJ_[YYYY][MM][DD][HH][MM][SS]_Remettant.csv</t>
  </si>
  <si>
    <t>SUIFRACHQ_REMETTANT</t>
  </si>
  <si>
    <t xml:space="preserve">Suivi Fraude Chèques : Remettant  </t>
  </si>
  <si>
    <t>ZH2RJ5</t>
  </si>
  <si>
    <t>[Code_Entité]INCIJ_[YYYY][MM][DD][HH][MM][SS]_Sortie_IB.csv</t>
  </si>
  <si>
    <t>SUIFRACHQ_SORTIE_IB</t>
  </si>
  <si>
    <t xml:space="preserve">Suivi Fraude Chèques : Sortie_IB  </t>
  </si>
  <si>
    <t>ZH2RJC</t>
  </si>
  <si>
    <t>[Code_Entité]INCIJ_[YYYY][MM][DD][HH][MM][SS]_Suite_leg.csv</t>
  </si>
  <si>
    <t>SUIFRACHQ_SUITE_LEG</t>
  </si>
  <si>
    <t xml:space="preserve">Suivi Fraude Chèques : Suite_leg </t>
  </si>
  <si>
    <t>ZH2RJD</t>
  </si>
  <si>
    <t>TWSLOG 7h30</t>
  </si>
  <si>
    <t>TWSLOG</t>
  </si>
  <si>
    <t>ZH0EJB</t>
  </si>
  <si>
    <t>H00XS043</t>
  </si>
  <si>
    <t>ZH0FJB</t>
  </si>
  <si>
    <t>TWSLOG 8h30</t>
  </si>
  <si>
    <t>ZH0EJC</t>
  </si>
  <si>
    <t>H00XS044</t>
  </si>
  <si>
    <t>ZH0FJC</t>
  </si>
  <si>
    <t>TWSLOG 12H30</t>
  </si>
  <si>
    <t>ZH0EJD</t>
  </si>
  <si>
    <t>H00XS045</t>
  </si>
  <si>
    <t>ZH0FJD</t>
  </si>
  <si>
    <t>TWSLOG 14h30</t>
  </si>
  <si>
    <t>ZH0EJE</t>
  </si>
  <si>
    <t>H00XS046</t>
  </si>
  <si>
    <t>ZH0FJE</t>
  </si>
  <si>
    <t xml:space="preserve">TWSLOG à la dmeande </t>
  </si>
  <si>
    <t>ZH0EDB</t>
  </si>
  <si>
    <t>H00XS047</t>
  </si>
  <si>
    <t>ZH0FDB</t>
  </si>
  <si>
    <t>TWSLOG 9h30</t>
  </si>
  <si>
    <t>ZH0EJG</t>
  </si>
  <si>
    <t>H00XS048</t>
  </si>
  <si>
    <t>ZH0FJG</t>
  </si>
  <si>
    <t>TWSLOG 10h30</t>
  </si>
  <si>
    <t>ZH0EJ1</t>
  </si>
  <si>
    <t>H00XS049</t>
  </si>
  <si>
    <t>ZH0FJ1</t>
  </si>
  <si>
    <t>TWSLOG 15H30</t>
  </si>
  <si>
    <t>ZH0EJ2</t>
  </si>
  <si>
    <t>H00XS050</t>
  </si>
  <si>
    <t>ZH0FJ2</t>
  </si>
  <si>
    <t>TWSLOG 16h30</t>
  </si>
  <si>
    <t>ZH0EJ3</t>
  </si>
  <si>
    <t>H00XS051</t>
  </si>
  <si>
    <t>ZH0FJ3</t>
  </si>
  <si>
    <t>BCREC807</t>
  </si>
  <si>
    <t>ZH2SDI</t>
  </si>
  <si>
    <t>PDIK</t>
  </si>
  <si>
    <t>PDI0VU20</t>
  </si>
  <si>
    <t>H20XS120</t>
  </si>
  <si>
    <t>ZH2TMO</t>
  </si>
  <si>
    <t>PDI0VU06</t>
  </si>
  <si>
    <t>H20XS119</t>
  </si>
  <si>
    <t>ZH2TML</t>
  </si>
  <si>
    <t>PDI0VU09</t>
  </si>
  <si>
    <t>H20XS121</t>
  </si>
  <si>
    <t>ZH2TMM</t>
  </si>
  <si>
    <t>PDI0VU10</t>
  </si>
  <si>
    <t>H20XS122</t>
  </si>
  <si>
    <t>ZH2TMN</t>
  </si>
  <si>
    <t>TRAN_RGLI</t>
  </si>
  <si>
    <t>ZH4RJT</t>
  </si>
  <si>
    <t>BCI</t>
  </si>
  <si>
    <t>BASSY</t>
  </si>
  <si>
    <t>ZH00M2</t>
  </si>
  <si>
    <t>H00XS300</t>
  </si>
  <si>
    <t>ZH00M3</t>
  </si>
  <si>
    <t>PDI11CRP</t>
  </si>
  <si>
    <t>H00XS447</t>
  </si>
  <si>
    <t>ZH0VMX</t>
  </si>
  <si>
    <t>RCR_REF_RUBRIQUE</t>
  </si>
  <si>
    <t>RCR_REF_RUBRIQUE 19H</t>
  </si>
  <si>
    <t>RCR_REF_RUBRIQUE.csv</t>
  </si>
  <si>
    <t>ZH0GJJ</t>
  </si>
  <si>
    <t>RCR_REF_RUBRIQUE 11H</t>
  </si>
  <si>
    <t>ZH0GJO</t>
  </si>
  <si>
    <t>RCR_REF_RUBRIQUE 16H</t>
  </si>
  <si>
    <t>ZH0GJP</t>
  </si>
  <si>
    <t>DONNEES_EXTERNES2</t>
  </si>
  <si>
    <t>ZH0GJM</t>
  </si>
  <si>
    <t>DONNEES_EXTERNES3</t>
  </si>
  <si>
    <t>ZH0GJN</t>
  </si>
  <si>
    <t>RCR_PREVISIONS</t>
  </si>
  <si>
    <t>ZH0GJQ</t>
  </si>
  <si>
    <t>PAYSTXT</t>
  </si>
  <si>
    <t>ZH4AJP</t>
  </si>
  <si>
    <t>ACTAVDTE</t>
  </si>
  <si>
    <t>H40XS141</t>
  </si>
  <si>
    <t>ZH4TJF</t>
  </si>
  <si>
    <t>ACTAGADI</t>
  </si>
  <si>
    <t>H40XS128</t>
  </si>
  <si>
    <t>ZH4SJF</t>
  </si>
  <si>
    <t>DIGITAL_ACTIVITE</t>
  </si>
  <si>
    <t>Activite day</t>
  </si>
  <si>
    <t>ZH4RJL</t>
  </si>
  <si>
    <t>DIGITAL_AGENT</t>
  </si>
  <si>
    <t>Agent day</t>
  </si>
  <si>
    <t>ZH4RJS</t>
  </si>
  <si>
    <t>DIGITAL_SERVICE</t>
  </si>
  <si>
    <t>Service day</t>
  </si>
  <si>
    <t>ZH4RJN</t>
  </si>
  <si>
    <t>GRDF6N</t>
  </si>
  <si>
    <t>LEVIERS COMMERCIAUX</t>
  </si>
  <si>
    <t>ZH1NJP</t>
  </si>
  <si>
    <t>H10XS749</t>
  </si>
  <si>
    <t>ZH1MJP</t>
  </si>
  <si>
    <t>GRDF6O</t>
  </si>
  <si>
    <t>DOCUMENTS AVENANTS DE GESTION</t>
  </si>
  <si>
    <t>ZH1NJQ</t>
  </si>
  <si>
    <t>H10XS750</t>
  </si>
  <si>
    <t>ZH1MJQ</t>
  </si>
  <si>
    <t>TBK34</t>
  </si>
  <si>
    <t>SUIVI FLUX RETOUR EDITEUR</t>
  </si>
  <si>
    <t>ZH2IJK</t>
  </si>
  <si>
    <t>ZH2JJK</t>
  </si>
  <si>
    <t>TCHQRE</t>
  </si>
  <si>
    <t xml:space="preserve">Stock des opérations chèques reçues </t>
  </si>
  <si>
    <t>ZH2IJA</t>
  </si>
  <si>
    <t>H20XS613</t>
  </si>
  <si>
    <t>ZH2DJA</t>
  </si>
  <si>
    <t>ZCEEJP</t>
  </si>
  <si>
    <t>TCHQEM</t>
  </si>
  <si>
    <t>Stock des opérations chèques émises</t>
  </si>
  <si>
    <t>ZH2IJ4</t>
  </si>
  <si>
    <t>H20XS614</t>
  </si>
  <si>
    <t>ZH2DJ4</t>
  </si>
  <si>
    <t>ZCEEJQ</t>
  </si>
  <si>
    <t>EMAXSFC3</t>
  </si>
  <si>
    <t>EMAC</t>
  </si>
  <si>
    <t>ZH4GJR</t>
  </si>
  <si>
    <t>ZH4YJR</t>
  </si>
  <si>
    <t>EMAS</t>
  </si>
  <si>
    <t>EMAXSFR3</t>
  </si>
  <si>
    <t>EMAR</t>
  </si>
  <si>
    <t>ZH4GJS</t>
  </si>
  <si>
    <t>ZH4YJS</t>
  </si>
  <si>
    <t>PARTEN_RGDP</t>
  </si>
  <si>
    <t>ZH1BHA</t>
  </si>
  <si>
    <t>AGENT_RGDP</t>
  </si>
  <si>
    <t>ZH0BHB</t>
  </si>
  <si>
    <t>RCR_RGRP_RUBRIQUE</t>
  </si>
  <si>
    <t>ZH2BJO</t>
  </si>
  <si>
    <t>ZH2BJN</t>
  </si>
  <si>
    <t>PCCA</t>
  </si>
  <si>
    <t>ZH2BJM</t>
  </si>
  <si>
    <t>IARHISCO</t>
  </si>
  <si>
    <t>ZH22JC</t>
  </si>
  <si>
    <t>EPALC</t>
  </si>
  <si>
    <t>ZH2DJQ</t>
  </si>
  <si>
    <t>H20XS436</t>
  </si>
  <si>
    <t>ZH23JY</t>
  </si>
  <si>
    <t>EPALD</t>
  </si>
  <si>
    <t>H20XS437</t>
  </si>
  <si>
    <t>ZH23JZ</t>
  </si>
  <si>
    <t>GRA019</t>
  </si>
  <si>
    <t>H10XS786</t>
  </si>
  <si>
    <t>ZH1DJZ</t>
  </si>
  <si>
    <t>ZH1XJS</t>
  </si>
  <si>
    <t>BRUIK604</t>
  </si>
  <si>
    <t>H20XS166</t>
  </si>
  <si>
    <t>ZH2TMJ</t>
  </si>
  <si>
    <t>BRUIK605</t>
  </si>
  <si>
    <t>H20XS169</t>
  </si>
  <si>
    <t>ZH2TMK</t>
  </si>
  <si>
    <t>H20XS257</t>
  </si>
  <si>
    <t>ZH2UJ0</t>
  </si>
  <si>
    <t>DTWCLASS</t>
  </si>
  <si>
    <t>ZH0UJ7</t>
  </si>
  <si>
    <t>R8BRIEWS</t>
  </si>
  <si>
    <t>H20XS533</t>
  </si>
  <si>
    <t>ZH2ADK</t>
  </si>
  <si>
    <t>ZH2SDL</t>
  </si>
  <si>
    <t>RPCT</t>
  </si>
  <si>
    <t>RPC813</t>
  </si>
  <si>
    <t>ZH2IJD</t>
  </si>
  <si>
    <t>H20XS540</t>
  </si>
  <si>
    <t>ZH2JJD</t>
  </si>
  <si>
    <t>RPCNBR</t>
  </si>
  <si>
    <t>ZH2IJE</t>
  </si>
  <si>
    <t>H20XS541</t>
  </si>
  <si>
    <t>ZH2JJE</t>
  </si>
  <si>
    <t>RPCSCE</t>
  </si>
  <si>
    <t>ZH2IJF</t>
  </si>
  <si>
    <t>H20XS542</t>
  </si>
  <si>
    <t>ZH2JJF</t>
  </si>
  <si>
    <t>RPCSCR</t>
  </si>
  <si>
    <t>ZH2IJG</t>
  </si>
  <si>
    <t>H20XS543</t>
  </si>
  <si>
    <t>ZH2JJG</t>
  </si>
  <si>
    <t>RPCSDE</t>
  </si>
  <si>
    <t>ZH2IJH</t>
  </si>
  <si>
    <t>H20XS544</t>
  </si>
  <si>
    <t>ZH2JJH</t>
  </si>
  <si>
    <t>RPCSDR</t>
  </si>
  <si>
    <t>ZH2IJI</t>
  </si>
  <si>
    <t>H20XS545</t>
  </si>
  <si>
    <t>ZH2JJI</t>
  </si>
  <si>
    <t>RPCEFI</t>
  </si>
  <si>
    <t>ZH2IJJ</t>
  </si>
  <si>
    <t>H20XS546</t>
  </si>
  <si>
    <t>ZH2JJJ</t>
  </si>
  <si>
    <t>VIIP</t>
  </si>
  <si>
    <t>Virement instantané</t>
  </si>
  <si>
    <t>ORDERS</t>
  </si>
  <si>
    <t>ZH2IJL</t>
  </si>
  <si>
    <t>DEBTOR</t>
  </si>
  <si>
    <t>ZH2IJM</t>
  </si>
  <si>
    <t>CREDITOR</t>
  </si>
  <si>
    <t>ZH2IJN</t>
  </si>
  <si>
    <t>TRSCTN_EMISS</t>
  </si>
  <si>
    <t>ZH2IJO</t>
  </si>
  <si>
    <t>TRSCTN_RCPTN</t>
  </si>
  <si>
    <t>ZH2IJP</t>
  </si>
  <si>
    <t>RECALL_TRSCTN_EMISS</t>
  </si>
  <si>
    <t>ZH2IJQ</t>
  </si>
  <si>
    <t>RECALL_TRSCTN_RCPTN</t>
  </si>
  <si>
    <t>ZH2IJR</t>
  </si>
  <si>
    <t>ULTIMATE_CREDITOR</t>
  </si>
  <si>
    <t>ZH2IJS</t>
  </si>
  <si>
    <t>ULTIMATE_DEBTOR</t>
  </si>
  <si>
    <t>ZH2IJT</t>
  </si>
  <si>
    <t>ORDER_CHANNEL_MOBL</t>
  </si>
  <si>
    <t>ZH2IJU</t>
  </si>
  <si>
    <t>RDSP</t>
  </si>
  <si>
    <t>Enrôlement client et référentiels paiements DSP2</t>
  </si>
  <si>
    <t>DSPGSTPP</t>
  </si>
  <si>
    <t>ZH2TJI</t>
  </si>
  <si>
    <t>DSPRLTPP</t>
  </si>
  <si>
    <t>ZH2TJM</t>
  </si>
  <si>
    <t>DSPGSPSU</t>
  </si>
  <si>
    <t>ZH2TJK</t>
  </si>
  <si>
    <t>DSPOPPSU</t>
  </si>
  <si>
    <t>ZH2TJL</t>
  </si>
  <si>
    <t>DSPCPPSU</t>
  </si>
  <si>
    <t>ZH2TJN</t>
  </si>
  <si>
    <t>VDSP</t>
  </si>
  <si>
    <t>Virements DSP (Directive des Services de Paiement)</t>
  </si>
  <si>
    <t>DSP2ORVI</t>
  </si>
  <si>
    <t>ZH2TJO</t>
  </si>
  <si>
    <t>DSPWFORV</t>
  </si>
  <si>
    <t>ZH2TJP</t>
  </si>
  <si>
    <t>EERD</t>
  </si>
  <si>
    <t>Entrée en relation digitale</t>
  </si>
  <si>
    <t>DOSS_ENTREES_EN_REL</t>
  </si>
  <si>
    <t>ZH1GJA</t>
  </si>
  <si>
    <t>CNTRL_DONNEE</t>
  </si>
  <si>
    <t>ZH1GJB</t>
  </si>
  <si>
    <t>DONNEE_BDF</t>
  </si>
  <si>
    <t>ZH1GJC</t>
  </si>
  <si>
    <t>DONNEE_JUSTIF</t>
  </si>
  <si>
    <t>ZH1GJD</t>
  </si>
  <si>
    <t>DONNEE_OFR</t>
  </si>
  <si>
    <t>ZH1GJE</t>
  </si>
  <si>
    <t>DONNEE_RESDC</t>
  </si>
  <si>
    <t>ZH1GJF</t>
  </si>
  <si>
    <t>DONNEE_TEL</t>
  </si>
  <si>
    <t>ZH1GJG</t>
  </si>
  <si>
    <t>T1R24</t>
  </si>
  <si>
    <t>V2T1R24</t>
  </si>
  <si>
    <t>ZH1KH4</t>
  </si>
  <si>
    <t>H10XS181</t>
  </si>
  <si>
    <t>ZH12H4</t>
  </si>
  <si>
    <t>T1R25</t>
  </si>
  <si>
    <t>V0T1R25</t>
  </si>
  <si>
    <t>ZH1KH5</t>
  </si>
  <si>
    <t>H10XS182</t>
  </si>
  <si>
    <t>ZH12H5</t>
  </si>
  <si>
    <t>PAKVCL</t>
  </si>
  <si>
    <t>TABLE RELATIVES  AU  VEHICULE  C</t>
  </si>
  <si>
    <t>ZH1DJ8</t>
  </si>
  <si>
    <t>H10XS201</t>
  </si>
  <si>
    <t>ZH1DJ9</t>
  </si>
  <si>
    <t>PAURTCR3</t>
  </si>
  <si>
    <t>TCR3</t>
  </si>
  <si>
    <t>H00XS146</t>
  </si>
  <si>
    <t>ZH0SJ3</t>
  </si>
  <si>
    <t>QUAGBOMM</t>
  </si>
  <si>
    <t>ZH1TMB</t>
  </si>
  <si>
    <t>BE99</t>
  </si>
  <si>
    <t>ZH0CJ7</t>
  </si>
  <si>
    <t>H00XS310</t>
  </si>
  <si>
    <t>ZH0DJ7</t>
  </si>
  <si>
    <t>IARFKA01J</t>
  </si>
  <si>
    <t>IARFKA20J</t>
  </si>
  <si>
    <t>H20XS801</t>
  </si>
  <si>
    <t>ZH29JB</t>
  </si>
  <si>
    <t>IARFKA21J</t>
  </si>
  <si>
    <t>H20XS802</t>
  </si>
  <si>
    <t>ZH29JC</t>
  </si>
  <si>
    <t>IARFKA22J</t>
  </si>
  <si>
    <t>H20XS803</t>
  </si>
  <si>
    <t>ZH29JD</t>
  </si>
  <si>
    <t>IARFKA23J</t>
  </si>
  <si>
    <t>H20XS804</t>
  </si>
  <si>
    <t>ZH29JE</t>
  </si>
  <si>
    <t>IARFKA24J</t>
  </si>
  <si>
    <t>H20XS805</t>
  </si>
  <si>
    <t>ZH29JF</t>
  </si>
  <si>
    <t>IARFKA25J</t>
  </si>
  <si>
    <t>H20XS806</t>
  </si>
  <si>
    <t>ZH29JG</t>
  </si>
  <si>
    <t>IARFKA26J</t>
  </si>
  <si>
    <t>H20XS807</t>
  </si>
  <si>
    <t>ZH29JH</t>
  </si>
  <si>
    <t>IARFKA29J</t>
  </si>
  <si>
    <t>H20XS808</t>
  </si>
  <si>
    <t>ZH29JI</t>
  </si>
  <si>
    <t>IARFKA50J</t>
  </si>
  <si>
    <t>H20XS809</t>
  </si>
  <si>
    <t>ZH29JJ</t>
  </si>
  <si>
    <t>IARFKA60J</t>
  </si>
  <si>
    <t>H20XS810</t>
  </si>
  <si>
    <t>ZH29JK</t>
  </si>
  <si>
    <t>TPU0</t>
  </si>
  <si>
    <t>ZH0BJ2</t>
  </si>
  <si>
    <t>N</t>
  </si>
  <si>
    <t>TBK31</t>
  </si>
  <si>
    <t>JOURNAL MODIF GESTIONNAIRES DES</t>
  </si>
  <si>
    <t>V3K31</t>
  </si>
  <si>
    <t>ZH2MJA</t>
  </si>
  <si>
    <t>ZH2NJA</t>
  </si>
  <si>
    <t>SCTE</t>
  </si>
  <si>
    <t>SCTEOR</t>
  </si>
  <si>
    <t>ZH2MJB</t>
  </si>
  <si>
    <t>ZH2NJB</t>
  </si>
  <si>
    <t>SCTEOP</t>
  </si>
  <si>
    <t>ZH2MJC</t>
  </si>
  <si>
    <t>ZH2NJC</t>
  </si>
  <si>
    <t>ZSC2JA</t>
  </si>
  <si>
    <t>SCTROP</t>
  </si>
  <si>
    <t>ZH2MJD</t>
  </si>
  <si>
    <t>ZH2NJD</t>
  </si>
  <si>
    <t>ZSCRJP</t>
  </si>
  <si>
    <t>OROP</t>
  </si>
  <si>
    <t>DOMHCR</t>
  </si>
  <si>
    <t>LIEN DOMICILIATION CREDITS EXTER</t>
  </si>
  <si>
    <t>V0DOMHCR</t>
  </si>
  <si>
    <t>ZH2MJE</t>
  </si>
  <si>
    <t>ZH2NJE</t>
  </si>
  <si>
    <t>CNTR</t>
  </si>
  <si>
    <t>DOMICILIATION EXTERNE (C302)</t>
  </si>
  <si>
    <t>VIRJ</t>
  </si>
  <si>
    <t>OPEFI1</t>
  </si>
  <si>
    <t>COMPLEMENTS OPERATIONS FINANCIER</t>
  </si>
  <si>
    <t>ZH2MJF</t>
  </si>
  <si>
    <t>ZH2NJF</t>
  </si>
  <si>
    <t>FADGFI</t>
  </si>
  <si>
    <t>FLUX ALLER DETAIL DGFIP</t>
  </si>
  <si>
    <t>V0FADGFI</t>
  </si>
  <si>
    <t>ZH18J5</t>
  </si>
  <si>
    <t>ZH18J6</t>
  </si>
  <si>
    <t>FRDGFI</t>
  </si>
  <si>
    <t>FLUX RETOUR DETAIL DGFIP</t>
  </si>
  <si>
    <t>V0FRDGFI</t>
  </si>
  <si>
    <t>ZH18J7</t>
  </si>
  <si>
    <t>ZH18J8</t>
  </si>
  <si>
    <t>PCEDMT</t>
  </si>
  <si>
    <t>PCE DEMATERIALISEES</t>
  </si>
  <si>
    <t>V0PCEDMT</t>
  </si>
  <si>
    <t>ZH18J9</t>
  </si>
  <si>
    <t>ZH18JA</t>
  </si>
  <si>
    <t>PCEEVD</t>
  </si>
  <si>
    <t>EVENEMENTS PCE DEMATERIALISEES</t>
  </si>
  <si>
    <t>V0PCEEVD</t>
  </si>
  <si>
    <t>ZH18JB</t>
  </si>
  <si>
    <t>ZH18JC</t>
  </si>
  <si>
    <t>HIEVPC</t>
  </si>
  <si>
    <t>HISTO. EVENT PROCEDURE CIVILE (S</t>
  </si>
  <si>
    <t>V0HIEVPC</t>
  </si>
  <si>
    <t>ZH18JD</t>
  </si>
  <si>
    <t>ZH18JE</t>
  </si>
  <si>
    <t>SAIBAN</t>
  </si>
  <si>
    <t>IBAN DES SAISISSANTS</t>
  </si>
  <si>
    <t>V0SAIBAN</t>
  </si>
  <si>
    <t>ZH18JF</t>
  </si>
  <si>
    <t>ZH18JG</t>
  </si>
  <si>
    <t>AUTLEF</t>
  </si>
  <si>
    <t>AUTOCERTIFICATION</t>
  </si>
  <si>
    <t>V1AUTLEF</t>
  </si>
  <si>
    <t>ZH2AHH</t>
  </si>
  <si>
    <t>ZH2BHA</t>
  </si>
  <si>
    <t>ENTLEF</t>
  </si>
  <si>
    <t>TYPAGE ENTITE PM</t>
  </si>
  <si>
    <t>V0ENTLEF</t>
  </si>
  <si>
    <t>ZH2AHI</t>
  </si>
  <si>
    <t>ZH2BHB</t>
  </si>
  <si>
    <t>DESH</t>
  </si>
  <si>
    <t>DERVIE</t>
  </si>
  <si>
    <t>DATES DE DERNIERES MANIFESTATION</t>
  </si>
  <si>
    <t>V0DERVIE</t>
  </si>
  <si>
    <t>ZH1OJA</t>
  </si>
  <si>
    <t>ZH1PJA</t>
  </si>
  <si>
    <t>DERMVT</t>
  </si>
  <si>
    <t>DATES DE DERNIERE OPERATIONS</t>
  </si>
  <si>
    <t>V0DERMVT</t>
  </si>
  <si>
    <t>ZH1OJB</t>
  </si>
  <si>
    <t>ZH1PJB</t>
  </si>
  <si>
    <t>CPTINA</t>
  </si>
  <si>
    <t>COMPTES INACTIFS</t>
  </si>
  <si>
    <t>ZH1OJC</t>
  </si>
  <si>
    <t>ZH1PJC</t>
  </si>
  <si>
    <t>CPTREA</t>
  </si>
  <si>
    <t>COMPTES REACTIVES</t>
  </si>
  <si>
    <t>ZH1OJD</t>
  </si>
  <si>
    <t>ZH1PJD</t>
  </si>
  <si>
    <t>PATINA</t>
  </si>
  <si>
    <t>CARACTS PARTENAIRES TIT CPT INAC</t>
  </si>
  <si>
    <t>V0PATINA</t>
  </si>
  <si>
    <t>ZH1OJE</t>
  </si>
  <si>
    <t>ZH1PJE</t>
  </si>
  <si>
    <t>PATREA</t>
  </si>
  <si>
    <t>CARACTS PARTENAIRES TIT CPT REAC</t>
  </si>
  <si>
    <t>V0PATREA</t>
  </si>
  <si>
    <t>ZH1OJF</t>
  </si>
  <si>
    <t>ZH1PJF</t>
  </si>
  <si>
    <t>HIDRNI</t>
  </si>
  <si>
    <t>HISTO DES DEMANDES INTERRO RNIPP</t>
  </si>
  <si>
    <t>V0HIDRNI</t>
  </si>
  <si>
    <t>ZH1OMG</t>
  </si>
  <si>
    <t>ZH1PMG</t>
  </si>
  <si>
    <t>HIRRNI</t>
  </si>
  <si>
    <t>HISTO DES REPONSES RNIPP</t>
  </si>
  <si>
    <t>ZH1OMH</t>
  </si>
  <si>
    <t>ZH1PMH</t>
  </si>
  <si>
    <t>SUIVCD</t>
  </si>
  <si>
    <t>SUIVI DEMANDES CERTIFICATS DECES</t>
  </si>
  <si>
    <t>V0SUIVCD</t>
  </si>
  <si>
    <t>ZH1OMI</t>
  </si>
  <si>
    <t>H10XS829</t>
  </si>
  <si>
    <t>ZH1PMI</t>
  </si>
  <si>
    <t>HIENCO</t>
  </si>
  <si>
    <t>HISTO DEMANDES ENVOIS COURRIER</t>
  </si>
  <si>
    <t>V0HIENCO</t>
  </si>
  <si>
    <t>ZH1OMJ</t>
  </si>
  <si>
    <t>H10XS830</t>
  </si>
  <si>
    <t>ZH1PMJ</t>
  </si>
  <si>
    <t>CPTDEH</t>
  </si>
  <si>
    <t>COMPTES EN DESHERENCE</t>
  </si>
  <si>
    <t>ZH1OJK</t>
  </si>
  <si>
    <t>H10XS837</t>
  </si>
  <si>
    <t>ZH1PJK</t>
  </si>
  <si>
    <t>PILDEH</t>
  </si>
  <si>
    <t>CPT INACTFS ELIG. REMONTEE FONDS</t>
  </si>
  <si>
    <t>V0PILDEH</t>
  </si>
  <si>
    <t>ZH1OJL</t>
  </si>
  <si>
    <t>ZH1PJL</t>
  </si>
  <si>
    <t>LIEDEH</t>
  </si>
  <si>
    <t>LIENS ENTRE COMPTES EN DESHERENC</t>
  </si>
  <si>
    <t>ZH1OJM</t>
  </si>
  <si>
    <t>H10XS834</t>
  </si>
  <si>
    <t>ZH1PJM</t>
  </si>
  <si>
    <t>HCDDEH</t>
  </si>
  <si>
    <t>HIST. FLUX CPT DESH REMONTEE CDC</t>
  </si>
  <si>
    <t>ZH1OJN</t>
  </si>
  <si>
    <t>H10XS835</t>
  </si>
  <si>
    <t>ZH1PJN</t>
  </si>
  <si>
    <t>FORDEH</t>
  </si>
  <si>
    <t>FORCAGE MANUEL DESHERENCE</t>
  </si>
  <si>
    <t>ZH1OJO</t>
  </si>
  <si>
    <t>H10XS832</t>
  </si>
  <si>
    <t>ZH1PJO</t>
  </si>
  <si>
    <t>HISDEH</t>
  </si>
  <si>
    <t>HISTORIQUE COMPTES EN DESHERENCE</t>
  </si>
  <si>
    <t>ZH1OJP</t>
  </si>
  <si>
    <t>H10XS833</t>
  </si>
  <si>
    <t>ZH1PJP</t>
  </si>
  <si>
    <t>COFINA</t>
  </si>
  <si>
    <t>COFFRES FORTS INACTIFS</t>
  </si>
  <si>
    <t>ZH1OJQ</t>
  </si>
  <si>
    <t>H10XS831</t>
  </si>
  <si>
    <t>ZH1PJQ</t>
  </si>
  <si>
    <t>COFREA</t>
  </si>
  <si>
    <t>COFFRES FORTS REACTIVES</t>
  </si>
  <si>
    <t>ZH1OJR</t>
  </si>
  <si>
    <t>H10XS836</t>
  </si>
  <si>
    <t>ZH1PJR</t>
  </si>
  <si>
    <t>RGPD Maj tables CDP CPCC</t>
  </si>
  <si>
    <t>ZH1BHC</t>
  </si>
  <si>
    <t>RGPD Maj tables CDP CPCI</t>
  </si>
  <si>
    <t>ZH0BHC</t>
  </si>
  <si>
    <t>RGPD Maj tables CDP CPAS</t>
  </si>
  <si>
    <t>ZH2BHC</t>
  </si>
  <si>
    <t>RGPD Maj tables CDP CPCR</t>
  </si>
  <si>
    <t>ZH1BHD</t>
  </si>
  <si>
    <t>RGPD Maj tables CDP CPDM</t>
  </si>
  <si>
    <t>ZH4BHD</t>
  </si>
  <si>
    <t>RGPD Maj tables CDP CPDT</t>
  </si>
  <si>
    <t>ZH0BHF</t>
  </si>
  <si>
    <t>RGPD Maj tables CDP CPFI</t>
  </si>
  <si>
    <t>ZH2BHE</t>
  </si>
  <si>
    <t>RGPD Maj tables CDP CPMC</t>
  </si>
  <si>
    <t>ZH4BHE</t>
  </si>
  <si>
    <t>RGPD Maj tables CDP CPMP</t>
  </si>
  <si>
    <t>ZH2BHF</t>
  </si>
  <si>
    <t>RGPD Maj tables CDP CPPI</t>
  </si>
  <si>
    <t>ZH0BHD</t>
  </si>
  <si>
    <t>RGPD Maj tables CDP CPCL</t>
  </si>
  <si>
    <t>ZH2BHD</t>
  </si>
  <si>
    <t>RGPD Maj tables CDP CPRI</t>
  </si>
  <si>
    <t>ZH0BHE</t>
  </si>
  <si>
    <t>HIOFMV</t>
  </si>
  <si>
    <t>FGSTORIQUE DES MOUVEMENTS OFIS</t>
  </si>
  <si>
    <t>ZH4BJA</t>
  </si>
  <si>
    <t>H40XS330</t>
  </si>
  <si>
    <t>ZH4CJA</t>
  </si>
  <si>
    <t>DGCZ09J</t>
  </si>
  <si>
    <t>EMAXS511</t>
  </si>
  <si>
    <t>ZH0SJY</t>
  </si>
  <si>
    <t>BRUREMPD</t>
  </si>
  <si>
    <t>H20XS444</t>
  </si>
  <si>
    <t>ZH2TJT</t>
  </si>
  <si>
    <t>BRUBOFRD</t>
  </si>
  <si>
    <t>H20XS443</t>
  </si>
  <si>
    <t>ZH21JH</t>
  </si>
  <si>
    <t>BRUCOPND</t>
  </si>
  <si>
    <t>H20XS440</t>
  </si>
  <si>
    <t>ZH21JJ</t>
  </si>
  <si>
    <t>BRUPARTS</t>
  </si>
  <si>
    <t>H20XS441</t>
  </si>
  <si>
    <t>ZH22JB</t>
  </si>
  <si>
    <t>CPTCAI</t>
  </si>
  <si>
    <t>Compteur de caisse</t>
  </si>
  <si>
    <t>ZH2MJM</t>
  </si>
  <si>
    <t>H20XS656</t>
  </si>
  <si>
    <t>ZH2NJM</t>
  </si>
  <si>
    <t>EDSCAI</t>
  </si>
  <si>
    <t>Lien caisse EDS</t>
  </si>
  <si>
    <t>ZH2QJM</t>
  </si>
  <si>
    <t>H20XS658</t>
  </si>
  <si>
    <t>ZH2RJM</t>
  </si>
  <si>
    <t>TYCPCA</t>
  </si>
  <si>
    <t>Type compteur de caisse</t>
  </si>
  <si>
    <t>ZH2OJM</t>
  </si>
  <si>
    <t>H20XS657</t>
  </si>
  <si>
    <t>ZH2PJM</t>
  </si>
  <si>
    <t>GPPKYC</t>
  </si>
  <si>
    <t>Données KYC des partenaires</t>
  </si>
  <si>
    <t>ZH1DJF</t>
  </si>
  <si>
    <t>H10XS184</t>
  </si>
  <si>
    <t>ZH1LJF</t>
  </si>
  <si>
    <t>GPMRRA</t>
  </si>
  <si>
    <t>Identification des clients en désengagement</t>
  </si>
  <si>
    <t>ZH1DJJ</t>
  </si>
  <si>
    <t>H10XS185</t>
  </si>
  <si>
    <t>ZH1CJJ</t>
  </si>
  <si>
    <t>HISTO_CNTRL_DONNEE</t>
  </si>
  <si>
    <t>FICHIER DOSS_ENTREES_EN_REL : liste des contrôles effectués sur les  dossiers EER</t>
  </si>
  <si>
    <t>ZH1DJA</t>
  </si>
  <si>
    <t>HISTO_STATU</t>
  </si>
  <si>
    <t>ZH1DJB</t>
  </si>
  <si>
    <t>SBIL</t>
  </si>
  <si>
    <t>SBILCRITERES</t>
  </si>
  <si>
    <t>Billing Critères</t>
  </si>
  <si>
    <t xml:space="preserve">PARTIEL </t>
  </si>
  <si>
    <t>H10XS650</t>
  </si>
  <si>
    <t>ZH1RJA</t>
  </si>
  <si>
    <t>SBILCRELDF</t>
  </si>
  <si>
    <t xml:space="preserve">Billing CRE Lignes de factures </t>
  </si>
  <si>
    <t>H10XS651</t>
  </si>
  <si>
    <t>ZH1RJB</t>
  </si>
  <si>
    <t>ZH1QJB</t>
  </si>
  <si>
    <t>SBILLFATTENTE</t>
  </si>
  <si>
    <t xml:space="preserve">Billing Lignes de factures en attente </t>
  </si>
  <si>
    <t>ZH1QJC</t>
  </si>
  <si>
    <t>H10XS652</t>
  </si>
  <si>
    <t>ZH1RJC</t>
  </si>
  <si>
    <t>SBILLIBELLES</t>
  </si>
  <si>
    <t>Billing Libellés du catalogue</t>
  </si>
  <si>
    <t>ZH1QJD</t>
  </si>
  <si>
    <t>H10XS653</t>
  </si>
  <si>
    <t>ZH1RJD</t>
  </si>
  <si>
    <t>SBILECHEANCIERS</t>
  </si>
  <si>
    <t>Billing Echéanciers abonnements</t>
  </si>
  <si>
    <t>ZH1QJE</t>
  </si>
  <si>
    <t>H10XS654</t>
  </si>
  <si>
    <t>ZH1RJE</t>
  </si>
  <si>
    <t>SBILCPGCPM</t>
  </si>
  <si>
    <t xml:space="preserve">Billing Conditions particulières  de type CPG ou CPM </t>
  </si>
  <si>
    <t>ZH1QJF</t>
  </si>
  <si>
    <t>H10XS655</t>
  </si>
  <si>
    <t>ZH1RJF</t>
  </si>
  <si>
    <t>SBILCPT</t>
  </si>
  <si>
    <t>Billing Conditions particulières  de type CPT</t>
  </si>
  <si>
    <t>H10XS656</t>
  </si>
  <si>
    <t>ZH1RJG</t>
  </si>
  <si>
    <t>SBILMFO</t>
  </si>
  <si>
    <t>Billing Modalités de type MFO</t>
  </si>
  <si>
    <t>ZH1QJH</t>
  </si>
  <si>
    <t>H10XS658</t>
  </si>
  <si>
    <t>ZH1RJI</t>
  </si>
  <si>
    <t>SBILMFC</t>
  </si>
  <si>
    <t>Billing Modalités de type MFC</t>
  </si>
  <si>
    <t>H10XS657</t>
  </si>
  <si>
    <t>ZH1RJH</t>
  </si>
  <si>
    <t>Physicalisation de M001</t>
  </si>
  <si>
    <t>ZH0HJN</t>
  </si>
  <si>
    <t>Physicalisation de M004</t>
  </si>
  <si>
    <t>ZH0HJP</t>
  </si>
  <si>
    <t>Physicalisation de M702</t>
  </si>
  <si>
    <t>ZH0HJQ</t>
  </si>
  <si>
    <t>FDPS_QUOTD</t>
  </si>
  <si>
    <t>Physicalisation de FDPS_QUOTD</t>
  </si>
  <si>
    <t>ZH0HJT</t>
  </si>
  <si>
    <t>FDPS_MENS</t>
  </si>
  <si>
    <t>Physicalisation de FDPS_MENS</t>
  </si>
  <si>
    <t>ZH0HMT</t>
  </si>
  <si>
    <t>CNSI_USAGES</t>
  </si>
  <si>
    <t>ZH0LJC</t>
  </si>
  <si>
    <t>DMTP2P</t>
  </si>
  <si>
    <t>ZH2CJB</t>
  </si>
  <si>
    <t>ZH2CJC</t>
  </si>
  <si>
    <t>HRUXSABO</t>
  </si>
  <si>
    <t>ZH2VJV</t>
  </si>
  <si>
    <t>indicateursMPEA</t>
  </si>
  <si>
    <t>ZH4CHA</t>
  </si>
  <si>
    <t>DSPRGETT</t>
  </si>
  <si>
    <t xml:space="preserve">Référentiel des TPP </t>
  </si>
  <si>
    <t>ZH2RJF</t>
  </si>
  <si>
    <t>DSPSRPAS</t>
  </si>
  <si>
    <t>Service Passeport</t>
  </si>
  <si>
    <t>ZH2RJG</t>
  </si>
  <si>
    <t>DSPSRPAC</t>
  </si>
  <si>
    <t>Pays Service Passeport</t>
  </si>
  <si>
    <t>ZH2RJH</t>
  </si>
  <si>
    <t>DSPRLPAS</t>
  </si>
  <si>
    <t>Rôles Passeport</t>
  </si>
  <si>
    <t>ZH2RJI</t>
  </si>
  <si>
    <t>DSPRLPAC</t>
  </si>
  <si>
    <t>Pays rôles passeport</t>
  </si>
  <si>
    <t>ZH2RJJ</t>
  </si>
  <si>
    <t>DSPSVPSU</t>
  </si>
  <si>
    <t>Consentement accordé par PSU sur TPP</t>
  </si>
  <si>
    <t>ZH2RJK</t>
  </si>
  <si>
    <t>DSPCTPSU</t>
  </si>
  <si>
    <t>Droits consentis par le PSU sur ses cartes au TPP</t>
  </si>
  <si>
    <t>DSP2BFVI</t>
  </si>
  <si>
    <t xml:space="preserve">Bénéficiaires de virement </t>
  </si>
  <si>
    <t>ZH2RJN</t>
  </si>
  <si>
    <t>DSPWFBFV</t>
  </si>
  <si>
    <t xml:space="preserve">Workflow bénéficiaires de virement </t>
  </si>
  <si>
    <t>ZH2RJO</t>
  </si>
  <si>
    <t>ACRITF</t>
  </si>
  <si>
    <t>A pour critère forcé</t>
  </si>
  <si>
    <t>ZH1FMA</t>
  </si>
  <si>
    <t>H10XS670</t>
  </si>
  <si>
    <t>ZH1GMA</t>
  </si>
  <si>
    <t>HCRITF</t>
  </si>
  <si>
    <t>Historique critère forcé</t>
  </si>
  <si>
    <t>ZH1FMB</t>
  </si>
  <si>
    <t>H10XS671</t>
  </si>
  <si>
    <t>ZH1GMB</t>
  </si>
  <si>
    <t>PBPROM</t>
  </si>
  <si>
    <t>Partenaire bénéficie promotion</t>
  </si>
  <si>
    <t>ZH1FMC</t>
  </si>
  <si>
    <t>H10XS672</t>
  </si>
  <si>
    <t>ZH1GMC</t>
  </si>
  <si>
    <t>HPBPMT</t>
  </si>
  <si>
    <t>Histo Partenaire bénéficie promotion</t>
  </si>
  <si>
    <t>ZH1FMD</t>
  </si>
  <si>
    <t>H10XS673</t>
  </si>
  <si>
    <t>ZH1GMD</t>
  </si>
  <si>
    <t>EBPROM</t>
  </si>
  <si>
    <t>Elément de contrat bénéfie promotion</t>
  </si>
  <si>
    <t>ZH1FME</t>
  </si>
  <si>
    <t>H10XS674</t>
  </si>
  <si>
    <t>ZH1GME</t>
  </si>
  <si>
    <t>HEBPMT</t>
  </si>
  <si>
    <t>Histo Elément de contrat bénéfie promotion</t>
  </si>
  <si>
    <t>ZH1FMF</t>
  </si>
  <si>
    <t>H10XS675</t>
  </si>
  <si>
    <t>ZH1GMF</t>
  </si>
  <si>
    <t>CESKPLATPIM_OPRNTRCH</t>
  </si>
  <si>
    <t>Opérations immobilières</t>
  </si>
  <si>
    <t>ZH1PJS</t>
  </si>
  <si>
    <t>CESKPLATPIM_BIENS</t>
  </si>
  <si>
    <t>Bien des opérations immobilières</t>
  </si>
  <si>
    <t>ZH1PJT</t>
  </si>
  <si>
    <t>CESKPLATPIM_LOTS</t>
  </si>
  <si>
    <t xml:space="preserve">Lots des biens </t>
  </si>
  <si>
    <t>ZH1PJU</t>
  </si>
  <si>
    <t>CESKPLATPIM_BUDGETS</t>
  </si>
  <si>
    <t>Budgets des opérations immobilières</t>
  </si>
  <si>
    <t>ZH1PJV</t>
  </si>
  <si>
    <t>CESKPLATPIM_BUDGETSTIERSMARCHES</t>
  </si>
  <si>
    <t>Budgets tiers/marchés  des opérations immobilières</t>
  </si>
  <si>
    <t>ZH1PJW</t>
  </si>
  <si>
    <t>CESKPLATPIM_COMPTES</t>
  </si>
  <si>
    <t>Comptes bancaires</t>
  </si>
  <si>
    <t>ZH1PJX</t>
  </si>
  <si>
    <t>CESKPLATPIM_MVTSMONETAIRES</t>
  </si>
  <si>
    <t>Mouvements monétaires sur les comptes bancaires</t>
  </si>
  <si>
    <t>ZH1PJY</t>
  </si>
  <si>
    <t>CESKPLATPIM_ACTEURS</t>
  </si>
  <si>
    <t xml:space="preserve">Acteurs des opérations immobilières </t>
  </si>
  <si>
    <t>ZH1PJZ</t>
  </si>
  <si>
    <t>CESKPLATPIM_ROLES</t>
  </si>
  <si>
    <t xml:space="preserve">Rôles des acteurs des  opérations immobilières </t>
  </si>
  <si>
    <t>ZH1PJ0</t>
  </si>
  <si>
    <t>CESKPLATPIM_LIENSACTEURS</t>
  </si>
  <si>
    <t xml:space="preserve">Liens entre  acteurs des  opérations immobilières </t>
  </si>
  <si>
    <t>ZH1PJ1</t>
  </si>
  <si>
    <t>CESKPLATPIM_CONCOURS</t>
  </si>
  <si>
    <t xml:space="preserve">Concours des opérations immobilières </t>
  </si>
  <si>
    <t>ZH1PJ2</t>
  </si>
  <si>
    <t>CEKSPLATPIM_POSTBUDGETAIRES</t>
  </si>
  <si>
    <t>ZH1PJ3</t>
  </si>
  <si>
    <t>COURS.txt</t>
  </si>
  <si>
    <t>COURS</t>
  </si>
  <si>
    <t>ZH4AJ6</t>
  </si>
  <si>
    <t>ADIAD11</t>
  </si>
  <si>
    <t>Compléments Adhésions prêts</t>
  </si>
  <si>
    <t>ZH1FJH</t>
  </si>
  <si>
    <t>ZH1GJH</t>
  </si>
  <si>
    <t>CPPAUD</t>
  </si>
  <si>
    <t>AUDC</t>
  </si>
  <si>
    <t>ZH1GJJ</t>
  </si>
  <si>
    <t>H10XS850</t>
  </si>
  <si>
    <t>ZH1RJJ</t>
  </si>
  <si>
    <t>CPMAUD</t>
  </si>
  <si>
    <t>Consolidation OFAC Personne Morale</t>
  </si>
  <si>
    <t>ZH1GJK</t>
  </si>
  <si>
    <t>H10XS851</t>
  </si>
  <si>
    <t>ZH1RJK</t>
  </si>
  <si>
    <t>CETAUD</t>
  </si>
  <si>
    <t>Consolidation OFAC Etablissement</t>
  </si>
  <si>
    <t>ZH1GJL</t>
  </si>
  <si>
    <t>H10XS852</t>
  </si>
  <si>
    <t>ZH1RJL</t>
  </si>
  <si>
    <t>CPIAUD</t>
  </si>
  <si>
    <t>Consolidation OFAC Pièces d'Identité Personnes Physiques</t>
  </si>
  <si>
    <t>ZH1GJM</t>
  </si>
  <si>
    <t>H10XS853</t>
  </si>
  <si>
    <t>ZH1RJM</t>
  </si>
  <si>
    <t>CADAUD</t>
  </si>
  <si>
    <t>Consolidation OFAC Adresse Légale</t>
  </si>
  <si>
    <t>ZH1GJN</t>
  </si>
  <si>
    <t>H10XS854</t>
  </si>
  <si>
    <t>ZH1RJN</t>
  </si>
  <si>
    <t>REVAUD</t>
  </si>
  <si>
    <t>Consolidation OFAC Revenus</t>
  </si>
  <si>
    <t>ZH1GJO</t>
  </si>
  <si>
    <t>H10XS855</t>
  </si>
  <si>
    <t>ZH1RJO</t>
  </si>
  <si>
    <t>PATAUD</t>
  </si>
  <si>
    <t>Consolidation OFAC Patrimoine</t>
  </si>
  <si>
    <t>ZH1GJP</t>
  </si>
  <si>
    <t>H10XS856</t>
  </si>
  <si>
    <t>ZH1RJP</t>
  </si>
  <si>
    <t>SAIAUD</t>
  </si>
  <si>
    <t>Consolidation OFAC  Activités Internationales</t>
  </si>
  <si>
    <t>ZH1GJQ</t>
  </si>
  <si>
    <t>H10XS857</t>
  </si>
  <si>
    <t>ZH1RJQ</t>
  </si>
  <si>
    <t>PRQAUD</t>
  </si>
  <si>
    <t>Consolidation OFAC  Pays à Risques</t>
  </si>
  <si>
    <t>ZH1GJR</t>
  </si>
  <si>
    <t>H10XS858</t>
  </si>
  <si>
    <t>ZH1RJR</t>
  </si>
  <si>
    <t>AUTAUD</t>
  </si>
  <si>
    <t>Consolidation OFAC  Autorités</t>
  </si>
  <si>
    <t>ZH1GJS</t>
  </si>
  <si>
    <t>H10XS859</t>
  </si>
  <si>
    <t>ZH1RJS</t>
  </si>
  <si>
    <t>H20XS534</t>
  </si>
  <si>
    <t>ZH2KJ2</t>
  </si>
  <si>
    <t>PAULEF</t>
  </si>
  <si>
    <t>Piste audit</t>
  </si>
  <si>
    <t>ZH2BHJ</t>
  </si>
  <si>
    <t>ZH2AHJ</t>
  </si>
  <si>
    <t>PAUEAI</t>
  </si>
  <si>
    <t>Piste audit EAI</t>
  </si>
  <si>
    <t>ZH2BHK</t>
  </si>
  <si>
    <t>ZH2AHK</t>
  </si>
  <si>
    <t>MILLEF</t>
  </si>
  <si>
    <t xml:space="preserve">Millionnaires LEF </t>
  </si>
  <si>
    <t>ZH2BHL</t>
  </si>
  <si>
    <t>ZH2AHL</t>
  </si>
  <si>
    <t>LOAXS003</t>
  </si>
  <si>
    <t>CEPI</t>
  </si>
  <si>
    <t>CEPI_TAFUTUR</t>
  </si>
  <si>
    <t>ZH4AJB</t>
  </si>
  <si>
    <t>LOAXS004</t>
  </si>
  <si>
    <t>CEPI_ECHIMP</t>
  </si>
  <si>
    <t>Stock des échéances impayées du jour</t>
  </si>
  <si>
    <t>LOAXS005</t>
  </si>
  <si>
    <t>CEPI_PAYEURS</t>
  </si>
  <si>
    <t>Payeurs et intervenants financiers sur les dossiers de crédits gérés sur la plateforme Loan Servicing (Entreprises et Financements en devise)</t>
  </si>
  <si>
    <t>ZH4AJD</t>
  </si>
  <si>
    <t>Code_Entité]CELSJ_[YYYY][MM][DD][HH][MM][SS]_REFTAUX</t>
  </si>
  <si>
    <t>CELS</t>
  </si>
  <si>
    <t>CELS_REFTAUX</t>
  </si>
  <si>
    <t>Référentiel du cours des devises par date et type de taux</t>
  </si>
  <si>
    <t>ZH4AJL</t>
  </si>
  <si>
    <t>Code_Entité]CELSJ_[YYYY][MM][DD][HH][MM][SS]_DOSSIERS</t>
  </si>
  <si>
    <t>CELS_DOSSIERS</t>
  </si>
  <si>
    <t>Stock des contrats de crédits gérés sur la plateforme Loan Servicing (Lot 1 : crédits en devise amortissables)</t>
  </si>
  <si>
    <t>ZH4AJM</t>
  </si>
  <si>
    <t>Code_Entité]CELSJ_[YYYY][MM][DD][HH][MM][SS]_CREJGEN</t>
  </si>
  <si>
    <t>CELS_CREJGEN</t>
  </si>
  <si>
    <t>ZH4AJE</t>
  </si>
  <si>
    <t>Code_Entité]CELSJ_[YYYY][MM][DD][HH][MM][SS]_CREJRAT</t>
  </si>
  <si>
    <t>CELS_CREJRAT</t>
  </si>
  <si>
    <t>Evènements RAT sur stock Crédits Loan Servicing (Lot 1 : financements amortissables en devise) du jour</t>
  </si>
  <si>
    <t>ZH4AJF</t>
  </si>
  <si>
    <t>Code_Entité]CELSJ_[YYYY][MM][DD][HH][MM][SS]_CREJRAP</t>
  </si>
  <si>
    <t>CELS_CREJRAP</t>
  </si>
  <si>
    <t>Evènements RAP sur stock Crédits Loan Servicing (Lot 1 : financements amortissables en devise) du jour</t>
  </si>
  <si>
    <t>ZH4AJG</t>
  </si>
  <si>
    <t>Code_Entité]CELSJ_[YYYY][MM][DD][HH][MM][SS]_CREJDEB</t>
  </si>
  <si>
    <t>CELS_CREJDEB</t>
  </si>
  <si>
    <t>Evènements Déblocages sur stock Crédits Loan Servicing (Lot 1 : financements amortissables en devise) du jour</t>
  </si>
  <si>
    <t>ZH4AJH</t>
  </si>
  <si>
    <t>Code_Entité]CELSJ_[YYYY][MM][DD][HH][MM][SS]_CREJPRELECH</t>
  </si>
  <si>
    <t>CELS_CREJPRELECH</t>
  </si>
  <si>
    <t>Evènements Prélèvement échéance sur stock Crédits Loan Servicing (Lot 1 : financements amortissables en devise) du jour</t>
  </si>
  <si>
    <t>ZH4AJI</t>
  </si>
  <si>
    <t>CELS_CREJSTOPCR</t>
  </si>
  <si>
    <t>Evènements Stop Crédit sur stock Crédits Loan Servicing (Lot 1 : financements amortissables en devise) du jour</t>
  </si>
  <si>
    <t>CELS_CREJPTXFIXE</t>
  </si>
  <si>
    <t>Evènements Passage à taux fixe sur stock Crédits Loan Servicing (Lot 1 : financements amortissables en devise) du jour</t>
  </si>
  <si>
    <t>99998EERPJ_20190227000000_indicateursEERP.txt</t>
  </si>
  <si>
    <t>EERP</t>
  </si>
  <si>
    <t>indicateursEERP</t>
  </si>
  <si>
    <t>ZH1EJZ</t>
  </si>
  <si>
    <t>Connaissance client</t>
  </si>
  <si>
    <t>COCL_INDIC_CLI_[YYYY][MM][DD].dat</t>
  </si>
  <si>
    <t>COCC</t>
  </si>
  <si>
    <t>Connaissance Client Commercial</t>
  </si>
  <si>
    <t>COCL_INDIC_CLI</t>
  </si>
  <si>
    <t>COCLICO Indicateur Client</t>
  </si>
  <si>
    <t>ZH4YJT</t>
  </si>
  <si>
    <t>GSI Distribution Animation Commerciale et Connaissance Client</t>
  </si>
  <si>
    <t>CATBG GSI DIS ANNECY</t>
  </si>
  <si>
    <t>COCL_SGMTN_[YYYY][MM][DD].dat</t>
  </si>
  <si>
    <t>COCL_SGMTN</t>
  </si>
  <si>
    <t>COCLICO Segmentation</t>
  </si>
  <si>
    <t>ZH4YJU</t>
  </si>
  <si>
    <t>AUD10</t>
  </si>
  <si>
    <t>AXP08</t>
  </si>
  <si>
    <t>AXP06</t>
  </si>
  <si>
    <t>AXP07</t>
  </si>
  <si>
    <t>DTW92</t>
  </si>
  <si>
    <t>AUD12</t>
  </si>
  <si>
    <t>AUD03</t>
  </si>
  <si>
    <t>$MSAUTAT</t>
  </si>
  <si>
    <t>AUD04</t>
  </si>
  <si>
    <t>AUD11</t>
  </si>
  <si>
    <t>AUD01</t>
  </si>
  <si>
    <t>CPTXSMCO</t>
  </si>
  <si>
    <t>ZH00J5</t>
  </si>
  <si>
    <t>DTW91</t>
  </si>
  <si>
    <t>DWB9G</t>
  </si>
  <si>
    <t>DWB7D</t>
  </si>
  <si>
    <t>DWB8A</t>
  </si>
  <si>
    <t>DWB8B</t>
  </si>
  <si>
    <t>DWB8C</t>
  </si>
  <si>
    <t>DWB8D</t>
  </si>
  <si>
    <t>DWB8E</t>
  </si>
  <si>
    <t>DWB8F</t>
  </si>
  <si>
    <t>DWB9B</t>
  </si>
  <si>
    <t>DWB9C</t>
  </si>
  <si>
    <t>DWB9D</t>
  </si>
  <si>
    <t>DWB9E</t>
  </si>
  <si>
    <t>DWB9F</t>
  </si>
  <si>
    <t>DWB9A</t>
  </si>
  <si>
    <t>AX0AJE0A</t>
  </si>
  <si>
    <t>AX0BJE0B</t>
  </si>
  <si>
    <t>AX0CJE0C</t>
  </si>
  <si>
    <t>AX0DJE0D</t>
  </si>
  <si>
    <t>AX0AJMJY</t>
  </si>
  <si>
    <t>EPAREMAL</t>
  </si>
  <si>
    <t>FREXS098</t>
  </si>
  <si>
    <t xml:space="preserve">C558 </t>
  </si>
  <si>
    <t xml:space="preserve">V2HPELMVT </t>
  </si>
  <si>
    <t>NOT5C</t>
  </si>
  <si>
    <t>AUD13</t>
  </si>
  <si>
    <t>PID07</t>
  </si>
  <si>
    <t>AUD14</t>
  </si>
  <si>
    <t>H2003</t>
  </si>
  <si>
    <t xml:space="preserve">H20XS922 fait à partir de 11 generation de RENXS002 et RENXS001 ( ZH2QJ..) </t>
  </si>
  <si>
    <t>AUD06</t>
  </si>
  <si>
    <t xml:space="preserve">V1RPC813 </t>
  </si>
  <si>
    <t xml:space="preserve">PCEFI </t>
  </si>
  <si>
    <t xml:space="preserve">H20XS924 fait à partir de 11 generation de RENXS002 et RENXS001 ( ZH2QJ..) </t>
  </si>
  <si>
    <t>AUD08</t>
  </si>
  <si>
    <t>H2023</t>
  </si>
  <si>
    <t>H1023</t>
  </si>
  <si>
    <t>H20XS550</t>
  </si>
  <si>
    <t>H2031</t>
  </si>
  <si>
    <t>H20XS549</t>
  </si>
  <si>
    <t>H2022</t>
  </si>
  <si>
    <t>H20XS551</t>
  </si>
  <si>
    <t>H2024</t>
  </si>
  <si>
    <t>SGSTRACE</t>
  </si>
  <si>
    <t>H2021</t>
  </si>
  <si>
    <t>H2020</t>
  </si>
  <si>
    <t>H2029</t>
  </si>
  <si>
    <t>H2030</t>
  </si>
  <si>
    <t>MDD07</t>
  </si>
  <si>
    <t>H2013</t>
  </si>
  <si>
    <t>ZTISJT</t>
  </si>
  <si>
    <t>H2090</t>
  </si>
  <si>
    <t>TIP71</t>
  </si>
  <si>
    <t>H2005</t>
  </si>
  <si>
    <t>H2006</t>
  </si>
  <si>
    <t>H2010</t>
  </si>
  <si>
    <t>H2011</t>
  </si>
  <si>
    <t>H2012</t>
  </si>
  <si>
    <t>H2008</t>
  </si>
  <si>
    <t>H2014</t>
  </si>
  <si>
    <t>H2009</t>
  </si>
  <si>
    <t>H2001</t>
  </si>
  <si>
    <t>H2004</t>
  </si>
  <si>
    <t>H2002</t>
  </si>
  <si>
    <t>H2007</t>
  </si>
  <si>
    <t>a voir</t>
  </si>
  <si>
    <t>Unload</t>
  </si>
  <si>
    <t xml:space="preserve">periode </t>
  </si>
  <si>
    <t>Table</t>
  </si>
  <si>
    <t>Type</t>
  </si>
  <si>
    <t xml:space="preserve">  GU</t>
  </si>
  <si>
    <t xml:space="preserve">type jalon </t>
  </si>
  <si>
    <t>UINFJAAV</t>
  </si>
  <si>
    <t>jalon 5h</t>
  </si>
  <si>
    <t>UELSJAAJ</t>
  </si>
  <si>
    <t>DEAL1131</t>
  </si>
  <si>
    <t xml:space="preserve">UGCLJAAA </t>
  </si>
  <si>
    <t>JALON AD1</t>
  </si>
  <si>
    <t>UINFJAAD</t>
  </si>
  <si>
    <t>UINFJAAX</t>
  </si>
  <si>
    <t>UGCLJAAA</t>
  </si>
  <si>
    <t>UGCLJADN</t>
  </si>
  <si>
    <t xml:space="preserve"> -</t>
  </si>
  <si>
    <t>UINFJAAY</t>
  </si>
  <si>
    <t>UINFJAAG</t>
  </si>
  <si>
    <t>UGCLJAC5</t>
  </si>
  <si>
    <t>UINFJAAZ</t>
  </si>
  <si>
    <t>UGCLJAAB</t>
  </si>
  <si>
    <t>UINFJAA0</t>
  </si>
  <si>
    <t>UCOFJAAH</t>
  </si>
  <si>
    <t>UINFJAA1</t>
  </si>
  <si>
    <t>UGCLJAAE</t>
  </si>
  <si>
    <t>UINFJAAW</t>
  </si>
  <si>
    <t>UGCLJAAC</t>
  </si>
  <si>
    <t>UCRDJAAD</t>
  </si>
  <si>
    <t>UPLCJAA2</t>
  </si>
  <si>
    <t>UMONJAAB</t>
  </si>
  <si>
    <t>UMONJAAA</t>
  </si>
  <si>
    <t xml:space="preserve">ECD_CPTE </t>
  </si>
  <si>
    <t>ZAXHJU</t>
  </si>
  <si>
    <t>partiel</t>
  </si>
  <si>
    <t>Liste table priorisées</t>
  </si>
  <si>
    <t>UCRDJAAB</t>
  </si>
  <si>
    <t>UMONJAAI</t>
  </si>
  <si>
    <t>UCPAJABY</t>
  </si>
  <si>
    <t>UINFJAA3</t>
  </si>
  <si>
    <t>G502</t>
  </si>
  <si>
    <t>P118</t>
  </si>
  <si>
    <t xml:space="preserve">UGCLJAAB </t>
  </si>
  <si>
    <t>ZAXIJ1</t>
  </si>
  <si>
    <t>DEAL1132</t>
  </si>
  <si>
    <t>ZAXIJ3</t>
  </si>
  <si>
    <t>DEAL1133</t>
  </si>
  <si>
    <t>UINFJAA4</t>
  </si>
  <si>
    <t xml:space="preserve">UCRMJAAA </t>
  </si>
  <si>
    <t xml:space="preserve">UCRMJAAD </t>
  </si>
  <si>
    <t xml:space="preserve">UCRMJAAJ </t>
  </si>
  <si>
    <t>G309</t>
  </si>
  <si>
    <t xml:space="preserve">UGCLJAAE </t>
  </si>
  <si>
    <t>ZH1JCJ</t>
  </si>
  <si>
    <t xml:space="preserve">UINFJAAD </t>
  </si>
  <si>
    <t xml:space="preserve">UINFJAAV </t>
  </si>
  <si>
    <t xml:space="preserve">UINFJAAX </t>
  </si>
  <si>
    <t xml:space="preserve">UINFJAA1 </t>
  </si>
  <si>
    <t xml:space="preserve">UINFJAA8 </t>
  </si>
  <si>
    <t xml:space="preserve">UINFJABD </t>
  </si>
  <si>
    <t xml:space="preserve">UPCOJAAB </t>
  </si>
  <si>
    <t>UINFJAA2</t>
  </si>
  <si>
    <t>MOTEC</t>
  </si>
  <si>
    <t>UGCLJAC3</t>
  </si>
  <si>
    <t>UGERMAAE</t>
  </si>
  <si>
    <t>UINFJAA5</t>
  </si>
  <si>
    <t>UINFJAA6</t>
  </si>
  <si>
    <t>UINFJAA7</t>
  </si>
  <si>
    <t>UINFJAA8</t>
  </si>
  <si>
    <t>jalon 8h</t>
  </si>
  <si>
    <t>UCRMJAAA</t>
  </si>
  <si>
    <t>UCRMJAAD</t>
  </si>
  <si>
    <t>UCRMJAAJ</t>
  </si>
  <si>
    <t>UGERJAAC</t>
  </si>
  <si>
    <t>UINFJABD</t>
  </si>
  <si>
    <t>UINFJABG</t>
  </si>
  <si>
    <t>UINFMAAA</t>
  </si>
  <si>
    <t>UINFJAA9</t>
  </si>
  <si>
    <t>UBINJAAA</t>
  </si>
  <si>
    <t>UCCLJAAF</t>
  </si>
  <si>
    <t>UINFJABI</t>
  </si>
  <si>
    <t>UCRDJABU</t>
  </si>
  <si>
    <t>UINFJABA</t>
  </si>
  <si>
    <t>UINFJABB</t>
  </si>
  <si>
    <t>UGCLHAAA</t>
  </si>
  <si>
    <t>UINFJABC</t>
  </si>
  <si>
    <t>UGERJAAB</t>
  </si>
  <si>
    <t>UINFJABE</t>
  </si>
  <si>
    <t>UINFJABF</t>
  </si>
  <si>
    <t>UGCLJADO</t>
  </si>
  <si>
    <t>UINFJABH</t>
  </si>
  <si>
    <t>AD</t>
  </si>
  <si>
    <t>PRV1</t>
  </si>
  <si>
    <t>PRV2</t>
  </si>
  <si>
    <t>PRAD1</t>
  </si>
  <si>
    <t>ZDT1J9</t>
  </si>
  <si>
    <t>que host</t>
  </si>
  <si>
    <t>connexion teradata</t>
  </si>
  <si>
    <t>avoir</t>
  </si>
  <si>
    <t>NEXE</t>
  </si>
  <si>
    <t>EXE UNLOAD , NEXE TPT</t>
  </si>
  <si>
    <t>EXE Mise en forme , NEXE TPT</t>
  </si>
  <si>
    <t>RAS</t>
  </si>
  <si>
    <t>doit  passer car AD1</t>
  </si>
  <si>
    <t>Analyse</t>
  </si>
  <si>
    <t>NEXE mise en forme, NEXE TPT</t>
  </si>
  <si>
    <t>NEXE mise en forme 2 , NEXE TPT</t>
  </si>
  <si>
    <t>A reprendre</t>
  </si>
  <si>
    <t>Règle</t>
  </si>
  <si>
    <t xml:space="preserve">Nombre </t>
  </si>
  <si>
    <t>CDP</t>
  </si>
  <si>
    <t>H10XS186</t>
  </si>
  <si>
    <t>H20XS552</t>
  </si>
  <si>
    <t>H20XS710</t>
  </si>
  <si>
    <t>CEDXS000</t>
  </si>
  <si>
    <t>H20XS553</t>
  </si>
  <si>
    <t>H10XS802</t>
  </si>
  <si>
    <t>H10XS805</t>
  </si>
  <si>
    <t>H10XS804</t>
  </si>
  <si>
    <t>H10XS807</t>
  </si>
  <si>
    <t>H10XS803</t>
  </si>
  <si>
    <t>H10XS806</t>
  </si>
  <si>
    <t>H10XS813</t>
  </si>
  <si>
    <t>H10XS809</t>
  </si>
  <si>
    <t>H10XS808</t>
  </si>
  <si>
    <t>H10XS827</t>
  </si>
  <si>
    <t>H10XS824</t>
  </si>
  <si>
    <t>H10XS822</t>
  </si>
  <si>
    <t>H10XS823</t>
  </si>
  <si>
    <t>H10XS825</t>
  </si>
  <si>
    <t>H10XS826</t>
  </si>
  <si>
    <t>CHQLCHV2</t>
  </si>
  <si>
    <t>H20XS535</t>
  </si>
  <si>
    <t>H20XS537</t>
  </si>
  <si>
    <t>H20XS536</t>
  </si>
  <si>
    <t>H20XS096</t>
  </si>
  <si>
    <t>V1DMTP2P</t>
  </si>
  <si>
    <t>H20XS548</t>
  </si>
  <si>
    <t>V0MILLEF</t>
  </si>
  <si>
    <t>V1CPTINA</t>
  </si>
  <si>
    <t>V1CPTREA</t>
  </si>
  <si>
    <t>V1HIRRNI</t>
  </si>
  <si>
    <t>V1PAULEF</t>
  </si>
  <si>
    <t>ocdp_CPCC_indicateursEERP.sh</t>
  </si>
  <si>
    <t>ZH1TME</t>
  </si>
  <si>
    <t>ZH2CJ9</t>
  </si>
  <si>
    <t>ZH1TM0</t>
  </si>
  <si>
    <t>PDIFINAN</t>
  </si>
  <si>
    <t>SUIVCP</t>
  </si>
  <si>
    <t>PDI08</t>
  </si>
  <si>
    <t>$BASSY</t>
  </si>
  <si>
    <t>AXMXSM13</t>
  </si>
  <si>
    <t>DB2 via PGM</t>
  </si>
  <si>
    <t>V0HISDAT</t>
  </si>
  <si>
    <t>NOTFDAV0</t>
  </si>
  <si>
    <t>RP5J9CM2</t>
  </si>
  <si>
    <t>START</t>
  </si>
  <si>
    <t>AXPXS091</t>
  </si>
  <si>
    <t>NOTFCRE0</t>
  </si>
  <si>
    <t>NOTFGRI0</t>
  </si>
  <si>
    <t>NOTFDAS1</t>
  </si>
  <si>
    <t>NOTFENS1</t>
  </si>
  <si>
    <t>NOTFPAS1</t>
  </si>
  <si>
    <t>$SAPSLD3</t>
  </si>
  <si>
    <t>$SAPSLD2</t>
  </si>
  <si>
    <t>GRIOPCEV</t>
  </si>
  <si>
    <t>BAF62</t>
  </si>
  <si>
    <t xml:space="preserve">TA/0AMT/FDSSOPR /0/        / </t>
  </si>
  <si>
    <t xml:space="preserve">TA/0AMT/FDSTRESO/0/        / </t>
  </si>
  <si>
    <t>NODTIERS</t>
  </si>
  <si>
    <t xml:space="preserve">CPC01 </t>
  </si>
  <si>
    <t xml:space="preserve">V0SUPCOM </t>
  </si>
  <si>
    <t xml:space="preserve">TCASFM </t>
  </si>
  <si>
    <t>V0ACRITF</t>
  </si>
  <si>
    <t>V0HCRITF</t>
  </si>
  <si>
    <t>V1PBPROM</t>
  </si>
  <si>
    <t>V1HPBPMT</t>
  </si>
  <si>
    <t>V1EBPROM</t>
  </si>
  <si>
    <t>V1HEBPMT</t>
  </si>
  <si>
    <t>V0COMINSEE</t>
  </si>
  <si>
    <t>H1003</t>
  </si>
  <si>
    <t>ZH1UMR</t>
  </si>
  <si>
    <t>DWX501</t>
  </si>
  <si>
    <t xml:space="preserve">TIMTBA12 </t>
  </si>
  <si>
    <t>$TLAFACT</t>
  </si>
  <si>
    <t>TB3ACTVU02</t>
  </si>
  <si>
    <t>V2STADET</t>
  </si>
  <si>
    <t>MDD06</t>
  </si>
  <si>
    <t>V0AVIIMP</t>
  </si>
  <si>
    <t xml:space="preserve"> VMDDG71</t>
  </si>
  <si>
    <t>V3T28</t>
  </si>
  <si>
    <t xml:space="preserve">V1ELSTELST </t>
  </si>
  <si>
    <t xml:space="preserve">V1ELSTPLGH </t>
  </si>
  <si>
    <t xml:space="preserve">V0TYPEQT </t>
  </si>
  <si>
    <t xml:space="preserve">V0TYPHOR </t>
  </si>
  <si>
    <t xml:space="preserve"> V1TYPORT </t>
  </si>
  <si>
    <t xml:space="preserve">V3AGENT       </t>
  </si>
  <si>
    <t xml:space="preserve">V0AGPFJH        </t>
  </si>
  <si>
    <t xml:space="preserve">V0AGPFTX       </t>
  </si>
  <si>
    <t xml:space="preserve">V0APPTEQ       </t>
  </si>
  <si>
    <t xml:space="preserve">V0C2R04  </t>
  </si>
  <si>
    <t xml:space="preserve">V0C2R05  </t>
  </si>
  <si>
    <t xml:space="preserve">V0C2R14 </t>
  </si>
  <si>
    <t xml:space="preserve">V0C2R15 </t>
  </si>
  <si>
    <t xml:space="preserve">V0CAISELST       </t>
  </si>
  <si>
    <t xml:space="preserve"> VCOMMUNE       </t>
  </si>
  <si>
    <t xml:space="preserve"> V1COMPAG       </t>
  </si>
  <si>
    <t xml:space="preserve"> V5COMPELST       </t>
  </si>
  <si>
    <t xml:space="preserve"> V2COMPFC       </t>
  </si>
  <si>
    <t xml:space="preserve"> V1COMPOR       </t>
  </si>
  <si>
    <t xml:space="preserve"> V1COMPPF </t>
  </si>
  <si>
    <t xml:space="preserve"> V6CPTDEB </t>
  </si>
  <si>
    <t xml:space="preserve">V1CPTLEF  </t>
  </si>
  <si>
    <t xml:space="preserve"> V1DB2CIVIL </t>
  </si>
  <si>
    <t xml:space="preserve"> V0DBALER </t>
  </si>
  <si>
    <t xml:space="preserve"> V0DBAVDE </t>
  </si>
  <si>
    <t xml:space="preserve"> V0DBAVPR </t>
  </si>
  <si>
    <t xml:space="preserve"> V2DBCOMP </t>
  </si>
  <si>
    <t xml:space="preserve"> V0DBCOND </t>
  </si>
  <si>
    <t xml:space="preserve"> V0DBSITU </t>
  </si>
  <si>
    <t xml:space="preserve"> V0DBTYAL </t>
  </si>
  <si>
    <t xml:space="preserve"> V0DBTYSI </t>
  </si>
  <si>
    <t xml:space="preserve"> V0DOUBER </t>
  </si>
  <si>
    <t xml:space="preserve"> V3ELESTR  </t>
  </si>
  <si>
    <t xml:space="preserve">V0ELSTPOUV   </t>
  </si>
  <si>
    <t xml:space="preserve">V0EXADBL  </t>
  </si>
  <si>
    <t xml:space="preserve"> V0G3R09       </t>
  </si>
  <si>
    <t xml:space="preserve"> V0GPBENE      </t>
  </si>
  <si>
    <t xml:space="preserve"> V0GPPDGB      </t>
  </si>
  <si>
    <t xml:space="preserve"> V0GRCECU      </t>
  </si>
  <si>
    <t xml:space="preserve"> V0GRCLNO      </t>
  </si>
  <si>
    <t xml:space="preserve"> V0GRGRCL      </t>
  </si>
  <si>
    <t xml:space="preserve"> V0GRPRIM      </t>
  </si>
  <si>
    <t xml:space="preserve"> V1GRPRIS      </t>
  </si>
  <si>
    <t xml:space="preserve">V0HDOUBE </t>
  </si>
  <si>
    <t xml:space="preserve"> V0HEXDBL      </t>
  </si>
  <si>
    <t xml:space="preserve"> V0HIADEB      </t>
  </si>
  <si>
    <t xml:space="preserve">V0HINFDO </t>
  </si>
  <si>
    <t xml:space="preserve"> V2HISDEF      </t>
  </si>
  <si>
    <t xml:space="preserve">V0INFDOU </t>
  </si>
  <si>
    <t xml:space="preserve"> V1MVDBEF      </t>
  </si>
  <si>
    <t xml:space="preserve"> V3MVDBOP      </t>
  </si>
  <si>
    <t xml:space="preserve"> V2MVTEF2      </t>
  </si>
  <si>
    <t xml:space="preserve">V0NOTENT  </t>
  </si>
  <si>
    <t xml:space="preserve">V0RDJPC  </t>
  </si>
  <si>
    <t xml:space="preserve">V5PAYS  </t>
  </si>
  <si>
    <t xml:space="preserve">V0PERLEF  </t>
  </si>
  <si>
    <t xml:space="preserve">V1PESLEF   </t>
  </si>
  <si>
    <t xml:space="preserve">V1PORTFL  </t>
  </si>
  <si>
    <t xml:space="preserve">V0POSEQP </t>
  </si>
  <si>
    <t xml:space="preserve">V1POSTFC </t>
  </si>
  <si>
    <t xml:space="preserve">PWJ03V  </t>
  </si>
  <si>
    <t xml:space="preserve">V0R3RE01 </t>
  </si>
  <si>
    <t xml:space="preserve">V1RARE02  </t>
  </si>
  <si>
    <t xml:space="preserve">V2RARE04 </t>
  </si>
  <si>
    <t xml:space="preserve">V0RARE26 </t>
  </si>
  <si>
    <t xml:space="preserve"> V0RARE30 </t>
  </si>
  <si>
    <t xml:space="preserve"> V0RCRECA </t>
  </si>
  <si>
    <t xml:space="preserve">V0RIBSAI </t>
  </si>
  <si>
    <t xml:space="preserve"> V0SGCLRM </t>
  </si>
  <si>
    <t xml:space="preserve"> V0SGMTED </t>
  </si>
  <si>
    <t xml:space="preserve"> V0SGMTFC </t>
  </si>
  <si>
    <t xml:space="preserve"> V0SGMTPF </t>
  </si>
  <si>
    <t xml:space="preserve"> V1SGRESS </t>
  </si>
  <si>
    <t xml:space="preserve"> V0SGRFON </t>
  </si>
  <si>
    <t xml:space="preserve"> V0SGRGEN </t>
  </si>
  <si>
    <t xml:space="preserve"> V1T3R17C   </t>
  </si>
  <si>
    <t xml:space="preserve">V0T5R01        </t>
  </si>
  <si>
    <t xml:space="preserve"> V0T5R15   </t>
  </si>
  <si>
    <t xml:space="preserve">V0T5R25        </t>
  </si>
  <si>
    <t xml:space="preserve"> TBECRIT   </t>
  </si>
  <si>
    <t xml:space="preserve"> TBEDELM1   </t>
  </si>
  <si>
    <t xml:space="preserve"> TBEDEP   </t>
  </si>
  <si>
    <t xml:space="preserve"> TBEFIC   </t>
  </si>
  <si>
    <t xml:space="preserve"> TBEMET1   </t>
  </si>
  <si>
    <t xml:space="preserve"> TBERDEM1   </t>
  </si>
  <si>
    <t xml:space="preserve"> TBETRANS   </t>
  </si>
  <si>
    <t xml:space="preserve"> TBETRAM2   </t>
  </si>
  <si>
    <t xml:space="preserve"> TBEUSER1   </t>
  </si>
  <si>
    <t xml:space="preserve">VPBILC  </t>
  </si>
  <si>
    <t xml:space="preserve">TBEFICMA   </t>
  </si>
  <si>
    <t xml:space="preserve">V0SGCRES  </t>
  </si>
  <si>
    <t xml:space="preserve">ADIHV20 </t>
  </si>
  <si>
    <t xml:space="preserve">ADIHV30 </t>
  </si>
  <si>
    <t xml:space="preserve">ADIHV40 </t>
  </si>
  <si>
    <t xml:space="preserve">ADINT00  </t>
  </si>
  <si>
    <t xml:space="preserve">ADIRC00 </t>
  </si>
  <si>
    <t xml:space="preserve">ADIRP00 </t>
  </si>
  <si>
    <t xml:space="preserve">CRTCRE1 </t>
  </si>
  <si>
    <t xml:space="preserve">B701    </t>
  </si>
  <si>
    <t xml:space="preserve">B702    </t>
  </si>
  <si>
    <t xml:space="preserve">B703    </t>
  </si>
  <si>
    <t xml:space="preserve">B704     </t>
  </si>
  <si>
    <t xml:space="preserve">V0C1RE34 </t>
  </si>
  <si>
    <t xml:space="preserve">V0C1RE48 </t>
  </si>
  <si>
    <t xml:space="preserve">V0C1RE67 </t>
  </si>
  <si>
    <t xml:space="preserve">V0C1RE69 </t>
  </si>
  <si>
    <t xml:space="preserve">V0C1RE70 </t>
  </si>
  <si>
    <t xml:space="preserve">V0C3RE01 </t>
  </si>
  <si>
    <t xml:space="preserve">V0C3RE02 </t>
  </si>
  <si>
    <t xml:space="preserve">V0C4RE09 </t>
  </si>
  <si>
    <t xml:space="preserve">V1MOTENT </t>
  </si>
  <si>
    <t xml:space="preserve">V0ACRSOF </t>
  </si>
  <si>
    <t xml:space="preserve">V2ACTECO </t>
  </si>
  <si>
    <t xml:space="preserve">ADIAD10  </t>
  </si>
  <si>
    <t xml:space="preserve">ADIDA01  </t>
  </si>
  <si>
    <t xml:space="preserve">A099     </t>
  </si>
  <si>
    <t xml:space="preserve">C639     </t>
  </si>
  <si>
    <t xml:space="preserve">C640     </t>
  </si>
  <si>
    <t xml:space="preserve">ADIHV10  </t>
  </si>
  <si>
    <t xml:space="preserve">V0CHARG1 </t>
  </si>
  <si>
    <t xml:space="preserve">V0CHFAFF </t>
  </si>
  <si>
    <t xml:space="preserve">C861     </t>
  </si>
  <si>
    <t>V0CMCDESC</t>
  </si>
  <si>
    <t xml:space="preserve">V0CMPDEC </t>
  </si>
  <si>
    <t xml:space="preserve">V4CMPSER </t>
  </si>
  <si>
    <t xml:space="preserve">C862     </t>
  </si>
  <si>
    <t xml:space="preserve">V0COMPGR </t>
  </si>
  <si>
    <t xml:space="preserve">V0CONCUR </t>
  </si>
  <si>
    <t xml:space="preserve">V0CONFRM </t>
  </si>
  <si>
    <t xml:space="preserve">V1CONSER </t>
  </si>
  <si>
    <t xml:space="preserve">V1CONTRA </t>
  </si>
  <si>
    <t xml:space="preserve">C864     </t>
  </si>
  <si>
    <t xml:space="preserve">V0CONVSE </t>
  </si>
  <si>
    <t xml:space="preserve">V1COVALO </t>
  </si>
  <si>
    <t xml:space="preserve">V0CPARIS </t>
  </si>
  <si>
    <t xml:space="preserve">V0CPARPA </t>
  </si>
  <si>
    <t xml:space="preserve">V0CPCTRA </t>
  </si>
  <si>
    <t xml:space="preserve">V2CPTEBT </t>
  </si>
  <si>
    <t>V1CPTEPRE</t>
  </si>
  <si>
    <t xml:space="preserve">V0CTCDPA </t>
  </si>
  <si>
    <t xml:space="preserve">V0CTRASP </t>
  </si>
  <si>
    <t xml:space="preserve">V0D2R06  </t>
  </si>
  <si>
    <t xml:space="preserve">V0D2R13  </t>
  </si>
  <si>
    <t xml:space="preserve">V0CONFTI </t>
  </si>
  <si>
    <t xml:space="preserve">C851     </t>
  </si>
  <si>
    <t xml:space="preserve">C852     </t>
  </si>
  <si>
    <t xml:space="preserve">C860     </t>
  </si>
  <si>
    <t xml:space="preserve">V0CATCHA </t>
  </si>
  <si>
    <t xml:space="preserve">V0CATREV </t>
  </si>
  <si>
    <t xml:space="preserve">V0CEDCRI </t>
  </si>
  <si>
    <t xml:space="preserve">V0CEDPAR </t>
  </si>
  <si>
    <t xml:space="preserve">V0DOMIEX </t>
  </si>
  <si>
    <t xml:space="preserve">V0DOSINI </t>
  </si>
  <si>
    <t xml:space="preserve">R201     </t>
  </si>
  <si>
    <t xml:space="preserve">R202     </t>
  </si>
  <si>
    <t xml:space="preserve">V1E2R19G </t>
  </si>
  <si>
    <t xml:space="preserve">V0ECTASP </t>
  </si>
  <si>
    <t xml:space="preserve">V0EDICON </t>
  </si>
  <si>
    <t xml:space="preserve">V1ELCNAT </t>
  </si>
  <si>
    <t>V0ELCOCOF</t>
  </si>
  <si>
    <t>V0ELCOCPT</t>
  </si>
  <si>
    <t>V0ELCOPRE</t>
  </si>
  <si>
    <t xml:space="preserve">V3ELECON </t>
  </si>
  <si>
    <t xml:space="preserve">V0ELEPAT </t>
  </si>
  <si>
    <t xml:space="preserve">V1ENDETE </t>
  </si>
  <si>
    <t xml:space="preserve">V1ENNOEC </t>
  </si>
  <si>
    <t xml:space="preserve">V5ENTREP </t>
  </si>
  <si>
    <t xml:space="preserve">V1ENVDCO </t>
  </si>
  <si>
    <t xml:space="preserve">V1ETABL  </t>
  </si>
  <si>
    <t xml:space="preserve">V0ETASCO </t>
  </si>
  <si>
    <t xml:space="preserve">V0ETFICO </t>
  </si>
  <si>
    <t xml:space="preserve">V2EVENEM </t>
  </si>
  <si>
    <t xml:space="preserve">V0DENONC </t>
  </si>
  <si>
    <t xml:space="preserve">V2DESCOM </t>
  </si>
  <si>
    <t xml:space="preserve">V0DGCZ13 </t>
  </si>
  <si>
    <t xml:space="preserve">V1DGCZ15 </t>
  </si>
  <si>
    <t xml:space="preserve">V0DGCZ17 </t>
  </si>
  <si>
    <t xml:space="preserve">V0DGCZ18 </t>
  </si>
  <si>
    <t xml:space="preserve">V0DGCZ20 </t>
  </si>
  <si>
    <t xml:space="preserve">V0DOCJUS </t>
  </si>
  <si>
    <t xml:space="preserve">V1DOFISC </t>
  </si>
  <si>
    <t xml:space="preserve">V0FICINC </t>
  </si>
  <si>
    <t xml:space="preserve">V1FICINM </t>
  </si>
  <si>
    <t xml:space="preserve">V1FICINP </t>
  </si>
  <si>
    <t xml:space="preserve">V0GPPKYC </t>
  </si>
  <si>
    <t xml:space="preserve">V0G5R12  </t>
  </si>
  <si>
    <t xml:space="preserve">V0GARREG </t>
  </si>
  <si>
    <t xml:space="preserve">V0GESDEC </t>
  </si>
  <si>
    <t xml:space="preserve">V0GPMRRA </t>
  </si>
  <si>
    <t xml:space="preserve">A001     </t>
  </si>
  <si>
    <t xml:space="preserve">A002     </t>
  </si>
  <si>
    <t xml:space="preserve">A003     </t>
  </si>
  <si>
    <t xml:space="preserve">A004     </t>
  </si>
  <si>
    <t xml:space="preserve">A005     </t>
  </si>
  <si>
    <t xml:space="preserve">A006     </t>
  </si>
  <si>
    <t xml:space="preserve">A007     </t>
  </si>
  <si>
    <t xml:space="preserve">A008     </t>
  </si>
  <si>
    <t xml:space="preserve">A010     </t>
  </si>
  <si>
    <t xml:space="preserve">A011     </t>
  </si>
  <si>
    <t xml:space="preserve">A012     </t>
  </si>
  <si>
    <t xml:space="preserve">A014     </t>
  </si>
  <si>
    <t xml:space="preserve">A016     </t>
  </si>
  <si>
    <t xml:space="preserve">A017     </t>
  </si>
  <si>
    <t xml:space="preserve">A018   </t>
  </si>
  <si>
    <t xml:space="preserve">A019     </t>
  </si>
  <si>
    <t xml:space="preserve">V1EXANTE </t>
  </si>
  <si>
    <t xml:space="preserve">V0EXCFIA </t>
  </si>
  <si>
    <t xml:space="preserve">V0EXGRAG </t>
  </si>
  <si>
    <t xml:space="preserve">V0EXGRPR </t>
  </si>
  <si>
    <t xml:space="preserve">V0EXSIAG </t>
  </si>
  <si>
    <t xml:space="preserve">V0EXSIPR </t>
  </si>
  <si>
    <t xml:space="preserve">V0PAKVCL </t>
  </si>
  <si>
    <t xml:space="preserve">A039     </t>
  </si>
  <si>
    <t xml:space="preserve">A043     </t>
  </si>
  <si>
    <t xml:space="preserve">A071   </t>
  </si>
  <si>
    <t xml:space="preserve">A072   </t>
  </si>
  <si>
    <t xml:space="preserve">A073   </t>
  </si>
  <si>
    <t xml:space="preserve">A074   </t>
  </si>
  <si>
    <t xml:space="preserve">A080   </t>
  </si>
  <si>
    <t xml:space="preserve">A082   </t>
  </si>
  <si>
    <t xml:space="preserve">A083   </t>
  </si>
  <si>
    <t xml:space="preserve">A084   </t>
  </si>
  <si>
    <t xml:space="preserve">A091   </t>
  </si>
  <si>
    <t xml:space="preserve">A092   </t>
  </si>
  <si>
    <t xml:space="preserve">A093   </t>
  </si>
  <si>
    <t xml:space="preserve">A094   </t>
  </si>
  <si>
    <t xml:space="preserve">A095   </t>
  </si>
  <si>
    <t xml:space="preserve">A096   </t>
  </si>
  <si>
    <t xml:space="preserve">A206   </t>
  </si>
  <si>
    <t xml:space="preserve">A210   </t>
  </si>
  <si>
    <t xml:space="preserve">A220     </t>
  </si>
  <si>
    <t xml:space="preserve">A222   </t>
  </si>
  <si>
    <t xml:space="preserve">A226   </t>
  </si>
  <si>
    <t xml:space="preserve">A227   </t>
  </si>
  <si>
    <t xml:space="preserve">A228   </t>
  </si>
  <si>
    <t xml:space="preserve">A229   </t>
  </si>
  <si>
    <t xml:space="preserve">A230   </t>
  </si>
  <si>
    <t xml:space="preserve">A024   </t>
  </si>
  <si>
    <t xml:space="preserve">A028   </t>
  </si>
  <si>
    <t xml:space="preserve">A029   </t>
  </si>
  <si>
    <t xml:space="preserve">A038   </t>
  </si>
  <si>
    <t xml:space="preserve">A636   </t>
  </si>
  <si>
    <t xml:space="preserve">A643   </t>
  </si>
  <si>
    <t xml:space="preserve">A646   </t>
  </si>
  <si>
    <t xml:space="preserve">A702     </t>
  </si>
  <si>
    <t xml:space="preserve">A720     </t>
  </si>
  <si>
    <t xml:space="preserve">A723     </t>
  </si>
  <si>
    <t xml:space="preserve">A803     </t>
  </si>
  <si>
    <t xml:space="preserve">A813     </t>
  </si>
  <si>
    <t xml:space="preserve">A814     </t>
  </si>
  <si>
    <t xml:space="preserve">A815     </t>
  </si>
  <si>
    <t xml:space="preserve">A836     </t>
  </si>
  <si>
    <t xml:space="preserve">A822     </t>
  </si>
  <si>
    <t xml:space="preserve">C306     </t>
  </si>
  <si>
    <t xml:space="preserve">C307     </t>
  </si>
  <si>
    <t xml:space="preserve">C310     </t>
  </si>
  <si>
    <t xml:space="preserve">C502     </t>
  </si>
  <si>
    <t xml:space="preserve">C515     </t>
  </si>
  <si>
    <t xml:space="preserve">C529     </t>
  </si>
  <si>
    <t xml:space="preserve">C514     </t>
  </si>
  <si>
    <t xml:space="preserve">C531     </t>
  </si>
  <si>
    <t xml:space="preserve">A470   </t>
  </si>
  <si>
    <t xml:space="preserve">A606     </t>
  </si>
  <si>
    <t xml:space="preserve">A607     </t>
  </si>
  <si>
    <t xml:space="preserve">A608     </t>
  </si>
  <si>
    <t xml:space="preserve">A610     </t>
  </si>
  <si>
    <t xml:space="preserve">A612     </t>
  </si>
  <si>
    <t xml:space="preserve">A618     </t>
  </si>
  <si>
    <t xml:space="preserve">C552     </t>
  </si>
  <si>
    <t xml:space="preserve">C556     </t>
  </si>
  <si>
    <t xml:space="preserve">C557     </t>
  </si>
  <si>
    <t xml:space="preserve">C559     </t>
  </si>
  <si>
    <t xml:space="preserve">C560     </t>
  </si>
  <si>
    <t xml:space="preserve">C532     </t>
  </si>
  <si>
    <t xml:space="preserve">C537     </t>
  </si>
  <si>
    <t xml:space="preserve">C538     </t>
  </si>
  <si>
    <t xml:space="preserve">C539     </t>
  </si>
  <si>
    <t xml:space="preserve">C540     </t>
  </si>
  <si>
    <t xml:space="preserve">C544     </t>
  </si>
  <si>
    <t xml:space="preserve">GRC545   </t>
  </si>
  <si>
    <t xml:space="preserve">C546     </t>
  </si>
  <si>
    <t xml:space="preserve">GRC551   </t>
  </si>
  <si>
    <t xml:space="preserve">C573     </t>
  </si>
  <si>
    <t xml:space="preserve">C574     </t>
  </si>
  <si>
    <t xml:space="preserve">C575     </t>
  </si>
  <si>
    <t xml:space="preserve">C576     </t>
  </si>
  <si>
    <t xml:space="preserve">V1C577   </t>
  </si>
  <si>
    <t xml:space="preserve">C579     </t>
  </si>
  <si>
    <t xml:space="preserve">C582     </t>
  </si>
  <si>
    <t xml:space="preserve">C583     </t>
  </si>
  <si>
    <t xml:space="preserve">C584     </t>
  </si>
  <si>
    <t xml:space="preserve">C587     </t>
  </si>
  <si>
    <t xml:space="preserve">C58A     </t>
  </si>
  <si>
    <t xml:space="preserve">C595     </t>
  </si>
  <si>
    <t xml:space="preserve">C597     </t>
  </si>
  <si>
    <t xml:space="preserve">C598     </t>
  </si>
  <si>
    <t xml:space="preserve">C604     </t>
  </si>
  <si>
    <t xml:space="preserve">C617     </t>
  </si>
  <si>
    <t xml:space="preserve">C622     </t>
  </si>
  <si>
    <t xml:space="preserve">C561     </t>
  </si>
  <si>
    <t xml:space="preserve">C562     </t>
  </si>
  <si>
    <t xml:space="preserve">C563     </t>
  </si>
  <si>
    <t xml:space="preserve">C564     </t>
  </si>
  <si>
    <t xml:space="preserve">C565     </t>
  </si>
  <si>
    <t xml:space="preserve">C568     </t>
  </si>
  <si>
    <t xml:space="preserve">V1C570   </t>
  </si>
  <si>
    <t xml:space="preserve">C571     </t>
  </si>
  <si>
    <t xml:space="preserve">C572     </t>
  </si>
  <si>
    <t xml:space="preserve">V2HREPRE </t>
  </si>
  <si>
    <t xml:space="preserve">V0HTCDPA </t>
  </si>
  <si>
    <t xml:space="preserve">V0INCPAR </t>
  </si>
  <si>
    <t xml:space="preserve">V1INCPER </t>
  </si>
  <si>
    <t xml:space="preserve">V0INTSPE </t>
  </si>
  <si>
    <t xml:space="preserve">V1LIBFDS </t>
  </si>
  <si>
    <t xml:space="preserve">V0LIMITE </t>
  </si>
  <si>
    <t xml:space="preserve">V0LOCALI </t>
  </si>
  <si>
    <t xml:space="preserve">V0MARE02 </t>
  </si>
  <si>
    <t xml:space="preserve">V3MESAUV </t>
  </si>
  <si>
    <t xml:space="preserve">V0MOTEDC </t>
  </si>
  <si>
    <t xml:space="preserve">V0MOTGDR </t>
  </si>
  <si>
    <t xml:space="preserve">V0MOTPAR </t>
  </si>
  <si>
    <t xml:space="preserve">V3OPENCT </t>
  </si>
  <si>
    <t xml:space="preserve">V0OPENEL </t>
  </si>
  <si>
    <t xml:space="preserve">V1OPENPF </t>
  </si>
  <si>
    <t xml:space="preserve">V1PAKADI </t>
  </si>
  <si>
    <t xml:space="preserve">V1PAKASS </t>
  </si>
  <si>
    <t xml:space="preserve">V1PAKCAR </t>
  </si>
  <si>
    <t xml:space="preserve">V2PAKCGE </t>
  </si>
  <si>
    <t xml:space="preserve">V2PAKDCO </t>
  </si>
  <si>
    <t xml:space="preserve">V2PAKPPA </t>
  </si>
  <si>
    <t xml:space="preserve">V0GREERR </t>
  </si>
  <si>
    <t xml:space="preserve">V1HABITA </t>
  </si>
  <si>
    <t xml:space="preserve">V0HC4R09 </t>
  </si>
  <si>
    <t xml:space="preserve">V1HEXANT </t>
  </si>
  <si>
    <t xml:space="preserve">V0HIDENO </t>
  </si>
  <si>
    <t xml:space="preserve">V0HIETAP </t>
  </si>
  <si>
    <t xml:space="preserve">V0HIPROL </t>
  </si>
  <si>
    <t xml:space="preserve">V0PERGRO </t>
  </si>
  <si>
    <t xml:space="preserve">V1PERMOR </t>
  </si>
  <si>
    <t xml:space="preserve">V4PERPHY </t>
  </si>
  <si>
    <t xml:space="preserve">V0PERROL </t>
  </si>
  <si>
    <t>V0PERSFRO</t>
  </si>
  <si>
    <t xml:space="preserve">V0PERSON </t>
  </si>
  <si>
    <t xml:space="preserve">V0PIEIDE </t>
  </si>
  <si>
    <t xml:space="preserve">V2PRECTR </t>
  </si>
  <si>
    <t xml:space="preserve">V1PREELC </t>
  </si>
  <si>
    <t xml:space="preserve">V2PREHIS </t>
  </si>
  <si>
    <t xml:space="preserve">V1PROCON </t>
  </si>
  <si>
    <t xml:space="preserve">V1PROFES </t>
  </si>
  <si>
    <t xml:space="preserve">V2REPRES </t>
  </si>
  <si>
    <t xml:space="preserve">V0REVEN1 </t>
  </si>
  <si>
    <t xml:space="preserve">V0ROLECF </t>
  </si>
  <si>
    <t>V0RPRTCOF</t>
  </si>
  <si>
    <t xml:space="preserve">V6SIMDOS </t>
  </si>
  <si>
    <t xml:space="preserve">V1SIPAEC </t>
  </si>
  <si>
    <t xml:space="preserve">V0SIPAGR </t>
  </si>
  <si>
    <t xml:space="preserve">V0T1R01P </t>
  </si>
  <si>
    <t xml:space="preserve">V0T1R02P </t>
  </si>
  <si>
    <t xml:space="preserve">V0T1R07P </t>
  </si>
  <si>
    <t xml:space="preserve">V0T1R08P </t>
  </si>
  <si>
    <t xml:space="preserve">V0PARCRE </t>
  </si>
  <si>
    <t xml:space="preserve">V0PARINT </t>
  </si>
  <si>
    <t xml:space="preserve">V1PARMAI </t>
  </si>
  <si>
    <t xml:space="preserve">V0PARPER </t>
  </si>
  <si>
    <t>V1PARTCDE</t>
  </si>
  <si>
    <t xml:space="preserve">V3PARTCP </t>
  </si>
  <si>
    <t xml:space="preserve">V3PARTEL </t>
  </si>
  <si>
    <t xml:space="preserve">V7PARTEN </t>
  </si>
  <si>
    <t xml:space="preserve">V2PCEELC </t>
  </si>
  <si>
    <t xml:space="preserve">V0T1R35 </t>
  </si>
  <si>
    <t xml:space="preserve">V3T1R49C </t>
  </si>
  <si>
    <t xml:space="preserve">V0T1R52C </t>
  </si>
  <si>
    <t xml:space="preserve">V0T1R53C </t>
  </si>
  <si>
    <t xml:space="preserve">V0T2R18P </t>
  </si>
  <si>
    <t xml:space="preserve">V1T3R07P </t>
  </si>
  <si>
    <t xml:space="preserve">V0T3R08  </t>
  </si>
  <si>
    <t xml:space="preserve">V0T4R13  </t>
  </si>
  <si>
    <t xml:space="preserve">V0T5R02  </t>
  </si>
  <si>
    <t xml:space="preserve">V0T5R03  </t>
  </si>
  <si>
    <t xml:space="preserve">V0T5R03D </t>
  </si>
  <si>
    <t xml:space="preserve">V0T5R04P </t>
  </si>
  <si>
    <t xml:space="preserve">V0T5R05P </t>
  </si>
  <si>
    <t xml:space="preserve">V0T5R09  </t>
  </si>
  <si>
    <t xml:space="preserve">V0T6R01  </t>
  </si>
  <si>
    <t xml:space="preserve">V0T6R05  </t>
  </si>
  <si>
    <t xml:space="preserve">V0T6R10  </t>
  </si>
  <si>
    <t xml:space="preserve">V0T6R15  </t>
  </si>
  <si>
    <t xml:space="preserve">V0T6R21C </t>
  </si>
  <si>
    <t xml:space="preserve">V1T6R21P </t>
  </si>
  <si>
    <t xml:space="preserve">V0T6R27C </t>
  </si>
  <si>
    <t xml:space="preserve">V0T7R02  </t>
  </si>
  <si>
    <t xml:space="preserve">V1T7R05  </t>
  </si>
  <si>
    <t xml:space="preserve">V0MARE04 </t>
  </si>
  <si>
    <t xml:space="preserve">V0T1R09 </t>
  </si>
  <si>
    <t>V2T1R10 )</t>
  </si>
  <si>
    <t xml:space="preserve">V3T1R11  </t>
  </si>
  <si>
    <t xml:space="preserve">V0T1R17P </t>
  </si>
  <si>
    <t xml:space="preserve">V1T1R18  </t>
  </si>
  <si>
    <t xml:space="preserve">V0T1R18P </t>
  </si>
  <si>
    <t xml:space="preserve">V0T1R19  </t>
  </si>
  <si>
    <t xml:space="preserve">V0T1R21  </t>
  </si>
  <si>
    <t xml:space="preserve">V0T1R23  </t>
  </si>
  <si>
    <t xml:space="preserve">V0T1R31  </t>
  </si>
  <si>
    <t xml:space="preserve">V0CONFPM </t>
  </si>
  <si>
    <t xml:space="preserve">V0TDSSOL </t>
  </si>
  <si>
    <t xml:space="preserve">V0TQUAEX </t>
  </si>
  <si>
    <t xml:space="preserve">V0TYELCO </t>
  </si>
  <si>
    <t xml:space="preserve">V0TYELPA </t>
  </si>
  <si>
    <t xml:space="preserve">V0UNIQU1 </t>
  </si>
  <si>
    <t xml:space="preserve">V0WPAHOM </t>
  </si>
  <si>
    <t xml:space="preserve">V0SATRIB </t>
  </si>
  <si>
    <t xml:space="preserve">V1SATSAI </t>
  </si>
  <si>
    <t xml:space="preserve">C590     </t>
  </si>
  <si>
    <t xml:space="preserve">V0EPHSEC </t>
  </si>
  <si>
    <t xml:space="preserve">V0EPHPIA </t>
  </si>
  <si>
    <t xml:space="preserve">C866     </t>
  </si>
  <si>
    <t xml:space="preserve">C867     </t>
  </si>
  <si>
    <t xml:space="preserve">C868     </t>
  </si>
  <si>
    <t xml:space="preserve">C869 </t>
  </si>
  <si>
    <t xml:space="preserve">DF6B     </t>
  </si>
  <si>
    <t xml:space="preserve">DF6C     </t>
  </si>
  <si>
    <t xml:space="preserve">V3GRDF6J </t>
  </si>
  <si>
    <t xml:space="preserve">DF6K     </t>
  </si>
  <si>
    <t xml:space="preserve">V1GRDF6L </t>
  </si>
  <si>
    <t xml:space="preserve">V1DF6N   </t>
  </si>
  <si>
    <t xml:space="preserve">V1DF6O   </t>
  </si>
  <si>
    <t xml:space="preserve">OPE      </t>
  </si>
  <si>
    <t xml:space="preserve">V0CPTDEH </t>
  </si>
  <si>
    <t xml:space="preserve">V0LIEDEH </t>
  </si>
  <si>
    <t xml:space="preserve">V0HCDDEH </t>
  </si>
  <si>
    <t xml:space="preserve">V0FORDEH </t>
  </si>
  <si>
    <t xml:space="preserve">V0HISDEH </t>
  </si>
  <si>
    <t xml:space="preserve">V0COFINA </t>
  </si>
  <si>
    <t xml:space="preserve">V0COFREA </t>
  </si>
  <si>
    <t xml:space="preserve">V0BDTFLA </t>
  </si>
  <si>
    <t xml:space="preserve">V0BENACA </t>
  </si>
  <si>
    <t xml:space="preserve">V0PTVCAI </t>
  </si>
  <si>
    <t xml:space="preserve">V2CESDEV </t>
  </si>
  <si>
    <t xml:space="preserve">V0C2RE13 </t>
  </si>
  <si>
    <t xml:space="preserve">V0CAISLO </t>
  </si>
  <si>
    <t xml:space="preserve">V0TEPAR  </t>
  </si>
  <si>
    <t xml:space="preserve">V1CHEQUI </t>
  </si>
  <si>
    <t xml:space="preserve">V0ASCHAL </t>
  </si>
  <si>
    <t xml:space="preserve">V0ASSECP </t>
  </si>
  <si>
    <t xml:space="preserve">V0ASSURE </t>
  </si>
  <si>
    <t xml:space="preserve">V0AUTPRE </t>
  </si>
  <si>
    <t xml:space="preserve">V2AYDLEP </t>
  </si>
  <si>
    <t xml:space="preserve">V0ELCEPA </t>
  </si>
  <si>
    <t xml:space="preserve">V0CREMEP </t>
  </si>
  <si>
    <t xml:space="preserve">V0CPREMU </t>
  </si>
  <si>
    <t xml:space="preserve">V0CUMVTP </t>
  </si>
  <si>
    <t xml:space="preserve">V0INTACQ </t>
  </si>
  <si>
    <t xml:space="preserve">V0CMIMPC </t>
  </si>
  <si>
    <t>V0COMMANM</t>
  </si>
  <si>
    <t xml:space="preserve">V0COMMCH </t>
  </si>
  <si>
    <t>V0COMPOPC</t>
  </si>
  <si>
    <t xml:space="preserve">V0CONACA </t>
  </si>
  <si>
    <t xml:space="preserve">V0COVIPE </t>
  </si>
  <si>
    <t xml:space="preserve">V1DISPAC </t>
  </si>
  <si>
    <t xml:space="preserve">V0DISPPA </t>
  </si>
  <si>
    <t xml:space="preserve">V3ELCPDF </t>
  </si>
  <si>
    <t xml:space="preserve">V0ELCTCN </t>
  </si>
  <si>
    <t xml:space="preserve">V2EVFIDE </t>
  </si>
  <si>
    <t xml:space="preserve">V0GLSCOU </t>
  </si>
  <si>
    <t xml:space="preserve">V0GLSDEP </t>
  </si>
  <si>
    <t xml:space="preserve">V0GLSLSB </t>
  </si>
  <si>
    <t>V0GTIAR00</t>
  </si>
  <si>
    <t xml:space="preserve">V0HIDAQ1 </t>
  </si>
  <si>
    <t xml:space="preserve">V1HIDAQ2 </t>
  </si>
  <si>
    <t xml:space="preserve">V0HIVIPE </t>
  </si>
  <si>
    <t xml:space="preserve">V2HPELDO </t>
  </si>
  <si>
    <t xml:space="preserve">V2ICNTRA </t>
  </si>
  <si>
    <t xml:space="preserve">V1IPERSO </t>
  </si>
  <si>
    <t xml:space="preserve">LMV0ADCL </t>
  </si>
  <si>
    <t xml:space="preserve">V2T16   </t>
  </si>
  <si>
    <t xml:space="preserve">LMV0TXCC </t>
  </si>
  <si>
    <t xml:space="preserve">V0MBRE07 </t>
  </si>
  <si>
    <t xml:space="preserve">V0MDRE05 </t>
  </si>
  <si>
    <t xml:space="preserve">V0MDRE09 </t>
  </si>
  <si>
    <t xml:space="preserve">V0MDRE11 </t>
  </si>
  <si>
    <t xml:space="preserve">V0MHRE01 </t>
  </si>
  <si>
    <t xml:space="preserve">V0MHRE06 </t>
  </si>
  <si>
    <t xml:space="preserve">V0MHRE96 </t>
  </si>
  <si>
    <t xml:space="preserve">V0MHRE97 </t>
  </si>
  <si>
    <t xml:space="preserve">V0MIRE01 </t>
  </si>
  <si>
    <t xml:space="preserve">V0MIRTIT </t>
  </si>
  <si>
    <t>V0MODENVO</t>
  </si>
  <si>
    <t xml:space="preserve">V0MVECPT </t>
  </si>
  <si>
    <t xml:space="preserve">V0MVEDOM </t>
  </si>
  <si>
    <t xml:space="preserve">V0MVELEM </t>
  </si>
  <si>
    <t>V0OPCHCPT</t>
  </si>
  <si>
    <t xml:space="preserve">V1OPEFIN </t>
  </si>
  <si>
    <t xml:space="preserve">V0OPEFIP </t>
  </si>
  <si>
    <t xml:space="preserve">V0OPPOAP </t>
  </si>
  <si>
    <t xml:space="preserve">V3OPPOCH </t>
  </si>
  <si>
    <t xml:space="preserve">V0ORFIMO </t>
  </si>
  <si>
    <t xml:space="preserve">V1PDIPRO </t>
  </si>
  <si>
    <t xml:space="preserve">V0PELPRO </t>
  </si>
  <si>
    <t xml:space="preserve">LMV0AVIS </t>
  </si>
  <si>
    <t xml:space="preserve">LMV0BOSA </t>
  </si>
  <si>
    <t xml:space="preserve">LMV0ENCL </t>
  </si>
  <si>
    <t xml:space="preserve">LMV0NOYP </t>
  </si>
  <si>
    <t xml:space="preserve">LMV0OPBA </t>
  </si>
  <si>
    <t xml:space="preserve">LMV0PARA </t>
  </si>
  <si>
    <t xml:space="preserve">LMV0PFAU </t>
  </si>
  <si>
    <t xml:space="preserve">LMV0PTFA </t>
  </si>
  <si>
    <t xml:space="preserve">LMV0PTHI </t>
  </si>
  <si>
    <t xml:space="preserve">LMV0TRAC </t>
  </si>
  <si>
    <t xml:space="preserve">V0RMIMPU </t>
  </si>
  <si>
    <t>V0SECUCPT</t>
  </si>
  <si>
    <t xml:space="preserve">V0SITFIS </t>
  </si>
  <si>
    <t xml:space="preserve">V0T2R05P </t>
  </si>
  <si>
    <t>TB3ARGVU0</t>
  </si>
  <si>
    <t>TB3AUTVU0</t>
  </si>
  <si>
    <t>TB3BORVU0</t>
  </si>
  <si>
    <t>TB3DEMVU1</t>
  </si>
  <si>
    <t>TB3DVAVU0</t>
  </si>
  <si>
    <t>TB3FORVU0</t>
  </si>
  <si>
    <t>TB3IDTVU0</t>
  </si>
  <si>
    <t xml:space="preserve">V1PRIPEL </t>
  </si>
  <si>
    <t xml:space="preserve">V0PROTIM </t>
  </si>
  <si>
    <t xml:space="preserve">V2T46    </t>
  </si>
  <si>
    <t xml:space="preserve">V2T4D    </t>
  </si>
  <si>
    <t xml:space="preserve">V2T65    </t>
  </si>
  <si>
    <t xml:space="preserve">V2T66    </t>
  </si>
  <si>
    <t xml:space="preserve">V2T67    </t>
  </si>
  <si>
    <t xml:space="preserve">V2T68    </t>
  </si>
  <si>
    <t xml:space="preserve">V2T69    </t>
  </si>
  <si>
    <t xml:space="preserve">V0TCNEG  </t>
  </si>
  <si>
    <t xml:space="preserve">V1TIMELC </t>
  </si>
  <si>
    <t xml:space="preserve">V2A02    </t>
  </si>
  <si>
    <t xml:space="preserve">TBA03    </t>
  </si>
  <si>
    <t xml:space="preserve"> V2A04   </t>
  </si>
  <si>
    <t xml:space="preserve">TBA05    </t>
  </si>
  <si>
    <t xml:space="preserve">TBA08    </t>
  </si>
  <si>
    <t>TB3SERVU0</t>
  </si>
  <si>
    <t xml:space="preserve">V2F11    </t>
  </si>
  <si>
    <t xml:space="preserve">V2K13    </t>
  </si>
  <si>
    <t xml:space="preserve">V2K14    </t>
  </si>
  <si>
    <t xml:space="preserve">TBP11    </t>
  </si>
  <si>
    <t xml:space="preserve">V2T02    </t>
  </si>
  <si>
    <t xml:space="preserve">TBT04    </t>
  </si>
  <si>
    <t xml:space="preserve">TBT05    </t>
  </si>
  <si>
    <t xml:space="preserve">TBT08    </t>
  </si>
  <si>
    <t xml:space="preserve">TBT12    </t>
  </si>
  <si>
    <t xml:space="preserve">V2T14    </t>
  </si>
  <si>
    <t xml:space="preserve">TBT15    </t>
  </si>
  <si>
    <t xml:space="preserve">TBT1I    </t>
  </si>
  <si>
    <t xml:space="preserve">TBT1Q    </t>
  </si>
  <si>
    <t xml:space="preserve">V2T1Y    </t>
  </si>
  <si>
    <t xml:space="preserve">V2T2A    </t>
  </si>
  <si>
    <t xml:space="preserve">V2T2B    </t>
  </si>
  <si>
    <t xml:space="preserve">TBT2J    </t>
  </si>
  <si>
    <t xml:space="preserve">TBT2K    </t>
  </si>
  <si>
    <t xml:space="preserve">TBT2L    </t>
  </si>
  <si>
    <t xml:space="preserve">TBT2N    </t>
  </si>
  <si>
    <t xml:space="preserve">TBT2O    </t>
  </si>
  <si>
    <t xml:space="preserve">V2T2P    </t>
  </si>
  <si>
    <t xml:space="preserve">TBT2R    </t>
  </si>
  <si>
    <t xml:space="preserve">TBT2S    </t>
  </si>
  <si>
    <t xml:space="preserve">V2T2V    </t>
  </si>
  <si>
    <t xml:space="preserve">V2T3B    </t>
  </si>
  <si>
    <t xml:space="preserve">TBT3F    </t>
  </si>
  <si>
    <t xml:space="preserve">V2K03    </t>
  </si>
  <si>
    <t xml:space="preserve">V2K05    </t>
  </si>
  <si>
    <t xml:space="preserve">V2K34    </t>
  </si>
  <si>
    <t xml:space="preserve">TBT4B    </t>
  </si>
  <si>
    <t xml:space="preserve">V0TXTEPL </t>
  </si>
  <si>
    <t xml:space="preserve">V2A26   </t>
  </si>
  <si>
    <t xml:space="preserve">V2T9C    </t>
  </si>
  <si>
    <t xml:space="preserve">V2T9D   </t>
  </si>
  <si>
    <t xml:space="preserve">V2T9E   </t>
  </si>
  <si>
    <t xml:space="preserve">V2A25   </t>
  </si>
  <si>
    <t xml:space="preserve">V2T01   </t>
  </si>
  <si>
    <t xml:space="preserve">V2T11   </t>
  </si>
  <si>
    <t xml:space="preserve">V1TYCPCA </t>
  </si>
  <si>
    <t xml:space="preserve">V0HIOFMV </t>
  </si>
  <si>
    <t xml:space="preserve">V0ACTCPG </t>
  </si>
  <si>
    <t xml:space="preserve">V0CALAPP </t>
  </si>
  <si>
    <t xml:space="preserve">V0CALFLV </t>
  </si>
  <si>
    <t xml:space="preserve">V1CALFRB </t>
  </si>
  <si>
    <t xml:space="preserve">V1CALMJF </t>
  </si>
  <si>
    <t xml:space="preserve">V0CAMPAG </t>
  </si>
  <si>
    <t xml:space="preserve">V2CDVDOS </t>
  </si>
  <si>
    <t xml:space="preserve">V0CDVEPM </t>
  </si>
  <si>
    <t xml:space="preserve">V0CDVETU </t>
  </si>
  <si>
    <t xml:space="preserve">V1CDVPAR </t>
  </si>
  <si>
    <t xml:space="preserve">V0CDVPCR </t>
  </si>
  <si>
    <t xml:space="preserve">V1CERCOM </t>
  </si>
  <si>
    <t xml:space="preserve">V0CERPAR </t>
  </si>
  <si>
    <t xml:space="preserve">V3CODSMS </t>
  </si>
  <si>
    <t xml:space="preserve">V0CORCAF </t>
  </si>
  <si>
    <t xml:space="preserve">V0CORMSG </t>
  </si>
  <si>
    <t xml:space="preserve">V0CORPRV </t>
  </si>
  <si>
    <t xml:space="preserve">V0CORREA </t>
  </si>
  <si>
    <t xml:space="preserve">V0HICZ11 </t>
  </si>
  <si>
    <t xml:space="preserve">V0ADNPAI </t>
  </si>
  <si>
    <t xml:space="preserve">V1ALERTE </t>
  </si>
  <si>
    <t xml:space="preserve">V0ALMAIL </t>
  </si>
  <si>
    <t xml:space="preserve">V1ALTOPE </t>
  </si>
  <si>
    <t xml:space="preserve">V0ALTSLD </t>
  </si>
  <si>
    <t xml:space="preserve">V0APPSEG </t>
  </si>
  <si>
    <t xml:space="preserve">V0BAMINC </t>
  </si>
  <si>
    <t xml:space="preserve">DGL910   </t>
  </si>
  <si>
    <t xml:space="preserve">V0DGXB52 </t>
  </si>
  <si>
    <t xml:space="preserve">DGYE01   </t>
  </si>
  <si>
    <t xml:space="preserve">DGYE10   </t>
  </si>
  <si>
    <t xml:space="preserve">DGYE11   </t>
  </si>
  <si>
    <t xml:space="preserve">V0DGXF45 </t>
  </si>
  <si>
    <t xml:space="preserve">V0DGXG1A </t>
  </si>
  <si>
    <t xml:space="preserve">V1DGXG33 </t>
  </si>
  <si>
    <t xml:space="preserve">DGYG3B   </t>
  </si>
  <si>
    <t xml:space="preserve">V2DGXG41 </t>
  </si>
  <si>
    <t xml:space="preserve">V0DGXG48 </t>
  </si>
  <si>
    <t xml:space="preserve">V1DGXG57 </t>
  </si>
  <si>
    <t xml:space="preserve">V0CTACAF </t>
  </si>
  <si>
    <t xml:space="preserve">V0DGCZ06 </t>
  </si>
  <si>
    <t xml:space="preserve">V1DGCZ11 </t>
  </si>
  <si>
    <t xml:space="preserve">V1DGCZ19 </t>
  </si>
  <si>
    <t xml:space="preserve">V0DGCZ28 </t>
  </si>
  <si>
    <t xml:space="preserve">V0DGCZ62 </t>
  </si>
  <si>
    <t xml:space="preserve">DGYA70   </t>
  </si>
  <si>
    <t xml:space="preserve">V1ELCAFF </t>
  </si>
  <si>
    <t xml:space="preserve">V0ELCAUT </t>
  </si>
  <si>
    <t xml:space="preserve">V2ELCBAM </t>
  </si>
  <si>
    <t xml:space="preserve">V1ELTDOC </t>
  </si>
  <si>
    <t xml:space="preserve">V0REFSEA </t>
  </si>
  <si>
    <t xml:space="preserve">V0ENVOI  </t>
  </si>
  <si>
    <t xml:space="preserve">DGYG60   </t>
  </si>
  <si>
    <t xml:space="preserve">DGYG61   </t>
  </si>
  <si>
    <t xml:space="preserve">V2DGXG66 </t>
  </si>
  <si>
    <t xml:space="preserve">V0DGXG68 </t>
  </si>
  <si>
    <t xml:space="preserve">DGL907   </t>
  </si>
  <si>
    <t xml:space="preserve">V1DGXG78 </t>
  </si>
  <si>
    <t xml:space="preserve">DGYH15   </t>
  </si>
  <si>
    <t xml:space="preserve">VSL09C   </t>
  </si>
  <si>
    <t xml:space="preserve">V1HIPPER </t>
  </si>
  <si>
    <t xml:space="preserve">V0HRELPA </t>
  </si>
  <si>
    <t xml:space="preserve">V0HRELTD </t>
  </si>
  <si>
    <t xml:space="preserve">V0INFPER </t>
  </si>
  <si>
    <t xml:space="preserve">V1LISVDT </t>
  </si>
  <si>
    <t xml:space="preserve">V0MDCPRV </t>
  </si>
  <si>
    <t xml:space="preserve">V0MESSAF </t>
  </si>
  <si>
    <t xml:space="preserve">V0MOTCON </t>
  </si>
  <si>
    <t xml:space="preserve">V2MSGPUL </t>
  </si>
  <si>
    <t xml:space="preserve">V1MSGPUS </t>
  </si>
  <si>
    <t xml:space="preserve">V4OFFRE  </t>
  </si>
  <si>
    <t xml:space="preserve">V0OPPORT </t>
  </si>
  <si>
    <t xml:space="preserve">V1ORDPCH </t>
  </si>
  <si>
    <t xml:space="preserve">V0PCHREJ </t>
  </si>
  <si>
    <t xml:space="preserve">V0FAMAUT </t>
  </si>
  <si>
    <t xml:space="preserve">V0FLUXCR </t>
  </si>
  <si>
    <t xml:space="preserve">V0G5R08  </t>
  </si>
  <si>
    <t xml:space="preserve">V7GESPED </t>
  </si>
  <si>
    <t xml:space="preserve">V4GESPEM </t>
  </si>
  <si>
    <t xml:space="preserve">V1H2RE7B </t>
  </si>
  <si>
    <t xml:space="preserve">V0HCERPA </t>
  </si>
  <si>
    <t xml:space="preserve">V0HIBINC </t>
  </si>
  <si>
    <t xml:space="preserve">V0HIFAUT </t>
  </si>
  <si>
    <t xml:space="preserve">V1HIPOCC </t>
  </si>
  <si>
    <t xml:space="preserve">V0SEGCOM </t>
  </si>
  <si>
    <t xml:space="preserve">V0SEGMAR </t>
  </si>
  <si>
    <t xml:space="preserve">V0SEGSEG </t>
  </si>
  <si>
    <t xml:space="preserve">V2SERVIC </t>
  </si>
  <si>
    <t xml:space="preserve">V1SOLDOF </t>
  </si>
  <si>
    <t xml:space="preserve">V0T1R48E </t>
  </si>
  <si>
    <t xml:space="preserve">V1T3R05  </t>
  </si>
  <si>
    <t xml:space="preserve">V0T3R13  </t>
  </si>
  <si>
    <t>V0T3R</t>
  </si>
  <si>
    <t xml:space="preserve">V1TECCOM </t>
  </si>
  <si>
    <t xml:space="preserve">V1TELFIA </t>
  </si>
  <si>
    <t xml:space="preserve">V0TYMOCO </t>
  </si>
  <si>
    <t xml:space="preserve">V0DGXB51 </t>
  </si>
  <si>
    <t xml:space="preserve">DGYG29   </t>
  </si>
  <si>
    <t xml:space="preserve">DGYG82   </t>
  </si>
  <si>
    <t xml:space="preserve">V0POCCCH </t>
  </si>
  <si>
    <t xml:space="preserve">V0PPERCH </t>
  </si>
  <si>
    <t xml:space="preserve">V0PRECON </t>
  </si>
  <si>
    <t xml:space="preserve">V0PROAFF </t>
  </si>
  <si>
    <t xml:space="preserve">V5PRODUI </t>
  </si>
  <si>
    <t xml:space="preserve">V0PROSIM </t>
  </si>
  <si>
    <t xml:space="preserve">V0RGAELE </t>
  </si>
  <si>
    <t xml:space="preserve">V0RGFPRO </t>
  </si>
  <si>
    <t xml:space="preserve">V3RIBBAM </t>
  </si>
  <si>
    <t>TBEAPPL1</t>
  </si>
  <si>
    <t>PAURESTO</t>
  </si>
  <si>
    <t>TA/0AMT/SGSGRH  /0/</t>
  </si>
  <si>
    <t xml:space="preserve">TA/0AMT/SGSGRP  /0/        / </t>
  </si>
  <si>
    <t xml:space="preserve">TA/0AMT/CENTRINT/0/        /  </t>
  </si>
  <si>
    <t xml:space="preserve">TA/0AMT/TYHIERUT/0/        /  </t>
  </si>
  <si>
    <t xml:space="preserve">TA/0AMT/TYFAITUT/0/        /      </t>
  </si>
  <si>
    <t xml:space="preserve">TA/0AMT/INDICCLI/0/        /  </t>
  </si>
  <si>
    <t xml:space="preserve">TA/0AMT/DOFSJFON/6/        /   </t>
  </si>
  <si>
    <t>START + Spitable</t>
  </si>
  <si>
    <t xml:space="preserve">TA/0AMT/DTWHNLIE/0/        /     </t>
  </si>
  <si>
    <t xml:space="preserve">TA/0AMT/BE99    /0/        /    </t>
  </si>
  <si>
    <t xml:space="preserve">TA/0AMT/SEGMREF /0/        /   </t>
  </si>
  <si>
    <t xml:space="preserve">TA/0AMT/SEGMTREF/0/        /     </t>
  </si>
  <si>
    <t>$IATKEMV</t>
  </si>
  <si>
    <t xml:space="preserve">TA/0AMT/TYINDICC/0/        /  </t>
  </si>
  <si>
    <t xml:space="preserve">TA/0AMT/TYSEGMTR/0/        / </t>
  </si>
  <si>
    <t xml:space="preserve">TA/0AMT/EXTIT1  /0  </t>
  </si>
  <si>
    <t>V0TCALEN</t>
  </si>
  <si>
    <t>V0SGZONE</t>
  </si>
  <si>
    <t>V0SGZNDV</t>
  </si>
  <si>
    <t>TBEDIV</t>
  </si>
  <si>
    <t>j</t>
  </si>
  <si>
    <t>Obsolete</t>
  </si>
  <si>
    <t>OBSOLETE</t>
  </si>
  <si>
    <t>IARFILEJ</t>
  </si>
  <si>
    <t>ADIJO20</t>
  </si>
  <si>
    <t>V2PROCIV</t>
  </si>
  <si>
    <t xml:space="preserve">TA/0AMT/DERCDIC1/0 </t>
  </si>
  <si>
    <t>V0ACRGRE</t>
  </si>
  <si>
    <t xml:space="preserve">V0MIRATP </t>
  </si>
  <si>
    <t>FASXSG68</t>
  </si>
  <si>
    <t>SBIXSJ00</t>
  </si>
  <si>
    <t>SBIXSG01</t>
  </si>
  <si>
    <t>SBIXSG02</t>
  </si>
  <si>
    <t>SBIXSG03</t>
  </si>
  <si>
    <t>FASXST03</t>
  </si>
  <si>
    <t>SBIXSG04</t>
  </si>
  <si>
    <t>V0EPHSTA</t>
  </si>
  <si>
    <t>V0EPHDON</t>
  </si>
  <si>
    <t>V0EPHSUI</t>
  </si>
  <si>
    <t>V0EPHPRC</t>
  </si>
  <si>
    <t>V0CACGRA</t>
  </si>
  <si>
    <t>V0LMOCR</t>
  </si>
  <si>
    <t>TIKXT006</t>
  </si>
  <si>
    <t xml:space="preserve">V0LMAFLX </t>
  </si>
  <si>
    <t xml:space="preserve">V0LMOCHQ </t>
  </si>
  <si>
    <t xml:space="preserve">TA/0AMT/GDPSRDJ /0/        / </t>
  </si>
  <si>
    <t xml:space="preserve">TA/0AMT/STARDJCR/0  </t>
  </si>
  <si>
    <t>UNLDCETA,</t>
  </si>
  <si>
    <t>UNLDFEPA</t>
  </si>
  <si>
    <t>ZH2UJQ</t>
  </si>
  <si>
    <t>ZH2XJK</t>
  </si>
  <si>
    <t>TIK65</t>
  </si>
  <si>
    <t xml:space="preserve">TA/0AMT/PRODUCAS/0/        /  </t>
  </si>
  <si>
    <t xml:space="preserve">TA/0AMT/SPICIMPC/0/        /    </t>
  </si>
  <si>
    <t xml:space="preserve">TB3LOAVU10 </t>
  </si>
  <si>
    <t>ZH1CJ0</t>
  </si>
  <si>
    <t xml:space="preserve">TA/0AMT/IARPROD /0/        /  </t>
  </si>
  <si>
    <t>TIMBO01T</t>
  </si>
  <si>
    <t>$ICPTPA</t>
  </si>
  <si>
    <t>V2T10</t>
  </si>
  <si>
    <t>V0CPTCAI</t>
  </si>
  <si>
    <t>V0EDSCAI</t>
  </si>
  <si>
    <t>ACTACT07</t>
  </si>
  <si>
    <t>V0H2RE14</t>
  </si>
  <si>
    <t xml:space="preserve">TA/0AMT/CATMPR  /0/        /   </t>
  </si>
  <si>
    <t xml:space="preserve">TA/0AMT/CEMAFCDO/0/        / </t>
  </si>
  <si>
    <t xml:space="preserve">TA/0AMT/CRMCAPCA/0/        /    </t>
  </si>
  <si>
    <t xml:space="preserve">ADELETER </t>
  </si>
  <si>
    <t xml:space="preserve">TA/0AMT/CRMINCOF/0/        /  </t>
  </si>
  <si>
    <t xml:space="preserve">TA/0AMT/CRMINTCO/0/        /  </t>
  </si>
  <si>
    <t xml:space="preserve">TA/0AMT/LIBELIND/0/        / </t>
  </si>
  <si>
    <t xml:space="preserve">TA/0AMT/LIBELSEG/0/        /   </t>
  </si>
  <si>
    <t>SOURCE:
Origine</t>
  </si>
  <si>
    <t>SOURCE :
Type origine</t>
  </si>
  <si>
    <t xml:space="preserve">SOURCE /
FILE_LOCATION
pour Ad4 quaie
</t>
  </si>
  <si>
    <t xml:space="preserve">SOURCE:
DB2
</t>
  </si>
  <si>
    <t>SOURCE :
Nom origine
(DB2, ispool , fichier, START ...)</t>
  </si>
  <si>
    <t>SOURCE :
périodicité</t>
  </si>
  <si>
    <t>INFO CDP :
OBJECT_NAME(CDP)</t>
  </si>
  <si>
    <t>INFO CDP :
Lib object name</t>
  </si>
  <si>
    <t>INFO CDP :
Code APPLI dP</t>
  </si>
  <si>
    <t>INFO ADM :
THEME_NAME_DTWH V2</t>
  </si>
  <si>
    <t>INFO ADM :
FLUX_NAME</t>
  </si>
  <si>
    <t>INFO ADM :
Bloc_Appli</t>
  </si>
  <si>
    <t>INFO ADM :
Libelé ode appli</t>
  </si>
  <si>
    <t>INFO ADM :
Code APP ourt</t>
  </si>
  <si>
    <t>INFO ADM :
Temporalité de la table</t>
  </si>
  <si>
    <t>INFO ADM :
type dP
SERV/AD1/AD3/AD4/AD4.2/TAD
hors Périmètre =  obsolete</t>
  </si>
  <si>
    <t>INFO ADM :
FILE_MODE</t>
  </si>
  <si>
    <t>V1
TABLE_V1</t>
  </si>
  <si>
    <t>ENCHAINEMENT :
transfert AD4
unload du ref init</t>
  </si>
  <si>
    <t>ENCHAINEMENT :
eclatement AD4</t>
  </si>
  <si>
    <t>ENCHAINEMENT :
Mise en forme 1</t>
  </si>
  <si>
    <t>ENCHAINEMENT :
ispool</t>
  </si>
  <si>
    <t>ENCHAINEMENT :
Mise en forme 2</t>
  </si>
  <si>
    <t>ENCHAINEMENT :
Token</t>
  </si>
  <si>
    <t>ENCHAINEMENT :
DATAFILE</t>
  </si>
  <si>
    <t>ENCHAINEMENT :
TPT</t>
  </si>
  <si>
    <t>ENCHAINEMENT :
remarque traitement</t>
  </si>
  <si>
    <t>PSI 
Règle PSI</t>
  </si>
  <si>
    <t>Enchainement</t>
  </si>
  <si>
    <t>ZH0TMR</t>
  </si>
  <si>
    <t>ZSC2JB</t>
  </si>
  <si>
    <t>ZH1QJA</t>
  </si>
  <si>
    <t>Top</t>
  </si>
  <si>
    <t>INFO ADM :
Flux Adherent / Communautaire</t>
  </si>
  <si>
    <t>Communautaire</t>
  </si>
  <si>
    <t>ZH2SJP</t>
  </si>
  <si>
    <t>H1001</t>
  </si>
  <si>
    <t>H1002</t>
  </si>
  <si>
    <t>ZH1NJC</t>
  </si>
  <si>
    <t>CPC01</t>
  </si>
  <si>
    <t>H2000</t>
  </si>
  <si>
    <t>ZH1VMD</t>
  </si>
  <si>
    <t>BAF65</t>
  </si>
  <si>
    <t>H20XS254</t>
  </si>
  <si>
    <t>H20XS133</t>
  </si>
  <si>
    <t>H20XS547</t>
  </si>
  <si>
    <t>H20XS123</t>
  </si>
  <si>
    <t>RCRH</t>
  </si>
  <si>
    <t>Hulk</t>
  </si>
  <si>
    <t>CCMC</t>
  </si>
  <si>
    <t>EWAL</t>
  </si>
  <si>
    <t>E-Wallet</t>
  </si>
  <si>
    <t>Intégration Service Billing</t>
  </si>
  <si>
    <t>CEKS</t>
  </si>
  <si>
    <t>Platine Crédits - Gestion des programmes immobiliers</t>
  </si>
  <si>
    <t>#CR#CNSICPDTJ_YYYYMMDDHHMISS_CNSI_USAGES.TXT</t>
  </si>
  <si>
    <t>#CR#EIBTJ_YYYYMMDDHHMISS_GIJ1STAP.MIN</t>
  </si>
  <si>
    <t>#CR#EIBTJ_YYYYMMDDHHMISS_GIJ3PAYS.MIN</t>
  </si>
  <si>
    <t>#CR#CELSJ_YYYYMMDDHHMISS_CREJDEB.txt</t>
  </si>
  <si>
    <t>#CR#CELSJ_YYYYMMDDHHMISS_CREJGEN.txt</t>
  </si>
  <si>
    <t>#CR#CELSJ_YYYYMMDDHHMISS_CREJPRELECH.txt</t>
  </si>
  <si>
    <t>#CR#CELSJ_YYYYMMDDHHMISS_CREJRAP.txt</t>
  </si>
  <si>
    <t>#CR#CELSJ_YYYYMMDDHHMISS_CREJRAT.txt</t>
  </si>
  <si>
    <t>#CR#CELSJ_YYYYMMDDHHMISS_REFTAUX.txt</t>
  </si>
  <si>
    <t>#CR#OFISJ_YYYYMMDDHHMISS_TRAN_RGLIMP01.split</t>
  </si>
  <si>
    <t>99998AVSOJ_YYYYMMDDHHMISS_DossierDeVente</t>
  </si>
  <si>
    <t>99998MBUDJ_YYYYMMDDHHMISS_ProfilsQuotd.csv</t>
  </si>
  <si>
    <t>99998MBUDJ_YYYYMMDDHHMISS_SynchrosQuotd.csv</t>
  </si>
  <si>
    <t>RCR_PREVISIONS.csv</t>
  </si>
  <si>
    <t>#CR#VIIPJ_YYYYMMDDHHMISS_CREDITOR.txt</t>
  </si>
  <si>
    <t>#CR#VIIPJ_YYYYMMDDHHMISS_DEBTOR.txt</t>
  </si>
  <si>
    <t>#CR#VIIPJ_YYYYMMDDHHMISS_ORDER_CHANNEL_MOBL.txt</t>
  </si>
  <si>
    <t>#CR#VIIPJ_YYYYMMDDHHMISS_ORDERS.txt</t>
  </si>
  <si>
    <t>#CR#VIIPJ_YYYYMMDDHHMISS_RECALL_TRSCTN_EMISS.txt</t>
  </si>
  <si>
    <t>#CR#VIIPJ_YYYYMMDDHHMISS_RECALL_TRSCTN_RCPTN.txt</t>
  </si>
  <si>
    <t>#CR#VIIPJ_YYYYMMDDHHMISS_TRSCTN_EMISS.txt</t>
  </si>
  <si>
    <t>#CR#VIIPJ_YYYYMMDDHHMISS_TRSCTN_RCPTN.txt</t>
  </si>
  <si>
    <t>#CR#VIIPJ_YYYYMMDDHHMISS_ULTIMATE_CREDITOR.txt</t>
  </si>
  <si>
    <t>#CR#VIIPJ_YYYYMMDDHHMISS_ULTIMATE_DEBTOR.txt</t>
  </si>
  <si>
    <t>ZH4IJC</t>
  </si>
  <si>
    <t>#CR#EFAIJ_YYYYMMDDHHMISS_PAYS.txt</t>
  </si>
  <si>
    <t>#CR#EFAIJ_YYYYMMDDHHMISS_COURS.txt</t>
  </si>
  <si>
    <t>#CR#RCP0H_YYYYMMDDHHMISS_referenceComptable_AccountingRefs.csv</t>
  </si>
  <si>
    <t>#CR#RCP0H_YYYYMMDDHHMISS_Devise_BaseCurrency.csv</t>
  </si>
  <si>
    <t>#CR#RCP0H_YYYYMMDDHHMISS_LigneMetier_BusinessLines.csv</t>
  </si>
  <si>
    <t>#CR#RCP0H_YYYYMMDDHHMISS_TypeCF_CFTyperrency.csv</t>
  </si>
  <si>
    <t>#CR#RCP0H_YYYYMMDDHHMISS_PeriodeCollecte_CollectionPeriods.csv</t>
  </si>
  <si>
    <t>#CR#RCP0H_YYYYMMDDHHMISS_SeuilCollecte_CollectionThreshold.csv</t>
  </si>
  <si>
    <t>#CR#RCP0H_YYYYMMDDHHMISS_CoursChange_CurrencyRates.csv</t>
  </si>
  <si>
    <t>#CR#RCP0H_YYYYMMDDHHMISS_ConsequencesFinancieres_FinancialConsequences.csv</t>
  </si>
  <si>
    <t>#CR#RCP0H_YYYYMMDDHHMISS_NombreClientsImpactes_ImpactedCustomersNumbers.csv</t>
  </si>
  <si>
    <t>#CR#RCP0H_YYYYMMDDHHMISS_Incident_Incident.csv</t>
  </si>
  <si>
    <t>#CR#RCP0H_YYYYMMDDHHMISS_LienDPMLM_LienDPMLM.csv</t>
  </si>
  <si>
    <t>#CR#RCP0H_YYYYMMDDHHMISS_SeuilCollecteMax_MaxCollectionThreshold.csv</t>
  </si>
  <si>
    <t>#CR#RCP0H_YYYYMMDDHHMISS_ProcessusORX_ORXProcess.csv</t>
  </si>
  <si>
    <t>#CR#RCP0H_YYYYMMDDHHMISS_EntitesP1_P1Entities.csv</t>
  </si>
  <si>
    <t>#CR#RCP0H_YYYYMMDDHHMISS_HistoriqueSignature_SignementHistory.csv</t>
  </si>
  <si>
    <t>#CR#RCP0H_YYYYMMDDHHMISS_TypeMontant_TypeOfAmount.csv</t>
  </si>
  <si>
    <t>#ADABO#SDGEJ_YYYYMMDDHHMISS_SDGECRS_AGT.split</t>
  </si>
  <si>
    <t>#ADABO#SDGEJ_YYYYMMDDHHMISS_SDGECRS_TX_OCC_AGT_PF.split</t>
  </si>
  <si>
    <t>#ADABO#SDGEJ_YYYYMMDDHHMISS_SDGECRS_PF_DEPEND_EDS.split</t>
  </si>
  <si>
    <t>#ADABO#SDGEJ_YYYYMMDDHHMISS_SDGECRS_PF_RESPONS_EDS.split</t>
  </si>
  <si>
    <t>#ADABO#SDGEJ_YYYYMMDDHHMISS_SDGECRS_AGT_AFECT_PF.split</t>
  </si>
  <si>
    <t>#ADABO#SDGEJ_YYYYMMDDHHMISS_SDGECRS_FNCTN_CORRESPD_PF.split</t>
  </si>
  <si>
    <t>#ADABO#SDGEJ_YYYYMMDDHHMISS_SDGECRS_EDS_DEPEND_CL.split</t>
  </si>
  <si>
    <t>#ADABO#SDGEJ_YYYYMMDDHHMISS_SDGECRS_CL.split</t>
  </si>
  <si>
    <t>#ADABO#SDGEJ_YYYYMMDDHHMISS_SDGECRS_DESTN_COM_DESIGNE.split</t>
  </si>
  <si>
    <t>#ADABO#SDGEJ_YYYYMMDDHHMISS_SDGENOM_TYP_EDS.split</t>
  </si>
  <si>
    <t>#ADABO#SDGEJ_YYYYMMDDHHMISS_SDGENOM_NOMCLTR_FNCTN.split</t>
  </si>
  <si>
    <t>#ADABO#SDGEJ_YYYYMMDDHHMISS_SDGENOM_TYP_REL_INTER_EDS.split</t>
  </si>
  <si>
    <t>#ADABO#SDGEJ_YYYYMMDDHHMISS_SDGENOM_TYP_STRUCT.split</t>
  </si>
  <si>
    <t>#ADABO#SDGEJ_YYYYMMDDHHMISS_SDGENOM_NOMCLTR_TYP_PORTEF.split</t>
  </si>
  <si>
    <t>#ADABO#SDGEJ_YYYYMMDDHHMISS_SDGECRS_EDS.split</t>
  </si>
  <si>
    <t>#ADABO#SDGEJ_YYYYMMDDHHMISS_SDGECRS_CMPS_EDS.split</t>
  </si>
  <si>
    <t>#ADABO#SDGEJ_YYYYMMDDHHMISS_SDGECRS_J_OUV_EDS.split</t>
  </si>
  <si>
    <t>#ADABO#SDGEJ_YYYYMMDDHHMISS_SDGECRS_EDS_A_POUR_J_ET_HR.split</t>
  </si>
  <si>
    <t>#ADABO#SDGEJ_YYYYMMDDHHMISS_SDGECRS_PLAG_HOR_OUV_EDS.split</t>
  </si>
  <si>
    <t>#ADABO#SDGEJ_YYYYMMDDHHMISS_SDGENOM_STRUCT.split</t>
  </si>
  <si>
    <t>#ADABO#SDGEJ_YYYYMMDDHHMISS_SDGECRS_SPCFCT_FNCTN.split</t>
  </si>
  <si>
    <t>#ADABO#SDGEJ_YYYYMMDDHHMISS_SDGECRS_POSTE_FNCTNL_RESPONS_PORTEF.split</t>
  </si>
  <si>
    <t>#ADABO#SDGEJ_YYYYMMDDHHMISS_SDGECRS_LCLSTN_EDS.split</t>
  </si>
  <si>
    <t>#ADABO#SDGEJ_YYYYMMDDHHMISS_SDGECRS_PORTEF.split</t>
  </si>
  <si>
    <t>#ADABO#SDGEJ_YYYYMMDDHHMISS_SDGECRS_POSTE_FNCTNL.split</t>
  </si>
  <si>
    <t>#ADABO#SDGEJ_YYYYMMDDHHMISS_SDGECRS_SPCFCT_TYP_PORTEF.split</t>
  </si>
  <si>
    <t>#CR#CEKSJ_YYYYMMDDHHMISS_Postes_Budgetaires.txt</t>
  </si>
  <si>
    <t>#CR#CCMCJ_YYYYMMDDHHMISS_DIGITAL_ACTIVITE.txt</t>
  </si>
  <si>
    <t>#CR#CCMCJ_YYYYMMDDHHMISS_DIGITAL_AGENT.txt</t>
  </si>
  <si>
    <t>#CR#CCMCJ_YYYYMMDDHHMISS_DIGITAL_SERVICE.txt</t>
  </si>
  <si>
    <t>#CR#DCPAH_YYYYMMDDHHMISS_IndicateursMPEA.txt</t>
  </si>
  <si>
    <t>99998MBUDH_YYYYMMDDHHMISS_ProfilsHebdo.csv</t>
  </si>
  <si>
    <t>#CR#BOJ_YYYYMMDDHHMISS_TPU0.txt</t>
  </si>
  <si>
    <t>#CR#GDPSD_YYYYMMDDHHMISS_BCRETRUB_CG.split</t>
  </si>
  <si>
    <t>#CR#GDPSD_YYYYMMDDHHMISS_BCRETRUB_SV.split</t>
  </si>
  <si>
    <t>#CR#GDPSJ_YYYYMMDDHHMISS_TA_VENDOR_LOC_BANK_ACCT.TXT</t>
  </si>
  <si>
    <t>#CR#INCIJ_YYYYMMDDHHMISS_banques.csv</t>
  </si>
  <si>
    <t>#CR#INCIJ_YYYYMMDDHHMISS_bureaux.csv</t>
  </si>
  <si>
    <t>#CR#INCIJ_YYYYMMDDHHMISS_bx.csv</t>
  </si>
  <si>
    <t>#CR#INCIJ_YYYYMMDDHHMISS_cheque.csv</t>
  </si>
  <si>
    <t>#CR#INCIJ_YYYYMMDDHHMISS_cli_compte.csv</t>
  </si>
  <si>
    <t>#CR#INCIJ_YYYYMMDDHHMISS_client.csv</t>
  </si>
  <si>
    <t>#CR#INCIJ_YYYYMMDDHHMISS_compteremettant.csv</t>
  </si>
  <si>
    <t>#CR#INCIJ_YYYYMMDDHHMISS_compte.csv</t>
  </si>
  <si>
    <t>#CR#INCIJ_YYYYMMDDHHMISS_fautif.csv</t>
  </si>
  <si>
    <t>#CR#INCIJ_YYYYMMDDHHMISS_motif_rejet_imp.csv</t>
  </si>
  <si>
    <t>#CR#INCIJ_YYYYMMDDHHMISS_pres_chq.csv</t>
  </si>
  <si>
    <t>#CR#INCIJ_YYYYMMDDHHMISS_remettant.csv</t>
  </si>
  <si>
    <t>#CR#INCIJ_YYYYMMDDHHMISS_sortie_ib.csv</t>
  </si>
  <si>
    <t>#CR#INCIJ_YYYYMMDDHHMISS_suite_leg.csv</t>
  </si>
  <si>
    <t>#CR#CELSJ_YYYYMMDDHHMISS_DOSSIERS.txt</t>
  </si>
  <si>
    <t>#CR#EFAIJ_YYYYMMDDHHMISS_DOSSIERS_D.split</t>
  </si>
  <si>
    <t>#CR#EFAIJ_YYYYMMDDHHMISS_DOSSIERS_E.split</t>
  </si>
  <si>
    <t>#CR#EFAIM_YYYYMMDDHHMISS_GIM3ST18_L.split</t>
  </si>
  <si>
    <t>#CR#EFAIM_YYYYMMDDHHMISS_GIM3ST18_O.split</t>
  </si>
  <si>
    <t>#CR#EFAIM_YYYYMMDDHHMISS_GIM3ST18_P.split</t>
  </si>
  <si>
    <t>#CR#OFISJ_YYYYMMDDHHMISS_TRAN_REMBST01.split</t>
  </si>
  <si>
    <t>#CR#OFISJ_YYYYMMDDHHMISS_TRAN_REMBST02.split</t>
  </si>
  <si>
    <t>#CR#EERDJ_YYYYMMDDHHMISS_CNTRL_DONNEE.txt</t>
  </si>
  <si>
    <t>#CR#EERDJ_YYYYMMDDHHMISS_DONNEE_BDF.txt</t>
  </si>
  <si>
    <t>#CR#EERDJ_YYYYMMDDHHMISS_DONNEE_JUSTIF.txt</t>
  </si>
  <si>
    <t>#CR#EERDJ_YYYYMMDDHHMISS_DONNEE_OFR.txt</t>
  </si>
  <si>
    <t>#CR#EERDJ_YYYYMMDDHHMISS_DONNEE_RESDC.txt</t>
  </si>
  <si>
    <t>#CR#EERDJ_YYYYMMDDHHMISS_DONNEE_TEL.txt</t>
  </si>
  <si>
    <t>#CR#EERDJ_YYYYMMDDHHMISS_DOSS_ENTREES_EN_REL.txt</t>
  </si>
  <si>
    <t>#CR#EERDJ_YYYYMMDDHHMISS_HISTO_CNTRL_DONNEE.txt</t>
  </si>
  <si>
    <t>#CR#EERDJ_YYYYMMDDHHMISS_HISTO_STATU.txt</t>
  </si>
  <si>
    <t>#CR#EERPJ_YYYYMMDDHHMISS_indicateursEERP.txt</t>
  </si>
  <si>
    <t>99998SIDOJ_YYYYMMDDHHMISS_DEMDSIMM</t>
  </si>
  <si>
    <t>RCR_RGRP_RUBRIQUE_YYYYMMDD.csv.pivot</t>
  </si>
  <si>
    <t>#CR#GDRMJ_YYYYMMDDHHMISS_AXUGDR1J.CSV</t>
  </si>
  <si>
    <t>#CR#GDRMJ_YYYYMMDDHHMISS_AXUGDR2J.CSV</t>
  </si>
  <si>
    <t>#CR#GDRMJ_YYYYMMDDHHMISS_AXUGDR3J.CSV</t>
  </si>
  <si>
    <t>#CR#GDRMJ_YYYYMMDDHHMISS_AXUGDR4J.CSV</t>
  </si>
  <si>
    <t>#CR#VDSPJ_YYYYMMDDHHMISS_DSP2BFVI.dat</t>
  </si>
  <si>
    <t>#CR#VDSPJ_YYYYMMDDHHMISS_DSP2ORVI.dat</t>
  </si>
  <si>
    <t>#CR#RDSPJ_YYYYMMDDHHMISS_DSPCPPSU.dat</t>
  </si>
  <si>
    <t>#CR#RDSPJ_YYYYMMDDHHMISS_DSPCTPSU.dat</t>
  </si>
  <si>
    <t>#CR#RDSPJ_YYYYMMDDHHMISS_DSPGSPSU.dat</t>
  </si>
  <si>
    <t>#CR#RDSPJ_YYYYMMDDHHMISS_DSPGSTPP.dat</t>
  </si>
  <si>
    <t>#CR#RDSPJ_YYYYMMDDHHMISS_DSPOPPSU.dat</t>
  </si>
  <si>
    <t>#CR#RDSPJ_YYYYMMDDHHMISS_DSPRGETT.dat</t>
  </si>
  <si>
    <t>#CR#RDSPJ_YYYYMMDDHHMISS_DSPRLPAC.dat</t>
  </si>
  <si>
    <t>#CR#RDSPJ_YYYYMMDDHHMISS_DSPRLPAS.dat</t>
  </si>
  <si>
    <t>#CR#RDSPJ_YYYYMMDDHHMISS_DSPRLTPP.dat</t>
  </si>
  <si>
    <t>#CR#RDSPJ_YYYYMMDDHHMISS_DSPSRPAC.dat</t>
  </si>
  <si>
    <t>#CR#RDSPJ_YYYYMMDDHHMISS_DSPSRPAS.dat</t>
  </si>
  <si>
    <t>#CR#RDSPJ_YYYYMMDDHHMISS_DSPSVPSU.dat</t>
  </si>
  <si>
    <t>#CR#VDSPJ_YYYYMMDDHHMISS_DSPWFBFV.dat</t>
  </si>
  <si>
    <t>#CR#VDSPJ_YYYYMMDDHHMISS_DSPWFORV.dat</t>
  </si>
  <si>
    <t>Ispool</t>
  </si>
  <si>
    <t>PSI ISPOOLs</t>
  </si>
  <si>
    <t>TIMTBQ02</t>
  </si>
  <si>
    <t>PRIV1</t>
  </si>
  <si>
    <t>PRIV2</t>
  </si>
  <si>
    <t xml:space="preserve">INFO ADM :
Table Prioritaire ( sur journalier )
AD1 ( PRAD1)
prio iso V1 ( PRIV1)  
prio V2 ( PRIV2)
prio univers (PRIUN) </t>
  </si>
  <si>
    <t>Planification Group urbanisé</t>
  </si>
  <si>
    <t>Jalon</t>
  </si>
  <si>
    <t>PCL</t>
  </si>
  <si>
    <t>Group urba</t>
  </si>
  <si>
    <t>planif</t>
  </si>
  <si>
    <t>IATIME</t>
  </si>
  <si>
    <t>TOP horaire group</t>
  </si>
  <si>
    <t>Deadline</t>
  </si>
  <si>
    <t>Type jalon</t>
  </si>
  <si>
    <t>horaire</t>
  </si>
  <si>
    <t>commentaire</t>
  </si>
  <si>
    <t>ZH09J0</t>
  </si>
  <si>
    <t>IA11</t>
  </si>
  <si>
    <t xml:space="preserve">Jalon AD1 </t>
  </si>
  <si>
    <t>ZH0JJJ</t>
  </si>
  <si>
    <t>Jalon table priorisé  5h</t>
  </si>
  <si>
    <t>ZH09J1</t>
  </si>
  <si>
    <t>Jalon table priorisé  8h</t>
  </si>
  <si>
    <t>ZH0JJ1</t>
  </si>
  <si>
    <t>PCL bloqueur</t>
  </si>
  <si>
    <t>PCL bloqueur AD3</t>
  </si>
  <si>
    <t>ZH09J5</t>
  </si>
  <si>
    <t xml:space="preserve">UCPAJABI  </t>
  </si>
  <si>
    <t>JDCJ0001</t>
  </si>
  <si>
    <t>Autre</t>
  </si>
  <si>
    <t xml:space="preserve">top horaire passage </t>
  </si>
  <si>
    <t>BO_ compta géné</t>
  </si>
  <si>
    <t>ZH09J6</t>
  </si>
  <si>
    <t xml:space="preserve">UINFJAAH </t>
  </si>
  <si>
    <t>TOPHOR</t>
  </si>
  <si>
    <t>ZH09J7</t>
  </si>
  <si>
    <t xml:space="preserve">USUPJAAA </t>
  </si>
  <si>
    <t>ZH29J1</t>
  </si>
  <si>
    <t xml:space="preserve">UCPAJABL  </t>
  </si>
  <si>
    <t>ZH29J2</t>
  </si>
  <si>
    <t xml:space="preserve">UCHFJAA8 </t>
  </si>
  <si>
    <t>ZH29J3</t>
  </si>
  <si>
    <t xml:space="preserve">UTITJAAN  </t>
  </si>
  <si>
    <t>JSCJ0001</t>
  </si>
  <si>
    <t>IA23</t>
  </si>
  <si>
    <t>ZH0GJB</t>
  </si>
  <si>
    <t>UINFJABJ</t>
  </si>
  <si>
    <t>JDCJ1002</t>
  </si>
  <si>
    <t>TWS_log</t>
  </si>
  <si>
    <t>ZH0GJC</t>
  </si>
  <si>
    <t>ZH0GJD</t>
  </si>
  <si>
    <t>UINFJABL</t>
  </si>
  <si>
    <t>JMCJ0001</t>
  </si>
  <si>
    <t>IA19</t>
  </si>
  <si>
    <t>ZH0GJE</t>
  </si>
  <si>
    <t>ZH0GJG</t>
  </si>
  <si>
    <t>ZH0GJ7</t>
  </si>
  <si>
    <t>ZH0GJ8</t>
  </si>
  <si>
    <t>ZH0GJ9</t>
  </si>
  <si>
    <t>Copie de production CIS_Contrôle Interne Sécurité</t>
  </si>
  <si>
    <t>Copie de production (générique)</t>
  </si>
  <si>
    <t>Copie de production PIL_Pilotage Infocentre</t>
  </si>
  <si>
    <t>Copie de production RIS_Risques</t>
  </si>
  <si>
    <t>Copie de production CCP_Clients Comptes Package</t>
  </si>
  <si>
    <t>Copie de production CRE_Crédits</t>
  </si>
  <si>
    <t>Copie de production ASS_Assurances</t>
  </si>
  <si>
    <t>Copie de production FIN_Financier</t>
  </si>
  <si>
    <t>Copie de production MDP_Moyens De Paiement</t>
  </si>
  <si>
    <t>Copie de production PLA_Placements</t>
  </si>
  <si>
    <t>Copie de production RH_RH</t>
  </si>
  <si>
    <t>CPIC</t>
  </si>
  <si>
    <t>Copie de production ICR_Informatique Utilisateur CR</t>
  </si>
  <si>
    <t>Copie de production OTV_Outils Transverses</t>
  </si>
  <si>
    <t>Copie de production DML_Distribution Multicanal</t>
  </si>
  <si>
    <t>Copie de production MCC_Marketing Communication Client CRM</t>
  </si>
  <si>
    <t>Copie de production MSP_Marchés Spécialisés</t>
  </si>
  <si>
    <t>E</t>
  </si>
  <si>
    <t>C</t>
  </si>
  <si>
    <t>U</t>
  </si>
  <si>
    <t>W</t>
  </si>
  <si>
    <t>X</t>
  </si>
  <si>
    <t>Y</t>
  </si>
  <si>
    <t>Z</t>
  </si>
  <si>
    <t>AB</t>
  </si>
  <si>
    <t>AA</t>
  </si>
  <si>
    <t>K</t>
  </si>
  <si>
    <t>L</t>
  </si>
  <si>
    <t>AE</t>
  </si>
  <si>
    <t>VALOGSI</t>
  </si>
  <si>
    <t>TWSDEP</t>
  </si>
  <si>
    <t>image dependce de PCL</t>
  </si>
  <si>
    <t>DEPGSI</t>
  </si>
  <si>
    <t>ZH0FH0</t>
  </si>
  <si>
    <t>ZH0EH0</t>
  </si>
  <si>
    <t>H00XSDEP</t>
  </si>
  <si>
    <t>PARAMEVFENTR</t>
  </si>
  <si>
    <t>Paramétrage évènement financier du périmètre Entreprise</t>
  </si>
  <si>
    <t>ZH1NJ8</t>
  </si>
  <si>
    <t>H10XS610</t>
  </si>
  <si>
    <t>ZH1NJ6</t>
  </si>
  <si>
    <t>ZH4AJJ</t>
  </si>
  <si>
    <t>ZH4AJK</t>
  </si>
  <si>
    <t>PCPMS</t>
  </si>
  <si>
    <t>#CR#CELSJ_YYYYMMDDHHMISS_CREJSTOPCR.txt</t>
  </si>
  <si>
    <t>#CR#CELSJ_YYYYMMDDHHMISS_CREJPTXFIXE.txt</t>
  </si>
  <si>
    <t>H00XS080</t>
  </si>
  <si>
    <t>ZH0BJF</t>
  </si>
  <si>
    <t>ZH0BJG</t>
  </si>
  <si>
    <t>H0010</t>
  </si>
  <si>
    <t>H0011</t>
  </si>
  <si>
    <t>H0012</t>
  </si>
  <si>
    <t>H0013</t>
  </si>
  <si>
    <t>H0014</t>
  </si>
  <si>
    <t>ZH0FJL</t>
  </si>
  <si>
    <t>2019S43 PSI</t>
  </si>
  <si>
    <t>H4010</t>
  </si>
  <si>
    <t>H4011</t>
  </si>
  <si>
    <t>H4012</t>
  </si>
  <si>
    <t>ZH4AJY</t>
  </si>
  <si>
    <t>ZH4AJN</t>
  </si>
  <si>
    <t>ZH4AJQ</t>
  </si>
  <si>
    <t>H40XS351</t>
  </si>
  <si>
    <t>H40XS231</t>
  </si>
  <si>
    <t>H40XS404</t>
  </si>
  <si>
    <t>ZH4AJZ</t>
  </si>
  <si>
    <t>ZH4AJO</t>
  </si>
  <si>
    <t>ZH4AJR</t>
  </si>
  <si>
    <t>ZH4AJS</t>
  </si>
  <si>
    <t>H4013</t>
  </si>
  <si>
    <t>ZH4AJT</t>
  </si>
  <si>
    <t>H40XS110</t>
  </si>
  <si>
    <t>ZH4AJV</t>
  </si>
  <si>
    <t>H4014</t>
  </si>
  <si>
    <t>ZH4AJW</t>
  </si>
  <si>
    <t>H40XS314</t>
  </si>
  <si>
    <t>H4045</t>
  </si>
  <si>
    <t>ZH4EJN</t>
  </si>
  <si>
    <t>ZH2XJL</t>
  </si>
  <si>
    <t>ZH2XJN</t>
  </si>
  <si>
    <t>H2059</t>
  </si>
  <si>
    <t>H2060</t>
  </si>
  <si>
    <t>ZH2XJM</t>
  </si>
  <si>
    <t>ZH2XJO</t>
  </si>
  <si>
    <t>H20XS660</t>
  </si>
  <si>
    <t>H20XS661</t>
  </si>
  <si>
    <t>ZH2CJ6</t>
  </si>
  <si>
    <t>H2045</t>
  </si>
  <si>
    <t>H2047</t>
  </si>
  <si>
    <t>H2048</t>
  </si>
  <si>
    <t>H2040</t>
  </si>
  <si>
    <t>H2049</t>
  </si>
  <si>
    <t>H2041</t>
  </si>
  <si>
    <t>H2042</t>
  </si>
  <si>
    <t>H2044</t>
  </si>
  <si>
    <t>H2046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</si>
  <si>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</si>
  <si>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</si>
  <si>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</si>
  <si>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</si>
  <si>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</si>
  <si>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</si>
  <si>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</si>
  <si>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</si>
  <si>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</si>
  <si>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H2043</t>
  </si>
  <si>
    <t>2019S39 SIDV2</t>
  </si>
  <si>
    <t>Sauvegarde fichier pour PSI</t>
  </si>
  <si>
    <t>ZH00D1</t>
  </si>
  <si>
    <t>Avoir</t>
  </si>
  <si>
    <t>ZH00D2</t>
  </si>
  <si>
    <t>ZH00DP</t>
  </si>
  <si>
    <t xml:space="preserve">Sauvegarde fichier pour PSI pour Chalus </t>
  </si>
  <si>
    <t xml:space="preserve">Jalon 8h </t>
  </si>
  <si>
    <t>Top horaire pour TWSLOG</t>
  </si>
  <si>
    <t>ZH0AHA</t>
  </si>
  <si>
    <t>ZH0AHB</t>
  </si>
  <si>
    <t>ZH0AHC</t>
  </si>
  <si>
    <t>ZH0AJ9</t>
  </si>
  <si>
    <t>ZH0BJ1</t>
  </si>
  <si>
    <t>ZH0JHW</t>
  </si>
  <si>
    <t>ZH0JMW</t>
  </si>
  <si>
    <t>ZH0MHC</t>
  </si>
  <si>
    <t>ZH0MHD</t>
  </si>
  <si>
    <t>ZH0MHE</t>
  </si>
  <si>
    <t>ZH0MHF</t>
  </si>
  <si>
    <t>ZH0MHG</t>
  </si>
  <si>
    <t>ZH0MHH</t>
  </si>
  <si>
    <t>ZH0MHI</t>
  </si>
  <si>
    <t>ZH0MHL</t>
  </si>
  <si>
    <t>ZH0MHN</t>
  </si>
  <si>
    <t>ZH0MHO</t>
  </si>
  <si>
    <t>ZH0MHP</t>
  </si>
  <si>
    <t>ZH0MHQ</t>
  </si>
  <si>
    <t>ZH0MJS</t>
  </si>
  <si>
    <t>ZH0SJ0</t>
  </si>
  <si>
    <t>ZH0SJ1</t>
  </si>
  <si>
    <t>ZH16H6</t>
  </si>
  <si>
    <t>ZH16JA</t>
  </si>
  <si>
    <t>ZH16JD</t>
  </si>
  <si>
    <t>ZH1LJ1</t>
  </si>
  <si>
    <t>ZH1MHC</t>
  </si>
  <si>
    <t>ZH1MHD</t>
  </si>
  <si>
    <t>ZH2BDC</t>
  </si>
  <si>
    <t>ZH2KJW</t>
  </si>
  <si>
    <t>ZH2MHC</t>
  </si>
  <si>
    <t>ZH2MHD</t>
  </si>
  <si>
    <t>ZH2MHE</t>
  </si>
  <si>
    <t>ZH2MHF</t>
  </si>
  <si>
    <t>ZH2MHG</t>
  </si>
  <si>
    <t>ZH2VMP</t>
  </si>
  <si>
    <t>ZH3MHC</t>
  </si>
  <si>
    <t>ZH4IJB</t>
  </si>
  <si>
    <t>ZH4MHC</t>
  </si>
  <si>
    <t>ZH4MHD</t>
  </si>
  <si>
    <t>ZH4MHE</t>
  </si>
  <si>
    <t>ZH4NMV</t>
  </si>
  <si>
    <t>rebbot</t>
  </si>
  <si>
    <t>start ZAbbix</t>
  </si>
  <si>
    <t>stop Zabbix</t>
  </si>
  <si>
    <t>Job de purge des fichiers OPN CDP</t>
  </si>
  <si>
    <t xml:space="preserve">Sauvegarde générique CDP </t>
  </si>
  <si>
    <t xml:space="preserve">jalon 5h ( table AD) </t>
  </si>
  <si>
    <t>Sauvegarde générique CDP mensuel</t>
  </si>
  <si>
    <t>BKP_CPDT_SOC_FULLH01</t>
  </si>
  <si>
    <t>BKP_CPPI_SOC_FULLH01</t>
  </si>
  <si>
    <t>BKP_CPRI_SOC_FULLH01</t>
  </si>
  <si>
    <t>BKP_CPDT_WRK_FULLH01</t>
  </si>
  <si>
    <t>BKP_META_ALL_FULLH01</t>
  </si>
  <si>
    <t>BKP_CPDT_REJ_FULLH01,</t>
  </si>
  <si>
    <t>cats_calcul_stats_TDT.sh',</t>
  </si>
  <si>
    <t xml:space="preserve">cats_calcul_stats_TDT.sh',      </t>
  </si>
  <si>
    <t xml:space="preserve">cats_calcul_stats_TDT.sh', </t>
  </si>
  <si>
    <t>BKP_CPCI_SOC_FULLH01</t>
  </si>
  <si>
    <t>communautaire</t>
  </si>
  <si>
    <t>adhérent</t>
  </si>
  <si>
    <t>cats_drop_macros.sh</t>
  </si>
  <si>
    <t>DEBUT VACATION CHARGEMENT TERADATA</t>
  </si>
  <si>
    <t>Fin VACATION CHARGEMENT TERADATA</t>
  </si>
  <si>
    <t>LANCEUR_PURGE_CDP.SH</t>
  </si>
  <si>
    <t>BKP_CPCC_SOC_FULLH01</t>
  </si>
  <si>
    <t>BKP_CPCR_SOC_FULLH01</t>
  </si>
  <si>
    <t>BKP_CPAS_SOC_FULLH01</t>
  </si>
  <si>
    <t>BKP_CPFI_SOC_FULLH01</t>
  </si>
  <si>
    <t>BKP_CPMP_SOC_FULLH01</t>
  </si>
  <si>
    <t>BKP_CPPL_SOC_FULLH01</t>
  </si>
  <si>
    <t>BKP_CPRH_SOC_FULLH01</t>
  </si>
  <si>
    <t>BKP_CPOT_SOC_FULLH01</t>
  </si>
  <si>
    <t>BKP_CPDM_SOC_FULLH01</t>
  </si>
  <si>
    <t>BKP_CPMC_SOC_FULLH01</t>
  </si>
  <si>
    <t>KP_CPMS_SOC_FULLH01</t>
  </si>
  <si>
    <t>PARTSU</t>
  </si>
  <si>
    <t>V0PARTSU</t>
  </si>
  <si>
    <t>ZH0AD1</t>
  </si>
  <si>
    <t>H00XS700</t>
  </si>
  <si>
    <t>ZH0BD1</t>
  </si>
  <si>
    <t>ENTRSU</t>
  </si>
  <si>
    <t>V0ENTRSU</t>
  </si>
  <si>
    <t>ZH0CD1</t>
  </si>
  <si>
    <t>H00XS701</t>
  </si>
  <si>
    <t>ZH0DD1</t>
  </si>
  <si>
    <t>2020-SIDV2-S04</t>
  </si>
  <si>
    <t>ZH4AJC</t>
  </si>
  <si>
    <t>OPSDDE</t>
  </si>
  <si>
    <t>Operations SEPA emis</t>
  </si>
  <si>
    <t>V1OPSDDE</t>
  </si>
  <si>
    <t>SDDE</t>
  </si>
  <si>
    <t>ZH2AMH</t>
  </si>
  <si>
    <t>H20XS811</t>
  </si>
  <si>
    <t>ZH2AM2</t>
  </si>
  <si>
    <t>CHC S50 2019</t>
  </si>
  <si>
    <t>OPSDDR</t>
  </si>
  <si>
    <t>Operations SEPA reçu</t>
  </si>
  <si>
    <t>V0OPSDDR</t>
  </si>
  <si>
    <t>ZH2AM9</t>
  </si>
  <si>
    <t>H20XS812</t>
  </si>
  <si>
    <t>ZH2AM3</t>
  </si>
  <si>
    <t>PRAd1</t>
  </si>
  <si>
    <t>Mensuel</t>
  </si>
  <si>
    <t>Trimestriel</t>
  </si>
  <si>
    <t>semectriel</t>
  </si>
  <si>
    <t>ZH4RJU</t>
  </si>
  <si>
    <t>ZH4RJV</t>
  </si>
  <si>
    <t>ZH4RJW</t>
  </si>
  <si>
    <t>ZH4RJX</t>
  </si>
  <si>
    <t>ZH4RJY</t>
  </si>
  <si>
    <t>ZH4RJD (sup fichier)</t>
  </si>
  <si>
    <t>ZH4QJU</t>
  </si>
  <si>
    <t>ZH4QJV</t>
  </si>
  <si>
    <t>ZH4QJW</t>
  </si>
  <si>
    <t>ZH4QJX</t>
  </si>
  <si>
    <t>ZH4QJY</t>
  </si>
  <si>
    <t>ZH4CJB</t>
  </si>
  <si>
    <t xml:space="preserve">a analyser pas de ispoool </t>
  </si>
  <si>
    <t>2019S48</t>
  </si>
  <si>
    <t>H20XS539</t>
  </si>
  <si>
    <t>ZH2GJO</t>
  </si>
  <si>
    <t>FICHIER HISTO_STATU  : Contient la liste des status de chaque dossier EER</t>
  </si>
  <si>
    <t>Consolidation OFAC Personne Physique</t>
  </si>
  <si>
    <t>Tableau d'amortissement à venir des dossiers de crédit en cours</t>
  </si>
  <si>
    <t>Données horodatées des différentes étapes de la vie d'un dossier d'entrée en relation PRO-AGRI</t>
  </si>
  <si>
    <t>DWB6A DWB6B</t>
  </si>
  <si>
    <t>DWB6C DWB6D</t>
  </si>
  <si>
    <t xml:space="preserve">ZH2QJA ZH2QJB ZH2QJC ZH2QJD ZH2QJ1 ZH2QJ2 ZH2QJ3 ZH2QJ4 ZH2QJ5 ZH2QJ6 ZH2QJ7 ZH2QJ8 ZH2QJ9 </t>
  </si>
  <si>
    <t xml:space="preserve">pas un vrai partiel mise à NEXE </t>
  </si>
  <si>
    <t>PGM extacte à date  -Mise à NEXE UNLOAD et TPT</t>
  </si>
  <si>
    <t>V2PAUEAI</t>
  </si>
  <si>
    <t>NOTATION ENTREPRISE Bale II</t>
  </si>
  <si>
    <t>SFT - Print Management Report de  CINCOM (Edition, Maquettage)</t>
  </si>
  <si>
    <t>GADR</t>
  </si>
  <si>
    <t>Structures de gestion des éléments de Structure</t>
  </si>
  <si>
    <t>banque acces multiples</t>
  </si>
  <si>
    <t>APFI</t>
  </si>
  <si>
    <t>SEGM</t>
  </si>
  <si>
    <t>Calcul des segmentations HOST</t>
  </si>
  <si>
    <t>ASBP</t>
  </si>
  <si>
    <t>ASCH</t>
  </si>
  <si>
    <t>SECP</t>
  </si>
  <si>
    <t>AVIP</t>
  </si>
  <si>
    <t>ALIB</t>
  </si>
  <si>
    <t>INFO</t>
  </si>
  <si>
    <t>AXME</t>
  </si>
  <si>
    <t>Alim de la plate-forme Environnement de Données (Axes Métiers)</t>
  </si>
  <si>
    <t>RCP  SCOPE</t>
  </si>
  <si>
    <t>Déclarations réglementaires du financier : traitements amonts</t>
  </si>
  <si>
    <t>DEPT</t>
  </si>
  <si>
    <t>ASCA</t>
  </si>
  <si>
    <t>PASO</t>
  </si>
  <si>
    <t>PWEB</t>
  </si>
  <si>
    <t>MESA</t>
  </si>
  <si>
    <t>VIBQ</t>
  </si>
  <si>
    <t>Echanges CEDICAM</t>
  </si>
  <si>
    <t>CATP</t>
  </si>
  <si>
    <t>SOUCHE parametres generaux</t>
  </si>
  <si>
    <t>CVCM</t>
  </si>
  <si>
    <t>Opérations financières</t>
  </si>
  <si>
    <t>CMC7</t>
  </si>
  <si>
    <t>DECO</t>
  </si>
  <si>
    <t>Gestion des découverts contractuels des particuliers</t>
  </si>
  <si>
    <t>AUIN</t>
  </si>
  <si>
    <t>DECI</t>
  </si>
  <si>
    <t>COFF</t>
  </si>
  <si>
    <t>OBCC</t>
  </si>
  <si>
    <t>Oppositions sur chèques</t>
  </si>
  <si>
    <t>OVPT</t>
  </si>
  <si>
    <t>CPAR</t>
  </si>
  <si>
    <t>GDEB</t>
  </si>
  <si>
    <t>MARK</t>
  </si>
  <si>
    <t>CENT</t>
  </si>
  <si>
    <t>Centralisation de trésorerie</t>
  </si>
  <si>
    <t>DAIL</t>
  </si>
  <si>
    <t>DRIS</t>
  </si>
  <si>
    <t>TECC -  TENUE DE COMPTES CLIENT</t>
  </si>
  <si>
    <t>gestion commerciale emaco</t>
  </si>
  <si>
    <t>CCPO</t>
  </si>
  <si>
    <t>EMAD</t>
  </si>
  <si>
    <t>EMAO</t>
  </si>
  <si>
    <t>EMAA</t>
  </si>
  <si>
    <t>EMAL</t>
  </si>
  <si>
    <t>EMAM</t>
  </si>
  <si>
    <t>Centre de contact multicanal  CCM</t>
  </si>
  <si>
    <t>Echanges 3PG - Trt Flux SEPA de Plf Partagée Paiement Groupe</t>
  </si>
  <si>
    <t>EFFE</t>
  </si>
  <si>
    <t>AVPA</t>
  </si>
  <si>
    <t>GEST</t>
  </si>
  <si>
    <t>CSPR</t>
  </si>
  <si>
    <t>PCVL</t>
  </si>
  <si>
    <t>QUAG</t>
  </si>
  <si>
    <t>QUPR</t>
  </si>
  <si>
    <t>RELF</t>
  </si>
  <si>
    <t>Alimentation outil suivi entreprise</t>
  </si>
  <si>
    <t>FICO</t>
  </si>
  <si>
    <t>logiciel EIBTRADE</t>
  </si>
  <si>
    <t>Automatisation des demandes de déblocage crédit (LAD/RAD)</t>
  </si>
  <si>
    <t>NOTC</t>
  </si>
  <si>
    <t>Gestion du risque de contrepartie</t>
  </si>
  <si>
    <t>RCPR</t>
  </si>
  <si>
    <t>Gestion des Crédits Habitat de la succursale Barcelone CR SudMed</t>
  </si>
  <si>
    <t>SRF - SOUCHE performances tp</t>
  </si>
  <si>
    <t>HRAC</t>
  </si>
  <si>
    <t>Assurance IARD - PACIFICA</t>
  </si>
  <si>
    <t>GICD</t>
  </si>
  <si>
    <t>VIRL</t>
  </si>
  <si>
    <t>MUCA</t>
  </si>
  <si>
    <t>SPIT</t>
  </si>
  <si>
    <t>SOUCHE gestion tables spitab</t>
  </si>
  <si>
    <t>TEMA</t>
  </si>
  <si>
    <t>.obsolete.Traducteur comptable (RDJ COMPTA)</t>
  </si>
  <si>
    <t>Saisie attribution atd (avis à tiers détenteur)</t>
  </si>
  <si>
    <t>Loi évasion Fiscale FATCA</t>
  </si>
  <si>
    <t>BOP</t>
  </si>
  <si>
    <t>PLRP</t>
  </si>
  <si>
    <t>EDTQ</t>
  </si>
  <si>
    <t>Gestion des cartes TIM porteurs</t>
  </si>
  <si>
    <t>PROV</t>
  </si>
  <si>
    <t>Gestion des provisions</t>
  </si>
  <si>
    <t>CLAN</t>
  </si>
  <si>
    <t>RGAV</t>
  </si>
  <si>
    <t>RNTR</t>
  </si>
  <si>
    <t>RCAP</t>
  </si>
  <si>
    <t>SECU</t>
  </si>
  <si>
    <t>TECD</t>
  </si>
  <si>
    <t>ESOF</t>
  </si>
  <si>
    <t>ARMI</t>
  </si>
  <si>
    <t>logiciel ARMIDE (Hors BRFP)</t>
  </si>
  <si>
    <t>TIMP</t>
  </si>
  <si>
    <t>TIMQ</t>
  </si>
  <si>
    <t>Logiciel Monecam</t>
  </si>
  <si>
    <t>DOFS</t>
  </si>
  <si>
    <t>détection opérations frauduleuses ou suspectes</t>
  </si>
  <si>
    <t>TIMO</t>
  </si>
  <si>
    <t>UNICA marketing omni-canal</t>
  </si>
  <si>
    <t>UNID</t>
  </si>
  <si>
    <t>Uniéditions</t>
  </si>
  <si>
    <t>facturation des services - EVOLAN Charging (FDS)</t>
  </si>
  <si>
    <t>Assurances atout plus</t>
  </si>
  <si>
    <t>Saphir : clignotant risque pro.</t>
  </si>
  <si>
    <t>Instruction CREDITS (Green)</t>
  </si>
  <si>
    <t>Avenant de gestion (AVTG)</t>
  </si>
  <si>
    <t>FDS</t>
  </si>
  <si>
    <t>.obsolete.facturation des services</t>
  </si>
  <si>
    <t>Lutte contre le Blanchiment Financement du Terrorisme</t>
  </si>
  <si>
    <t>SRF - Workflow des Réclamations Clients</t>
  </si>
  <si>
    <t>.obsolete.Base commerciale Infocentre</t>
  </si>
  <si>
    <t>Relevé Paiement Clientèle</t>
  </si>
  <si>
    <t>Virements SEPA (SCT) en Emission</t>
  </si>
  <si>
    <t>Déshérence des avoirs bancaires</t>
  </si>
  <si>
    <t>0</t>
  </si>
  <si>
    <t>audit données clients</t>
  </si>
  <si>
    <t>CEPI - Intégration Platine Crédits</t>
  </si>
  <si>
    <t>Loan Servicing</t>
  </si>
  <si>
    <t>EER PRO WEB</t>
  </si>
  <si>
    <t>SEPA, Débit Direct en Emission</t>
  </si>
  <si>
    <t>2020 01 17</t>
  </si>
  <si>
    <t>SB</t>
  </si>
  <si>
    <t xml:space="preserve">Fiab libellé application amont </t>
  </si>
  <si>
    <t>Fiabl support MOA</t>
  </si>
  <si>
    <t xml:space="preserve">2020 01 16 </t>
  </si>
  <si>
    <t xml:space="preserve">Retrait de tous les retour chariot en prevision du charrgement en table teradata </t>
  </si>
  <si>
    <t xml:space="preserve">2020 01 20 </t>
  </si>
  <si>
    <t>MAJ RCR_REF_RUBRIQUE</t>
  </si>
  <si>
    <t>RGPD</t>
  </si>
  <si>
    <t>A reprendre ZH00D3</t>
  </si>
  <si>
    <t>AXP05</t>
  </si>
  <si>
    <t>BAN</t>
  </si>
  <si>
    <t>REG</t>
  </si>
  <si>
    <t>DIS</t>
  </si>
  <si>
    <t>??</t>
  </si>
  <si>
    <t>PRO</t>
  </si>
  <si>
    <t>DAM</t>
  </si>
  <si>
    <t>Squad support - 
BAN = Bancaire 
REG = regalien 
DIS - distribution 
PRO =plateform productivite
DAM : data distri</t>
  </si>
  <si>
    <t xml:space="preserve">EVENEMENT GESTION CREDIT                                        </t>
  </si>
  <si>
    <t xml:space="preserve">CC BLOC NOTE                                                    </t>
  </si>
  <si>
    <t xml:space="preserve">CORRESPOND (IDELCO VEGA /IDELCO GREEN)                          </t>
  </si>
  <si>
    <t xml:space="preserve">CRED ELEMENT DE CONVENTION CREDIT                               </t>
  </si>
  <si>
    <t xml:space="preserve">CRED AIDE                                                       </t>
  </si>
  <si>
    <t xml:space="preserve">CRED ECHEANCES                                                  </t>
  </si>
  <si>
    <t xml:space="preserve">CRED COMPOSANTE D'ECHEANCE                                      </t>
  </si>
  <si>
    <t xml:space="preserve">CRED RETARD                                                     </t>
  </si>
  <si>
    <t xml:space="preserve">CONDITIONS PARTICULIERES                                        </t>
  </si>
  <si>
    <t xml:space="preserve">COTISATIONS                                                     </t>
  </si>
  <si>
    <t xml:space="preserve">COMPLEMENT (DE A001)                                            </t>
  </si>
  <si>
    <t xml:space="preserve">GARANTIE                                                        </t>
  </si>
  <si>
    <t xml:space="preserve">PROFIL AFFECTE                                                  </t>
  </si>
  <si>
    <t xml:space="preserve">REGLES FONCTION. ELEMENT CONVENTION                             </t>
  </si>
  <si>
    <t xml:space="preserve">ECHEANCE PLAN D'APUREMENT                                       </t>
  </si>
  <si>
    <t xml:space="preserve">COMPLEMENT ECHEANCE BILLET                                      </t>
  </si>
  <si>
    <t xml:space="preserve">COMPTEURS PRODUITS                                              </t>
  </si>
  <si>
    <t xml:space="preserve">PAYEURS                                                         </t>
  </si>
  <si>
    <t xml:space="preserve">TAUX                                                            </t>
  </si>
  <si>
    <t xml:space="preserve">LOI DE REVISION                                                 </t>
  </si>
  <si>
    <t xml:space="preserve">DECLARATION                                                     </t>
  </si>
  <si>
    <t xml:space="preserve">ECHEANCE ARCHIVEE                                               </t>
  </si>
  <si>
    <t xml:space="preserve">COMPOSANTE D'ECHEANCE ARCHIVEE                                  </t>
  </si>
  <si>
    <t xml:space="preserve">LOI D'OPTION GESTION                                            </t>
  </si>
  <si>
    <t xml:space="preserve">PALIERS                                                         </t>
  </si>
  <si>
    <t xml:space="preserve">INDEX LOI DE REVISION                                           </t>
  </si>
  <si>
    <t xml:space="preserve">CHOIX DE REVISION / PRET LIBERTE                                </t>
  </si>
  <si>
    <t xml:space="preserve">RELATION 'COUVRE' A012 A001                                     </t>
  </si>
  <si>
    <t xml:space="preserve">RELATION 'REFINANCE PAR' A001 A010                              </t>
  </si>
  <si>
    <t xml:space="preserve">RELATION 'REFINANCE PAR' A004 A010                              </t>
  </si>
  <si>
    <t xml:space="preserve">RESSOURCE PRET                                                  </t>
  </si>
  <si>
    <t xml:space="preserve">RESSOURCE ECHEANCE                                              </t>
  </si>
  <si>
    <t xml:space="preserve">AVIS DE PRELEVEMENT                                             </t>
  </si>
  <si>
    <t xml:space="preserve">COMPOSANTE AVIS DE PRELEVEMENT                                  </t>
  </si>
  <si>
    <t xml:space="preserve">SITUATION PARTICULIERE ELT. CONTRAT                             </t>
  </si>
  <si>
    <t xml:space="preserve">LIMITE TOUS PRODUITS                                            </t>
  </si>
  <si>
    <t xml:space="preserve">ACTES CAUTIONNEMENT                                             </t>
  </si>
  <si>
    <t xml:space="preserve">RELATION ECHEANCE/ACTE                                          </t>
  </si>
  <si>
    <t xml:space="preserve">COMPLEMENT A001 POUR OCCC                                       </t>
  </si>
  <si>
    <t xml:space="preserve">IRA NEGOCIEES                                                   </t>
  </si>
  <si>
    <t xml:space="preserve">SUIVI DES OPTIONS                                               </t>
  </si>
  <si>
    <t xml:space="preserve">REFORME COMPTABLE MAC DONOUGH                                   </t>
  </si>
  <si>
    <t>save CPCI</t>
  </si>
  <si>
    <t>save CPPI</t>
  </si>
  <si>
    <t>save CPRI</t>
  </si>
  <si>
    <t>save META</t>
  </si>
  <si>
    <t>Save CPDT</t>
  </si>
  <si>
    <t>save CPDT WRK</t>
  </si>
  <si>
    <t>save CPDT REJ</t>
  </si>
  <si>
    <t>calcul STAT</t>
  </si>
  <si>
    <t>drop macro</t>
  </si>
  <si>
    <t>purge CDP</t>
  </si>
  <si>
    <t>save CPCC</t>
  </si>
  <si>
    <t>save CPCR</t>
  </si>
  <si>
    <t>save CPAS</t>
  </si>
  <si>
    <t>save CPMP</t>
  </si>
  <si>
    <t>save CPPL</t>
  </si>
  <si>
    <t>save CPRH</t>
  </si>
  <si>
    <t>save CPOT</t>
  </si>
  <si>
    <t>save CPDM</t>
  </si>
  <si>
    <t>save CPMc</t>
  </si>
  <si>
    <t>save CPMS</t>
  </si>
  <si>
    <t>save CPFI</t>
  </si>
  <si>
    <t>Base miroir Chalus M-1</t>
  </si>
  <si>
    <t>Base miroire Banque privée INDOSUEZ</t>
  </si>
  <si>
    <t xml:space="preserve">Bande audience parketing </t>
  </si>
  <si>
    <t>Miroir titre administratif</t>
  </si>
  <si>
    <t>Stock defaut CDP mensuel</t>
  </si>
  <si>
    <t>simulation défaut mensuelle</t>
  </si>
  <si>
    <t>TABLE EDITION AVIS D OPERE</t>
  </si>
  <si>
    <t>TABLE DES DONNEES GLOBALES</t>
  </si>
  <si>
    <t>TABLE DES COUPLES DEVISE/PAYS</t>
  </si>
  <si>
    <t>TABLE DES PARTICULARITES CLIENT</t>
  </si>
  <si>
    <t>TABLE DES ETATS</t>
  </si>
  <si>
    <t>TABLE DES EVENEMENTS comptables</t>
  </si>
  <si>
    <t>TABLE EDITION AVIS D OPERE PAR CLIENT</t>
  </si>
  <si>
    <t>TABLE SURVEILLANCE DES FLUX (new!!)</t>
  </si>
  <si>
    <t>TABLE NUMEROS DE DOSSIERS</t>
  </si>
  <si>
    <t>TABLE PARAMETRES RECEPTION</t>
  </si>
  <si>
    <t>TABLE DES DEVISES</t>
  </si>
  <si>
    <t>TABLE DES ZONES GEOGRAPHIQUES</t>
  </si>
  <si>
    <t>TABLE DES TAUX DE TVA</t>
  </si>
  <si>
    <t>TABLE DES TYPES DE COMMISSIONS</t>
  </si>
  <si>
    <t>TABLE DES ZONES TARIFAIRES I</t>
  </si>
  <si>
    <t>TABLE DES ZONES TARIFAIRES II</t>
  </si>
  <si>
    <t>TABLE TAUX PARTICULIERS (compte)</t>
  </si>
  <si>
    <t>TABLE DATES VALEURS</t>
  </si>
  <si>
    <t>CORRESPONDANTS PRIVILEGIES</t>
  </si>
  <si>
    <t>TABLE CALENDAIRE France et étranger</t>
  </si>
  <si>
    <t>TABLE DES CODES PAYS</t>
  </si>
  <si>
    <t>TABLE BANQUES - CORRESPONDANTS</t>
  </si>
  <si>
    <t>TABLE DES PARAMETRES.</t>
  </si>
  <si>
    <t>TABLE DES CODES BDF DECLARABLES</t>
  </si>
  <si>
    <t xml:space="preserve">TABLE OBJET DU FINANCEMENT : </t>
  </si>
  <si>
    <t xml:space="preserve">ABLE DE PARAMETRAGE SPECIFIQUE DES TRANSFERTS </t>
  </si>
  <si>
    <t>Index Pochettes CSBF</t>
  </si>
  <si>
    <t>TABLE DES COMMISSIONS CORRESPONDANTS </t>
  </si>
  <si>
    <t>TABLE OBJET DU FINANCEMENT </t>
  </si>
  <si>
    <t xml:space="preserve">TABLE DES AUTORISATIONS </t>
  </si>
  <si>
    <t>TABLE DES CODES MARCHANDISES</t>
  </si>
  <si>
    <t>fichiers des cessions périodiques</t>
  </si>
  <si>
    <t>fichiers des pré saisies agence et EDI</t>
  </si>
  <si>
    <t>Actions des campagnes</t>
  </si>
  <si>
    <t>agent</t>
  </si>
  <si>
    <t xml:space="preserve">AGENT / POSTE FONCTIONNEL / JOUR </t>
  </si>
  <si>
    <t>TAUX OCCUPATION AGENT / POSTE FONCTIONNEL</t>
  </si>
  <si>
    <t xml:space="preserve">EQUIPEMENT APPARTIENT A TYPE EQUIPEMENT </t>
  </si>
  <si>
    <t>POSTE FONCT. DEPEND ELT STRUCTURE</t>
  </si>
  <si>
    <t xml:space="preserve">POSTE FONCT. RESPONSABLE EDS </t>
  </si>
  <si>
    <t>AGENT AFFECTE A POSTE FONCTIONNEL</t>
  </si>
  <si>
    <t>FONCTION CORRESPOND A POSTE FONCTIONNEL</t>
  </si>
  <si>
    <t>COMPLEMENT ELEMENT DE STRUCTURE</t>
  </si>
  <si>
    <t>ELEMENT DE STRUCTURE</t>
  </si>
  <si>
    <t>- POSTE FONCT. RESPONSABLE PORTEFEUILLE</t>
  </si>
  <si>
    <t>– PORTEFEUILLE</t>
  </si>
  <si>
    <t xml:space="preserve">EDS POSSEDE EQUIPEMENT </t>
  </si>
  <si>
    <t>POSTE FONCTIONNEL</t>
  </si>
  <si>
    <t xml:space="preserve">LOCALISATION ELEMENT DE STRUCTURE </t>
  </si>
  <si>
    <t xml:space="preserve">APPARTIENT GUICHET BDF </t>
  </si>
  <si>
    <t>Stock CDL</t>
  </si>
  <si>
    <t>Reglement sinistre</t>
  </si>
  <si>
    <t>TABLE DES OFFRES/CLOTURE</t>
  </si>
  <si>
    <t>STOCK DE CONTRAT GERES PAR MONECAM</t>
  </si>
  <si>
    <t xml:space="preserve">CR STK EDC FILIALE SPECIALISEE AFTG </t>
  </si>
  <si>
    <t>catalogue des produit externe eurofactor</t>
  </si>
  <si>
    <t>element contrat filiale eurofactor</t>
  </si>
  <si>
    <t>TABLE AVIS DE PRELEVEMENT</t>
  </si>
  <si>
    <t>TABLE ECOPAGE</t>
  </si>
  <si>
    <t>TABLE RENTREES</t>
  </si>
  <si>
    <t>COURS SICAV</t>
  </si>
  <si>
    <t>STRATEGIE DE PLACEMENT</t>
  </si>
  <si>
    <t>Mandat gestion elt contrat</t>
  </si>
  <si>
    <t>Solde en valeur actilibre</t>
  </si>
  <si>
    <t xml:space="preserve">Stock Détail comptes épargne immo </t>
  </si>
  <si>
    <t xml:space="preserve">Stock Détail sociétés associées aux comptes  épargne immo </t>
  </si>
  <si>
    <t>Facturation restitue dans OSCARE</t>
  </si>
  <si>
    <t>Taux et paramétrage nationnaux CAPIC</t>
  </si>
  <si>
    <t>produit activité margot</t>
  </si>
  <si>
    <t>table CONACA</t>
  </si>
  <si>
    <t>PRODUCAS producteur assurance vie</t>
  </si>
  <si>
    <t>Code authentification forte SMS</t>
  </si>
  <si>
    <t>Telephone portable faibilisé</t>
  </si>
  <si>
    <t>autorisation</t>
  </si>
  <si>
    <t>historisation PPERCH</t>
  </si>
  <si>
    <t>prelevement permament</t>
  </si>
  <si>
    <t>referentiel banque suisse</t>
  </si>
  <si>
    <t>rejet PP ou PO</t>
  </si>
  <si>
    <t>XX</t>
  </si>
  <si>
    <t xml:space="preserve">l’échéancier GREEN </t>
  </si>
  <si>
    <t>Bal BAFI Crédit</t>
  </si>
  <si>
    <t>Alerte operation</t>
  </si>
  <si>
    <t>Alerte solde</t>
  </si>
  <si>
    <t>Historique de BAMINC</t>
  </si>
  <si>
    <t>Périmètre d’un accès utilisateur</t>
  </si>
  <si>
    <t>Famille de fonctions autorisées pour un accès utilisateur</t>
  </si>
  <si>
    <t>Historique de FAMAUT</t>
  </si>
  <si>
    <t>Intervenant sur contrat BAM</t>
  </si>
  <si>
    <t>Fonction souscrite contrat BAM</t>
  </si>
  <si>
    <t>accusé réception des SMS</t>
  </si>
  <si>
    <t>Liste des BIC IBAN</t>
  </si>
  <si>
    <t>statistiques générales</t>
  </si>
  <si>
    <t>statistiques incidents </t>
  </si>
  <si>
    <t xml:space="preserve">Fichier des Traces sur serveur VEL (Fichier des cliques) </t>
  </si>
  <si>
    <t xml:space="preserve">Fiches Produits-PAP </t>
  </si>
  <si>
    <t xml:space="preserve">Fichier des mouvements de suivis des Messages Sécurisés à destination de l'infocentre. </t>
  </si>
  <si>
    <t>Fichier des anomalies de rapprochement des signatures électroniques de la VEL</t>
  </si>
  <si>
    <t>qualification SOFINCO</t>
  </si>
  <si>
    <t>OFFRE CONTIENT PRODUIT</t>
  </si>
  <si>
    <t>Produit</t>
  </si>
  <si>
    <t>Les relations regroupements fonctionnels / produit</t>
  </si>
  <si>
    <t>GENESYS par service</t>
  </si>
  <si>
    <t>GENESYS par AGENT</t>
  </si>
  <si>
    <t>GENESYS SUIVI PAR CAMPAGNE</t>
  </si>
  <si>
    <t xml:space="preserve">TABLE SUIVPE </t>
  </si>
  <si>
    <t xml:space="preserve">TABLE BILSOR </t>
  </si>
  <si>
    <t>TABLE BILENT</t>
  </si>
  <si>
    <t xml:space="preserve">GENESYS SUIVI PAR ACTIVITE </t>
  </si>
  <si>
    <t>GENESYS SUIVI PAR AGENT (ENTRANT ET SORTANT)</t>
  </si>
  <si>
    <t xml:space="preserve">GENESYS SUIVI PAR AGENT+ACTIVITé </t>
  </si>
  <si>
    <t>Tous les portefeuilles</t>
  </si>
  <si>
    <t>simulation défaut-cdl  hebdo</t>
  </si>
  <si>
    <t>Suivi des CDL</t>
  </si>
  <si>
    <t>Suivi des cDL</t>
  </si>
  <si>
    <t>mouvements financier de TSTOPERA</t>
  </si>
  <si>
    <t xml:space="preserve">base miroir des contrats qualifiés </t>
  </si>
  <si>
    <t xml:space="preserve">statistiques  sur protocole final </t>
  </si>
  <si>
    <t>fiabilisation</t>
  </si>
  <si>
    <t xml:space="preserve">statistiques amont pour les encours autres  que SOFINCO  </t>
  </si>
  <si>
    <t xml:space="preserve">fichier des anomalies enrichies </t>
  </si>
  <si>
    <t>Fichier de synthese</t>
  </si>
  <si>
    <t>Feedback éléments de contrat crédits</t>
  </si>
  <si>
    <r>
      <t>Feedback éléments de contrats DAV</t>
    </r>
    <r>
      <rPr>
        <b/>
        <sz val="16"/>
        <color rgb="FF000000"/>
        <rFont val="Arial"/>
        <family val="2"/>
      </rPr>
      <t xml:space="preserve">   </t>
    </r>
  </si>
  <si>
    <t>Feedback niveau partenaire</t>
  </si>
  <si>
    <t>Feedback niveau groupe de risque</t>
  </si>
  <si>
    <t>Fichier détails de garantie pour LUC</t>
  </si>
  <si>
    <t>Fichier lien garanties/contrats</t>
  </si>
  <si>
    <t>fichier CPSI deLUC</t>
  </si>
  <si>
    <t>FICHIERS GARANTIES GASE ET GPSE</t>
  </si>
  <si>
    <t>ANOMALIES D'EXCLUSIONS GROUPES DE RISQUES</t>
  </si>
  <si>
    <t>DETAIL DES ELEMENTS CONTRAT DE TYPE DAV</t>
  </si>
  <si>
    <t>DETAIL DES ELEMENTS CONTRAT DE TYPE CREDIT</t>
  </si>
  <si>
    <t>DETAIL DES ENTREPRISES</t>
  </si>
  <si>
    <t>DETAIL DES ELEMENTS CONTRAT EPARGNE</t>
  </si>
  <si>
    <t>DETAIL DES GROUPES DE RISQUE</t>
  </si>
  <si>
    <t xml:space="preserve">DETAIL DES PARTENAIRES </t>
  </si>
  <si>
    <t xml:space="preserve"> DETAIL DES GROUPES DE RISQUE</t>
  </si>
  <si>
    <t>LISTE DES SITUATIONS PARTICULIERES PAR ELEMENT CONTRAT</t>
  </si>
  <si>
    <t>LISTE DES SITUATIONS PARTICULIERES PAR PARTENAIRE</t>
  </si>
  <si>
    <t>XElément de Contrat à pour note</t>
  </si>
  <si>
    <t>HISTORIQUE AYANT DROIT LEP</t>
  </si>
  <si>
    <t>TAUX INTERETS PRODUITS EPARGNE</t>
  </si>
  <si>
    <t xml:space="preserve">VIPS / TAUX INTERET EPL / ANNEE </t>
  </si>
  <si>
    <t>Historique des Attestations</t>
  </si>
  <si>
    <t>ROLE CONFORMITE PERSONNE</t>
  </si>
  <si>
    <t>Envoi commande aux fournisseur\RCHE</t>
  </si>
  <si>
    <t>Envoi commande aux fournisseur\RCHD</t>
  </si>
  <si>
    <t>TABLE PARTENAIRE-SEGMENT DE NOTATION</t>
  </si>
  <si>
    <t>TABLE CLASSE NOTATION-ELT DE CONTRAT</t>
  </si>
  <si>
    <t xml:space="preserve">TABLE SEGMENT NOTATION-GRPE RISQUE </t>
  </si>
  <si>
    <t>INTERVIENT SUR UN CONTRAT</t>
  </si>
  <si>
    <t xml:space="preserve">INTERVIENT SUR UN ELEMENT DE CONTRAT  </t>
  </si>
  <si>
    <t>ELEMENT DE CONTRAT INCLUS DS MODULE</t>
  </si>
  <si>
    <t>EST RATTACHE A UN COMPTE</t>
  </si>
  <si>
    <t>CONTRAT VEND OFFRE</t>
  </si>
  <si>
    <t>TABLE DB2 Historique Demande Ex-ante</t>
  </si>
  <si>
    <t xml:space="preserve">HISTO COND. PART. COMPTE </t>
  </si>
  <si>
    <t>Parten. util. elt de contrat (CZ35)</t>
  </si>
  <si>
    <t xml:space="preserve">PRE-CONTRAT  </t>
  </si>
  <si>
    <t xml:space="preserve">PRE-ELEMENT DE CONTRAT </t>
  </si>
  <si>
    <t xml:space="preserve">HISTORIQUE VENTE A DISTANCE </t>
  </si>
  <si>
    <t xml:space="preserve">COMPOSE D'ELEMENTS DE CONTRAT       </t>
  </si>
  <si>
    <t>CONTRAT EST COMPOSE CONVENTION SERV.</t>
  </si>
  <si>
    <t xml:space="preserve">ELT CONTRAT SUPPORT D'UN CONTRAT   </t>
  </si>
  <si>
    <t xml:space="preserve">INTER ELEMENTS DE CONTRAT  </t>
  </si>
  <si>
    <t xml:space="preserve">EST CLIENT POUR   </t>
  </si>
  <si>
    <t xml:space="preserve">CORRESPOND A PRODUIT SIMPLE   </t>
  </si>
  <si>
    <t xml:space="preserve">FILLIATION      </t>
  </si>
  <si>
    <t>Lien titulaires</t>
  </si>
  <si>
    <t xml:space="preserve">Indicateur Fidélité caisse    </t>
  </si>
  <si>
    <t xml:space="preserve">Indicateur Fidélité nationale </t>
  </si>
  <si>
    <t xml:space="preserve">MESURE INTENSITE RELATION CC  </t>
  </si>
  <si>
    <t xml:space="preserve">COMPTE SERVICE C.A. </t>
  </si>
  <si>
    <t xml:space="preserve">NEGOCIE CONDITIONS DE VALORISATION </t>
  </si>
  <si>
    <t xml:space="preserve">POSSEDE UN DECOUVERT               </t>
  </si>
  <si>
    <t xml:space="preserve">FIXER </t>
  </si>
  <si>
    <t xml:space="preserve">AVOIR POUR VALEUR </t>
  </si>
  <si>
    <t xml:space="preserve">ELEMENT DE CONTRAT CAC PRO </t>
  </si>
  <si>
    <t>ELT CONT /ELT CONST DOC PERIOD</t>
  </si>
  <si>
    <t>PARTENAIRE A POUR ELT CONST DOCUMENT</t>
  </si>
  <si>
    <t>ELT CONTRAT DECOUVERT QUALIFIE</t>
  </si>
  <si>
    <t>GESTION CONTRAT DECOUVERT</t>
  </si>
  <si>
    <t>NOUVEAU DERNIER DOSAGE</t>
  </si>
  <si>
    <t>NOUVEAU DOSAGE INITIAL</t>
  </si>
  <si>
    <t>CFD Base Consommatio</t>
  </si>
  <si>
    <t>CRS Enrichissement des provisions</t>
  </si>
  <si>
    <t xml:space="preserve">Tables de typologie </t>
  </si>
  <si>
    <t>calcul MIRE</t>
  </si>
  <si>
    <t>Corresp natures de lien</t>
  </si>
  <si>
    <t>Signature electronique en agence</t>
  </si>
  <si>
    <t xml:space="preserve">Les comptes de Patric Provisions </t>
  </si>
  <si>
    <t xml:space="preserve">CONV. MAD CHEQ. PORTE SUR ELT CT IN              </t>
  </si>
  <si>
    <t>Information sur coffre</t>
  </si>
  <si>
    <t>PORTE SUR ELEMENT DE CONTRAT</t>
  </si>
  <si>
    <t>Ordre SDDE SDDR</t>
  </si>
  <si>
    <t>oprération SDDE SDDR</t>
  </si>
  <si>
    <t>Contrat SDDE SDDR</t>
  </si>
  <si>
    <t>Opposition SDDE SDDR</t>
  </si>
  <si>
    <t>Compta. SDDE SDDR</t>
  </si>
  <si>
    <r>
      <t xml:space="preserve">Table des conditions </t>
    </r>
    <r>
      <rPr>
        <sz val="18"/>
        <color theme="1"/>
        <rFont val="Comic Sans MS"/>
        <family val="4"/>
      </rPr>
      <t>AD</t>
    </r>
    <r>
      <rPr>
        <sz val="10"/>
        <color theme="1"/>
        <rFont val="Comic Sans MS"/>
        <family val="4"/>
      </rPr>
      <t xml:space="preserve">ministratives </t>
    </r>
    <r>
      <rPr>
        <sz val="18"/>
        <color theme="1"/>
        <rFont val="Comic Sans MS"/>
        <family val="4"/>
      </rPr>
      <t>CL</t>
    </r>
    <r>
      <rPr>
        <sz val="10"/>
        <color theme="1"/>
        <rFont val="Comic Sans MS"/>
        <family val="4"/>
      </rPr>
      <t>ient</t>
    </r>
  </si>
  <si>
    <t xml:space="preserve">Table des BOrdereaux SAisis                                                   </t>
  </si>
  <si>
    <t>Table des ENcours CLient par catégorie</t>
  </si>
  <si>
    <t>Table des NOYau Prêt</t>
  </si>
  <si>
    <t>Table des PlaFonds d’Autorisation</t>
  </si>
  <si>
    <t>table des PARAmètres</t>
  </si>
  <si>
    <t>Table des PorTeFeuilles Aller</t>
  </si>
  <si>
    <r>
      <t xml:space="preserve">Table des </t>
    </r>
    <r>
      <rPr>
        <shadow/>
        <sz val="18"/>
        <color theme="1"/>
        <rFont val="Comic Sans MS"/>
        <family val="4"/>
      </rPr>
      <t>P</t>
    </r>
    <r>
      <rPr>
        <sz val="10"/>
        <color theme="1"/>
        <rFont val="Comic Sans MS"/>
        <family val="4"/>
      </rPr>
      <t>or</t>
    </r>
    <r>
      <rPr>
        <sz val="18"/>
        <color theme="1"/>
        <rFont val="Comic Sans MS"/>
        <family val="4"/>
      </rPr>
      <t>T</t>
    </r>
    <r>
      <rPr>
        <sz val="10"/>
        <color theme="1"/>
        <rFont val="Comic Sans MS"/>
        <family val="4"/>
      </rPr>
      <t xml:space="preserve">efeuille </t>
    </r>
    <r>
      <rPr>
        <shadow/>
        <sz val="18"/>
        <color theme="1"/>
        <rFont val="Comic Sans MS"/>
        <family val="4"/>
      </rPr>
      <t>HI</t>
    </r>
    <r>
      <rPr>
        <sz val="10"/>
        <color theme="1"/>
        <rFont val="Comic Sans MS"/>
        <family val="4"/>
      </rPr>
      <t>storique</t>
    </r>
  </si>
  <si>
    <t>Table des TRACes</t>
  </si>
  <si>
    <t>Table des TauX associés au Catégorie de papier Clients</t>
  </si>
  <si>
    <t>PRECONISATION BATCH</t>
  </si>
  <si>
    <t>Campagne</t>
  </si>
  <si>
    <t>CORRESPONDANCE IDENT.CONTACT A FAIRE</t>
  </si>
  <si>
    <t>CORRESPONDANCE IDENT.MESSAGE A FAIRE</t>
  </si>
  <si>
    <t>CORRESPONDANCE IDENT.MDC PREVISIONEL</t>
  </si>
  <si>
    <t>CORRESPONDANCE IDENT.CONTACT REALISE</t>
  </si>
  <si>
    <t>CONTACT A FAIRE</t>
  </si>
  <si>
    <t>INFORMATIONS PERSONNALISEES MDC</t>
  </si>
  <si>
    <t>MESSAGE A FAIRE</t>
  </si>
  <si>
    <t xml:space="preserve">MOTIF DE CONTACT </t>
  </si>
  <si>
    <t>OPPORTUNITES</t>
  </si>
  <si>
    <t>MOTIF DE CONTACT PREVISIONNE</t>
  </si>
  <si>
    <t>reference communication</t>
  </si>
  <si>
    <t>fichiers des comptes rendus</t>
  </si>
  <si>
    <t>UNICA</t>
  </si>
  <si>
    <t>POSSEDE ELEMENT PATRIMOINE</t>
  </si>
  <si>
    <t xml:space="preserve">GERE / EST ELEMENT PATRIMOINE </t>
  </si>
  <si>
    <t>C343 CATALOGUE TYPE DE REVENU</t>
  </si>
  <si>
    <t>REVENU</t>
  </si>
  <si>
    <t xml:space="preserve">CRE création élément de contrat Epargne Salariale </t>
  </si>
  <si>
    <t>CRE clôture  élément de contrat Epargne Salariale</t>
  </si>
  <si>
    <t xml:space="preserve">CRS contrats Epargne Salariale </t>
  </si>
  <si>
    <t>Extracteur CARTE</t>
  </si>
  <si>
    <t>LEMENT RGA et RCSI</t>
  </si>
  <si>
    <t>A POUR LOCALISATION</t>
  </si>
  <si>
    <t>A COMME INTITULE SPECIFIQUE</t>
  </si>
  <si>
    <t>EST SITUE DANS PAYS</t>
  </si>
  <si>
    <t>COMMUNIQUER (ELEMENT DE CONTRAT)</t>
  </si>
  <si>
    <t>INTITULE SPECIFIQUE (C505)</t>
  </si>
  <si>
    <t>DESTINATAIRE DE COMMUNICATION (C504)</t>
  </si>
  <si>
    <t>CONV. MAD CH. CHOISIT D.C. /FORMULE</t>
  </si>
  <si>
    <t>Adresse partenaire</t>
  </si>
  <si>
    <t xml:space="preserve">PRIVILEGIE </t>
  </si>
  <si>
    <t>Canal de communication</t>
  </si>
  <si>
    <t>ALERTES PRIORISEES CPTE DEBITEURS</t>
  </si>
  <si>
    <t xml:space="preserve">AVIS DECISION COMPTES DEBITEURS </t>
  </si>
  <si>
    <t xml:space="preserve">PREVISIONS AVIS DE DECISION </t>
  </si>
  <si>
    <t>CONDUITE A TENIR SUR CPTES DEBITEURS</t>
  </si>
  <si>
    <t xml:space="preserve">COMPLEMENTS COMPTES DEBITEURS </t>
  </si>
  <si>
    <t>SITUATIONS PRIORISEES CPTE DEBITEURS</t>
  </si>
  <si>
    <t>TYPE ALERTE COMPTES DEBITEURS</t>
  </si>
  <si>
    <t>TYPE SITUATION COMPTES DEBITEURS</t>
  </si>
  <si>
    <t>mouvements rejetables avec traitement à effectuer en fonction des limites</t>
  </si>
  <si>
    <t>Document GEID</t>
  </si>
  <si>
    <t>Histo compta</t>
  </si>
  <si>
    <t>Compte banque</t>
  </si>
  <si>
    <t>Histo operation</t>
  </si>
  <si>
    <t>Titres cours</t>
  </si>
  <si>
    <t>Taux valeur</t>
  </si>
  <si>
    <t>TAUX</t>
  </si>
  <si>
    <t>Tiers</t>
  </si>
  <si>
    <t xml:space="preserve">Histo valo </t>
  </si>
  <si>
    <t>Histo èvénement</t>
  </si>
  <si>
    <t>IMPOSITION INTERET ELEMENT CONTRAT</t>
  </si>
  <si>
    <t>TABLE DB2 Doublons Ex-ante</t>
  </si>
  <si>
    <t xml:space="preserve">TABLE DB2 Historique Doublon Ex-ante </t>
  </si>
  <si>
    <t>ENCOURS CHEQUES</t>
  </si>
  <si>
    <t xml:space="preserve">IMPUTATION REMISES </t>
  </si>
  <si>
    <t>lAT1</t>
  </si>
  <si>
    <t>Lots et remises</t>
  </si>
  <si>
    <t>Détail chèques</t>
  </si>
  <si>
    <t xml:space="preserve">   stat traitement chèques euro                                                         </t>
  </si>
  <si>
    <t xml:space="preserve">Retour lecteur/trieur </t>
  </si>
  <si>
    <t>Historique chèques</t>
  </si>
  <si>
    <t>Historique remise chèques</t>
  </si>
  <si>
    <t>Critère Person. Loi Evasion Fiscale</t>
  </si>
  <si>
    <t>Qualif. Person. Loi Evasion Fiscale</t>
  </si>
  <si>
    <t>NOTATION GROUPE GRANDE CLIENTELE</t>
  </si>
  <si>
    <t>SITUATION PARTICULIERE PERSONNE C601</t>
  </si>
  <si>
    <t>SITUATION PARTICULIERE PARTEN (C604)</t>
  </si>
  <si>
    <t xml:space="preserve">MESURE DE SAUVEGARDE (C606) </t>
  </si>
  <si>
    <t>A POUR NOTE DANS LA VERSION</t>
  </si>
  <si>
    <t xml:space="preserve">DECLENCHE MES. SVGARDE PERSONNE </t>
  </si>
  <si>
    <t>FRAPPE UN ELEMENT DE CONTRAT</t>
  </si>
  <si>
    <t xml:space="preserve">CONCERNER UN ELEMENT DE CONTRAT </t>
  </si>
  <si>
    <t>LIEN INCIDENT PERSONNE</t>
  </si>
  <si>
    <t>SITUATION FRAPPE UN PARTENAIRE</t>
  </si>
  <si>
    <t xml:space="preserve">mesure de sauvegarde concerne </t>
  </si>
  <si>
    <t>BASE GESTION PRETS EN DEVISE</t>
  </si>
  <si>
    <t xml:space="preserve">BASE GESTION PRETS EN DEVISE  </t>
  </si>
  <si>
    <t>PRETS EN DEVISE HISTO. MENSUEL</t>
  </si>
  <si>
    <t>FORMULE CHEQUE FAIT L'OBJET D'OPPO.</t>
  </si>
  <si>
    <t>OPPO. CHEQUE POSSEDE MOTIF D'OPPO.</t>
  </si>
  <si>
    <t xml:space="preserve">EVENEMENT DETERMINE OPPO. CHEQUE </t>
  </si>
  <si>
    <t xml:space="preserve">OPPOSITION CHEQUE </t>
  </si>
  <si>
    <t>SOCIETAIRE DE CAISSE LOCALE</t>
  </si>
  <si>
    <t xml:space="preserve">CAISSE LOCALE (C208) </t>
  </si>
  <si>
    <t xml:space="preserve">CONVENTION DE VIREMENT PERMANENT </t>
  </si>
  <si>
    <t xml:space="preserve">ASSUREUR </t>
  </si>
  <si>
    <t xml:space="preserve"> CORRESPONDANE PRODUITS SCT/VEGA </t>
  </si>
  <si>
    <t>TABLE PROGROGATION AUTO PEL</t>
  </si>
  <si>
    <t>prime PEL</t>
  </si>
  <si>
    <t xml:space="preserve">SUPPORT DU CONTRAT ASSURANCE VIE  </t>
  </si>
  <si>
    <t xml:space="preserve">Stockage des dossiers de simulation </t>
  </si>
  <si>
    <t>Stockage détail d'une simulations</t>
  </si>
  <si>
    <t xml:space="preserve">concerne </t>
  </si>
  <si>
    <t xml:space="preserve">document choisi </t>
  </si>
  <si>
    <t>CLIENTS RECA EN ATTENTE INFO AGENCE</t>
  </si>
  <si>
    <t xml:space="preserve">ABLE HISTORIQUE REEXAMEN GREEN  </t>
  </si>
  <si>
    <t xml:space="preserve">TIERS ET GROUPE CA  </t>
  </si>
  <si>
    <t>APPARTIENT A UN SEGMENT</t>
  </si>
  <si>
    <t xml:space="preserve">PARTENAIRE APPARTIENT A UN MARCHE  </t>
  </si>
  <si>
    <t>RESSOURCES D'HABILITATION GENERIQUE</t>
  </si>
  <si>
    <t>LIEN CLASSE RESSOURCE/METIER SGS</t>
  </si>
  <si>
    <t xml:space="preserve">SGS LIEN METIER / E.D.S </t>
  </si>
  <si>
    <t xml:space="preserve">SGS - RELATION METIER / FONCTION   </t>
  </si>
  <si>
    <t xml:space="preserve">SGS - REL. METIER/POSTE FONCTIONNEL   </t>
  </si>
  <si>
    <t xml:space="preserve">RESSOURCES D'HABILITATION SGS  </t>
  </si>
  <si>
    <t xml:space="preserve">RESSOURCES SGS / FONCTION VEGA  </t>
  </si>
  <si>
    <t>SEGMENT DEPEND DE SEGMENT</t>
  </si>
  <si>
    <t>PARTENAIRE EST RATTACHE</t>
  </si>
  <si>
    <t xml:space="preserve">PA Défauts proposés BDE EDC contamin </t>
  </si>
  <si>
    <t xml:space="preserve">PA Défauts proposés BDE Evènements  </t>
  </si>
  <si>
    <t xml:space="preserve">PA Défauts proposés BDE GRE contamin </t>
  </si>
  <si>
    <t xml:space="preserve">PA Défauts proposés BDE Mails  </t>
  </si>
  <si>
    <t>PA Défauts proposés BDE PART contami</t>
  </si>
  <si>
    <t>Base information SECURIPEL</t>
  </si>
  <si>
    <t>DONNNEES ECU GR GRANDE CLIENTELE</t>
  </si>
  <si>
    <t xml:space="preserve">GROUPE DE RISQUE GRANDE CLIENTELE </t>
  </si>
  <si>
    <t>GROUPE DE RISQUE EN MANUEL</t>
  </si>
  <si>
    <t xml:space="preserve">GROUPE DE RISQUE </t>
  </si>
  <si>
    <t xml:space="preserve">IMPUTER  </t>
  </si>
  <si>
    <t xml:space="preserve">CONDITIONS VALORISATION S'APPLIQUENT </t>
  </si>
  <si>
    <t xml:space="preserve">CONTRAT TLJ </t>
  </si>
  <si>
    <t>EXE UNLOAD , EXE TPT</t>
  </si>
  <si>
    <t>EXE Mise en forme , EXE TPT</t>
  </si>
  <si>
    <t>azerty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</si>
</sst>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#"/>
  </numFmts>
  <fonts count="10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17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9"/>
      <name val="Calibri"/>
      <family val="2"/>
    </font>
    <font>
      <sz val="10"/>
      <color indexed="9"/>
      <name val="Arial"/>
      <family val="2"/>
    </font>
    <font>
      <b/>
      <sz val="10"/>
      <color indexed="52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b/>
      <sz val="10"/>
      <color indexed="63"/>
      <name val="Arial"/>
      <family val="2"/>
    </font>
    <font>
      <sz val="10"/>
      <color indexed="10"/>
      <name val="Arial"/>
      <family val="2"/>
    </font>
    <font>
      <u/>
      <sz val="10"/>
      <color indexed="12"/>
      <name val="Arial"/>
      <family val="2"/>
    </font>
    <font>
      <sz val="10"/>
      <color indexed="20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62"/>
      <name val="Arial"/>
      <family val="2"/>
    </font>
    <font>
      <b/>
      <sz val="13"/>
      <color indexed="62"/>
      <name val="Arial"/>
      <family val="2"/>
    </font>
    <font>
      <b/>
      <sz val="11"/>
      <color indexed="62"/>
      <name val="Arial"/>
      <family val="2"/>
    </font>
    <font>
      <sz val="10"/>
      <color indexed="60"/>
      <name val="Arial"/>
      <family val="2"/>
    </font>
    <font>
      <sz val="10"/>
      <name val="MS Sans Serif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0"/>
      <name val="Arial Black"/>
      <family val="2"/>
    </font>
    <font>
      <u/>
      <sz val="10"/>
      <color theme="10"/>
      <name val="Arial"/>
      <family val="2"/>
    </font>
    <font>
      <b/>
      <sz val="10"/>
      <color rgb="FF7030A0"/>
      <name val="Arial"/>
      <family val="2"/>
    </font>
    <font>
      <sz val="11"/>
      <color rgb="FF1F497D"/>
      <name val="Calibri"/>
      <family val="2"/>
    </font>
    <font>
      <sz val="11"/>
      <color theme="1"/>
      <name val="Symbol"/>
      <family val="1"/>
      <charset val="2"/>
    </font>
    <font>
      <sz val="10"/>
      <color rgb="FFFF00FF"/>
      <name val="Arial Unicode MS"/>
      <family val="2"/>
    </font>
    <font>
      <sz val="11"/>
      <color theme="1"/>
      <name val="Cambria"/>
      <family val="1"/>
      <scheme val="major"/>
    </font>
    <font>
      <sz val="10"/>
      <color theme="0" tint="-0.499984740745262"/>
      <name val="Arial"/>
      <family val="2"/>
    </font>
    <font>
      <b/>
      <sz val="9"/>
      <color indexed="81"/>
      <name val="Tahoma"/>
      <family val="2"/>
    </font>
    <font>
      <sz val="12"/>
      <name val="Arial"/>
      <family val="2"/>
    </font>
    <font>
      <sz val="11"/>
      <color rgb="FF000000"/>
      <name val="Calibri"/>
      <family val="2"/>
    </font>
    <font>
      <sz val="10"/>
      <color theme="1"/>
      <name val="Tahoma"/>
      <family val="2"/>
    </font>
    <font>
      <sz val="10"/>
      <color rgb="FF000000"/>
      <name val="Verdana"/>
      <family val="2"/>
    </font>
    <font>
      <sz val="8"/>
      <color theme="1"/>
      <name val="Times New Roman"/>
      <family val="1"/>
    </font>
    <font>
      <sz val="10"/>
      <color theme="1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color rgb="FF3C4646"/>
      <name val="Arial"/>
      <family val="2"/>
    </font>
    <font>
      <sz val="8"/>
      <color theme="1"/>
      <name val="Palatino Linotype"/>
      <family val="1"/>
    </font>
    <font>
      <sz val="10"/>
      <name val="Courier New"/>
      <family val="3"/>
    </font>
    <font>
      <sz val="8"/>
      <color rgb="FF000000"/>
      <name val="Arial"/>
      <family val="2"/>
    </font>
    <font>
      <sz val="10"/>
      <color theme="1"/>
      <name val="Arial"/>
      <family val="2"/>
    </font>
    <font>
      <sz val="8"/>
      <color rgb="FF4F81BD"/>
      <name val="Arial"/>
      <family val="2"/>
    </font>
    <font>
      <sz val="10"/>
      <color rgb="FF000000"/>
      <name val="Calibri"/>
      <family val="2"/>
      <scheme val="minor"/>
    </font>
    <font>
      <sz val="9"/>
      <color theme="1"/>
      <name val="Courier New"/>
      <family val="3"/>
    </font>
    <font>
      <b/>
      <u/>
      <sz val="9"/>
      <color theme="1"/>
      <name val="Tahoma"/>
      <family val="2"/>
    </font>
    <font>
      <b/>
      <sz val="16"/>
      <color rgb="FF000000"/>
      <name val="Arial"/>
      <family val="2"/>
    </font>
    <font>
      <sz val="12"/>
      <color theme="1"/>
      <name val="Arial"/>
      <family val="2"/>
    </font>
    <font>
      <sz val="8"/>
      <color theme="1"/>
      <name val="Courier New"/>
      <family val="3"/>
    </font>
    <font>
      <sz val="10"/>
      <color theme="1"/>
      <name val="Comic Sans MS"/>
      <family val="4"/>
    </font>
    <font>
      <sz val="18"/>
      <color theme="1"/>
      <name val="Comic Sans MS"/>
      <family val="4"/>
    </font>
    <font>
      <shadow/>
      <sz val="18"/>
      <color theme="1"/>
      <name val="Comic Sans MS"/>
      <family val="4"/>
    </font>
    <font>
      <sz val="8"/>
      <color rgb="FF444444"/>
      <name val="Segoe UI"/>
      <family val="2"/>
    </font>
    <font>
      <i/>
      <sz val="12"/>
      <color theme="1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0"/>
      <color theme="1"/>
      <name val="Verdana"/>
      <family val="2"/>
    </font>
  </fonts>
  <fills count="8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9" tint="0.59999389629810485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569">
    <xf numFmtId="0" fontId="0" fillId="0" borderId="0"/>
    <xf numFmtId="0" fontId="1" fillId="0" borderId="0"/>
    <xf numFmtId="0" fontId="1" fillId="0" borderId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24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0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24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24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6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24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1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1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8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0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0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6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6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2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2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1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4" borderId="0" applyNumberFormat="0" applyBorder="0" applyAlignment="0" applyProtection="0"/>
    <xf numFmtId="0" fontId="41" fillId="53" borderId="0" applyNumberFormat="0" applyBorder="0" applyAlignment="0" applyProtection="0"/>
    <xf numFmtId="0" fontId="41" fillId="53" borderId="0" applyNumberFormat="0" applyBorder="0" applyAlignment="0" applyProtection="0"/>
    <xf numFmtId="0" fontId="41" fillId="53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41" fillId="53" borderId="0" applyNumberFormat="0" applyBorder="0" applyAlignment="0" applyProtection="0"/>
    <xf numFmtId="0" fontId="41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41" fillId="43" borderId="0" applyNumberFormat="0" applyBorder="0" applyAlignment="0" applyProtection="0"/>
    <xf numFmtId="0" fontId="41" fillId="43" borderId="0" applyNumberFormat="0" applyBorder="0" applyAlignment="0" applyProtection="0"/>
    <xf numFmtId="0" fontId="41" fillId="4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41" fillId="43" borderId="0" applyNumberFormat="0" applyBorder="0" applyAlignment="0" applyProtection="0"/>
    <xf numFmtId="0" fontId="41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0" borderId="0" applyNumberFormat="0" applyBorder="0" applyAlignment="0" applyProtection="0"/>
    <xf numFmtId="0" fontId="41" fillId="51" borderId="0" applyNumberFormat="0" applyBorder="0" applyAlignment="0" applyProtection="0"/>
    <xf numFmtId="0" fontId="41" fillId="51" borderId="0" applyNumberFormat="0" applyBorder="0" applyAlignment="0" applyProtection="0"/>
    <xf numFmtId="0" fontId="41" fillId="51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41" fillId="51" borderId="0" applyNumberFormat="0" applyBorder="0" applyAlignment="0" applyProtection="0"/>
    <xf numFmtId="0" fontId="41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5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41" fillId="49" borderId="0" applyNumberFormat="0" applyBorder="0" applyAlignment="0" applyProtection="0"/>
    <xf numFmtId="0" fontId="41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41" fillId="53" borderId="0" applyNumberFormat="0" applyBorder="0" applyAlignment="0" applyProtection="0"/>
    <xf numFmtId="0" fontId="41" fillId="53" borderId="0" applyNumberFormat="0" applyBorder="0" applyAlignment="0" applyProtection="0"/>
    <xf numFmtId="0" fontId="41" fillId="53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41" fillId="53" borderId="0" applyNumberFormat="0" applyBorder="0" applyAlignment="0" applyProtection="0"/>
    <xf numFmtId="0" fontId="41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56" borderId="0" applyNumberFormat="0" applyBorder="0" applyAlignment="0" applyProtection="0"/>
    <xf numFmtId="0" fontId="41" fillId="43" borderId="0" applyNumberFormat="0" applyBorder="0" applyAlignment="0" applyProtection="0"/>
    <xf numFmtId="0" fontId="41" fillId="43" borderId="0" applyNumberFormat="0" applyBorder="0" applyAlignment="0" applyProtection="0"/>
    <xf numFmtId="0" fontId="41" fillId="43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41" fillId="43" borderId="0" applyNumberFormat="0" applyBorder="0" applyAlignment="0" applyProtection="0"/>
    <xf numFmtId="0" fontId="41" fillId="53" borderId="0" applyNumberFormat="0" applyBorder="0" applyAlignment="0" applyProtection="0"/>
    <xf numFmtId="0" fontId="41" fillId="53" borderId="0" applyNumberFormat="0" applyBorder="0" applyAlignment="0" applyProtection="0"/>
    <xf numFmtId="0" fontId="41" fillId="43" borderId="0" applyNumberFormat="0" applyBorder="0" applyAlignment="0" applyProtection="0"/>
    <xf numFmtId="0" fontId="41" fillId="43" borderId="0" applyNumberFormat="0" applyBorder="0" applyAlignment="0" applyProtection="0"/>
    <xf numFmtId="0" fontId="41" fillId="51" borderId="0" applyNumberFormat="0" applyBorder="0" applyAlignment="0" applyProtection="0"/>
    <xf numFmtId="0" fontId="41" fillId="51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53" borderId="0" applyNumberFormat="0" applyBorder="0" applyAlignment="0" applyProtection="0"/>
    <xf numFmtId="0" fontId="41" fillId="53" borderId="0" applyNumberFormat="0" applyBorder="0" applyAlignment="0" applyProtection="0"/>
    <xf numFmtId="0" fontId="41" fillId="43" borderId="0" applyNumberFormat="0" applyBorder="0" applyAlignment="0" applyProtection="0"/>
    <xf numFmtId="0" fontId="41" fillId="43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27" fillId="60" borderId="0" applyNumberFormat="0" applyBorder="0" applyAlignment="0" applyProtection="0"/>
    <xf numFmtId="0" fontId="27" fillId="60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27" fillId="61" borderId="0" applyNumberFormat="0" applyBorder="0" applyAlignment="0" applyProtection="0"/>
    <xf numFmtId="0" fontId="46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48" fillId="42" borderId="0" applyNumberFormat="0" applyBorder="0" applyAlignment="0" applyProtection="0"/>
    <xf numFmtId="0" fontId="48" fillId="42" borderId="0" applyNumberFormat="0" applyBorder="0" applyAlignment="0" applyProtection="0"/>
    <xf numFmtId="0" fontId="42" fillId="62" borderId="11" applyNumberFormat="0" applyAlignment="0" applyProtection="0"/>
    <xf numFmtId="0" fontId="29" fillId="62" borderId="11" applyNumberFormat="0" applyAlignment="0" applyProtection="0"/>
    <xf numFmtId="0" fontId="29" fillId="49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29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15" fillId="13" borderId="5" applyNumberFormat="0" applyAlignment="0" applyProtection="0"/>
    <xf numFmtId="0" fontId="15" fillId="13" borderId="5" applyNumberFormat="0" applyAlignment="0" applyProtection="0"/>
    <xf numFmtId="0" fontId="15" fillId="13" borderId="5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42" fillId="62" borderId="11" applyNumberFormat="0" applyAlignment="0" applyProtection="0"/>
    <xf numFmtId="0" fontId="1" fillId="0" borderId="12">
      <alignment vertical="center" wrapText="1"/>
    </xf>
    <xf numFmtId="0" fontId="1" fillId="0" borderId="12">
      <alignment vertical="center" wrapText="1"/>
    </xf>
    <xf numFmtId="0" fontId="1" fillId="0" borderId="12">
      <alignment vertical="center" wrapText="1"/>
    </xf>
    <xf numFmtId="0" fontId="1" fillId="0" borderId="12">
      <alignment vertical="center" wrapText="1"/>
    </xf>
    <xf numFmtId="0" fontId="1" fillId="0" borderId="12">
      <alignment vertical="center" wrapText="1"/>
    </xf>
    <xf numFmtId="0" fontId="1" fillId="0" borderId="12">
      <alignment vertical="center" wrapText="1"/>
    </xf>
    <xf numFmtId="0" fontId="1" fillId="0" borderId="12">
      <alignment vertical="center" wrapText="1"/>
    </xf>
    <xf numFmtId="0" fontId="1" fillId="0" borderId="12">
      <alignment vertical="center" wrapText="1"/>
    </xf>
    <xf numFmtId="0" fontId="1" fillId="0" borderId="12">
      <alignment vertical="center" wrapText="1"/>
    </xf>
    <xf numFmtId="0" fontId="44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44" fillId="0" borderId="13" applyNumberFormat="0" applyFill="0" applyAlignment="0" applyProtection="0"/>
    <xf numFmtId="0" fontId="17" fillId="14" borderId="8" applyNumberFormat="0" applyAlignment="0" applyProtection="0"/>
    <xf numFmtId="0" fontId="17" fillId="14" borderId="8" applyNumberFormat="0" applyAlignment="0" applyProtection="0"/>
    <xf numFmtId="0" fontId="49" fillId="63" borderId="14" applyNumberFormat="0" applyAlignment="0" applyProtection="0"/>
    <xf numFmtId="0" fontId="49" fillId="63" borderId="14" applyNumberFormat="0" applyAlignment="0" applyProtection="0"/>
    <xf numFmtId="0" fontId="5" fillId="15" borderId="9" applyNumberFormat="0" applyFont="0" applyAlignment="0" applyProtection="0"/>
    <xf numFmtId="0" fontId="24" fillId="45" borderId="15" applyNumberFormat="0" applyFont="0" applyAlignment="0" applyProtection="0"/>
    <xf numFmtId="0" fontId="1" fillId="45" borderId="15" applyNumberFormat="0" applyFont="0" applyAlignment="0" applyProtection="0"/>
    <xf numFmtId="0" fontId="25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1" fillId="45" borderId="15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5" fillId="15" borderId="9" applyNumberFormat="0" applyFont="0" applyAlignment="0" applyProtection="0"/>
    <xf numFmtId="0" fontId="43" fillId="51" borderId="11" applyNumberFormat="0" applyAlignment="0" applyProtection="0"/>
    <xf numFmtId="0" fontId="31" fillId="51" borderId="11" applyNumberFormat="0" applyAlignment="0" applyProtection="0"/>
    <xf numFmtId="0" fontId="31" fillId="4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31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13" fillId="12" borderId="5" applyNumberFormat="0" applyAlignment="0" applyProtection="0"/>
    <xf numFmtId="0" fontId="13" fillId="12" borderId="5" applyNumberFormat="0" applyAlignment="0" applyProtection="0"/>
    <xf numFmtId="0" fontId="13" fillId="12" borderId="5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44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7" fillId="0" borderId="2" applyNumberFormat="0" applyFill="0" applyAlignment="0" applyProtection="0"/>
    <xf numFmtId="0" fontId="7" fillId="0" borderId="2" applyNumberFormat="0" applyFill="0" applyAlignment="0" applyProtection="0"/>
    <xf numFmtId="0" fontId="52" fillId="0" borderId="17" applyNumberFormat="0" applyFill="0" applyAlignment="0" applyProtection="0"/>
    <xf numFmtId="0" fontId="52" fillId="0" borderId="17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53" fillId="0" borderId="18" applyNumberFormat="0" applyFill="0" applyAlignment="0" applyProtection="0"/>
    <xf numFmtId="0" fontId="53" fillId="0" borderId="18" applyNumberFormat="0" applyFill="0" applyAlignment="0" applyProtection="0"/>
    <xf numFmtId="0" fontId="9" fillId="0" borderId="4" applyNumberFormat="0" applyFill="0" applyAlignment="0" applyProtection="0"/>
    <xf numFmtId="0" fontId="9" fillId="0" borderId="4" applyNumberFormat="0" applyFill="0" applyAlignment="0" applyProtection="0"/>
    <xf numFmtId="0" fontId="54" fillId="0" borderId="20" applyNumberFormat="0" applyFill="0" applyAlignment="0" applyProtection="0"/>
    <xf numFmtId="0" fontId="54" fillId="0" borderId="20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43" fontId="56" fillId="0" borderId="0" applyFont="0" applyFill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24" fillId="45" borderId="15" applyNumberFormat="0" applyFont="0" applyAlignment="0" applyProtection="0"/>
    <xf numFmtId="0" fontId="14" fillId="13" borderId="6" applyNumberFormat="0" applyAlignment="0" applyProtection="0"/>
    <xf numFmtId="0" fontId="14" fillId="13" borderId="6" applyNumberFormat="0" applyAlignment="0" applyProtection="0"/>
    <xf numFmtId="0" fontId="45" fillId="62" borderId="21" applyNumberFormat="0" applyAlignment="0" applyProtection="0"/>
    <xf numFmtId="0" fontId="45" fillId="62" borderId="21" applyNumberFormat="0" applyAlignment="0" applyProtection="0"/>
    <xf numFmtId="0" fontId="45" fillId="62" borderId="21" applyNumberFormat="0" applyAlignment="0" applyProtection="0"/>
    <xf numFmtId="0" fontId="45" fillId="62" borderId="21" applyNumberFormat="0" applyAlignment="0" applyProtection="0"/>
    <xf numFmtId="0" fontId="45" fillId="62" borderId="21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34" fillId="62" borderId="21" applyNumberFormat="0" applyAlignment="0" applyProtection="0"/>
    <xf numFmtId="0" fontId="34" fillId="62" borderId="21" applyNumberFormat="0" applyAlignment="0" applyProtection="0"/>
    <xf numFmtId="0" fontId="34" fillId="62" borderId="21" applyNumberFormat="0" applyAlignment="0" applyProtection="0"/>
    <xf numFmtId="0" fontId="34" fillId="62" borderId="21" applyNumberFormat="0" applyAlignment="0" applyProtection="0"/>
    <xf numFmtId="0" fontId="34" fillId="62" borderId="21" applyNumberFormat="0" applyAlignment="0" applyProtection="0"/>
    <xf numFmtId="0" fontId="34" fillId="62" borderId="21" applyNumberFormat="0" applyAlignment="0" applyProtection="0"/>
    <xf numFmtId="0" fontId="34" fillId="62" borderId="21" applyNumberFormat="0" applyAlignment="0" applyProtection="0"/>
    <xf numFmtId="0" fontId="34" fillId="62" borderId="21" applyNumberFormat="0" applyAlignment="0" applyProtection="0"/>
    <xf numFmtId="0" fontId="34" fillId="62" borderId="21" applyNumberFormat="0" applyAlignment="0" applyProtection="0"/>
    <xf numFmtId="0" fontId="34" fillId="62" borderId="21" applyNumberFormat="0" applyAlignment="0" applyProtection="0"/>
    <xf numFmtId="0" fontId="34" fillId="62" borderId="21" applyNumberFormat="0" applyAlignment="0" applyProtection="0"/>
    <xf numFmtId="0" fontId="34" fillId="62" borderId="21" applyNumberFormat="0" applyAlignment="0" applyProtection="0"/>
    <xf numFmtId="0" fontId="34" fillId="49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59" fillId="0" borderId="16" applyNumberFormat="0" applyFill="0" applyAlignment="0" applyProtection="0"/>
    <xf numFmtId="0" fontId="38" fillId="0" borderId="18" applyNumberFormat="0" applyFill="0" applyAlignment="0" applyProtection="0"/>
    <xf numFmtId="0" fontId="60" fillId="0" borderId="18" applyNumberFormat="0" applyFill="0" applyAlignment="0" applyProtection="0"/>
    <xf numFmtId="0" fontId="39" fillId="0" borderId="20" applyNumberFormat="0" applyFill="0" applyAlignment="0" applyProtection="0"/>
    <xf numFmtId="0" fontId="61" fillId="0" borderId="19" applyNumberFormat="0" applyFill="0" applyAlignment="0" applyProtection="0"/>
    <xf numFmtId="0" fontId="39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23" fillId="0" borderId="22" applyNumberFormat="0" applyFill="0" applyAlignment="0" applyProtection="0"/>
    <xf numFmtId="0" fontId="40" fillId="63" borderId="14" applyNumberFormat="0" applyAlignment="0" applyProtection="0"/>
    <xf numFmtId="0" fontId="40" fillId="63" borderId="14" applyNumberFormat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2" fontId="1" fillId="64" borderId="0" applyBorder="0" applyProtection="0"/>
    <xf numFmtId="2" fontId="1" fillId="0" borderId="0" applyBorder="0" applyProtection="0"/>
    <xf numFmtId="2" fontId="3" fillId="0" borderId="0" applyBorder="0" applyProtection="0"/>
    <xf numFmtId="2" fontId="46" fillId="0" borderId="0" applyBorder="0" applyProtection="0"/>
    <xf numFmtId="2" fontId="1" fillId="65" borderId="0" applyBorder="0" applyProtection="0"/>
    <xf numFmtId="2" fontId="1" fillId="66" borderId="0" applyBorder="0" applyProtection="0"/>
    <xf numFmtId="0" fontId="62" fillId="67" borderId="24" applyNumberFormat="0" applyAlignment="0" applyProtection="0"/>
    <xf numFmtId="0" fontId="1" fillId="65" borderId="24" applyNumberFormat="0" applyAlignment="0" applyProtection="0"/>
    <xf numFmtId="0" fontId="1" fillId="0" borderId="25" applyNumberFormat="0" applyFont="0" applyFill="0" applyAlignment="0" applyProtection="0"/>
    <xf numFmtId="0" fontId="24" fillId="0" borderId="0"/>
    <xf numFmtId="0" fontId="1" fillId="0" borderId="0"/>
    <xf numFmtId="0" fontId="5" fillId="0" borderId="0"/>
    <xf numFmtId="0" fontId="62" fillId="67" borderId="24" applyNumberFormat="0" applyAlignment="0" applyProtection="0"/>
    <xf numFmtId="0" fontId="31" fillId="41" borderId="11" applyNumberFormat="0" applyAlignment="0" applyProtection="0"/>
    <xf numFmtId="0" fontId="63" fillId="0" borderId="0" applyNumberFormat="0" applyFill="0" applyBorder="0" applyAlignment="0" applyProtection="0"/>
    <xf numFmtId="0" fontId="25" fillId="45" borderId="15" applyNumberFormat="0" applyFont="0" applyAlignment="0" applyProtection="0"/>
    <xf numFmtId="0" fontId="5" fillId="0" borderId="0"/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47" fillId="0" borderId="1" applyNumberFormat="0" applyFill="0" applyProtection="0">
      <alignment horizontal="left"/>
    </xf>
    <xf numFmtId="0" fontId="1" fillId="65" borderId="24" applyNumberFormat="0" applyAlignment="0" applyProtection="0"/>
    <xf numFmtId="0" fontId="34" fillId="49" borderId="21" applyNumberFormat="0" applyAlignment="0" applyProtection="0"/>
    <xf numFmtId="0" fontId="5" fillId="0" borderId="0"/>
    <xf numFmtId="0" fontId="5" fillId="0" borderId="0"/>
    <xf numFmtId="0" fontId="29" fillId="49" borderId="11" applyNumberFormat="0" applyAlignment="0" applyProtection="0"/>
    <xf numFmtId="0" fontId="5" fillId="0" borderId="0"/>
    <xf numFmtId="0" fontId="5" fillId="0" borderId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34" borderId="0" applyNumberFormat="0" applyBorder="0" applyAlignment="0" applyProtection="0"/>
    <xf numFmtId="0" fontId="5" fillId="38" borderId="0" applyNumberFormat="0" applyBorder="0" applyAlignment="0" applyProtection="0"/>
    <xf numFmtId="0" fontId="41" fillId="53" borderId="0" applyNumberFormat="0" applyBorder="0" applyAlignment="0" applyProtection="0"/>
    <xf numFmtId="0" fontId="41" fillId="43" borderId="0" applyNumberFormat="0" applyBorder="0" applyAlignment="0" applyProtection="0"/>
    <xf numFmtId="0" fontId="41" fillId="51" borderId="0" applyNumberFormat="0" applyBorder="0" applyAlignment="0" applyProtection="0"/>
    <xf numFmtId="0" fontId="41" fillId="49" borderId="0" applyNumberFormat="0" applyBorder="0" applyAlignment="0" applyProtection="0"/>
    <xf numFmtId="0" fontId="41" fillId="53" borderId="0" applyNumberFormat="0" applyBorder="0" applyAlignment="0" applyProtection="0"/>
    <xf numFmtId="0" fontId="41" fillId="43" borderId="0" applyNumberFormat="0" applyBorder="0" applyAlignment="0" applyProtection="0"/>
    <xf numFmtId="0" fontId="27" fillId="57" borderId="0" applyNumberFormat="0" applyBorder="0" applyAlignment="0" applyProtection="0"/>
    <xf numFmtId="0" fontId="27" fillId="55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62" borderId="11" applyNumberFormat="0" applyAlignment="0" applyProtection="0"/>
    <xf numFmtId="0" fontId="44" fillId="0" borderId="13" applyNumberFormat="0" applyFill="0" applyAlignment="0" applyProtection="0"/>
    <xf numFmtId="0" fontId="5" fillId="15" borderId="9" applyNumberFormat="0" applyFont="0" applyAlignment="0" applyProtection="0"/>
    <xf numFmtId="0" fontId="43" fillId="51" borderId="11" applyNumberFormat="0" applyAlignment="0" applyProtection="0"/>
    <xf numFmtId="0" fontId="23" fillId="0" borderId="22" applyNumberFormat="0" applyFill="0" applyAlignment="0" applyProtection="0"/>
    <xf numFmtId="0" fontId="5" fillId="0" borderId="0"/>
    <xf numFmtId="0" fontId="29" fillId="62" borderId="11" applyNumberFormat="0" applyAlignment="0" applyProtection="0"/>
    <xf numFmtId="0" fontId="1" fillId="45" borderId="15" applyNumberFormat="0" applyFont="0" applyAlignment="0" applyProtection="0"/>
    <xf numFmtId="0" fontId="31" fillId="51" borderId="11" applyNumberFormat="0" applyAlignment="0" applyProtection="0"/>
    <xf numFmtId="0" fontId="34" fillId="62" borderId="21" applyNumberFormat="0" applyAlignment="0" applyProtection="0"/>
    <xf numFmtId="0" fontId="23" fillId="0" borderId="23" applyNumberFormat="0" applyFill="0" applyAlignment="0" applyProtection="0"/>
    <xf numFmtId="0" fontId="1" fillId="0" borderId="0"/>
    <xf numFmtId="0" fontId="42" fillId="62" borderId="54" applyNumberFormat="0" applyAlignment="0" applyProtection="0"/>
    <xf numFmtId="0" fontId="29" fillId="62" borderId="54" applyNumberFormat="0" applyAlignment="0" applyProtection="0"/>
    <xf numFmtId="0" fontId="29" fillId="49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29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42" fillId="62" borderId="54" applyNumberFormat="0" applyAlignment="0" applyProtection="0"/>
    <xf numFmtId="0" fontId="24" fillId="45" borderId="55" applyNumberFormat="0" applyFont="0" applyAlignment="0" applyProtection="0"/>
    <xf numFmtId="0" fontId="1" fillId="45" borderId="55" applyNumberFormat="0" applyFont="0" applyAlignment="0" applyProtection="0"/>
    <xf numFmtId="0" fontId="25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1" fillId="45" borderId="55" applyNumberFormat="0" applyFont="0" applyAlignment="0" applyProtection="0"/>
    <xf numFmtId="0" fontId="43" fillId="51" borderId="54" applyNumberFormat="0" applyAlignment="0" applyProtection="0"/>
    <xf numFmtId="0" fontId="31" fillId="51" borderId="54" applyNumberFormat="0" applyAlignment="0" applyProtection="0"/>
    <xf numFmtId="0" fontId="31" fillId="4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31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44" fontId="1" fillId="0" borderId="0" applyFont="0" applyFill="0" applyBorder="0" applyAlignment="0" applyProtection="0"/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0" fontId="43" fillId="51" borderId="54" applyNumberFormat="0" applyAlignment="0" applyProtection="0"/>
    <xf numFmtId="43" fontId="56" fillId="0" borderId="0" applyFont="0" applyFill="0" applyBorder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24" fillId="45" borderId="55" applyNumberFormat="0" applyFont="0" applyAlignment="0" applyProtection="0"/>
    <xf numFmtId="0" fontId="45" fillId="62" borderId="56" applyNumberFormat="0" applyAlignment="0" applyProtection="0"/>
    <xf numFmtId="0" fontId="45" fillId="62" borderId="56" applyNumberFormat="0" applyAlignment="0" applyProtection="0"/>
    <xf numFmtId="0" fontId="45" fillId="62" borderId="56" applyNumberFormat="0" applyAlignment="0" applyProtection="0"/>
    <xf numFmtId="0" fontId="45" fillId="62" borderId="56" applyNumberFormat="0" applyAlignment="0" applyProtection="0"/>
    <xf numFmtId="0" fontId="45" fillId="62" borderId="56" applyNumberFormat="0" applyAlignment="0" applyProtection="0"/>
    <xf numFmtId="0" fontId="34" fillId="62" borderId="56" applyNumberFormat="0" applyAlignment="0" applyProtection="0"/>
    <xf numFmtId="0" fontId="34" fillId="62" borderId="56" applyNumberFormat="0" applyAlignment="0" applyProtection="0"/>
    <xf numFmtId="0" fontId="34" fillId="62" borderId="56" applyNumberFormat="0" applyAlignment="0" applyProtection="0"/>
    <xf numFmtId="0" fontId="34" fillId="62" borderId="56" applyNumberFormat="0" applyAlignment="0" applyProtection="0"/>
    <xf numFmtId="0" fontId="34" fillId="62" borderId="56" applyNumberFormat="0" applyAlignment="0" applyProtection="0"/>
    <xf numFmtId="0" fontId="34" fillId="62" borderId="56" applyNumberFormat="0" applyAlignment="0" applyProtection="0"/>
    <xf numFmtId="0" fontId="34" fillId="62" borderId="56" applyNumberFormat="0" applyAlignment="0" applyProtection="0"/>
    <xf numFmtId="0" fontId="34" fillId="62" borderId="56" applyNumberFormat="0" applyAlignment="0" applyProtection="0"/>
    <xf numFmtId="0" fontId="34" fillId="62" borderId="56" applyNumberFormat="0" applyAlignment="0" applyProtection="0"/>
    <xf numFmtId="0" fontId="34" fillId="62" borderId="56" applyNumberFormat="0" applyAlignment="0" applyProtection="0"/>
    <xf numFmtId="0" fontId="34" fillId="62" borderId="56" applyNumberFormat="0" applyAlignment="0" applyProtection="0"/>
    <xf numFmtId="0" fontId="34" fillId="62" borderId="56" applyNumberFormat="0" applyAlignment="0" applyProtection="0"/>
    <xf numFmtId="0" fontId="34" fillId="49" borderId="56" applyNumberFormat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8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23" fillId="0" borderId="57" applyNumberFormat="0" applyFill="0" applyAlignment="0" applyProtection="0"/>
    <xf numFmtId="0" fontId="62" fillId="67" borderId="59" applyNumberFormat="0" applyAlignment="0" applyProtection="0"/>
    <xf numFmtId="0" fontId="1" fillId="65" borderId="59" applyNumberFormat="0" applyAlignment="0" applyProtection="0"/>
    <xf numFmtId="0" fontId="62" fillId="67" borderId="59" applyNumberFormat="0" applyAlignment="0" applyProtection="0"/>
    <xf numFmtId="0" fontId="31" fillId="41" borderId="54" applyNumberFormat="0" applyAlignment="0" applyProtection="0"/>
    <xf numFmtId="0" fontId="25" fillId="45" borderId="55" applyNumberFormat="0" applyFont="0" applyAlignment="0" applyProtection="0"/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47" fillId="0" borderId="31" applyNumberFormat="0" applyFill="0" applyProtection="0">
      <alignment horizontal="left"/>
    </xf>
    <xf numFmtId="0" fontId="1" fillId="65" borderId="59" applyNumberFormat="0" applyAlignment="0" applyProtection="0"/>
    <xf numFmtId="0" fontId="34" fillId="49" borderId="56" applyNumberFormat="0" applyAlignment="0" applyProtection="0"/>
    <xf numFmtId="0" fontId="29" fillId="49" borderId="54" applyNumberFormat="0" applyAlignment="0" applyProtection="0"/>
    <xf numFmtId="0" fontId="42" fillId="62" borderId="54" applyNumberFormat="0" applyAlignment="0" applyProtection="0"/>
    <xf numFmtId="0" fontId="43" fillId="51" borderId="54" applyNumberFormat="0" applyAlignment="0" applyProtection="0"/>
    <xf numFmtId="0" fontId="23" fillId="0" borderId="57" applyNumberFormat="0" applyFill="0" applyAlignment="0" applyProtection="0"/>
    <xf numFmtId="0" fontId="29" fillId="62" borderId="54" applyNumberFormat="0" applyAlignment="0" applyProtection="0"/>
    <xf numFmtId="0" fontId="1" fillId="45" borderId="55" applyNumberFormat="0" applyFont="0" applyAlignment="0" applyProtection="0"/>
    <xf numFmtId="0" fontId="31" fillId="51" borderId="54" applyNumberFormat="0" applyAlignment="0" applyProtection="0"/>
    <xf numFmtId="0" fontId="34" fillId="62" borderId="56" applyNumberFormat="0" applyAlignment="0" applyProtection="0"/>
    <xf numFmtId="0" fontId="23" fillId="0" borderId="58" applyNumberFormat="0" applyFill="0" applyAlignment="0" applyProtection="0"/>
  </cellStyleXfs>
  <cellXfs count="198">
    <xf numFmtId="0" fontId="0" fillId="0" borderId="0" xfId="0"/>
    <xf numFmtId="0" fontId="0" fillId="72" borderId="30" xfId="0" applyFill="1" applyBorder="1" applyAlignment="1">
      <alignment horizontal="center" vertical="top" wrapText="1"/>
    </xf>
    <xf numFmtId="0" fontId="64" fillId="72" borderId="29" xfId="0" applyFont="1" applyFill="1" applyBorder="1" applyAlignment="1">
      <alignment horizontal="center" vertical="top" wrapText="1"/>
    </xf>
    <xf numFmtId="0" fontId="1" fillId="72" borderId="30" xfId="0" applyFont="1" applyFill="1" applyBorder="1" applyAlignment="1">
      <alignment horizontal="center" vertical="top" wrapText="1"/>
    </xf>
    <xf numFmtId="0" fontId="0" fillId="70" borderId="31" xfId="0" applyFill="1" applyBorder="1" applyAlignment="1">
      <alignment horizontal="center"/>
    </xf>
    <xf numFmtId="164" fontId="3" fillId="68" borderId="31" xfId="2" applyNumberFormat="1" applyFont="1" applyFill="1" applyBorder="1" applyAlignment="1">
      <alignment horizontal="center"/>
    </xf>
    <xf numFmtId="0" fontId="0" fillId="69" borderId="31" xfId="0" applyFill="1" applyBorder="1" applyAlignment="1">
      <alignment horizontal="center"/>
    </xf>
    <xf numFmtId="0" fontId="0" fillId="69" borderId="26" xfId="0" applyFill="1" applyBorder="1" applyAlignment="1">
      <alignment horizontal="center"/>
    </xf>
    <xf numFmtId="0" fontId="0" fillId="68" borderId="31" xfId="0" applyFill="1" applyBorder="1" applyAlignment="1">
      <alignment horizontal="center"/>
    </xf>
    <xf numFmtId="164" fontId="1" fillId="68" borderId="31" xfId="2" applyNumberFormat="1" applyFill="1" applyBorder="1"/>
    <xf numFmtId="0" fontId="68" fillId="0" borderId="0" xfId="0" applyFont="1" applyAlignment="1">
      <alignment horizontal="center" vertical="center"/>
    </xf>
    <xf numFmtId="0" fontId="0" fillId="0" borderId="0" xfId="0" applyBorder="1" applyAlignment="1">
      <alignment horizontal="center"/>
    </xf>
    <xf numFmtId="164" fontId="1" fillId="68" borderId="31" xfId="2" applyNumberFormat="1" applyFill="1" applyBorder="1" applyAlignment="1">
      <alignment horizontal="center"/>
    </xf>
    <xf numFmtId="0" fontId="0" fillId="72" borderId="31" xfId="0" applyFill="1" applyBorder="1" applyAlignment="1">
      <alignment horizontal="center"/>
    </xf>
    <xf numFmtId="164" fontId="3" fillId="70" borderId="30" xfId="2" applyNumberFormat="1" applyFont="1" applyFill="1" applyBorder="1" applyAlignment="1">
      <alignment horizontal="center"/>
    </xf>
    <xf numFmtId="0" fontId="68" fillId="0" borderId="3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1" xfId="0" applyFill="1" applyBorder="1" applyAlignment="1">
      <alignment horizontal="center"/>
    </xf>
    <xf numFmtId="0" fontId="0" fillId="73" borderId="29" xfId="0" applyFill="1" applyBorder="1" applyAlignment="1">
      <alignment horizontal="center"/>
    </xf>
    <xf numFmtId="0" fontId="0" fillId="69" borderId="32" xfId="0" applyFill="1" applyBorder="1" applyAlignment="1">
      <alignment horizontal="center"/>
    </xf>
    <xf numFmtId="0" fontId="0" fillId="73" borderId="31" xfId="0" applyFill="1" applyBorder="1" applyAlignment="1">
      <alignment horizontal="center" vertical="top" wrapText="1"/>
    </xf>
    <xf numFmtId="164" fontId="0" fillId="0" borderId="31" xfId="0" applyNumberFormat="1" applyBorder="1" applyAlignment="1">
      <alignment horizontal="center"/>
    </xf>
    <xf numFmtId="164" fontId="1" fillId="0" borderId="0" xfId="2" applyNumberFormat="1" applyBorder="1" applyAlignment="1">
      <alignment horizontal="center"/>
    </xf>
    <xf numFmtId="164" fontId="1" fillId="0" borderId="30" xfId="2" applyNumberFormat="1" applyBorder="1" applyAlignment="1">
      <alignment horizontal="center"/>
    </xf>
    <xf numFmtId="0" fontId="0" fillId="70" borderId="30" xfId="0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68" fillId="70" borderId="31" xfId="0" applyFont="1" applyFill="1" applyBorder="1" applyAlignment="1">
      <alignment horizontal="center" vertical="center"/>
    </xf>
    <xf numFmtId="0" fontId="68" fillId="72" borderId="30" xfId="0" applyFont="1" applyFill="1" applyBorder="1" applyAlignment="1">
      <alignment horizontal="center" vertical="center"/>
    </xf>
    <xf numFmtId="0" fontId="18" fillId="0" borderId="31" xfId="0" applyFont="1" applyBorder="1" applyAlignment="1">
      <alignment horizontal="center"/>
    </xf>
    <xf numFmtId="0" fontId="18" fillId="0" borderId="30" xfId="0" applyFont="1" applyBorder="1" applyAlignment="1">
      <alignment horizontal="center"/>
    </xf>
    <xf numFmtId="0" fontId="68" fillId="72" borderId="31" xfId="0" applyFont="1" applyFill="1" applyBorder="1" applyAlignment="1">
      <alignment horizontal="center" vertical="center"/>
    </xf>
    <xf numFmtId="0" fontId="68" fillId="0" borderId="31" xfId="0" applyFont="1" applyBorder="1" applyAlignment="1">
      <alignment horizontal="center" vertical="center"/>
    </xf>
    <xf numFmtId="164" fontId="18" fillId="0" borderId="31" xfId="0" applyNumberFormat="1" applyFont="1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0" fontId="64" fillId="72" borderId="32" xfId="0" applyFont="1" applyFill="1" applyBorder="1" applyAlignment="1">
      <alignment horizontal="center" vertical="top" wrapText="1"/>
    </xf>
    <xf numFmtId="0" fontId="68" fillId="73" borderId="31" xfId="0" applyFont="1" applyFill="1" applyBorder="1" applyAlignment="1">
      <alignment horizontal="center" vertical="center"/>
    </xf>
    <xf numFmtId="164" fontId="3" fillId="72" borderId="30" xfId="2" applyNumberFormat="1" applyFont="1" applyFill="1" applyBorder="1" applyAlignment="1">
      <alignment horizontal="center"/>
    </xf>
    <xf numFmtId="164" fontId="0" fillId="72" borderId="30" xfId="0" applyNumberFormat="1" applyFill="1" applyBorder="1" applyAlignment="1">
      <alignment horizontal="center"/>
    </xf>
    <xf numFmtId="0" fontId="0" fillId="0" borderId="30" xfId="0" applyFont="1" applyBorder="1" applyAlignment="1">
      <alignment horizontal="center" vertical="center"/>
    </xf>
    <xf numFmtId="0" fontId="0" fillId="73" borderId="30" xfId="0" applyFill="1" applyBorder="1" applyAlignment="1">
      <alignment horizontal="center"/>
    </xf>
    <xf numFmtId="164" fontId="1" fillId="0" borderId="29" xfId="2" applyNumberForma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Font="1" applyBorder="1" applyAlignment="1">
      <alignment horizontal="center" vertical="center"/>
    </xf>
    <xf numFmtId="0" fontId="64" fillId="72" borderId="30" xfId="0" applyFont="1" applyFill="1" applyBorder="1" applyAlignment="1">
      <alignment horizontal="center" vertical="top" wrapText="1"/>
    </xf>
    <xf numFmtId="0" fontId="0" fillId="70" borderId="31" xfId="0" applyFont="1" applyFill="1" applyBorder="1" applyAlignment="1">
      <alignment horizontal="center" vertical="center"/>
    </xf>
    <xf numFmtId="164" fontId="3" fillId="0" borderId="30" xfId="2" applyNumberFormat="1" applyFont="1" applyBorder="1" applyAlignment="1">
      <alignment horizontal="center"/>
    </xf>
    <xf numFmtId="0" fontId="0" fillId="0" borderId="30" xfId="0" applyBorder="1" applyAlignment="1">
      <alignment horizontal="center" vertical="top" wrapText="1"/>
    </xf>
    <xf numFmtId="0" fontId="64" fillId="72" borderId="31" xfId="0" applyFont="1" applyFill="1" applyBorder="1" applyAlignment="1">
      <alignment horizontal="center" vertical="top" wrapText="1"/>
    </xf>
    <xf numFmtId="164" fontId="1" fillId="70" borderId="30" xfId="2" applyNumberForma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0" fillId="0" borderId="31" xfId="0" applyBorder="1" applyAlignment="1">
      <alignment vertical="center"/>
    </xf>
    <xf numFmtId="164" fontId="1" fillId="0" borderId="31" xfId="2" applyNumberFormat="1" applyBorder="1" applyAlignment="1">
      <alignment horizontal="center"/>
    </xf>
    <xf numFmtId="0" fontId="66" fillId="0" borderId="0" xfId="0" applyFont="1" applyAlignment="1">
      <alignment horizontal="center" vertical="center"/>
    </xf>
    <xf numFmtId="164" fontId="3" fillId="68" borderId="31" xfId="2" applyNumberFormat="1" applyFont="1" applyFill="1" applyBorder="1"/>
    <xf numFmtId="164" fontId="1" fillId="0" borderId="31" xfId="2" applyNumberFormat="1" applyBorder="1"/>
    <xf numFmtId="0" fontId="65" fillId="0" borderId="0" xfId="0" applyFont="1" applyBorder="1" applyAlignment="1">
      <alignment horizontal="center" vertical="top" wrapText="1"/>
    </xf>
    <xf numFmtId="0" fontId="0" fillId="0" borderId="31" xfId="0" applyBorder="1"/>
    <xf numFmtId="0" fontId="0" fillId="72" borderId="0" xfId="0" applyFill="1" applyBorder="1" applyAlignment="1">
      <alignment horizontal="center"/>
    </xf>
    <xf numFmtId="0" fontId="0" fillId="72" borderId="30" xfId="0" applyFill="1" applyBorder="1" applyAlignment="1">
      <alignment horizontal="center"/>
    </xf>
    <xf numFmtId="0" fontId="64" fillId="0" borderId="26" xfId="0" applyFont="1" applyBorder="1" applyAlignment="1">
      <alignment horizontal="center" vertical="top" wrapText="1"/>
    </xf>
    <xf numFmtId="0" fontId="64" fillId="69" borderId="26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65" fillId="0" borderId="31" xfId="0" applyFont="1" applyBorder="1" applyAlignment="1">
      <alignment horizontal="center" vertical="top" wrapText="1"/>
    </xf>
    <xf numFmtId="0" fontId="1" fillId="72" borderId="31" xfId="0" applyFont="1" applyFill="1" applyBorder="1" applyAlignment="1">
      <alignment horizontal="center" vertical="top" wrapText="1"/>
    </xf>
    <xf numFmtId="0" fontId="0" fillId="72" borderId="31" xfId="0" applyFill="1" applyBorder="1" applyAlignment="1">
      <alignment horizontal="center" vertical="top" wrapText="1"/>
    </xf>
    <xf numFmtId="0" fontId="0" fillId="73" borderId="31" xfId="0" applyFill="1" applyBorder="1" applyAlignment="1">
      <alignment horizontal="center"/>
    </xf>
    <xf numFmtId="0" fontId="0" fillId="0" borderId="26" xfId="0" applyBorder="1" applyAlignment="1">
      <alignment horizontal="center"/>
    </xf>
    <xf numFmtId="164" fontId="3" fillId="0" borderId="31" xfId="2" applyNumberFormat="1" applyFont="1" applyBorder="1" applyAlignment="1">
      <alignment horizontal="center"/>
    </xf>
    <xf numFmtId="0" fontId="0" fillId="0" borderId="31" xfId="0" applyBorder="1" applyAlignment="1">
      <alignment horizontal="center" wrapText="1"/>
    </xf>
    <xf numFmtId="0" fontId="0" fillId="72" borderId="31" xfId="0" applyFill="1" applyBorder="1" applyAlignment="1">
      <alignment horizontal="center" wrapText="1"/>
    </xf>
    <xf numFmtId="0" fontId="64" fillId="72" borderId="26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/>
    </xf>
    <xf numFmtId="0" fontId="0" fillId="71" borderId="31" xfId="0" applyFill="1" applyBorder="1" applyAlignment="1">
      <alignment horizontal="center"/>
    </xf>
    <xf numFmtId="0" fontId="0" fillId="71" borderId="26" xfId="0" applyFill="1" applyBorder="1" applyAlignment="1">
      <alignment horizontal="center"/>
    </xf>
    <xf numFmtId="0" fontId="1" fillId="4" borderId="31" xfId="0" applyFont="1" applyFill="1" applyBorder="1" applyAlignment="1">
      <alignment horizontal="left"/>
    </xf>
    <xf numFmtId="0" fontId="0" fillId="72" borderId="30" xfId="0" applyFill="1" applyBorder="1" applyAlignment="1">
      <alignment horizontal="center" wrapText="1"/>
    </xf>
    <xf numFmtId="0" fontId="68" fillId="70" borderId="30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1" xfId="2" applyNumberFormat="1" applyBorder="1"/>
    <xf numFmtId="164" fontId="1" fillId="68" borderId="1" xfId="2" applyNumberFormat="1" applyFill="1" applyBorder="1"/>
    <xf numFmtId="164" fontId="1" fillId="4" borderId="1" xfId="0" applyNumberFormat="1" applyFont="1" applyFill="1" applyBorder="1" applyAlignment="1">
      <alignment horizontal="left"/>
    </xf>
    <xf numFmtId="164" fontId="1" fillId="0" borderId="1" xfId="2" applyNumberFormat="1" applyBorder="1"/>
    <xf numFmtId="0" fontId="0" fillId="7" borderId="0" xfId="0" applyFill="1"/>
    <xf numFmtId="0" fontId="0" fillId="0" borderId="31" xfId="0" applyBorder="1" applyAlignment="1">
      <alignment horizontal="center" vertical="center"/>
    </xf>
    <xf numFmtId="0" fontId="3" fillId="4" borderId="31" xfId="0" applyFont="1" applyFill="1" applyBorder="1" applyAlignment="1">
      <alignment horizontal="center" vertical="center"/>
    </xf>
    <xf numFmtId="0" fontId="2" fillId="68" borderId="1" xfId="1" applyFont="1" applyFill="1" applyBorder="1" applyAlignment="1">
      <alignment horizontal="left" vertical="top" wrapText="1"/>
    </xf>
    <xf numFmtId="0" fontId="2" fillId="2" borderId="1" xfId="1" applyFont="1" applyFill="1" applyBorder="1" applyAlignment="1">
      <alignment horizontal="left" vertical="top" wrapText="1"/>
    </xf>
    <xf numFmtId="0" fontId="2" fillId="2" borderId="31" xfId="1" applyFont="1" applyFill="1" applyBorder="1" applyAlignment="1">
      <alignment horizontal="left" vertical="top" wrapText="1"/>
    </xf>
    <xf numFmtId="0" fontId="2" fillId="6" borderId="1" xfId="1" applyFont="1" applyFill="1" applyBorder="1" applyAlignment="1">
      <alignment horizontal="left" vertical="top" wrapText="1"/>
    </xf>
    <xf numFmtId="0" fontId="2" fillId="68" borderId="31" xfId="1" applyFont="1" applyFill="1" applyBorder="1" applyAlignment="1">
      <alignment horizontal="left" vertical="top" wrapText="1"/>
    </xf>
    <xf numFmtId="0" fontId="2" fillId="7" borderId="1" xfId="1" applyFont="1" applyFill="1" applyBorder="1" applyAlignment="1">
      <alignment horizontal="left" vertical="top" wrapText="1"/>
    </xf>
    <xf numFmtId="0" fontId="2" fillId="5" borderId="1" xfId="1" applyFont="1" applyFill="1" applyBorder="1" applyAlignment="1">
      <alignment horizontal="left" vertical="top" wrapText="1"/>
    </xf>
    <xf numFmtId="0" fontId="4" fillId="8" borderId="1" xfId="0" applyFont="1" applyFill="1" applyBorder="1" applyAlignment="1" applyProtection="1">
      <alignment horizontal="left" vertical="top" wrapText="1"/>
      <protection locked="0"/>
    </xf>
    <xf numFmtId="0" fontId="3" fillId="3" borderId="1" xfId="0" applyFont="1" applyFill="1" applyBorder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164" fontId="69" fillId="0" borderId="0" xfId="2" applyNumberFormat="1" applyFont="1"/>
    <xf numFmtId="164" fontId="3" fillId="0" borderId="31" xfId="2" applyNumberFormat="1" applyFont="1" applyBorder="1"/>
    <xf numFmtId="0" fontId="1" fillId="0" borderId="1" xfId="2" applyNumberFormat="1" applyBorder="1"/>
    <xf numFmtId="0" fontId="1" fillId="68" borderId="1" xfId="2" applyNumberFormat="1" applyFill="1" applyBorder="1"/>
    <xf numFmtId="0" fontId="1" fillId="75" borderId="1" xfId="0" applyFont="1" applyFill="1" applyBorder="1" applyAlignment="1">
      <alignment horizontal="left"/>
    </xf>
    <xf numFmtId="0" fontId="1" fillId="75" borderId="1" xfId="2" applyNumberFormat="1" applyFill="1" applyBorder="1"/>
    <xf numFmtId="0" fontId="3" fillId="4" borderId="1" xfId="0" applyFont="1" applyFill="1" applyBorder="1" applyAlignment="1">
      <alignment horizontal="left" wrapText="1"/>
    </xf>
    <xf numFmtId="0" fontId="0" fillId="76" borderId="33" xfId="0" applyFill="1" applyBorder="1" applyAlignment="1">
      <alignment horizontal="center"/>
    </xf>
    <xf numFmtId="0" fontId="71" fillId="74" borderId="37" xfId="0" applyFont="1" applyFill="1" applyBorder="1"/>
    <xf numFmtId="0" fontId="71" fillId="74" borderId="38" xfId="0" applyFont="1" applyFill="1" applyBorder="1"/>
    <xf numFmtId="0" fontId="71" fillId="74" borderId="39" xfId="0" applyFont="1" applyFill="1" applyBorder="1"/>
    <xf numFmtId="0" fontId="0" fillId="0" borderId="40" xfId="0" applyBorder="1"/>
    <xf numFmtId="0" fontId="0" fillId="0" borderId="29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72" fillId="77" borderId="31" xfId="0" applyFont="1" applyFill="1" applyBorder="1" applyAlignment="1">
      <alignment vertical="center"/>
    </xf>
    <xf numFmtId="0" fontId="72" fillId="77" borderId="31" xfId="0" applyFont="1" applyFill="1" applyBorder="1" applyAlignment="1">
      <alignment horizontal="center" vertical="center"/>
    </xf>
    <xf numFmtId="0" fontId="72" fillId="78" borderId="31" xfId="0" applyFont="1" applyFill="1" applyBorder="1" applyAlignment="1">
      <alignment vertical="center"/>
    </xf>
    <xf numFmtId="0" fontId="72" fillId="78" borderId="31" xfId="0" applyFont="1" applyFill="1" applyBorder="1" applyAlignment="1">
      <alignment horizontal="center" vertical="center"/>
    </xf>
    <xf numFmtId="0" fontId="72" fillId="79" borderId="31" xfId="0" applyFont="1" applyFill="1" applyBorder="1" applyAlignment="1">
      <alignment vertical="center"/>
    </xf>
    <xf numFmtId="0" fontId="72" fillId="79" borderId="31" xfId="0" applyFont="1" applyFill="1" applyBorder="1" applyAlignment="1">
      <alignment horizontal="center" vertical="center"/>
    </xf>
    <xf numFmtId="0" fontId="72" fillId="80" borderId="31" xfId="0" applyFont="1" applyFill="1" applyBorder="1" applyAlignment="1">
      <alignment vertical="center"/>
    </xf>
    <xf numFmtId="0" fontId="72" fillId="80" borderId="31" xfId="0" applyFont="1" applyFill="1" applyBorder="1" applyAlignment="1">
      <alignment horizontal="center" vertical="center"/>
    </xf>
    <xf numFmtId="0" fontId="72" fillId="81" borderId="31" xfId="0" applyFont="1" applyFill="1" applyBorder="1" applyAlignment="1">
      <alignment vertical="center"/>
    </xf>
    <xf numFmtId="0" fontId="72" fillId="81" borderId="31" xfId="0" applyFont="1" applyFill="1" applyBorder="1" applyAlignment="1">
      <alignment horizontal="center" vertical="center"/>
    </xf>
    <xf numFmtId="0" fontId="1" fillId="0" borderId="0" xfId="2"/>
    <xf numFmtId="0" fontId="69" fillId="0" borderId="0" xfId="2" applyFont="1"/>
    <xf numFmtId="0" fontId="2" fillId="74" borderId="31" xfId="1" applyFont="1" applyFill="1" applyBorder="1" applyAlignment="1">
      <alignment horizontal="left" vertical="center" wrapText="1"/>
    </xf>
    <xf numFmtId="0" fontId="3" fillId="74" borderId="31" xfId="2" applyFont="1" applyFill="1" applyBorder="1" applyAlignment="1">
      <alignment horizontal="left" vertical="center" wrapText="1"/>
    </xf>
    <xf numFmtId="0" fontId="3" fillId="74" borderId="31" xfId="1" applyFont="1" applyFill="1" applyBorder="1" applyAlignment="1">
      <alignment horizontal="left" vertical="center" wrapText="1"/>
    </xf>
    <xf numFmtId="0" fontId="3" fillId="75" borderId="31" xfId="2" applyFont="1" applyFill="1" applyBorder="1" applyAlignment="1">
      <alignment horizontal="left" vertical="center" wrapText="1"/>
    </xf>
    <xf numFmtId="0" fontId="2" fillId="70" borderId="31" xfId="1" applyFont="1" applyFill="1" applyBorder="1" applyAlignment="1">
      <alignment horizontal="left" vertical="center" wrapText="1"/>
    </xf>
    <xf numFmtId="0" fontId="1" fillId="0" borderId="0" xfId="2" applyAlignment="1">
      <alignment horizontal="center" vertical="center" wrapText="1"/>
    </xf>
    <xf numFmtId="0" fontId="3" fillId="0" borderId="31" xfId="0" applyFont="1" applyBorder="1"/>
    <xf numFmtId="0" fontId="0" fillId="0" borderId="31" xfId="0" applyFill="1" applyBorder="1"/>
    <xf numFmtId="0" fontId="3" fillId="0" borderId="31" xfId="0" applyFont="1" applyFill="1" applyBorder="1" applyAlignment="1">
      <alignment horizontal="left"/>
    </xf>
    <xf numFmtId="164" fontId="3" fillId="0" borderId="31" xfId="2" applyNumberFormat="1" applyFont="1" applyFill="1" applyBorder="1"/>
    <xf numFmtId="0" fontId="1" fillId="0" borderId="31" xfId="2" applyBorder="1"/>
    <xf numFmtId="164" fontId="3" fillId="0" borderId="0" xfId="2" applyNumberFormat="1" applyFont="1" applyBorder="1"/>
    <xf numFmtId="0" fontId="1" fillId="4" borderId="44" xfId="0" applyFont="1" applyFill="1" applyBorder="1" applyAlignment="1">
      <alignment horizontal="left"/>
    </xf>
    <xf numFmtId="14" fontId="1" fillId="4" borderId="1" xfId="0" applyNumberFormat="1" applyFont="1" applyFill="1" applyBorder="1" applyAlignment="1">
      <alignment horizontal="left"/>
    </xf>
    <xf numFmtId="0" fontId="0" fillId="0" borderId="0" xfId="0" applyBorder="1"/>
    <xf numFmtId="0" fontId="0" fillId="82" borderId="31" xfId="0" applyFill="1" applyBorder="1" applyAlignment="1">
      <alignment horizontal="center"/>
    </xf>
    <xf numFmtId="0" fontId="1" fillId="0" borderId="1" xfId="2" applyNumberFormat="1" applyBorder="1" applyAlignment="1">
      <alignment horizontal="center"/>
    </xf>
    <xf numFmtId="0" fontId="73" fillId="0" borderId="45" xfId="0" applyFont="1" applyBorder="1" applyAlignment="1">
      <alignment horizontal="left" vertical="center" wrapText="1"/>
    </xf>
    <xf numFmtId="0" fontId="73" fillId="0" borderId="0" xfId="0" applyFont="1"/>
    <xf numFmtId="0" fontId="3" fillId="0" borderId="1" xfId="2" applyNumberFormat="1" applyFont="1" applyBorder="1"/>
    <xf numFmtId="0" fontId="0" fillId="0" borderId="0" xfId="0" applyAlignment="1">
      <alignment wrapText="1"/>
    </xf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44" xfId="0" applyBorder="1"/>
    <xf numFmtId="0" fontId="0" fillId="0" borderId="53" xfId="0" applyBorder="1"/>
    <xf numFmtId="0" fontId="1" fillId="68" borderId="31" xfId="2" applyNumberFormat="1" applyFill="1" applyBorder="1"/>
    <xf numFmtId="0" fontId="1" fillId="4" borderId="31" xfId="0" applyFont="1" applyFill="1" applyBorder="1" applyAlignment="1">
      <alignment horizontal="left"/>
    </xf>
    <xf numFmtId="0" fontId="2" fillId="2" borderId="31" xfId="1" applyFont="1" applyFill="1" applyBorder="1" applyAlignment="1">
      <alignment horizontal="left" vertical="top" wrapText="1"/>
    </xf>
    <xf numFmtId="0" fontId="74" fillId="0" borderId="0" xfId="0" applyFont="1"/>
    <xf numFmtId="0" fontId="75" fillId="0" borderId="0" xfId="0" applyFont="1"/>
    <xf numFmtId="0" fontId="75" fillId="0" borderId="60" xfId="0" applyFont="1" applyBorder="1" applyAlignment="1">
      <alignment vertical="center" wrapText="1"/>
    </xf>
    <xf numFmtId="0" fontId="75" fillId="0" borderId="61" xfId="0" applyFont="1" applyBorder="1" applyAlignment="1">
      <alignment vertical="center" wrapText="1"/>
    </xf>
    <xf numFmtId="0" fontId="77" fillId="0" borderId="0" xfId="0" applyFont="1"/>
    <xf numFmtId="0" fontId="78" fillId="0" borderId="0" xfId="0" applyFont="1"/>
    <xf numFmtId="0" fontId="1" fillId="4" borderId="31" xfId="0" applyFont="1" applyFill="1" applyBorder="1" applyAlignment="1">
      <alignment horizontal="left" wrapText="1"/>
    </xf>
    <xf numFmtId="0" fontId="79" fillId="4" borderId="31" xfId="0" applyFont="1" applyFill="1" applyBorder="1" applyAlignment="1">
      <alignment horizontal="left" wrapText="1"/>
    </xf>
    <xf numFmtId="0" fontId="76" fillId="0" borderId="0" xfId="0" applyFont="1"/>
    <xf numFmtId="0" fontId="76" fillId="0" borderId="0" xfId="0" applyFont="1" applyAlignment="1">
      <alignment horizontal="left" vertical="center" indent="3"/>
    </xf>
    <xf numFmtId="0" fontId="80" fillId="0" borderId="0" xfId="0" applyFont="1"/>
    <xf numFmtId="49" fontId="81" fillId="0" borderId="62" xfId="0" applyNumberFormat="1" applyFont="1" applyBorder="1" applyAlignment="1">
      <alignment vertical="center"/>
    </xf>
    <xf numFmtId="49" fontId="81" fillId="0" borderId="33" xfId="0" applyNumberFormat="1" applyFont="1" applyBorder="1" applyAlignment="1">
      <alignment vertical="center"/>
    </xf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 applyAlignment="1">
      <alignment horizontal="left" vertical="center" indent="3" readingOrder="1"/>
    </xf>
    <xf numFmtId="0" fontId="85" fillId="0" borderId="0" xfId="0" applyFont="1"/>
    <xf numFmtId="0" fontId="83" fillId="0" borderId="0" xfId="0" applyFont="1" applyAlignment="1">
      <alignment horizontal="justify" vertical="center"/>
    </xf>
    <xf numFmtId="0" fontId="86" fillId="0" borderId="0" xfId="0" applyFont="1"/>
    <xf numFmtId="0" fontId="87" fillId="0" borderId="0" xfId="0" applyFont="1"/>
    <xf numFmtId="0" fontId="89" fillId="0" borderId="0" xfId="0" applyFont="1" applyAlignment="1">
      <alignment vertical="center"/>
    </xf>
    <xf numFmtId="0" fontId="89" fillId="0" borderId="0" xfId="0" applyFont="1"/>
    <xf numFmtId="0" fontId="90" fillId="0" borderId="0" xfId="0" applyFont="1"/>
    <xf numFmtId="0" fontId="91" fillId="0" borderId="0" xfId="0" applyFont="1"/>
    <xf numFmtId="0" fontId="94" fillId="0" borderId="0" xfId="0" applyFont="1"/>
    <xf numFmtId="0" fontId="95" fillId="0" borderId="0" xfId="0" applyFont="1"/>
    <xf numFmtId="0" fontId="96" fillId="0" borderId="0" xfId="0" applyFont="1"/>
    <xf numFmtId="0" fontId="97" fillId="4" borderId="1" xfId="0" applyFont="1" applyFill="1" applyBorder="1" applyAlignment="1">
      <alignment horizontal="left"/>
    </xf>
    <xf numFmtId="0" fontId="98" fillId="0" borderId="0" xfId="0" applyFont="1"/>
    <xf numFmtId="0" fontId="99" fillId="0" borderId="0" xfId="0" applyFont="1"/>
    <xf numFmtId="0" fontId="0" fillId="71" borderId="26" xfId="0" applyFill="1" applyBorder="1" applyAlignment="1">
      <alignment horizontal="center"/>
    </xf>
    <xf numFmtId="0" fontId="0" fillId="71" borderId="27" xfId="0" applyFill="1" applyBorder="1" applyAlignment="1">
      <alignment horizontal="center"/>
    </xf>
    <xf numFmtId="0" fontId="0" fillId="71" borderId="28" xfId="0" applyFill="1" applyBorder="1" applyAlignment="1">
      <alignment horizontal="center"/>
    </xf>
    <xf numFmtId="0" fontId="71" fillId="74" borderId="34" xfId="0" applyFont="1" applyFill="1" applyBorder="1" applyAlignment="1">
      <alignment horizontal="center"/>
    </xf>
    <xf numFmtId="0" fontId="71" fillId="74" borderId="35" xfId="0" applyFont="1" applyFill="1" applyBorder="1" applyAlignment="1">
      <alignment horizontal="center"/>
    </xf>
    <xf numFmtId="0" fontId="71" fillId="74" borderId="36" xfId="0" applyFont="1" applyFill="1" applyBorder="1" applyAlignment="1">
      <alignment horizontal="center"/>
    </xf>
  </cellXfs>
  <cellStyles count="5569">
    <cellStyle name=" 1" xfId="8"/>
    <cellStyle name=" 1 2" xfId="9"/>
    <cellStyle name=" 1 3" xfId="10"/>
    <cellStyle name=" 1 4" xfId="11"/>
    <cellStyle name=" 1 5" xfId="12"/>
    <cellStyle name=" 1 6" xfId="13"/>
    <cellStyle name=" 1 7" xfId="14"/>
    <cellStyle name=" 1 8" xfId="15"/>
    <cellStyle name=" 1 9" xfId="16"/>
    <cellStyle name="20 % - Accent1 10" xfId="18"/>
    <cellStyle name="20 % - Accent1 10 2" xfId="19"/>
    <cellStyle name="20 % - Accent1 10 3" xfId="20"/>
    <cellStyle name="20 % - Accent1 10 4" xfId="21"/>
    <cellStyle name="20 % - Accent1 11" xfId="22"/>
    <cellStyle name="20 % - Accent1 12" xfId="3782"/>
    <cellStyle name="20 % - Accent1 13" xfId="17"/>
    <cellStyle name="20 % - Accent1 2" xfId="23"/>
    <cellStyle name="20 % - Accent1 2 2" xfId="24"/>
    <cellStyle name="20 % - Accent1 2 2 2" xfId="25"/>
    <cellStyle name="20 % - Accent1 2 3" xfId="26"/>
    <cellStyle name="20 % - Accent1 2 3 2" xfId="27"/>
    <cellStyle name="20 % - Accent1 2 3 3" xfId="28"/>
    <cellStyle name="20 % - Accent1 2 3 4" xfId="29"/>
    <cellStyle name="20 % - Accent1 2 4" xfId="30"/>
    <cellStyle name="20 % - Accent1 3" xfId="31"/>
    <cellStyle name="20 % - Accent1 3 2" xfId="32"/>
    <cellStyle name="20 % - Accent1 3 2 2" xfId="33"/>
    <cellStyle name="20 % - Accent1 3 2 3" xfId="34"/>
    <cellStyle name="20 % - Accent1 3 2 4" xfId="35"/>
    <cellStyle name="20 % - Accent1 3 3" xfId="36"/>
    <cellStyle name="20 % - Accent1 3 4" xfId="37"/>
    <cellStyle name="20 % - Accent1 3 5" xfId="38"/>
    <cellStyle name="20 % - Accent1 4" xfId="39"/>
    <cellStyle name="20 % - Accent1 4 2" xfId="40"/>
    <cellStyle name="20 % - Accent1 4 2 2" xfId="41"/>
    <cellStyle name="20 % - Accent1 4 2 3" xfId="42"/>
    <cellStyle name="20 % - Accent1 4 2 4" xfId="43"/>
    <cellStyle name="20 % - Accent1 4 3" xfId="44"/>
    <cellStyle name="20 % - Accent1 4 4" xfId="45"/>
    <cellStyle name="20 % - Accent1 4 5" xfId="46"/>
    <cellStyle name="20 % - Accent1 5" xfId="47"/>
    <cellStyle name="20 % - Accent1 5 2" xfId="48"/>
    <cellStyle name="20 % - Accent1 5 2 2" xfId="49"/>
    <cellStyle name="20 % - Accent1 5 2 3" xfId="50"/>
    <cellStyle name="20 % - Accent1 5 2 4" xfId="51"/>
    <cellStyle name="20 % - Accent1 5 3" xfId="52"/>
    <cellStyle name="20 % - Accent1 5 4" xfId="53"/>
    <cellStyle name="20 % - Accent1 5 5" xfId="54"/>
    <cellStyle name="20 % - Accent1 6" xfId="55"/>
    <cellStyle name="20 % - Accent1 6 2" xfId="56"/>
    <cellStyle name="20 % - Accent1 6 2 2" xfId="57"/>
    <cellStyle name="20 % - Accent1 6 2 3" xfId="58"/>
    <cellStyle name="20 % - Accent1 6 2 4" xfId="59"/>
    <cellStyle name="20 % - Accent1 6 3" xfId="60"/>
    <cellStyle name="20 % - Accent1 6 4" xfId="61"/>
    <cellStyle name="20 % - Accent1 6 5" xfId="62"/>
    <cellStyle name="20 % - Accent1 7" xfId="63"/>
    <cellStyle name="20 % - Accent1 7 2" xfId="64"/>
    <cellStyle name="20 % - Accent1 7 3" xfId="65"/>
    <cellStyle name="20 % - Accent1 7 4" xfId="66"/>
    <cellStyle name="20 % - Accent1 8" xfId="67"/>
    <cellStyle name="20 % - Accent1 8 2" xfId="68"/>
    <cellStyle name="20 % - Accent1 8 3" xfId="69"/>
    <cellStyle name="20 % - Accent1 8 4" xfId="70"/>
    <cellStyle name="20 % - Accent1 9" xfId="71"/>
    <cellStyle name="20 % - Accent1 9 2" xfId="72"/>
    <cellStyle name="20 % - Accent1 9 3" xfId="73"/>
    <cellStyle name="20 % - Accent1 9 4" xfId="74"/>
    <cellStyle name="20 % - Accent2 10" xfId="76"/>
    <cellStyle name="20 % - Accent2 10 2" xfId="77"/>
    <cellStyle name="20 % - Accent2 10 3" xfId="78"/>
    <cellStyle name="20 % - Accent2 10 4" xfId="79"/>
    <cellStyle name="20 % - Accent2 11" xfId="80"/>
    <cellStyle name="20 % - Accent2 12" xfId="3783"/>
    <cellStyle name="20 % - Accent2 13" xfId="75"/>
    <cellStyle name="20 % - Accent2 2" xfId="81"/>
    <cellStyle name="20 % - Accent2 2 2" xfId="82"/>
    <cellStyle name="20 % - Accent2 2 2 2" xfId="83"/>
    <cellStyle name="20 % - Accent2 2 3" xfId="84"/>
    <cellStyle name="20 % - Accent2 2 3 2" xfId="85"/>
    <cellStyle name="20 % - Accent2 2 3 3" xfId="86"/>
    <cellStyle name="20 % - Accent2 2 3 4" xfId="87"/>
    <cellStyle name="20 % - Accent2 2 4" xfId="88"/>
    <cellStyle name="20 % - Accent2 3" xfId="89"/>
    <cellStyle name="20 % - Accent2 3 2" xfId="90"/>
    <cellStyle name="20 % - Accent2 3 2 2" xfId="91"/>
    <cellStyle name="20 % - Accent2 3 2 3" xfId="92"/>
    <cellStyle name="20 % - Accent2 3 2 4" xfId="93"/>
    <cellStyle name="20 % - Accent2 3 3" xfId="94"/>
    <cellStyle name="20 % - Accent2 3 4" xfId="95"/>
    <cellStyle name="20 % - Accent2 3 5" xfId="96"/>
    <cellStyle name="20 % - Accent2 4" xfId="97"/>
    <cellStyle name="20 % - Accent2 4 2" xfId="98"/>
    <cellStyle name="20 % - Accent2 4 2 2" xfId="99"/>
    <cellStyle name="20 % - Accent2 4 2 3" xfId="100"/>
    <cellStyle name="20 % - Accent2 4 2 4" xfId="101"/>
    <cellStyle name="20 % - Accent2 4 3" xfId="102"/>
    <cellStyle name="20 % - Accent2 4 4" xfId="103"/>
    <cellStyle name="20 % - Accent2 4 5" xfId="104"/>
    <cellStyle name="20 % - Accent2 5" xfId="105"/>
    <cellStyle name="20 % - Accent2 5 2" xfId="106"/>
    <cellStyle name="20 % - Accent2 5 2 2" xfId="107"/>
    <cellStyle name="20 % - Accent2 5 2 3" xfId="108"/>
    <cellStyle name="20 % - Accent2 5 2 4" xfId="109"/>
    <cellStyle name="20 % - Accent2 5 3" xfId="110"/>
    <cellStyle name="20 % - Accent2 5 4" xfId="111"/>
    <cellStyle name="20 % - Accent2 5 5" xfId="112"/>
    <cellStyle name="20 % - Accent2 6" xfId="113"/>
    <cellStyle name="20 % - Accent2 6 2" xfId="114"/>
    <cellStyle name="20 % - Accent2 6 2 2" xfId="115"/>
    <cellStyle name="20 % - Accent2 6 2 3" xfId="116"/>
    <cellStyle name="20 % - Accent2 6 2 4" xfId="117"/>
    <cellStyle name="20 % - Accent2 6 3" xfId="118"/>
    <cellStyle name="20 % - Accent2 6 4" xfId="119"/>
    <cellStyle name="20 % - Accent2 6 5" xfId="120"/>
    <cellStyle name="20 % - Accent2 7" xfId="121"/>
    <cellStyle name="20 % - Accent2 7 2" xfId="122"/>
    <cellStyle name="20 % - Accent2 7 3" xfId="123"/>
    <cellStyle name="20 % - Accent2 7 4" xfId="124"/>
    <cellStyle name="20 % - Accent2 8" xfId="125"/>
    <cellStyle name="20 % - Accent2 8 2" xfId="126"/>
    <cellStyle name="20 % - Accent2 8 3" xfId="127"/>
    <cellStyle name="20 % - Accent2 8 4" xfId="128"/>
    <cellStyle name="20 % - Accent2 9" xfId="129"/>
    <cellStyle name="20 % - Accent2 9 2" xfId="130"/>
    <cellStyle name="20 % - Accent2 9 3" xfId="131"/>
    <cellStyle name="20 % - Accent2 9 4" xfId="132"/>
    <cellStyle name="20 % - Accent3 10" xfId="134"/>
    <cellStyle name="20 % - Accent3 10 2" xfId="135"/>
    <cellStyle name="20 % - Accent3 10 3" xfId="136"/>
    <cellStyle name="20 % - Accent3 10 4" xfId="137"/>
    <cellStyle name="20 % - Accent3 11" xfId="138"/>
    <cellStyle name="20 % - Accent3 12" xfId="3784"/>
    <cellStyle name="20 % - Accent3 13" xfId="133"/>
    <cellStyle name="20 % - Accent3 2" xfId="139"/>
    <cellStyle name="20 % - Accent3 2 2" xfId="140"/>
    <cellStyle name="20 % - Accent3 2 2 2" xfId="141"/>
    <cellStyle name="20 % - Accent3 2 3" xfId="142"/>
    <cellStyle name="20 % - Accent3 2 3 2" xfId="143"/>
    <cellStyle name="20 % - Accent3 2 3 3" xfId="144"/>
    <cellStyle name="20 % - Accent3 2 3 4" xfId="145"/>
    <cellStyle name="20 % - Accent3 2 4" xfId="146"/>
    <cellStyle name="20 % - Accent3 3" xfId="147"/>
    <cellStyle name="20 % - Accent3 3 2" xfId="148"/>
    <cellStyle name="20 % - Accent3 3 2 2" xfId="149"/>
    <cellStyle name="20 % - Accent3 3 2 3" xfId="150"/>
    <cellStyle name="20 % - Accent3 3 2 4" xfId="151"/>
    <cellStyle name="20 % - Accent3 3 3" xfId="152"/>
    <cellStyle name="20 % - Accent3 3 4" xfId="153"/>
    <cellStyle name="20 % - Accent3 3 5" xfId="154"/>
    <cellStyle name="20 % - Accent3 4" xfId="155"/>
    <cellStyle name="20 % - Accent3 4 2" xfId="156"/>
    <cellStyle name="20 % - Accent3 4 2 2" xfId="157"/>
    <cellStyle name="20 % - Accent3 4 2 3" xfId="158"/>
    <cellStyle name="20 % - Accent3 4 2 4" xfId="159"/>
    <cellStyle name="20 % - Accent3 4 3" xfId="160"/>
    <cellStyle name="20 % - Accent3 4 4" xfId="161"/>
    <cellStyle name="20 % - Accent3 4 5" xfId="162"/>
    <cellStyle name="20 % - Accent3 5" xfId="163"/>
    <cellStyle name="20 % - Accent3 5 2" xfId="164"/>
    <cellStyle name="20 % - Accent3 5 2 2" xfId="165"/>
    <cellStyle name="20 % - Accent3 5 2 3" xfId="166"/>
    <cellStyle name="20 % - Accent3 5 2 4" xfId="167"/>
    <cellStyle name="20 % - Accent3 5 3" xfId="168"/>
    <cellStyle name="20 % - Accent3 5 4" xfId="169"/>
    <cellStyle name="20 % - Accent3 5 5" xfId="170"/>
    <cellStyle name="20 % - Accent3 6" xfId="171"/>
    <cellStyle name="20 % - Accent3 6 2" xfId="172"/>
    <cellStyle name="20 % - Accent3 6 2 2" xfId="173"/>
    <cellStyle name="20 % - Accent3 6 2 3" xfId="174"/>
    <cellStyle name="20 % - Accent3 6 2 4" xfId="175"/>
    <cellStyle name="20 % - Accent3 6 3" xfId="176"/>
    <cellStyle name="20 % - Accent3 6 4" xfId="177"/>
    <cellStyle name="20 % - Accent3 6 5" xfId="178"/>
    <cellStyle name="20 % - Accent3 7" xfId="179"/>
    <cellStyle name="20 % - Accent3 7 2" xfId="180"/>
    <cellStyle name="20 % - Accent3 7 3" xfId="181"/>
    <cellStyle name="20 % - Accent3 7 4" xfId="182"/>
    <cellStyle name="20 % - Accent3 8" xfId="183"/>
    <cellStyle name="20 % - Accent3 8 2" xfId="184"/>
    <cellStyle name="20 % - Accent3 8 3" xfId="185"/>
    <cellStyle name="20 % - Accent3 8 4" xfId="186"/>
    <cellStyle name="20 % - Accent3 9" xfId="187"/>
    <cellStyle name="20 % - Accent3 9 2" xfId="188"/>
    <cellStyle name="20 % - Accent3 9 3" xfId="189"/>
    <cellStyle name="20 % - Accent3 9 4" xfId="190"/>
    <cellStyle name="20 % - Accent4 10" xfId="192"/>
    <cellStyle name="20 % - Accent4 10 2" xfId="193"/>
    <cellStyle name="20 % - Accent4 10 3" xfId="194"/>
    <cellStyle name="20 % - Accent4 10 4" xfId="195"/>
    <cellStyle name="20 % - Accent4 11" xfId="196"/>
    <cellStyle name="20 % - Accent4 12" xfId="3785"/>
    <cellStyle name="20 % - Accent4 13" xfId="191"/>
    <cellStyle name="20 % - Accent4 2" xfId="197"/>
    <cellStyle name="20 % - Accent4 2 2" xfId="198"/>
    <cellStyle name="20 % - Accent4 2 2 2" xfId="199"/>
    <cellStyle name="20 % - Accent4 2 3" xfId="200"/>
    <cellStyle name="20 % - Accent4 2 3 2" xfId="201"/>
    <cellStyle name="20 % - Accent4 2 3 3" xfId="202"/>
    <cellStyle name="20 % - Accent4 2 3 4" xfId="203"/>
    <cellStyle name="20 % - Accent4 2 4" xfId="204"/>
    <cellStyle name="20 % - Accent4 3" xfId="205"/>
    <cellStyle name="20 % - Accent4 3 2" xfId="206"/>
    <cellStyle name="20 % - Accent4 3 2 2" xfId="207"/>
    <cellStyle name="20 % - Accent4 3 2 3" xfId="208"/>
    <cellStyle name="20 % - Accent4 3 2 4" xfId="209"/>
    <cellStyle name="20 % - Accent4 3 3" xfId="210"/>
    <cellStyle name="20 % - Accent4 3 4" xfId="211"/>
    <cellStyle name="20 % - Accent4 3 5" xfId="212"/>
    <cellStyle name="20 % - Accent4 4" xfId="213"/>
    <cellStyle name="20 % - Accent4 4 2" xfId="214"/>
    <cellStyle name="20 % - Accent4 4 2 2" xfId="215"/>
    <cellStyle name="20 % - Accent4 4 2 3" xfId="216"/>
    <cellStyle name="20 % - Accent4 4 2 4" xfId="217"/>
    <cellStyle name="20 % - Accent4 4 3" xfId="218"/>
    <cellStyle name="20 % - Accent4 4 4" xfId="219"/>
    <cellStyle name="20 % - Accent4 4 5" xfId="220"/>
    <cellStyle name="20 % - Accent4 5" xfId="221"/>
    <cellStyle name="20 % - Accent4 5 2" xfId="222"/>
    <cellStyle name="20 % - Accent4 5 2 2" xfId="223"/>
    <cellStyle name="20 % - Accent4 5 2 3" xfId="224"/>
    <cellStyle name="20 % - Accent4 5 2 4" xfId="225"/>
    <cellStyle name="20 % - Accent4 5 3" xfId="226"/>
    <cellStyle name="20 % - Accent4 5 4" xfId="227"/>
    <cellStyle name="20 % - Accent4 5 5" xfId="228"/>
    <cellStyle name="20 % - Accent4 6" xfId="229"/>
    <cellStyle name="20 % - Accent4 6 2" xfId="230"/>
    <cellStyle name="20 % - Accent4 6 2 2" xfId="231"/>
    <cellStyle name="20 % - Accent4 6 2 3" xfId="232"/>
    <cellStyle name="20 % - Accent4 6 2 4" xfId="233"/>
    <cellStyle name="20 % - Accent4 6 3" xfId="234"/>
    <cellStyle name="20 % - Accent4 6 4" xfId="235"/>
    <cellStyle name="20 % - Accent4 6 5" xfId="236"/>
    <cellStyle name="20 % - Accent4 7" xfId="237"/>
    <cellStyle name="20 % - Accent4 7 2" xfId="238"/>
    <cellStyle name="20 % - Accent4 7 3" xfId="239"/>
    <cellStyle name="20 % - Accent4 7 4" xfId="240"/>
    <cellStyle name="20 % - Accent4 8" xfId="241"/>
    <cellStyle name="20 % - Accent4 8 2" xfId="242"/>
    <cellStyle name="20 % - Accent4 8 3" xfId="243"/>
    <cellStyle name="20 % - Accent4 8 4" xfId="244"/>
    <cellStyle name="20 % - Accent4 9" xfId="245"/>
    <cellStyle name="20 % - Accent4 9 2" xfId="246"/>
    <cellStyle name="20 % - Accent4 9 3" xfId="247"/>
    <cellStyle name="20 % - Accent4 9 4" xfId="248"/>
    <cellStyle name="20 % - Accent5 10" xfId="250"/>
    <cellStyle name="20 % - Accent5 10 2" xfId="251"/>
    <cellStyle name="20 % - Accent5 10 3" xfId="252"/>
    <cellStyle name="20 % - Accent5 10 4" xfId="253"/>
    <cellStyle name="20 % - Accent5 11" xfId="254"/>
    <cellStyle name="20 % - Accent5 12" xfId="3786"/>
    <cellStyle name="20 % - Accent5 13" xfId="249"/>
    <cellStyle name="20 % - Accent5 2" xfId="255"/>
    <cellStyle name="20 % - Accent5 2 2" xfId="256"/>
    <cellStyle name="20 % - Accent5 2 2 2" xfId="257"/>
    <cellStyle name="20 % - Accent5 2 3" xfId="258"/>
    <cellStyle name="20 % - Accent5 3" xfId="259"/>
    <cellStyle name="20 % - Accent5 3 2" xfId="260"/>
    <cellStyle name="20 % - Accent5 3 2 2" xfId="261"/>
    <cellStyle name="20 % - Accent5 3 2 3" xfId="262"/>
    <cellStyle name="20 % - Accent5 3 2 4" xfId="263"/>
    <cellStyle name="20 % - Accent5 3 3" xfId="264"/>
    <cellStyle name="20 % - Accent5 3 4" xfId="265"/>
    <cellStyle name="20 % - Accent5 3 5" xfId="266"/>
    <cellStyle name="20 % - Accent5 4" xfId="267"/>
    <cellStyle name="20 % - Accent5 4 2" xfId="268"/>
    <cellStyle name="20 % - Accent5 4 2 2" xfId="269"/>
    <cellStyle name="20 % - Accent5 4 2 3" xfId="270"/>
    <cellStyle name="20 % - Accent5 4 2 4" xfId="271"/>
    <cellStyle name="20 % - Accent5 4 3" xfId="272"/>
    <cellStyle name="20 % - Accent5 4 4" xfId="273"/>
    <cellStyle name="20 % - Accent5 4 5" xfId="274"/>
    <cellStyle name="20 % - Accent5 5" xfId="275"/>
    <cellStyle name="20 % - Accent5 5 2" xfId="276"/>
    <cellStyle name="20 % - Accent5 5 2 2" xfId="277"/>
    <cellStyle name="20 % - Accent5 5 2 3" xfId="278"/>
    <cellStyle name="20 % - Accent5 5 2 4" xfId="279"/>
    <cellStyle name="20 % - Accent5 5 3" xfId="280"/>
    <cellStyle name="20 % - Accent5 5 4" xfId="281"/>
    <cellStyle name="20 % - Accent5 5 5" xfId="282"/>
    <cellStyle name="20 % - Accent5 6" xfId="283"/>
    <cellStyle name="20 % - Accent5 6 2" xfId="284"/>
    <cellStyle name="20 % - Accent5 6 2 2" xfId="285"/>
    <cellStyle name="20 % - Accent5 6 2 3" xfId="286"/>
    <cellStyle name="20 % - Accent5 6 2 4" xfId="287"/>
    <cellStyle name="20 % - Accent5 6 3" xfId="288"/>
    <cellStyle name="20 % - Accent5 6 4" xfId="289"/>
    <cellStyle name="20 % - Accent5 6 5" xfId="290"/>
    <cellStyle name="20 % - Accent5 7" xfId="291"/>
    <cellStyle name="20 % - Accent5 7 2" xfId="292"/>
    <cellStyle name="20 % - Accent5 7 3" xfId="293"/>
    <cellStyle name="20 % - Accent5 7 4" xfId="294"/>
    <cellStyle name="20 % - Accent5 8" xfId="295"/>
    <cellStyle name="20 % - Accent5 8 2" xfId="296"/>
    <cellStyle name="20 % - Accent5 8 3" xfId="297"/>
    <cellStyle name="20 % - Accent5 8 4" xfId="298"/>
    <cellStyle name="20 % - Accent5 9" xfId="299"/>
    <cellStyle name="20 % - Accent5 9 2" xfId="300"/>
    <cellStyle name="20 % - Accent5 9 3" xfId="301"/>
    <cellStyle name="20 % - Accent5 9 4" xfId="302"/>
    <cellStyle name="20 % - Accent6 10" xfId="304"/>
    <cellStyle name="20 % - Accent6 10 2" xfId="305"/>
    <cellStyle name="20 % - Accent6 10 3" xfId="306"/>
    <cellStyle name="20 % - Accent6 10 4" xfId="307"/>
    <cellStyle name="20 % - Accent6 11" xfId="308"/>
    <cellStyle name="20 % - Accent6 12" xfId="3787"/>
    <cellStyle name="20 % - Accent6 13" xfId="303"/>
    <cellStyle name="20 % - Accent6 2" xfId="309"/>
    <cellStyle name="20 % - Accent6 2 2" xfId="310"/>
    <cellStyle name="20 % - Accent6 2 2 2" xfId="311"/>
    <cellStyle name="20 % - Accent6 2 3" xfId="312"/>
    <cellStyle name="20 % - Accent6 2 3 2" xfId="313"/>
    <cellStyle name="20 % - Accent6 2 3 3" xfId="314"/>
    <cellStyle name="20 % - Accent6 2 3 4" xfId="315"/>
    <cellStyle name="20 % - Accent6 2 4" xfId="316"/>
    <cellStyle name="20 % - Accent6 3" xfId="317"/>
    <cellStyle name="20 % - Accent6 3 2" xfId="318"/>
    <cellStyle name="20 % - Accent6 3 2 2" xfId="319"/>
    <cellStyle name="20 % - Accent6 3 2 3" xfId="320"/>
    <cellStyle name="20 % - Accent6 3 2 4" xfId="321"/>
    <cellStyle name="20 % - Accent6 3 3" xfId="322"/>
    <cellStyle name="20 % - Accent6 3 4" xfId="323"/>
    <cellStyle name="20 % - Accent6 3 5" xfId="324"/>
    <cellStyle name="20 % - Accent6 4" xfId="325"/>
    <cellStyle name="20 % - Accent6 4 2" xfId="326"/>
    <cellStyle name="20 % - Accent6 4 2 2" xfId="327"/>
    <cellStyle name="20 % - Accent6 4 2 3" xfId="328"/>
    <cellStyle name="20 % - Accent6 4 2 4" xfId="329"/>
    <cellStyle name="20 % - Accent6 4 3" xfId="330"/>
    <cellStyle name="20 % - Accent6 4 4" xfId="331"/>
    <cellStyle name="20 % - Accent6 4 5" xfId="332"/>
    <cellStyle name="20 % - Accent6 5" xfId="333"/>
    <cellStyle name="20 % - Accent6 5 2" xfId="334"/>
    <cellStyle name="20 % - Accent6 5 2 2" xfId="335"/>
    <cellStyle name="20 % - Accent6 5 2 3" xfId="336"/>
    <cellStyle name="20 % - Accent6 5 2 4" xfId="337"/>
    <cellStyle name="20 % - Accent6 5 3" xfId="338"/>
    <cellStyle name="20 % - Accent6 5 4" xfId="339"/>
    <cellStyle name="20 % - Accent6 5 5" xfId="340"/>
    <cellStyle name="20 % - Accent6 6" xfId="341"/>
    <cellStyle name="20 % - Accent6 6 2" xfId="342"/>
    <cellStyle name="20 % - Accent6 6 2 2" xfId="343"/>
    <cellStyle name="20 % - Accent6 6 2 3" xfId="344"/>
    <cellStyle name="20 % - Accent6 6 2 4" xfId="345"/>
    <cellStyle name="20 % - Accent6 6 3" xfId="346"/>
    <cellStyle name="20 % - Accent6 6 4" xfId="347"/>
    <cellStyle name="20 % - Accent6 6 5" xfId="348"/>
    <cellStyle name="20 % - Accent6 7" xfId="349"/>
    <cellStyle name="20 % - Accent6 7 2" xfId="350"/>
    <cellStyle name="20 % - Accent6 7 3" xfId="351"/>
    <cellStyle name="20 % - Accent6 7 4" xfId="352"/>
    <cellStyle name="20 % - Accent6 8" xfId="353"/>
    <cellStyle name="20 % - Accent6 8 2" xfId="354"/>
    <cellStyle name="20 % - Accent6 8 3" xfId="355"/>
    <cellStyle name="20 % - Accent6 8 4" xfId="356"/>
    <cellStyle name="20 % - Accent6 9" xfId="357"/>
    <cellStyle name="20 % - Accent6 9 2" xfId="358"/>
    <cellStyle name="20 % - Accent6 9 3" xfId="359"/>
    <cellStyle name="20 % - Accent6 9 4" xfId="360"/>
    <cellStyle name="20% - Accent1" xfId="361"/>
    <cellStyle name="20% - Accent1 2" xfId="362"/>
    <cellStyle name="20% - Accent2" xfId="363"/>
    <cellStyle name="20% - Accent2 2" xfId="364"/>
    <cellStyle name="20% - Accent3" xfId="365"/>
    <cellStyle name="20% - Accent3 2" xfId="366"/>
    <cellStyle name="20% - Accent4" xfId="367"/>
    <cellStyle name="20% - Accent4 2" xfId="368"/>
    <cellStyle name="20% - Accent5" xfId="369"/>
    <cellStyle name="20% - Accent5 2" xfId="370"/>
    <cellStyle name="20% - Accent6" xfId="371"/>
    <cellStyle name="20% - Accent6 2" xfId="372"/>
    <cellStyle name="40 % - Accent1 10" xfId="374"/>
    <cellStyle name="40 % - Accent1 10 2" xfId="375"/>
    <cellStyle name="40 % - Accent1 10 3" xfId="376"/>
    <cellStyle name="40 % - Accent1 10 4" xfId="377"/>
    <cellStyle name="40 % - Accent1 11" xfId="378"/>
    <cellStyle name="40 % - Accent1 12" xfId="3788"/>
    <cellStyle name="40 % - Accent1 13" xfId="373"/>
    <cellStyle name="40 % - Accent1 2" xfId="379"/>
    <cellStyle name="40 % - Accent1 2 2" xfId="380"/>
    <cellStyle name="40 % - Accent1 2 2 2" xfId="381"/>
    <cellStyle name="40 % - Accent1 2 3" xfId="382"/>
    <cellStyle name="40 % - Accent1 2 3 2" xfId="383"/>
    <cellStyle name="40 % - Accent1 2 3 3" xfId="384"/>
    <cellStyle name="40 % - Accent1 2 3 4" xfId="385"/>
    <cellStyle name="40 % - Accent1 2 4" xfId="386"/>
    <cellStyle name="40 % - Accent1 3" xfId="387"/>
    <cellStyle name="40 % - Accent1 3 2" xfId="388"/>
    <cellStyle name="40 % - Accent1 3 2 2" xfId="389"/>
    <cellStyle name="40 % - Accent1 3 2 3" xfId="390"/>
    <cellStyle name="40 % - Accent1 3 2 4" xfId="391"/>
    <cellStyle name="40 % - Accent1 3 3" xfId="392"/>
    <cellStyle name="40 % - Accent1 3 4" xfId="393"/>
    <cellStyle name="40 % - Accent1 3 5" xfId="394"/>
    <cellStyle name="40 % - Accent1 4" xfId="395"/>
    <cellStyle name="40 % - Accent1 4 2" xfId="396"/>
    <cellStyle name="40 % - Accent1 4 2 2" xfId="397"/>
    <cellStyle name="40 % - Accent1 4 2 3" xfId="398"/>
    <cellStyle name="40 % - Accent1 4 2 4" xfId="399"/>
    <cellStyle name="40 % - Accent1 4 3" xfId="400"/>
    <cellStyle name="40 % - Accent1 4 4" xfId="401"/>
    <cellStyle name="40 % - Accent1 4 5" xfId="402"/>
    <cellStyle name="40 % - Accent1 5" xfId="403"/>
    <cellStyle name="40 % - Accent1 5 2" xfId="404"/>
    <cellStyle name="40 % - Accent1 5 2 2" xfId="405"/>
    <cellStyle name="40 % - Accent1 5 2 3" xfId="406"/>
    <cellStyle name="40 % - Accent1 5 2 4" xfId="407"/>
    <cellStyle name="40 % - Accent1 5 3" xfId="408"/>
    <cellStyle name="40 % - Accent1 5 4" xfId="409"/>
    <cellStyle name="40 % - Accent1 5 5" xfId="410"/>
    <cellStyle name="40 % - Accent1 6" xfId="411"/>
    <cellStyle name="40 % - Accent1 6 2" xfId="412"/>
    <cellStyle name="40 % - Accent1 6 2 2" xfId="413"/>
    <cellStyle name="40 % - Accent1 6 2 3" xfId="414"/>
    <cellStyle name="40 % - Accent1 6 2 4" xfId="415"/>
    <cellStyle name="40 % - Accent1 6 3" xfId="416"/>
    <cellStyle name="40 % - Accent1 6 4" xfId="417"/>
    <cellStyle name="40 % - Accent1 6 5" xfId="418"/>
    <cellStyle name="40 % - Accent1 7" xfId="419"/>
    <cellStyle name="40 % - Accent1 7 2" xfId="420"/>
    <cellStyle name="40 % - Accent1 7 3" xfId="421"/>
    <cellStyle name="40 % - Accent1 7 4" xfId="422"/>
    <cellStyle name="40 % - Accent1 8" xfId="423"/>
    <cellStyle name="40 % - Accent1 8 2" xfId="424"/>
    <cellStyle name="40 % - Accent1 8 3" xfId="425"/>
    <cellStyle name="40 % - Accent1 8 4" xfId="426"/>
    <cellStyle name="40 % - Accent1 9" xfId="427"/>
    <cellStyle name="40 % - Accent1 9 2" xfId="428"/>
    <cellStyle name="40 % - Accent1 9 3" xfId="429"/>
    <cellStyle name="40 % - Accent1 9 4" xfId="430"/>
    <cellStyle name="40 % - Accent2 10" xfId="432"/>
    <cellStyle name="40 % - Accent2 10 2" xfId="433"/>
    <cellStyle name="40 % - Accent2 10 3" xfId="434"/>
    <cellStyle name="40 % - Accent2 10 4" xfId="435"/>
    <cellStyle name="40 % - Accent2 11" xfId="436"/>
    <cellStyle name="40 % - Accent2 12" xfId="3789"/>
    <cellStyle name="40 % - Accent2 13" xfId="431"/>
    <cellStyle name="40 % - Accent2 2" xfId="437"/>
    <cellStyle name="40 % - Accent2 2 2" xfId="438"/>
    <cellStyle name="40 % - Accent2 2 2 2" xfId="439"/>
    <cellStyle name="40 % - Accent2 2 3" xfId="440"/>
    <cellStyle name="40 % - Accent2 3" xfId="441"/>
    <cellStyle name="40 % - Accent2 3 2" xfId="442"/>
    <cellStyle name="40 % - Accent2 3 2 2" xfId="443"/>
    <cellStyle name="40 % - Accent2 3 2 3" xfId="444"/>
    <cellStyle name="40 % - Accent2 3 2 4" xfId="445"/>
    <cellStyle name="40 % - Accent2 3 3" xfId="446"/>
    <cellStyle name="40 % - Accent2 3 4" xfId="447"/>
    <cellStyle name="40 % - Accent2 3 5" xfId="448"/>
    <cellStyle name="40 % - Accent2 4" xfId="449"/>
    <cellStyle name="40 % - Accent2 4 2" xfId="450"/>
    <cellStyle name="40 % - Accent2 4 2 2" xfId="451"/>
    <cellStyle name="40 % - Accent2 4 2 3" xfId="452"/>
    <cellStyle name="40 % - Accent2 4 2 4" xfId="453"/>
    <cellStyle name="40 % - Accent2 4 3" xfId="454"/>
    <cellStyle name="40 % - Accent2 4 4" xfId="455"/>
    <cellStyle name="40 % - Accent2 4 5" xfId="456"/>
    <cellStyle name="40 % - Accent2 5" xfId="457"/>
    <cellStyle name="40 % - Accent2 5 2" xfId="458"/>
    <cellStyle name="40 % - Accent2 5 2 2" xfId="459"/>
    <cellStyle name="40 % - Accent2 5 2 3" xfId="460"/>
    <cellStyle name="40 % - Accent2 5 2 4" xfId="461"/>
    <cellStyle name="40 % - Accent2 5 3" xfId="462"/>
    <cellStyle name="40 % - Accent2 5 4" xfId="463"/>
    <cellStyle name="40 % - Accent2 5 5" xfId="464"/>
    <cellStyle name="40 % - Accent2 6" xfId="465"/>
    <cellStyle name="40 % - Accent2 6 2" xfId="466"/>
    <cellStyle name="40 % - Accent2 6 2 2" xfId="467"/>
    <cellStyle name="40 % - Accent2 6 2 3" xfId="468"/>
    <cellStyle name="40 % - Accent2 6 2 4" xfId="469"/>
    <cellStyle name="40 % - Accent2 6 3" xfId="470"/>
    <cellStyle name="40 % - Accent2 6 4" xfId="471"/>
    <cellStyle name="40 % - Accent2 6 5" xfId="472"/>
    <cellStyle name="40 % - Accent2 7" xfId="473"/>
    <cellStyle name="40 % - Accent2 7 2" xfId="474"/>
    <cellStyle name="40 % - Accent2 7 3" xfId="475"/>
    <cellStyle name="40 % - Accent2 7 4" xfId="476"/>
    <cellStyle name="40 % - Accent2 8" xfId="477"/>
    <cellStyle name="40 % - Accent2 8 2" xfId="478"/>
    <cellStyle name="40 % - Accent2 8 3" xfId="479"/>
    <cellStyle name="40 % - Accent2 8 4" xfId="480"/>
    <cellStyle name="40 % - Accent2 9" xfId="481"/>
    <cellStyle name="40 % - Accent2 9 2" xfId="482"/>
    <cellStyle name="40 % - Accent2 9 3" xfId="483"/>
    <cellStyle name="40 % - Accent2 9 4" xfId="484"/>
    <cellStyle name="40 % - Accent3 10" xfId="486"/>
    <cellStyle name="40 % - Accent3 10 2" xfId="487"/>
    <cellStyle name="40 % - Accent3 10 3" xfId="488"/>
    <cellStyle name="40 % - Accent3 10 4" xfId="489"/>
    <cellStyle name="40 % - Accent3 11" xfId="490"/>
    <cellStyle name="40 % - Accent3 12" xfId="3790"/>
    <cellStyle name="40 % - Accent3 13" xfId="485"/>
    <cellStyle name="40 % - Accent3 2" xfId="491"/>
    <cellStyle name="40 % - Accent3 2 2" xfId="492"/>
    <cellStyle name="40 % - Accent3 2 2 2" xfId="493"/>
    <cellStyle name="40 % - Accent3 2 3" xfId="494"/>
    <cellStyle name="40 % - Accent3 2 3 2" xfId="495"/>
    <cellStyle name="40 % - Accent3 2 3 3" xfId="496"/>
    <cellStyle name="40 % - Accent3 2 3 4" xfId="497"/>
    <cellStyle name="40 % - Accent3 2 4" xfId="498"/>
    <cellStyle name="40 % - Accent3 3" xfId="499"/>
    <cellStyle name="40 % - Accent3 3 2" xfId="500"/>
    <cellStyle name="40 % - Accent3 3 2 2" xfId="501"/>
    <cellStyle name="40 % - Accent3 3 2 3" xfId="502"/>
    <cellStyle name="40 % - Accent3 3 2 4" xfId="503"/>
    <cellStyle name="40 % - Accent3 3 3" xfId="504"/>
    <cellStyle name="40 % - Accent3 3 4" xfId="505"/>
    <cellStyle name="40 % - Accent3 3 5" xfId="506"/>
    <cellStyle name="40 % - Accent3 4" xfId="507"/>
    <cellStyle name="40 % - Accent3 4 2" xfId="508"/>
    <cellStyle name="40 % - Accent3 4 2 2" xfId="509"/>
    <cellStyle name="40 % - Accent3 4 2 3" xfId="510"/>
    <cellStyle name="40 % - Accent3 4 2 4" xfId="511"/>
    <cellStyle name="40 % - Accent3 4 3" xfId="512"/>
    <cellStyle name="40 % - Accent3 4 4" xfId="513"/>
    <cellStyle name="40 % - Accent3 4 5" xfId="514"/>
    <cellStyle name="40 % - Accent3 5" xfId="515"/>
    <cellStyle name="40 % - Accent3 5 2" xfId="516"/>
    <cellStyle name="40 % - Accent3 5 2 2" xfId="517"/>
    <cellStyle name="40 % - Accent3 5 2 3" xfId="518"/>
    <cellStyle name="40 % - Accent3 5 2 4" xfId="519"/>
    <cellStyle name="40 % - Accent3 5 3" xfId="520"/>
    <cellStyle name="40 % - Accent3 5 4" xfId="521"/>
    <cellStyle name="40 % - Accent3 5 5" xfId="522"/>
    <cellStyle name="40 % - Accent3 6" xfId="523"/>
    <cellStyle name="40 % - Accent3 6 2" xfId="524"/>
    <cellStyle name="40 % - Accent3 6 2 2" xfId="525"/>
    <cellStyle name="40 % - Accent3 6 2 3" xfId="526"/>
    <cellStyle name="40 % - Accent3 6 2 4" xfId="527"/>
    <cellStyle name="40 % - Accent3 6 3" xfId="528"/>
    <cellStyle name="40 % - Accent3 6 4" xfId="529"/>
    <cellStyle name="40 % - Accent3 6 5" xfId="530"/>
    <cellStyle name="40 % - Accent3 7" xfId="531"/>
    <cellStyle name="40 % - Accent3 7 2" xfId="532"/>
    <cellStyle name="40 % - Accent3 7 3" xfId="533"/>
    <cellStyle name="40 % - Accent3 7 4" xfId="534"/>
    <cellStyle name="40 % - Accent3 8" xfId="535"/>
    <cellStyle name="40 % - Accent3 8 2" xfId="536"/>
    <cellStyle name="40 % - Accent3 8 3" xfId="537"/>
    <cellStyle name="40 % - Accent3 8 4" xfId="538"/>
    <cellStyle name="40 % - Accent3 9" xfId="539"/>
    <cellStyle name="40 % - Accent3 9 2" xfId="540"/>
    <cellStyle name="40 % - Accent3 9 3" xfId="541"/>
    <cellStyle name="40 % - Accent3 9 4" xfId="542"/>
    <cellStyle name="40 % - Accent4 10" xfId="544"/>
    <cellStyle name="40 % - Accent4 10 2" xfId="545"/>
    <cellStyle name="40 % - Accent4 10 3" xfId="546"/>
    <cellStyle name="40 % - Accent4 10 4" xfId="547"/>
    <cellStyle name="40 % - Accent4 11" xfId="548"/>
    <cellStyle name="40 % - Accent4 12" xfId="3791"/>
    <cellStyle name="40 % - Accent4 13" xfId="543"/>
    <cellStyle name="40 % - Accent4 2" xfId="549"/>
    <cellStyle name="40 % - Accent4 2 2" xfId="550"/>
    <cellStyle name="40 % - Accent4 2 2 2" xfId="551"/>
    <cellStyle name="40 % - Accent4 2 3" xfId="552"/>
    <cellStyle name="40 % - Accent4 2 3 2" xfId="553"/>
    <cellStyle name="40 % - Accent4 2 3 3" xfId="554"/>
    <cellStyle name="40 % - Accent4 2 3 4" xfId="555"/>
    <cellStyle name="40 % - Accent4 2 4" xfId="556"/>
    <cellStyle name="40 % - Accent4 3" xfId="557"/>
    <cellStyle name="40 % - Accent4 3 2" xfId="558"/>
    <cellStyle name="40 % - Accent4 3 2 2" xfId="559"/>
    <cellStyle name="40 % - Accent4 3 2 3" xfId="560"/>
    <cellStyle name="40 % - Accent4 3 2 4" xfId="561"/>
    <cellStyle name="40 % - Accent4 3 3" xfId="562"/>
    <cellStyle name="40 % - Accent4 3 4" xfId="563"/>
    <cellStyle name="40 % - Accent4 3 5" xfId="564"/>
    <cellStyle name="40 % - Accent4 4" xfId="565"/>
    <cellStyle name="40 % - Accent4 4 2" xfId="566"/>
    <cellStyle name="40 % - Accent4 4 2 2" xfId="567"/>
    <cellStyle name="40 % - Accent4 4 2 3" xfId="568"/>
    <cellStyle name="40 % - Accent4 4 2 4" xfId="569"/>
    <cellStyle name="40 % - Accent4 4 3" xfId="570"/>
    <cellStyle name="40 % - Accent4 4 4" xfId="571"/>
    <cellStyle name="40 % - Accent4 4 5" xfId="572"/>
    <cellStyle name="40 % - Accent4 5" xfId="573"/>
    <cellStyle name="40 % - Accent4 5 2" xfId="574"/>
    <cellStyle name="40 % - Accent4 5 2 2" xfId="575"/>
    <cellStyle name="40 % - Accent4 5 2 3" xfId="576"/>
    <cellStyle name="40 % - Accent4 5 2 4" xfId="577"/>
    <cellStyle name="40 % - Accent4 5 3" xfId="578"/>
    <cellStyle name="40 % - Accent4 5 4" xfId="579"/>
    <cellStyle name="40 % - Accent4 5 5" xfId="580"/>
    <cellStyle name="40 % - Accent4 6" xfId="581"/>
    <cellStyle name="40 % - Accent4 6 2" xfId="582"/>
    <cellStyle name="40 % - Accent4 6 2 2" xfId="583"/>
    <cellStyle name="40 % - Accent4 6 2 3" xfId="584"/>
    <cellStyle name="40 % - Accent4 6 2 4" xfId="585"/>
    <cellStyle name="40 % - Accent4 6 3" xfId="586"/>
    <cellStyle name="40 % - Accent4 6 4" xfId="587"/>
    <cellStyle name="40 % - Accent4 6 5" xfId="588"/>
    <cellStyle name="40 % - Accent4 7" xfId="589"/>
    <cellStyle name="40 % - Accent4 7 2" xfId="590"/>
    <cellStyle name="40 % - Accent4 7 3" xfId="591"/>
    <cellStyle name="40 % - Accent4 7 4" xfId="592"/>
    <cellStyle name="40 % - Accent4 8" xfId="593"/>
    <cellStyle name="40 % - Accent4 8 2" xfId="594"/>
    <cellStyle name="40 % - Accent4 8 3" xfId="595"/>
    <cellStyle name="40 % - Accent4 8 4" xfId="596"/>
    <cellStyle name="40 % - Accent4 9" xfId="597"/>
    <cellStyle name="40 % - Accent4 9 2" xfId="598"/>
    <cellStyle name="40 % - Accent4 9 3" xfId="599"/>
    <cellStyle name="40 % - Accent4 9 4" xfId="600"/>
    <cellStyle name="40 % - Accent5 10" xfId="602"/>
    <cellStyle name="40 % - Accent5 10 2" xfId="603"/>
    <cellStyle name="40 % - Accent5 10 3" xfId="604"/>
    <cellStyle name="40 % - Accent5 10 4" xfId="605"/>
    <cellStyle name="40 % - Accent5 11" xfId="606"/>
    <cellStyle name="40 % - Accent5 12" xfId="3792"/>
    <cellStyle name="40 % - Accent5 13" xfId="601"/>
    <cellStyle name="40 % - Accent5 2" xfId="607"/>
    <cellStyle name="40 % - Accent5 2 2" xfId="608"/>
    <cellStyle name="40 % - Accent5 2 2 2" xfId="609"/>
    <cellStyle name="40 % - Accent5 2 3" xfId="610"/>
    <cellStyle name="40 % - Accent5 3" xfId="611"/>
    <cellStyle name="40 % - Accent5 3 2" xfId="612"/>
    <cellStyle name="40 % - Accent5 3 2 2" xfId="613"/>
    <cellStyle name="40 % - Accent5 3 2 3" xfId="614"/>
    <cellStyle name="40 % - Accent5 3 2 4" xfId="615"/>
    <cellStyle name="40 % - Accent5 3 3" xfId="616"/>
    <cellStyle name="40 % - Accent5 3 4" xfId="617"/>
    <cellStyle name="40 % - Accent5 3 5" xfId="618"/>
    <cellStyle name="40 % - Accent5 4" xfId="619"/>
    <cellStyle name="40 % - Accent5 4 2" xfId="620"/>
    <cellStyle name="40 % - Accent5 4 2 2" xfId="621"/>
    <cellStyle name="40 % - Accent5 4 2 3" xfId="622"/>
    <cellStyle name="40 % - Accent5 4 2 4" xfId="623"/>
    <cellStyle name="40 % - Accent5 4 3" xfId="624"/>
    <cellStyle name="40 % - Accent5 4 4" xfId="625"/>
    <cellStyle name="40 % - Accent5 4 5" xfId="626"/>
    <cellStyle name="40 % - Accent5 5" xfId="627"/>
    <cellStyle name="40 % - Accent5 5 2" xfId="628"/>
    <cellStyle name="40 % - Accent5 5 2 2" xfId="629"/>
    <cellStyle name="40 % - Accent5 5 2 3" xfId="630"/>
    <cellStyle name="40 % - Accent5 5 2 4" xfId="631"/>
    <cellStyle name="40 % - Accent5 5 3" xfId="632"/>
    <cellStyle name="40 % - Accent5 5 4" xfId="633"/>
    <cellStyle name="40 % - Accent5 5 5" xfId="634"/>
    <cellStyle name="40 % - Accent5 6" xfId="635"/>
    <cellStyle name="40 % - Accent5 6 2" xfId="636"/>
    <cellStyle name="40 % - Accent5 6 2 2" xfId="637"/>
    <cellStyle name="40 % - Accent5 6 2 3" xfId="638"/>
    <cellStyle name="40 % - Accent5 6 2 4" xfId="639"/>
    <cellStyle name="40 % - Accent5 6 3" xfId="640"/>
    <cellStyle name="40 % - Accent5 6 4" xfId="641"/>
    <cellStyle name="40 % - Accent5 6 5" xfId="642"/>
    <cellStyle name="40 % - Accent5 7" xfId="643"/>
    <cellStyle name="40 % - Accent5 7 2" xfId="644"/>
    <cellStyle name="40 % - Accent5 7 3" xfId="645"/>
    <cellStyle name="40 % - Accent5 7 4" xfId="646"/>
    <cellStyle name="40 % - Accent5 8" xfId="647"/>
    <cellStyle name="40 % - Accent5 8 2" xfId="648"/>
    <cellStyle name="40 % - Accent5 8 3" xfId="649"/>
    <cellStyle name="40 % - Accent5 8 4" xfId="650"/>
    <cellStyle name="40 % - Accent5 9" xfId="651"/>
    <cellStyle name="40 % - Accent5 9 2" xfId="652"/>
    <cellStyle name="40 % - Accent5 9 3" xfId="653"/>
    <cellStyle name="40 % - Accent5 9 4" xfId="654"/>
    <cellStyle name="40 % - Accent6 10" xfId="656"/>
    <cellStyle name="40 % - Accent6 10 2" xfId="657"/>
    <cellStyle name="40 % - Accent6 10 3" xfId="658"/>
    <cellStyle name="40 % - Accent6 10 4" xfId="659"/>
    <cellStyle name="40 % - Accent6 11" xfId="660"/>
    <cellStyle name="40 % - Accent6 12" xfId="3793"/>
    <cellStyle name="40 % - Accent6 13" xfId="655"/>
    <cellStyle name="40 % - Accent6 2" xfId="661"/>
    <cellStyle name="40 % - Accent6 2 2" xfId="662"/>
    <cellStyle name="40 % - Accent6 2 2 2" xfId="663"/>
    <cellStyle name="40 % - Accent6 2 3" xfId="664"/>
    <cellStyle name="40 % - Accent6 2 3 2" xfId="665"/>
    <cellStyle name="40 % - Accent6 2 3 3" xfId="666"/>
    <cellStyle name="40 % - Accent6 2 3 4" xfId="667"/>
    <cellStyle name="40 % - Accent6 2 4" xfId="668"/>
    <cellStyle name="40 % - Accent6 3" xfId="669"/>
    <cellStyle name="40 % - Accent6 3 2" xfId="670"/>
    <cellStyle name="40 % - Accent6 3 2 2" xfId="671"/>
    <cellStyle name="40 % - Accent6 3 2 3" xfId="672"/>
    <cellStyle name="40 % - Accent6 3 2 4" xfId="673"/>
    <cellStyle name="40 % - Accent6 3 3" xfId="674"/>
    <cellStyle name="40 % - Accent6 3 4" xfId="675"/>
    <cellStyle name="40 % - Accent6 3 5" xfId="676"/>
    <cellStyle name="40 % - Accent6 4" xfId="677"/>
    <cellStyle name="40 % - Accent6 4 2" xfId="678"/>
    <cellStyle name="40 % - Accent6 4 2 2" xfId="679"/>
    <cellStyle name="40 % - Accent6 4 2 3" xfId="680"/>
    <cellStyle name="40 % - Accent6 4 2 4" xfId="681"/>
    <cellStyle name="40 % - Accent6 4 3" xfId="682"/>
    <cellStyle name="40 % - Accent6 4 4" xfId="683"/>
    <cellStyle name="40 % - Accent6 4 5" xfId="684"/>
    <cellStyle name="40 % - Accent6 5" xfId="685"/>
    <cellStyle name="40 % - Accent6 5 2" xfId="686"/>
    <cellStyle name="40 % - Accent6 5 2 2" xfId="687"/>
    <cellStyle name="40 % - Accent6 5 2 3" xfId="688"/>
    <cellStyle name="40 % - Accent6 5 2 4" xfId="689"/>
    <cellStyle name="40 % - Accent6 5 3" xfId="690"/>
    <cellStyle name="40 % - Accent6 5 4" xfId="691"/>
    <cellStyle name="40 % - Accent6 5 5" xfId="692"/>
    <cellStyle name="40 % - Accent6 6" xfId="693"/>
    <cellStyle name="40 % - Accent6 6 2" xfId="694"/>
    <cellStyle name="40 % - Accent6 6 2 2" xfId="695"/>
    <cellStyle name="40 % - Accent6 6 2 3" xfId="696"/>
    <cellStyle name="40 % - Accent6 6 2 4" xfId="697"/>
    <cellStyle name="40 % - Accent6 6 3" xfId="698"/>
    <cellStyle name="40 % - Accent6 6 4" xfId="699"/>
    <cellStyle name="40 % - Accent6 6 5" xfId="700"/>
    <cellStyle name="40 % - Accent6 7" xfId="701"/>
    <cellStyle name="40 % - Accent6 7 2" xfId="702"/>
    <cellStyle name="40 % - Accent6 7 3" xfId="703"/>
    <cellStyle name="40 % - Accent6 7 4" xfId="704"/>
    <cellStyle name="40 % - Accent6 8" xfId="705"/>
    <cellStyle name="40 % - Accent6 8 2" xfId="706"/>
    <cellStyle name="40 % - Accent6 8 3" xfId="707"/>
    <cellStyle name="40 % - Accent6 8 4" xfId="708"/>
    <cellStyle name="40 % - Accent6 9" xfId="709"/>
    <cellStyle name="40 % - Accent6 9 2" xfId="710"/>
    <cellStyle name="40 % - Accent6 9 3" xfId="711"/>
    <cellStyle name="40 % - Accent6 9 4" xfId="712"/>
    <cellStyle name="40% - Accent1" xfId="713"/>
    <cellStyle name="40% - Accent1 2" xfId="714"/>
    <cellStyle name="40% - Accent2" xfId="715"/>
    <cellStyle name="40% - Accent2 2" xfId="716"/>
    <cellStyle name="40% - Accent3" xfId="717"/>
    <cellStyle name="40% - Accent3 2" xfId="718"/>
    <cellStyle name="40% - Accent4" xfId="719"/>
    <cellStyle name="40% - Accent4 2" xfId="720"/>
    <cellStyle name="40% - Accent5" xfId="721"/>
    <cellStyle name="40% - Accent5 2" xfId="722"/>
    <cellStyle name="40% - Accent6" xfId="723"/>
    <cellStyle name="40% - Accent6 2" xfId="724"/>
    <cellStyle name="60 % - Accent1 2" xfId="726"/>
    <cellStyle name="60 % - Accent1 2 2" xfId="727"/>
    <cellStyle name="60 % - Accent1 2 3" xfId="728"/>
    <cellStyle name="60 % - Accent1 3" xfId="729"/>
    <cellStyle name="60 % - Accent1 4" xfId="730"/>
    <cellStyle name="60 % - Accent1 5" xfId="731"/>
    <cellStyle name="60 % - Accent1 5 2" xfId="732"/>
    <cellStyle name="60 % - Accent1 5 3" xfId="733"/>
    <cellStyle name="60 % - Accent1 5 4" xfId="734"/>
    <cellStyle name="60 % - Accent1 6" xfId="735"/>
    <cellStyle name="60 % - Accent1 7" xfId="3794"/>
    <cellStyle name="60 % - Accent1 8" xfId="725"/>
    <cellStyle name="60 % - Accent2 2" xfId="737"/>
    <cellStyle name="60 % - Accent2 2 2" xfId="738"/>
    <cellStyle name="60 % - Accent2 3" xfId="739"/>
    <cellStyle name="60 % - Accent2 4" xfId="740"/>
    <cellStyle name="60 % - Accent2 5" xfId="741"/>
    <cellStyle name="60 % - Accent2 5 2" xfId="742"/>
    <cellStyle name="60 % - Accent2 5 3" xfId="743"/>
    <cellStyle name="60 % - Accent2 5 4" xfId="744"/>
    <cellStyle name="60 % - Accent2 6" xfId="745"/>
    <cellStyle name="60 % - Accent2 7" xfId="3795"/>
    <cellStyle name="60 % - Accent2 8" xfId="736"/>
    <cellStyle name="60 % - Accent3 2" xfId="747"/>
    <cellStyle name="60 % - Accent3 2 2" xfId="748"/>
    <cellStyle name="60 % - Accent3 2 3" xfId="749"/>
    <cellStyle name="60 % - Accent3 3" xfId="750"/>
    <cellStyle name="60 % - Accent3 4" xfId="751"/>
    <cellStyle name="60 % - Accent3 5" xfId="752"/>
    <cellStyle name="60 % - Accent3 5 2" xfId="753"/>
    <cellStyle name="60 % - Accent3 5 3" xfId="754"/>
    <cellStyle name="60 % - Accent3 5 4" xfId="755"/>
    <cellStyle name="60 % - Accent3 6" xfId="756"/>
    <cellStyle name="60 % - Accent3 7" xfId="3796"/>
    <cellStyle name="60 % - Accent3 8" xfId="746"/>
    <cellStyle name="60 % - Accent4 2" xfId="758"/>
    <cellStyle name="60 % - Accent4 2 2" xfId="759"/>
    <cellStyle name="60 % - Accent4 2 3" xfId="760"/>
    <cellStyle name="60 % - Accent4 3" xfId="761"/>
    <cellStyle name="60 % - Accent4 4" xfId="762"/>
    <cellStyle name="60 % - Accent4 5" xfId="763"/>
    <cellStyle name="60 % - Accent4 5 2" xfId="764"/>
    <cellStyle name="60 % - Accent4 5 3" xfId="765"/>
    <cellStyle name="60 % - Accent4 5 4" xfId="766"/>
    <cellStyle name="60 % - Accent4 6" xfId="767"/>
    <cellStyle name="60 % - Accent4 7" xfId="3797"/>
    <cellStyle name="60 % - Accent4 8" xfId="757"/>
    <cellStyle name="60 % - Accent5 2" xfId="769"/>
    <cellStyle name="60 % - Accent5 2 2" xfId="770"/>
    <cellStyle name="60 % - Accent5 3" xfId="771"/>
    <cellStyle name="60 % - Accent5 4" xfId="772"/>
    <cellStyle name="60 % - Accent5 5" xfId="773"/>
    <cellStyle name="60 % - Accent5 5 2" xfId="774"/>
    <cellStyle name="60 % - Accent5 5 3" xfId="775"/>
    <cellStyle name="60 % - Accent5 5 4" xfId="776"/>
    <cellStyle name="60 % - Accent5 6" xfId="777"/>
    <cellStyle name="60 % - Accent5 7" xfId="3798"/>
    <cellStyle name="60 % - Accent5 8" xfId="768"/>
    <cellStyle name="60 % - Accent6 2" xfId="779"/>
    <cellStyle name="60 % - Accent6 2 2" xfId="780"/>
    <cellStyle name="60 % - Accent6 2 3" xfId="781"/>
    <cellStyle name="60 % - Accent6 3" xfId="782"/>
    <cellStyle name="60 % - Accent6 4" xfId="783"/>
    <cellStyle name="60 % - Accent6 5" xfId="784"/>
    <cellStyle name="60 % - Accent6 5 2" xfId="785"/>
    <cellStyle name="60 % - Accent6 5 3" xfId="786"/>
    <cellStyle name="60 % - Accent6 5 4" xfId="787"/>
    <cellStyle name="60 % - Accent6 6" xfId="788"/>
    <cellStyle name="60 % - Accent6 7" xfId="3799"/>
    <cellStyle name="60 % - Accent6 8" xfId="778"/>
    <cellStyle name="60% - Accent1" xfId="789"/>
    <cellStyle name="60% - Accent1 2" xfId="790"/>
    <cellStyle name="60% - Accent2" xfId="791"/>
    <cellStyle name="60% - Accent2 2" xfId="792"/>
    <cellStyle name="60% - Accent3" xfId="793"/>
    <cellStyle name="60% - Accent3 2" xfId="794"/>
    <cellStyle name="60% - Accent4" xfId="795"/>
    <cellStyle name="60% - Accent4 2" xfId="796"/>
    <cellStyle name="60% - Accent5" xfId="797"/>
    <cellStyle name="60% - Accent5 2" xfId="798"/>
    <cellStyle name="60% - Accent6" xfId="799"/>
    <cellStyle name="60% - Accent6 2" xfId="800"/>
    <cellStyle name="Accent1 10" xfId="802"/>
    <cellStyle name="Accent1 11" xfId="803"/>
    <cellStyle name="Accent1 12" xfId="804"/>
    <cellStyle name="Accent1 13" xfId="805"/>
    <cellStyle name="Accent1 14" xfId="806"/>
    <cellStyle name="Accent1 15" xfId="807"/>
    <cellStyle name="Accent1 16" xfId="808"/>
    <cellStyle name="Accent1 17" xfId="809"/>
    <cellStyle name="Accent1 18" xfId="3800"/>
    <cellStyle name="Accent1 19" xfId="801"/>
    <cellStyle name="Accent1 2" xfId="810"/>
    <cellStyle name="Accent1 2 2" xfId="811"/>
    <cellStyle name="Accent1 3" xfId="812"/>
    <cellStyle name="Accent1 3 2" xfId="813"/>
    <cellStyle name="Accent1 4" xfId="814"/>
    <cellStyle name="Accent1 4 2" xfId="815"/>
    <cellStyle name="Accent1 5" xfId="816"/>
    <cellStyle name="Accent1 5 2" xfId="817"/>
    <cellStyle name="Accent1 6" xfId="818"/>
    <cellStyle name="Accent1 6 2" xfId="819"/>
    <cellStyle name="Accent1 7" xfId="820"/>
    <cellStyle name="Accent1 8" xfId="821"/>
    <cellStyle name="Accent1 9" xfId="822"/>
    <cellStyle name="Accent2" xfId="3" builtinId="33" customBuiltin="1"/>
    <cellStyle name="Accent2 2" xfId="823"/>
    <cellStyle name="Accent2 2 2" xfId="824"/>
    <cellStyle name="Accent2 3" xfId="825"/>
    <cellStyle name="Accent2 3 2" xfId="826"/>
    <cellStyle name="Accent2 4" xfId="827"/>
    <cellStyle name="Accent2 4 2" xfId="828"/>
    <cellStyle name="Accent2 5" xfId="829"/>
    <cellStyle name="Accent2 5 2" xfId="830"/>
    <cellStyle name="Accent2 6" xfId="831"/>
    <cellStyle name="Accent2 7" xfId="832"/>
    <cellStyle name="Accent3" xfId="4" builtinId="37" customBuiltin="1"/>
    <cellStyle name="Accent3 2" xfId="833"/>
    <cellStyle name="Accent3 2 2" xfId="834"/>
    <cellStyle name="Accent3 3" xfId="835"/>
    <cellStyle name="Accent3 3 2" xfId="836"/>
    <cellStyle name="Accent3 4" xfId="837"/>
    <cellStyle name="Accent3 4 2" xfId="838"/>
    <cellStyle name="Accent3 5" xfId="839"/>
    <cellStyle name="Accent3 5 2" xfId="840"/>
    <cellStyle name="Accent3 6" xfId="841"/>
    <cellStyle name="Accent3 7" xfId="842"/>
    <cellStyle name="Accent4 10" xfId="844"/>
    <cellStyle name="Accent4 11" xfId="845"/>
    <cellStyle name="Accent4 12" xfId="846"/>
    <cellStyle name="Accent4 13" xfId="847"/>
    <cellStyle name="Accent4 14" xfId="848"/>
    <cellStyle name="Accent4 15" xfId="849"/>
    <cellStyle name="Accent4 16" xfId="850"/>
    <cellStyle name="Accent4 17" xfId="851"/>
    <cellStyle name="Accent4 18" xfId="3801"/>
    <cellStyle name="Accent4 19" xfId="843"/>
    <cellStyle name="Accent4 2" xfId="852"/>
    <cellStyle name="Accent4 2 2" xfId="853"/>
    <cellStyle name="Accent4 3" xfId="854"/>
    <cellStyle name="Accent4 3 2" xfId="855"/>
    <cellStyle name="Accent4 4" xfId="856"/>
    <cellStyle name="Accent4 4 2" xfId="857"/>
    <cellStyle name="Accent4 5" xfId="858"/>
    <cellStyle name="Accent4 5 2" xfId="859"/>
    <cellStyle name="Accent4 6" xfId="860"/>
    <cellStyle name="Accent4 6 2" xfId="861"/>
    <cellStyle name="Accent4 7" xfId="862"/>
    <cellStyle name="Accent4 8" xfId="863"/>
    <cellStyle name="Accent4 9" xfId="864"/>
    <cellStyle name="Accent5" xfId="5" builtinId="45" customBuiltin="1"/>
    <cellStyle name="Accent5 2" xfId="865"/>
    <cellStyle name="Accent5 2 2" xfId="866"/>
    <cellStyle name="Accent5 3" xfId="867"/>
    <cellStyle name="Accent5 3 2" xfId="868"/>
    <cellStyle name="Accent5 4" xfId="869"/>
    <cellStyle name="Accent5 4 2" xfId="870"/>
    <cellStyle name="Accent5 5" xfId="871"/>
    <cellStyle name="Accent5 5 2" xfId="872"/>
    <cellStyle name="Accent5 6" xfId="873"/>
    <cellStyle name="Accent5 7" xfId="874"/>
    <cellStyle name="Accent6" xfId="6" builtinId="49" customBuiltin="1"/>
    <cellStyle name="Accent6 2" xfId="875"/>
    <cellStyle name="Accent6 2 2" xfId="876"/>
    <cellStyle name="Accent6 3" xfId="877"/>
    <cellStyle name="Accent6 3 2" xfId="878"/>
    <cellStyle name="Accent6 4" xfId="879"/>
    <cellStyle name="Accent6 4 2" xfId="880"/>
    <cellStyle name="Accent6 5" xfId="881"/>
    <cellStyle name="Accent6 5 2" xfId="882"/>
    <cellStyle name="Accent6 6" xfId="883"/>
    <cellStyle name="Accent6 7" xfId="884"/>
    <cellStyle name="Avertissement 2" xfId="886"/>
    <cellStyle name="Avertissement 2 2" xfId="887"/>
    <cellStyle name="Avertissement 3" xfId="888"/>
    <cellStyle name="Avertissement 4" xfId="889"/>
    <cellStyle name="Avertissement 5" xfId="890"/>
    <cellStyle name="Avertissement 6" xfId="891"/>
    <cellStyle name="Avertissement 6 2" xfId="892"/>
    <cellStyle name="Avertissement 6 3" xfId="893"/>
    <cellStyle name="Avertissement 6 4" xfId="894"/>
    <cellStyle name="Avertissement 7" xfId="895"/>
    <cellStyle name="Avertissement 7 2" xfId="896"/>
    <cellStyle name="Avertissement 7 3" xfId="897"/>
    <cellStyle name="Avertissement 7 4" xfId="898"/>
    <cellStyle name="Avertissement 8" xfId="3802"/>
    <cellStyle name="Avertissement 9" xfId="885"/>
    <cellStyle name="Bad" xfId="899"/>
    <cellStyle name="Bad 2" xfId="900"/>
    <cellStyle name="Bad 3" xfId="901"/>
    <cellStyle name="Bad 4" xfId="902"/>
    <cellStyle name="Bad 5" xfId="903"/>
    <cellStyle name="Calcul 2" xfId="905"/>
    <cellStyle name="Calcul 2 10" xfId="906"/>
    <cellStyle name="Calcul 2 10 2" xfId="3817"/>
    <cellStyle name="Calcul 2 11" xfId="907"/>
    <cellStyle name="Calcul 2 11 2" xfId="3818"/>
    <cellStyle name="Calcul 2 12" xfId="908"/>
    <cellStyle name="Calcul 2 12 2" xfId="3819"/>
    <cellStyle name="Calcul 2 13" xfId="909"/>
    <cellStyle name="Calcul 2 13 2" xfId="3820"/>
    <cellStyle name="Calcul 2 14" xfId="3779"/>
    <cellStyle name="Calcul 2 14 2" xfId="5560"/>
    <cellStyle name="Calcul 2 15" xfId="3809"/>
    <cellStyle name="Calcul 2 15 2" xfId="5564"/>
    <cellStyle name="Calcul 2 16" xfId="3816"/>
    <cellStyle name="Calcul 2 2" xfId="910"/>
    <cellStyle name="Calcul 2 2 10" xfId="911"/>
    <cellStyle name="Calcul 2 2 10 2" xfId="3822"/>
    <cellStyle name="Calcul 2 2 11" xfId="912"/>
    <cellStyle name="Calcul 2 2 11 2" xfId="3823"/>
    <cellStyle name="Calcul 2 2 12" xfId="3821"/>
    <cellStyle name="Calcul 2 2 2" xfId="913"/>
    <cellStyle name="Calcul 2 2 2 2" xfId="914"/>
    <cellStyle name="Calcul 2 2 2 2 2" xfId="3825"/>
    <cellStyle name="Calcul 2 2 2 3" xfId="915"/>
    <cellStyle name="Calcul 2 2 2 3 2" xfId="3826"/>
    <cellStyle name="Calcul 2 2 2 4" xfId="916"/>
    <cellStyle name="Calcul 2 2 2 4 2" xfId="3827"/>
    <cellStyle name="Calcul 2 2 2 5" xfId="3824"/>
    <cellStyle name="Calcul 2 2 3" xfId="917"/>
    <cellStyle name="Calcul 2 2 3 2" xfId="918"/>
    <cellStyle name="Calcul 2 2 3 2 2" xfId="3829"/>
    <cellStyle name="Calcul 2 2 3 3" xfId="919"/>
    <cellStyle name="Calcul 2 2 3 3 2" xfId="3830"/>
    <cellStyle name="Calcul 2 2 3 4" xfId="920"/>
    <cellStyle name="Calcul 2 2 3 4 2" xfId="3831"/>
    <cellStyle name="Calcul 2 2 3 5" xfId="3828"/>
    <cellStyle name="Calcul 2 2 4" xfId="921"/>
    <cellStyle name="Calcul 2 2 4 2" xfId="922"/>
    <cellStyle name="Calcul 2 2 4 2 2" xfId="3833"/>
    <cellStyle name="Calcul 2 2 4 3" xfId="923"/>
    <cellStyle name="Calcul 2 2 4 3 2" xfId="3834"/>
    <cellStyle name="Calcul 2 2 4 4" xfId="924"/>
    <cellStyle name="Calcul 2 2 4 4 2" xfId="3835"/>
    <cellStyle name="Calcul 2 2 4 5" xfId="3832"/>
    <cellStyle name="Calcul 2 2 5" xfId="925"/>
    <cellStyle name="Calcul 2 2 5 2" xfId="926"/>
    <cellStyle name="Calcul 2 2 5 2 2" xfId="3837"/>
    <cellStyle name="Calcul 2 2 5 3" xfId="927"/>
    <cellStyle name="Calcul 2 2 5 3 2" xfId="3838"/>
    <cellStyle name="Calcul 2 2 5 4" xfId="928"/>
    <cellStyle name="Calcul 2 2 5 4 2" xfId="3839"/>
    <cellStyle name="Calcul 2 2 5 5" xfId="3836"/>
    <cellStyle name="Calcul 2 2 6" xfId="929"/>
    <cellStyle name="Calcul 2 2 6 2" xfId="930"/>
    <cellStyle name="Calcul 2 2 6 2 2" xfId="3841"/>
    <cellStyle name="Calcul 2 2 6 3" xfId="931"/>
    <cellStyle name="Calcul 2 2 6 3 2" xfId="3842"/>
    <cellStyle name="Calcul 2 2 6 4" xfId="932"/>
    <cellStyle name="Calcul 2 2 6 4 2" xfId="3843"/>
    <cellStyle name="Calcul 2 2 6 5" xfId="3840"/>
    <cellStyle name="Calcul 2 2 7" xfId="933"/>
    <cellStyle name="Calcul 2 2 7 2" xfId="934"/>
    <cellStyle name="Calcul 2 2 7 2 2" xfId="3845"/>
    <cellStyle name="Calcul 2 2 7 3" xfId="935"/>
    <cellStyle name="Calcul 2 2 7 3 2" xfId="3846"/>
    <cellStyle name="Calcul 2 2 7 4" xfId="936"/>
    <cellStyle name="Calcul 2 2 7 4 2" xfId="3847"/>
    <cellStyle name="Calcul 2 2 7 5" xfId="3844"/>
    <cellStyle name="Calcul 2 2 8" xfId="937"/>
    <cellStyle name="Calcul 2 2 8 2" xfId="938"/>
    <cellStyle name="Calcul 2 2 8 2 2" xfId="3849"/>
    <cellStyle name="Calcul 2 2 8 3" xfId="939"/>
    <cellStyle name="Calcul 2 2 8 3 2" xfId="3850"/>
    <cellStyle name="Calcul 2 2 8 4" xfId="940"/>
    <cellStyle name="Calcul 2 2 8 4 2" xfId="3851"/>
    <cellStyle name="Calcul 2 2 8 5" xfId="3848"/>
    <cellStyle name="Calcul 2 2 9" xfId="941"/>
    <cellStyle name="Calcul 2 2 9 2" xfId="3852"/>
    <cellStyle name="Calcul 2 3" xfId="942"/>
    <cellStyle name="Calcul 2 3 2" xfId="943"/>
    <cellStyle name="Calcul 2 3 2 2" xfId="3854"/>
    <cellStyle name="Calcul 2 3 3" xfId="944"/>
    <cellStyle name="Calcul 2 3 3 2" xfId="3855"/>
    <cellStyle name="Calcul 2 3 4" xfId="945"/>
    <cellStyle name="Calcul 2 3 4 2" xfId="3856"/>
    <cellStyle name="Calcul 2 3 5" xfId="3853"/>
    <cellStyle name="Calcul 2 4" xfId="946"/>
    <cellStyle name="Calcul 2 4 2" xfId="947"/>
    <cellStyle name="Calcul 2 4 2 2" xfId="3858"/>
    <cellStyle name="Calcul 2 4 3" xfId="948"/>
    <cellStyle name="Calcul 2 4 3 2" xfId="3859"/>
    <cellStyle name="Calcul 2 4 4" xfId="949"/>
    <cellStyle name="Calcul 2 4 4 2" xfId="3860"/>
    <cellStyle name="Calcul 2 4 5" xfId="3857"/>
    <cellStyle name="Calcul 2 5" xfId="950"/>
    <cellStyle name="Calcul 2 5 2" xfId="951"/>
    <cellStyle name="Calcul 2 5 2 2" xfId="3862"/>
    <cellStyle name="Calcul 2 5 3" xfId="952"/>
    <cellStyle name="Calcul 2 5 3 2" xfId="3863"/>
    <cellStyle name="Calcul 2 5 4" xfId="953"/>
    <cellStyle name="Calcul 2 5 4 2" xfId="3864"/>
    <cellStyle name="Calcul 2 5 5" xfId="3861"/>
    <cellStyle name="Calcul 2 6" xfId="954"/>
    <cellStyle name="Calcul 2 6 2" xfId="955"/>
    <cellStyle name="Calcul 2 6 2 2" xfId="3866"/>
    <cellStyle name="Calcul 2 6 3" xfId="956"/>
    <cellStyle name="Calcul 2 6 3 2" xfId="3867"/>
    <cellStyle name="Calcul 2 6 4" xfId="957"/>
    <cellStyle name="Calcul 2 6 4 2" xfId="3868"/>
    <cellStyle name="Calcul 2 6 5" xfId="3865"/>
    <cellStyle name="Calcul 2 7" xfId="958"/>
    <cellStyle name="Calcul 2 7 2" xfId="959"/>
    <cellStyle name="Calcul 2 7 2 2" xfId="3870"/>
    <cellStyle name="Calcul 2 7 3" xfId="960"/>
    <cellStyle name="Calcul 2 7 3 2" xfId="3871"/>
    <cellStyle name="Calcul 2 7 4" xfId="961"/>
    <cellStyle name="Calcul 2 7 4 2" xfId="3872"/>
    <cellStyle name="Calcul 2 7 5" xfId="3869"/>
    <cellStyle name="Calcul 2 8" xfId="962"/>
    <cellStyle name="Calcul 2 8 2" xfId="963"/>
    <cellStyle name="Calcul 2 8 2 2" xfId="3874"/>
    <cellStyle name="Calcul 2 8 3" xfId="964"/>
    <cellStyle name="Calcul 2 8 3 2" xfId="3875"/>
    <cellStyle name="Calcul 2 8 4" xfId="965"/>
    <cellStyle name="Calcul 2 8 4 2" xfId="3876"/>
    <cellStyle name="Calcul 2 8 5" xfId="3873"/>
    <cellStyle name="Calcul 2 9" xfId="966"/>
    <cellStyle name="Calcul 2 9 2" xfId="967"/>
    <cellStyle name="Calcul 2 9 2 2" xfId="3878"/>
    <cellStyle name="Calcul 2 9 3" xfId="968"/>
    <cellStyle name="Calcul 2 9 3 2" xfId="3879"/>
    <cellStyle name="Calcul 2 9 4" xfId="969"/>
    <cellStyle name="Calcul 2 9 4 2" xfId="3880"/>
    <cellStyle name="Calcul 2 9 5" xfId="3877"/>
    <cellStyle name="Calcul 3" xfId="970"/>
    <cellStyle name="Calcul 3 2" xfId="971"/>
    <cellStyle name="Calcul 3 2 2" xfId="3882"/>
    <cellStyle name="Calcul 3 3" xfId="972"/>
    <cellStyle name="Calcul 3 3 2" xfId="3883"/>
    <cellStyle name="Calcul 3 4" xfId="973"/>
    <cellStyle name="Calcul 3 4 2" xfId="3884"/>
    <cellStyle name="Calcul 3 5" xfId="3881"/>
    <cellStyle name="Calcul 4" xfId="974"/>
    <cellStyle name="Calcul 4 2" xfId="975"/>
    <cellStyle name="Calcul 4 2 2" xfId="3886"/>
    <cellStyle name="Calcul 4 3" xfId="976"/>
    <cellStyle name="Calcul 4 3 2" xfId="3887"/>
    <cellStyle name="Calcul 4 4" xfId="977"/>
    <cellStyle name="Calcul 4 4 2" xfId="3888"/>
    <cellStyle name="Calcul 4 5" xfId="3885"/>
    <cellStyle name="Calcul 5" xfId="978"/>
    <cellStyle name="Calcul 5 2" xfId="979"/>
    <cellStyle name="Calcul 5 3" xfId="980"/>
    <cellStyle name="Calcul 5 4" xfId="981"/>
    <cellStyle name="Calcul 5 5" xfId="3889"/>
    <cellStyle name="Calcul 6" xfId="982"/>
    <cellStyle name="Calcul 6 2" xfId="3890"/>
    <cellStyle name="Calcul 7" xfId="983"/>
    <cellStyle name="Calcul 7 2" xfId="3891"/>
    <cellStyle name="Calcul 8" xfId="3803"/>
    <cellStyle name="Calcul 8 2" xfId="5561"/>
    <cellStyle name="Calcul 9" xfId="904"/>
    <cellStyle name="Calcul 9 2" xfId="3815"/>
    <cellStyle name="Calculation" xfId="984"/>
    <cellStyle name="Calculation 10" xfId="985"/>
    <cellStyle name="Calculation 10 2" xfId="3893"/>
    <cellStyle name="Calculation 11" xfId="986"/>
    <cellStyle name="Calculation 11 2" xfId="3894"/>
    <cellStyle name="Calculation 12" xfId="987"/>
    <cellStyle name="Calculation 12 2" xfId="3895"/>
    <cellStyle name="Calculation 13" xfId="3892"/>
    <cellStyle name="Calculation 2" xfId="988"/>
    <cellStyle name="Calculation 2 10" xfId="989"/>
    <cellStyle name="Calculation 2 10 2" xfId="3897"/>
    <cellStyle name="Calculation 2 11" xfId="990"/>
    <cellStyle name="Calculation 2 11 2" xfId="3898"/>
    <cellStyle name="Calculation 2 12" xfId="3896"/>
    <cellStyle name="Calculation 2 2" xfId="991"/>
    <cellStyle name="Calculation 2 2 2" xfId="992"/>
    <cellStyle name="Calculation 2 2 2 2" xfId="3900"/>
    <cellStyle name="Calculation 2 2 3" xfId="993"/>
    <cellStyle name="Calculation 2 2 3 2" xfId="3901"/>
    <cellStyle name="Calculation 2 2 4" xfId="994"/>
    <cellStyle name="Calculation 2 2 4 2" xfId="3902"/>
    <cellStyle name="Calculation 2 2 5" xfId="3899"/>
    <cellStyle name="Calculation 2 3" xfId="995"/>
    <cellStyle name="Calculation 2 3 2" xfId="996"/>
    <cellStyle name="Calculation 2 3 2 2" xfId="3904"/>
    <cellStyle name="Calculation 2 3 3" xfId="997"/>
    <cellStyle name="Calculation 2 3 3 2" xfId="3905"/>
    <cellStyle name="Calculation 2 3 4" xfId="998"/>
    <cellStyle name="Calculation 2 3 4 2" xfId="3906"/>
    <cellStyle name="Calculation 2 3 5" xfId="3903"/>
    <cellStyle name="Calculation 2 4" xfId="999"/>
    <cellStyle name="Calculation 2 4 2" xfId="1000"/>
    <cellStyle name="Calculation 2 4 2 2" xfId="3908"/>
    <cellStyle name="Calculation 2 4 3" xfId="1001"/>
    <cellStyle name="Calculation 2 4 3 2" xfId="3909"/>
    <cellStyle name="Calculation 2 4 4" xfId="1002"/>
    <cellStyle name="Calculation 2 4 4 2" xfId="3910"/>
    <cellStyle name="Calculation 2 4 5" xfId="3907"/>
    <cellStyle name="Calculation 2 5" xfId="1003"/>
    <cellStyle name="Calculation 2 5 2" xfId="1004"/>
    <cellStyle name="Calculation 2 5 2 2" xfId="3912"/>
    <cellStyle name="Calculation 2 5 3" xfId="1005"/>
    <cellStyle name="Calculation 2 5 3 2" xfId="3913"/>
    <cellStyle name="Calculation 2 5 4" xfId="1006"/>
    <cellStyle name="Calculation 2 5 4 2" xfId="3914"/>
    <cellStyle name="Calculation 2 5 5" xfId="3911"/>
    <cellStyle name="Calculation 2 6" xfId="1007"/>
    <cellStyle name="Calculation 2 6 2" xfId="1008"/>
    <cellStyle name="Calculation 2 6 2 2" xfId="3916"/>
    <cellStyle name="Calculation 2 6 3" xfId="1009"/>
    <cellStyle name="Calculation 2 6 3 2" xfId="3917"/>
    <cellStyle name="Calculation 2 6 4" xfId="1010"/>
    <cellStyle name="Calculation 2 6 4 2" xfId="3918"/>
    <cellStyle name="Calculation 2 6 5" xfId="3915"/>
    <cellStyle name="Calculation 2 7" xfId="1011"/>
    <cellStyle name="Calculation 2 7 2" xfId="1012"/>
    <cellStyle name="Calculation 2 7 2 2" xfId="3920"/>
    <cellStyle name="Calculation 2 7 3" xfId="1013"/>
    <cellStyle name="Calculation 2 7 3 2" xfId="3921"/>
    <cellStyle name="Calculation 2 7 4" xfId="1014"/>
    <cellStyle name="Calculation 2 7 4 2" xfId="3922"/>
    <cellStyle name="Calculation 2 7 5" xfId="3919"/>
    <cellStyle name="Calculation 2 8" xfId="1015"/>
    <cellStyle name="Calculation 2 8 2" xfId="1016"/>
    <cellStyle name="Calculation 2 8 2 2" xfId="3924"/>
    <cellStyle name="Calculation 2 8 3" xfId="1017"/>
    <cellStyle name="Calculation 2 8 3 2" xfId="3925"/>
    <cellStyle name="Calculation 2 8 4" xfId="1018"/>
    <cellStyle name="Calculation 2 8 4 2" xfId="3926"/>
    <cellStyle name="Calculation 2 8 5" xfId="3923"/>
    <cellStyle name="Calculation 2 9" xfId="1019"/>
    <cellStyle name="Calculation 2 9 2" xfId="3927"/>
    <cellStyle name="Calculation 3" xfId="1020"/>
    <cellStyle name="Calculation 3 2" xfId="1021"/>
    <cellStyle name="Calculation 3 2 2" xfId="3929"/>
    <cellStyle name="Calculation 3 3" xfId="1022"/>
    <cellStyle name="Calculation 3 3 2" xfId="3930"/>
    <cellStyle name="Calculation 3 4" xfId="1023"/>
    <cellStyle name="Calculation 3 4 2" xfId="3931"/>
    <cellStyle name="Calculation 3 5" xfId="3928"/>
    <cellStyle name="Calculation 4" xfId="1024"/>
    <cellStyle name="Calculation 4 2" xfId="1025"/>
    <cellStyle name="Calculation 4 2 2" xfId="3933"/>
    <cellStyle name="Calculation 4 3" xfId="1026"/>
    <cellStyle name="Calculation 4 3 2" xfId="3934"/>
    <cellStyle name="Calculation 4 4" xfId="1027"/>
    <cellStyle name="Calculation 4 4 2" xfId="3935"/>
    <cellStyle name="Calculation 4 5" xfId="3932"/>
    <cellStyle name="Calculation 5" xfId="1028"/>
    <cellStyle name="Calculation 5 2" xfId="1029"/>
    <cellStyle name="Calculation 5 2 2" xfId="3937"/>
    <cellStyle name="Calculation 5 3" xfId="1030"/>
    <cellStyle name="Calculation 5 3 2" xfId="3938"/>
    <cellStyle name="Calculation 5 4" xfId="1031"/>
    <cellStyle name="Calculation 5 4 2" xfId="3939"/>
    <cellStyle name="Calculation 5 5" xfId="3936"/>
    <cellStyle name="Calculation 6" xfId="1032"/>
    <cellStyle name="Calculation 6 2" xfId="1033"/>
    <cellStyle name="Calculation 6 2 2" xfId="3941"/>
    <cellStyle name="Calculation 6 3" xfId="1034"/>
    <cellStyle name="Calculation 6 3 2" xfId="3942"/>
    <cellStyle name="Calculation 6 4" xfId="1035"/>
    <cellStyle name="Calculation 6 4 2" xfId="3943"/>
    <cellStyle name="Calculation 6 5" xfId="3940"/>
    <cellStyle name="Calculation 7" xfId="1036"/>
    <cellStyle name="Calculation 7 2" xfId="1037"/>
    <cellStyle name="Calculation 7 2 2" xfId="3945"/>
    <cellStyle name="Calculation 7 3" xfId="1038"/>
    <cellStyle name="Calculation 7 3 2" xfId="3946"/>
    <cellStyle name="Calculation 7 4" xfId="1039"/>
    <cellStyle name="Calculation 7 4 2" xfId="3947"/>
    <cellStyle name="Calculation 7 5" xfId="3944"/>
    <cellStyle name="Calculation 8" xfId="1040"/>
    <cellStyle name="Calculation 8 2" xfId="1041"/>
    <cellStyle name="Calculation 8 2 2" xfId="3949"/>
    <cellStyle name="Calculation 8 3" xfId="1042"/>
    <cellStyle name="Calculation 8 3 2" xfId="3950"/>
    <cellStyle name="Calculation 8 4" xfId="1043"/>
    <cellStyle name="Calculation 8 4 2" xfId="3951"/>
    <cellStyle name="Calculation 8 5" xfId="3948"/>
    <cellStyle name="Calculation 9" xfId="1044"/>
    <cellStyle name="Calculation 9 2" xfId="1045"/>
    <cellStyle name="Calculation 9 2 2" xfId="3953"/>
    <cellStyle name="Calculation 9 3" xfId="1046"/>
    <cellStyle name="Calculation 9 3 2" xfId="3954"/>
    <cellStyle name="Calculation 9 4" xfId="1047"/>
    <cellStyle name="Calculation 9 4 2" xfId="3955"/>
    <cellStyle name="Calculation 9 5" xfId="3952"/>
    <cellStyle name="CDC" xfId="1048"/>
    <cellStyle name="CDC 2" xfId="1049"/>
    <cellStyle name="CDC 3" xfId="1050"/>
    <cellStyle name="CDC 4" xfId="1051"/>
    <cellStyle name="CDC 5" xfId="1052"/>
    <cellStyle name="CDC 6" xfId="1053"/>
    <cellStyle name="CDC 7" xfId="1054"/>
    <cellStyle name="CDC 8" xfId="1055"/>
    <cellStyle name="CDC 9" xfId="1056"/>
    <cellStyle name="Cellule liée 2" xfId="1058"/>
    <cellStyle name="Cellule liée 2 2" xfId="1059"/>
    <cellStyle name="Cellule liée 3" xfId="1060"/>
    <cellStyle name="Cellule liée 4" xfId="1061"/>
    <cellStyle name="Cellule liée 5" xfId="1062"/>
    <cellStyle name="Cellule liée 5 2" xfId="1063"/>
    <cellStyle name="Cellule liée 5 3" xfId="1064"/>
    <cellStyle name="Cellule liée 5 4" xfId="1065"/>
    <cellStyle name="Cellule liée 6" xfId="1066"/>
    <cellStyle name="Cellule liée 7" xfId="3804"/>
    <cellStyle name="Cellule liée 8" xfId="1057"/>
    <cellStyle name="Check Cell" xfId="1067"/>
    <cellStyle name="Check Cell 2" xfId="1068"/>
    <cellStyle name="Check Cell 3" xfId="1069"/>
    <cellStyle name="Check Cell 4" xfId="1070"/>
    <cellStyle name="Commentaire 10" xfId="1072"/>
    <cellStyle name="Commentaire 10 2" xfId="3956"/>
    <cellStyle name="Commentaire 11" xfId="3805"/>
    <cellStyle name="Commentaire 12" xfId="1071"/>
    <cellStyle name="Commentaire 2" xfId="1073"/>
    <cellStyle name="Commentaire 2 10" xfId="1074"/>
    <cellStyle name="Commentaire 2 10 2" xfId="3958"/>
    <cellStyle name="Commentaire 2 11" xfId="1075"/>
    <cellStyle name="Commentaire 2 11 2" xfId="3959"/>
    <cellStyle name="Commentaire 2 12" xfId="1076"/>
    <cellStyle name="Commentaire 2 12 2" xfId="3960"/>
    <cellStyle name="Commentaire 2 13" xfId="1077"/>
    <cellStyle name="Commentaire 2 13 2" xfId="3961"/>
    <cellStyle name="Commentaire 2 14" xfId="3181"/>
    <cellStyle name="Commentaire 2 14 2" xfId="4965"/>
    <cellStyle name="Commentaire 2 15" xfId="3810"/>
    <cellStyle name="Commentaire 2 15 2" xfId="5565"/>
    <cellStyle name="Commentaire 2 16" xfId="3957"/>
    <cellStyle name="Commentaire 2 2" xfId="1078"/>
    <cellStyle name="Commentaire 2 2 2" xfId="1079"/>
    <cellStyle name="Commentaire 2 2 2 2" xfId="1080"/>
    <cellStyle name="Commentaire 2 2 2 2 2" xfId="3964"/>
    <cellStyle name="Commentaire 2 2 2 3" xfId="1081"/>
    <cellStyle name="Commentaire 2 2 2 3 2" xfId="3965"/>
    <cellStyle name="Commentaire 2 2 2 4" xfId="1082"/>
    <cellStyle name="Commentaire 2 2 2 4 2" xfId="3966"/>
    <cellStyle name="Commentaire 2 2 2 5" xfId="3963"/>
    <cellStyle name="Commentaire 2 2 3" xfId="1083"/>
    <cellStyle name="Commentaire 2 2 3 2" xfId="3967"/>
    <cellStyle name="Commentaire 2 2 4" xfId="1084"/>
    <cellStyle name="Commentaire 2 2 4 2" xfId="3968"/>
    <cellStyle name="Commentaire 2 2 5" xfId="1085"/>
    <cellStyle name="Commentaire 2 2 5 2" xfId="3969"/>
    <cellStyle name="Commentaire 2 2 6" xfId="3962"/>
    <cellStyle name="Commentaire 2 3" xfId="1086"/>
    <cellStyle name="Commentaire 2 3 2" xfId="1087"/>
    <cellStyle name="Commentaire 2 3 2 2" xfId="3971"/>
    <cellStyle name="Commentaire 2 3 3" xfId="1088"/>
    <cellStyle name="Commentaire 2 3 3 2" xfId="3972"/>
    <cellStyle name="Commentaire 2 3 4" xfId="1089"/>
    <cellStyle name="Commentaire 2 3 4 2" xfId="3973"/>
    <cellStyle name="Commentaire 2 3 5" xfId="3970"/>
    <cellStyle name="Commentaire 2 4" xfId="1090"/>
    <cellStyle name="Commentaire 2 4 2" xfId="1091"/>
    <cellStyle name="Commentaire 2 4 2 2" xfId="3975"/>
    <cellStyle name="Commentaire 2 4 3" xfId="1092"/>
    <cellStyle name="Commentaire 2 4 3 2" xfId="3976"/>
    <cellStyle name="Commentaire 2 4 4" xfId="1093"/>
    <cellStyle name="Commentaire 2 4 4 2" xfId="3977"/>
    <cellStyle name="Commentaire 2 4 5" xfId="3974"/>
    <cellStyle name="Commentaire 2 5" xfId="1094"/>
    <cellStyle name="Commentaire 2 5 2" xfId="1095"/>
    <cellStyle name="Commentaire 2 5 2 2" xfId="3979"/>
    <cellStyle name="Commentaire 2 5 3" xfId="1096"/>
    <cellStyle name="Commentaire 2 5 3 2" xfId="3980"/>
    <cellStyle name="Commentaire 2 5 4" xfId="1097"/>
    <cellStyle name="Commentaire 2 5 4 2" xfId="3981"/>
    <cellStyle name="Commentaire 2 5 5" xfId="3978"/>
    <cellStyle name="Commentaire 2 6" xfId="1098"/>
    <cellStyle name="Commentaire 2 6 2" xfId="1099"/>
    <cellStyle name="Commentaire 2 6 2 2" xfId="3983"/>
    <cellStyle name="Commentaire 2 6 3" xfId="1100"/>
    <cellStyle name="Commentaire 2 6 3 2" xfId="3984"/>
    <cellStyle name="Commentaire 2 6 4" xfId="1101"/>
    <cellStyle name="Commentaire 2 6 4 2" xfId="3985"/>
    <cellStyle name="Commentaire 2 6 5" xfId="3982"/>
    <cellStyle name="Commentaire 2 7" xfId="1102"/>
    <cellStyle name="Commentaire 2 7 2" xfId="1103"/>
    <cellStyle name="Commentaire 2 7 2 2" xfId="3987"/>
    <cellStyle name="Commentaire 2 7 3" xfId="1104"/>
    <cellStyle name="Commentaire 2 7 3 2" xfId="3988"/>
    <cellStyle name="Commentaire 2 7 4" xfId="1105"/>
    <cellStyle name="Commentaire 2 7 4 2" xfId="3989"/>
    <cellStyle name="Commentaire 2 7 5" xfId="3986"/>
    <cellStyle name="Commentaire 2 8" xfId="1106"/>
    <cellStyle name="Commentaire 2 8 2" xfId="1107"/>
    <cellStyle name="Commentaire 2 8 2 2" xfId="3991"/>
    <cellStyle name="Commentaire 2 8 3" xfId="1108"/>
    <cellStyle name="Commentaire 2 8 3 2" xfId="3992"/>
    <cellStyle name="Commentaire 2 8 4" xfId="1109"/>
    <cellStyle name="Commentaire 2 8 4 2" xfId="3993"/>
    <cellStyle name="Commentaire 2 8 5" xfId="3990"/>
    <cellStyle name="Commentaire 2 9" xfId="1110"/>
    <cellStyle name="Commentaire 2 9 2" xfId="1111"/>
    <cellStyle name="Commentaire 2 9 2 2" xfId="3995"/>
    <cellStyle name="Commentaire 2 9 3" xfId="1112"/>
    <cellStyle name="Commentaire 2 9 3 2" xfId="3996"/>
    <cellStyle name="Commentaire 2 9 4" xfId="1113"/>
    <cellStyle name="Commentaire 2 9 4 2" xfId="3997"/>
    <cellStyle name="Commentaire 2 9 5" xfId="3994"/>
    <cellStyle name="Commentaire 3" xfId="1114"/>
    <cellStyle name="Commentaire 3 2" xfId="1115"/>
    <cellStyle name="Commentaire 3 2 2" xfId="1116"/>
    <cellStyle name="Commentaire 3 2 3" xfId="1117"/>
    <cellStyle name="Commentaire 3 2 4" xfId="1118"/>
    <cellStyle name="Commentaire 3 3" xfId="1119"/>
    <cellStyle name="Commentaire 3 4" xfId="1120"/>
    <cellStyle name="Commentaire 3 5" xfId="1121"/>
    <cellStyle name="Commentaire 4" xfId="1122"/>
    <cellStyle name="Commentaire 4 2" xfId="1123"/>
    <cellStyle name="Commentaire 4 2 2" xfId="1124"/>
    <cellStyle name="Commentaire 4 2 3" xfId="1125"/>
    <cellStyle name="Commentaire 4 2 4" xfId="1126"/>
    <cellStyle name="Commentaire 4 3" xfId="1127"/>
    <cellStyle name="Commentaire 4 4" xfId="1128"/>
    <cellStyle name="Commentaire 4 5" xfId="1129"/>
    <cellStyle name="Commentaire 5" xfId="1130"/>
    <cellStyle name="Commentaire 5 2" xfId="1131"/>
    <cellStyle name="Commentaire 5 2 2" xfId="1132"/>
    <cellStyle name="Commentaire 5 2 3" xfId="1133"/>
    <cellStyle name="Commentaire 5 2 4" xfId="1134"/>
    <cellStyle name="Commentaire 5 3" xfId="1135"/>
    <cellStyle name="Commentaire 5 4" xfId="1136"/>
    <cellStyle name="Commentaire 5 5" xfId="1137"/>
    <cellStyle name="Commentaire 6" xfId="1138"/>
    <cellStyle name="Commentaire 6 2" xfId="1139"/>
    <cellStyle name="Commentaire 6 3" xfId="1140"/>
    <cellStyle name="Commentaire 6 4" xfId="1141"/>
    <cellStyle name="Commentaire 7" xfId="1142"/>
    <cellStyle name="Commentaire 7 2" xfId="1143"/>
    <cellStyle name="Commentaire 7 3" xfId="1144"/>
    <cellStyle name="Commentaire 7 4" xfId="1145"/>
    <cellStyle name="Commentaire 8" xfId="1146"/>
    <cellStyle name="Commentaire 8 2" xfId="1147"/>
    <cellStyle name="Commentaire 8 3" xfId="1148"/>
    <cellStyle name="Commentaire 8 4" xfId="1149"/>
    <cellStyle name="Commentaire 9" xfId="1150"/>
    <cellStyle name="Commentaire 9 2" xfId="1151"/>
    <cellStyle name="Commentaire 9 3" xfId="1152"/>
    <cellStyle name="Commentaire 9 4" xfId="1153"/>
    <cellStyle name="Entrée 2" xfId="1155"/>
    <cellStyle name="Entrée 2 10" xfId="1156"/>
    <cellStyle name="Entrée 2 10 2" xfId="4000"/>
    <cellStyle name="Entrée 2 11" xfId="1157"/>
    <cellStyle name="Entrée 2 11 2" xfId="4001"/>
    <cellStyle name="Entrée 2 12" xfId="1158"/>
    <cellStyle name="Entrée 2 12 2" xfId="4002"/>
    <cellStyle name="Entrée 2 13" xfId="1159"/>
    <cellStyle name="Entrée 2 13 2" xfId="4003"/>
    <cellStyle name="Entrée 2 14" xfId="3179"/>
    <cellStyle name="Entrée 2 14 2" xfId="4964"/>
    <cellStyle name="Entrée 2 15" xfId="3811"/>
    <cellStyle name="Entrée 2 15 2" xfId="5566"/>
    <cellStyle name="Entrée 2 16" xfId="3999"/>
    <cellStyle name="Entrée 2 2" xfId="1160"/>
    <cellStyle name="Entrée 2 2 10" xfId="1161"/>
    <cellStyle name="Entrée 2 2 10 2" xfId="4005"/>
    <cellStyle name="Entrée 2 2 11" xfId="1162"/>
    <cellStyle name="Entrée 2 2 11 2" xfId="4006"/>
    <cellStyle name="Entrée 2 2 12" xfId="4004"/>
    <cellStyle name="Entrée 2 2 2" xfId="1163"/>
    <cellStyle name="Entrée 2 2 2 2" xfId="1164"/>
    <cellStyle name="Entrée 2 2 2 2 2" xfId="4008"/>
    <cellStyle name="Entrée 2 2 2 3" xfId="1165"/>
    <cellStyle name="Entrée 2 2 2 3 2" xfId="4009"/>
    <cellStyle name="Entrée 2 2 2 4" xfId="1166"/>
    <cellStyle name="Entrée 2 2 2 4 2" xfId="4010"/>
    <cellStyle name="Entrée 2 2 2 5" xfId="4007"/>
    <cellStyle name="Entrée 2 2 3" xfId="1167"/>
    <cellStyle name="Entrée 2 2 3 2" xfId="1168"/>
    <cellStyle name="Entrée 2 2 3 2 2" xfId="4012"/>
    <cellStyle name="Entrée 2 2 3 3" xfId="1169"/>
    <cellStyle name="Entrée 2 2 3 3 2" xfId="4013"/>
    <cellStyle name="Entrée 2 2 3 4" xfId="1170"/>
    <cellStyle name="Entrée 2 2 3 4 2" xfId="4014"/>
    <cellStyle name="Entrée 2 2 3 5" xfId="4011"/>
    <cellStyle name="Entrée 2 2 4" xfId="1171"/>
    <cellStyle name="Entrée 2 2 4 2" xfId="1172"/>
    <cellStyle name="Entrée 2 2 4 2 2" xfId="4016"/>
    <cellStyle name="Entrée 2 2 4 3" xfId="1173"/>
    <cellStyle name="Entrée 2 2 4 3 2" xfId="4017"/>
    <cellStyle name="Entrée 2 2 4 4" xfId="1174"/>
    <cellStyle name="Entrée 2 2 4 4 2" xfId="4018"/>
    <cellStyle name="Entrée 2 2 4 5" xfId="4015"/>
    <cellStyle name="Entrée 2 2 5" xfId="1175"/>
    <cellStyle name="Entrée 2 2 5 2" xfId="1176"/>
    <cellStyle name="Entrée 2 2 5 2 2" xfId="4020"/>
    <cellStyle name="Entrée 2 2 5 3" xfId="1177"/>
    <cellStyle name="Entrée 2 2 5 3 2" xfId="4021"/>
    <cellStyle name="Entrée 2 2 5 4" xfId="1178"/>
    <cellStyle name="Entrée 2 2 5 4 2" xfId="4022"/>
    <cellStyle name="Entrée 2 2 5 5" xfId="4019"/>
    <cellStyle name="Entrée 2 2 6" xfId="1179"/>
    <cellStyle name="Entrée 2 2 6 2" xfId="1180"/>
    <cellStyle name="Entrée 2 2 6 2 2" xfId="4024"/>
    <cellStyle name="Entrée 2 2 6 3" xfId="1181"/>
    <cellStyle name="Entrée 2 2 6 3 2" xfId="4025"/>
    <cellStyle name="Entrée 2 2 6 4" xfId="1182"/>
    <cellStyle name="Entrée 2 2 6 4 2" xfId="4026"/>
    <cellStyle name="Entrée 2 2 6 5" xfId="4023"/>
    <cellStyle name="Entrée 2 2 7" xfId="1183"/>
    <cellStyle name="Entrée 2 2 7 2" xfId="1184"/>
    <cellStyle name="Entrée 2 2 7 2 2" xfId="4028"/>
    <cellStyle name="Entrée 2 2 7 3" xfId="1185"/>
    <cellStyle name="Entrée 2 2 7 3 2" xfId="4029"/>
    <cellStyle name="Entrée 2 2 7 4" xfId="1186"/>
    <cellStyle name="Entrée 2 2 7 4 2" xfId="4030"/>
    <cellStyle name="Entrée 2 2 7 5" xfId="4027"/>
    <cellStyle name="Entrée 2 2 8" xfId="1187"/>
    <cellStyle name="Entrée 2 2 8 2" xfId="1188"/>
    <cellStyle name="Entrée 2 2 8 2 2" xfId="4032"/>
    <cellStyle name="Entrée 2 2 8 3" xfId="1189"/>
    <cellStyle name="Entrée 2 2 8 3 2" xfId="4033"/>
    <cellStyle name="Entrée 2 2 8 4" xfId="1190"/>
    <cellStyle name="Entrée 2 2 8 4 2" xfId="4034"/>
    <cellStyle name="Entrée 2 2 8 5" xfId="4031"/>
    <cellStyle name="Entrée 2 2 9" xfId="1191"/>
    <cellStyle name="Entrée 2 2 9 2" xfId="4035"/>
    <cellStyle name="Entrée 2 3" xfId="1192"/>
    <cellStyle name="Entrée 2 3 2" xfId="1193"/>
    <cellStyle name="Entrée 2 3 2 2" xfId="4037"/>
    <cellStyle name="Entrée 2 3 3" xfId="1194"/>
    <cellStyle name="Entrée 2 3 3 2" xfId="4038"/>
    <cellStyle name="Entrée 2 3 4" xfId="1195"/>
    <cellStyle name="Entrée 2 3 4 2" xfId="4039"/>
    <cellStyle name="Entrée 2 3 5" xfId="4036"/>
    <cellStyle name="Entrée 2 4" xfId="1196"/>
    <cellStyle name="Entrée 2 4 2" xfId="1197"/>
    <cellStyle name="Entrée 2 4 2 2" xfId="4041"/>
    <cellStyle name="Entrée 2 4 3" xfId="1198"/>
    <cellStyle name="Entrée 2 4 3 2" xfId="4042"/>
    <cellStyle name="Entrée 2 4 4" xfId="1199"/>
    <cellStyle name="Entrée 2 4 4 2" xfId="4043"/>
    <cellStyle name="Entrée 2 4 5" xfId="4040"/>
    <cellStyle name="Entrée 2 5" xfId="1200"/>
    <cellStyle name="Entrée 2 5 2" xfId="1201"/>
    <cellStyle name="Entrée 2 5 2 2" xfId="4045"/>
    <cellStyle name="Entrée 2 5 3" xfId="1202"/>
    <cellStyle name="Entrée 2 5 3 2" xfId="4046"/>
    <cellStyle name="Entrée 2 5 4" xfId="1203"/>
    <cellStyle name="Entrée 2 5 4 2" xfId="4047"/>
    <cellStyle name="Entrée 2 5 5" xfId="4044"/>
    <cellStyle name="Entrée 2 6" xfId="1204"/>
    <cellStyle name="Entrée 2 6 2" xfId="1205"/>
    <cellStyle name="Entrée 2 6 2 2" xfId="4049"/>
    <cellStyle name="Entrée 2 6 3" xfId="1206"/>
    <cellStyle name="Entrée 2 6 3 2" xfId="4050"/>
    <cellStyle name="Entrée 2 6 4" xfId="1207"/>
    <cellStyle name="Entrée 2 6 4 2" xfId="4051"/>
    <cellStyle name="Entrée 2 6 5" xfId="4048"/>
    <cellStyle name="Entrée 2 7" xfId="1208"/>
    <cellStyle name="Entrée 2 7 2" xfId="1209"/>
    <cellStyle name="Entrée 2 7 2 2" xfId="4053"/>
    <cellStyle name="Entrée 2 7 3" xfId="1210"/>
    <cellStyle name="Entrée 2 7 3 2" xfId="4054"/>
    <cellStyle name="Entrée 2 7 4" xfId="1211"/>
    <cellStyle name="Entrée 2 7 4 2" xfId="4055"/>
    <cellStyle name="Entrée 2 7 5" xfId="4052"/>
    <cellStyle name="Entrée 2 8" xfId="1212"/>
    <cellStyle name="Entrée 2 8 2" xfId="1213"/>
    <cellStyle name="Entrée 2 8 2 2" xfId="4057"/>
    <cellStyle name="Entrée 2 8 3" xfId="1214"/>
    <cellStyle name="Entrée 2 8 3 2" xfId="4058"/>
    <cellStyle name="Entrée 2 8 4" xfId="1215"/>
    <cellStyle name="Entrée 2 8 4 2" xfId="4059"/>
    <cellStyle name="Entrée 2 8 5" xfId="4056"/>
    <cellStyle name="Entrée 2 9" xfId="1216"/>
    <cellStyle name="Entrée 2 9 2" xfId="1217"/>
    <cellStyle name="Entrée 2 9 2 2" xfId="4061"/>
    <cellStyle name="Entrée 2 9 3" xfId="1218"/>
    <cellStyle name="Entrée 2 9 3 2" xfId="4062"/>
    <cellStyle name="Entrée 2 9 4" xfId="1219"/>
    <cellStyle name="Entrée 2 9 4 2" xfId="4063"/>
    <cellStyle name="Entrée 2 9 5" xfId="4060"/>
    <cellStyle name="Entrée 3" xfId="1220"/>
    <cellStyle name="Entrée 3 2" xfId="1221"/>
    <cellStyle name="Entrée 3 2 2" xfId="4065"/>
    <cellStyle name="Entrée 3 3" xfId="1222"/>
    <cellStyle name="Entrée 3 3 2" xfId="4066"/>
    <cellStyle name="Entrée 3 4" xfId="1223"/>
    <cellStyle name="Entrée 3 4 2" xfId="4067"/>
    <cellStyle name="Entrée 3 5" xfId="4064"/>
    <cellStyle name="Entrée 4" xfId="1224"/>
    <cellStyle name="Entrée 4 2" xfId="1225"/>
    <cellStyle name="Entrée 4 2 2" xfId="4069"/>
    <cellStyle name="Entrée 4 3" xfId="1226"/>
    <cellStyle name="Entrée 4 3 2" xfId="4070"/>
    <cellStyle name="Entrée 4 4" xfId="1227"/>
    <cellStyle name="Entrée 4 4 2" xfId="4071"/>
    <cellStyle name="Entrée 4 5" xfId="4068"/>
    <cellStyle name="Entrée 5" xfId="1228"/>
    <cellStyle name="Entrée 5 2" xfId="1229"/>
    <cellStyle name="Entrée 5 3" xfId="1230"/>
    <cellStyle name="Entrée 5 4" xfId="1231"/>
    <cellStyle name="Entrée 5 5" xfId="4072"/>
    <cellStyle name="Entrée 6" xfId="1232"/>
    <cellStyle name="Entrée 6 2" xfId="4073"/>
    <cellStyle name="Entrée 7" xfId="1233"/>
    <cellStyle name="Entrée 7 2" xfId="4074"/>
    <cellStyle name="Entrée 8" xfId="3806"/>
    <cellStyle name="Entrée 8 2" xfId="5562"/>
    <cellStyle name="Entrée 9" xfId="1154"/>
    <cellStyle name="Entrée 9 2" xfId="3998"/>
    <cellStyle name="Euro" xfId="1234"/>
    <cellStyle name="Euro 2" xfId="4075"/>
    <cellStyle name="Explanatory Text" xfId="1235"/>
    <cellStyle name="Explanatory Text 2" xfId="1236"/>
    <cellStyle name="Explanatory Text 3" xfId="1237"/>
    <cellStyle name="Explanatory Text 4" xfId="1238"/>
    <cellStyle name="Good" xfId="1239"/>
    <cellStyle name="Good 2" xfId="1240"/>
    <cellStyle name="Good 3" xfId="1241"/>
    <cellStyle name="Good 4" xfId="1242"/>
    <cellStyle name="Good 5" xfId="1243"/>
    <cellStyle name="Heading 1" xfId="1244"/>
    <cellStyle name="Heading 1 2" xfId="1245"/>
    <cellStyle name="Heading 1 3" xfId="1246"/>
    <cellStyle name="Heading 1 4" xfId="1247"/>
    <cellStyle name="Heading 2" xfId="1248"/>
    <cellStyle name="Heading 2 2" xfId="1249"/>
    <cellStyle name="Heading 2 3" xfId="1250"/>
    <cellStyle name="Heading 2 4" xfId="1251"/>
    <cellStyle name="Heading 3" xfId="1252"/>
    <cellStyle name="Heading 3 2" xfId="1253"/>
    <cellStyle name="Heading 3 3" xfId="1254"/>
    <cellStyle name="Heading 3 4" xfId="1255"/>
    <cellStyle name="Heading 4" xfId="1256"/>
    <cellStyle name="Heading 4 2" xfId="1257"/>
    <cellStyle name="Heading 4 3" xfId="1258"/>
    <cellStyle name="Heading 4 4" xfId="1259"/>
    <cellStyle name="Hyperlink" xfId="1260"/>
    <cellStyle name="Hyperlink 2" xfId="1261"/>
    <cellStyle name="Hyperlink 2 2" xfId="1262"/>
    <cellStyle name="Hyperlink 2 2 10" xfId="1263"/>
    <cellStyle name="Hyperlink 2 2 10 2" xfId="1264"/>
    <cellStyle name="Hyperlink 2 2 10 2 2" xfId="1265"/>
    <cellStyle name="Hyperlink 2 2 10 2 2 2" xfId="1266"/>
    <cellStyle name="Hyperlink 2 2 10 2 2 2 2" xfId="1267"/>
    <cellStyle name="Hyperlink 2 2 10 2 2 2 2 2" xfId="1268"/>
    <cellStyle name="Hyperlink 2 2 10 2 2 2 2 2 2" xfId="3368"/>
    <cellStyle name="Hyperlink 2 2 10 2 2 2 2 2 2 2" xfId="5151"/>
    <cellStyle name="Hyperlink 2 2 10 2 2 2 2 2 3" xfId="4084"/>
    <cellStyle name="Hyperlink 2 2 10 2 2 2 2 3" xfId="3367"/>
    <cellStyle name="Hyperlink 2 2 10 2 2 2 2 3 2" xfId="5150"/>
    <cellStyle name="Hyperlink 2 2 10 2 2 2 2 4" xfId="4083"/>
    <cellStyle name="Hyperlink 2 2 10 2 2 2 3" xfId="3338"/>
    <cellStyle name="Hyperlink 2 2 10 2 2 2 3 2" xfId="5121"/>
    <cellStyle name="Hyperlink 2 2 10 2 2 2 4" xfId="4082"/>
    <cellStyle name="Hyperlink 2 2 10 2 2 3" xfId="1269"/>
    <cellStyle name="Hyperlink 2 2 10 2 2 3 2" xfId="1270"/>
    <cellStyle name="Hyperlink 2 2 10 2 2 3 2 2" xfId="3370"/>
    <cellStyle name="Hyperlink 2 2 10 2 2 3 2 2 2" xfId="5153"/>
    <cellStyle name="Hyperlink 2 2 10 2 2 3 2 3" xfId="4086"/>
    <cellStyle name="Hyperlink 2 2 10 2 2 3 3" xfId="3369"/>
    <cellStyle name="Hyperlink 2 2 10 2 2 3 3 2" xfId="5152"/>
    <cellStyle name="Hyperlink 2 2 10 2 2 3 4" xfId="4085"/>
    <cellStyle name="Hyperlink 2 2 10 2 2 4" xfId="3270"/>
    <cellStyle name="Hyperlink 2 2 10 2 2 4 2" xfId="5053"/>
    <cellStyle name="Hyperlink 2 2 10 2 2 5" xfId="4081"/>
    <cellStyle name="Hyperlink 2 2 10 2 3" xfId="1271"/>
    <cellStyle name="Hyperlink 2 2 10 2 3 2" xfId="1272"/>
    <cellStyle name="Hyperlink 2 2 10 2 3 2 2" xfId="3372"/>
    <cellStyle name="Hyperlink 2 2 10 2 3 2 2 2" xfId="5155"/>
    <cellStyle name="Hyperlink 2 2 10 2 3 2 3" xfId="4088"/>
    <cellStyle name="Hyperlink 2 2 10 2 3 3" xfId="3371"/>
    <cellStyle name="Hyperlink 2 2 10 2 3 3 2" xfId="5154"/>
    <cellStyle name="Hyperlink 2 2 10 2 3 4" xfId="4087"/>
    <cellStyle name="Hyperlink 2 2 10 2 4" xfId="3187"/>
    <cellStyle name="Hyperlink 2 2 10 2 4 2" xfId="4970"/>
    <cellStyle name="Hyperlink 2 2 10 2 5" xfId="4080"/>
    <cellStyle name="Hyperlink 2 2 10 3" xfId="1273"/>
    <cellStyle name="Hyperlink 2 2 10 3 2" xfId="1274"/>
    <cellStyle name="Hyperlink 2 2 10 3 2 2" xfId="1275"/>
    <cellStyle name="Hyperlink 2 2 10 3 2 2 2" xfId="1276"/>
    <cellStyle name="Hyperlink 2 2 10 3 2 2 2 2" xfId="1277"/>
    <cellStyle name="Hyperlink 2 2 10 3 2 2 2 2 2" xfId="3374"/>
    <cellStyle name="Hyperlink 2 2 10 3 2 2 2 2 2 2" xfId="5157"/>
    <cellStyle name="Hyperlink 2 2 10 3 2 2 2 2 3" xfId="4093"/>
    <cellStyle name="Hyperlink 2 2 10 3 2 2 2 3" xfId="3373"/>
    <cellStyle name="Hyperlink 2 2 10 3 2 2 2 3 2" xfId="5156"/>
    <cellStyle name="Hyperlink 2 2 10 3 2 2 2 4" xfId="4092"/>
    <cellStyle name="Hyperlink 2 2 10 3 2 2 3" xfId="3305"/>
    <cellStyle name="Hyperlink 2 2 10 3 2 2 3 2" xfId="5088"/>
    <cellStyle name="Hyperlink 2 2 10 3 2 2 4" xfId="4091"/>
    <cellStyle name="Hyperlink 2 2 10 3 2 3" xfId="1278"/>
    <cellStyle name="Hyperlink 2 2 10 3 2 3 2" xfId="1279"/>
    <cellStyle name="Hyperlink 2 2 10 3 2 3 2 2" xfId="3376"/>
    <cellStyle name="Hyperlink 2 2 10 3 2 3 2 2 2" xfId="5159"/>
    <cellStyle name="Hyperlink 2 2 10 3 2 3 2 3" xfId="4095"/>
    <cellStyle name="Hyperlink 2 2 10 3 2 3 3" xfId="3375"/>
    <cellStyle name="Hyperlink 2 2 10 3 2 3 3 2" xfId="5158"/>
    <cellStyle name="Hyperlink 2 2 10 3 2 3 4" xfId="4094"/>
    <cellStyle name="Hyperlink 2 2 10 3 2 4" xfId="3237"/>
    <cellStyle name="Hyperlink 2 2 10 3 2 4 2" xfId="5020"/>
    <cellStyle name="Hyperlink 2 2 10 3 2 5" xfId="4090"/>
    <cellStyle name="Hyperlink 2 2 10 3 3" xfId="1280"/>
    <cellStyle name="Hyperlink 2 2 10 3 3 2" xfId="1281"/>
    <cellStyle name="Hyperlink 2 2 10 3 3 2 2" xfId="3378"/>
    <cellStyle name="Hyperlink 2 2 10 3 3 2 2 2" xfId="5161"/>
    <cellStyle name="Hyperlink 2 2 10 3 3 2 3" xfId="4097"/>
    <cellStyle name="Hyperlink 2 2 10 3 3 3" xfId="3377"/>
    <cellStyle name="Hyperlink 2 2 10 3 3 3 2" xfId="5160"/>
    <cellStyle name="Hyperlink 2 2 10 3 3 4" xfId="4096"/>
    <cellStyle name="Hyperlink 2 2 10 3 4" xfId="3227"/>
    <cellStyle name="Hyperlink 2 2 10 3 4 2" xfId="5010"/>
    <cellStyle name="Hyperlink 2 2 10 3 5" xfId="4089"/>
    <cellStyle name="Hyperlink 2 2 10 4" xfId="1282"/>
    <cellStyle name="Hyperlink 2 2 10 4 2" xfId="1283"/>
    <cellStyle name="Hyperlink 2 2 10 4 2 2" xfId="1284"/>
    <cellStyle name="Hyperlink 2 2 10 4 2 2 2" xfId="1285"/>
    <cellStyle name="Hyperlink 2 2 10 4 2 2 2 2" xfId="3380"/>
    <cellStyle name="Hyperlink 2 2 10 4 2 2 2 2 2" xfId="5163"/>
    <cellStyle name="Hyperlink 2 2 10 4 2 2 2 3" xfId="4101"/>
    <cellStyle name="Hyperlink 2 2 10 4 2 2 3" xfId="3379"/>
    <cellStyle name="Hyperlink 2 2 10 4 2 2 3 2" xfId="5162"/>
    <cellStyle name="Hyperlink 2 2 10 4 2 2 4" xfId="4100"/>
    <cellStyle name="Hyperlink 2 2 10 4 2 3" xfId="3359"/>
    <cellStyle name="Hyperlink 2 2 10 4 2 3 2" xfId="5142"/>
    <cellStyle name="Hyperlink 2 2 10 4 2 4" xfId="4099"/>
    <cellStyle name="Hyperlink 2 2 10 4 3" xfId="1286"/>
    <cellStyle name="Hyperlink 2 2 10 4 3 2" xfId="1287"/>
    <cellStyle name="Hyperlink 2 2 10 4 3 2 2" xfId="3382"/>
    <cellStyle name="Hyperlink 2 2 10 4 3 2 2 2" xfId="5165"/>
    <cellStyle name="Hyperlink 2 2 10 4 3 2 3" xfId="4103"/>
    <cellStyle name="Hyperlink 2 2 10 4 3 3" xfId="3381"/>
    <cellStyle name="Hyperlink 2 2 10 4 3 3 2" xfId="5164"/>
    <cellStyle name="Hyperlink 2 2 10 4 3 4" xfId="4102"/>
    <cellStyle name="Hyperlink 2 2 10 4 4" xfId="3291"/>
    <cellStyle name="Hyperlink 2 2 10 4 4 2" xfId="5074"/>
    <cellStyle name="Hyperlink 2 2 10 4 5" xfId="4098"/>
    <cellStyle name="Hyperlink 2 2 10 5" xfId="1288"/>
    <cellStyle name="Hyperlink 2 2 10 5 2" xfId="1289"/>
    <cellStyle name="Hyperlink 2 2 10 5 2 2" xfId="3384"/>
    <cellStyle name="Hyperlink 2 2 10 5 2 2 2" xfId="5167"/>
    <cellStyle name="Hyperlink 2 2 10 5 2 3" xfId="4105"/>
    <cellStyle name="Hyperlink 2 2 10 5 3" xfId="3383"/>
    <cellStyle name="Hyperlink 2 2 10 5 3 2" xfId="5166"/>
    <cellStyle name="Hyperlink 2 2 10 5 4" xfId="4104"/>
    <cellStyle name="Hyperlink 2 2 10 6" xfId="3183"/>
    <cellStyle name="Hyperlink 2 2 10 6 2" xfId="4966"/>
    <cellStyle name="Hyperlink 2 2 10 7" xfId="4079"/>
    <cellStyle name="Hyperlink 2 2 11" xfId="1290"/>
    <cellStyle name="Hyperlink 2 2 11 2" xfId="1291"/>
    <cellStyle name="Hyperlink 2 2 11 2 2" xfId="1292"/>
    <cellStyle name="Hyperlink 2 2 11 2 2 2" xfId="1293"/>
    <cellStyle name="Hyperlink 2 2 11 2 2 2 2" xfId="1294"/>
    <cellStyle name="Hyperlink 2 2 11 2 2 2 2 2" xfId="3386"/>
    <cellStyle name="Hyperlink 2 2 11 2 2 2 2 2 2" xfId="5169"/>
    <cellStyle name="Hyperlink 2 2 11 2 2 2 2 3" xfId="4110"/>
    <cellStyle name="Hyperlink 2 2 11 2 2 2 3" xfId="3385"/>
    <cellStyle name="Hyperlink 2 2 11 2 2 2 3 2" xfId="5168"/>
    <cellStyle name="Hyperlink 2 2 11 2 2 2 4" xfId="4109"/>
    <cellStyle name="Hyperlink 2 2 11 2 2 3" xfId="3304"/>
    <cellStyle name="Hyperlink 2 2 11 2 2 3 2" xfId="5087"/>
    <cellStyle name="Hyperlink 2 2 11 2 2 4" xfId="4108"/>
    <cellStyle name="Hyperlink 2 2 11 2 3" xfId="1295"/>
    <cellStyle name="Hyperlink 2 2 11 2 3 2" xfId="1296"/>
    <cellStyle name="Hyperlink 2 2 11 2 3 2 2" xfId="3388"/>
    <cellStyle name="Hyperlink 2 2 11 2 3 2 2 2" xfId="5171"/>
    <cellStyle name="Hyperlink 2 2 11 2 3 2 3" xfId="4112"/>
    <cellStyle name="Hyperlink 2 2 11 2 3 3" xfId="3387"/>
    <cellStyle name="Hyperlink 2 2 11 2 3 3 2" xfId="5170"/>
    <cellStyle name="Hyperlink 2 2 11 2 3 4" xfId="4111"/>
    <cellStyle name="Hyperlink 2 2 11 2 4" xfId="3236"/>
    <cellStyle name="Hyperlink 2 2 11 2 4 2" xfId="5019"/>
    <cellStyle name="Hyperlink 2 2 11 2 5" xfId="4107"/>
    <cellStyle name="Hyperlink 2 2 11 3" xfId="1297"/>
    <cellStyle name="Hyperlink 2 2 11 3 2" xfId="1298"/>
    <cellStyle name="Hyperlink 2 2 11 3 2 2" xfId="3390"/>
    <cellStyle name="Hyperlink 2 2 11 3 2 2 2" xfId="5173"/>
    <cellStyle name="Hyperlink 2 2 11 3 2 3" xfId="4114"/>
    <cellStyle name="Hyperlink 2 2 11 3 3" xfId="3389"/>
    <cellStyle name="Hyperlink 2 2 11 3 3 2" xfId="5172"/>
    <cellStyle name="Hyperlink 2 2 11 3 4" xfId="4113"/>
    <cellStyle name="Hyperlink 2 2 11 4" xfId="3228"/>
    <cellStyle name="Hyperlink 2 2 11 4 2" xfId="5011"/>
    <cellStyle name="Hyperlink 2 2 11 5" xfId="4106"/>
    <cellStyle name="Hyperlink 2 2 12" xfId="1299"/>
    <cellStyle name="Hyperlink 2 2 12 2" xfId="1300"/>
    <cellStyle name="Hyperlink 2 2 12 2 2" xfId="1301"/>
    <cellStyle name="Hyperlink 2 2 12 2 2 2" xfId="1302"/>
    <cellStyle name="Hyperlink 2 2 12 2 2 2 2" xfId="3392"/>
    <cellStyle name="Hyperlink 2 2 12 2 2 2 2 2" xfId="5175"/>
    <cellStyle name="Hyperlink 2 2 12 2 2 2 3" xfId="4118"/>
    <cellStyle name="Hyperlink 2 2 12 2 2 3" xfId="3391"/>
    <cellStyle name="Hyperlink 2 2 12 2 2 3 2" xfId="5174"/>
    <cellStyle name="Hyperlink 2 2 12 2 2 4" xfId="4117"/>
    <cellStyle name="Hyperlink 2 2 12 2 3" xfId="3360"/>
    <cellStyle name="Hyperlink 2 2 12 2 3 2" xfId="5143"/>
    <cellStyle name="Hyperlink 2 2 12 2 4" xfId="4116"/>
    <cellStyle name="Hyperlink 2 2 12 3" xfId="1303"/>
    <cellStyle name="Hyperlink 2 2 12 3 2" xfId="1304"/>
    <cellStyle name="Hyperlink 2 2 12 3 2 2" xfId="3394"/>
    <cellStyle name="Hyperlink 2 2 12 3 2 2 2" xfId="5177"/>
    <cellStyle name="Hyperlink 2 2 12 3 2 3" xfId="4120"/>
    <cellStyle name="Hyperlink 2 2 12 3 3" xfId="3393"/>
    <cellStyle name="Hyperlink 2 2 12 3 3 2" xfId="5176"/>
    <cellStyle name="Hyperlink 2 2 12 3 4" xfId="4119"/>
    <cellStyle name="Hyperlink 2 2 12 4" xfId="3292"/>
    <cellStyle name="Hyperlink 2 2 12 4 2" xfId="5075"/>
    <cellStyle name="Hyperlink 2 2 12 5" xfId="4115"/>
    <cellStyle name="Hyperlink 2 2 13" xfId="1305"/>
    <cellStyle name="Hyperlink 2 2 13 2" xfId="1306"/>
    <cellStyle name="Hyperlink 2 2 13 2 2" xfId="3396"/>
    <cellStyle name="Hyperlink 2 2 13 2 2 2" xfId="5179"/>
    <cellStyle name="Hyperlink 2 2 13 2 3" xfId="4122"/>
    <cellStyle name="Hyperlink 2 2 13 3" xfId="3395"/>
    <cellStyle name="Hyperlink 2 2 13 3 2" xfId="5178"/>
    <cellStyle name="Hyperlink 2 2 13 4" xfId="4121"/>
    <cellStyle name="Hyperlink 2 2 14" xfId="4078"/>
    <cellStyle name="Hyperlink 2 2 2" xfId="1307"/>
    <cellStyle name="Hyperlink 2 2 2 2" xfId="1308"/>
    <cellStyle name="Hyperlink 2 2 2 2 2" xfId="1309"/>
    <cellStyle name="Hyperlink 2 2 2 2 2 2" xfId="1310"/>
    <cellStyle name="Hyperlink 2 2 2 2 2 2 2" xfId="1311"/>
    <cellStyle name="Hyperlink 2 2 2 2 2 2 2 2" xfId="1312"/>
    <cellStyle name="Hyperlink 2 2 2 2 2 2 2 2 2" xfId="3398"/>
    <cellStyle name="Hyperlink 2 2 2 2 2 2 2 2 2 2" xfId="5181"/>
    <cellStyle name="Hyperlink 2 2 2 2 2 2 2 2 3" xfId="4128"/>
    <cellStyle name="Hyperlink 2 2 2 2 2 2 2 3" xfId="3397"/>
    <cellStyle name="Hyperlink 2 2 2 2 2 2 2 3 2" xfId="5180"/>
    <cellStyle name="Hyperlink 2 2 2 2 2 2 2 4" xfId="4127"/>
    <cellStyle name="Hyperlink 2 2 2 2 2 2 3" xfId="3301"/>
    <cellStyle name="Hyperlink 2 2 2 2 2 2 3 2" xfId="5084"/>
    <cellStyle name="Hyperlink 2 2 2 2 2 2 4" xfId="4126"/>
    <cellStyle name="Hyperlink 2 2 2 2 2 3" xfId="1313"/>
    <cellStyle name="Hyperlink 2 2 2 2 2 3 2" xfId="1314"/>
    <cellStyle name="Hyperlink 2 2 2 2 2 3 2 2" xfId="3400"/>
    <cellStyle name="Hyperlink 2 2 2 2 2 3 2 2 2" xfId="5183"/>
    <cellStyle name="Hyperlink 2 2 2 2 2 3 2 3" xfId="4130"/>
    <cellStyle name="Hyperlink 2 2 2 2 2 3 3" xfId="3399"/>
    <cellStyle name="Hyperlink 2 2 2 2 2 3 3 2" xfId="5182"/>
    <cellStyle name="Hyperlink 2 2 2 2 2 3 4" xfId="4129"/>
    <cellStyle name="Hyperlink 2 2 2 2 2 4" xfId="3233"/>
    <cellStyle name="Hyperlink 2 2 2 2 2 4 2" xfId="5016"/>
    <cellStyle name="Hyperlink 2 2 2 2 2 5" xfId="4125"/>
    <cellStyle name="Hyperlink 2 2 2 2 3" xfId="1315"/>
    <cellStyle name="Hyperlink 2 2 2 2 3 2" xfId="1316"/>
    <cellStyle name="Hyperlink 2 2 2 2 3 2 2" xfId="3402"/>
    <cellStyle name="Hyperlink 2 2 2 2 3 2 2 2" xfId="5185"/>
    <cellStyle name="Hyperlink 2 2 2 2 3 2 3" xfId="4132"/>
    <cellStyle name="Hyperlink 2 2 2 2 3 3" xfId="3401"/>
    <cellStyle name="Hyperlink 2 2 2 2 3 3 2" xfId="5184"/>
    <cellStyle name="Hyperlink 2 2 2 2 3 4" xfId="4131"/>
    <cellStyle name="Hyperlink 2 2 2 2 4" xfId="3188"/>
    <cellStyle name="Hyperlink 2 2 2 2 4 2" xfId="4971"/>
    <cellStyle name="Hyperlink 2 2 2 2 5" xfId="4124"/>
    <cellStyle name="Hyperlink 2 2 2 3" xfId="1317"/>
    <cellStyle name="Hyperlink 2 2 2 3 2" xfId="1318"/>
    <cellStyle name="Hyperlink 2 2 2 3 2 2" xfId="1319"/>
    <cellStyle name="Hyperlink 2 2 2 3 2 2 2" xfId="1320"/>
    <cellStyle name="Hyperlink 2 2 2 3 2 2 2 2" xfId="1321"/>
    <cellStyle name="Hyperlink 2 2 2 3 2 2 2 2 2" xfId="3404"/>
    <cellStyle name="Hyperlink 2 2 2 3 2 2 2 2 2 2" xfId="5187"/>
    <cellStyle name="Hyperlink 2 2 2 3 2 2 2 2 3" xfId="4137"/>
    <cellStyle name="Hyperlink 2 2 2 3 2 2 2 3" xfId="3403"/>
    <cellStyle name="Hyperlink 2 2 2 3 2 2 2 3 2" xfId="5186"/>
    <cellStyle name="Hyperlink 2 2 2 3 2 2 2 4" xfId="4136"/>
    <cellStyle name="Hyperlink 2 2 2 3 2 2 3" xfId="3306"/>
    <cellStyle name="Hyperlink 2 2 2 3 2 2 3 2" xfId="5089"/>
    <cellStyle name="Hyperlink 2 2 2 3 2 2 4" xfId="4135"/>
    <cellStyle name="Hyperlink 2 2 2 3 2 3" xfId="1322"/>
    <cellStyle name="Hyperlink 2 2 2 3 2 3 2" xfId="1323"/>
    <cellStyle name="Hyperlink 2 2 2 3 2 3 2 2" xfId="3406"/>
    <cellStyle name="Hyperlink 2 2 2 3 2 3 2 2 2" xfId="5189"/>
    <cellStyle name="Hyperlink 2 2 2 3 2 3 2 3" xfId="4139"/>
    <cellStyle name="Hyperlink 2 2 2 3 2 3 3" xfId="3405"/>
    <cellStyle name="Hyperlink 2 2 2 3 2 3 3 2" xfId="5188"/>
    <cellStyle name="Hyperlink 2 2 2 3 2 3 4" xfId="4138"/>
    <cellStyle name="Hyperlink 2 2 2 3 2 4" xfId="3238"/>
    <cellStyle name="Hyperlink 2 2 2 3 2 4 2" xfId="5021"/>
    <cellStyle name="Hyperlink 2 2 2 3 2 5" xfId="4134"/>
    <cellStyle name="Hyperlink 2 2 2 3 3" xfId="1324"/>
    <cellStyle name="Hyperlink 2 2 2 3 3 2" xfId="1325"/>
    <cellStyle name="Hyperlink 2 2 2 3 3 2 2" xfId="3408"/>
    <cellStyle name="Hyperlink 2 2 2 3 3 2 2 2" xfId="5191"/>
    <cellStyle name="Hyperlink 2 2 2 3 3 2 3" xfId="4141"/>
    <cellStyle name="Hyperlink 2 2 2 3 3 3" xfId="3407"/>
    <cellStyle name="Hyperlink 2 2 2 3 3 3 2" xfId="5190"/>
    <cellStyle name="Hyperlink 2 2 2 3 3 4" xfId="4140"/>
    <cellStyle name="Hyperlink 2 2 2 3 4" xfId="3226"/>
    <cellStyle name="Hyperlink 2 2 2 3 4 2" xfId="5009"/>
    <cellStyle name="Hyperlink 2 2 2 3 5" xfId="4133"/>
    <cellStyle name="Hyperlink 2 2 2 4" xfId="1326"/>
    <cellStyle name="Hyperlink 2 2 2 4 2" xfId="1327"/>
    <cellStyle name="Hyperlink 2 2 2 4 2 2" xfId="1328"/>
    <cellStyle name="Hyperlink 2 2 2 4 2 2 2" xfId="1329"/>
    <cellStyle name="Hyperlink 2 2 2 4 2 2 2 2" xfId="3410"/>
    <cellStyle name="Hyperlink 2 2 2 4 2 2 2 2 2" xfId="5193"/>
    <cellStyle name="Hyperlink 2 2 2 4 2 2 2 3" xfId="4145"/>
    <cellStyle name="Hyperlink 2 2 2 4 2 2 3" xfId="3409"/>
    <cellStyle name="Hyperlink 2 2 2 4 2 2 3 2" xfId="5192"/>
    <cellStyle name="Hyperlink 2 2 2 4 2 2 4" xfId="4144"/>
    <cellStyle name="Hyperlink 2 2 2 4 2 3" xfId="3358"/>
    <cellStyle name="Hyperlink 2 2 2 4 2 3 2" xfId="5141"/>
    <cellStyle name="Hyperlink 2 2 2 4 2 4" xfId="4143"/>
    <cellStyle name="Hyperlink 2 2 2 4 3" xfId="1330"/>
    <cellStyle name="Hyperlink 2 2 2 4 3 2" xfId="1331"/>
    <cellStyle name="Hyperlink 2 2 2 4 3 2 2" xfId="3412"/>
    <cellStyle name="Hyperlink 2 2 2 4 3 2 2 2" xfId="5195"/>
    <cellStyle name="Hyperlink 2 2 2 4 3 2 3" xfId="4147"/>
    <cellStyle name="Hyperlink 2 2 2 4 3 3" xfId="3411"/>
    <cellStyle name="Hyperlink 2 2 2 4 3 3 2" xfId="5194"/>
    <cellStyle name="Hyperlink 2 2 2 4 3 4" xfId="4146"/>
    <cellStyle name="Hyperlink 2 2 2 4 4" xfId="3290"/>
    <cellStyle name="Hyperlink 2 2 2 4 4 2" xfId="5073"/>
    <cellStyle name="Hyperlink 2 2 2 4 5" xfId="4142"/>
    <cellStyle name="Hyperlink 2 2 2 5" xfId="1332"/>
    <cellStyle name="Hyperlink 2 2 2 5 2" xfId="1333"/>
    <cellStyle name="Hyperlink 2 2 2 5 2 2" xfId="3414"/>
    <cellStyle name="Hyperlink 2 2 2 5 2 2 2" xfId="5197"/>
    <cellStyle name="Hyperlink 2 2 2 5 2 3" xfId="4149"/>
    <cellStyle name="Hyperlink 2 2 2 5 3" xfId="3413"/>
    <cellStyle name="Hyperlink 2 2 2 5 3 2" xfId="5196"/>
    <cellStyle name="Hyperlink 2 2 2 5 4" xfId="4148"/>
    <cellStyle name="Hyperlink 2 2 2 6" xfId="4123"/>
    <cellStyle name="Hyperlink 2 2 3" xfId="1334"/>
    <cellStyle name="Hyperlink 2 2 3 2" xfId="1335"/>
    <cellStyle name="Hyperlink 2 2 3 2 2" xfId="1336"/>
    <cellStyle name="Hyperlink 2 2 3 2 2 2" xfId="1337"/>
    <cellStyle name="Hyperlink 2 2 3 2 2 2 2" xfId="1338"/>
    <cellStyle name="Hyperlink 2 2 3 2 2 2 2 2" xfId="1339"/>
    <cellStyle name="Hyperlink 2 2 3 2 2 2 2 2 2" xfId="3416"/>
    <cellStyle name="Hyperlink 2 2 3 2 2 2 2 2 2 2" xfId="5199"/>
    <cellStyle name="Hyperlink 2 2 3 2 2 2 2 2 3" xfId="4155"/>
    <cellStyle name="Hyperlink 2 2 3 2 2 2 2 3" xfId="3415"/>
    <cellStyle name="Hyperlink 2 2 3 2 2 2 2 3 2" xfId="5198"/>
    <cellStyle name="Hyperlink 2 2 3 2 2 2 2 4" xfId="4154"/>
    <cellStyle name="Hyperlink 2 2 3 2 2 2 3" xfId="3337"/>
    <cellStyle name="Hyperlink 2 2 3 2 2 2 3 2" xfId="5120"/>
    <cellStyle name="Hyperlink 2 2 3 2 2 2 4" xfId="4153"/>
    <cellStyle name="Hyperlink 2 2 3 2 2 3" xfId="1340"/>
    <cellStyle name="Hyperlink 2 2 3 2 2 3 2" xfId="1341"/>
    <cellStyle name="Hyperlink 2 2 3 2 2 3 2 2" xfId="3418"/>
    <cellStyle name="Hyperlink 2 2 3 2 2 3 2 2 2" xfId="5201"/>
    <cellStyle name="Hyperlink 2 2 3 2 2 3 2 3" xfId="4157"/>
    <cellStyle name="Hyperlink 2 2 3 2 2 3 3" xfId="3417"/>
    <cellStyle name="Hyperlink 2 2 3 2 2 3 3 2" xfId="5200"/>
    <cellStyle name="Hyperlink 2 2 3 2 2 3 4" xfId="4156"/>
    <cellStyle name="Hyperlink 2 2 3 2 2 4" xfId="3269"/>
    <cellStyle name="Hyperlink 2 2 3 2 2 4 2" xfId="5052"/>
    <cellStyle name="Hyperlink 2 2 3 2 2 5" xfId="4152"/>
    <cellStyle name="Hyperlink 2 2 3 2 3" xfId="1342"/>
    <cellStyle name="Hyperlink 2 2 3 2 3 2" xfId="1343"/>
    <cellStyle name="Hyperlink 2 2 3 2 3 2 2" xfId="3420"/>
    <cellStyle name="Hyperlink 2 2 3 2 3 2 2 2" xfId="5203"/>
    <cellStyle name="Hyperlink 2 2 3 2 3 2 3" xfId="4159"/>
    <cellStyle name="Hyperlink 2 2 3 2 3 3" xfId="3419"/>
    <cellStyle name="Hyperlink 2 2 3 2 3 3 2" xfId="5202"/>
    <cellStyle name="Hyperlink 2 2 3 2 3 4" xfId="4158"/>
    <cellStyle name="Hyperlink 2 2 3 2 4" xfId="3189"/>
    <cellStyle name="Hyperlink 2 2 3 2 4 2" xfId="4972"/>
    <cellStyle name="Hyperlink 2 2 3 2 5" xfId="4151"/>
    <cellStyle name="Hyperlink 2 2 3 3" xfId="1344"/>
    <cellStyle name="Hyperlink 2 2 3 3 2" xfId="1345"/>
    <cellStyle name="Hyperlink 2 2 3 3 2 2" xfId="1346"/>
    <cellStyle name="Hyperlink 2 2 3 3 2 2 2" xfId="1347"/>
    <cellStyle name="Hyperlink 2 2 3 3 2 2 2 2" xfId="1348"/>
    <cellStyle name="Hyperlink 2 2 3 3 2 2 2 2 2" xfId="3422"/>
    <cellStyle name="Hyperlink 2 2 3 3 2 2 2 2 2 2" xfId="5205"/>
    <cellStyle name="Hyperlink 2 2 3 3 2 2 2 2 3" xfId="4164"/>
    <cellStyle name="Hyperlink 2 2 3 3 2 2 2 3" xfId="3421"/>
    <cellStyle name="Hyperlink 2 2 3 3 2 2 2 3 2" xfId="5204"/>
    <cellStyle name="Hyperlink 2 2 3 3 2 2 2 4" xfId="4163"/>
    <cellStyle name="Hyperlink 2 2 3 3 2 2 3" xfId="3307"/>
    <cellStyle name="Hyperlink 2 2 3 3 2 2 3 2" xfId="5090"/>
    <cellStyle name="Hyperlink 2 2 3 3 2 2 4" xfId="4162"/>
    <cellStyle name="Hyperlink 2 2 3 3 2 3" xfId="1349"/>
    <cellStyle name="Hyperlink 2 2 3 3 2 3 2" xfId="1350"/>
    <cellStyle name="Hyperlink 2 2 3 3 2 3 2 2" xfId="3424"/>
    <cellStyle name="Hyperlink 2 2 3 3 2 3 2 2 2" xfId="5207"/>
    <cellStyle name="Hyperlink 2 2 3 3 2 3 2 3" xfId="4166"/>
    <cellStyle name="Hyperlink 2 2 3 3 2 3 3" xfId="3423"/>
    <cellStyle name="Hyperlink 2 2 3 3 2 3 3 2" xfId="5206"/>
    <cellStyle name="Hyperlink 2 2 3 3 2 3 4" xfId="4165"/>
    <cellStyle name="Hyperlink 2 2 3 3 2 4" xfId="3239"/>
    <cellStyle name="Hyperlink 2 2 3 3 2 4 2" xfId="5022"/>
    <cellStyle name="Hyperlink 2 2 3 3 2 5" xfId="4161"/>
    <cellStyle name="Hyperlink 2 2 3 3 3" xfId="1351"/>
    <cellStyle name="Hyperlink 2 2 3 3 3 2" xfId="1352"/>
    <cellStyle name="Hyperlink 2 2 3 3 3 2 2" xfId="3426"/>
    <cellStyle name="Hyperlink 2 2 3 3 3 2 2 2" xfId="5209"/>
    <cellStyle name="Hyperlink 2 2 3 3 3 2 3" xfId="4168"/>
    <cellStyle name="Hyperlink 2 2 3 3 3 3" xfId="3425"/>
    <cellStyle name="Hyperlink 2 2 3 3 3 3 2" xfId="5208"/>
    <cellStyle name="Hyperlink 2 2 3 3 3 4" xfId="4167"/>
    <cellStyle name="Hyperlink 2 2 3 3 4" xfId="3225"/>
    <cellStyle name="Hyperlink 2 2 3 3 4 2" xfId="5008"/>
    <cellStyle name="Hyperlink 2 2 3 3 5" xfId="4160"/>
    <cellStyle name="Hyperlink 2 2 3 4" xfId="1353"/>
    <cellStyle name="Hyperlink 2 2 3 4 2" xfId="1354"/>
    <cellStyle name="Hyperlink 2 2 3 4 2 2" xfId="1355"/>
    <cellStyle name="Hyperlink 2 2 3 4 2 2 2" xfId="1356"/>
    <cellStyle name="Hyperlink 2 2 3 4 2 2 2 2" xfId="3428"/>
    <cellStyle name="Hyperlink 2 2 3 4 2 2 2 2 2" xfId="5211"/>
    <cellStyle name="Hyperlink 2 2 3 4 2 2 2 3" xfId="4172"/>
    <cellStyle name="Hyperlink 2 2 3 4 2 2 3" xfId="3427"/>
    <cellStyle name="Hyperlink 2 2 3 4 2 2 3 2" xfId="5210"/>
    <cellStyle name="Hyperlink 2 2 3 4 2 2 4" xfId="4171"/>
    <cellStyle name="Hyperlink 2 2 3 4 2 3" xfId="3357"/>
    <cellStyle name="Hyperlink 2 2 3 4 2 3 2" xfId="5140"/>
    <cellStyle name="Hyperlink 2 2 3 4 2 4" xfId="4170"/>
    <cellStyle name="Hyperlink 2 2 3 4 3" xfId="1357"/>
    <cellStyle name="Hyperlink 2 2 3 4 3 2" xfId="1358"/>
    <cellStyle name="Hyperlink 2 2 3 4 3 2 2" xfId="3430"/>
    <cellStyle name="Hyperlink 2 2 3 4 3 2 2 2" xfId="5213"/>
    <cellStyle name="Hyperlink 2 2 3 4 3 2 3" xfId="4174"/>
    <cellStyle name="Hyperlink 2 2 3 4 3 3" xfId="3429"/>
    <cellStyle name="Hyperlink 2 2 3 4 3 3 2" xfId="5212"/>
    <cellStyle name="Hyperlink 2 2 3 4 3 4" xfId="4173"/>
    <cellStyle name="Hyperlink 2 2 3 4 4" xfId="3289"/>
    <cellStyle name="Hyperlink 2 2 3 4 4 2" xfId="5072"/>
    <cellStyle name="Hyperlink 2 2 3 4 5" xfId="4169"/>
    <cellStyle name="Hyperlink 2 2 3 5" xfId="1359"/>
    <cellStyle name="Hyperlink 2 2 3 5 2" xfId="1360"/>
    <cellStyle name="Hyperlink 2 2 3 5 2 2" xfId="3432"/>
    <cellStyle name="Hyperlink 2 2 3 5 2 2 2" xfId="5215"/>
    <cellStyle name="Hyperlink 2 2 3 5 2 3" xfId="4176"/>
    <cellStyle name="Hyperlink 2 2 3 5 3" xfId="3431"/>
    <cellStyle name="Hyperlink 2 2 3 5 3 2" xfId="5214"/>
    <cellStyle name="Hyperlink 2 2 3 5 4" xfId="4175"/>
    <cellStyle name="Hyperlink 2 2 3 6" xfId="4150"/>
    <cellStyle name="Hyperlink 2 2 4" xfId="1361"/>
    <cellStyle name="Hyperlink 2 2 4 2" xfId="1362"/>
    <cellStyle name="Hyperlink 2 2 4 2 2" xfId="1363"/>
    <cellStyle name="Hyperlink 2 2 4 2 2 2" xfId="1364"/>
    <cellStyle name="Hyperlink 2 2 4 2 2 2 2" xfId="1365"/>
    <cellStyle name="Hyperlink 2 2 4 2 2 2 2 2" xfId="1366"/>
    <cellStyle name="Hyperlink 2 2 4 2 2 2 2 2 2" xfId="3434"/>
    <cellStyle name="Hyperlink 2 2 4 2 2 2 2 2 2 2" xfId="5217"/>
    <cellStyle name="Hyperlink 2 2 4 2 2 2 2 2 3" xfId="4182"/>
    <cellStyle name="Hyperlink 2 2 4 2 2 2 2 3" xfId="3433"/>
    <cellStyle name="Hyperlink 2 2 4 2 2 2 2 3 2" xfId="5216"/>
    <cellStyle name="Hyperlink 2 2 4 2 2 2 2 4" xfId="4181"/>
    <cellStyle name="Hyperlink 2 2 4 2 2 2 3" xfId="3336"/>
    <cellStyle name="Hyperlink 2 2 4 2 2 2 3 2" xfId="5119"/>
    <cellStyle name="Hyperlink 2 2 4 2 2 2 4" xfId="4180"/>
    <cellStyle name="Hyperlink 2 2 4 2 2 3" xfId="1367"/>
    <cellStyle name="Hyperlink 2 2 4 2 2 3 2" xfId="1368"/>
    <cellStyle name="Hyperlink 2 2 4 2 2 3 2 2" xfId="3436"/>
    <cellStyle name="Hyperlink 2 2 4 2 2 3 2 2 2" xfId="5219"/>
    <cellStyle name="Hyperlink 2 2 4 2 2 3 2 3" xfId="4184"/>
    <cellStyle name="Hyperlink 2 2 4 2 2 3 3" xfId="3435"/>
    <cellStyle name="Hyperlink 2 2 4 2 2 3 3 2" xfId="5218"/>
    <cellStyle name="Hyperlink 2 2 4 2 2 3 4" xfId="4183"/>
    <cellStyle name="Hyperlink 2 2 4 2 2 4" xfId="3268"/>
    <cellStyle name="Hyperlink 2 2 4 2 2 4 2" xfId="5051"/>
    <cellStyle name="Hyperlink 2 2 4 2 2 5" xfId="4179"/>
    <cellStyle name="Hyperlink 2 2 4 2 3" xfId="1369"/>
    <cellStyle name="Hyperlink 2 2 4 2 3 2" xfId="1370"/>
    <cellStyle name="Hyperlink 2 2 4 2 3 2 2" xfId="3438"/>
    <cellStyle name="Hyperlink 2 2 4 2 3 2 2 2" xfId="5221"/>
    <cellStyle name="Hyperlink 2 2 4 2 3 2 3" xfId="4186"/>
    <cellStyle name="Hyperlink 2 2 4 2 3 3" xfId="3437"/>
    <cellStyle name="Hyperlink 2 2 4 2 3 3 2" xfId="5220"/>
    <cellStyle name="Hyperlink 2 2 4 2 3 4" xfId="4185"/>
    <cellStyle name="Hyperlink 2 2 4 2 4" xfId="3190"/>
    <cellStyle name="Hyperlink 2 2 4 2 4 2" xfId="4973"/>
    <cellStyle name="Hyperlink 2 2 4 2 5" xfId="4178"/>
    <cellStyle name="Hyperlink 2 2 4 3" xfId="1371"/>
    <cellStyle name="Hyperlink 2 2 4 3 2" xfId="1372"/>
    <cellStyle name="Hyperlink 2 2 4 3 2 2" xfId="1373"/>
    <cellStyle name="Hyperlink 2 2 4 3 2 2 2" xfId="1374"/>
    <cellStyle name="Hyperlink 2 2 4 3 2 2 2 2" xfId="1375"/>
    <cellStyle name="Hyperlink 2 2 4 3 2 2 2 2 2" xfId="3440"/>
    <cellStyle name="Hyperlink 2 2 4 3 2 2 2 2 2 2" xfId="5223"/>
    <cellStyle name="Hyperlink 2 2 4 3 2 2 2 2 3" xfId="4191"/>
    <cellStyle name="Hyperlink 2 2 4 3 2 2 2 3" xfId="3439"/>
    <cellStyle name="Hyperlink 2 2 4 3 2 2 2 3 2" xfId="5222"/>
    <cellStyle name="Hyperlink 2 2 4 3 2 2 2 4" xfId="4190"/>
    <cellStyle name="Hyperlink 2 2 4 3 2 2 3" xfId="3308"/>
    <cellStyle name="Hyperlink 2 2 4 3 2 2 3 2" xfId="5091"/>
    <cellStyle name="Hyperlink 2 2 4 3 2 2 4" xfId="4189"/>
    <cellStyle name="Hyperlink 2 2 4 3 2 3" xfId="1376"/>
    <cellStyle name="Hyperlink 2 2 4 3 2 3 2" xfId="1377"/>
    <cellStyle name="Hyperlink 2 2 4 3 2 3 2 2" xfId="3442"/>
    <cellStyle name="Hyperlink 2 2 4 3 2 3 2 2 2" xfId="5225"/>
    <cellStyle name="Hyperlink 2 2 4 3 2 3 2 3" xfId="4193"/>
    <cellStyle name="Hyperlink 2 2 4 3 2 3 3" xfId="3441"/>
    <cellStyle name="Hyperlink 2 2 4 3 2 3 3 2" xfId="5224"/>
    <cellStyle name="Hyperlink 2 2 4 3 2 3 4" xfId="4192"/>
    <cellStyle name="Hyperlink 2 2 4 3 2 4" xfId="3240"/>
    <cellStyle name="Hyperlink 2 2 4 3 2 4 2" xfId="5023"/>
    <cellStyle name="Hyperlink 2 2 4 3 2 5" xfId="4188"/>
    <cellStyle name="Hyperlink 2 2 4 3 3" xfId="1378"/>
    <cellStyle name="Hyperlink 2 2 4 3 3 2" xfId="1379"/>
    <cellStyle name="Hyperlink 2 2 4 3 3 2 2" xfId="3444"/>
    <cellStyle name="Hyperlink 2 2 4 3 3 2 2 2" xfId="5227"/>
    <cellStyle name="Hyperlink 2 2 4 3 3 2 3" xfId="4195"/>
    <cellStyle name="Hyperlink 2 2 4 3 3 3" xfId="3443"/>
    <cellStyle name="Hyperlink 2 2 4 3 3 3 2" xfId="5226"/>
    <cellStyle name="Hyperlink 2 2 4 3 3 4" xfId="4194"/>
    <cellStyle name="Hyperlink 2 2 4 3 4" xfId="3224"/>
    <cellStyle name="Hyperlink 2 2 4 3 4 2" xfId="5007"/>
    <cellStyle name="Hyperlink 2 2 4 3 5" xfId="4187"/>
    <cellStyle name="Hyperlink 2 2 4 4" xfId="1380"/>
    <cellStyle name="Hyperlink 2 2 4 4 2" xfId="1381"/>
    <cellStyle name="Hyperlink 2 2 4 4 2 2" xfId="1382"/>
    <cellStyle name="Hyperlink 2 2 4 4 2 2 2" xfId="1383"/>
    <cellStyle name="Hyperlink 2 2 4 4 2 2 2 2" xfId="3446"/>
    <cellStyle name="Hyperlink 2 2 4 4 2 2 2 2 2" xfId="5229"/>
    <cellStyle name="Hyperlink 2 2 4 4 2 2 2 3" xfId="4199"/>
    <cellStyle name="Hyperlink 2 2 4 4 2 2 3" xfId="3445"/>
    <cellStyle name="Hyperlink 2 2 4 4 2 2 3 2" xfId="5228"/>
    <cellStyle name="Hyperlink 2 2 4 4 2 2 4" xfId="4198"/>
    <cellStyle name="Hyperlink 2 2 4 4 2 3" xfId="3356"/>
    <cellStyle name="Hyperlink 2 2 4 4 2 3 2" xfId="5139"/>
    <cellStyle name="Hyperlink 2 2 4 4 2 4" xfId="4197"/>
    <cellStyle name="Hyperlink 2 2 4 4 3" xfId="1384"/>
    <cellStyle name="Hyperlink 2 2 4 4 3 2" xfId="1385"/>
    <cellStyle name="Hyperlink 2 2 4 4 3 2 2" xfId="3448"/>
    <cellStyle name="Hyperlink 2 2 4 4 3 2 2 2" xfId="5231"/>
    <cellStyle name="Hyperlink 2 2 4 4 3 2 3" xfId="4201"/>
    <cellStyle name="Hyperlink 2 2 4 4 3 3" xfId="3447"/>
    <cellStyle name="Hyperlink 2 2 4 4 3 3 2" xfId="5230"/>
    <cellStyle name="Hyperlink 2 2 4 4 3 4" xfId="4200"/>
    <cellStyle name="Hyperlink 2 2 4 4 4" xfId="3288"/>
    <cellStyle name="Hyperlink 2 2 4 4 4 2" xfId="5071"/>
    <cellStyle name="Hyperlink 2 2 4 4 5" xfId="4196"/>
    <cellStyle name="Hyperlink 2 2 4 5" xfId="1386"/>
    <cellStyle name="Hyperlink 2 2 4 5 2" xfId="1387"/>
    <cellStyle name="Hyperlink 2 2 4 5 2 2" xfId="3450"/>
    <cellStyle name="Hyperlink 2 2 4 5 2 2 2" xfId="5233"/>
    <cellStyle name="Hyperlink 2 2 4 5 2 3" xfId="4203"/>
    <cellStyle name="Hyperlink 2 2 4 5 3" xfId="3449"/>
    <cellStyle name="Hyperlink 2 2 4 5 3 2" xfId="5232"/>
    <cellStyle name="Hyperlink 2 2 4 5 4" xfId="4202"/>
    <cellStyle name="Hyperlink 2 2 4 6" xfId="4177"/>
    <cellStyle name="Hyperlink 2 2 5" xfId="1388"/>
    <cellStyle name="Hyperlink 2 2 5 2" xfId="1389"/>
    <cellStyle name="Hyperlink 2 2 5 2 2" xfId="1390"/>
    <cellStyle name="Hyperlink 2 2 5 2 2 2" xfId="1391"/>
    <cellStyle name="Hyperlink 2 2 5 2 2 2 2" xfId="1392"/>
    <cellStyle name="Hyperlink 2 2 5 2 2 2 2 2" xfId="1393"/>
    <cellStyle name="Hyperlink 2 2 5 2 2 2 2 2 2" xfId="3452"/>
    <cellStyle name="Hyperlink 2 2 5 2 2 2 2 2 2 2" xfId="5235"/>
    <cellStyle name="Hyperlink 2 2 5 2 2 2 2 2 3" xfId="4209"/>
    <cellStyle name="Hyperlink 2 2 5 2 2 2 2 3" xfId="3451"/>
    <cellStyle name="Hyperlink 2 2 5 2 2 2 2 3 2" xfId="5234"/>
    <cellStyle name="Hyperlink 2 2 5 2 2 2 2 4" xfId="4208"/>
    <cellStyle name="Hyperlink 2 2 5 2 2 2 3" xfId="3335"/>
    <cellStyle name="Hyperlink 2 2 5 2 2 2 3 2" xfId="5118"/>
    <cellStyle name="Hyperlink 2 2 5 2 2 2 4" xfId="4207"/>
    <cellStyle name="Hyperlink 2 2 5 2 2 3" xfId="1394"/>
    <cellStyle name="Hyperlink 2 2 5 2 2 3 2" xfId="1395"/>
    <cellStyle name="Hyperlink 2 2 5 2 2 3 2 2" xfId="3454"/>
    <cellStyle name="Hyperlink 2 2 5 2 2 3 2 2 2" xfId="5237"/>
    <cellStyle name="Hyperlink 2 2 5 2 2 3 2 3" xfId="4211"/>
    <cellStyle name="Hyperlink 2 2 5 2 2 3 3" xfId="3453"/>
    <cellStyle name="Hyperlink 2 2 5 2 2 3 3 2" xfId="5236"/>
    <cellStyle name="Hyperlink 2 2 5 2 2 3 4" xfId="4210"/>
    <cellStyle name="Hyperlink 2 2 5 2 2 4" xfId="3267"/>
    <cellStyle name="Hyperlink 2 2 5 2 2 4 2" xfId="5050"/>
    <cellStyle name="Hyperlink 2 2 5 2 2 5" xfId="4206"/>
    <cellStyle name="Hyperlink 2 2 5 2 3" xfId="1396"/>
    <cellStyle name="Hyperlink 2 2 5 2 3 2" xfId="1397"/>
    <cellStyle name="Hyperlink 2 2 5 2 3 2 2" xfId="3456"/>
    <cellStyle name="Hyperlink 2 2 5 2 3 2 2 2" xfId="5239"/>
    <cellStyle name="Hyperlink 2 2 5 2 3 2 3" xfId="4213"/>
    <cellStyle name="Hyperlink 2 2 5 2 3 3" xfId="3455"/>
    <cellStyle name="Hyperlink 2 2 5 2 3 3 2" xfId="5238"/>
    <cellStyle name="Hyperlink 2 2 5 2 3 4" xfId="4212"/>
    <cellStyle name="Hyperlink 2 2 5 2 4" xfId="3191"/>
    <cellStyle name="Hyperlink 2 2 5 2 4 2" xfId="4974"/>
    <cellStyle name="Hyperlink 2 2 5 2 5" xfId="4205"/>
    <cellStyle name="Hyperlink 2 2 5 3" xfId="1398"/>
    <cellStyle name="Hyperlink 2 2 5 3 2" xfId="1399"/>
    <cellStyle name="Hyperlink 2 2 5 3 2 2" xfId="1400"/>
    <cellStyle name="Hyperlink 2 2 5 3 2 2 2" xfId="1401"/>
    <cellStyle name="Hyperlink 2 2 5 3 2 2 2 2" xfId="1402"/>
    <cellStyle name="Hyperlink 2 2 5 3 2 2 2 2 2" xfId="3458"/>
    <cellStyle name="Hyperlink 2 2 5 3 2 2 2 2 2 2" xfId="5241"/>
    <cellStyle name="Hyperlink 2 2 5 3 2 2 2 2 3" xfId="4218"/>
    <cellStyle name="Hyperlink 2 2 5 3 2 2 2 3" xfId="3457"/>
    <cellStyle name="Hyperlink 2 2 5 3 2 2 2 3 2" xfId="5240"/>
    <cellStyle name="Hyperlink 2 2 5 3 2 2 2 4" xfId="4217"/>
    <cellStyle name="Hyperlink 2 2 5 3 2 2 3" xfId="3309"/>
    <cellStyle name="Hyperlink 2 2 5 3 2 2 3 2" xfId="5092"/>
    <cellStyle name="Hyperlink 2 2 5 3 2 2 4" xfId="4216"/>
    <cellStyle name="Hyperlink 2 2 5 3 2 3" xfId="1403"/>
    <cellStyle name="Hyperlink 2 2 5 3 2 3 2" xfId="1404"/>
    <cellStyle name="Hyperlink 2 2 5 3 2 3 2 2" xfId="3460"/>
    <cellStyle name="Hyperlink 2 2 5 3 2 3 2 2 2" xfId="5243"/>
    <cellStyle name="Hyperlink 2 2 5 3 2 3 2 3" xfId="4220"/>
    <cellStyle name="Hyperlink 2 2 5 3 2 3 3" xfId="3459"/>
    <cellStyle name="Hyperlink 2 2 5 3 2 3 3 2" xfId="5242"/>
    <cellStyle name="Hyperlink 2 2 5 3 2 3 4" xfId="4219"/>
    <cellStyle name="Hyperlink 2 2 5 3 2 4" xfId="3241"/>
    <cellStyle name="Hyperlink 2 2 5 3 2 4 2" xfId="5024"/>
    <cellStyle name="Hyperlink 2 2 5 3 2 5" xfId="4215"/>
    <cellStyle name="Hyperlink 2 2 5 3 3" xfId="1405"/>
    <cellStyle name="Hyperlink 2 2 5 3 3 2" xfId="1406"/>
    <cellStyle name="Hyperlink 2 2 5 3 3 2 2" xfId="3462"/>
    <cellStyle name="Hyperlink 2 2 5 3 3 2 2 2" xfId="5245"/>
    <cellStyle name="Hyperlink 2 2 5 3 3 2 3" xfId="4222"/>
    <cellStyle name="Hyperlink 2 2 5 3 3 3" xfId="3461"/>
    <cellStyle name="Hyperlink 2 2 5 3 3 3 2" xfId="5244"/>
    <cellStyle name="Hyperlink 2 2 5 3 3 4" xfId="4221"/>
    <cellStyle name="Hyperlink 2 2 5 3 4" xfId="3223"/>
    <cellStyle name="Hyperlink 2 2 5 3 4 2" xfId="5006"/>
    <cellStyle name="Hyperlink 2 2 5 3 5" xfId="4214"/>
    <cellStyle name="Hyperlink 2 2 5 4" xfId="1407"/>
    <cellStyle name="Hyperlink 2 2 5 4 2" xfId="1408"/>
    <cellStyle name="Hyperlink 2 2 5 4 2 2" xfId="1409"/>
    <cellStyle name="Hyperlink 2 2 5 4 2 2 2" xfId="1410"/>
    <cellStyle name="Hyperlink 2 2 5 4 2 2 2 2" xfId="3464"/>
    <cellStyle name="Hyperlink 2 2 5 4 2 2 2 2 2" xfId="5247"/>
    <cellStyle name="Hyperlink 2 2 5 4 2 2 2 3" xfId="4226"/>
    <cellStyle name="Hyperlink 2 2 5 4 2 2 3" xfId="3463"/>
    <cellStyle name="Hyperlink 2 2 5 4 2 2 3 2" xfId="5246"/>
    <cellStyle name="Hyperlink 2 2 5 4 2 2 4" xfId="4225"/>
    <cellStyle name="Hyperlink 2 2 5 4 2 3" xfId="3355"/>
    <cellStyle name="Hyperlink 2 2 5 4 2 3 2" xfId="5138"/>
    <cellStyle name="Hyperlink 2 2 5 4 2 4" xfId="4224"/>
    <cellStyle name="Hyperlink 2 2 5 4 3" xfId="1411"/>
    <cellStyle name="Hyperlink 2 2 5 4 3 2" xfId="1412"/>
    <cellStyle name="Hyperlink 2 2 5 4 3 2 2" xfId="3466"/>
    <cellStyle name="Hyperlink 2 2 5 4 3 2 2 2" xfId="5249"/>
    <cellStyle name="Hyperlink 2 2 5 4 3 2 3" xfId="4228"/>
    <cellStyle name="Hyperlink 2 2 5 4 3 3" xfId="3465"/>
    <cellStyle name="Hyperlink 2 2 5 4 3 3 2" xfId="5248"/>
    <cellStyle name="Hyperlink 2 2 5 4 3 4" xfId="4227"/>
    <cellStyle name="Hyperlink 2 2 5 4 4" xfId="3287"/>
    <cellStyle name="Hyperlink 2 2 5 4 4 2" xfId="5070"/>
    <cellStyle name="Hyperlink 2 2 5 4 5" xfId="4223"/>
    <cellStyle name="Hyperlink 2 2 5 5" xfId="1413"/>
    <cellStyle name="Hyperlink 2 2 5 5 2" xfId="1414"/>
    <cellStyle name="Hyperlink 2 2 5 5 2 2" xfId="3468"/>
    <cellStyle name="Hyperlink 2 2 5 5 2 2 2" xfId="5251"/>
    <cellStyle name="Hyperlink 2 2 5 5 2 3" xfId="4230"/>
    <cellStyle name="Hyperlink 2 2 5 5 3" xfId="3467"/>
    <cellStyle name="Hyperlink 2 2 5 5 3 2" xfId="5250"/>
    <cellStyle name="Hyperlink 2 2 5 5 4" xfId="4229"/>
    <cellStyle name="Hyperlink 2 2 5 6" xfId="4204"/>
    <cellStyle name="Hyperlink 2 2 6" xfId="1415"/>
    <cellStyle name="Hyperlink 2 2 6 2" xfId="1416"/>
    <cellStyle name="Hyperlink 2 2 6 2 2" xfId="1417"/>
    <cellStyle name="Hyperlink 2 2 6 2 2 2" xfId="1418"/>
    <cellStyle name="Hyperlink 2 2 6 2 2 2 2" xfId="1419"/>
    <cellStyle name="Hyperlink 2 2 6 2 2 2 2 2" xfId="1420"/>
    <cellStyle name="Hyperlink 2 2 6 2 2 2 2 2 2" xfId="3470"/>
    <cellStyle name="Hyperlink 2 2 6 2 2 2 2 2 2 2" xfId="5253"/>
    <cellStyle name="Hyperlink 2 2 6 2 2 2 2 2 3" xfId="4236"/>
    <cellStyle name="Hyperlink 2 2 6 2 2 2 2 3" xfId="3469"/>
    <cellStyle name="Hyperlink 2 2 6 2 2 2 2 3 2" xfId="5252"/>
    <cellStyle name="Hyperlink 2 2 6 2 2 2 2 4" xfId="4235"/>
    <cellStyle name="Hyperlink 2 2 6 2 2 2 3" xfId="3334"/>
    <cellStyle name="Hyperlink 2 2 6 2 2 2 3 2" xfId="5117"/>
    <cellStyle name="Hyperlink 2 2 6 2 2 2 4" xfId="4234"/>
    <cellStyle name="Hyperlink 2 2 6 2 2 3" xfId="1421"/>
    <cellStyle name="Hyperlink 2 2 6 2 2 3 2" xfId="1422"/>
    <cellStyle name="Hyperlink 2 2 6 2 2 3 2 2" xfId="3472"/>
    <cellStyle name="Hyperlink 2 2 6 2 2 3 2 2 2" xfId="5255"/>
    <cellStyle name="Hyperlink 2 2 6 2 2 3 2 3" xfId="4238"/>
    <cellStyle name="Hyperlink 2 2 6 2 2 3 3" xfId="3471"/>
    <cellStyle name="Hyperlink 2 2 6 2 2 3 3 2" xfId="5254"/>
    <cellStyle name="Hyperlink 2 2 6 2 2 3 4" xfId="4237"/>
    <cellStyle name="Hyperlink 2 2 6 2 2 4" xfId="3266"/>
    <cellStyle name="Hyperlink 2 2 6 2 2 4 2" xfId="5049"/>
    <cellStyle name="Hyperlink 2 2 6 2 2 5" xfId="4233"/>
    <cellStyle name="Hyperlink 2 2 6 2 3" xfId="1423"/>
    <cellStyle name="Hyperlink 2 2 6 2 3 2" xfId="1424"/>
    <cellStyle name="Hyperlink 2 2 6 2 3 2 2" xfId="3474"/>
    <cellStyle name="Hyperlink 2 2 6 2 3 2 2 2" xfId="5257"/>
    <cellStyle name="Hyperlink 2 2 6 2 3 2 3" xfId="4240"/>
    <cellStyle name="Hyperlink 2 2 6 2 3 3" xfId="3473"/>
    <cellStyle name="Hyperlink 2 2 6 2 3 3 2" xfId="5256"/>
    <cellStyle name="Hyperlink 2 2 6 2 3 4" xfId="4239"/>
    <cellStyle name="Hyperlink 2 2 6 2 4" xfId="3192"/>
    <cellStyle name="Hyperlink 2 2 6 2 4 2" xfId="4975"/>
    <cellStyle name="Hyperlink 2 2 6 2 5" xfId="4232"/>
    <cellStyle name="Hyperlink 2 2 6 3" xfId="1425"/>
    <cellStyle name="Hyperlink 2 2 6 3 2" xfId="1426"/>
    <cellStyle name="Hyperlink 2 2 6 3 2 2" xfId="1427"/>
    <cellStyle name="Hyperlink 2 2 6 3 2 2 2" xfId="1428"/>
    <cellStyle name="Hyperlink 2 2 6 3 2 2 2 2" xfId="1429"/>
    <cellStyle name="Hyperlink 2 2 6 3 2 2 2 2 2" xfId="3476"/>
    <cellStyle name="Hyperlink 2 2 6 3 2 2 2 2 2 2" xfId="5259"/>
    <cellStyle name="Hyperlink 2 2 6 3 2 2 2 2 3" xfId="4245"/>
    <cellStyle name="Hyperlink 2 2 6 3 2 2 2 3" xfId="3475"/>
    <cellStyle name="Hyperlink 2 2 6 3 2 2 2 3 2" xfId="5258"/>
    <cellStyle name="Hyperlink 2 2 6 3 2 2 2 4" xfId="4244"/>
    <cellStyle name="Hyperlink 2 2 6 3 2 2 3" xfId="3310"/>
    <cellStyle name="Hyperlink 2 2 6 3 2 2 3 2" xfId="5093"/>
    <cellStyle name="Hyperlink 2 2 6 3 2 2 4" xfId="4243"/>
    <cellStyle name="Hyperlink 2 2 6 3 2 3" xfId="1430"/>
    <cellStyle name="Hyperlink 2 2 6 3 2 3 2" xfId="1431"/>
    <cellStyle name="Hyperlink 2 2 6 3 2 3 2 2" xfId="3478"/>
    <cellStyle name="Hyperlink 2 2 6 3 2 3 2 2 2" xfId="5261"/>
    <cellStyle name="Hyperlink 2 2 6 3 2 3 2 3" xfId="4247"/>
    <cellStyle name="Hyperlink 2 2 6 3 2 3 3" xfId="3477"/>
    <cellStyle name="Hyperlink 2 2 6 3 2 3 3 2" xfId="5260"/>
    <cellStyle name="Hyperlink 2 2 6 3 2 3 4" xfId="4246"/>
    <cellStyle name="Hyperlink 2 2 6 3 2 4" xfId="3242"/>
    <cellStyle name="Hyperlink 2 2 6 3 2 4 2" xfId="5025"/>
    <cellStyle name="Hyperlink 2 2 6 3 2 5" xfId="4242"/>
    <cellStyle name="Hyperlink 2 2 6 3 3" xfId="1432"/>
    <cellStyle name="Hyperlink 2 2 6 3 3 2" xfId="1433"/>
    <cellStyle name="Hyperlink 2 2 6 3 3 2 2" xfId="3480"/>
    <cellStyle name="Hyperlink 2 2 6 3 3 2 2 2" xfId="5263"/>
    <cellStyle name="Hyperlink 2 2 6 3 3 2 3" xfId="4249"/>
    <cellStyle name="Hyperlink 2 2 6 3 3 3" xfId="3479"/>
    <cellStyle name="Hyperlink 2 2 6 3 3 3 2" xfId="5262"/>
    <cellStyle name="Hyperlink 2 2 6 3 3 4" xfId="4248"/>
    <cellStyle name="Hyperlink 2 2 6 3 4" xfId="3222"/>
    <cellStyle name="Hyperlink 2 2 6 3 4 2" xfId="5005"/>
    <cellStyle name="Hyperlink 2 2 6 3 5" xfId="4241"/>
    <cellStyle name="Hyperlink 2 2 6 4" xfId="1434"/>
    <cellStyle name="Hyperlink 2 2 6 4 2" xfId="1435"/>
    <cellStyle name="Hyperlink 2 2 6 4 2 2" xfId="1436"/>
    <cellStyle name="Hyperlink 2 2 6 4 2 2 2" xfId="1437"/>
    <cellStyle name="Hyperlink 2 2 6 4 2 2 2 2" xfId="3482"/>
    <cellStyle name="Hyperlink 2 2 6 4 2 2 2 2 2" xfId="5265"/>
    <cellStyle name="Hyperlink 2 2 6 4 2 2 2 3" xfId="4253"/>
    <cellStyle name="Hyperlink 2 2 6 4 2 2 3" xfId="3481"/>
    <cellStyle name="Hyperlink 2 2 6 4 2 2 3 2" xfId="5264"/>
    <cellStyle name="Hyperlink 2 2 6 4 2 2 4" xfId="4252"/>
    <cellStyle name="Hyperlink 2 2 6 4 2 3" xfId="3354"/>
    <cellStyle name="Hyperlink 2 2 6 4 2 3 2" xfId="5137"/>
    <cellStyle name="Hyperlink 2 2 6 4 2 4" xfId="4251"/>
    <cellStyle name="Hyperlink 2 2 6 4 3" xfId="1438"/>
    <cellStyle name="Hyperlink 2 2 6 4 3 2" xfId="1439"/>
    <cellStyle name="Hyperlink 2 2 6 4 3 2 2" xfId="3484"/>
    <cellStyle name="Hyperlink 2 2 6 4 3 2 2 2" xfId="5267"/>
    <cellStyle name="Hyperlink 2 2 6 4 3 2 3" xfId="4255"/>
    <cellStyle name="Hyperlink 2 2 6 4 3 3" xfId="3483"/>
    <cellStyle name="Hyperlink 2 2 6 4 3 3 2" xfId="5266"/>
    <cellStyle name="Hyperlink 2 2 6 4 3 4" xfId="4254"/>
    <cellStyle name="Hyperlink 2 2 6 4 4" xfId="3286"/>
    <cellStyle name="Hyperlink 2 2 6 4 4 2" xfId="5069"/>
    <cellStyle name="Hyperlink 2 2 6 4 5" xfId="4250"/>
    <cellStyle name="Hyperlink 2 2 6 5" xfId="1440"/>
    <cellStyle name="Hyperlink 2 2 6 5 2" xfId="1441"/>
    <cellStyle name="Hyperlink 2 2 6 5 2 2" xfId="3486"/>
    <cellStyle name="Hyperlink 2 2 6 5 2 2 2" xfId="5269"/>
    <cellStyle name="Hyperlink 2 2 6 5 2 3" xfId="4257"/>
    <cellStyle name="Hyperlink 2 2 6 5 3" xfId="3485"/>
    <cellStyle name="Hyperlink 2 2 6 5 3 2" xfId="5268"/>
    <cellStyle name="Hyperlink 2 2 6 5 4" xfId="4256"/>
    <cellStyle name="Hyperlink 2 2 6 6" xfId="4231"/>
    <cellStyle name="Hyperlink 2 2 7" xfId="1442"/>
    <cellStyle name="Hyperlink 2 2 7 2" xfId="1443"/>
    <cellStyle name="Hyperlink 2 2 7 2 2" xfId="1444"/>
    <cellStyle name="Hyperlink 2 2 7 2 2 2" xfId="1445"/>
    <cellStyle name="Hyperlink 2 2 7 2 2 2 2" xfId="1446"/>
    <cellStyle name="Hyperlink 2 2 7 2 2 2 2 2" xfId="1447"/>
    <cellStyle name="Hyperlink 2 2 7 2 2 2 2 2 2" xfId="3488"/>
    <cellStyle name="Hyperlink 2 2 7 2 2 2 2 2 2 2" xfId="5271"/>
    <cellStyle name="Hyperlink 2 2 7 2 2 2 2 2 3" xfId="4263"/>
    <cellStyle name="Hyperlink 2 2 7 2 2 2 2 3" xfId="3487"/>
    <cellStyle name="Hyperlink 2 2 7 2 2 2 2 3 2" xfId="5270"/>
    <cellStyle name="Hyperlink 2 2 7 2 2 2 2 4" xfId="4262"/>
    <cellStyle name="Hyperlink 2 2 7 2 2 2 3" xfId="3333"/>
    <cellStyle name="Hyperlink 2 2 7 2 2 2 3 2" xfId="5116"/>
    <cellStyle name="Hyperlink 2 2 7 2 2 2 4" xfId="4261"/>
    <cellStyle name="Hyperlink 2 2 7 2 2 3" xfId="1448"/>
    <cellStyle name="Hyperlink 2 2 7 2 2 3 2" xfId="1449"/>
    <cellStyle name="Hyperlink 2 2 7 2 2 3 2 2" xfId="3490"/>
    <cellStyle name="Hyperlink 2 2 7 2 2 3 2 2 2" xfId="5273"/>
    <cellStyle name="Hyperlink 2 2 7 2 2 3 2 3" xfId="4265"/>
    <cellStyle name="Hyperlink 2 2 7 2 2 3 3" xfId="3489"/>
    <cellStyle name="Hyperlink 2 2 7 2 2 3 3 2" xfId="5272"/>
    <cellStyle name="Hyperlink 2 2 7 2 2 3 4" xfId="4264"/>
    <cellStyle name="Hyperlink 2 2 7 2 2 4" xfId="3265"/>
    <cellStyle name="Hyperlink 2 2 7 2 2 4 2" xfId="5048"/>
    <cellStyle name="Hyperlink 2 2 7 2 2 5" xfId="4260"/>
    <cellStyle name="Hyperlink 2 2 7 2 3" xfId="1450"/>
    <cellStyle name="Hyperlink 2 2 7 2 3 2" xfId="1451"/>
    <cellStyle name="Hyperlink 2 2 7 2 3 2 2" xfId="3492"/>
    <cellStyle name="Hyperlink 2 2 7 2 3 2 2 2" xfId="5275"/>
    <cellStyle name="Hyperlink 2 2 7 2 3 2 3" xfId="4267"/>
    <cellStyle name="Hyperlink 2 2 7 2 3 3" xfId="3491"/>
    <cellStyle name="Hyperlink 2 2 7 2 3 3 2" xfId="5274"/>
    <cellStyle name="Hyperlink 2 2 7 2 3 4" xfId="4266"/>
    <cellStyle name="Hyperlink 2 2 7 2 4" xfId="3193"/>
    <cellStyle name="Hyperlink 2 2 7 2 4 2" xfId="4976"/>
    <cellStyle name="Hyperlink 2 2 7 2 5" xfId="4259"/>
    <cellStyle name="Hyperlink 2 2 7 3" xfId="1452"/>
    <cellStyle name="Hyperlink 2 2 7 3 2" xfId="1453"/>
    <cellStyle name="Hyperlink 2 2 7 3 2 2" xfId="1454"/>
    <cellStyle name="Hyperlink 2 2 7 3 2 2 2" xfId="1455"/>
    <cellStyle name="Hyperlink 2 2 7 3 2 2 2 2" xfId="1456"/>
    <cellStyle name="Hyperlink 2 2 7 3 2 2 2 2 2" xfId="3494"/>
    <cellStyle name="Hyperlink 2 2 7 3 2 2 2 2 2 2" xfId="5277"/>
    <cellStyle name="Hyperlink 2 2 7 3 2 2 2 2 3" xfId="4272"/>
    <cellStyle name="Hyperlink 2 2 7 3 2 2 2 3" xfId="3493"/>
    <cellStyle name="Hyperlink 2 2 7 3 2 2 2 3 2" xfId="5276"/>
    <cellStyle name="Hyperlink 2 2 7 3 2 2 2 4" xfId="4271"/>
    <cellStyle name="Hyperlink 2 2 7 3 2 2 3" xfId="3299"/>
    <cellStyle name="Hyperlink 2 2 7 3 2 2 3 2" xfId="5082"/>
    <cellStyle name="Hyperlink 2 2 7 3 2 2 4" xfId="4270"/>
    <cellStyle name="Hyperlink 2 2 7 3 2 3" xfId="1457"/>
    <cellStyle name="Hyperlink 2 2 7 3 2 3 2" xfId="1458"/>
    <cellStyle name="Hyperlink 2 2 7 3 2 3 2 2" xfId="3496"/>
    <cellStyle name="Hyperlink 2 2 7 3 2 3 2 2 2" xfId="5279"/>
    <cellStyle name="Hyperlink 2 2 7 3 2 3 2 3" xfId="4274"/>
    <cellStyle name="Hyperlink 2 2 7 3 2 3 3" xfId="3495"/>
    <cellStyle name="Hyperlink 2 2 7 3 2 3 3 2" xfId="5278"/>
    <cellStyle name="Hyperlink 2 2 7 3 2 3 4" xfId="4273"/>
    <cellStyle name="Hyperlink 2 2 7 3 2 4" xfId="3231"/>
    <cellStyle name="Hyperlink 2 2 7 3 2 4 2" xfId="5014"/>
    <cellStyle name="Hyperlink 2 2 7 3 2 5" xfId="4269"/>
    <cellStyle name="Hyperlink 2 2 7 3 3" xfId="1459"/>
    <cellStyle name="Hyperlink 2 2 7 3 3 2" xfId="1460"/>
    <cellStyle name="Hyperlink 2 2 7 3 3 2 2" xfId="3498"/>
    <cellStyle name="Hyperlink 2 2 7 3 3 2 2 2" xfId="5281"/>
    <cellStyle name="Hyperlink 2 2 7 3 3 2 3" xfId="4276"/>
    <cellStyle name="Hyperlink 2 2 7 3 3 3" xfId="3497"/>
    <cellStyle name="Hyperlink 2 2 7 3 3 3 2" xfId="5280"/>
    <cellStyle name="Hyperlink 2 2 7 3 3 4" xfId="4275"/>
    <cellStyle name="Hyperlink 2 2 7 3 4" xfId="3221"/>
    <cellStyle name="Hyperlink 2 2 7 3 4 2" xfId="5004"/>
    <cellStyle name="Hyperlink 2 2 7 3 5" xfId="4268"/>
    <cellStyle name="Hyperlink 2 2 7 4" xfId="1461"/>
    <cellStyle name="Hyperlink 2 2 7 4 2" xfId="1462"/>
    <cellStyle name="Hyperlink 2 2 7 4 2 2" xfId="1463"/>
    <cellStyle name="Hyperlink 2 2 7 4 2 2 2" xfId="1464"/>
    <cellStyle name="Hyperlink 2 2 7 4 2 2 2 2" xfId="3500"/>
    <cellStyle name="Hyperlink 2 2 7 4 2 2 2 2 2" xfId="5283"/>
    <cellStyle name="Hyperlink 2 2 7 4 2 2 2 3" xfId="4280"/>
    <cellStyle name="Hyperlink 2 2 7 4 2 2 3" xfId="3499"/>
    <cellStyle name="Hyperlink 2 2 7 4 2 2 3 2" xfId="5282"/>
    <cellStyle name="Hyperlink 2 2 7 4 2 2 4" xfId="4279"/>
    <cellStyle name="Hyperlink 2 2 7 4 2 3" xfId="3353"/>
    <cellStyle name="Hyperlink 2 2 7 4 2 3 2" xfId="5136"/>
    <cellStyle name="Hyperlink 2 2 7 4 2 4" xfId="4278"/>
    <cellStyle name="Hyperlink 2 2 7 4 3" xfId="1465"/>
    <cellStyle name="Hyperlink 2 2 7 4 3 2" xfId="1466"/>
    <cellStyle name="Hyperlink 2 2 7 4 3 2 2" xfId="3502"/>
    <cellStyle name="Hyperlink 2 2 7 4 3 2 2 2" xfId="5285"/>
    <cellStyle name="Hyperlink 2 2 7 4 3 2 3" xfId="4282"/>
    <cellStyle name="Hyperlink 2 2 7 4 3 3" xfId="3501"/>
    <cellStyle name="Hyperlink 2 2 7 4 3 3 2" xfId="5284"/>
    <cellStyle name="Hyperlink 2 2 7 4 3 4" xfId="4281"/>
    <cellStyle name="Hyperlink 2 2 7 4 4" xfId="3285"/>
    <cellStyle name="Hyperlink 2 2 7 4 4 2" xfId="5068"/>
    <cellStyle name="Hyperlink 2 2 7 4 5" xfId="4277"/>
    <cellStyle name="Hyperlink 2 2 7 5" xfId="1467"/>
    <cellStyle name="Hyperlink 2 2 7 5 2" xfId="1468"/>
    <cellStyle name="Hyperlink 2 2 7 5 2 2" xfId="3504"/>
    <cellStyle name="Hyperlink 2 2 7 5 2 2 2" xfId="5287"/>
    <cellStyle name="Hyperlink 2 2 7 5 2 3" xfId="4284"/>
    <cellStyle name="Hyperlink 2 2 7 5 3" xfId="3503"/>
    <cellStyle name="Hyperlink 2 2 7 5 3 2" xfId="5286"/>
    <cellStyle name="Hyperlink 2 2 7 5 4" xfId="4283"/>
    <cellStyle name="Hyperlink 2 2 7 6" xfId="4258"/>
    <cellStyle name="Hyperlink 2 2 8" xfId="1469"/>
    <cellStyle name="Hyperlink 2 2 8 2" xfId="1470"/>
    <cellStyle name="Hyperlink 2 2 8 2 2" xfId="1471"/>
    <cellStyle name="Hyperlink 2 2 8 2 2 2" xfId="1472"/>
    <cellStyle name="Hyperlink 2 2 8 2 2 2 2" xfId="1473"/>
    <cellStyle name="Hyperlink 2 2 8 2 2 2 2 2" xfId="1474"/>
    <cellStyle name="Hyperlink 2 2 8 2 2 2 2 2 2" xfId="3506"/>
    <cellStyle name="Hyperlink 2 2 8 2 2 2 2 2 2 2" xfId="5289"/>
    <cellStyle name="Hyperlink 2 2 8 2 2 2 2 2 3" xfId="4290"/>
    <cellStyle name="Hyperlink 2 2 8 2 2 2 2 3" xfId="3505"/>
    <cellStyle name="Hyperlink 2 2 8 2 2 2 2 3 2" xfId="5288"/>
    <cellStyle name="Hyperlink 2 2 8 2 2 2 2 4" xfId="4289"/>
    <cellStyle name="Hyperlink 2 2 8 2 2 2 3" xfId="3332"/>
    <cellStyle name="Hyperlink 2 2 8 2 2 2 3 2" xfId="5115"/>
    <cellStyle name="Hyperlink 2 2 8 2 2 2 4" xfId="4288"/>
    <cellStyle name="Hyperlink 2 2 8 2 2 3" xfId="1475"/>
    <cellStyle name="Hyperlink 2 2 8 2 2 3 2" xfId="1476"/>
    <cellStyle name="Hyperlink 2 2 8 2 2 3 2 2" xfId="3508"/>
    <cellStyle name="Hyperlink 2 2 8 2 2 3 2 2 2" xfId="5291"/>
    <cellStyle name="Hyperlink 2 2 8 2 2 3 2 3" xfId="4292"/>
    <cellStyle name="Hyperlink 2 2 8 2 2 3 3" xfId="3507"/>
    <cellStyle name="Hyperlink 2 2 8 2 2 3 3 2" xfId="5290"/>
    <cellStyle name="Hyperlink 2 2 8 2 2 3 4" xfId="4291"/>
    <cellStyle name="Hyperlink 2 2 8 2 2 4" xfId="3264"/>
    <cellStyle name="Hyperlink 2 2 8 2 2 4 2" xfId="5047"/>
    <cellStyle name="Hyperlink 2 2 8 2 2 5" xfId="4287"/>
    <cellStyle name="Hyperlink 2 2 8 2 3" xfId="1477"/>
    <cellStyle name="Hyperlink 2 2 8 2 3 2" xfId="1478"/>
    <cellStyle name="Hyperlink 2 2 8 2 3 2 2" xfId="3510"/>
    <cellStyle name="Hyperlink 2 2 8 2 3 2 2 2" xfId="5293"/>
    <cellStyle name="Hyperlink 2 2 8 2 3 2 3" xfId="4294"/>
    <cellStyle name="Hyperlink 2 2 8 2 3 3" xfId="3509"/>
    <cellStyle name="Hyperlink 2 2 8 2 3 3 2" xfId="5292"/>
    <cellStyle name="Hyperlink 2 2 8 2 3 4" xfId="4293"/>
    <cellStyle name="Hyperlink 2 2 8 2 4" xfId="3194"/>
    <cellStyle name="Hyperlink 2 2 8 2 4 2" xfId="4977"/>
    <cellStyle name="Hyperlink 2 2 8 2 5" xfId="4286"/>
    <cellStyle name="Hyperlink 2 2 8 3" xfId="1479"/>
    <cellStyle name="Hyperlink 2 2 8 3 2" xfId="1480"/>
    <cellStyle name="Hyperlink 2 2 8 3 2 2" xfId="1481"/>
    <cellStyle name="Hyperlink 2 2 8 3 2 2 2" xfId="1482"/>
    <cellStyle name="Hyperlink 2 2 8 3 2 2 2 2" xfId="1483"/>
    <cellStyle name="Hyperlink 2 2 8 3 2 2 2 2 2" xfId="3512"/>
    <cellStyle name="Hyperlink 2 2 8 3 2 2 2 2 2 2" xfId="5295"/>
    <cellStyle name="Hyperlink 2 2 8 3 2 2 2 2 3" xfId="4299"/>
    <cellStyle name="Hyperlink 2 2 8 3 2 2 2 3" xfId="3511"/>
    <cellStyle name="Hyperlink 2 2 8 3 2 2 2 3 2" xfId="5294"/>
    <cellStyle name="Hyperlink 2 2 8 3 2 2 2 4" xfId="4298"/>
    <cellStyle name="Hyperlink 2 2 8 3 2 2 3" xfId="3311"/>
    <cellStyle name="Hyperlink 2 2 8 3 2 2 3 2" xfId="5094"/>
    <cellStyle name="Hyperlink 2 2 8 3 2 2 4" xfId="4297"/>
    <cellStyle name="Hyperlink 2 2 8 3 2 3" xfId="1484"/>
    <cellStyle name="Hyperlink 2 2 8 3 2 3 2" xfId="1485"/>
    <cellStyle name="Hyperlink 2 2 8 3 2 3 2 2" xfId="3514"/>
    <cellStyle name="Hyperlink 2 2 8 3 2 3 2 2 2" xfId="5297"/>
    <cellStyle name="Hyperlink 2 2 8 3 2 3 2 3" xfId="4301"/>
    <cellStyle name="Hyperlink 2 2 8 3 2 3 3" xfId="3513"/>
    <cellStyle name="Hyperlink 2 2 8 3 2 3 3 2" xfId="5296"/>
    <cellStyle name="Hyperlink 2 2 8 3 2 3 4" xfId="4300"/>
    <cellStyle name="Hyperlink 2 2 8 3 2 4" xfId="3243"/>
    <cellStyle name="Hyperlink 2 2 8 3 2 4 2" xfId="5026"/>
    <cellStyle name="Hyperlink 2 2 8 3 2 5" xfId="4296"/>
    <cellStyle name="Hyperlink 2 2 8 3 3" xfId="1486"/>
    <cellStyle name="Hyperlink 2 2 8 3 3 2" xfId="1487"/>
    <cellStyle name="Hyperlink 2 2 8 3 3 2 2" xfId="3516"/>
    <cellStyle name="Hyperlink 2 2 8 3 3 2 2 2" xfId="5299"/>
    <cellStyle name="Hyperlink 2 2 8 3 3 2 3" xfId="4303"/>
    <cellStyle name="Hyperlink 2 2 8 3 3 3" xfId="3515"/>
    <cellStyle name="Hyperlink 2 2 8 3 3 3 2" xfId="5298"/>
    <cellStyle name="Hyperlink 2 2 8 3 3 4" xfId="4302"/>
    <cellStyle name="Hyperlink 2 2 8 3 4" xfId="3220"/>
    <cellStyle name="Hyperlink 2 2 8 3 4 2" xfId="5003"/>
    <cellStyle name="Hyperlink 2 2 8 3 5" xfId="4295"/>
    <cellStyle name="Hyperlink 2 2 8 4" xfId="1488"/>
    <cellStyle name="Hyperlink 2 2 8 4 2" xfId="1489"/>
    <cellStyle name="Hyperlink 2 2 8 4 2 2" xfId="1490"/>
    <cellStyle name="Hyperlink 2 2 8 4 2 2 2" xfId="1491"/>
    <cellStyle name="Hyperlink 2 2 8 4 2 2 2 2" xfId="3518"/>
    <cellStyle name="Hyperlink 2 2 8 4 2 2 2 2 2" xfId="5301"/>
    <cellStyle name="Hyperlink 2 2 8 4 2 2 2 3" xfId="4307"/>
    <cellStyle name="Hyperlink 2 2 8 4 2 2 3" xfId="3517"/>
    <cellStyle name="Hyperlink 2 2 8 4 2 2 3 2" xfId="5300"/>
    <cellStyle name="Hyperlink 2 2 8 4 2 2 4" xfId="4306"/>
    <cellStyle name="Hyperlink 2 2 8 4 2 3" xfId="3352"/>
    <cellStyle name="Hyperlink 2 2 8 4 2 3 2" xfId="5135"/>
    <cellStyle name="Hyperlink 2 2 8 4 2 4" xfId="4305"/>
    <cellStyle name="Hyperlink 2 2 8 4 3" xfId="1492"/>
    <cellStyle name="Hyperlink 2 2 8 4 3 2" xfId="1493"/>
    <cellStyle name="Hyperlink 2 2 8 4 3 2 2" xfId="3520"/>
    <cellStyle name="Hyperlink 2 2 8 4 3 2 2 2" xfId="5303"/>
    <cellStyle name="Hyperlink 2 2 8 4 3 2 3" xfId="4309"/>
    <cellStyle name="Hyperlink 2 2 8 4 3 3" xfId="3519"/>
    <cellStyle name="Hyperlink 2 2 8 4 3 3 2" xfId="5302"/>
    <cellStyle name="Hyperlink 2 2 8 4 3 4" xfId="4308"/>
    <cellStyle name="Hyperlink 2 2 8 4 4" xfId="3284"/>
    <cellStyle name="Hyperlink 2 2 8 4 4 2" xfId="5067"/>
    <cellStyle name="Hyperlink 2 2 8 4 5" xfId="4304"/>
    <cellStyle name="Hyperlink 2 2 8 5" xfId="1494"/>
    <cellStyle name="Hyperlink 2 2 8 5 2" xfId="1495"/>
    <cellStyle name="Hyperlink 2 2 8 5 2 2" xfId="3522"/>
    <cellStyle name="Hyperlink 2 2 8 5 2 2 2" xfId="5305"/>
    <cellStyle name="Hyperlink 2 2 8 5 2 3" xfId="4311"/>
    <cellStyle name="Hyperlink 2 2 8 5 3" xfId="3521"/>
    <cellStyle name="Hyperlink 2 2 8 5 3 2" xfId="5304"/>
    <cellStyle name="Hyperlink 2 2 8 5 4" xfId="4310"/>
    <cellStyle name="Hyperlink 2 2 8 6" xfId="4285"/>
    <cellStyle name="Hyperlink 2 2 9" xfId="1496"/>
    <cellStyle name="Hyperlink 2 2 9 2" xfId="1497"/>
    <cellStyle name="Hyperlink 2 2 9 2 2" xfId="1498"/>
    <cellStyle name="Hyperlink 2 2 9 2 2 2" xfId="1499"/>
    <cellStyle name="Hyperlink 2 2 9 2 2 2 2" xfId="1500"/>
    <cellStyle name="Hyperlink 2 2 9 2 2 2 2 2" xfId="1501"/>
    <cellStyle name="Hyperlink 2 2 9 2 2 2 2 2 2" xfId="3524"/>
    <cellStyle name="Hyperlink 2 2 9 2 2 2 2 2 2 2" xfId="5307"/>
    <cellStyle name="Hyperlink 2 2 9 2 2 2 2 2 3" xfId="4317"/>
    <cellStyle name="Hyperlink 2 2 9 2 2 2 2 3" xfId="3523"/>
    <cellStyle name="Hyperlink 2 2 9 2 2 2 2 3 2" xfId="5306"/>
    <cellStyle name="Hyperlink 2 2 9 2 2 2 2 4" xfId="4316"/>
    <cellStyle name="Hyperlink 2 2 9 2 2 2 3" xfId="3331"/>
    <cellStyle name="Hyperlink 2 2 9 2 2 2 3 2" xfId="5114"/>
    <cellStyle name="Hyperlink 2 2 9 2 2 2 4" xfId="4315"/>
    <cellStyle name="Hyperlink 2 2 9 2 2 3" xfId="1502"/>
    <cellStyle name="Hyperlink 2 2 9 2 2 3 2" xfId="1503"/>
    <cellStyle name="Hyperlink 2 2 9 2 2 3 2 2" xfId="3526"/>
    <cellStyle name="Hyperlink 2 2 9 2 2 3 2 2 2" xfId="5309"/>
    <cellStyle name="Hyperlink 2 2 9 2 2 3 2 3" xfId="4319"/>
    <cellStyle name="Hyperlink 2 2 9 2 2 3 3" xfId="3525"/>
    <cellStyle name="Hyperlink 2 2 9 2 2 3 3 2" xfId="5308"/>
    <cellStyle name="Hyperlink 2 2 9 2 2 3 4" xfId="4318"/>
    <cellStyle name="Hyperlink 2 2 9 2 2 4" xfId="3263"/>
    <cellStyle name="Hyperlink 2 2 9 2 2 4 2" xfId="5046"/>
    <cellStyle name="Hyperlink 2 2 9 2 2 5" xfId="4314"/>
    <cellStyle name="Hyperlink 2 2 9 2 3" xfId="1504"/>
    <cellStyle name="Hyperlink 2 2 9 2 3 2" xfId="1505"/>
    <cellStyle name="Hyperlink 2 2 9 2 3 2 2" xfId="3528"/>
    <cellStyle name="Hyperlink 2 2 9 2 3 2 2 2" xfId="5311"/>
    <cellStyle name="Hyperlink 2 2 9 2 3 2 3" xfId="4321"/>
    <cellStyle name="Hyperlink 2 2 9 2 3 3" xfId="3527"/>
    <cellStyle name="Hyperlink 2 2 9 2 3 3 2" xfId="5310"/>
    <cellStyle name="Hyperlink 2 2 9 2 3 4" xfId="4320"/>
    <cellStyle name="Hyperlink 2 2 9 2 4" xfId="3195"/>
    <cellStyle name="Hyperlink 2 2 9 2 4 2" xfId="4978"/>
    <cellStyle name="Hyperlink 2 2 9 2 5" xfId="4313"/>
    <cellStyle name="Hyperlink 2 2 9 3" xfId="1506"/>
    <cellStyle name="Hyperlink 2 2 9 3 2" xfId="1507"/>
    <cellStyle name="Hyperlink 2 2 9 3 2 2" xfId="1508"/>
    <cellStyle name="Hyperlink 2 2 9 3 2 2 2" xfId="1509"/>
    <cellStyle name="Hyperlink 2 2 9 3 2 2 2 2" xfId="1510"/>
    <cellStyle name="Hyperlink 2 2 9 3 2 2 2 2 2" xfId="3530"/>
    <cellStyle name="Hyperlink 2 2 9 3 2 2 2 2 2 2" xfId="5313"/>
    <cellStyle name="Hyperlink 2 2 9 3 2 2 2 2 3" xfId="4326"/>
    <cellStyle name="Hyperlink 2 2 9 3 2 2 2 3" xfId="3529"/>
    <cellStyle name="Hyperlink 2 2 9 3 2 2 2 3 2" xfId="5312"/>
    <cellStyle name="Hyperlink 2 2 9 3 2 2 2 4" xfId="4325"/>
    <cellStyle name="Hyperlink 2 2 9 3 2 2 3" xfId="3312"/>
    <cellStyle name="Hyperlink 2 2 9 3 2 2 3 2" xfId="5095"/>
    <cellStyle name="Hyperlink 2 2 9 3 2 2 4" xfId="4324"/>
    <cellStyle name="Hyperlink 2 2 9 3 2 3" xfId="1511"/>
    <cellStyle name="Hyperlink 2 2 9 3 2 3 2" xfId="1512"/>
    <cellStyle name="Hyperlink 2 2 9 3 2 3 2 2" xfId="3532"/>
    <cellStyle name="Hyperlink 2 2 9 3 2 3 2 2 2" xfId="5315"/>
    <cellStyle name="Hyperlink 2 2 9 3 2 3 2 3" xfId="4328"/>
    <cellStyle name="Hyperlink 2 2 9 3 2 3 3" xfId="3531"/>
    <cellStyle name="Hyperlink 2 2 9 3 2 3 3 2" xfId="5314"/>
    <cellStyle name="Hyperlink 2 2 9 3 2 3 4" xfId="4327"/>
    <cellStyle name="Hyperlink 2 2 9 3 2 4" xfId="3244"/>
    <cellStyle name="Hyperlink 2 2 9 3 2 4 2" xfId="5027"/>
    <cellStyle name="Hyperlink 2 2 9 3 2 5" xfId="4323"/>
    <cellStyle name="Hyperlink 2 2 9 3 3" xfId="1513"/>
    <cellStyle name="Hyperlink 2 2 9 3 3 2" xfId="1514"/>
    <cellStyle name="Hyperlink 2 2 9 3 3 2 2" xfId="3534"/>
    <cellStyle name="Hyperlink 2 2 9 3 3 2 2 2" xfId="5317"/>
    <cellStyle name="Hyperlink 2 2 9 3 3 2 3" xfId="4330"/>
    <cellStyle name="Hyperlink 2 2 9 3 3 3" xfId="3533"/>
    <cellStyle name="Hyperlink 2 2 9 3 3 3 2" xfId="5316"/>
    <cellStyle name="Hyperlink 2 2 9 3 3 4" xfId="4329"/>
    <cellStyle name="Hyperlink 2 2 9 3 4" xfId="3219"/>
    <cellStyle name="Hyperlink 2 2 9 3 4 2" xfId="5002"/>
    <cellStyle name="Hyperlink 2 2 9 3 5" xfId="4322"/>
    <cellStyle name="Hyperlink 2 2 9 4" xfId="1515"/>
    <cellStyle name="Hyperlink 2 2 9 4 2" xfId="1516"/>
    <cellStyle name="Hyperlink 2 2 9 4 2 2" xfId="1517"/>
    <cellStyle name="Hyperlink 2 2 9 4 2 2 2" xfId="1518"/>
    <cellStyle name="Hyperlink 2 2 9 4 2 2 2 2" xfId="3536"/>
    <cellStyle name="Hyperlink 2 2 9 4 2 2 2 2 2" xfId="5319"/>
    <cellStyle name="Hyperlink 2 2 9 4 2 2 2 3" xfId="4334"/>
    <cellStyle name="Hyperlink 2 2 9 4 2 2 3" xfId="3535"/>
    <cellStyle name="Hyperlink 2 2 9 4 2 2 3 2" xfId="5318"/>
    <cellStyle name="Hyperlink 2 2 9 4 2 2 4" xfId="4333"/>
    <cellStyle name="Hyperlink 2 2 9 4 2 3" xfId="3351"/>
    <cellStyle name="Hyperlink 2 2 9 4 2 3 2" xfId="5134"/>
    <cellStyle name="Hyperlink 2 2 9 4 2 4" xfId="4332"/>
    <cellStyle name="Hyperlink 2 2 9 4 3" xfId="1519"/>
    <cellStyle name="Hyperlink 2 2 9 4 3 2" xfId="1520"/>
    <cellStyle name="Hyperlink 2 2 9 4 3 2 2" xfId="3538"/>
    <cellStyle name="Hyperlink 2 2 9 4 3 2 2 2" xfId="5321"/>
    <cellStyle name="Hyperlink 2 2 9 4 3 2 3" xfId="4336"/>
    <cellStyle name="Hyperlink 2 2 9 4 3 3" xfId="3537"/>
    <cellStyle name="Hyperlink 2 2 9 4 3 3 2" xfId="5320"/>
    <cellStyle name="Hyperlink 2 2 9 4 3 4" xfId="4335"/>
    <cellStyle name="Hyperlink 2 2 9 4 4" xfId="3283"/>
    <cellStyle name="Hyperlink 2 2 9 4 4 2" xfId="5066"/>
    <cellStyle name="Hyperlink 2 2 9 4 5" xfId="4331"/>
    <cellStyle name="Hyperlink 2 2 9 5" xfId="1521"/>
    <cellStyle name="Hyperlink 2 2 9 5 2" xfId="1522"/>
    <cellStyle name="Hyperlink 2 2 9 5 2 2" xfId="3540"/>
    <cellStyle name="Hyperlink 2 2 9 5 2 2 2" xfId="5323"/>
    <cellStyle name="Hyperlink 2 2 9 5 2 3" xfId="4338"/>
    <cellStyle name="Hyperlink 2 2 9 5 3" xfId="3539"/>
    <cellStyle name="Hyperlink 2 2 9 5 3 2" xfId="5322"/>
    <cellStyle name="Hyperlink 2 2 9 5 4" xfId="4337"/>
    <cellStyle name="Hyperlink 2 2 9 6" xfId="4312"/>
    <cellStyle name="Hyperlink 2 3" xfId="1523"/>
    <cellStyle name="Hyperlink 2 3 2" xfId="1524"/>
    <cellStyle name="Hyperlink 2 3 2 2" xfId="1525"/>
    <cellStyle name="Hyperlink 2 3 2 2 2" xfId="1526"/>
    <cellStyle name="Hyperlink 2 3 2 2 2 2" xfId="1527"/>
    <cellStyle name="Hyperlink 2 3 2 2 2 2 2" xfId="1528"/>
    <cellStyle name="Hyperlink 2 3 2 2 2 2 2 2" xfId="3542"/>
    <cellStyle name="Hyperlink 2 3 2 2 2 2 2 2 2" xfId="5325"/>
    <cellStyle name="Hyperlink 2 3 2 2 2 2 2 3" xfId="4344"/>
    <cellStyle name="Hyperlink 2 3 2 2 2 2 3" xfId="3541"/>
    <cellStyle name="Hyperlink 2 3 2 2 2 2 3 2" xfId="5324"/>
    <cellStyle name="Hyperlink 2 3 2 2 2 2 4" xfId="4343"/>
    <cellStyle name="Hyperlink 2 3 2 2 2 3" xfId="3330"/>
    <cellStyle name="Hyperlink 2 3 2 2 2 3 2" xfId="5113"/>
    <cellStyle name="Hyperlink 2 3 2 2 2 4" xfId="4342"/>
    <cellStyle name="Hyperlink 2 3 2 2 3" xfId="1529"/>
    <cellStyle name="Hyperlink 2 3 2 2 3 2" xfId="1530"/>
    <cellStyle name="Hyperlink 2 3 2 2 3 2 2" xfId="3544"/>
    <cellStyle name="Hyperlink 2 3 2 2 3 2 2 2" xfId="5327"/>
    <cellStyle name="Hyperlink 2 3 2 2 3 2 3" xfId="4346"/>
    <cellStyle name="Hyperlink 2 3 2 2 3 3" xfId="3543"/>
    <cellStyle name="Hyperlink 2 3 2 2 3 3 2" xfId="5326"/>
    <cellStyle name="Hyperlink 2 3 2 2 3 4" xfId="4345"/>
    <cellStyle name="Hyperlink 2 3 2 2 4" xfId="3262"/>
    <cellStyle name="Hyperlink 2 3 2 2 4 2" xfId="5045"/>
    <cellStyle name="Hyperlink 2 3 2 2 5" xfId="4341"/>
    <cellStyle name="Hyperlink 2 3 2 3" xfId="1531"/>
    <cellStyle name="Hyperlink 2 3 2 3 2" xfId="1532"/>
    <cellStyle name="Hyperlink 2 3 2 3 2 2" xfId="3546"/>
    <cellStyle name="Hyperlink 2 3 2 3 2 2 2" xfId="5329"/>
    <cellStyle name="Hyperlink 2 3 2 3 2 3" xfId="4348"/>
    <cellStyle name="Hyperlink 2 3 2 3 3" xfId="3545"/>
    <cellStyle name="Hyperlink 2 3 2 3 3 2" xfId="5328"/>
    <cellStyle name="Hyperlink 2 3 2 3 4" xfId="4347"/>
    <cellStyle name="Hyperlink 2 3 2 4" xfId="3196"/>
    <cellStyle name="Hyperlink 2 3 2 4 2" xfId="4979"/>
    <cellStyle name="Hyperlink 2 3 2 5" xfId="4340"/>
    <cellStyle name="Hyperlink 2 3 3" xfId="1533"/>
    <cellStyle name="Hyperlink 2 3 3 2" xfId="1534"/>
    <cellStyle name="Hyperlink 2 3 3 2 2" xfId="1535"/>
    <cellStyle name="Hyperlink 2 3 3 2 2 2" xfId="1536"/>
    <cellStyle name="Hyperlink 2 3 3 2 2 2 2" xfId="1537"/>
    <cellStyle name="Hyperlink 2 3 3 2 2 2 2 2" xfId="3548"/>
    <cellStyle name="Hyperlink 2 3 3 2 2 2 2 2 2" xfId="5331"/>
    <cellStyle name="Hyperlink 2 3 3 2 2 2 2 3" xfId="4353"/>
    <cellStyle name="Hyperlink 2 3 3 2 2 2 3" xfId="3547"/>
    <cellStyle name="Hyperlink 2 3 3 2 2 2 3 2" xfId="5330"/>
    <cellStyle name="Hyperlink 2 3 3 2 2 2 4" xfId="4352"/>
    <cellStyle name="Hyperlink 2 3 3 2 2 3" xfId="3313"/>
    <cellStyle name="Hyperlink 2 3 3 2 2 3 2" xfId="5096"/>
    <cellStyle name="Hyperlink 2 3 3 2 2 4" xfId="4351"/>
    <cellStyle name="Hyperlink 2 3 3 2 3" xfId="1538"/>
    <cellStyle name="Hyperlink 2 3 3 2 3 2" xfId="1539"/>
    <cellStyle name="Hyperlink 2 3 3 2 3 2 2" xfId="3550"/>
    <cellStyle name="Hyperlink 2 3 3 2 3 2 2 2" xfId="5333"/>
    <cellStyle name="Hyperlink 2 3 3 2 3 2 3" xfId="4355"/>
    <cellStyle name="Hyperlink 2 3 3 2 3 3" xfId="3549"/>
    <cellStyle name="Hyperlink 2 3 3 2 3 3 2" xfId="5332"/>
    <cellStyle name="Hyperlink 2 3 3 2 3 4" xfId="4354"/>
    <cellStyle name="Hyperlink 2 3 3 2 4" xfId="3245"/>
    <cellStyle name="Hyperlink 2 3 3 2 4 2" xfId="5028"/>
    <cellStyle name="Hyperlink 2 3 3 2 5" xfId="4350"/>
    <cellStyle name="Hyperlink 2 3 3 3" xfId="1540"/>
    <cellStyle name="Hyperlink 2 3 3 3 2" xfId="1541"/>
    <cellStyle name="Hyperlink 2 3 3 3 2 2" xfId="3552"/>
    <cellStyle name="Hyperlink 2 3 3 3 2 2 2" xfId="5335"/>
    <cellStyle name="Hyperlink 2 3 3 3 2 3" xfId="4357"/>
    <cellStyle name="Hyperlink 2 3 3 3 3" xfId="3551"/>
    <cellStyle name="Hyperlink 2 3 3 3 3 2" xfId="5334"/>
    <cellStyle name="Hyperlink 2 3 3 3 4" xfId="4356"/>
    <cellStyle name="Hyperlink 2 3 3 4" xfId="3218"/>
    <cellStyle name="Hyperlink 2 3 3 4 2" xfId="5001"/>
    <cellStyle name="Hyperlink 2 3 3 5" xfId="4349"/>
    <cellStyle name="Hyperlink 2 3 4" xfId="1542"/>
    <cellStyle name="Hyperlink 2 3 4 2" xfId="1543"/>
    <cellStyle name="Hyperlink 2 3 4 2 2" xfId="1544"/>
    <cellStyle name="Hyperlink 2 3 4 2 2 2" xfId="1545"/>
    <cellStyle name="Hyperlink 2 3 4 2 2 2 2" xfId="3554"/>
    <cellStyle name="Hyperlink 2 3 4 2 2 2 2 2" xfId="5337"/>
    <cellStyle name="Hyperlink 2 3 4 2 2 2 3" xfId="4361"/>
    <cellStyle name="Hyperlink 2 3 4 2 2 3" xfId="3553"/>
    <cellStyle name="Hyperlink 2 3 4 2 2 3 2" xfId="5336"/>
    <cellStyle name="Hyperlink 2 3 4 2 2 4" xfId="4360"/>
    <cellStyle name="Hyperlink 2 3 4 2 3" xfId="3350"/>
    <cellStyle name="Hyperlink 2 3 4 2 3 2" xfId="5133"/>
    <cellStyle name="Hyperlink 2 3 4 2 4" xfId="4359"/>
    <cellStyle name="Hyperlink 2 3 4 3" xfId="1546"/>
    <cellStyle name="Hyperlink 2 3 4 3 2" xfId="1547"/>
    <cellStyle name="Hyperlink 2 3 4 3 2 2" xfId="3556"/>
    <cellStyle name="Hyperlink 2 3 4 3 2 2 2" xfId="5339"/>
    <cellStyle name="Hyperlink 2 3 4 3 2 3" xfId="4363"/>
    <cellStyle name="Hyperlink 2 3 4 3 3" xfId="3555"/>
    <cellStyle name="Hyperlink 2 3 4 3 3 2" xfId="5338"/>
    <cellStyle name="Hyperlink 2 3 4 3 4" xfId="4362"/>
    <cellStyle name="Hyperlink 2 3 4 4" xfId="3282"/>
    <cellStyle name="Hyperlink 2 3 4 4 2" xfId="5065"/>
    <cellStyle name="Hyperlink 2 3 4 5" xfId="4358"/>
    <cellStyle name="Hyperlink 2 3 5" xfId="1548"/>
    <cellStyle name="Hyperlink 2 3 5 2" xfId="1549"/>
    <cellStyle name="Hyperlink 2 3 5 2 2" xfId="3558"/>
    <cellStyle name="Hyperlink 2 3 5 2 2 2" xfId="5341"/>
    <cellStyle name="Hyperlink 2 3 5 2 3" xfId="4365"/>
    <cellStyle name="Hyperlink 2 3 5 3" xfId="3557"/>
    <cellStyle name="Hyperlink 2 3 5 3 2" xfId="5340"/>
    <cellStyle name="Hyperlink 2 3 5 4" xfId="4364"/>
    <cellStyle name="Hyperlink 2 3 6" xfId="3184"/>
    <cellStyle name="Hyperlink 2 3 6 2" xfId="4967"/>
    <cellStyle name="Hyperlink 2 3 7" xfId="4339"/>
    <cellStyle name="Hyperlink 2 4" xfId="1550"/>
    <cellStyle name="Hyperlink 2 4 2" xfId="1551"/>
    <cellStyle name="Hyperlink 2 4 2 2" xfId="1552"/>
    <cellStyle name="Hyperlink 2 4 2 2 2" xfId="1553"/>
    <cellStyle name="Hyperlink 2 4 2 2 2 2" xfId="1554"/>
    <cellStyle name="Hyperlink 2 4 2 2 2 2 2" xfId="3560"/>
    <cellStyle name="Hyperlink 2 4 2 2 2 2 2 2" xfId="5343"/>
    <cellStyle name="Hyperlink 2 4 2 2 2 2 3" xfId="4370"/>
    <cellStyle name="Hyperlink 2 4 2 2 2 3" xfId="3559"/>
    <cellStyle name="Hyperlink 2 4 2 2 2 3 2" xfId="5342"/>
    <cellStyle name="Hyperlink 2 4 2 2 2 4" xfId="4369"/>
    <cellStyle name="Hyperlink 2 4 2 2 3" xfId="3303"/>
    <cellStyle name="Hyperlink 2 4 2 2 3 2" xfId="5086"/>
    <cellStyle name="Hyperlink 2 4 2 2 4" xfId="4368"/>
    <cellStyle name="Hyperlink 2 4 2 3" xfId="1555"/>
    <cellStyle name="Hyperlink 2 4 2 3 2" xfId="1556"/>
    <cellStyle name="Hyperlink 2 4 2 3 2 2" xfId="3562"/>
    <cellStyle name="Hyperlink 2 4 2 3 2 2 2" xfId="5345"/>
    <cellStyle name="Hyperlink 2 4 2 3 2 3" xfId="4372"/>
    <cellStyle name="Hyperlink 2 4 2 3 3" xfId="3561"/>
    <cellStyle name="Hyperlink 2 4 2 3 3 2" xfId="5344"/>
    <cellStyle name="Hyperlink 2 4 2 3 4" xfId="4371"/>
    <cellStyle name="Hyperlink 2 4 2 4" xfId="3235"/>
    <cellStyle name="Hyperlink 2 4 2 4 2" xfId="5018"/>
    <cellStyle name="Hyperlink 2 4 2 5" xfId="4367"/>
    <cellStyle name="Hyperlink 2 4 3" xfId="1557"/>
    <cellStyle name="Hyperlink 2 4 3 2" xfId="1558"/>
    <cellStyle name="Hyperlink 2 4 3 2 2" xfId="3564"/>
    <cellStyle name="Hyperlink 2 4 3 2 2 2" xfId="5347"/>
    <cellStyle name="Hyperlink 2 4 3 2 3" xfId="4374"/>
    <cellStyle name="Hyperlink 2 4 3 3" xfId="3563"/>
    <cellStyle name="Hyperlink 2 4 3 3 2" xfId="5346"/>
    <cellStyle name="Hyperlink 2 4 3 4" xfId="4373"/>
    <cellStyle name="Hyperlink 2 4 4" xfId="3229"/>
    <cellStyle name="Hyperlink 2 4 4 2" xfId="5012"/>
    <cellStyle name="Hyperlink 2 4 5" xfId="4366"/>
    <cellStyle name="Hyperlink 2 5" xfId="1559"/>
    <cellStyle name="Hyperlink 2 5 2" xfId="1560"/>
    <cellStyle name="Hyperlink 2 5 2 2" xfId="1561"/>
    <cellStyle name="Hyperlink 2 5 2 2 2" xfId="1562"/>
    <cellStyle name="Hyperlink 2 5 2 2 2 2" xfId="3566"/>
    <cellStyle name="Hyperlink 2 5 2 2 2 2 2" xfId="5349"/>
    <cellStyle name="Hyperlink 2 5 2 2 2 3" xfId="4378"/>
    <cellStyle name="Hyperlink 2 5 2 2 3" xfId="3565"/>
    <cellStyle name="Hyperlink 2 5 2 2 3 2" xfId="5348"/>
    <cellStyle name="Hyperlink 2 5 2 2 4" xfId="4377"/>
    <cellStyle name="Hyperlink 2 5 2 3" xfId="3361"/>
    <cellStyle name="Hyperlink 2 5 2 3 2" xfId="5144"/>
    <cellStyle name="Hyperlink 2 5 2 4" xfId="4376"/>
    <cellStyle name="Hyperlink 2 5 3" xfId="1563"/>
    <cellStyle name="Hyperlink 2 5 3 2" xfId="1564"/>
    <cellStyle name="Hyperlink 2 5 3 2 2" xfId="3568"/>
    <cellStyle name="Hyperlink 2 5 3 2 2 2" xfId="5351"/>
    <cellStyle name="Hyperlink 2 5 3 2 3" xfId="4380"/>
    <cellStyle name="Hyperlink 2 5 3 3" xfId="3567"/>
    <cellStyle name="Hyperlink 2 5 3 3 2" xfId="5350"/>
    <cellStyle name="Hyperlink 2 5 3 4" xfId="4379"/>
    <cellStyle name="Hyperlink 2 5 4" xfId="3293"/>
    <cellStyle name="Hyperlink 2 5 4 2" xfId="5076"/>
    <cellStyle name="Hyperlink 2 5 5" xfId="4375"/>
    <cellStyle name="Hyperlink 2 6" xfId="1565"/>
    <cellStyle name="Hyperlink 2 6 2" xfId="1566"/>
    <cellStyle name="Hyperlink 2 6 2 2" xfId="3570"/>
    <cellStyle name="Hyperlink 2 6 2 2 2" xfId="5353"/>
    <cellStyle name="Hyperlink 2 6 2 3" xfId="4382"/>
    <cellStyle name="Hyperlink 2 6 3" xfId="3569"/>
    <cellStyle name="Hyperlink 2 6 3 2" xfId="5352"/>
    <cellStyle name="Hyperlink 2 6 4" xfId="4381"/>
    <cellStyle name="Hyperlink 2 7" xfId="4077"/>
    <cellStyle name="Hyperlink 3" xfId="1567"/>
    <cellStyle name="Hyperlink 3 10" xfId="1568"/>
    <cellStyle name="Hyperlink 3 10 2" xfId="1569"/>
    <cellStyle name="Hyperlink 3 10 2 2" xfId="1570"/>
    <cellStyle name="Hyperlink 3 10 2 2 2" xfId="1571"/>
    <cellStyle name="Hyperlink 3 10 2 2 2 2" xfId="1572"/>
    <cellStyle name="Hyperlink 3 10 2 2 2 2 2" xfId="1573"/>
    <cellStyle name="Hyperlink 3 10 2 2 2 2 2 2" xfId="3572"/>
    <cellStyle name="Hyperlink 3 10 2 2 2 2 2 2 2" xfId="5355"/>
    <cellStyle name="Hyperlink 3 10 2 2 2 2 2 3" xfId="4389"/>
    <cellStyle name="Hyperlink 3 10 2 2 2 2 3" xfId="3571"/>
    <cellStyle name="Hyperlink 3 10 2 2 2 2 3 2" xfId="5354"/>
    <cellStyle name="Hyperlink 3 10 2 2 2 2 4" xfId="4388"/>
    <cellStyle name="Hyperlink 3 10 2 2 2 3" xfId="3329"/>
    <cellStyle name="Hyperlink 3 10 2 2 2 3 2" xfId="5112"/>
    <cellStyle name="Hyperlink 3 10 2 2 2 4" xfId="4387"/>
    <cellStyle name="Hyperlink 3 10 2 2 3" xfId="1574"/>
    <cellStyle name="Hyperlink 3 10 2 2 3 2" xfId="1575"/>
    <cellStyle name="Hyperlink 3 10 2 2 3 2 2" xfId="3574"/>
    <cellStyle name="Hyperlink 3 10 2 2 3 2 2 2" xfId="5357"/>
    <cellStyle name="Hyperlink 3 10 2 2 3 2 3" xfId="4391"/>
    <cellStyle name="Hyperlink 3 10 2 2 3 3" xfId="3573"/>
    <cellStyle name="Hyperlink 3 10 2 2 3 3 2" xfId="5356"/>
    <cellStyle name="Hyperlink 3 10 2 2 3 4" xfId="4390"/>
    <cellStyle name="Hyperlink 3 10 2 2 4" xfId="3261"/>
    <cellStyle name="Hyperlink 3 10 2 2 4 2" xfId="5044"/>
    <cellStyle name="Hyperlink 3 10 2 2 5" xfId="4386"/>
    <cellStyle name="Hyperlink 3 10 2 3" xfId="1576"/>
    <cellStyle name="Hyperlink 3 10 2 3 2" xfId="1577"/>
    <cellStyle name="Hyperlink 3 10 2 3 2 2" xfId="3576"/>
    <cellStyle name="Hyperlink 3 10 2 3 2 2 2" xfId="5359"/>
    <cellStyle name="Hyperlink 3 10 2 3 2 3" xfId="4393"/>
    <cellStyle name="Hyperlink 3 10 2 3 3" xfId="3575"/>
    <cellStyle name="Hyperlink 3 10 2 3 3 2" xfId="5358"/>
    <cellStyle name="Hyperlink 3 10 2 3 4" xfId="4392"/>
    <cellStyle name="Hyperlink 3 10 2 4" xfId="3197"/>
    <cellStyle name="Hyperlink 3 10 2 4 2" xfId="4980"/>
    <cellStyle name="Hyperlink 3 10 2 5" xfId="4385"/>
    <cellStyle name="Hyperlink 3 10 3" xfId="1578"/>
    <cellStyle name="Hyperlink 3 10 3 2" xfId="1579"/>
    <cellStyle name="Hyperlink 3 10 3 2 2" xfId="1580"/>
    <cellStyle name="Hyperlink 3 10 3 2 2 2" xfId="1581"/>
    <cellStyle name="Hyperlink 3 10 3 2 2 2 2" xfId="1582"/>
    <cellStyle name="Hyperlink 3 10 3 2 2 2 2 2" xfId="3578"/>
    <cellStyle name="Hyperlink 3 10 3 2 2 2 2 2 2" xfId="5361"/>
    <cellStyle name="Hyperlink 3 10 3 2 2 2 2 3" xfId="4398"/>
    <cellStyle name="Hyperlink 3 10 3 2 2 2 3" xfId="3577"/>
    <cellStyle name="Hyperlink 3 10 3 2 2 2 3 2" xfId="5360"/>
    <cellStyle name="Hyperlink 3 10 3 2 2 2 4" xfId="4397"/>
    <cellStyle name="Hyperlink 3 10 3 2 2 3" xfId="3364"/>
    <cellStyle name="Hyperlink 3 10 3 2 2 3 2" xfId="5147"/>
    <cellStyle name="Hyperlink 3 10 3 2 2 4" xfId="4396"/>
    <cellStyle name="Hyperlink 3 10 3 2 3" xfId="1583"/>
    <cellStyle name="Hyperlink 3 10 3 2 3 2" xfId="1584"/>
    <cellStyle name="Hyperlink 3 10 3 2 3 2 2" xfId="3580"/>
    <cellStyle name="Hyperlink 3 10 3 2 3 2 2 2" xfId="5363"/>
    <cellStyle name="Hyperlink 3 10 3 2 3 2 3" xfId="4400"/>
    <cellStyle name="Hyperlink 3 10 3 2 3 3" xfId="3579"/>
    <cellStyle name="Hyperlink 3 10 3 2 3 3 2" xfId="5362"/>
    <cellStyle name="Hyperlink 3 10 3 2 3 4" xfId="4399"/>
    <cellStyle name="Hyperlink 3 10 3 2 4" xfId="3296"/>
    <cellStyle name="Hyperlink 3 10 3 2 4 2" xfId="5079"/>
    <cellStyle name="Hyperlink 3 10 3 2 5" xfId="4395"/>
    <cellStyle name="Hyperlink 3 10 3 3" xfId="1585"/>
    <cellStyle name="Hyperlink 3 10 3 3 2" xfId="1586"/>
    <cellStyle name="Hyperlink 3 10 3 3 2 2" xfId="3582"/>
    <cellStyle name="Hyperlink 3 10 3 3 2 2 2" xfId="5365"/>
    <cellStyle name="Hyperlink 3 10 3 3 2 3" xfId="4402"/>
    <cellStyle name="Hyperlink 3 10 3 3 3" xfId="3581"/>
    <cellStyle name="Hyperlink 3 10 3 3 3 2" xfId="5364"/>
    <cellStyle name="Hyperlink 3 10 3 3 4" xfId="4401"/>
    <cellStyle name="Hyperlink 3 10 3 4" xfId="3216"/>
    <cellStyle name="Hyperlink 3 10 3 4 2" xfId="4999"/>
    <cellStyle name="Hyperlink 3 10 3 5" xfId="4394"/>
    <cellStyle name="Hyperlink 3 10 4" xfId="1587"/>
    <cellStyle name="Hyperlink 3 10 4 2" xfId="1588"/>
    <cellStyle name="Hyperlink 3 10 4 2 2" xfId="1589"/>
    <cellStyle name="Hyperlink 3 10 4 2 2 2" xfId="1590"/>
    <cellStyle name="Hyperlink 3 10 4 2 2 2 2" xfId="3584"/>
    <cellStyle name="Hyperlink 3 10 4 2 2 2 2 2" xfId="5367"/>
    <cellStyle name="Hyperlink 3 10 4 2 2 2 3" xfId="4406"/>
    <cellStyle name="Hyperlink 3 10 4 2 2 3" xfId="3583"/>
    <cellStyle name="Hyperlink 3 10 4 2 2 3 2" xfId="5366"/>
    <cellStyle name="Hyperlink 3 10 4 2 2 4" xfId="4405"/>
    <cellStyle name="Hyperlink 3 10 4 2 3" xfId="3348"/>
    <cellStyle name="Hyperlink 3 10 4 2 3 2" xfId="5131"/>
    <cellStyle name="Hyperlink 3 10 4 2 4" xfId="4404"/>
    <cellStyle name="Hyperlink 3 10 4 3" xfId="1591"/>
    <cellStyle name="Hyperlink 3 10 4 3 2" xfId="1592"/>
    <cellStyle name="Hyperlink 3 10 4 3 2 2" xfId="3586"/>
    <cellStyle name="Hyperlink 3 10 4 3 2 2 2" xfId="5369"/>
    <cellStyle name="Hyperlink 3 10 4 3 2 3" xfId="4408"/>
    <cellStyle name="Hyperlink 3 10 4 3 3" xfId="3585"/>
    <cellStyle name="Hyperlink 3 10 4 3 3 2" xfId="5368"/>
    <cellStyle name="Hyperlink 3 10 4 3 4" xfId="4407"/>
    <cellStyle name="Hyperlink 3 10 4 4" xfId="3280"/>
    <cellStyle name="Hyperlink 3 10 4 4 2" xfId="5063"/>
    <cellStyle name="Hyperlink 3 10 4 5" xfId="4403"/>
    <cellStyle name="Hyperlink 3 10 5" xfId="1593"/>
    <cellStyle name="Hyperlink 3 10 5 2" xfId="1594"/>
    <cellStyle name="Hyperlink 3 10 5 2 2" xfId="3588"/>
    <cellStyle name="Hyperlink 3 10 5 2 2 2" xfId="5371"/>
    <cellStyle name="Hyperlink 3 10 5 2 3" xfId="4410"/>
    <cellStyle name="Hyperlink 3 10 5 3" xfId="3587"/>
    <cellStyle name="Hyperlink 3 10 5 3 2" xfId="5370"/>
    <cellStyle name="Hyperlink 3 10 5 4" xfId="4409"/>
    <cellStyle name="Hyperlink 3 10 6" xfId="3185"/>
    <cellStyle name="Hyperlink 3 10 6 2" xfId="4968"/>
    <cellStyle name="Hyperlink 3 10 7" xfId="4384"/>
    <cellStyle name="Hyperlink 3 11" xfId="1595"/>
    <cellStyle name="Hyperlink 3 11 2" xfId="1596"/>
    <cellStyle name="Hyperlink 3 11 2 2" xfId="1597"/>
    <cellStyle name="Hyperlink 3 11 2 2 2" xfId="1598"/>
    <cellStyle name="Hyperlink 3 11 2 2 2 2" xfId="1599"/>
    <cellStyle name="Hyperlink 3 11 2 2 2 2 2" xfId="3590"/>
    <cellStyle name="Hyperlink 3 11 2 2 2 2 2 2" xfId="5373"/>
    <cellStyle name="Hyperlink 3 11 2 2 2 2 3" xfId="4415"/>
    <cellStyle name="Hyperlink 3 11 2 2 2 3" xfId="3589"/>
    <cellStyle name="Hyperlink 3 11 2 2 2 3 2" xfId="5372"/>
    <cellStyle name="Hyperlink 3 11 2 2 2 4" xfId="4414"/>
    <cellStyle name="Hyperlink 3 11 2 2 3" xfId="3363"/>
    <cellStyle name="Hyperlink 3 11 2 2 3 2" xfId="5146"/>
    <cellStyle name="Hyperlink 3 11 2 2 4" xfId="4413"/>
    <cellStyle name="Hyperlink 3 11 2 3" xfId="1600"/>
    <cellStyle name="Hyperlink 3 11 2 3 2" xfId="1601"/>
    <cellStyle name="Hyperlink 3 11 2 3 2 2" xfId="3592"/>
    <cellStyle name="Hyperlink 3 11 2 3 2 2 2" xfId="5375"/>
    <cellStyle name="Hyperlink 3 11 2 3 2 3" xfId="4417"/>
    <cellStyle name="Hyperlink 3 11 2 3 3" xfId="3591"/>
    <cellStyle name="Hyperlink 3 11 2 3 3 2" xfId="5374"/>
    <cellStyle name="Hyperlink 3 11 2 3 4" xfId="4416"/>
    <cellStyle name="Hyperlink 3 11 2 4" xfId="3295"/>
    <cellStyle name="Hyperlink 3 11 2 4 2" xfId="5078"/>
    <cellStyle name="Hyperlink 3 11 2 5" xfId="4412"/>
    <cellStyle name="Hyperlink 3 11 3" xfId="1602"/>
    <cellStyle name="Hyperlink 3 11 3 2" xfId="1603"/>
    <cellStyle name="Hyperlink 3 11 3 2 2" xfId="3594"/>
    <cellStyle name="Hyperlink 3 11 3 2 2 2" xfId="5377"/>
    <cellStyle name="Hyperlink 3 11 3 2 3" xfId="4419"/>
    <cellStyle name="Hyperlink 3 11 3 3" xfId="3593"/>
    <cellStyle name="Hyperlink 3 11 3 3 2" xfId="5376"/>
    <cellStyle name="Hyperlink 3 11 3 4" xfId="4418"/>
    <cellStyle name="Hyperlink 3 11 4" xfId="3217"/>
    <cellStyle name="Hyperlink 3 11 4 2" xfId="5000"/>
    <cellStyle name="Hyperlink 3 11 5" xfId="4411"/>
    <cellStyle name="Hyperlink 3 12" xfId="1604"/>
    <cellStyle name="Hyperlink 3 12 2" xfId="1605"/>
    <cellStyle name="Hyperlink 3 12 2 2" xfId="1606"/>
    <cellStyle name="Hyperlink 3 12 2 2 2" xfId="1607"/>
    <cellStyle name="Hyperlink 3 12 2 2 2 2" xfId="3596"/>
    <cellStyle name="Hyperlink 3 12 2 2 2 2 2" xfId="5379"/>
    <cellStyle name="Hyperlink 3 12 2 2 2 3" xfId="4423"/>
    <cellStyle name="Hyperlink 3 12 2 2 3" xfId="3595"/>
    <cellStyle name="Hyperlink 3 12 2 2 3 2" xfId="5378"/>
    <cellStyle name="Hyperlink 3 12 2 2 4" xfId="4422"/>
    <cellStyle name="Hyperlink 3 12 2 3" xfId="3349"/>
    <cellStyle name="Hyperlink 3 12 2 3 2" xfId="5132"/>
    <cellStyle name="Hyperlink 3 12 2 4" xfId="4421"/>
    <cellStyle name="Hyperlink 3 12 3" xfId="1608"/>
    <cellStyle name="Hyperlink 3 12 3 2" xfId="1609"/>
    <cellStyle name="Hyperlink 3 12 3 2 2" xfId="3598"/>
    <cellStyle name="Hyperlink 3 12 3 2 2 2" xfId="5381"/>
    <cellStyle name="Hyperlink 3 12 3 2 3" xfId="4425"/>
    <cellStyle name="Hyperlink 3 12 3 3" xfId="3597"/>
    <cellStyle name="Hyperlink 3 12 3 3 2" xfId="5380"/>
    <cellStyle name="Hyperlink 3 12 3 4" xfId="4424"/>
    <cellStyle name="Hyperlink 3 12 4" xfId="3281"/>
    <cellStyle name="Hyperlink 3 12 4 2" xfId="5064"/>
    <cellStyle name="Hyperlink 3 12 5" xfId="4420"/>
    <cellStyle name="Hyperlink 3 13" xfId="1610"/>
    <cellStyle name="Hyperlink 3 13 2" xfId="1611"/>
    <cellStyle name="Hyperlink 3 13 2 2" xfId="3600"/>
    <cellStyle name="Hyperlink 3 13 2 2 2" xfId="5383"/>
    <cellStyle name="Hyperlink 3 13 2 3" xfId="4427"/>
    <cellStyle name="Hyperlink 3 13 3" xfId="3599"/>
    <cellStyle name="Hyperlink 3 13 3 2" xfId="5382"/>
    <cellStyle name="Hyperlink 3 13 4" xfId="4426"/>
    <cellStyle name="Hyperlink 3 14" xfId="4383"/>
    <cellStyle name="Hyperlink 3 2" xfId="1612"/>
    <cellStyle name="Hyperlink 3 2 2" xfId="1613"/>
    <cellStyle name="Hyperlink 3 2 2 2" xfId="1614"/>
    <cellStyle name="Hyperlink 3 2 2 2 2" xfId="1615"/>
    <cellStyle name="Hyperlink 3 2 2 2 2 2" xfId="1616"/>
    <cellStyle name="Hyperlink 3 2 2 2 2 2 2" xfId="1617"/>
    <cellStyle name="Hyperlink 3 2 2 2 2 2 2 2" xfId="3602"/>
    <cellStyle name="Hyperlink 3 2 2 2 2 2 2 2 2" xfId="5385"/>
    <cellStyle name="Hyperlink 3 2 2 2 2 2 2 3" xfId="4433"/>
    <cellStyle name="Hyperlink 3 2 2 2 2 2 3" xfId="3601"/>
    <cellStyle name="Hyperlink 3 2 2 2 2 2 3 2" xfId="5384"/>
    <cellStyle name="Hyperlink 3 2 2 2 2 2 4" xfId="4432"/>
    <cellStyle name="Hyperlink 3 2 2 2 2 3" xfId="3328"/>
    <cellStyle name="Hyperlink 3 2 2 2 2 3 2" xfId="5111"/>
    <cellStyle name="Hyperlink 3 2 2 2 2 4" xfId="4431"/>
    <cellStyle name="Hyperlink 3 2 2 2 3" xfId="1618"/>
    <cellStyle name="Hyperlink 3 2 2 2 3 2" xfId="1619"/>
    <cellStyle name="Hyperlink 3 2 2 2 3 2 2" xfId="3604"/>
    <cellStyle name="Hyperlink 3 2 2 2 3 2 2 2" xfId="5387"/>
    <cellStyle name="Hyperlink 3 2 2 2 3 2 3" xfId="4435"/>
    <cellStyle name="Hyperlink 3 2 2 2 3 3" xfId="3603"/>
    <cellStyle name="Hyperlink 3 2 2 2 3 3 2" xfId="5386"/>
    <cellStyle name="Hyperlink 3 2 2 2 3 4" xfId="4434"/>
    <cellStyle name="Hyperlink 3 2 2 2 4" xfId="3260"/>
    <cellStyle name="Hyperlink 3 2 2 2 4 2" xfId="5043"/>
    <cellStyle name="Hyperlink 3 2 2 2 5" xfId="4430"/>
    <cellStyle name="Hyperlink 3 2 2 3" xfId="1620"/>
    <cellStyle name="Hyperlink 3 2 2 3 2" xfId="1621"/>
    <cellStyle name="Hyperlink 3 2 2 3 2 2" xfId="3606"/>
    <cellStyle name="Hyperlink 3 2 2 3 2 2 2" xfId="5389"/>
    <cellStyle name="Hyperlink 3 2 2 3 2 3" xfId="4437"/>
    <cellStyle name="Hyperlink 3 2 2 3 3" xfId="3605"/>
    <cellStyle name="Hyperlink 3 2 2 3 3 2" xfId="5388"/>
    <cellStyle name="Hyperlink 3 2 2 3 4" xfId="4436"/>
    <cellStyle name="Hyperlink 3 2 2 4" xfId="3198"/>
    <cellStyle name="Hyperlink 3 2 2 4 2" xfId="4981"/>
    <cellStyle name="Hyperlink 3 2 2 5" xfId="4429"/>
    <cellStyle name="Hyperlink 3 2 3" xfId="1622"/>
    <cellStyle name="Hyperlink 3 2 3 2" xfId="1623"/>
    <cellStyle name="Hyperlink 3 2 3 2 2" xfId="1624"/>
    <cellStyle name="Hyperlink 3 2 3 2 2 2" xfId="1625"/>
    <cellStyle name="Hyperlink 3 2 3 2 2 2 2" xfId="1626"/>
    <cellStyle name="Hyperlink 3 2 3 2 2 2 2 2" xfId="3608"/>
    <cellStyle name="Hyperlink 3 2 3 2 2 2 2 2 2" xfId="5391"/>
    <cellStyle name="Hyperlink 3 2 3 2 2 2 2 3" xfId="4442"/>
    <cellStyle name="Hyperlink 3 2 3 2 2 2 3" xfId="3607"/>
    <cellStyle name="Hyperlink 3 2 3 2 2 2 3 2" xfId="5390"/>
    <cellStyle name="Hyperlink 3 2 3 2 2 2 4" xfId="4441"/>
    <cellStyle name="Hyperlink 3 2 3 2 2 3" xfId="3314"/>
    <cellStyle name="Hyperlink 3 2 3 2 2 3 2" xfId="5097"/>
    <cellStyle name="Hyperlink 3 2 3 2 2 4" xfId="4440"/>
    <cellStyle name="Hyperlink 3 2 3 2 3" xfId="1627"/>
    <cellStyle name="Hyperlink 3 2 3 2 3 2" xfId="1628"/>
    <cellStyle name="Hyperlink 3 2 3 2 3 2 2" xfId="3610"/>
    <cellStyle name="Hyperlink 3 2 3 2 3 2 2 2" xfId="5393"/>
    <cellStyle name="Hyperlink 3 2 3 2 3 2 3" xfId="4444"/>
    <cellStyle name="Hyperlink 3 2 3 2 3 3" xfId="3609"/>
    <cellStyle name="Hyperlink 3 2 3 2 3 3 2" xfId="5392"/>
    <cellStyle name="Hyperlink 3 2 3 2 3 4" xfId="4443"/>
    <cellStyle name="Hyperlink 3 2 3 2 4" xfId="3246"/>
    <cellStyle name="Hyperlink 3 2 3 2 4 2" xfId="5029"/>
    <cellStyle name="Hyperlink 3 2 3 2 5" xfId="4439"/>
    <cellStyle name="Hyperlink 3 2 3 3" xfId="1629"/>
    <cellStyle name="Hyperlink 3 2 3 3 2" xfId="1630"/>
    <cellStyle name="Hyperlink 3 2 3 3 2 2" xfId="3612"/>
    <cellStyle name="Hyperlink 3 2 3 3 2 2 2" xfId="5395"/>
    <cellStyle name="Hyperlink 3 2 3 3 2 3" xfId="4446"/>
    <cellStyle name="Hyperlink 3 2 3 3 3" xfId="3611"/>
    <cellStyle name="Hyperlink 3 2 3 3 3 2" xfId="5394"/>
    <cellStyle name="Hyperlink 3 2 3 3 4" xfId="4445"/>
    <cellStyle name="Hyperlink 3 2 3 4" xfId="3215"/>
    <cellStyle name="Hyperlink 3 2 3 4 2" xfId="4998"/>
    <cellStyle name="Hyperlink 3 2 3 5" xfId="4438"/>
    <cellStyle name="Hyperlink 3 2 4" xfId="1631"/>
    <cellStyle name="Hyperlink 3 2 4 2" xfId="1632"/>
    <cellStyle name="Hyperlink 3 2 4 2 2" xfId="1633"/>
    <cellStyle name="Hyperlink 3 2 4 2 2 2" xfId="1634"/>
    <cellStyle name="Hyperlink 3 2 4 2 2 2 2" xfId="3614"/>
    <cellStyle name="Hyperlink 3 2 4 2 2 2 2 2" xfId="5397"/>
    <cellStyle name="Hyperlink 3 2 4 2 2 2 3" xfId="4450"/>
    <cellStyle name="Hyperlink 3 2 4 2 2 3" xfId="3613"/>
    <cellStyle name="Hyperlink 3 2 4 2 2 3 2" xfId="5396"/>
    <cellStyle name="Hyperlink 3 2 4 2 2 4" xfId="4449"/>
    <cellStyle name="Hyperlink 3 2 4 2 3" xfId="3347"/>
    <cellStyle name="Hyperlink 3 2 4 2 3 2" xfId="5130"/>
    <cellStyle name="Hyperlink 3 2 4 2 4" xfId="4448"/>
    <cellStyle name="Hyperlink 3 2 4 3" xfId="1635"/>
    <cellStyle name="Hyperlink 3 2 4 3 2" xfId="1636"/>
    <cellStyle name="Hyperlink 3 2 4 3 2 2" xfId="3616"/>
    <cellStyle name="Hyperlink 3 2 4 3 2 2 2" xfId="5399"/>
    <cellStyle name="Hyperlink 3 2 4 3 2 3" xfId="4452"/>
    <cellStyle name="Hyperlink 3 2 4 3 3" xfId="3615"/>
    <cellStyle name="Hyperlink 3 2 4 3 3 2" xfId="5398"/>
    <cellStyle name="Hyperlink 3 2 4 3 4" xfId="4451"/>
    <cellStyle name="Hyperlink 3 2 4 4" xfId="3279"/>
    <cellStyle name="Hyperlink 3 2 4 4 2" xfId="5062"/>
    <cellStyle name="Hyperlink 3 2 4 5" xfId="4447"/>
    <cellStyle name="Hyperlink 3 2 5" xfId="1637"/>
    <cellStyle name="Hyperlink 3 2 5 2" xfId="1638"/>
    <cellStyle name="Hyperlink 3 2 5 2 2" xfId="3618"/>
    <cellStyle name="Hyperlink 3 2 5 2 2 2" xfId="5401"/>
    <cellStyle name="Hyperlink 3 2 5 2 3" xfId="4454"/>
    <cellStyle name="Hyperlink 3 2 5 3" xfId="3617"/>
    <cellStyle name="Hyperlink 3 2 5 3 2" xfId="5400"/>
    <cellStyle name="Hyperlink 3 2 5 4" xfId="4453"/>
    <cellStyle name="Hyperlink 3 2 6" xfId="4428"/>
    <cellStyle name="Hyperlink 3 3" xfId="1639"/>
    <cellStyle name="Hyperlink 3 3 2" xfId="1640"/>
    <cellStyle name="Hyperlink 3 3 2 2" xfId="1641"/>
    <cellStyle name="Hyperlink 3 3 2 2 2" xfId="1642"/>
    <cellStyle name="Hyperlink 3 3 2 2 2 2" xfId="1643"/>
    <cellStyle name="Hyperlink 3 3 2 2 2 2 2" xfId="1644"/>
    <cellStyle name="Hyperlink 3 3 2 2 2 2 2 2" xfId="3620"/>
    <cellStyle name="Hyperlink 3 3 2 2 2 2 2 2 2" xfId="5403"/>
    <cellStyle name="Hyperlink 3 3 2 2 2 2 2 3" xfId="4460"/>
    <cellStyle name="Hyperlink 3 3 2 2 2 2 3" xfId="3619"/>
    <cellStyle name="Hyperlink 3 3 2 2 2 2 3 2" xfId="5402"/>
    <cellStyle name="Hyperlink 3 3 2 2 2 2 4" xfId="4459"/>
    <cellStyle name="Hyperlink 3 3 2 2 2 3" xfId="3327"/>
    <cellStyle name="Hyperlink 3 3 2 2 2 3 2" xfId="5110"/>
    <cellStyle name="Hyperlink 3 3 2 2 2 4" xfId="4458"/>
    <cellStyle name="Hyperlink 3 3 2 2 3" xfId="1645"/>
    <cellStyle name="Hyperlink 3 3 2 2 3 2" xfId="1646"/>
    <cellStyle name="Hyperlink 3 3 2 2 3 2 2" xfId="3622"/>
    <cellStyle name="Hyperlink 3 3 2 2 3 2 2 2" xfId="5405"/>
    <cellStyle name="Hyperlink 3 3 2 2 3 2 3" xfId="4462"/>
    <cellStyle name="Hyperlink 3 3 2 2 3 3" xfId="3621"/>
    <cellStyle name="Hyperlink 3 3 2 2 3 3 2" xfId="5404"/>
    <cellStyle name="Hyperlink 3 3 2 2 3 4" xfId="4461"/>
    <cellStyle name="Hyperlink 3 3 2 2 4" xfId="3259"/>
    <cellStyle name="Hyperlink 3 3 2 2 4 2" xfId="5042"/>
    <cellStyle name="Hyperlink 3 3 2 2 5" xfId="4457"/>
    <cellStyle name="Hyperlink 3 3 2 3" xfId="1647"/>
    <cellStyle name="Hyperlink 3 3 2 3 2" xfId="1648"/>
    <cellStyle name="Hyperlink 3 3 2 3 2 2" xfId="3624"/>
    <cellStyle name="Hyperlink 3 3 2 3 2 2 2" xfId="5407"/>
    <cellStyle name="Hyperlink 3 3 2 3 2 3" xfId="4464"/>
    <cellStyle name="Hyperlink 3 3 2 3 3" xfId="3623"/>
    <cellStyle name="Hyperlink 3 3 2 3 3 2" xfId="5406"/>
    <cellStyle name="Hyperlink 3 3 2 3 4" xfId="4463"/>
    <cellStyle name="Hyperlink 3 3 2 4" xfId="3199"/>
    <cellStyle name="Hyperlink 3 3 2 4 2" xfId="4982"/>
    <cellStyle name="Hyperlink 3 3 2 5" xfId="4456"/>
    <cellStyle name="Hyperlink 3 3 3" xfId="1649"/>
    <cellStyle name="Hyperlink 3 3 3 2" xfId="1650"/>
    <cellStyle name="Hyperlink 3 3 3 2 2" xfId="1651"/>
    <cellStyle name="Hyperlink 3 3 3 2 2 2" xfId="1652"/>
    <cellStyle name="Hyperlink 3 3 3 2 2 2 2" xfId="1653"/>
    <cellStyle name="Hyperlink 3 3 3 2 2 2 2 2" xfId="3626"/>
    <cellStyle name="Hyperlink 3 3 3 2 2 2 2 2 2" xfId="5409"/>
    <cellStyle name="Hyperlink 3 3 3 2 2 2 2 3" xfId="4469"/>
    <cellStyle name="Hyperlink 3 3 3 2 2 2 3" xfId="3625"/>
    <cellStyle name="Hyperlink 3 3 3 2 2 2 3 2" xfId="5408"/>
    <cellStyle name="Hyperlink 3 3 3 2 2 2 4" xfId="4468"/>
    <cellStyle name="Hyperlink 3 3 3 2 2 3" xfId="3315"/>
    <cellStyle name="Hyperlink 3 3 3 2 2 3 2" xfId="5098"/>
    <cellStyle name="Hyperlink 3 3 3 2 2 4" xfId="4467"/>
    <cellStyle name="Hyperlink 3 3 3 2 3" xfId="1654"/>
    <cellStyle name="Hyperlink 3 3 3 2 3 2" xfId="1655"/>
    <cellStyle name="Hyperlink 3 3 3 2 3 2 2" xfId="3628"/>
    <cellStyle name="Hyperlink 3 3 3 2 3 2 2 2" xfId="5411"/>
    <cellStyle name="Hyperlink 3 3 3 2 3 2 3" xfId="4471"/>
    <cellStyle name="Hyperlink 3 3 3 2 3 3" xfId="3627"/>
    <cellStyle name="Hyperlink 3 3 3 2 3 3 2" xfId="5410"/>
    <cellStyle name="Hyperlink 3 3 3 2 3 4" xfId="4470"/>
    <cellStyle name="Hyperlink 3 3 3 2 4" xfId="3247"/>
    <cellStyle name="Hyperlink 3 3 3 2 4 2" xfId="5030"/>
    <cellStyle name="Hyperlink 3 3 3 2 5" xfId="4466"/>
    <cellStyle name="Hyperlink 3 3 3 3" xfId="1656"/>
    <cellStyle name="Hyperlink 3 3 3 3 2" xfId="1657"/>
    <cellStyle name="Hyperlink 3 3 3 3 2 2" xfId="3630"/>
    <cellStyle name="Hyperlink 3 3 3 3 2 2 2" xfId="5413"/>
    <cellStyle name="Hyperlink 3 3 3 3 2 3" xfId="4473"/>
    <cellStyle name="Hyperlink 3 3 3 3 3" xfId="3629"/>
    <cellStyle name="Hyperlink 3 3 3 3 3 2" xfId="5412"/>
    <cellStyle name="Hyperlink 3 3 3 3 4" xfId="4472"/>
    <cellStyle name="Hyperlink 3 3 3 4" xfId="3214"/>
    <cellStyle name="Hyperlink 3 3 3 4 2" xfId="4997"/>
    <cellStyle name="Hyperlink 3 3 3 5" xfId="4465"/>
    <cellStyle name="Hyperlink 3 3 4" xfId="1658"/>
    <cellStyle name="Hyperlink 3 3 4 2" xfId="1659"/>
    <cellStyle name="Hyperlink 3 3 4 2 2" xfId="1660"/>
    <cellStyle name="Hyperlink 3 3 4 2 2 2" xfId="1661"/>
    <cellStyle name="Hyperlink 3 3 4 2 2 2 2" xfId="3632"/>
    <cellStyle name="Hyperlink 3 3 4 2 2 2 2 2" xfId="5415"/>
    <cellStyle name="Hyperlink 3 3 4 2 2 2 3" xfId="4477"/>
    <cellStyle name="Hyperlink 3 3 4 2 2 3" xfId="3631"/>
    <cellStyle name="Hyperlink 3 3 4 2 2 3 2" xfId="5414"/>
    <cellStyle name="Hyperlink 3 3 4 2 2 4" xfId="4476"/>
    <cellStyle name="Hyperlink 3 3 4 2 3" xfId="3346"/>
    <cellStyle name="Hyperlink 3 3 4 2 3 2" xfId="5129"/>
    <cellStyle name="Hyperlink 3 3 4 2 4" xfId="4475"/>
    <cellStyle name="Hyperlink 3 3 4 3" xfId="1662"/>
    <cellStyle name="Hyperlink 3 3 4 3 2" xfId="1663"/>
    <cellStyle name="Hyperlink 3 3 4 3 2 2" xfId="3634"/>
    <cellStyle name="Hyperlink 3 3 4 3 2 2 2" xfId="5417"/>
    <cellStyle name="Hyperlink 3 3 4 3 2 3" xfId="4479"/>
    <cellStyle name="Hyperlink 3 3 4 3 3" xfId="3633"/>
    <cellStyle name="Hyperlink 3 3 4 3 3 2" xfId="5416"/>
    <cellStyle name="Hyperlink 3 3 4 3 4" xfId="4478"/>
    <cellStyle name="Hyperlink 3 3 4 4" xfId="3278"/>
    <cellStyle name="Hyperlink 3 3 4 4 2" xfId="5061"/>
    <cellStyle name="Hyperlink 3 3 4 5" xfId="4474"/>
    <cellStyle name="Hyperlink 3 3 5" xfId="1664"/>
    <cellStyle name="Hyperlink 3 3 5 2" xfId="1665"/>
    <cellStyle name="Hyperlink 3 3 5 2 2" xfId="3636"/>
    <cellStyle name="Hyperlink 3 3 5 2 2 2" xfId="5419"/>
    <cellStyle name="Hyperlink 3 3 5 2 3" xfId="4481"/>
    <cellStyle name="Hyperlink 3 3 5 3" xfId="3635"/>
    <cellStyle name="Hyperlink 3 3 5 3 2" xfId="5418"/>
    <cellStyle name="Hyperlink 3 3 5 4" xfId="4480"/>
    <cellStyle name="Hyperlink 3 3 6" xfId="4455"/>
    <cellStyle name="Hyperlink 3 4" xfId="1666"/>
    <cellStyle name="Hyperlink 3 4 2" xfId="1667"/>
    <cellStyle name="Hyperlink 3 4 2 2" xfId="1668"/>
    <cellStyle name="Hyperlink 3 4 2 2 2" xfId="1669"/>
    <cellStyle name="Hyperlink 3 4 2 2 2 2" xfId="1670"/>
    <cellStyle name="Hyperlink 3 4 2 2 2 2 2" xfId="1671"/>
    <cellStyle name="Hyperlink 3 4 2 2 2 2 2 2" xfId="3638"/>
    <cellStyle name="Hyperlink 3 4 2 2 2 2 2 2 2" xfId="5421"/>
    <cellStyle name="Hyperlink 3 4 2 2 2 2 2 3" xfId="4487"/>
    <cellStyle name="Hyperlink 3 4 2 2 2 2 3" xfId="3637"/>
    <cellStyle name="Hyperlink 3 4 2 2 2 2 3 2" xfId="5420"/>
    <cellStyle name="Hyperlink 3 4 2 2 2 2 4" xfId="4486"/>
    <cellStyle name="Hyperlink 3 4 2 2 2 3" xfId="3366"/>
    <cellStyle name="Hyperlink 3 4 2 2 2 3 2" xfId="5149"/>
    <cellStyle name="Hyperlink 3 4 2 2 2 4" xfId="4485"/>
    <cellStyle name="Hyperlink 3 4 2 2 3" xfId="1672"/>
    <cellStyle name="Hyperlink 3 4 2 2 3 2" xfId="1673"/>
    <cellStyle name="Hyperlink 3 4 2 2 3 2 2" xfId="3640"/>
    <cellStyle name="Hyperlink 3 4 2 2 3 2 2 2" xfId="5423"/>
    <cellStyle name="Hyperlink 3 4 2 2 3 2 3" xfId="4489"/>
    <cellStyle name="Hyperlink 3 4 2 2 3 3" xfId="3639"/>
    <cellStyle name="Hyperlink 3 4 2 2 3 3 2" xfId="5422"/>
    <cellStyle name="Hyperlink 3 4 2 2 3 4" xfId="4488"/>
    <cellStyle name="Hyperlink 3 4 2 2 4" xfId="3298"/>
    <cellStyle name="Hyperlink 3 4 2 2 4 2" xfId="5081"/>
    <cellStyle name="Hyperlink 3 4 2 2 5" xfId="4484"/>
    <cellStyle name="Hyperlink 3 4 2 3" xfId="1674"/>
    <cellStyle name="Hyperlink 3 4 2 3 2" xfId="1675"/>
    <cellStyle name="Hyperlink 3 4 2 3 2 2" xfId="3642"/>
    <cellStyle name="Hyperlink 3 4 2 3 2 2 2" xfId="5425"/>
    <cellStyle name="Hyperlink 3 4 2 3 2 3" xfId="4491"/>
    <cellStyle name="Hyperlink 3 4 2 3 3" xfId="3641"/>
    <cellStyle name="Hyperlink 3 4 2 3 3 2" xfId="5424"/>
    <cellStyle name="Hyperlink 3 4 2 3 4" xfId="4490"/>
    <cellStyle name="Hyperlink 3 4 2 4" xfId="3200"/>
    <cellStyle name="Hyperlink 3 4 2 4 2" xfId="4983"/>
    <cellStyle name="Hyperlink 3 4 2 5" xfId="4483"/>
    <cellStyle name="Hyperlink 3 4 3" xfId="1676"/>
    <cellStyle name="Hyperlink 3 4 3 2" xfId="1677"/>
    <cellStyle name="Hyperlink 3 4 3 2 2" xfId="1678"/>
    <cellStyle name="Hyperlink 3 4 3 2 2 2" xfId="1679"/>
    <cellStyle name="Hyperlink 3 4 3 2 2 2 2" xfId="1680"/>
    <cellStyle name="Hyperlink 3 4 3 2 2 2 2 2" xfId="3644"/>
    <cellStyle name="Hyperlink 3 4 3 2 2 2 2 2 2" xfId="5427"/>
    <cellStyle name="Hyperlink 3 4 3 2 2 2 2 3" xfId="4496"/>
    <cellStyle name="Hyperlink 3 4 3 2 2 2 3" xfId="3643"/>
    <cellStyle name="Hyperlink 3 4 3 2 2 2 3 2" xfId="5426"/>
    <cellStyle name="Hyperlink 3 4 3 2 2 2 4" xfId="4495"/>
    <cellStyle name="Hyperlink 3 4 3 2 2 3" xfId="3316"/>
    <cellStyle name="Hyperlink 3 4 3 2 2 3 2" xfId="5099"/>
    <cellStyle name="Hyperlink 3 4 3 2 2 4" xfId="4494"/>
    <cellStyle name="Hyperlink 3 4 3 2 3" xfId="1681"/>
    <cellStyle name="Hyperlink 3 4 3 2 3 2" xfId="1682"/>
    <cellStyle name="Hyperlink 3 4 3 2 3 2 2" xfId="3646"/>
    <cellStyle name="Hyperlink 3 4 3 2 3 2 2 2" xfId="5429"/>
    <cellStyle name="Hyperlink 3 4 3 2 3 2 3" xfId="4498"/>
    <cellStyle name="Hyperlink 3 4 3 2 3 3" xfId="3645"/>
    <cellStyle name="Hyperlink 3 4 3 2 3 3 2" xfId="5428"/>
    <cellStyle name="Hyperlink 3 4 3 2 3 4" xfId="4497"/>
    <cellStyle name="Hyperlink 3 4 3 2 4" xfId="3248"/>
    <cellStyle name="Hyperlink 3 4 3 2 4 2" xfId="5031"/>
    <cellStyle name="Hyperlink 3 4 3 2 5" xfId="4493"/>
    <cellStyle name="Hyperlink 3 4 3 3" xfId="1683"/>
    <cellStyle name="Hyperlink 3 4 3 3 2" xfId="1684"/>
    <cellStyle name="Hyperlink 3 4 3 3 2 2" xfId="3648"/>
    <cellStyle name="Hyperlink 3 4 3 3 2 2 2" xfId="5431"/>
    <cellStyle name="Hyperlink 3 4 3 3 2 3" xfId="4500"/>
    <cellStyle name="Hyperlink 3 4 3 3 3" xfId="3647"/>
    <cellStyle name="Hyperlink 3 4 3 3 3 2" xfId="5430"/>
    <cellStyle name="Hyperlink 3 4 3 3 4" xfId="4499"/>
    <cellStyle name="Hyperlink 3 4 3 4" xfId="3213"/>
    <cellStyle name="Hyperlink 3 4 3 4 2" xfId="4996"/>
    <cellStyle name="Hyperlink 3 4 3 5" xfId="4492"/>
    <cellStyle name="Hyperlink 3 4 4" xfId="1685"/>
    <cellStyle name="Hyperlink 3 4 4 2" xfId="1686"/>
    <cellStyle name="Hyperlink 3 4 4 2 2" xfId="1687"/>
    <cellStyle name="Hyperlink 3 4 4 2 2 2" xfId="1688"/>
    <cellStyle name="Hyperlink 3 4 4 2 2 2 2" xfId="3650"/>
    <cellStyle name="Hyperlink 3 4 4 2 2 2 2 2" xfId="5433"/>
    <cellStyle name="Hyperlink 3 4 4 2 2 2 3" xfId="4504"/>
    <cellStyle name="Hyperlink 3 4 4 2 2 3" xfId="3649"/>
    <cellStyle name="Hyperlink 3 4 4 2 2 3 2" xfId="5432"/>
    <cellStyle name="Hyperlink 3 4 4 2 2 4" xfId="4503"/>
    <cellStyle name="Hyperlink 3 4 4 2 3" xfId="3345"/>
    <cellStyle name="Hyperlink 3 4 4 2 3 2" xfId="5128"/>
    <cellStyle name="Hyperlink 3 4 4 2 4" xfId="4502"/>
    <cellStyle name="Hyperlink 3 4 4 3" xfId="1689"/>
    <cellStyle name="Hyperlink 3 4 4 3 2" xfId="1690"/>
    <cellStyle name="Hyperlink 3 4 4 3 2 2" xfId="3652"/>
    <cellStyle name="Hyperlink 3 4 4 3 2 2 2" xfId="5435"/>
    <cellStyle name="Hyperlink 3 4 4 3 2 3" xfId="4506"/>
    <cellStyle name="Hyperlink 3 4 4 3 3" xfId="3651"/>
    <cellStyle name="Hyperlink 3 4 4 3 3 2" xfId="5434"/>
    <cellStyle name="Hyperlink 3 4 4 3 4" xfId="4505"/>
    <cellStyle name="Hyperlink 3 4 4 4" xfId="3277"/>
    <cellStyle name="Hyperlink 3 4 4 4 2" xfId="5060"/>
    <cellStyle name="Hyperlink 3 4 4 5" xfId="4501"/>
    <cellStyle name="Hyperlink 3 4 5" xfId="1691"/>
    <cellStyle name="Hyperlink 3 4 5 2" xfId="1692"/>
    <cellStyle name="Hyperlink 3 4 5 2 2" xfId="3654"/>
    <cellStyle name="Hyperlink 3 4 5 2 2 2" xfId="5437"/>
    <cellStyle name="Hyperlink 3 4 5 2 3" xfId="4508"/>
    <cellStyle name="Hyperlink 3 4 5 3" xfId="3653"/>
    <cellStyle name="Hyperlink 3 4 5 3 2" xfId="5436"/>
    <cellStyle name="Hyperlink 3 4 5 4" xfId="4507"/>
    <cellStyle name="Hyperlink 3 4 6" xfId="4482"/>
    <cellStyle name="Hyperlink 3 5" xfId="1693"/>
    <cellStyle name="Hyperlink 3 5 2" xfId="1694"/>
    <cellStyle name="Hyperlink 3 5 2 2" xfId="1695"/>
    <cellStyle name="Hyperlink 3 5 2 2 2" xfId="1696"/>
    <cellStyle name="Hyperlink 3 5 2 2 2 2" xfId="1697"/>
    <cellStyle name="Hyperlink 3 5 2 2 2 2 2" xfId="1698"/>
    <cellStyle name="Hyperlink 3 5 2 2 2 2 2 2" xfId="3656"/>
    <cellStyle name="Hyperlink 3 5 2 2 2 2 2 2 2" xfId="5439"/>
    <cellStyle name="Hyperlink 3 5 2 2 2 2 2 3" xfId="4514"/>
    <cellStyle name="Hyperlink 3 5 2 2 2 2 3" xfId="3655"/>
    <cellStyle name="Hyperlink 3 5 2 2 2 2 3 2" xfId="5438"/>
    <cellStyle name="Hyperlink 3 5 2 2 2 2 4" xfId="4513"/>
    <cellStyle name="Hyperlink 3 5 2 2 2 3" xfId="3365"/>
    <cellStyle name="Hyperlink 3 5 2 2 2 3 2" xfId="5148"/>
    <cellStyle name="Hyperlink 3 5 2 2 2 4" xfId="4512"/>
    <cellStyle name="Hyperlink 3 5 2 2 3" xfId="1699"/>
    <cellStyle name="Hyperlink 3 5 2 2 3 2" xfId="1700"/>
    <cellStyle name="Hyperlink 3 5 2 2 3 2 2" xfId="3658"/>
    <cellStyle name="Hyperlink 3 5 2 2 3 2 2 2" xfId="5441"/>
    <cellStyle name="Hyperlink 3 5 2 2 3 2 3" xfId="4516"/>
    <cellStyle name="Hyperlink 3 5 2 2 3 3" xfId="3657"/>
    <cellStyle name="Hyperlink 3 5 2 2 3 3 2" xfId="5440"/>
    <cellStyle name="Hyperlink 3 5 2 2 3 4" xfId="4515"/>
    <cellStyle name="Hyperlink 3 5 2 2 4" xfId="3297"/>
    <cellStyle name="Hyperlink 3 5 2 2 4 2" xfId="5080"/>
    <cellStyle name="Hyperlink 3 5 2 2 5" xfId="4511"/>
    <cellStyle name="Hyperlink 3 5 2 3" xfId="1701"/>
    <cellStyle name="Hyperlink 3 5 2 3 2" xfId="1702"/>
    <cellStyle name="Hyperlink 3 5 2 3 2 2" xfId="3660"/>
    <cellStyle name="Hyperlink 3 5 2 3 2 2 2" xfId="5443"/>
    <cellStyle name="Hyperlink 3 5 2 3 2 3" xfId="4518"/>
    <cellStyle name="Hyperlink 3 5 2 3 3" xfId="3659"/>
    <cellStyle name="Hyperlink 3 5 2 3 3 2" xfId="5442"/>
    <cellStyle name="Hyperlink 3 5 2 3 4" xfId="4517"/>
    <cellStyle name="Hyperlink 3 5 2 4" xfId="3201"/>
    <cellStyle name="Hyperlink 3 5 2 4 2" xfId="4984"/>
    <cellStyle name="Hyperlink 3 5 2 5" xfId="4510"/>
    <cellStyle name="Hyperlink 3 5 3" xfId="1703"/>
    <cellStyle name="Hyperlink 3 5 3 2" xfId="1704"/>
    <cellStyle name="Hyperlink 3 5 3 2 2" xfId="1705"/>
    <cellStyle name="Hyperlink 3 5 3 2 2 2" xfId="1706"/>
    <cellStyle name="Hyperlink 3 5 3 2 2 2 2" xfId="1707"/>
    <cellStyle name="Hyperlink 3 5 3 2 2 2 2 2" xfId="3662"/>
    <cellStyle name="Hyperlink 3 5 3 2 2 2 2 2 2" xfId="5445"/>
    <cellStyle name="Hyperlink 3 5 3 2 2 2 2 3" xfId="4523"/>
    <cellStyle name="Hyperlink 3 5 3 2 2 2 3" xfId="3661"/>
    <cellStyle name="Hyperlink 3 5 3 2 2 2 3 2" xfId="5444"/>
    <cellStyle name="Hyperlink 3 5 3 2 2 2 4" xfId="4522"/>
    <cellStyle name="Hyperlink 3 5 3 2 2 3" xfId="3317"/>
    <cellStyle name="Hyperlink 3 5 3 2 2 3 2" xfId="5100"/>
    <cellStyle name="Hyperlink 3 5 3 2 2 4" xfId="4521"/>
    <cellStyle name="Hyperlink 3 5 3 2 3" xfId="1708"/>
    <cellStyle name="Hyperlink 3 5 3 2 3 2" xfId="1709"/>
    <cellStyle name="Hyperlink 3 5 3 2 3 2 2" xfId="3664"/>
    <cellStyle name="Hyperlink 3 5 3 2 3 2 2 2" xfId="5447"/>
    <cellStyle name="Hyperlink 3 5 3 2 3 2 3" xfId="4525"/>
    <cellStyle name="Hyperlink 3 5 3 2 3 3" xfId="3663"/>
    <cellStyle name="Hyperlink 3 5 3 2 3 3 2" xfId="5446"/>
    <cellStyle name="Hyperlink 3 5 3 2 3 4" xfId="4524"/>
    <cellStyle name="Hyperlink 3 5 3 2 4" xfId="3249"/>
    <cellStyle name="Hyperlink 3 5 3 2 4 2" xfId="5032"/>
    <cellStyle name="Hyperlink 3 5 3 2 5" xfId="4520"/>
    <cellStyle name="Hyperlink 3 5 3 3" xfId="1710"/>
    <cellStyle name="Hyperlink 3 5 3 3 2" xfId="1711"/>
    <cellStyle name="Hyperlink 3 5 3 3 2 2" xfId="3666"/>
    <cellStyle name="Hyperlink 3 5 3 3 2 2 2" xfId="5449"/>
    <cellStyle name="Hyperlink 3 5 3 3 2 3" xfId="4527"/>
    <cellStyle name="Hyperlink 3 5 3 3 3" xfId="3665"/>
    <cellStyle name="Hyperlink 3 5 3 3 3 2" xfId="5448"/>
    <cellStyle name="Hyperlink 3 5 3 3 4" xfId="4526"/>
    <cellStyle name="Hyperlink 3 5 3 4" xfId="3212"/>
    <cellStyle name="Hyperlink 3 5 3 4 2" xfId="4995"/>
    <cellStyle name="Hyperlink 3 5 3 5" xfId="4519"/>
    <cellStyle name="Hyperlink 3 5 4" xfId="1712"/>
    <cellStyle name="Hyperlink 3 5 4 2" xfId="1713"/>
    <cellStyle name="Hyperlink 3 5 4 2 2" xfId="1714"/>
    <cellStyle name="Hyperlink 3 5 4 2 2 2" xfId="1715"/>
    <cellStyle name="Hyperlink 3 5 4 2 2 2 2" xfId="3668"/>
    <cellStyle name="Hyperlink 3 5 4 2 2 2 2 2" xfId="5451"/>
    <cellStyle name="Hyperlink 3 5 4 2 2 2 3" xfId="4531"/>
    <cellStyle name="Hyperlink 3 5 4 2 2 3" xfId="3667"/>
    <cellStyle name="Hyperlink 3 5 4 2 2 3 2" xfId="5450"/>
    <cellStyle name="Hyperlink 3 5 4 2 2 4" xfId="4530"/>
    <cellStyle name="Hyperlink 3 5 4 2 3" xfId="3344"/>
    <cellStyle name="Hyperlink 3 5 4 2 3 2" xfId="5127"/>
    <cellStyle name="Hyperlink 3 5 4 2 4" xfId="4529"/>
    <cellStyle name="Hyperlink 3 5 4 3" xfId="1716"/>
    <cellStyle name="Hyperlink 3 5 4 3 2" xfId="1717"/>
    <cellStyle name="Hyperlink 3 5 4 3 2 2" xfId="3670"/>
    <cellStyle name="Hyperlink 3 5 4 3 2 2 2" xfId="5453"/>
    <cellStyle name="Hyperlink 3 5 4 3 2 3" xfId="4533"/>
    <cellStyle name="Hyperlink 3 5 4 3 3" xfId="3669"/>
    <cellStyle name="Hyperlink 3 5 4 3 3 2" xfId="5452"/>
    <cellStyle name="Hyperlink 3 5 4 3 4" xfId="4532"/>
    <cellStyle name="Hyperlink 3 5 4 4" xfId="3276"/>
    <cellStyle name="Hyperlink 3 5 4 4 2" xfId="5059"/>
    <cellStyle name="Hyperlink 3 5 4 5" xfId="4528"/>
    <cellStyle name="Hyperlink 3 5 5" xfId="1718"/>
    <cellStyle name="Hyperlink 3 5 5 2" xfId="1719"/>
    <cellStyle name="Hyperlink 3 5 5 2 2" xfId="3672"/>
    <cellStyle name="Hyperlink 3 5 5 2 2 2" xfId="5455"/>
    <cellStyle name="Hyperlink 3 5 5 2 3" xfId="4535"/>
    <cellStyle name="Hyperlink 3 5 5 3" xfId="3671"/>
    <cellStyle name="Hyperlink 3 5 5 3 2" xfId="5454"/>
    <cellStyle name="Hyperlink 3 5 5 4" xfId="4534"/>
    <cellStyle name="Hyperlink 3 5 6" xfId="4509"/>
    <cellStyle name="Hyperlink 3 6" xfId="1720"/>
    <cellStyle name="Hyperlink 3 6 2" xfId="1721"/>
    <cellStyle name="Hyperlink 3 6 2 2" xfId="1722"/>
    <cellStyle name="Hyperlink 3 6 2 2 2" xfId="1723"/>
    <cellStyle name="Hyperlink 3 6 2 2 2 2" xfId="1724"/>
    <cellStyle name="Hyperlink 3 6 2 2 2 2 2" xfId="1725"/>
    <cellStyle name="Hyperlink 3 6 2 2 2 2 2 2" xfId="3674"/>
    <cellStyle name="Hyperlink 3 6 2 2 2 2 2 2 2" xfId="5457"/>
    <cellStyle name="Hyperlink 3 6 2 2 2 2 2 3" xfId="4541"/>
    <cellStyle name="Hyperlink 3 6 2 2 2 2 3" xfId="3673"/>
    <cellStyle name="Hyperlink 3 6 2 2 2 2 3 2" xfId="5456"/>
    <cellStyle name="Hyperlink 3 6 2 2 2 2 4" xfId="4540"/>
    <cellStyle name="Hyperlink 3 6 2 2 2 3" xfId="3326"/>
    <cellStyle name="Hyperlink 3 6 2 2 2 3 2" xfId="5109"/>
    <cellStyle name="Hyperlink 3 6 2 2 2 4" xfId="4539"/>
    <cellStyle name="Hyperlink 3 6 2 2 3" xfId="1726"/>
    <cellStyle name="Hyperlink 3 6 2 2 3 2" xfId="1727"/>
    <cellStyle name="Hyperlink 3 6 2 2 3 2 2" xfId="3676"/>
    <cellStyle name="Hyperlink 3 6 2 2 3 2 2 2" xfId="5459"/>
    <cellStyle name="Hyperlink 3 6 2 2 3 2 3" xfId="4543"/>
    <cellStyle name="Hyperlink 3 6 2 2 3 3" xfId="3675"/>
    <cellStyle name="Hyperlink 3 6 2 2 3 3 2" xfId="5458"/>
    <cellStyle name="Hyperlink 3 6 2 2 3 4" xfId="4542"/>
    <cellStyle name="Hyperlink 3 6 2 2 4" xfId="3258"/>
    <cellStyle name="Hyperlink 3 6 2 2 4 2" xfId="5041"/>
    <cellStyle name="Hyperlink 3 6 2 2 5" xfId="4538"/>
    <cellStyle name="Hyperlink 3 6 2 3" xfId="1728"/>
    <cellStyle name="Hyperlink 3 6 2 3 2" xfId="1729"/>
    <cellStyle name="Hyperlink 3 6 2 3 2 2" xfId="3678"/>
    <cellStyle name="Hyperlink 3 6 2 3 2 2 2" xfId="5461"/>
    <cellStyle name="Hyperlink 3 6 2 3 2 3" xfId="4545"/>
    <cellStyle name="Hyperlink 3 6 2 3 3" xfId="3677"/>
    <cellStyle name="Hyperlink 3 6 2 3 3 2" xfId="5460"/>
    <cellStyle name="Hyperlink 3 6 2 3 4" xfId="4544"/>
    <cellStyle name="Hyperlink 3 6 2 4" xfId="3202"/>
    <cellStyle name="Hyperlink 3 6 2 4 2" xfId="4985"/>
    <cellStyle name="Hyperlink 3 6 2 5" xfId="4537"/>
    <cellStyle name="Hyperlink 3 6 3" xfId="1730"/>
    <cellStyle name="Hyperlink 3 6 3 2" xfId="1731"/>
    <cellStyle name="Hyperlink 3 6 3 2 2" xfId="1732"/>
    <cellStyle name="Hyperlink 3 6 3 2 2 2" xfId="1733"/>
    <cellStyle name="Hyperlink 3 6 3 2 2 2 2" xfId="1734"/>
    <cellStyle name="Hyperlink 3 6 3 2 2 2 2 2" xfId="3680"/>
    <cellStyle name="Hyperlink 3 6 3 2 2 2 2 2 2" xfId="5463"/>
    <cellStyle name="Hyperlink 3 6 3 2 2 2 2 3" xfId="4550"/>
    <cellStyle name="Hyperlink 3 6 3 2 2 2 3" xfId="3679"/>
    <cellStyle name="Hyperlink 3 6 3 2 2 2 3 2" xfId="5462"/>
    <cellStyle name="Hyperlink 3 6 3 2 2 2 4" xfId="4549"/>
    <cellStyle name="Hyperlink 3 6 3 2 2 3" xfId="3318"/>
    <cellStyle name="Hyperlink 3 6 3 2 2 3 2" xfId="5101"/>
    <cellStyle name="Hyperlink 3 6 3 2 2 4" xfId="4548"/>
    <cellStyle name="Hyperlink 3 6 3 2 3" xfId="1735"/>
    <cellStyle name="Hyperlink 3 6 3 2 3 2" xfId="1736"/>
    <cellStyle name="Hyperlink 3 6 3 2 3 2 2" xfId="3682"/>
    <cellStyle name="Hyperlink 3 6 3 2 3 2 2 2" xfId="5465"/>
    <cellStyle name="Hyperlink 3 6 3 2 3 2 3" xfId="4552"/>
    <cellStyle name="Hyperlink 3 6 3 2 3 3" xfId="3681"/>
    <cellStyle name="Hyperlink 3 6 3 2 3 3 2" xfId="5464"/>
    <cellStyle name="Hyperlink 3 6 3 2 3 4" xfId="4551"/>
    <cellStyle name="Hyperlink 3 6 3 2 4" xfId="3250"/>
    <cellStyle name="Hyperlink 3 6 3 2 4 2" xfId="5033"/>
    <cellStyle name="Hyperlink 3 6 3 2 5" xfId="4547"/>
    <cellStyle name="Hyperlink 3 6 3 3" xfId="1737"/>
    <cellStyle name="Hyperlink 3 6 3 3 2" xfId="1738"/>
    <cellStyle name="Hyperlink 3 6 3 3 2 2" xfId="3684"/>
    <cellStyle name="Hyperlink 3 6 3 3 2 2 2" xfId="5467"/>
    <cellStyle name="Hyperlink 3 6 3 3 2 3" xfId="4554"/>
    <cellStyle name="Hyperlink 3 6 3 3 3" xfId="3683"/>
    <cellStyle name="Hyperlink 3 6 3 3 3 2" xfId="5466"/>
    <cellStyle name="Hyperlink 3 6 3 3 4" xfId="4553"/>
    <cellStyle name="Hyperlink 3 6 3 4" xfId="3211"/>
    <cellStyle name="Hyperlink 3 6 3 4 2" xfId="4994"/>
    <cellStyle name="Hyperlink 3 6 3 5" xfId="4546"/>
    <cellStyle name="Hyperlink 3 6 4" xfId="1739"/>
    <cellStyle name="Hyperlink 3 6 4 2" xfId="1740"/>
    <cellStyle name="Hyperlink 3 6 4 2 2" xfId="1741"/>
    <cellStyle name="Hyperlink 3 6 4 2 2 2" xfId="1742"/>
    <cellStyle name="Hyperlink 3 6 4 2 2 2 2" xfId="3686"/>
    <cellStyle name="Hyperlink 3 6 4 2 2 2 2 2" xfId="5469"/>
    <cellStyle name="Hyperlink 3 6 4 2 2 2 3" xfId="4558"/>
    <cellStyle name="Hyperlink 3 6 4 2 2 3" xfId="3685"/>
    <cellStyle name="Hyperlink 3 6 4 2 2 3 2" xfId="5468"/>
    <cellStyle name="Hyperlink 3 6 4 2 2 4" xfId="4557"/>
    <cellStyle name="Hyperlink 3 6 4 2 3" xfId="3343"/>
    <cellStyle name="Hyperlink 3 6 4 2 3 2" xfId="5126"/>
    <cellStyle name="Hyperlink 3 6 4 2 4" xfId="4556"/>
    <cellStyle name="Hyperlink 3 6 4 3" xfId="1743"/>
    <cellStyle name="Hyperlink 3 6 4 3 2" xfId="1744"/>
    <cellStyle name="Hyperlink 3 6 4 3 2 2" xfId="3688"/>
    <cellStyle name="Hyperlink 3 6 4 3 2 2 2" xfId="5471"/>
    <cellStyle name="Hyperlink 3 6 4 3 2 3" xfId="4560"/>
    <cellStyle name="Hyperlink 3 6 4 3 3" xfId="3687"/>
    <cellStyle name="Hyperlink 3 6 4 3 3 2" xfId="5470"/>
    <cellStyle name="Hyperlink 3 6 4 3 4" xfId="4559"/>
    <cellStyle name="Hyperlink 3 6 4 4" xfId="3275"/>
    <cellStyle name="Hyperlink 3 6 4 4 2" xfId="5058"/>
    <cellStyle name="Hyperlink 3 6 4 5" xfId="4555"/>
    <cellStyle name="Hyperlink 3 6 5" xfId="1745"/>
    <cellStyle name="Hyperlink 3 6 5 2" xfId="1746"/>
    <cellStyle name="Hyperlink 3 6 5 2 2" xfId="3690"/>
    <cellStyle name="Hyperlink 3 6 5 2 2 2" xfId="5473"/>
    <cellStyle name="Hyperlink 3 6 5 2 3" xfId="4562"/>
    <cellStyle name="Hyperlink 3 6 5 3" xfId="3689"/>
    <cellStyle name="Hyperlink 3 6 5 3 2" xfId="5472"/>
    <cellStyle name="Hyperlink 3 6 5 4" xfId="4561"/>
    <cellStyle name="Hyperlink 3 6 6" xfId="4536"/>
    <cellStyle name="Hyperlink 3 7" xfId="1747"/>
    <cellStyle name="Hyperlink 3 7 2" xfId="1748"/>
    <cellStyle name="Hyperlink 3 7 2 2" xfId="1749"/>
    <cellStyle name="Hyperlink 3 7 2 2 2" xfId="1750"/>
    <cellStyle name="Hyperlink 3 7 2 2 2 2" xfId="1751"/>
    <cellStyle name="Hyperlink 3 7 2 2 2 2 2" xfId="1752"/>
    <cellStyle name="Hyperlink 3 7 2 2 2 2 2 2" xfId="3692"/>
    <cellStyle name="Hyperlink 3 7 2 2 2 2 2 2 2" xfId="5475"/>
    <cellStyle name="Hyperlink 3 7 2 2 2 2 2 3" xfId="4568"/>
    <cellStyle name="Hyperlink 3 7 2 2 2 2 3" xfId="3691"/>
    <cellStyle name="Hyperlink 3 7 2 2 2 2 3 2" xfId="5474"/>
    <cellStyle name="Hyperlink 3 7 2 2 2 2 4" xfId="4567"/>
    <cellStyle name="Hyperlink 3 7 2 2 2 3" xfId="3325"/>
    <cellStyle name="Hyperlink 3 7 2 2 2 3 2" xfId="5108"/>
    <cellStyle name="Hyperlink 3 7 2 2 2 4" xfId="4566"/>
    <cellStyle name="Hyperlink 3 7 2 2 3" xfId="1753"/>
    <cellStyle name="Hyperlink 3 7 2 2 3 2" xfId="1754"/>
    <cellStyle name="Hyperlink 3 7 2 2 3 2 2" xfId="3694"/>
    <cellStyle name="Hyperlink 3 7 2 2 3 2 2 2" xfId="5477"/>
    <cellStyle name="Hyperlink 3 7 2 2 3 2 3" xfId="4570"/>
    <cellStyle name="Hyperlink 3 7 2 2 3 3" xfId="3693"/>
    <cellStyle name="Hyperlink 3 7 2 2 3 3 2" xfId="5476"/>
    <cellStyle name="Hyperlink 3 7 2 2 3 4" xfId="4569"/>
    <cellStyle name="Hyperlink 3 7 2 2 4" xfId="3257"/>
    <cellStyle name="Hyperlink 3 7 2 2 4 2" xfId="5040"/>
    <cellStyle name="Hyperlink 3 7 2 2 5" xfId="4565"/>
    <cellStyle name="Hyperlink 3 7 2 3" xfId="1755"/>
    <cellStyle name="Hyperlink 3 7 2 3 2" xfId="1756"/>
    <cellStyle name="Hyperlink 3 7 2 3 2 2" xfId="3696"/>
    <cellStyle name="Hyperlink 3 7 2 3 2 2 2" xfId="5479"/>
    <cellStyle name="Hyperlink 3 7 2 3 2 3" xfId="4572"/>
    <cellStyle name="Hyperlink 3 7 2 3 3" xfId="3695"/>
    <cellStyle name="Hyperlink 3 7 2 3 3 2" xfId="5478"/>
    <cellStyle name="Hyperlink 3 7 2 3 4" xfId="4571"/>
    <cellStyle name="Hyperlink 3 7 2 4" xfId="3203"/>
    <cellStyle name="Hyperlink 3 7 2 4 2" xfId="4986"/>
    <cellStyle name="Hyperlink 3 7 2 5" xfId="4564"/>
    <cellStyle name="Hyperlink 3 7 3" xfId="1757"/>
    <cellStyle name="Hyperlink 3 7 3 2" xfId="1758"/>
    <cellStyle name="Hyperlink 3 7 3 2 2" xfId="1759"/>
    <cellStyle name="Hyperlink 3 7 3 2 2 2" xfId="1760"/>
    <cellStyle name="Hyperlink 3 7 3 2 2 2 2" xfId="1761"/>
    <cellStyle name="Hyperlink 3 7 3 2 2 2 2 2" xfId="3698"/>
    <cellStyle name="Hyperlink 3 7 3 2 2 2 2 2 2" xfId="5481"/>
    <cellStyle name="Hyperlink 3 7 3 2 2 2 2 3" xfId="4577"/>
    <cellStyle name="Hyperlink 3 7 3 2 2 2 3" xfId="3697"/>
    <cellStyle name="Hyperlink 3 7 3 2 2 2 3 2" xfId="5480"/>
    <cellStyle name="Hyperlink 3 7 3 2 2 2 4" xfId="4576"/>
    <cellStyle name="Hyperlink 3 7 3 2 2 3" xfId="3319"/>
    <cellStyle name="Hyperlink 3 7 3 2 2 3 2" xfId="5102"/>
    <cellStyle name="Hyperlink 3 7 3 2 2 4" xfId="4575"/>
    <cellStyle name="Hyperlink 3 7 3 2 3" xfId="1762"/>
    <cellStyle name="Hyperlink 3 7 3 2 3 2" xfId="1763"/>
    <cellStyle name="Hyperlink 3 7 3 2 3 2 2" xfId="3700"/>
    <cellStyle name="Hyperlink 3 7 3 2 3 2 2 2" xfId="5483"/>
    <cellStyle name="Hyperlink 3 7 3 2 3 2 3" xfId="4579"/>
    <cellStyle name="Hyperlink 3 7 3 2 3 3" xfId="3699"/>
    <cellStyle name="Hyperlink 3 7 3 2 3 3 2" xfId="5482"/>
    <cellStyle name="Hyperlink 3 7 3 2 3 4" xfId="4578"/>
    <cellStyle name="Hyperlink 3 7 3 2 4" xfId="3251"/>
    <cellStyle name="Hyperlink 3 7 3 2 4 2" xfId="5034"/>
    <cellStyle name="Hyperlink 3 7 3 2 5" xfId="4574"/>
    <cellStyle name="Hyperlink 3 7 3 3" xfId="1764"/>
    <cellStyle name="Hyperlink 3 7 3 3 2" xfId="1765"/>
    <cellStyle name="Hyperlink 3 7 3 3 2 2" xfId="3702"/>
    <cellStyle name="Hyperlink 3 7 3 3 2 2 2" xfId="5485"/>
    <cellStyle name="Hyperlink 3 7 3 3 2 3" xfId="4581"/>
    <cellStyle name="Hyperlink 3 7 3 3 3" xfId="3701"/>
    <cellStyle name="Hyperlink 3 7 3 3 3 2" xfId="5484"/>
    <cellStyle name="Hyperlink 3 7 3 3 4" xfId="4580"/>
    <cellStyle name="Hyperlink 3 7 3 4" xfId="3210"/>
    <cellStyle name="Hyperlink 3 7 3 4 2" xfId="4993"/>
    <cellStyle name="Hyperlink 3 7 3 5" xfId="4573"/>
    <cellStyle name="Hyperlink 3 7 4" xfId="1766"/>
    <cellStyle name="Hyperlink 3 7 4 2" xfId="1767"/>
    <cellStyle name="Hyperlink 3 7 4 2 2" xfId="1768"/>
    <cellStyle name="Hyperlink 3 7 4 2 2 2" xfId="1769"/>
    <cellStyle name="Hyperlink 3 7 4 2 2 2 2" xfId="3704"/>
    <cellStyle name="Hyperlink 3 7 4 2 2 2 2 2" xfId="5487"/>
    <cellStyle name="Hyperlink 3 7 4 2 2 2 3" xfId="4585"/>
    <cellStyle name="Hyperlink 3 7 4 2 2 3" xfId="3703"/>
    <cellStyle name="Hyperlink 3 7 4 2 2 3 2" xfId="5486"/>
    <cellStyle name="Hyperlink 3 7 4 2 2 4" xfId="4584"/>
    <cellStyle name="Hyperlink 3 7 4 2 3" xfId="3342"/>
    <cellStyle name="Hyperlink 3 7 4 2 3 2" xfId="5125"/>
    <cellStyle name="Hyperlink 3 7 4 2 4" xfId="4583"/>
    <cellStyle name="Hyperlink 3 7 4 3" xfId="1770"/>
    <cellStyle name="Hyperlink 3 7 4 3 2" xfId="1771"/>
    <cellStyle name="Hyperlink 3 7 4 3 2 2" xfId="3706"/>
    <cellStyle name="Hyperlink 3 7 4 3 2 2 2" xfId="5489"/>
    <cellStyle name="Hyperlink 3 7 4 3 2 3" xfId="4587"/>
    <cellStyle name="Hyperlink 3 7 4 3 3" xfId="3705"/>
    <cellStyle name="Hyperlink 3 7 4 3 3 2" xfId="5488"/>
    <cellStyle name="Hyperlink 3 7 4 3 4" xfId="4586"/>
    <cellStyle name="Hyperlink 3 7 4 4" xfId="3274"/>
    <cellStyle name="Hyperlink 3 7 4 4 2" xfId="5057"/>
    <cellStyle name="Hyperlink 3 7 4 5" xfId="4582"/>
    <cellStyle name="Hyperlink 3 7 5" xfId="1772"/>
    <cellStyle name="Hyperlink 3 7 5 2" xfId="1773"/>
    <cellStyle name="Hyperlink 3 7 5 2 2" xfId="3708"/>
    <cellStyle name="Hyperlink 3 7 5 2 2 2" xfId="5491"/>
    <cellStyle name="Hyperlink 3 7 5 2 3" xfId="4589"/>
    <cellStyle name="Hyperlink 3 7 5 3" xfId="3707"/>
    <cellStyle name="Hyperlink 3 7 5 3 2" xfId="5490"/>
    <cellStyle name="Hyperlink 3 7 5 4" xfId="4588"/>
    <cellStyle name="Hyperlink 3 7 6" xfId="4563"/>
    <cellStyle name="Hyperlink 3 8" xfId="1774"/>
    <cellStyle name="Hyperlink 3 8 2" xfId="1775"/>
    <cellStyle name="Hyperlink 3 8 2 2" xfId="1776"/>
    <cellStyle name="Hyperlink 3 8 2 2 2" xfId="1777"/>
    <cellStyle name="Hyperlink 3 8 2 2 2 2" xfId="1778"/>
    <cellStyle name="Hyperlink 3 8 2 2 2 2 2" xfId="1779"/>
    <cellStyle name="Hyperlink 3 8 2 2 2 2 2 2" xfId="3710"/>
    <cellStyle name="Hyperlink 3 8 2 2 2 2 2 2 2" xfId="5493"/>
    <cellStyle name="Hyperlink 3 8 2 2 2 2 2 3" xfId="4595"/>
    <cellStyle name="Hyperlink 3 8 2 2 2 2 3" xfId="3709"/>
    <cellStyle name="Hyperlink 3 8 2 2 2 2 3 2" xfId="5492"/>
    <cellStyle name="Hyperlink 3 8 2 2 2 2 4" xfId="4594"/>
    <cellStyle name="Hyperlink 3 8 2 2 2 3" xfId="3324"/>
    <cellStyle name="Hyperlink 3 8 2 2 2 3 2" xfId="5107"/>
    <cellStyle name="Hyperlink 3 8 2 2 2 4" xfId="4593"/>
    <cellStyle name="Hyperlink 3 8 2 2 3" xfId="1780"/>
    <cellStyle name="Hyperlink 3 8 2 2 3 2" xfId="1781"/>
    <cellStyle name="Hyperlink 3 8 2 2 3 2 2" xfId="3712"/>
    <cellStyle name="Hyperlink 3 8 2 2 3 2 2 2" xfId="5495"/>
    <cellStyle name="Hyperlink 3 8 2 2 3 2 3" xfId="4597"/>
    <cellStyle name="Hyperlink 3 8 2 2 3 3" xfId="3711"/>
    <cellStyle name="Hyperlink 3 8 2 2 3 3 2" xfId="5494"/>
    <cellStyle name="Hyperlink 3 8 2 2 3 4" xfId="4596"/>
    <cellStyle name="Hyperlink 3 8 2 2 4" xfId="3256"/>
    <cellStyle name="Hyperlink 3 8 2 2 4 2" xfId="5039"/>
    <cellStyle name="Hyperlink 3 8 2 2 5" xfId="4592"/>
    <cellStyle name="Hyperlink 3 8 2 3" xfId="1782"/>
    <cellStyle name="Hyperlink 3 8 2 3 2" xfId="1783"/>
    <cellStyle name="Hyperlink 3 8 2 3 2 2" xfId="3714"/>
    <cellStyle name="Hyperlink 3 8 2 3 2 2 2" xfId="5497"/>
    <cellStyle name="Hyperlink 3 8 2 3 2 3" xfId="4599"/>
    <cellStyle name="Hyperlink 3 8 2 3 3" xfId="3713"/>
    <cellStyle name="Hyperlink 3 8 2 3 3 2" xfId="5496"/>
    <cellStyle name="Hyperlink 3 8 2 3 4" xfId="4598"/>
    <cellStyle name="Hyperlink 3 8 2 4" xfId="3204"/>
    <cellStyle name="Hyperlink 3 8 2 4 2" xfId="4987"/>
    <cellStyle name="Hyperlink 3 8 2 5" xfId="4591"/>
    <cellStyle name="Hyperlink 3 8 3" xfId="1784"/>
    <cellStyle name="Hyperlink 3 8 3 2" xfId="1785"/>
    <cellStyle name="Hyperlink 3 8 3 2 2" xfId="1786"/>
    <cellStyle name="Hyperlink 3 8 3 2 2 2" xfId="1787"/>
    <cellStyle name="Hyperlink 3 8 3 2 2 2 2" xfId="1788"/>
    <cellStyle name="Hyperlink 3 8 3 2 2 2 2 2" xfId="3716"/>
    <cellStyle name="Hyperlink 3 8 3 2 2 2 2 2 2" xfId="5499"/>
    <cellStyle name="Hyperlink 3 8 3 2 2 2 2 3" xfId="4604"/>
    <cellStyle name="Hyperlink 3 8 3 2 2 2 3" xfId="3715"/>
    <cellStyle name="Hyperlink 3 8 3 2 2 2 3 2" xfId="5498"/>
    <cellStyle name="Hyperlink 3 8 3 2 2 2 4" xfId="4603"/>
    <cellStyle name="Hyperlink 3 8 3 2 2 3" xfId="3320"/>
    <cellStyle name="Hyperlink 3 8 3 2 2 3 2" xfId="5103"/>
    <cellStyle name="Hyperlink 3 8 3 2 2 4" xfId="4602"/>
    <cellStyle name="Hyperlink 3 8 3 2 3" xfId="1789"/>
    <cellStyle name="Hyperlink 3 8 3 2 3 2" xfId="1790"/>
    <cellStyle name="Hyperlink 3 8 3 2 3 2 2" xfId="3718"/>
    <cellStyle name="Hyperlink 3 8 3 2 3 2 2 2" xfId="5501"/>
    <cellStyle name="Hyperlink 3 8 3 2 3 2 3" xfId="4606"/>
    <cellStyle name="Hyperlink 3 8 3 2 3 3" xfId="3717"/>
    <cellStyle name="Hyperlink 3 8 3 2 3 3 2" xfId="5500"/>
    <cellStyle name="Hyperlink 3 8 3 2 3 4" xfId="4605"/>
    <cellStyle name="Hyperlink 3 8 3 2 4" xfId="3252"/>
    <cellStyle name="Hyperlink 3 8 3 2 4 2" xfId="5035"/>
    <cellStyle name="Hyperlink 3 8 3 2 5" xfId="4601"/>
    <cellStyle name="Hyperlink 3 8 3 3" xfId="1791"/>
    <cellStyle name="Hyperlink 3 8 3 3 2" xfId="1792"/>
    <cellStyle name="Hyperlink 3 8 3 3 2 2" xfId="3720"/>
    <cellStyle name="Hyperlink 3 8 3 3 2 2 2" xfId="5503"/>
    <cellStyle name="Hyperlink 3 8 3 3 2 3" xfId="4608"/>
    <cellStyle name="Hyperlink 3 8 3 3 3" xfId="3719"/>
    <cellStyle name="Hyperlink 3 8 3 3 3 2" xfId="5502"/>
    <cellStyle name="Hyperlink 3 8 3 3 4" xfId="4607"/>
    <cellStyle name="Hyperlink 3 8 3 4" xfId="3209"/>
    <cellStyle name="Hyperlink 3 8 3 4 2" xfId="4992"/>
    <cellStyle name="Hyperlink 3 8 3 5" xfId="4600"/>
    <cellStyle name="Hyperlink 3 8 4" xfId="1793"/>
    <cellStyle name="Hyperlink 3 8 4 2" xfId="1794"/>
    <cellStyle name="Hyperlink 3 8 4 2 2" xfId="1795"/>
    <cellStyle name="Hyperlink 3 8 4 2 2 2" xfId="1796"/>
    <cellStyle name="Hyperlink 3 8 4 2 2 2 2" xfId="3722"/>
    <cellStyle name="Hyperlink 3 8 4 2 2 2 2 2" xfId="5505"/>
    <cellStyle name="Hyperlink 3 8 4 2 2 2 3" xfId="4612"/>
    <cellStyle name="Hyperlink 3 8 4 2 2 3" xfId="3721"/>
    <cellStyle name="Hyperlink 3 8 4 2 2 3 2" xfId="5504"/>
    <cellStyle name="Hyperlink 3 8 4 2 2 4" xfId="4611"/>
    <cellStyle name="Hyperlink 3 8 4 2 3" xfId="3341"/>
    <cellStyle name="Hyperlink 3 8 4 2 3 2" xfId="5124"/>
    <cellStyle name="Hyperlink 3 8 4 2 4" xfId="4610"/>
    <cellStyle name="Hyperlink 3 8 4 3" xfId="1797"/>
    <cellStyle name="Hyperlink 3 8 4 3 2" xfId="1798"/>
    <cellStyle name="Hyperlink 3 8 4 3 2 2" xfId="3724"/>
    <cellStyle name="Hyperlink 3 8 4 3 2 2 2" xfId="5507"/>
    <cellStyle name="Hyperlink 3 8 4 3 2 3" xfId="4614"/>
    <cellStyle name="Hyperlink 3 8 4 3 3" xfId="3723"/>
    <cellStyle name="Hyperlink 3 8 4 3 3 2" xfId="5506"/>
    <cellStyle name="Hyperlink 3 8 4 3 4" xfId="4613"/>
    <cellStyle name="Hyperlink 3 8 4 4" xfId="3273"/>
    <cellStyle name="Hyperlink 3 8 4 4 2" xfId="5056"/>
    <cellStyle name="Hyperlink 3 8 4 5" xfId="4609"/>
    <cellStyle name="Hyperlink 3 8 5" xfId="1799"/>
    <cellStyle name="Hyperlink 3 8 5 2" xfId="1800"/>
    <cellStyle name="Hyperlink 3 8 5 2 2" xfId="3726"/>
    <cellStyle name="Hyperlink 3 8 5 2 2 2" xfId="5509"/>
    <cellStyle name="Hyperlink 3 8 5 2 3" xfId="4616"/>
    <cellStyle name="Hyperlink 3 8 5 3" xfId="3725"/>
    <cellStyle name="Hyperlink 3 8 5 3 2" xfId="5508"/>
    <cellStyle name="Hyperlink 3 8 5 4" xfId="4615"/>
    <cellStyle name="Hyperlink 3 8 6" xfId="4590"/>
    <cellStyle name="Hyperlink 3 9" xfId="1801"/>
    <cellStyle name="Hyperlink 3 9 2" xfId="1802"/>
    <cellStyle name="Hyperlink 3 9 2 2" xfId="1803"/>
    <cellStyle name="Hyperlink 3 9 2 2 2" xfId="1804"/>
    <cellStyle name="Hyperlink 3 9 2 2 2 2" xfId="1805"/>
    <cellStyle name="Hyperlink 3 9 2 2 2 2 2" xfId="1806"/>
    <cellStyle name="Hyperlink 3 9 2 2 2 2 2 2" xfId="3728"/>
    <cellStyle name="Hyperlink 3 9 2 2 2 2 2 2 2" xfId="5511"/>
    <cellStyle name="Hyperlink 3 9 2 2 2 2 2 3" xfId="4622"/>
    <cellStyle name="Hyperlink 3 9 2 2 2 2 3" xfId="3727"/>
    <cellStyle name="Hyperlink 3 9 2 2 2 2 3 2" xfId="5510"/>
    <cellStyle name="Hyperlink 3 9 2 2 2 2 4" xfId="4621"/>
    <cellStyle name="Hyperlink 3 9 2 2 2 3" xfId="3300"/>
    <cellStyle name="Hyperlink 3 9 2 2 2 3 2" xfId="5083"/>
    <cellStyle name="Hyperlink 3 9 2 2 2 4" xfId="4620"/>
    <cellStyle name="Hyperlink 3 9 2 2 3" xfId="1807"/>
    <cellStyle name="Hyperlink 3 9 2 2 3 2" xfId="1808"/>
    <cellStyle name="Hyperlink 3 9 2 2 3 2 2" xfId="3730"/>
    <cellStyle name="Hyperlink 3 9 2 2 3 2 2 2" xfId="5513"/>
    <cellStyle name="Hyperlink 3 9 2 2 3 2 3" xfId="4624"/>
    <cellStyle name="Hyperlink 3 9 2 2 3 3" xfId="3729"/>
    <cellStyle name="Hyperlink 3 9 2 2 3 3 2" xfId="5512"/>
    <cellStyle name="Hyperlink 3 9 2 2 3 4" xfId="4623"/>
    <cellStyle name="Hyperlink 3 9 2 2 4" xfId="3232"/>
    <cellStyle name="Hyperlink 3 9 2 2 4 2" xfId="5015"/>
    <cellStyle name="Hyperlink 3 9 2 2 5" xfId="4619"/>
    <cellStyle name="Hyperlink 3 9 2 3" xfId="1809"/>
    <cellStyle name="Hyperlink 3 9 2 3 2" xfId="1810"/>
    <cellStyle name="Hyperlink 3 9 2 3 2 2" xfId="3732"/>
    <cellStyle name="Hyperlink 3 9 2 3 2 2 2" xfId="5515"/>
    <cellStyle name="Hyperlink 3 9 2 3 2 3" xfId="4626"/>
    <cellStyle name="Hyperlink 3 9 2 3 3" xfId="3731"/>
    <cellStyle name="Hyperlink 3 9 2 3 3 2" xfId="5514"/>
    <cellStyle name="Hyperlink 3 9 2 3 4" xfId="4625"/>
    <cellStyle name="Hyperlink 3 9 2 4" xfId="3205"/>
    <cellStyle name="Hyperlink 3 9 2 4 2" xfId="4988"/>
    <cellStyle name="Hyperlink 3 9 2 5" xfId="4618"/>
    <cellStyle name="Hyperlink 3 9 3" xfId="1811"/>
    <cellStyle name="Hyperlink 3 9 3 2" xfId="1812"/>
    <cellStyle name="Hyperlink 3 9 3 2 2" xfId="1813"/>
    <cellStyle name="Hyperlink 3 9 3 2 2 2" xfId="1814"/>
    <cellStyle name="Hyperlink 3 9 3 2 2 2 2" xfId="1815"/>
    <cellStyle name="Hyperlink 3 9 3 2 2 2 2 2" xfId="3734"/>
    <cellStyle name="Hyperlink 3 9 3 2 2 2 2 2 2" xfId="5517"/>
    <cellStyle name="Hyperlink 3 9 3 2 2 2 2 3" xfId="4631"/>
    <cellStyle name="Hyperlink 3 9 3 2 2 2 3" xfId="3733"/>
    <cellStyle name="Hyperlink 3 9 3 2 2 2 3 2" xfId="5516"/>
    <cellStyle name="Hyperlink 3 9 3 2 2 2 4" xfId="4630"/>
    <cellStyle name="Hyperlink 3 9 3 2 2 3" xfId="3321"/>
    <cellStyle name="Hyperlink 3 9 3 2 2 3 2" xfId="5104"/>
    <cellStyle name="Hyperlink 3 9 3 2 2 4" xfId="4629"/>
    <cellStyle name="Hyperlink 3 9 3 2 3" xfId="1816"/>
    <cellStyle name="Hyperlink 3 9 3 2 3 2" xfId="1817"/>
    <cellStyle name="Hyperlink 3 9 3 2 3 2 2" xfId="3736"/>
    <cellStyle name="Hyperlink 3 9 3 2 3 2 2 2" xfId="5519"/>
    <cellStyle name="Hyperlink 3 9 3 2 3 2 3" xfId="4633"/>
    <cellStyle name="Hyperlink 3 9 3 2 3 3" xfId="3735"/>
    <cellStyle name="Hyperlink 3 9 3 2 3 3 2" xfId="5518"/>
    <cellStyle name="Hyperlink 3 9 3 2 3 4" xfId="4632"/>
    <cellStyle name="Hyperlink 3 9 3 2 4" xfId="3253"/>
    <cellStyle name="Hyperlink 3 9 3 2 4 2" xfId="5036"/>
    <cellStyle name="Hyperlink 3 9 3 2 5" xfId="4628"/>
    <cellStyle name="Hyperlink 3 9 3 3" xfId="1818"/>
    <cellStyle name="Hyperlink 3 9 3 3 2" xfId="1819"/>
    <cellStyle name="Hyperlink 3 9 3 3 2 2" xfId="3738"/>
    <cellStyle name="Hyperlink 3 9 3 3 2 2 2" xfId="5521"/>
    <cellStyle name="Hyperlink 3 9 3 3 2 3" xfId="4635"/>
    <cellStyle name="Hyperlink 3 9 3 3 3" xfId="3737"/>
    <cellStyle name="Hyperlink 3 9 3 3 3 2" xfId="5520"/>
    <cellStyle name="Hyperlink 3 9 3 3 4" xfId="4634"/>
    <cellStyle name="Hyperlink 3 9 3 4" xfId="3208"/>
    <cellStyle name="Hyperlink 3 9 3 4 2" xfId="4991"/>
    <cellStyle name="Hyperlink 3 9 3 5" xfId="4627"/>
    <cellStyle name="Hyperlink 3 9 4" xfId="1820"/>
    <cellStyle name="Hyperlink 3 9 4 2" xfId="1821"/>
    <cellStyle name="Hyperlink 3 9 4 2 2" xfId="1822"/>
    <cellStyle name="Hyperlink 3 9 4 2 2 2" xfId="1823"/>
    <cellStyle name="Hyperlink 3 9 4 2 2 2 2" xfId="3740"/>
    <cellStyle name="Hyperlink 3 9 4 2 2 2 2 2" xfId="5523"/>
    <cellStyle name="Hyperlink 3 9 4 2 2 2 3" xfId="4639"/>
    <cellStyle name="Hyperlink 3 9 4 2 2 3" xfId="3739"/>
    <cellStyle name="Hyperlink 3 9 4 2 2 3 2" xfId="5522"/>
    <cellStyle name="Hyperlink 3 9 4 2 2 4" xfId="4638"/>
    <cellStyle name="Hyperlink 3 9 4 2 3" xfId="3340"/>
    <cellStyle name="Hyperlink 3 9 4 2 3 2" xfId="5123"/>
    <cellStyle name="Hyperlink 3 9 4 2 4" xfId="4637"/>
    <cellStyle name="Hyperlink 3 9 4 3" xfId="1824"/>
    <cellStyle name="Hyperlink 3 9 4 3 2" xfId="1825"/>
    <cellStyle name="Hyperlink 3 9 4 3 2 2" xfId="3742"/>
    <cellStyle name="Hyperlink 3 9 4 3 2 2 2" xfId="5525"/>
    <cellStyle name="Hyperlink 3 9 4 3 2 3" xfId="4641"/>
    <cellStyle name="Hyperlink 3 9 4 3 3" xfId="3741"/>
    <cellStyle name="Hyperlink 3 9 4 3 3 2" xfId="5524"/>
    <cellStyle name="Hyperlink 3 9 4 3 4" xfId="4640"/>
    <cellStyle name="Hyperlink 3 9 4 4" xfId="3272"/>
    <cellStyle name="Hyperlink 3 9 4 4 2" xfId="5055"/>
    <cellStyle name="Hyperlink 3 9 4 5" xfId="4636"/>
    <cellStyle name="Hyperlink 3 9 5" xfId="1826"/>
    <cellStyle name="Hyperlink 3 9 5 2" xfId="1827"/>
    <cellStyle name="Hyperlink 3 9 5 2 2" xfId="3744"/>
    <cellStyle name="Hyperlink 3 9 5 2 2 2" xfId="5527"/>
    <cellStyle name="Hyperlink 3 9 5 2 3" xfId="4643"/>
    <cellStyle name="Hyperlink 3 9 5 3" xfId="3743"/>
    <cellStyle name="Hyperlink 3 9 5 3 2" xfId="5526"/>
    <cellStyle name="Hyperlink 3 9 5 4" xfId="4642"/>
    <cellStyle name="Hyperlink 3 9 6" xfId="4617"/>
    <cellStyle name="Hyperlink 4" xfId="1828"/>
    <cellStyle name="Hyperlink 4 2" xfId="1829"/>
    <cellStyle name="Hyperlink 4 2 2" xfId="1830"/>
    <cellStyle name="Hyperlink 4 2 2 2" xfId="1831"/>
    <cellStyle name="Hyperlink 4 2 2 2 2" xfId="1832"/>
    <cellStyle name="Hyperlink 4 2 2 2 2 2" xfId="1833"/>
    <cellStyle name="Hyperlink 4 2 2 2 2 2 2" xfId="3746"/>
    <cellStyle name="Hyperlink 4 2 2 2 2 2 2 2" xfId="5529"/>
    <cellStyle name="Hyperlink 4 2 2 2 2 2 3" xfId="4649"/>
    <cellStyle name="Hyperlink 4 2 2 2 2 3" xfId="3745"/>
    <cellStyle name="Hyperlink 4 2 2 2 2 3 2" xfId="5528"/>
    <cellStyle name="Hyperlink 4 2 2 2 2 4" xfId="4648"/>
    <cellStyle name="Hyperlink 4 2 2 2 3" xfId="3323"/>
    <cellStyle name="Hyperlink 4 2 2 2 3 2" xfId="5106"/>
    <cellStyle name="Hyperlink 4 2 2 2 4" xfId="4647"/>
    <cellStyle name="Hyperlink 4 2 2 3" xfId="1834"/>
    <cellStyle name="Hyperlink 4 2 2 3 2" xfId="1835"/>
    <cellStyle name="Hyperlink 4 2 2 3 2 2" xfId="3748"/>
    <cellStyle name="Hyperlink 4 2 2 3 2 2 2" xfId="5531"/>
    <cellStyle name="Hyperlink 4 2 2 3 2 3" xfId="4651"/>
    <cellStyle name="Hyperlink 4 2 2 3 3" xfId="3747"/>
    <cellStyle name="Hyperlink 4 2 2 3 3 2" xfId="5530"/>
    <cellStyle name="Hyperlink 4 2 2 3 4" xfId="4650"/>
    <cellStyle name="Hyperlink 4 2 2 4" xfId="3255"/>
    <cellStyle name="Hyperlink 4 2 2 4 2" xfId="5038"/>
    <cellStyle name="Hyperlink 4 2 2 5" xfId="4646"/>
    <cellStyle name="Hyperlink 4 2 3" xfId="1836"/>
    <cellStyle name="Hyperlink 4 2 3 2" xfId="1837"/>
    <cellStyle name="Hyperlink 4 2 3 2 2" xfId="3750"/>
    <cellStyle name="Hyperlink 4 2 3 2 2 2" xfId="5533"/>
    <cellStyle name="Hyperlink 4 2 3 2 3" xfId="4653"/>
    <cellStyle name="Hyperlink 4 2 3 3" xfId="3749"/>
    <cellStyle name="Hyperlink 4 2 3 3 2" xfId="5532"/>
    <cellStyle name="Hyperlink 4 2 3 4" xfId="4652"/>
    <cellStyle name="Hyperlink 4 2 4" xfId="3206"/>
    <cellStyle name="Hyperlink 4 2 4 2" xfId="4989"/>
    <cellStyle name="Hyperlink 4 2 5" xfId="4645"/>
    <cellStyle name="Hyperlink 4 3" xfId="1838"/>
    <cellStyle name="Hyperlink 4 3 2" xfId="1839"/>
    <cellStyle name="Hyperlink 4 3 2 2" xfId="1840"/>
    <cellStyle name="Hyperlink 4 3 2 2 2" xfId="1841"/>
    <cellStyle name="Hyperlink 4 3 2 2 2 2" xfId="1842"/>
    <cellStyle name="Hyperlink 4 3 2 2 2 2 2" xfId="3752"/>
    <cellStyle name="Hyperlink 4 3 2 2 2 2 2 2" xfId="5535"/>
    <cellStyle name="Hyperlink 4 3 2 2 2 2 3" xfId="4658"/>
    <cellStyle name="Hyperlink 4 3 2 2 2 3" xfId="3751"/>
    <cellStyle name="Hyperlink 4 3 2 2 2 3 2" xfId="5534"/>
    <cellStyle name="Hyperlink 4 3 2 2 2 4" xfId="4657"/>
    <cellStyle name="Hyperlink 4 3 2 2 3" xfId="3322"/>
    <cellStyle name="Hyperlink 4 3 2 2 3 2" xfId="5105"/>
    <cellStyle name="Hyperlink 4 3 2 2 4" xfId="4656"/>
    <cellStyle name="Hyperlink 4 3 2 3" xfId="1843"/>
    <cellStyle name="Hyperlink 4 3 2 3 2" xfId="1844"/>
    <cellStyle name="Hyperlink 4 3 2 3 2 2" xfId="3754"/>
    <cellStyle name="Hyperlink 4 3 2 3 2 2 2" xfId="5537"/>
    <cellStyle name="Hyperlink 4 3 2 3 2 3" xfId="4660"/>
    <cellStyle name="Hyperlink 4 3 2 3 3" xfId="3753"/>
    <cellStyle name="Hyperlink 4 3 2 3 3 2" xfId="5536"/>
    <cellStyle name="Hyperlink 4 3 2 3 4" xfId="4659"/>
    <cellStyle name="Hyperlink 4 3 2 4" xfId="3254"/>
    <cellStyle name="Hyperlink 4 3 2 4 2" xfId="5037"/>
    <cellStyle name="Hyperlink 4 3 2 5" xfId="4655"/>
    <cellStyle name="Hyperlink 4 3 3" xfId="1845"/>
    <cellStyle name="Hyperlink 4 3 3 2" xfId="1846"/>
    <cellStyle name="Hyperlink 4 3 3 2 2" xfId="3756"/>
    <cellStyle name="Hyperlink 4 3 3 2 2 2" xfId="5539"/>
    <cellStyle name="Hyperlink 4 3 3 2 3" xfId="4662"/>
    <cellStyle name="Hyperlink 4 3 3 3" xfId="3755"/>
    <cellStyle name="Hyperlink 4 3 3 3 2" xfId="5538"/>
    <cellStyle name="Hyperlink 4 3 3 4" xfId="4661"/>
    <cellStyle name="Hyperlink 4 3 4" xfId="3207"/>
    <cellStyle name="Hyperlink 4 3 4 2" xfId="4990"/>
    <cellStyle name="Hyperlink 4 3 5" xfId="4654"/>
    <cellStyle name="Hyperlink 4 4" xfId="1847"/>
    <cellStyle name="Hyperlink 4 4 2" xfId="1848"/>
    <cellStyle name="Hyperlink 4 4 2 2" xfId="1849"/>
    <cellStyle name="Hyperlink 4 4 2 2 2" xfId="1850"/>
    <cellStyle name="Hyperlink 4 4 2 2 2 2" xfId="3758"/>
    <cellStyle name="Hyperlink 4 4 2 2 2 2 2" xfId="5541"/>
    <cellStyle name="Hyperlink 4 4 2 2 2 3" xfId="4666"/>
    <cellStyle name="Hyperlink 4 4 2 2 3" xfId="3757"/>
    <cellStyle name="Hyperlink 4 4 2 2 3 2" xfId="5540"/>
    <cellStyle name="Hyperlink 4 4 2 2 4" xfId="4665"/>
    <cellStyle name="Hyperlink 4 4 2 3" xfId="3339"/>
    <cellStyle name="Hyperlink 4 4 2 3 2" xfId="5122"/>
    <cellStyle name="Hyperlink 4 4 2 4" xfId="4664"/>
    <cellStyle name="Hyperlink 4 4 3" xfId="1851"/>
    <cellStyle name="Hyperlink 4 4 3 2" xfId="1852"/>
    <cellStyle name="Hyperlink 4 4 3 2 2" xfId="3760"/>
    <cellStyle name="Hyperlink 4 4 3 2 2 2" xfId="5543"/>
    <cellStyle name="Hyperlink 4 4 3 2 3" xfId="4668"/>
    <cellStyle name="Hyperlink 4 4 3 3" xfId="3759"/>
    <cellStyle name="Hyperlink 4 4 3 3 2" xfId="5542"/>
    <cellStyle name="Hyperlink 4 4 3 4" xfId="4667"/>
    <cellStyle name="Hyperlink 4 4 4" xfId="3271"/>
    <cellStyle name="Hyperlink 4 4 4 2" xfId="5054"/>
    <cellStyle name="Hyperlink 4 4 5" xfId="4663"/>
    <cellStyle name="Hyperlink 4 5" xfId="1853"/>
    <cellStyle name="Hyperlink 4 5 2" xfId="1854"/>
    <cellStyle name="Hyperlink 4 5 2 2" xfId="3762"/>
    <cellStyle name="Hyperlink 4 5 2 2 2" xfId="5545"/>
    <cellStyle name="Hyperlink 4 5 2 3" xfId="4670"/>
    <cellStyle name="Hyperlink 4 5 3" xfId="3761"/>
    <cellStyle name="Hyperlink 4 5 3 2" xfId="5544"/>
    <cellStyle name="Hyperlink 4 5 4" xfId="4669"/>
    <cellStyle name="Hyperlink 4 6" xfId="3186"/>
    <cellStyle name="Hyperlink 4 6 2" xfId="4969"/>
    <cellStyle name="Hyperlink 4 7" xfId="4644"/>
    <cellStyle name="Hyperlink 5" xfId="1855"/>
    <cellStyle name="Hyperlink 5 2" xfId="1856"/>
    <cellStyle name="Hyperlink 5 2 2" xfId="1857"/>
    <cellStyle name="Hyperlink 5 2 2 2" xfId="1858"/>
    <cellStyle name="Hyperlink 5 2 2 2 2" xfId="1859"/>
    <cellStyle name="Hyperlink 5 2 2 2 2 2" xfId="3764"/>
    <cellStyle name="Hyperlink 5 2 2 2 2 2 2" xfId="5547"/>
    <cellStyle name="Hyperlink 5 2 2 2 2 3" xfId="4675"/>
    <cellStyle name="Hyperlink 5 2 2 2 3" xfId="3763"/>
    <cellStyle name="Hyperlink 5 2 2 2 3 2" xfId="5546"/>
    <cellStyle name="Hyperlink 5 2 2 2 4" xfId="4674"/>
    <cellStyle name="Hyperlink 5 2 2 3" xfId="3302"/>
    <cellStyle name="Hyperlink 5 2 2 3 2" xfId="5085"/>
    <cellStyle name="Hyperlink 5 2 2 4" xfId="4673"/>
    <cellStyle name="Hyperlink 5 2 3" xfId="1860"/>
    <cellStyle name="Hyperlink 5 2 3 2" xfId="1861"/>
    <cellStyle name="Hyperlink 5 2 3 2 2" xfId="3766"/>
    <cellStyle name="Hyperlink 5 2 3 2 2 2" xfId="5549"/>
    <cellStyle name="Hyperlink 5 2 3 2 3" xfId="4677"/>
    <cellStyle name="Hyperlink 5 2 3 3" xfId="3765"/>
    <cellStyle name="Hyperlink 5 2 3 3 2" xfId="5548"/>
    <cellStyle name="Hyperlink 5 2 3 4" xfId="4676"/>
    <cellStyle name="Hyperlink 5 2 4" xfId="3234"/>
    <cellStyle name="Hyperlink 5 2 4 2" xfId="5017"/>
    <cellStyle name="Hyperlink 5 2 5" xfId="4672"/>
    <cellStyle name="Hyperlink 5 3" xfId="1862"/>
    <cellStyle name="Hyperlink 5 3 2" xfId="1863"/>
    <cellStyle name="Hyperlink 5 3 2 2" xfId="3768"/>
    <cellStyle name="Hyperlink 5 3 2 2 2" xfId="5551"/>
    <cellStyle name="Hyperlink 5 3 2 3" xfId="4679"/>
    <cellStyle name="Hyperlink 5 3 3" xfId="3767"/>
    <cellStyle name="Hyperlink 5 3 3 2" xfId="5550"/>
    <cellStyle name="Hyperlink 5 3 4" xfId="4678"/>
    <cellStyle name="Hyperlink 5 4" xfId="3230"/>
    <cellStyle name="Hyperlink 5 4 2" xfId="5013"/>
    <cellStyle name="Hyperlink 5 5" xfId="4671"/>
    <cellStyle name="Hyperlink 6" xfId="1864"/>
    <cellStyle name="Hyperlink 6 2" xfId="1865"/>
    <cellStyle name="Hyperlink 6 2 2" xfId="1866"/>
    <cellStyle name="Hyperlink 6 2 2 2" xfId="1867"/>
    <cellStyle name="Hyperlink 6 2 2 2 2" xfId="3770"/>
    <cellStyle name="Hyperlink 6 2 2 2 2 2" xfId="5553"/>
    <cellStyle name="Hyperlink 6 2 2 2 3" xfId="4683"/>
    <cellStyle name="Hyperlink 6 2 2 3" xfId="3769"/>
    <cellStyle name="Hyperlink 6 2 2 3 2" xfId="5552"/>
    <cellStyle name="Hyperlink 6 2 2 4" xfId="4682"/>
    <cellStyle name="Hyperlink 6 2 3" xfId="3362"/>
    <cellStyle name="Hyperlink 6 2 3 2" xfId="5145"/>
    <cellStyle name="Hyperlink 6 2 4" xfId="4681"/>
    <cellStyle name="Hyperlink 6 3" xfId="1868"/>
    <cellStyle name="Hyperlink 6 3 2" xfId="1869"/>
    <cellStyle name="Hyperlink 6 3 2 2" xfId="3772"/>
    <cellStyle name="Hyperlink 6 3 2 2 2" xfId="5555"/>
    <cellStyle name="Hyperlink 6 3 2 3" xfId="4685"/>
    <cellStyle name="Hyperlink 6 3 3" xfId="3771"/>
    <cellStyle name="Hyperlink 6 3 3 2" xfId="5554"/>
    <cellStyle name="Hyperlink 6 3 4" xfId="4684"/>
    <cellStyle name="Hyperlink 6 4" xfId="3294"/>
    <cellStyle name="Hyperlink 6 4 2" xfId="5077"/>
    <cellStyle name="Hyperlink 6 5" xfId="4680"/>
    <cellStyle name="Hyperlink 7" xfId="1870"/>
    <cellStyle name="Hyperlink 7 2" xfId="1871"/>
    <cellStyle name="Hyperlink 7 2 2" xfId="3774"/>
    <cellStyle name="Hyperlink 7 2 2 2" xfId="5557"/>
    <cellStyle name="Hyperlink 7 2 3" xfId="4687"/>
    <cellStyle name="Hyperlink 7 3" xfId="3773"/>
    <cellStyle name="Hyperlink 7 3 2" xfId="5556"/>
    <cellStyle name="Hyperlink 7 4" xfId="4686"/>
    <cellStyle name="Hyperlink 8" xfId="4076"/>
    <cellStyle name="Input" xfId="1872"/>
    <cellStyle name="Input 10" xfId="1873"/>
    <cellStyle name="Input 10 2" xfId="4689"/>
    <cellStyle name="Input 11" xfId="1874"/>
    <cellStyle name="Input 11 2" xfId="4690"/>
    <cellStyle name="Input 12" xfId="1875"/>
    <cellStyle name="Input 12 2" xfId="4691"/>
    <cellStyle name="Input 13" xfId="4688"/>
    <cellStyle name="Input 2" xfId="1876"/>
    <cellStyle name="Input 2 10" xfId="1877"/>
    <cellStyle name="Input 2 10 2" xfId="4693"/>
    <cellStyle name="Input 2 11" xfId="1878"/>
    <cellStyle name="Input 2 11 2" xfId="4694"/>
    <cellStyle name="Input 2 12" xfId="4692"/>
    <cellStyle name="Input 2 2" xfId="1879"/>
    <cellStyle name="Input 2 2 2" xfId="1880"/>
    <cellStyle name="Input 2 2 2 2" xfId="4696"/>
    <cellStyle name="Input 2 2 3" xfId="1881"/>
    <cellStyle name="Input 2 2 3 2" xfId="4697"/>
    <cellStyle name="Input 2 2 4" xfId="1882"/>
    <cellStyle name="Input 2 2 4 2" xfId="4698"/>
    <cellStyle name="Input 2 2 5" xfId="4695"/>
    <cellStyle name="Input 2 3" xfId="1883"/>
    <cellStyle name="Input 2 3 2" xfId="1884"/>
    <cellStyle name="Input 2 3 2 2" xfId="4700"/>
    <cellStyle name="Input 2 3 3" xfId="1885"/>
    <cellStyle name="Input 2 3 3 2" xfId="4701"/>
    <cellStyle name="Input 2 3 4" xfId="1886"/>
    <cellStyle name="Input 2 3 4 2" xfId="4702"/>
    <cellStyle name="Input 2 3 5" xfId="4699"/>
    <cellStyle name="Input 2 4" xfId="1887"/>
    <cellStyle name="Input 2 4 2" xfId="1888"/>
    <cellStyle name="Input 2 4 2 2" xfId="4704"/>
    <cellStyle name="Input 2 4 3" xfId="1889"/>
    <cellStyle name="Input 2 4 3 2" xfId="4705"/>
    <cellStyle name="Input 2 4 4" xfId="1890"/>
    <cellStyle name="Input 2 4 4 2" xfId="4706"/>
    <cellStyle name="Input 2 4 5" xfId="4703"/>
    <cellStyle name="Input 2 5" xfId="1891"/>
    <cellStyle name="Input 2 5 2" xfId="1892"/>
    <cellStyle name="Input 2 5 2 2" xfId="4708"/>
    <cellStyle name="Input 2 5 3" xfId="1893"/>
    <cellStyle name="Input 2 5 3 2" xfId="4709"/>
    <cellStyle name="Input 2 5 4" xfId="1894"/>
    <cellStyle name="Input 2 5 4 2" xfId="4710"/>
    <cellStyle name="Input 2 5 5" xfId="4707"/>
    <cellStyle name="Input 2 6" xfId="1895"/>
    <cellStyle name="Input 2 6 2" xfId="1896"/>
    <cellStyle name="Input 2 6 2 2" xfId="4712"/>
    <cellStyle name="Input 2 6 3" xfId="1897"/>
    <cellStyle name="Input 2 6 3 2" xfId="4713"/>
    <cellStyle name="Input 2 6 4" xfId="1898"/>
    <cellStyle name="Input 2 6 4 2" xfId="4714"/>
    <cellStyle name="Input 2 6 5" xfId="4711"/>
    <cellStyle name="Input 2 7" xfId="1899"/>
    <cellStyle name="Input 2 7 2" xfId="1900"/>
    <cellStyle name="Input 2 7 2 2" xfId="4716"/>
    <cellStyle name="Input 2 7 3" xfId="1901"/>
    <cellStyle name="Input 2 7 3 2" xfId="4717"/>
    <cellStyle name="Input 2 7 4" xfId="1902"/>
    <cellStyle name="Input 2 7 4 2" xfId="4718"/>
    <cellStyle name="Input 2 7 5" xfId="4715"/>
    <cellStyle name="Input 2 8" xfId="1903"/>
    <cellStyle name="Input 2 8 2" xfId="1904"/>
    <cellStyle name="Input 2 8 2 2" xfId="4720"/>
    <cellStyle name="Input 2 8 3" xfId="1905"/>
    <cellStyle name="Input 2 8 3 2" xfId="4721"/>
    <cellStyle name="Input 2 8 4" xfId="1906"/>
    <cellStyle name="Input 2 8 4 2" xfId="4722"/>
    <cellStyle name="Input 2 8 5" xfId="4719"/>
    <cellStyle name="Input 2 9" xfId="1907"/>
    <cellStyle name="Input 2 9 2" xfId="4723"/>
    <cellStyle name="Input 3" xfId="1908"/>
    <cellStyle name="Input 3 2" xfId="1909"/>
    <cellStyle name="Input 3 2 2" xfId="4725"/>
    <cellStyle name="Input 3 3" xfId="1910"/>
    <cellStyle name="Input 3 3 2" xfId="4726"/>
    <cellStyle name="Input 3 4" xfId="1911"/>
    <cellStyle name="Input 3 4 2" xfId="4727"/>
    <cellStyle name="Input 3 5" xfId="4724"/>
    <cellStyle name="Input 4" xfId="1912"/>
    <cellStyle name="Input 4 2" xfId="1913"/>
    <cellStyle name="Input 4 2 2" xfId="4729"/>
    <cellStyle name="Input 4 3" xfId="1914"/>
    <cellStyle name="Input 4 3 2" xfId="4730"/>
    <cellStyle name="Input 4 4" xfId="1915"/>
    <cellStyle name="Input 4 4 2" xfId="4731"/>
    <cellStyle name="Input 4 5" xfId="4728"/>
    <cellStyle name="Input 5" xfId="1916"/>
    <cellStyle name="Input 5 2" xfId="1917"/>
    <cellStyle name="Input 5 2 2" xfId="4733"/>
    <cellStyle name="Input 5 3" xfId="1918"/>
    <cellStyle name="Input 5 3 2" xfId="4734"/>
    <cellStyle name="Input 5 4" xfId="1919"/>
    <cellStyle name="Input 5 4 2" xfId="4735"/>
    <cellStyle name="Input 5 5" xfId="4732"/>
    <cellStyle name="Input 6" xfId="1920"/>
    <cellStyle name="Input 6 2" xfId="1921"/>
    <cellStyle name="Input 6 2 2" xfId="4737"/>
    <cellStyle name="Input 6 3" xfId="1922"/>
    <cellStyle name="Input 6 3 2" xfId="4738"/>
    <cellStyle name="Input 6 4" xfId="1923"/>
    <cellStyle name="Input 6 4 2" xfId="4739"/>
    <cellStyle name="Input 6 5" xfId="4736"/>
    <cellStyle name="Input 7" xfId="1924"/>
    <cellStyle name="Input 7 2" xfId="1925"/>
    <cellStyle name="Input 7 2 2" xfId="4741"/>
    <cellStyle name="Input 7 3" xfId="1926"/>
    <cellStyle name="Input 7 3 2" xfId="4742"/>
    <cellStyle name="Input 7 4" xfId="1927"/>
    <cellStyle name="Input 7 4 2" xfId="4743"/>
    <cellStyle name="Input 7 5" xfId="4740"/>
    <cellStyle name="Input 8" xfId="1928"/>
    <cellStyle name="Input 8 2" xfId="1929"/>
    <cellStyle name="Input 8 2 2" xfId="4745"/>
    <cellStyle name="Input 8 3" xfId="1930"/>
    <cellStyle name="Input 8 3 2" xfId="4746"/>
    <cellStyle name="Input 8 4" xfId="1931"/>
    <cellStyle name="Input 8 4 2" xfId="4747"/>
    <cellStyle name="Input 8 5" xfId="4744"/>
    <cellStyle name="Input 9" xfId="1932"/>
    <cellStyle name="Input 9 2" xfId="1933"/>
    <cellStyle name="Input 9 2 2" xfId="4749"/>
    <cellStyle name="Input 9 3" xfId="1934"/>
    <cellStyle name="Input 9 3 2" xfId="4750"/>
    <cellStyle name="Input 9 4" xfId="1935"/>
    <cellStyle name="Input 9 4 2" xfId="4751"/>
    <cellStyle name="Input 9 5" xfId="4748"/>
    <cellStyle name="Insatisfaisant 2" xfId="1936"/>
    <cellStyle name="Insatisfaisant 2 2" xfId="1937"/>
    <cellStyle name="Lien hypertexte 2" xfId="1938"/>
    <cellStyle name="Lien hypertexte 3" xfId="3180"/>
    <cellStyle name="Linked Cell" xfId="1939"/>
    <cellStyle name="Linked Cell 2" xfId="1940"/>
    <cellStyle name="Milliers 2" xfId="1941"/>
    <cellStyle name="Milliers 2 2" xfId="4752"/>
    <cellStyle name="Neutral" xfId="1942"/>
    <cellStyle name="Neutral 2" xfId="1943"/>
    <cellStyle name="Neutral 3" xfId="1944"/>
    <cellStyle name="Neutral 4" xfId="1945"/>
    <cellStyle name="Neutre 2" xfId="1946"/>
    <cellStyle name="Neutre 2 2" xfId="1947"/>
    <cellStyle name="Normal" xfId="0" builtinId="0"/>
    <cellStyle name="Normal 10" xfId="1948"/>
    <cellStyle name="Normal 10 10" xfId="2"/>
    <cellStyle name="Normal 10 2" xfId="1949"/>
    <cellStyle name="Normal 10 2 2" xfId="1950"/>
    <cellStyle name="Normal 10 2 3" xfId="1951"/>
    <cellStyle name="Normal 10 2 4" xfId="1952"/>
    <cellStyle name="Normal 10 2 5" xfId="1953"/>
    <cellStyle name="Normal 10 2 6" xfId="1954"/>
    <cellStyle name="Normal 10 2 7" xfId="1955"/>
    <cellStyle name="Normal 10 2 8" xfId="1956"/>
    <cellStyle name="Normal 10 2 9" xfId="1957"/>
    <cellStyle name="Normal 10 3" xfId="1958"/>
    <cellStyle name="Normal 10 4" xfId="1959"/>
    <cellStyle name="Normal 10 5" xfId="1960"/>
    <cellStyle name="Normal 10 6" xfId="1961"/>
    <cellStyle name="Normal 10 7" xfId="1962"/>
    <cellStyle name="Normal 10 8" xfId="1963"/>
    <cellStyle name="Normal 10 9" xfId="1964"/>
    <cellStyle name="Normal 11" xfId="1965"/>
    <cellStyle name="Normal 11 2" xfId="1966"/>
    <cellStyle name="Normal 11 3" xfId="1967"/>
    <cellStyle name="Normal 11 4" xfId="1968"/>
    <cellStyle name="Normal 11 5" xfId="1969"/>
    <cellStyle name="Normal 11 6" xfId="1970"/>
    <cellStyle name="Normal 11 7" xfId="1971"/>
    <cellStyle name="Normal 11 8" xfId="1972"/>
    <cellStyle name="Normal 11 9" xfId="1973"/>
    <cellStyle name="Normal 12" xfId="1974"/>
    <cellStyle name="Normal 12 10" xfId="1975"/>
    <cellStyle name="Normal 12 11" xfId="1976"/>
    <cellStyle name="Normal 12 2" xfId="1977"/>
    <cellStyle name="Normal 12 2 2" xfId="1978"/>
    <cellStyle name="Normal 12 2 3" xfId="1979"/>
    <cellStyle name="Normal 12 2 4" xfId="1980"/>
    <cellStyle name="Normal 12 2 5" xfId="1981"/>
    <cellStyle name="Normal 12 2 6" xfId="1982"/>
    <cellStyle name="Normal 12 2 7" xfId="1983"/>
    <cellStyle name="Normal 12 2 8" xfId="1984"/>
    <cellStyle name="Normal 12 2 9" xfId="1985"/>
    <cellStyle name="Normal 12 3" xfId="1986"/>
    <cellStyle name="Normal 12 3 2" xfId="1987"/>
    <cellStyle name="Normal 12 3 3" xfId="1988"/>
    <cellStyle name="Normal 12 3 4" xfId="1989"/>
    <cellStyle name="Normal 12 3 5" xfId="1990"/>
    <cellStyle name="Normal 12 3 6" xfId="1991"/>
    <cellStyle name="Normal 12 3 7" xfId="1992"/>
    <cellStyle name="Normal 12 3 8" xfId="1993"/>
    <cellStyle name="Normal 12 3 9" xfId="1994"/>
    <cellStyle name="Normal 12 4" xfId="1995"/>
    <cellStyle name="Normal 12 5" xfId="1996"/>
    <cellStyle name="Normal 12 6" xfId="1997"/>
    <cellStyle name="Normal 12 7" xfId="1998"/>
    <cellStyle name="Normal 12 8" xfId="1999"/>
    <cellStyle name="Normal 12 9" xfId="2000"/>
    <cellStyle name="Normal 13" xfId="2001"/>
    <cellStyle name="Normal 13 10" xfId="2002"/>
    <cellStyle name="Normal 13 2" xfId="2003"/>
    <cellStyle name="Normal 13 2 2" xfId="2004"/>
    <cellStyle name="Normal 13 2 2 2" xfId="2005"/>
    <cellStyle name="Normal 13 2 2 2 2" xfId="2006"/>
    <cellStyle name="Normal 13 2 2 2 3" xfId="2007"/>
    <cellStyle name="Normal 13 2 2 2 4" xfId="2008"/>
    <cellStyle name="Normal 13 2 2 3" xfId="2009"/>
    <cellStyle name="Normal 13 2 2 4" xfId="2010"/>
    <cellStyle name="Normal 13 2 2 5" xfId="2011"/>
    <cellStyle name="Normal 13 2 3" xfId="2012"/>
    <cellStyle name="Normal 13 2 3 2" xfId="2013"/>
    <cellStyle name="Normal 13 2 3 3" xfId="2014"/>
    <cellStyle name="Normal 13 2 3 4" xfId="2015"/>
    <cellStyle name="Normal 13 2 4" xfId="2016"/>
    <cellStyle name="Normal 13 2 5" xfId="2017"/>
    <cellStyle name="Normal 13 2 6" xfId="2018"/>
    <cellStyle name="Normal 13 3" xfId="2019"/>
    <cellStyle name="Normal 13 3 2" xfId="2020"/>
    <cellStyle name="Normal 13 3 2 2" xfId="2021"/>
    <cellStyle name="Normal 13 3 2 3" xfId="2022"/>
    <cellStyle name="Normal 13 3 2 4" xfId="2023"/>
    <cellStyle name="Normal 13 3 3" xfId="2024"/>
    <cellStyle name="Normal 13 3 4" xfId="2025"/>
    <cellStyle name="Normal 13 3 5" xfId="2026"/>
    <cellStyle name="Normal 13 4" xfId="2027"/>
    <cellStyle name="Normal 13 4 2" xfId="2028"/>
    <cellStyle name="Normal 13 4 2 2" xfId="2029"/>
    <cellStyle name="Normal 13 4 2 3" xfId="2030"/>
    <cellStyle name="Normal 13 4 2 4" xfId="2031"/>
    <cellStyle name="Normal 13 4 3" xfId="2032"/>
    <cellStyle name="Normal 13 4 4" xfId="2033"/>
    <cellStyle name="Normal 13 4 5" xfId="2034"/>
    <cellStyle name="Normal 13 5" xfId="2035"/>
    <cellStyle name="Normal 13 5 2" xfId="2036"/>
    <cellStyle name="Normal 13 5 3" xfId="2037"/>
    <cellStyle name="Normal 13 5 4" xfId="2038"/>
    <cellStyle name="Normal 13 6" xfId="2039"/>
    <cellStyle name="Normal 13 6 2" xfId="2040"/>
    <cellStyle name="Normal 13 6 3" xfId="2041"/>
    <cellStyle name="Normal 13 6 4" xfId="2042"/>
    <cellStyle name="Normal 13 7" xfId="2043"/>
    <cellStyle name="Normal 13 8" xfId="2044"/>
    <cellStyle name="Normal 13 9" xfId="2045"/>
    <cellStyle name="Normal 14" xfId="2046"/>
    <cellStyle name="Normal 14 10" xfId="2047"/>
    <cellStyle name="Normal 14 11" xfId="2048"/>
    <cellStyle name="Normal 14 2" xfId="2049"/>
    <cellStyle name="Normal 14 2 2" xfId="2050"/>
    <cellStyle name="Normal 14 2 3" xfId="2051"/>
    <cellStyle name="Normal 14 2 4" xfId="2052"/>
    <cellStyle name="Normal 14 2 5" xfId="2053"/>
    <cellStyle name="Normal 14 2 6" xfId="2054"/>
    <cellStyle name="Normal 14 2 7" xfId="2055"/>
    <cellStyle name="Normal 14 2 8" xfId="2056"/>
    <cellStyle name="Normal 14 2 9" xfId="2057"/>
    <cellStyle name="Normal 14 3" xfId="2058"/>
    <cellStyle name="Normal 14 3 2" xfId="2059"/>
    <cellStyle name="Normal 14 3 3" xfId="2060"/>
    <cellStyle name="Normal 14 3 4" xfId="2061"/>
    <cellStyle name="Normal 14 4" xfId="2062"/>
    <cellStyle name="Normal 14 5" xfId="2063"/>
    <cellStyle name="Normal 14 6" xfId="2064"/>
    <cellStyle name="Normal 14 7" xfId="2065"/>
    <cellStyle name="Normal 14 8" xfId="2066"/>
    <cellStyle name="Normal 14 9" xfId="2067"/>
    <cellStyle name="Normal 15" xfId="2068"/>
    <cellStyle name="Normal 15 10" xfId="2069"/>
    <cellStyle name="Normal 15 11" xfId="2070"/>
    <cellStyle name="Normal 15 12" xfId="2071"/>
    <cellStyle name="Normal 15 13" xfId="2072"/>
    <cellStyle name="Normal 15 2" xfId="2073"/>
    <cellStyle name="Normal 15 2 2" xfId="2074"/>
    <cellStyle name="Normal 15 2 3" xfId="2075"/>
    <cellStyle name="Normal 15 2 4" xfId="2076"/>
    <cellStyle name="Normal 15 2 5" xfId="2077"/>
    <cellStyle name="Normal 15 2 6" xfId="2078"/>
    <cellStyle name="Normal 15 2 7" xfId="2079"/>
    <cellStyle name="Normal 15 2 8" xfId="2080"/>
    <cellStyle name="Normal 15 2 9" xfId="2081"/>
    <cellStyle name="Normal 15 3" xfId="2082"/>
    <cellStyle name="Normal 15 3 2" xfId="2083"/>
    <cellStyle name="Normal 15 3 3" xfId="2084"/>
    <cellStyle name="Normal 15 3 4" xfId="2085"/>
    <cellStyle name="Normal 15 3 5" xfId="2086"/>
    <cellStyle name="Normal 15 3 6" xfId="2087"/>
    <cellStyle name="Normal 15 3 7" xfId="2088"/>
    <cellStyle name="Normal 15 3 8" xfId="2089"/>
    <cellStyle name="Normal 15 3 9" xfId="2090"/>
    <cellStyle name="Normal 15 4" xfId="2091"/>
    <cellStyle name="Normal 15 4 2" xfId="2092"/>
    <cellStyle name="Normal 15 4 3" xfId="2093"/>
    <cellStyle name="Normal 15 4 4" xfId="2094"/>
    <cellStyle name="Normal 15 4 5" xfId="2095"/>
    <cellStyle name="Normal 15 4 6" xfId="2096"/>
    <cellStyle name="Normal 15 4 7" xfId="2097"/>
    <cellStyle name="Normal 15 4 8" xfId="2098"/>
    <cellStyle name="Normal 15 4 9" xfId="2099"/>
    <cellStyle name="Normal 15 5" xfId="2100"/>
    <cellStyle name="Normal 15 5 2" xfId="2101"/>
    <cellStyle name="Normal 15 5 2 2" xfId="2102"/>
    <cellStyle name="Normal 15 5 2 3" xfId="2103"/>
    <cellStyle name="Normal 15 5 2 4" xfId="2104"/>
    <cellStyle name="Normal 15 5 3" xfId="2105"/>
    <cellStyle name="Normal 15 5 4" xfId="2106"/>
    <cellStyle name="Normal 15 5 5" xfId="2107"/>
    <cellStyle name="Normal 15 6" xfId="2108"/>
    <cellStyle name="Normal 15 7" xfId="2109"/>
    <cellStyle name="Normal 15 8" xfId="2110"/>
    <cellStyle name="Normal 15 9" xfId="2111"/>
    <cellStyle name="Normal 16" xfId="2112"/>
    <cellStyle name="Normal 16 2" xfId="2113"/>
    <cellStyle name="Normal 16 2 2" xfId="2114"/>
    <cellStyle name="Normal 16 2 2 2" xfId="2115"/>
    <cellStyle name="Normal 16 2 2 3" xfId="2116"/>
    <cellStyle name="Normal 16 2 2 4" xfId="2117"/>
    <cellStyle name="Normal 16 2 3" xfId="2118"/>
    <cellStyle name="Normal 16 2 4" xfId="2119"/>
    <cellStyle name="Normal 16 2 5" xfId="2120"/>
    <cellStyle name="Normal 16 3" xfId="2121"/>
    <cellStyle name="Normal 16 3 2" xfId="2122"/>
    <cellStyle name="Normal 16 3 3" xfId="2123"/>
    <cellStyle name="Normal 16 3 4" xfId="2124"/>
    <cellStyle name="Normal 16 4" xfId="2125"/>
    <cellStyle name="Normal 16 5" xfId="2126"/>
    <cellStyle name="Normal 16 6" xfId="2127"/>
    <cellStyle name="Normal 17" xfId="2128"/>
    <cellStyle name="Normal 17 2" xfId="2129"/>
    <cellStyle name="Normal 17 2 2" xfId="2130"/>
    <cellStyle name="Normal 17 2 2 2" xfId="2131"/>
    <cellStyle name="Normal 17 2 2 3" xfId="2132"/>
    <cellStyle name="Normal 17 2 2 4" xfId="2133"/>
    <cellStyle name="Normal 17 2 3" xfId="2134"/>
    <cellStyle name="Normal 17 2 4" xfId="2135"/>
    <cellStyle name="Normal 17 2 5" xfId="2136"/>
    <cellStyle name="Normal 17 3" xfId="2137"/>
    <cellStyle name="Normal 17 3 2" xfId="2138"/>
    <cellStyle name="Normal 17 3 3" xfId="2139"/>
    <cellStyle name="Normal 17 3 4" xfId="2140"/>
    <cellStyle name="Normal 17 4" xfId="2141"/>
    <cellStyle name="Normal 17 4 2" xfId="2142"/>
    <cellStyle name="Normal 17 4 3" xfId="2143"/>
    <cellStyle name="Normal 17 4 4" xfId="2144"/>
    <cellStyle name="Normal 17 4 5" xfId="2145"/>
    <cellStyle name="Normal 17 4 6" xfId="2146"/>
    <cellStyle name="Normal 17 4 7" xfId="2147"/>
    <cellStyle name="Normal 17 4 8" xfId="2148"/>
    <cellStyle name="Normal 17 4 9" xfId="2149"/>
    <cellStyle name="Normal 17 5" xfId="2150"/>
    <cellStyle name="Normal 17 6" xfId="2151"/>
    <cellStyle name="Normal 17 7" xfId="2152"/>
    <cellStyle name="Normal 18" xfId="2153"/>
    <cellStyle name="Normal 18 2" xfId="2154"/>
    <cellStyle name="Normal 18 2 2" xfId="2155"/>
    <cellStyle name="Normal 18 2 2 2" xfId="2156"/>
    <cellStyle name="Normal 18 2 2 3" xfId="2157"/>
    <cellStyle name="Normal 18 2 2 4" xfId="2158"/>
    <cellStyle name="Normal 18 2 3" xfId="2159"/>
    <cellStyle name="Normal 18 2 4" xfId="2160"/>
    <cellStyle name="Normal 18 2 5" xfId="2161"/>
    <cellStyle name="Normal 18 3" xfId="2162"/>
    <cellStyle name="Normal 18 3 2" xfId="2163"/>
    <cellStyle name="Normal 18 3 2 2" xfId="2164"/>
    <cellStyle name="Normal 18 3 2 3" xfId="2165"/>
    <cellStyle name="Normal 18 3 2 4" xfId="2166"/>
    <cellStyle name="Normal 18 3 3" xfId="2167"/>
    <cellStyle name="Normal 18 3 4" xfId="2168"/>
    <cellStyle name="Normal 18 3 5" xfId="2169"/>
    <cellStyle name="Normal 18 4" xfId="2170"/>
    <cellStyle name="Normal 18 4 2" xfId="2171"/>
    <cellStyle name="Normal 18 4 3" xfId="2172"/>
    <cellStyle name="Normal 18 4 4" xfId="2173"/>
    <cellStyle name="Normal 18 5" xfId="2174"/>
    <cellStyle name="Normal 18 6" xfId="2175"/>
    <cellStyle name="Normal 18 7" xfId="2176"/>
    <cellStyle name="Normal 19" xfId="2177"/>
    <cellStyle name="Normal 19 2" xfId="2178"/>
    <cellStyle name="Normal 19 2 2" xfId="2179"/>
    <cellStyle name="Normal 19 2 3" xfId="2180"/>
    <cellStyle name="Normal 19 2 4" xfId="2181"/>
    <cellStyle name="Normal 19 3" xfId="2182"/>
    <cellStyle name="Normal 19 4" xfId="2183"/>
    <cellStyle name="Normal 19 5" xfId="2184"/>
    <cellStyle name="Normal 2" xfId="1"/>
    <cellStyle name="Normal 2 10" xfId="2185"/>
    <cellStyle name="Normal 2 11" xfId="2186"/>
    <cellStyle name="Normal 2 12" xfId="2187"/>
    <cellStyle name="Normal 2 13" xfId="2188"/>
    <cellStyle name="Normal 2 14" xfId="2189"/>
    <cellStyle name="Normal 2 2" xfId="2190"/>
    <cellStyle name="Normal 2 2 2" xfId="2191"/>
    <cellStyle name="Normal 2 2 3" xfId="2192"/>
    <cellStyle name="Normal 2 2 4" xfId="2193"/>
    <cellStyle name="Normal 2 2 5" xfId="2194"/>
    <cellStyle name="Normal 2 2 6" xfId="2195"/>
    <cellStyle name="Normal 2 2 7" xfId="2196"/>
    <cellStyle name="Normal 2 2 8" xfId="2197"/>
    <cellStyle name="Normal 2 2 9" xfId="2198"/>
    <cellStyle name="Normal 2 3" xfId="2199"/>
    <cellStyle name="Normal 2 3 2" xfId="2200"/>
    <cellStyle name="Normal 2 3 2 2" xfId="2201"/>
    <cellStyle name="Normal 2 3 2 2 2" xfId="2202"/>
    <cellStyle name="Normal 2 3 2 2 3" xfId="2203"/>
    <cellStyle name="Normal 2 3 2 2 4" xfId="2204"/>
    <cellStyle name="Normal 2 3 2 3" xfId="2205"/>
    <cellStyle name="Normal 2 3 2 4" xfId="2206"/>
    <cellStyle name="Normal 2 3 2 5" xfId="2207"/>
    <cellStyle name="Normal 2 3 2 6" xfId="2208"/>
    <cellStyle name="Normal 2 3 3" xfId="2209"/>
    <cellStyle name="Normal 2 3 3 2" xfId="2210"/>
    <cellStyle name="Normal 2 3 3 3" xfId="2211"/>
    <cellStyle name="Normal 2 3 3 4" xfId="2212"/>
    <cellStyle name="Normal 2 3 4" xfId="2213"/>
    <cellStyle name="Normal 2 3 4 2" xfId="2214"/>
    <cellStyle name="Normal 2 3 4 3" xfId="2215"/>
    <cellStyle name="Normal 2 3 4 4" xfId="2216"/>
    <cellStyle name="Normal 2 3 4 5" xfId="2217"/>
    <cellStyle name="Normal 2 3 4 6" xfId="2218"/>
    <cellStyle name="Normal 2 3 4 7" xfId="2219"/>
    <cellStyle name="Normal 2 3 4 8" xfId="2220"/>
    <cellStyle name="Normal 2 3 4 9" xfId="2221"/>
    <cellStyle name="Normal 2 3 5" xfId="2222"/>
    <cellStyle name="Normal 2 3_DWH V2 - Suivi CRM Extractions UNICA" xfId="2223"/>
    <cellStyle name="Normal 2 4" xfId="2224"/>
    <cellStyle name="Normal 2 5" xfId="2225"/>
    <cellStyle name="Normal 2 6" xfId="2226"/>
    <cellStyle name="Normal 2 7" xfId="2227"/>
    <cellStyle name="Normal 2 8" xfId="2228"/>
    <cellStyle name="Normal 2 9" xfId="2229"/>
    <cellStyle name="Normal 2_Feuil3" xfId="2230"/>
    <cellStyle name="Normal 20" xfId="2231"/>
    <cellStyle name="Normal 20 2" xfId="2232"/>
    <cellStyle name="Normal 20 3" xfId="2233"/>
    <cellStyle name="Normal 20 4" xfId="2234"/>
    <cellStyle name="Normal 20 5" xfId="2235"/>
    <cellStyle name="Normal 20 6" xfId="2236"/>
    <cellStyle name="Normal 20 7" xfId="2237"/>
    <cellStyle name="Normal 20 8" xfId="2238"/>
    <cellStyle name="Normal 20 9" xfId="2239"/>
    <cellStyle name="Normal 21" xfId="2240"/>
    <cellStyle name="Normal 21 2" xfId="2241"/>
    <cellStyle name="Normal 21 2 2" xfId="2242"/>
    <cellStyle name="Normal 21 2 3" xfId="2243"/>
    <cellStyle name="Normal 21 2 4" xfId="2244"/>
    <cellStyle name="Normal 21 3" xfId="2245"/>
    <cellStyle name="Normal 21 4" xfId="2246"/>
    <cellStyle name="Normal 21 5" xfId="2247"/>
    <cellStyle name="Normal 22" xfId="2248"/>
    <cellStyle name="Normal 22 2" xfId="2249"/>
    <cellStyle name="Normal 22 2 2" xfId="2250"/>
    <cellStyle name="Normal 22 2 3" xfId="2251"/>
    <cellStyle name="Normal 22 2 4" xfId="2252"/>
    <cellStyle name="Normal 22 3" xfId="2253"/>
    <cellStyle name="Normal 22 4" xfId="2254"/>
    <cellStyle name="Normal 22 5" xfId="2255"/>
    <cellStyle name="Normal 23" xfId="2256"/>
    <cellStyle name="Normal 23 10" xfId="2257"/>
    <cellStyle name="Normal 23 2" xfId="2258"/>
    <cellStyle name="Normal 23 2 2" xfId="2259"/>
    <cellStyle name="Normal 23 2 3" xfId="2260"/>
    <cellStyle name="Normal 23 2 4" xfId="2261"/>
    <cellStyle name="Normal 23 2 5" xfId="2262"/>
    <cellStyle name="Normal 23 2 6" xfId="2263"/>
    <cellStyle name="Normal 23 2 7" xfId="2264"/>
    <cellStyle name="Normal 23 2 8" xfId="2265"/>
    <cellStyle name="Normal 23 2 9" xfId="2266"/>
    <cellStyle name="Normal 23 3" xfId="2267"/>
    <cellStyle name="Normal 23 4" xfId="2268"/>
    <cellStyle name="Normal 23 5" xfId="2269"/>
    <cellStyle name="Normal 23 6" xfId="2270"/>
    <cellStyle name="Normal 23 7" xfId="2271"/>
    <cellStyle name="Normal 23 8" xfId="2272"/>
    <cellStyle name="Normal 23 9" xfId="2273"/>
    <cellStyle name="Normal 24" xfId="2274"/>
    <cellStyle name="Normal 24 2" xfId="2275"/>
    <cellStyle name="Normal 24 2 2" xfId="2276"/>
    <cellStyle name="Normal 24 2 3" xfId="2277"/>
    <cellStyle name="Normal 24 2 4" xfId="2278"/>
    <cellStyle name="Normal 24 3" xfId="2279"/>
    <cellStyle name="Normal 24 4" xfId="2280"/>
    <cellStyle name="Normal 24 5" xfId="2281"/>
    <cellStyle name="Normal 25" xfId="2282"/>
    <cellStyle name="Normal 25 2" xfId="2283"/>
    <cellStyle name="Normal 25 2 2" xfId="2284"/>
    <cellStyle name="Normal 25 2 3" xfId="2285"/>
    <cellStyle name="Normal 25 2 4" xfId="2286"/>
    <cellStyle name="Normal 25 3" xfId="2287"/>
    <cellStyle name="Normal 25 4" xfId="2288"/>
    <cellStyle name="Normal 25 5" xfId="2289"/>
    <cellStyle name="Normal 26" xfId="2290"/>
    <cellStyle name="Normal 26 2" xfId="2291"/>
    <cellStyle name="Normal 26 2 2" xfId="2292"/>
    <cellStyle name="Normal 26 2 3" xfId="2293"/>
    <cellStyle name="Normal 26 2 4" xfId="2294"/>
    <cellStyle name="Normal 26 3" xfId="2295"/>
    <cellStyle name="Normal 26 4" xfId="2296"/>
    <cellStyle name="Normal 26 5" xfId="2297"/>
    <cellStyle name="Normal 27" xfId="2298"/>
    <cellStyle name="Normal 27 2" xfId="2299"/>
    <cellStyle name="Normal 27 3" xfId="2300"/>
    <cellStyle name="Normal 27 4" xfId="2301"/>
    <cellStyle name="Normal 27 5" xfId="2302"/>
    <cellStyle name="Normal 27 6" xfId="2303"/>
    <cellStyle name="Normal 27 7" xfId="2304"/>
    <cellStyle name="Normal 27 8" xfId="2305"/>
    <cellStyle name="Normal 27 9" xfId="2306"/>
    <cellStyle name="Normal 28" xfId="2307"/>
    <cellStyle name="Normal 28 10" xfId="2308"/>
    <cellStyle name="Normal 28 2" xfId="2309"/>
    <cellStyle name="Normal 28 2 2" xfId="2310"/>
    <cellStyle name="Normal 28 2 3" xfId="2311"/>
    <cellStyle name="Normal 28 2 4" xfId="2312"/>
    <cellStyle name="Normal 28 2 5" xfId="2313"/>
    <cellStyle name="Normal 28 2 6" xfId="2314"/>
    <cellStyle name="Normal 28 2 7" xfId="2315"/>
    <cellStyle name="Normal 28 2 8" xfId="2316"/>
    <cellStyle name="Normal 28 2 9" xfId="2317"/>
    <cellStyle name="Normal 28 3" xfId="2318"/>
    <cellStyle name="Normal 28 4" xfId="2319"/>
    <cellStyle name="Normal 28 5" xfId="2320"/>
    <cellStyle name="Normal 28 6" xfId="2321"/>
    <cellStyle name="Normal 28 7" xfId="2322"/>
    <cellStyle name="Normal 28 8" xfId="2323"/>
    <cellStyle name="Normal 28 9" xfId="2324"/>
    <cellStyle name="Normal 29" xfId="2325"/>
    <cellStyle name="Normal 29 10" xfId="2326"/>
    <cellStyle name="Normal 29 2" xfId="2327"/>
    <cellStyle name="Normal 29 2 2" xfId="2328"/>
    <cellStyle name="Normal 29 2 3" xfId="2329"/>
    <cellStyle name="Normal 29 2 4" xfId="2330"/>
    <cellStyle name="Normal 29 2 5" xfId="2331"/>
    <cellStyle name="Normal 29 2 6" xfId="2332"/>
    <cellStyle name="Normal 29 2 7" xfId="2333"/>
    <cellStyle name="Normal 29 2 8" xfId="2334"/>
    <cellStyle name="Normal 29 2 9" xfId="2335"/>
    <cellStyle name="Normal 29 3" xfId="2336"/>
    <cellStyle name="Normal 29 4" xfId="2337"/>
    <cellStyle name="Normal 29 5" xfId="2338"/>
    <cellStyle name="Normal 29 6" xfId="2339"/>
    <cellStyle name="Normal 29 7" xfId="2340"/>
    <cellStyle name="Normal 29 8" xfId="2341"/>
    <cellStyle name="Normal 29 9" xfId="2342"/>
    <cellStyle name="Normal 3" xfId="2343"/>
    <cellStyle name="Normal 3 2" xfId="2344"/>
    <cellStyle name="Normal 3 2 2" xfId="2345"/>
    <cellStyle name="Normal 3 2 3" xfId="2346"/>
    <cellStyle name="Normal 3 2 4" xfId="2347"/>
    <cellStyle name="Normal 3 2 5" xfId="2348"/>
    <cellStyle name="Normal 3 2 6" xfId="2349"/>
    <cellStyle name="Normal 3 2 7" xfId="2350"/>
    <cellStyle name="Normal 3 2 8" xfId="2351"/>
    <cellStyle name="Normal 3 2 9" xfId="2352"/>
    <cellStyle name="Normal 3 3" xfId="2353"/>
    <cellStyle name="Normal 3 3 2" xfId="2354"/>
    <cellStyle name="Normal 3 3 2 2" xfId="2355"/>
    <cellStyle name="Normal 3 3 2 2 2" xfId="2356"/>
    <cellStyle name="Normal 3 3 2 2 2 2" xfId="2357"/>
    <cellStyle name="Normal 3 3 2 2 2 3" xfId="2358"/>
    <cellStyle name="Normal 3 3 2 2 2 4" xfId="2359"/>
    <cellStyle name="Normal 3 3 2 2 3" xfId="2360"/>
    <cellStyle name="Normal 3 3 2 2 4" xfId="2361"/>
    <cellStyle name="Normal 3 3 2 2 5" xfId="2362"/>
    <cellStyle name="Normal 3 3 2 3" xfId="2363"/>
    <cellStyle name="Normal 3 3 2 3 2" xfId="2364"/>
    <cellStyle name="Normal 3 3 2 3 3" xfId="2365"/>
    <cellStyle name="Normal 3 3 2 3 4" xfId="2366"/>
    <cellStyle name="Normal 3 3 2 4" xfId="2367"/>
    <cellStyle name="Normal 3 3 2 5" xfId="2368"/>
    <cellStyle name="Normal 3 3 2 6" xfId="2369"/>
    <cellStyle name="Normal 3 3 3" xfId="2370"/>
    <cellStyle name="Normal 3 3 3 2" xfId="2371"/>
    <cellStyle name="Normal 3 3 3 2 2" xfId="2372"/>
    <cellStyle name="Normal 3 3 3 2 3" xfId="2373"/>
    <cellStyle name="Normal 3 3 3 2 4" xfId="2374"/>
    <cellStyle name="Normal 3 3 3 3" xfId="2375"/>
    <cellStyle name="Normal 3 3 3 4" xfId="2376"/>
    <cellStyle name="Normal 3 3 3 5" xfId="2377"/>
    <cellStyle name="Normal 3 3 4" xfId="2378"/>
    <cellStyle name="Normal 3 3 4 2" xfId="2379"/>
    <cellStyle name="Normal 3 3 4 3" xfId="2380"/>
    <cellStyle name="Normal 3 3 4 4" xfId="2381"/>
    <cellStyle name="Normal 3 3 5" xfId="2382"/>
    <cellStyle name="Normal 3 3 6" xfId="2383"/>
    <cellStyle name="Normal 3 3 7" xfId="2384"/>
    <cellStyle name="Normal 3 4" xfId="2385"/>
    <cellStyle name="Normal 3 4 2" xfId="2386"/>
    <cellStyle name="Normal 3 4 2 2" xfId="2387"/>
    <cellStyle name="Normal 3 4 2 3" xfId="2388"/>
    <cellStyle name="Normal 3 4 2 4" xfId="2389"/>
    <cellStyle name="Normal 3 4 3" xfId="2390"/>
    <cellStyle name="Normal 3 4 4" xfId="2391"/>
    <cellStyle name="Normal 3 4 5" xfId="2392"/>
    <cellStyle name="Normal 3 5" xfId="2393"/>
    <cellStyle name="Normal 3 5 2" xfId="2394"/>
    <cellStyle name="Normal 3 5 3" xfId="2395"/>
    <cellStyle name="Normal 3 5 4" xfId="2396"/>
    <cellStyle name="Normal 3 6" xfId="2397"/>
    <cellStyle name="Normal 3 7" xfId="2398"/>
    <cellStyle name="Normal 3 8" xfId="2399"/>
    <cellStyle name="Normal 3 9" xfId="2400"/>
    <cellStyle name="Normal 30" xfId="2401"/>
    <cellStyle name="Normal 30 2" xfId="2402"/>
    <cellStyle name="Normal 30 3" xfId="2403"/>
    <cellStyle name="Normal 30 4" xfId="2404"/>
    <cellStyle name="Normal 31" xfId="2405"/>
    <cellStyle name="Normal 31 2" xfId="2406"/>
    <cellStyle name="Normal 31 3" xfId="2407"/>
    <cellStyle name="Normal 31 4" xfId="2408"/>
    <cellStyle name="Normal 32" xfId="2409"/>
    <cellStyle name="Normal 32 2" xfId="2410"/>
    <cellStyle name="Normal 32 3" xfId="2411"/>
    <cellStyle name="Normal 32 4" xfId="2412"/>
    <cellStyle name="Normal 33" xfId="2413"/>
    <cellStyle name="Normal 33 2" xfId="2414"/>
    <cellStyle name="Normal 33 2 2" xfId="2415"/>
    <cellStyle name="Normal 33 2 3" xfId="2416"/>
    <cellStyle name="Normal 33 2 4" xfId="2417"/>
    <cellStyle name="Normal 33 2 5" xfId="2418"/>
    <cellStyle name="Normal 33 2 6" xfId="2419"/>
    <cellStyle name="Normal 33 2 7" xfId="2420"/>
    <cellStyle name="Normal 33 2 8" xfId="2421"/>
    <cellStyle name="Normal 33 2 9" xfId="2422"/>
    <cellStyle name="Normal 34" xfId="2423"/>
    <cellStyle name="Normal 34 10" xfId="2424"/>
    <cellStyle name="Normal 34 10 2" xfId="2425"/>
    <cellStyle name="Normal 34 10 3" xfId="2426"/>
    <cellStyle name="Normal 34 10 4" xfId="2427"/>
    <cellStyle name="Normal 34 11" xfId="2428"/>
    <cellStyle name="Normal 34 12" xfId="2429"/>
    <cellStyle name="Normal 34 13" xfId="2430"/>
    <cellStyle name="Normal 34 2" xfId="2431"/>
    <cellStyle name="Normal 34 3" xfId="2432"/>
    <cellStyle name="Normal 34 3 2" xfId="2433"/>
    <cellStyle name="Normal 34 3 3" xfId="2434"/>
    <cellStyle name="Normal 34 3 4" xfId="2435"/>
    <cellStyle name="Normal 34 4" xfId="2436"/>
    <cellStyle name="Normal 34 4 2" xfId="2437"/>
    <cellStyle name="Normal 34 4 3" xfId="2438"/>
    <cellStyle name="Normal 34 4 4" xfId="2439"/>
    <cellStyle name="Normal 34 5" xfId="2440"/>
    <cellStyle name="Normal 34 5 2" xfId="2441"/>
    <cellStyle name="Normal 34 5 3" xfId="2442"/>
    <cellStyle name="Normal 34 5 4" xfId="2443"/>
    <cellStyle name="Normal 34 6" xfId="2444"/>
    <cellStyle name="Normal 34 6 2" xfId="2445"/>
    <cellStyle name="Normal 34 6 3" xfId="2446"/>
    <cellStyle name="Normal 34 6 4" xfId="2447"/>
    <cellStyle name="Normal 34 7" xfId="2448"/>
    <cellStyle name="Normal 34 7 2" xfId="2449"/>
    <cellStyle name="Normal 34 7 3" xfId="2450"/>
    <cellStyle name="Normal 34 7 4" xfId="2451"/>
    <cellStyle name="Normal 34 8" xfId="2452"/>
    <cellStyle name="Normal 34 8 2" xfId="2453"/>
    <cellStyle name="Normal 34 8 3" xfId="2454"/>
    <cellStyle name="Normal 34 8 4" xfId="2455"/>
    <cellStyle name="Normal 34 9" xfId="2456"/>
    <cellStyle name="Normal 34 9 2" xfId="2457"/>
    <cellStyle name="Normal 34 9 3" xfId="2458"/>
    <cellStyle name="Normal 34 9 4" xfId="2459"/>
    <cellStyle name="Normal 35" xfId="2460"/>
    <cellStyle name="Normal 35 2" xfId="2461"/>
    <cellStyle name="Normal 35 3" xfId="2462"/>
    <cellStyle name="Normal 35 4" xfId="2463"/>
    <cellStyle name="Normal 35 5" xfId="2464"/>
    <cellStyle name="Normal 35 6" xfId="2465"/>
    <cellStyle name="Normal 35 7" xfId="2466"/>
    <cellStyle name="Normal 35 8" xfId="2467"/>
    <cellStyle name="Normal 35 9" xfId="2468"/>
    <cellStyle name="Normal 36" xfId="2469"/>
    <cellStyle name="Normal 36 2" xfId="2470"/>
    <cellStyle name="Normal 36 3" xfId="2471"/>
    <cellStyle name="Normal 36 4" xfId="2472"/>
    <cellStyle name="Normal 37" xfId="2473"/>
    <cellStyle name="Normal 37 2" xfId="2474"/>
    <cellStyle name="Normal 38" xfId="2475"/>
    <cellStyle name="Normal 38 2" xfId="2476"/>
    <cellStyle name="Normal 38 3" xfId="2477"/>
    <cellStyle name="Normal 38 4" xfId="2478"/>
    <cellStyle name="Normal 38 5" xfId="2479"/>
    <cellStyle name="Normal 38 6" xfId="2480"/>
    <cellStyle name="Normal 39" xfId="2481"/>
    <cellStyle name="Normal 39 2" xfId="2482"/>
    <cellStyle name="Normal 39 3" xfId="2483"/>
    <cellStyle name="Normal 39 4" xfId="2484"/>
    <cellStyle name="Normal 4" xfId="2485"/>
    <cellStyle name="Normal 4 2" xfId="2486"/>
    <cellStyle name="Normal 4 2 2" xfId="2487"/>
    <cellStyle name="Normal 4 2 2 2" xfId="2488"/>
    <cellStyle name="Normal 4 2 2 2 2" xfId="2489"/>
    <cellStyle name="Normal 4 2 2 2 2 2" xfId="2490"/>
    <cellStyle name="Normal 4 2 2 2 2 3" xfId="2491"/>
    <cellStyle name="Normal 4 2 2 2 2 4" xfId="2492"/>
    <cellStyle name="Normal 4 2 2 2 3" xfId="2493"/>
    <cellStyle name="Normal 4 2 2 2 4" xfId="2494"/>
    <cellStyle name="Normal 4 2 2 2 5" xfId="2495"/>
    <cellStyle name="Normal 4 2 2 3" xfId="2496"/>
    <cellStyle name="Normal 4 2 2 3 2" xfId="2497"/>
    <cellStyle name="Normal 4 2 2 3 3" xfId="2498"/>
    <cellStyle name="Normal 4 2 2 3 4" xfId="2499"/>
    <cellStyle name="Normal 4 2 2 4" xfId="2500"/>
    <cellStyle name="Normal 4 2 2 5" xfId="2501"/>
    <cellStyle name="Normal 4 2 2 6" xfId="2502"/>
    <cellStyle name="Normal 4 2 3" xfId="2503"/>
    <cellStyle name="Normal 4 2 3 2" xfId="2504"/>
    <cellStyle name="Normal 4 2 3 2 2" xfId="2505"/>
    <cellStyle name="Normal 4 2 3 2 3" xfId="2506"/>
    <cellStyle name="Normal 4 2 3 2 4" xfId="2507"/>
    <cellStyle name="Normal 4 2 3 3" xfId="2508"/>
    <cellStyle name="Normal 4 2 3 4" xfId="2509"/>
    <cellStyle name="Normal 4 2 3 5" xfId="2510"/>
    <cellStyle name="Normal 4 2 4" xfId="2511"/>
    <cellStyle name="Normal 4 2 4 2" xfId="2512"/>
    <cellStyle name="Normal 4 2 4 3" xfId="2513"/>
    <cellStyle name="Normal 4 2 4 4" xfId="2514"/>
    <cellStyle name="Normal 4 2 5" xfId="2515"/>
    <cellStyle name="Normal 4 2 6" xfId="2516"/>
    <cellStyle name="Normal 4 2 7" xfId="2517"/>
    <cellStyle name="Normal 4 3" xfId="2518"/>
    <cellStyle name="Normal 4 3 2" xfId="2519"/>
    <cellStyle name="Normal 4 3 2 2" xfId="2520"/>
    <cellStyle name="Normal 4 3 2 2 2" xfId="2521"/>
    <cellStyle name="Normal 4 3 2 2 3" xfId="2522"/>
    <cellStyle name="Normal 4 3 2 2 4" xfId="2523"/>
    <cellStyle name="Normal 4 3 2 3" xfId="2524"/>
    <cellStyle name="Normal 4 3 2 4" xfId="2525"/>
    <cellStyle name="Normal 4 3 2 5" xfId="2526"/>
    <cellStyle name="Normal 4 3 3" xfId="2527"/>
    <cellStyle name="Normal 4 3 3 2" xfId="2528"/>
    <cellStyle name="Normal 4 3 3 3" xfId="2529"/>
    <cellStyle name="Normal 4 3 3 4" xfId="2530"/>
    <cellStyle name="Normal 4 3 4" xfId="2531"/>
    <cellStyle name="Normal 4 3 5" xfId="2532"/>
    <cellStyle name="Normal 4 3 6" xfId="2533"/>
    <cellStyle name="Normal 4 4" xfId="2534"/>
    <cellStyle name="Normal 4 4 2" xfId="2535"/>
    <cellStyle name="Normal 4 4 2 2" xfId="2536"/>
    <cellStyle name="Normal 4 4 2 3" xfId="2537"/>
    <cellStyle name="Normal 4 4 2 4" xfId="2538"/>
    <cellStyle name="Normal 4 4 3" xfId="2539"/>
    <cellStyle name="Normal 4 4 4" xfId="2540"/>
    <cellStyle name="Normal 4 4 5" xfId="2541"/>
    <cellStyle name="Normal 4 5" xfId="2542"/>
    <cellStyle name="Normal 4 5 2" xfId="2543"/>
    <cellStyle name="Normal 4 5 3" xfId="2544"/>
    <cellStyle name="Normal 4 5 4" xfId="2545"/>
    <cellStyle name="Normal 4 6" xfId="2546"/>
    <cellStyle name="Normal 4 7" xfId="2547"/>
    <cellStyle name="Normal 4 8" xfId="2548"/>
    <cellStyle name="Normal 4 9" xfId="2549"/>
    <cellStyle name="Normal 40" xfId="2550"/>
    <cellStyle name="Normal 41" xfId="2551"/>
    <cellStyle name="Normal 42" xfId="2552"/>
    <cellStyle name="Normal 43" xfId="2553"/>
    <cellStyle name="Normal 44" xfId="2554"/>
    <cellStyle name="Normal 45" xfId="2555"/>
    <cellStyle name="Normal 46" xfId="2556"/>
    <cellStyle name="Normal 47" xfId="2557"/>
    <cellStyle name="Normal 48" xfId="3182"/>
    <cellStyle name="Normal 49" xfId="3177"/>
    <cellStyle name="Normal 5" xfId="2558"/>
    <cellStyle name="Normal 5 10" xfId="2559"/>
    <cellStyle name="Normal 5 2" xfId="2560"/>
    <cellStyle name="Normal 5 2 2" xfId="2561"/>
    <cellStyle name="Normal 5 2 3" xfId="2562"/>
    <cellStyle name="Normal 5 2 4" xfId="2563"/>
    <cellStyle name="Normal 5 2 5" xfId="2564"/>
    <cellStyle name="Normal 5 2 6" xfId="2565"/>
    <cellStyle name="Normal 5 2 7" xfId="2566"/>
    <cellStyle name="Normal 5 2 8" xfId="2567"/>
    <cellStyle name="Normal 5 2 9" xfId="2568"/>
    <cellStyle name="Normal 5 3" xfId="2569"/>
    <cellStyle name="Normal 5 3 2" xfId="2570"/>
    <cellStyle name="Normal 5 3 2 2" xfId="2571"/>
    <cellStyle name="Normal 5 3 2 2 2" xfId="2572"/>
    <cellStyle name="Normal 5 3 2 2 2 2" xfId="2573"/>
    <cellStyle name="Normal 5 3 2 2 2 3" xfId="2574"/>
    <cellStyle name="Normal 5 3 2 2 2 4" xfId="2575"/>
    <cellStyle name="Normal 5 3 2 2 3" xfId="2576"/>
    <cellStyle name="Normal 5 3 2 2 4" xfId="2577"/>
    <cellStyle name="Normal 5 3 2 2 5" xfId="2578"/>
    <cellStyle name="Normal 5 3 2 3" xfId="2579"/>
    <cellStyle name="Normal 5 3 2 3 2" xfId="2580"/>
    <cellStyle name="Normal 5 3 2 3 3" xfId="2581"/>
    <cellStyle name="Normal 5 3 2 3 4" xfId="2582"/>
    <cellStyle name="Normal 5 3 2 4" xfId="2583"/>
    <cellStyle name="Normal 5 3 2 5" xfId="2584"/>
    <cellStyle name="Normal 5 3 2 6" xfId="2585"/>
    <cellStyle name="Normal 5 3 3" xfId="2586"/>
    <cellStyle name="Normal 5 3 3 2" xfId="2587"/>
    <cellStyle name="Normal 5 3 3 2 2" xfId="2588"/>
    <cellStyle name="Normal 5 3 3 2 3" xfId="2589"/>
    <cellStyle name="Normal 5 3 3 2 4" xfId="2590"/>
    <cellStyle name="Normal 5 3 3 3" xfId="2591"/>
    <cellStyle name="Normal 5 3 3 4" xfId="2592"/>
    <cellStyle name="Normal 5 3 3 5" xfId="2593"/>
    <cellStyle name="Normal 5 3 4" xfId="2594"/>
    <cellStyle name="Normal 5 3 4 2" xfId="2595"/>
    <cellStyle name="Normal 5 3 4 3" xfId="2596"/>
    <cellStyle name="Normal 5 3 4 4" xfId="2597"/>
    <cellStyle name="Normal 5 3 5" xfId="2598"/>
    <cellStyle name="Normal 5 3 6" xfId="2599"/>
    <cellStyle name="Normal 5 3 7" xfId="2600"/>
    <cellStyle name="Normal 5 4" xfId="2601"/>
    <cellStyle name="Normal 5 4 2" xfId="2602"/>
    <cellStyle name="Normal 5 4 2 2" xfId="2603"/>
    <cellStyle name="Normal 5 4 2 2 2" xfId="2604"/>
    <cellStyle name="Normal 5 4 2 2 3" xfId="2605"/>
    <cellStyle name="Normal 5 4 2 2 4" xfId="2606"/>
    <cellStyle name="Normal 5 4 2 3" xfId="2607"/>
    <cellStyle name="Normal 5 4 2 4" xfId="2608"/>
    <cellStyle name="Normal 5 4 2 5" xfId="2609"/>
    <cellStyle name="Normal 5 4 3" xfId="2610"/>
    <cellStyle name="Normal 5 4 3 2" xfId="2611"/>
    <cellStyle name="Normal 5 4 3 3" xfId="2612"/>
    <cellStyle name="Normal 5 4 3 4" xfId="2613"/>
    <cellStyle name="Normal 5 4 4" xfId="2614"/>
    <cellStyle name="Normal 5 4 5" xfId="2615"/>
    <cellStyle name="Normal 5 4 6" xfId="2616"/>
    <cellStyle name="Normal 5 5" xfId="2617"/>
    <cellStyle name="Normal 5 5 2" xfId="2618"/>
    <cellStyle name="Normal 5 5 2 2" xfId="2619"/>
    <cellStyle name="Normal 5 5 2 3" xfId="2620"/>
    <cellStyle name="Normal 5 5 2 4" xfId="2621"/>
    <cellStyle name="Normal 5 5 3" xfId="2622"/>
    <cellStyle name="Normal 5 5 4" xfId="2623"/>
    <cellStyle name="Normal 5 5 5" xfId="2624"/>
    <cellStyle name="Normal 5 6" xfId="2625"/>
    <cellStyle name="Normal 5 6 2" xfId="2626"/>
    <cellStyle name="Normal 5 6 3" xfId="2627"/>
    <cellStyle name="Normal 5 6 4" xfId="2628"/>
    <cellStyle name="Normal 5 7" xfId="2629"/>
    <cellStyle name="Normal 5 8" xfId="2630"/>
    <cellStyle name="Normal 5 9" xfId="2631"/>
    <cellStyle name="Normal 50" xfId="3780"/>
    <cellStyle name="Normal 51" xfId="3778"/>
    <cellStyle name="Normal 52" xfId="3777"/>
    <cellStyle name="Normal 53" xfId="3781"/>
    <cellStyle name="Normal 54" xfId="3808"/>
    <cellStyle name="Normal 55" xfId="7"/>
    <cellStyle name="Normal 55 2" xfId="3814"/>
    <cellStyle name="Normal 6" xfId="2632"/>
    <cellStyle name="Normal 6 10" xfId="2633"/>
    <cellStyle name="Normal 6 2" xfId="2634"/>
    <cellStyle name="Normal 6 2 2" xfId="2635"/>
    <cellStyle name="Normal 6 2 2 2" xfId="2636"/>
    <cellStyle name="Normal 6 2 2 2 2" xfId="2637"/>
    <cellStyle name="Normal 6 2 2 2 2 2" xfId="2638"/>
    <cellStyle name="Normal 6 2 2 2 2 2 2" xfId="2639"/>
    <cellStyle name="Normal 6 2 2 2 2 2 3" xfId="2640"/>
    <cellStyle name="Normal 6 2 2 2 2 2 4" xfId="2641"/>
    <cellStyle name="Normal 6 2 2 2 2 3" xfId="2642"/>
    <cellStyle name="Normal 6 2 2 2 2 4" xfId="2643"/>
    <cellStyle name="Normal 6 2 2 2 2 5" xfId="2644"/>
    <cellStyle name="Normal 6 2 2 2 3" xfId="2645"/>
    <cellStyle name="Normal 6 2 2 2 3 2" xfId="2646"/>
    <cellStyle name="Normal 6 2 2 2 3 3" xfId="2647"/>
    <cellStyle name="Normal 6 2 2 2 3 4" xfId="2648"/>
    <cellStyle name="Normal 6 2 2 2 4" xfId="2649"/>
    <cellStyle name="Normal 6 2 2 2 5" xfId="2650"/>
    <cellStyle name="Normal 6 2 2 2 6" xfId="2651"/>
    <cellStyle name="Normal 6 2 2 3" xfId="2652"/>
    <cellStyle name="Normal 6 2 2 3 2" xfId="2653"/>
    <cellStyle name="Normal 6 2 2 3 2 2" xfId="2654"/>
    <cellStyle name="Normal 6 2 2 3 2 3" xfId="2655"/>
    <cellStyle name="Normal 6 2 2 3 2 4" xfId="2656"/>
    <cellStyle name="Normal 6 2 2 3 3" xfId="2657"/>
    <cellStyle name="Normal 6 2 2 3 4" xfId="2658"/>
    <cellStyle name="Normal 6 2 2 3 5" xfId="2659"/>
    <cellStyle name="Normal 6 2 2 4" xfId="2660"/>
    <cellStyle name="Normal 6 2 2 4 2" xfId="2661"/>
    <cellStyle name="Normal 6 2 2 4 3" xfId="2662"/>
    <cellStyle name="Normal 6 2 2 4 4" xfId="2663"/>
    <cellStyle name="Normal 6 2 2 5" xfId="2664"/>
    <cellStyle name="Normal 6 2 2 6" xfId="2665"/>
    <cellStyle name="Normal 6 2 2 7" xfId="2666"/>
    <cellStyle name="Normal 6 2 3" xfId="2667"/>
    <cellStyle name="Normal 6 2 3 2" xfId="2668"/>
    <cellStyle name="Normal 6 2 3 2 2" xfId="2669"/>
    <cellStyle name="Normal 6 2 3 2 2 2" xfId="2670"/>
    <cellStyle name="Normal 6 2 3 2 2 3" xfId="2671"/>
    <cellStyle name="Normal 6 2 3 2 2 4" xfId="2672"/>
    <cellStyle name="Normal 6 2 3 2 3" xfId="2673"/>
    <cellStyle name="Normal 6 2 3 2 4" xfId="2674"/>
    <cellStyle name="Normal 6 2 3 2 5" xfId="2675"/>
    <cellStyle name="Normal 6 2 3 3" xfId="2676"/>
    <cellStyle name="Normal 6 2 3 3 2" xfId="2677"/>
    <cellStyle name="Normal 6 2 3 3 3" xfId="2678"/>
    <cellStyle name="Normal 6 2 3 3 4" xfId="2679"/>
    <cellStyle name="Normal 6 2 3 4" xfId="2680"/>
    <cellStyle name="Normal 6 2 3 5" xfId="2681"/>
    <cellStyle name="Normal 6 2 3 6" xfId="2682"/>
    <cellStyle name="Normal 6 2 4" xfId="2683"/>
    <cellStyle name="Normal 6 2 4 2" xfId="2684"/>
    <cellStyle name="Normal 6 2 4 2 2" xfId="2685"/>
    <cellStyle name="Normal 6 2 4 2 3" xfId="2686"/>
    <cellStyle name="Normal 6 2 4 2 4" xfId="2687"/>
    <cellStyle name="Normal 6 2 4 3" xfId="2688"/>
    <cellStyle name="Normal 6 2 4 4" xfId="2689"/>
    <cellStyle name="Normal 6 2 4 5" xfId="2690"/>
    <cellStyle name="Normal 6 2 5" xfId="2691"/>
    <cellStyle name="Normal 6 2 5 2" xfId="2692"/>
    <cellStyle name="Normal 6 2 5 3" xfId="2693"/>
    <cellStyle name="Normal 6 2 5 4" xfId="2694"/>
    <cellStyle name="Normal 6 2 6" xfId="2695"/>
    <cellStyle name="Normal 6 2 7" xfId="2696"/>
    <cellStyle name="Normal 6 2 8" xfId="2697"/>
    <cellStyle name="Normal 6 3" xfId="2698"/>
    <cellStyle name="Normal 6 3 2" xfId="2699"/>
    <cellStyle name="Normal 6 3 2 2" xfId="2700"/>
    <cellStyle name="Normal 6 3 2 2 2" xfId="2701"/>
    <cellStyle name="Normal 6 3 2 2 2 2" xfId="2702"/>
    <cellStyle name="Normal 6 3 2 2 2 3" xfId="2703"/>
    <cellStyle name="Normal 6 3 2 2 2 4" xfId="2704"/>
    <cellStyle name="Normal 6 3 2 2 3" xfId="2705"/>
    <cellStyle name="Normal 6 3 2 2 4" xfId="2706"/>
    <cellStyle name="Normal 6 3 2 2 5" xfId="2707"/>
    <cellStyle name="Normal 6 3 2 3" xfId="2708"/>
    <cellStyle name="Normal 6 3 2 3 2" xfId="2709"/>
    <cellStyle name="Normal 6 3 2 3 3" xfId="2710"/>
    <cellStyle name="Normal 6 3 2 3 4" xfId="2711"/>
    <cellStyle name="Normal 6 3 2 4" xfId="2712"/>
    <cellStyle name="Normal 6 3 2 5" xfId="2713"/>
    <cellStyle name="Normal 6 3 2 6" xfId="2714"/>
    <cellStyle name="Normal 6 3 3" xfId="2715"/>
    <cellStyle name="Normal 6 3 3 2" xfId="2716"/>
    <cellStyle name="Normal 6 3 3 2 2" xfId="2717"/>
    <cellStyle name="Normal 6 3 3 2 3" xfId="2718"/>
    <cellStyle name="Normal 6 3 3 2 4" xfId="2719"/>
    <cellStyle name="Normal 6 3 3 3" xfId="2720"/>
    <cellStyle name="Normal 6 3 3 4" xfId="2721"/>
    <cellStyle name="Normal 6 3 3 5" xfId="2722"/>
    <cellStyle name="Normal 6 3 4" xfId="2723"/>
    <cellStyle name="Normal 6 3 4 2" xfId="2724"/>
    <cellStyle name="Normal 6 3 4 3" xfId="2725"/>
    <cellStyle name="Normal 6 3 4 4" xfId="2726"/>
    <cellStyle name="Normal 6 3 5" xfId="2727"/>
    <cellStyle name="Normal 6 3 6" xfId="2728"/>
    <cellStyle name="Normal 6 3 7" xfId="2729"/>
    <cellStyle name="Normal 6 4" xfId="2730"/>
    <cellStyle name="Normal 6 4 2" xfId="2731"/>
    <cellStyle name="Normal 6 4 2 2" xfId="2732"/>
    <cellStyle name="Normal 6 4 2 2 2" xfId="2733"/>
    <cellStyle name="Normal 6 4 2 2 3" xfId="2734"/>
    <cellStyle name="Normal 6 4 2 2 4" xfId="2735"/>
    <cellStyle name="Normal 6 4 2 3" xfId="2736"/>
    <cellStyle name="Normal 6 4 2 4" xfId="2737"/>
    <cellStyle name="Normal 6 4 2 5" xfId="2738"/>
    <cellStyle name="Normal 6 4 3" xfId="2739"/>
    <cellStyle name="Normal 6 4 3 2" xfId="2740"/>
    <cellStyle name="Normal 6 4 3 3" xfId="2741"/>
    <cellStyle name="Normal 6 4 3 4" xfId="2742"/>
    <cellStyle name="Normal 6 4 4" xfId="2743"/>
    <cellStyle name="Normal 6 4 5" xfId="2744"/>
    <cellStyle name="Normal 6 4 6" xfId="2745"/>
    <cellStyle name="Normal 6 5" xfId="2746"/>
    <cellStyle name="Normal 6 5 2" xfId="2747"/>
    <cellStyle name="Normal 6 5 2 2" xfId="2748"/>
    <cellStyle name="Normal 6 5 2 3" xfId="2749"/>
    <cellStyle name="Normal 6 5 2 4" xfId="2750"/>
    <cellStyle name="Normal 6 5 3" xfId="2751"/>
    <cellStyle name="Normal 6 5 4" xfId="2752"/>
    <cellStyle name="Normal 6 5 5" xfId="2753"/>
    <cellStyle name="Normal 6 6" xfId="2754"/>
    <cellStyle name="Normal 6 6 2" xfId="2755"/>
    <cellStyle name="Normal 6 6 3" xfId="2756"/>
    <cellStyle name="Normal 6 6 4" xfId="2757"/>
    <cellStyle name="Normal 6 7" xfId="2758"/>
    <cellStyle name="Normal 6 8" xfId="2759"/>
    <cellStyle name="Normal 6 9" xfId="2760"/>
    <cellStyle name="Normal 7" xfId="2761"/>
    <cellStyle name="Normal 7 2" xfId="2762"/>
    <cellStyle name="Normal 7 2 2" xfId="2763"/>
    <cellStyle name="Normal 7 2 2 2" xfId="2764"/>
    <cellStyle name="Normal 7 2 2 2 2" xfId="2765"/>
    <cellStyle name="Normal 7 2 2 2 2 2" xfId="2766"/>
    <cellStyle name="Normal 7 2 2 2 2 3" xfId="2767"/>
    <cellStyle name="Normal 7 2 2 2 2 4" xfId="2768"/>
    <cellStyle name="Normal 7 2 2 2 3" xfId="2769"/>
    <cellStyle name="Normal 7 2 2 2 4" xfId="2770"/>
    <cellStyle name="Normal 7 2 2 2 5" xfId="2771"/>
    <cellStyle name="Normal 7 2 2 3" xfId="2772"/>
    <cellStyle name="Normal 7 2 2 3 2" xfId="2773"/>
    <cellStyle name="Normal 7 2 2 3 3" xfId="2774"/>
    <cellStyle name="Normal 7 2 2 3 4" xfId="2775"/>
    <cellStyle name="Normal 7 2 2 4" xfId="2776"/>
    <cellStyle name="Normal 7 2 2 5" xfId="2777"/>
    <cellStyle name="Normal 7 2 2 6" xfId="2778"/>
    <cellStyle name="Normal 7 2 3" xfId="2779"/>
    <cellStyle name="Normal 7 2 3 2" xfId="2780"/>
    <cellStyle name="Normal 7 2 3 2 2" xfId="2781"/>
    <cellStyle name="Normal 7 2 3 2 3" xfId="2782"/>
    <cellStyle name="Normal 7 2 3 2 4" xfId="2783"/>
    <cellStyle name="Normal 7 2 3 3" xfId="2784"/>
    <cellStyle name="Normal 7 2 3 4" xfId="2785"/>
    <cellStyle name="Normal 7 2 3 5" xfId="2786"/>
    <cellStyle name="Normal 7 2 4" xfId="2787"/>
    <cellStyle name="Normal 7 2 4 2" xfId="2788"/>
    <cellStyle name="Normal 7 2 4 3" xfId="2789"/>
    <cellStyle name="Normal 7 2 4 4" xfId="2790"/>
    <cellStyle name="Normal 7 2 5" xfId="2791"/>
    <cellStyle name="Normal 7 2 6" xfId="2792"/>
    <cellStyle name="Normal 7 2 7" xfId="2793"/>
    <cellStyle name="Normal 7 3" xfId="2794"/>
    <cellStyle name="Normal 7 3 2" xfId="2795"/>
    <cellStyle name="Normal 7 3 2 2" xfId="2796"/>
    <cellStyle name="Normal 7 3 2 2 2" xfId="2797"/>
    <cellStyle name="Normal 7 3 2 2 3" xfId="2798"/>
    <cellStyle name="Normal 7 3 2 2 4" xfId="2799"/>
    <cellStyle name="Normal 7 3 2 3" xfId="2800"/>
    <cellStyle name="Normal 7 3 2 4" xfId="2801"/>
    <cellStyle name="Normal 7 3 2 5" xfId="2802"/>
    <cellStyle name="Normal 7 3 3" xfId="2803"/>
    <cellStyle name="Normal 7 3 3 2" xfId="2804"/>
    <cellStyle name="Normal 7 3 3 3" xfId="2805"/>
    <cellStyle name="Normal 7 3 3 4" xfId="2806"/>
    <cellStyle name="Normal 7 3 4" xfId="2807"/>
    <cellStyle name="Normal 7 3 5" xfId="2808"/>
    <cellStyle name="Normal 7 3 6" xfId="2809"/>
    <cellStyle name="Normal 7 4" xfId="2810"/>
    <cellStyle name="Normal 7 4 2" xfId="2811"/>
    <cellStyle name="Normal 7 4 2 2" xfId="2812"/>
    <cellStyle name="Normal 7 4 2 3" xfId="2813"/>
    <cellStyle name="Normal 7 4 2 4" xfId="2814"/>
    <cellStyle name="Normal 7 4 3" xfId="2815"/>
    <cellStyle name="Normal 7 4 4" xfId="2816"/>
    <cellStyle name="Normal 7 4 5" xfId="2817"/>
    <cellStyle name="Normal 7 5" xfId="2818"/>
    <cellStyle name="Normal 7 5 2" xfId="2819"/>
    <cellStyle name="Normal 7 5 3" xfId="2820"/>
    <cellStyle name="Normal 7 5 4" xfId="2821"/>
    <cellStyle name="Normal 7 6" xfId="2822"/>
    <cellStyle name="Normal 7 7" xfId="2823"/>
    <cellStyle name="Normal 7 8" xfId="2824"/>
    <cellStyle name="Normal 7 9" xfId="2825"/>
    <cellStyle name="Normal 8" xfId="2826"/>
    <cellStyle name="Normal 8 2" xfId="2827"/>
    <cellStyle name="Normal 8 3" xfId="2828"/>
    <cellStyle name="Normal 8 4" xfId="2829"/>
    <cellStyle name="Normal 8 5" xfId="2830"/>
    <cellStyle name="Normal 8 6" xfId="2831"/>
    <cellStyle name="Normal 8 7" xfId="2832"/>
    <cellStyle name="Normal 8 8" xfId="2833"/>
    <cellStyle name="Normal 8 9" xfId="2834"/>
    <cellStyle name="Normal 9" xfId="2835"/>
    <cellStyle name="Normal 9 2" xfId="2836"/>
    <cellStyle name="Normal 9 2 2" xfId="2837"/>
    <cellStyle name="Normal 9 2 2 2" xfId="2838"/>
    <cellStyle name="Normal 9 2 2 2 2" xfId="2839"/>
    <cellStyle name="Normal 9 2 2 2 3" xfId="2840"/>
    <cellStyle name="Normal 9 2 2 2 4" xfId="2841"/>
    <cellStyle name="Normal 9 2 2 3" xfId="2842"/>
    <cellStyle name="Normal 9 2 2 4" xfId="2843"/>
    <cellStyle name="Normal 9 2 2 5" xfId="2844"/>
    <cellStyle name="Normal 9 2 3" xfId="2845"/>
    <cellStyle name="Normal 9 2 3 2" xfId="2846"/>
    <cellStyle name="Normal 9 2 3 3" xfId="2847"/>
    <cellStyle name="Normal 9 2 3 4" xfId="2848"/>
    <cellStyle name="Normal 9 2 4" xfId="2849"/>
    <cellStyle name="Normal 9 2 5" xfId="2850"/>
    <cellStyle name="Normal 9 2 6" xfId="2851"/>
    <cellStyle name="Normal 9 3" xfId="2852"/>
    <cellStyle name="Normal 9 3 2" xfId="2853"/>
    <cellStyle name="Normal 9 3 2 2" xfId="2854"/>
    <cellStyle name="Normal 9 3 2 3" xfId="2855"/>
    <cellStyle name="Normal 9 3 2 4" xfId="2856"/>
    <cellStyle name="Normal 9 3 3" xfId="2857"/>
    <cellStyle name="Normal 9 3 4" xfId="2858"/>
    <cellStyle name="Normal 9 3 5" xfId="2859"/>
    <cellStyle name="Normal 9 4" xfId="2860"/>
    <cellStyle name="Normal 9 4 2" xfId="2861"/>
    <cellStyle name="Normal 9 4 3" xfId="2862"/>
    <cellStyle name="Normal 9 4 4" xfId="2863"/>
    <cellStyle name="Normal 9 5" xfId="2864"/>
    <cellStyle name="Normal 9 6" xfId="2865"/>
    <cellStyle name="Normal 9 7" xfId="2866"/>
    <cellStyle name="Normal 9 8" xfId="3176"/>
    <cellStyle name="Note" xfId="2867"/>
    <cellStyle name="Note 10" xfId="2868"/>
    <cellStyle name="Note 10 2" xfId="4754"/>
    <cellStyle name="Note 11" xfId="2869"/>
    <cellStyle name="Note 11 2" xfId="4755"/>
    <cellStyle name="Note 12" xfId="2870"/>
    <cellStyle name="Note 12 2" xfId="4756"/>
    <cellStyle name="Note 13" xfId="4753"/>
    <cellStyle name="Note 2" xfId="2871"/>
    <cellStyle name="Note 2 10" xfId="2872"/>
    <cellStyle name="Note 2 10 2" xfId="4758"/>
    <cellStyle name="Note 2 11" xfId="2873"/>
    <cellStyle name="Note 2 11 2" xfId="4759"/>
    <cellStyle name="Note 2 12" xfId="4757"/>
    <cellStyle name="Note 2 2" xfId="2874"/>
    <cellStyle name="Note 2 2 2" xfId="2875"/>
    <cellStyle name="Note 2 2 2 2" xfId="4761"/>
    <cellStyle name="Note 2 2 3" xfId="2876"/>
    <cellStyle name="Note 2 2 3 2" xfId="4762"/>
    <cellStyle name="Note 2 2 4" xfId="2877"/>
    <cellStyle name="Note 2 2 4 2" xfId="4763"/>
    <cellStyle name="Note 2 2 5" xfId="4760"/>
    <cellStyle name="Note 2 3" xfId="2878"/>
    <cellStyle name="Note 2 3 2" xfId="2879"/>
    <cellStyle name="Note 2 3 2 2" xfId="4765"/>
    <cellStyle name="Note 2 3 3" xfId="2880"/>
    <cellStyle name="Note 2 3 3 2" xfId="4766"/>
    <cellStyle name="Note 2 3 4" xfId="2881"/>
    <cellStyle name="Note 2 3 4 2" xfId="4767"/>
    <cellStyle name="Note 2 3 5" xfId="4764"/>
    <cellStyle name="Note 2 4" xfId="2882"/>
    <cellStyle name="Note 2 4 2" xfId="2883"/>
    <cellStyle name="Note 2 4 2 2" xfId="4769"/>
    <cellStyle name="Note 2 4 3" xfId="2884"/>
    <cellStyle name="Note 2 4 3 2" xfId="4770"/>
    <cellStyle name="Note 2 4 4" xfId="2885"/>
    <cellStyle name="Note 2 4 4 2" xfId="4771"/>
    <cellStyle name="Note 2 4 5" xfId="4768"/>
    <cellStyle name="Note 2 5" xfId="2886"/>
    <cellStyle name="Note 2 5 2" xfId="2887"/>
    <cellStyle name="Note 2 5 2 2" xfId="4773"/>
    <cellStyle name="Note 2 5 3" xfId="2888"/>
    <cellStyle name="Note 2 5 3 2" xfId="4774"/>
    <cellStyle name="Note 2 5 4" xfId="2889"/>
    <cellStyle name="Note 2 5 4 2" xfId="4775"/>
    <cellStyle name="Note 2 5 5" xfId="4772"/>
    <cellStyle name="Note 2 6" xfId="2890"/>
    <cellStyle name="Note 2 6 2" xfId="2891"/>
    <cellStyle name="Note 2 6 2 2" xfId="4777"/>
    <cellStyle name="Note 2 6 3" xfId="2892"/>
    <cellStyle name="Note 2 6 3 2" xfId="4778"/>
    <cellStyle name="Note 2 6 4" xfId="2893"/>
    <cellStyle name="Note 2 6 4 2" xfId="4779"/>
    <cellStyle name="Note 2 6 5" xfId="4776"/>
    <cellStyle name="Note 2 7" xfId="2894"/>
    <cellStyle name="Note 2 7 2" xfId="2895"/>
    <cellStyle name="Note 2 7 2 2" xfId="4781"/>
    <cellStyle name="Note 2 7 3" xfId="2896"/>
    <cellStyle name="Note 2 7 3 2" xfId="4782"/>
    <cellStyle name="Note 2 7 4" xfId="2897"/>
    <cellStyle name="Note 2 7 4 2" xfId="4783"/>
    <cellStyle name="Note 2 7 5" xfId="4780"/>
    <cellStyle name="Note 2 8" xfId="2898"/>
    <cellStyle name="Note 2 8 2" xfId="2899"/>
    <cellStyle name="Note 2 8 2 2" xfId="4785"/>
    <cellStyle name="Note 2 8 3" xfId="2900"/>
    <cellStyle name="Note 2 8 3 2" xfId="4786"/>
    <cellStyle name="Note 2 8 4" xfId="2901"/>
    <cellStyle name="Note 2 8 4 2" xfId="4787"/>
    <cellStyle name="Note 2 8 5" xfId="4784"/>
    <cellStyle name="Note 2 9" xfId="2902"/>
    <cellStyle name="Note 2 9 2" xfId="4788"/>
    <cellStyle name="Note 3" xfId="2903"/>
    <cellStyle name="Note 3 2" xfId="2904"/>
    <cellStyle name="Note 3 2 2" xfId="4790"/>
    <cellStyle name="Note 3 3" xfId="2905"/>
    <cellStyle name="Note 3 3 2" xfId="4791"/>
    <cellStyle name="Note 3 4" xfId="2906"/>
    <cellStyle name="Note 3 4 2" xfId="4792"/>
    <cellStyle name="Note 3 5" xfId="4789"/>
    <cellStyle name="Note 4" xfId="2907"/>
    <cellStyle name="Note 4 2" xfId="2908"/>
    <cellStyle name="Note 4 2 2" xfId="4794"/>
    <cellStyle name="Note 4 3" xfId="2909"/>
    <cellStyle name="Note 4 3 2" xfId="4795"/>
    <cellStyle name="Note 4 4" xfId="2910"/>
    <cellStyle name="Note 4 4 2" xfId="4796"/>
    <cellStyle name="Note 4 5" xfId="4793"/>
    <cellStyle name="Note 5" xfId="2911"/>
    <cellStyle name="Note 5 2" xfId="2912"/>
    <cellStyle name="Note 5 2 2" xfId="4798"/>
    <cellStyle name="Note 5 3" xfId="2913"/>
    <cellStyle name="Note 5 3 2" xfId="4799"/>
    <cellStyle name="Note 5 4" xfId="2914"/>
    <cellStyle name="Note 5 4 2" xfId="4800"/>
    <cellStyle name="Note 5 5" xfId="4797"/>
    <cellStyle name="Note 6" xfId="2915"/>
    <cellStyle name="Note 6 2" xfId="2916"/>
    <cellStyle name="Note 6 2 2" xfId="4802"/>
    <cellStyle name="Note 6 3" xfId="2917"/>
    <cellStyle name="Note 6 3 2" xfId="4803"/>
    <cellStyle name="Note 6 4" xfId="2918"/>
    <cellStyle name="Note 6 4 2" xfId="4804"/>
    <cellStyle name="Note 6 5" xfId="4801"/>
    <cellStyle name="Note 7" xfId="2919"/>
    <cellStyle name="Note 7 2" xfId="2920"/>
    <cellStyle name="Note 7 2 2" xfId="4806"/>
    <cellStyle name="Note 7 3" xfId="2921"/>
    <cellStyle name="Note 7 3 2" xfId="4807"/>
    <cellStyle name="Note 7 4" xfId="2922"/>
    <cellStyle name="Note 7 4 2" xfId="4808"/>
    <cellStyle name="Note 7 5" xfId="4805"/>
    <cellStyle name="Note 8" xfId="2923"/>
    <cellStyle name="Note 8 2" xfId="2924"/>
    <cellStyle name="Note 8 2 2" xfId="4810"/>
    <cellStyle name="Note 8 3" xfId="2925"/>
    <cellStyle name="Note 8 3 2" xfId="4811"/>
    <cellStyle name="Note 8 4" xfId="2926"/>
    <cellStyle name="Note 8 4 2" xfId="4812"/>
    <cellStyle name="Note 8 5" xfId="4809"/>
    <cellStyle name="Note 9" xfId="2927"/>
    <cellStyle name="Note 9 2" xfId="2928"/>
    <cellStyle name="Note 9 2 2" xfId="4814"/>
    <cellStyle name="Note 9 3" xfId="2929"/>
    <cellStyle name="Note 9 3 2" xfId="4815"/>
    <cellStyle name="Note 9 4" xfId="2930"/>
    <cellStyle name="Note 9 4 2" xfId="4816"/>
    <cellStyle name="Note 9 5" xfId="4813"/>
    <cellStyle name="Output" xfId="2931"/>
    <cellStyle name="Output 2" xfId="2932"/>
    <cellStyle name="Output 3" xfId="2933"/>
    <cellStyle name="Output 3 2" xfId="2934"/>
    <cellStyle name="Output 3 2 2" xfId="2935"/>
    <cellStyle name="Output 3 2 2 2" xfId="4819"/>
    <cellStyle name="Output 3 2 3" xfId="2936"/>
    <cellStyle name="Output 3 2 3 2" xfId="4820"/>
    <cellStyle name="Output 3 2 4" xfId="2937"/>
    <cellStyle name="Output 3 2 4 2" xfId="4821"/>
    <cellStyle name="Output 3 2 5" xfId="4818"/>
    <cellStyle name="Output 3 3" xfId="4817"/>
    <cellStyle name="Pourcentage 2" xfId="2938"/>
    <cellStyle name="Pourcentage 2 10" xfId="2939"/>
    <cellStyle name="Pourcentage 2 11" xfId="2940"/>
    <cellStyle name="Pourcentage 2 2" xfId="2941"/>
    <cellStyle name="Pourcentage 2 2 2" xfId="2942"/>
    <cellStyle name="Pourcentage 2 2 3" xfId="2943"/>
    <cellStyle name="Pourcentage 2 2 4" xfId="2944"/>
    <cellStyle name="Pourcentage 2 2 5" xfId="2945"/>
    <cellStyle name="Pourcentage 2 2 6" xfId="2946"/>
    <cellStyle name="Pourcentage 2 2 7" xfId="2947"/>
    <cellStyle name="Pourcentage 2 2 8" xfId="2948"/>
    <cellStyle name="Pourcentage 2 2 9" xfId="2949"/>
    <cellStyle name="Pourcentage 2 3" xfId="2950"/>
    <cellStyle name="Pourcentage 2 4" xfId="2951"/>
    <cellStyle name="Pourcentage 2 5" xfId="2952"/>
    <cellStyle name="Pourcentage 2 6" xfId="2953"/>
    <cellStyle name="Pourcentage 2 7" xfId="2954"/>
    <cellStyle name="Pourcentage 2 8" xfId="2955"/>
    <cellStyle name="Pourcentage 2 9" xfId="2956"/>
    <cellStyle name="Pourcentage 3" xfId="2957"/>
    <cellStyle name="Pourcentage 3 2" xfId="2958"/>
    <cellStyle name="Pourcentage 3 3" xfId="2959"/>
    <cellStyle name="Pourcentage 3 4" xfId="2960"/>
    <cellStyle name="Pourcentage 3 5" xfId="2961"/>
    <cellStyle name="Pourcentage 3 6" xfId="2962"/>
    <cellStyle name="Pourcentage 3 7" xfId="2963"/>
    <cellStyle name="Pourcentage 3 8" xfId="2964"/>
    <cellStyle name="Pourcentage 3 9" xfId="2965"/>
    <cellStyle name="Pourcentage 4" xfId="2966"/>
    <cellStyle name="Pourcentage 4 2" xfId="2967"/>
    <cellStyle name="Pourcentage 4 3" xfId="2968"/>
    <cellStyle name="Pourcentage 4 4" xfId="2969"/>
    <cellStyle name="Pourcentage 4 5" xfId="2970"/>
    <cellStyle name="Pourcentage 4 6" xfId="2971"/>
    <cellStyle name="Pourcentage 4 7" xfId="2972"/>
    <cellStyle name="Pourcentage 4 8" xfId="2973"/>
    <cellStyle name="Pourcentage 4 9" xfId="2974"/>
    <cellStyle name="Pourcentage 5" xfId="2975"/>
    <cellStyle name="Pourcentage 5 2" xfId="2976"/>
    <cellStyle name="Pourcentage 5 3" xfId="2977"/>
    <cellStyle name="Pourcentage 5 4" xfId="2978"/>
    <cellStyle name="Pourcentage 5 5" xfId="2979"/>
    <cellStyle name="Pourcentage 5 6" xfId="2980"/>
    <cellStyle name="Pourcentage 5 7" xfId="2981"/>
    <cellStyle name="Pourcentage 5 8" xfId="2982"/>
    <cellStyle name="Pourcentage 5 9" xfId="2983"/>
    <cellStyle name="Pourcentage 6" xfId="2984"/>
    <cellStyle name="Pourcentage 6 2" xfId="2985"/>
    <cellStyle name="Pourcentage 6 3" xfId="2986"/>
    <cellStyle name="Pourcentage 6 4" xfId="2987"/>
    <cellStyle name="Pourcentage 6 5" xfId="2988"/>
    <cellStyle name="Pourcentage 6 6" xfId="2989"/>
    <cellStyle name="Pourcentage 6 7" xfId="2990"/>
    <cellStyle name="Pourcentage 6 8" xfId="2991"/>
    <cellStyle name="Pourcentage 6 9" xfId="2992"/>
    <cellStyle name="Satisfaisant 2" xfId="2993"/>
    <cellStyle name="Satisfaisant 2 2" xfId="2994"/>
    <cellStyle name="Sortie 2" xfId="2995"/>
    <cellStyle name="Sortie 2 2" xfId="2996"/>
    <cellStyle name="Sortie 2 2 2" xfId="2997"/>
    <cellStyle name="Sortie 2 2 2 2" xfId="2998"/>
    <cellStyle name="Sortie 2 2 2 2 2" xfId="2999"/>
    <cellStyle name="Sortie 2 2 2 2 2 2" xfId="4826"/>
    <cellStyle name="Sortie 2 2 2 2 3" xfId="3000"/>
    <cellStyle name="Sortie 2 2 2 2 3 2" xfId="4827"/>
    <cellStyle name="Sortie 2 2 2 2 4" xfId="3001"/>
    <cellStyle name="Sortie 2 2 2 2 4 2" xfId="4828"/>
    <cellStyle name="Sortie 2 2 2 2 5" xfId="4825"/>
    <cellStyle name="Sortie 2 2 2 3" xfId="4824"/>
    <cellStyle name="Sortie 2 2 3" xfId="4823"/>
    <cellStyle name="Sortie 2 3" xfId="3002"/>
    <cellStyle name="Sortie 2 3 2" xfId="3003"/>
    <cellStyle name="Sortie 2 3 2 2" xfId="3004"/>
    <cellStyle name="Sortie 2 3 2 2 2" xfId="4831"/>
    <cellStyle name="Sortie 2 3 2 3" xfId="3005"/>
    <cellStyle name="Sortie 2 3 2 3 2" xfId="4832"/>
    <cellStyle name="Sortie 2 3 2 4" xfId="3006"/>
    <cellStyle name="Sortie 2 3 2 4 2" xfId="4833"/>
    <cellStyle name="Sortie 2 3 2 5" xfId="4830"/>
    <cellStyle name="Sortie 2 3 3" xfId="4829"/>
    <cellStyle name="Sortie 2 4" xfId="3007"/>
    <cellStyle name="Sortie 2 4 2" xfId="4834"/>
    <cellStyle name="Sortie 2 5" xfId="3776"/>
    <cellStyle name="Sortie 2 5 2" xfId="5559"/>
    <cellStyle name="Sortie 2 6" xfId="3812"/>
    <cellStyle name="Sortie 2 6 2" xfId="5567"/>
    <cellStyle name="Sortie 2 7" xfId="4822"/>
    <cellStyle name="Style 1" xfId="3008"/>
    <cellStyle name="Style 1 2" xfId="3009"/>
    <cellStyle name="Style 1 3" xfId="3010"/>
    <cellStyle name="Style 1 4" xfId="3011"/>
    <cellStyle name="Style 1 5" xfId="3012"/>
    <cellStyle name="Style 1 6" xfId="3013"/>
    <cellStyle name="Style 1 7" xfId="3014"/>
    <cellStyle name="Style 1 8" xfId="3015"/>
    <cellStyle name="Style 1 9" xfId="3016"/>
    <cellStyle name="Texte explicatif 2" xfId="3017"/>
    <cellStyle name="Texte explicatif 2 2" xfId="3018"/>
    <cellStyle name="Title" xfId="3019"/>
    <cellStyle name="Title 2" xfId="3020"/>
    <cellStyle name="Title 3" xfId="3021"/>
    <cellStyle name="Title 4" xfId="3022"/>
    <cellStyle name="Titre 2" xfId="3023"/>
    <cellStyle name="Titre 2 2" xfId="3024"/>
    <cellStyle name="Titre 1 2" xfId="3025"/>
    <cellStyle name="Titre 1 2 2" xfId="3026"/>
    <cellStyle name="Titre 2 2" xfId="3027"/>
    <cellStyle name="Titre 2 2 2" xfId="3028"/>
    <cellStyle name="Titre 3 2" xfId="3029"/>
    <cellStyle name="Titre 3 2 2" xfId="3030"/>
    <cellStyle name="Titre 4 2" xfId="3031"/>
    <cellStyle name="Titre 4 2 2" xfId="3032"/>
    <cellStyle name="Total 10" xfId="3034"/>
    <cellStyle name="Total 10 2" xfId="3035"/>
    <cellStyle name="Total 10 2 2" xfId="4837"/>
    <cellStyle name="Total 10 3" xfId="3036"/>
    <cellStyle name="Total 10 3 2" xfId="4838"/>
    <cellStyle name="Total 10 4" xfId="3037"/>
    <cellStyle name="Total 10 4 2" xfId="4839"/>
    <cellStyle name="Total 10 5" xfId="4836"/>
    <cellStyle name="Total 11" xfId="3038"/>
    <cellStyle name="Total 11 2" xfId="3039"/>
    <cellStyle name="Total 11 2 2" xfId="4841"/>
    <cellStyle name="Total 11 3" xfId="3040"/>
    <cellStyle name="Total 11 3 2" xfId="4842"/>
    <cellStyle name="Total 11 4" xfId="3041"/>
    <cellStyle name="Total 11 4 2" xfId="4843"/>
    <cellStyle name="Total 11 5" xfId="4840"/>
    <cellStyle name="Total 12" xfId="3042"/>
    <cellStyle name="Total 12 2" xfId="3043"/>
    <cellStyle name="Total 12 2 2" xfId="4845"/>
    <cellStyle name="Total 12 3" xfId="3044"/>
    <cellStyle name="Total 12 3 2" xfId="4846"/>
    <cellStyle name="Total 12 4" xfId="3045"/>
    <cellStyle name="Total 12 4 2" xfId="4847"/>
    <cellStyle name="Total 12 5" xfId="4844"/>
    <cellStyle name="Total 13" xfId="3046"/>
    <cellStyle name="Total 13 2" xfId="3047"/>
    <cellStyle name="Total 13 2 2" xfId="4849"/>
    <cellStyle name="Total 13 3" xfId="3048"/>
    <cellStyle name="Total 13 3 2" xfId="4850"/>
    <cellStyle name="Total 13 4" xfId="3049"/>
    <cellStyle name="Total 13 4 2" xfId="4851"/>
    <cellStyle name="Total 13 5" xfId="4848"/>
    <cellStyle name="Total 14" xfId="3050"/>
    <cellStyle name="Total 14 2" xfId="4852"/>
    <cellStyle name="Total 15" xfId="3051"/>
    <cellStyle name="Total 16" xfId="3052"/>
    <cellStyle name="Total 17" xfId="3053"/>
    <cellStyle name="Total 18" xfId="3807"/>
    <cellStyle name="Total 18 2" xfId="5563"/>
    <cellStyle name="Total 19" xfId="3033"/>
    <cellStyle name="Total 19 2" xfId="4835"/>
    <cellStyle name="Total 2" xfId="3054"/>
    <cellStyle name="Total 2 10" xfId="3055"/>
    <cellStyle name="Total 2 10 2" xfId="4854"/>
    <cellStyle name="Total 2 11" xfId="3056"/>
    <cellStyle name="Total 2 11 2" xfId="4855"/>
    <cellStyle name="Total 2 12" xfId="3057"/>
    <cellStyle name="Total 2 12 2" xfId="4856"/>
    <cellStyle name="Total 2 13" xfId="3813"/>
    <cellStyle name="Total 2 13 2" xfId="5568"/>
    <cellStyle name="Total 2 14" xfId="4853"/>
    <cellStyle name="Total 2 2" xfId="3058"/>
    <cellStyle name="Total 2 2 10" xfId="3059"/>
    <cellStyle name="Total 2 2 10 2" xfId="4858"/>
    <cellStyle name="Total 2 2 11" xfId="3060"/>
    <cellStyle name="Total 2 2 11 2" xfId="4859"/>
    <cellStyle name="Total 2 2 12" xfId="4857"/>
    <cellStyle name="Total 2 2 2" xfId="3061"/>
    <cellStyle name="Total 2 2 2 2" xfId="3062"/>
    <cellStyle name="Total 2 2 2 2 2" xfId="4861"/>
    <cellStyle name="Total 2 2 2 3" xfId="3063"/>
    <cellStyle name="Total 2 2 2 3 2" xfId="4862"/>
    <cellStyle name="Total 2 2 2 4" xfId="3064"/>
    <cellStyle name="Total 2 2 2 4 2" xfId="4863"/>
    <cellStyle name="Total 2 2 2 5" xfId="4860"/>
    <cellStyle name="Total 2 2 3" xfId="3065"/>
    <cellStyle name="Total 2 2 3 2" xfId="3066"/>
    <cellStyle name="Total 2 2 3 2 2" xfId="4865"/>
    <cellStyle name="Total 2 2 3 3" xfId="3067"/>
    <cellStyle name="Total 2 2 3 3 2" xfId="4866"/>
    <cellStyle name="Total 2 2 3 4" xfId="3068"/>
    <cellStyle name="Total 2 2 3 4 2" xfId="4867"/>
    <cellStyle name="Total 2 2 3 5" xfId="4864"/>
    <cellStyle name="Total 2 2 4" xfId="3069"/>
    <cellStyle name="Total 2 2 4 2" xfId="3070"/>
    <cellStyle name="Total 2 2 4 2 2" xfId="4869"/>
    <cellStyle name="Total 2 2 4 3" xfId="3071"/>
    <cellStyle name="Total 2 2 4 3 2" xfId="4870"/>
    <cellStyle name="Total 2 2 4 4" xfId="3072"/>
    <cellStyle name="Total 2 2 4 4 2" xfId="4871"/>
    <cellStyle name="Total 2 2 4 5" xfId="4868"/>
    <cellStyle name="Total 2 2 5" xfId="3073"/>
    <cellStyle name="Total 2 2 5 2" xfId="3074"/>
    <cellStyle name="Total 2 2 5 2 2" xfId="4873"/>
    <cellStyle name="Total 2 2 5 3" xfId="3075"/>
    <cellStyle name="Total 2 2 5 3 2" xfId="4874"/>
    <cellStyle name="Total 2 2 5 4" xfId="3076"/>
    <cellStyle name="Total 2 2 5 4 2" xfId="4875"/>
    <cellStyle name="Total 2 2 5 5" xfId="4872"/>
    <cellStyle name="Total 2 2 6" xfId="3077"/>
    <cellStyle name="Total 2 2 6 2" xfId="3078"/>
    <cellStyle name="Total 2 2 6 2 2" xfId="4877"/>
    <cellStyle name="Total 2 2 6 3" xfId="3079"/>
    <cellStyle name="Total 2 2 6 3 2" xfId="4878"/>
    <cellStyle name="Total 2 2 6 4" xfId="3080"/>
    <cellStyle name="Total 2 2 6 4 2" xfId="4879"/>
    <cellStyle name="Total 2 2 6 5" xfId="4876"/>
    <cellStyle name="Total 2 2 7" xfId="3081"/>
    <cellStyle name="Total 2 2 7 2" xfId="3082"/>
    <cellStyle name="Total 2 2 7 2 2" xfId="4881"/>
    <cellStyle name="Total 2 2 7 3" xfId="3083"/>
    <cellStyle name="Total 2 2 7 3 2" xfId="4882"/>
    <cellStyle name="Total 2 2 7 4" xfId="3084"/>
    <cellStyle name="Total 2 2 7 4 2" xfId="4883"/>
    <cellStyle name="Total 2 2 7 5" xfId="4880"/>
    <cellStyle name="Total 2 2 8" xfId="3085"/>
    <cellStyle name="Total 2 2 8 2" xfId="3086"/>
    <cellStyle name="Total 2 2 8 2 2" xfId="4885"/>
    <cellStyle name="Total 2 2 8 3" xfId="3087"/>
    <cellStyle name="Total 2 2 8 3 2" xfId="4886"/>
    <cellStyle name="Total 2 2 8 4" xfId="3088"/>
    <cellStyle name="Total 2 2 8 4 2" xfId="4887"/>
    <cellStyle name="Total 2 2 8 5" xfId="4884"/>
    <cellStyle name="Total 2 2 9" xfId="3089"/>
    <cellStyle name="Total 2 2 9 2" xfId="4888"/>
    <cellStyle name="Total 2 3" xfId="3090"/>
    <cellStyle name="Total 2 3 2" xfId="3091"/>
    <cellStyle name="Total 2 3 2 2" xfId="4890"/>
    <cellStyle name="Total 2 3 3" xfId="3092"/>
    <cellStyle name="Total 2 3 3 2" xfId="4891"/>
    <cellStyle name="Total 2 3 4" xfId="3093"/>
    <cellStyle name="Total 2 3 4 2" xfId="4892"/>
    <cellStyle name="Total 2 3 5" xfId="4889"/>
    <cellStyle name="Total 2 4" xfId="3094"/>
    <cellStyle name="Total 2 4 2" xfId="3095"/>
    <cellStyle name="Total 2 4 2 2" xfId="4894"/>
    <cellStyle name="Total 2 4 3" xfId="3096"/>
    <cellStyle name="Total 2 4 3 2" xfId="4895"/>
    <cellStyle name="Total 2 4 4" xfId="3097"/>
    <cellStyle name="Total 2 4 4 2" xfId="4896"/>
    <cellStyle name="Total 2 4 5" xfId="4893"/>
    <cellStyle name="Total 2 5" xfId="3098"/>
    <cellStyle name="Total 2 5 2" xfId="3099"/>
    <cellStyle name="Total 2 5 2 2" xfId="4898"/>
    <cellStyle name="Total 2 5 3" xfId="3100"/>
    <cellStyle name="Total 2 5 3 2" xfId="4899"/>
    <cellStyle name="Total 2 5 4" xfId="3101"/>
    <cellStyle name="Total 2 5 4 2" xfId="4900"/>
    <cellStyle name="Total 2 5 5" xfId="4897"/>
    <cellStyle name="Total 2 6" xfId="3102"/>
    <cellStyle name="Total 2 6 2" xfId="3103"/>
    <cellStyle name="Total 2 6 2 2" xfId="4902"/>
    <cellStyle name="Total 2 6 3" xfId="3104"/>
    <cellStyle name="Total 2 6 3 2" xfId="4903"/>
    <cellStyle name="Total 2 6 4" xfId="3105"/>
    <cellStyle name="Total 2 6 4 2" xfId="4904"/>
    <cellStyle name="Total 2 6 5" xfId="4901"/>
    <cellStyle name="Total 2 7" xfId="3106"/>
    <cellStyle name="Total 2 7 2" xfId="3107"/>
    <cellStyle name="Total 2 7 2 2" xfId="4906"/>
    <cellStyle name="Total 2 7 3" xfId="3108"/>
    <cellStyle name="Total 2 7 3 2" xfId="4907"/>
    <cellStyle name="Total 2 7 4" xfId="3109"/>
    <cellStyle name="Total 2 7 4 2" xfId="4908"/>
    <cellStyle name="Total 2 7 5" xfId="4905"/>
    <cellStyle name="Total 2 8" xfId="3110"/>
    <cellStyle name="Total 2 8 2" xfId="3111"/>
    <cellStyle name="Total 2 8 2 2" xfId="4910"/>
    <cellStyle name="Total 2 8 3" xfId="3112"/>
    <cellStyle name="Total 2 8 3 2" xfId="4911"/>
    <cellStyle name="Total 2 8 4" xfId="3113"/>
    <cellStyle name="Total 2 8 4 2" xfId="4912"/>
    <cellStyle name="Total 2 8 5" xfId="4909"/>
    <cellStyle name="Total 2 9" xfId="3114"/>
    <cellStyle name="Total 2 9 2" xfId="3115"/>
    <cellStyle name="Total 2 9 2 2" xfId="4914"/>
    <cellStyle name="Total 2 9 3" xfId="3116"/>
    <cellStyle name="Total 2 9 3 2" xfId="4915"/>
    <cellStyle name="Total 2 9 4" xfId="3117"/>
    <cellStyle name="Total 2 9 4 2" xfId="4916"/>
    <cellStyle name="Total 2 9 5" xfId="4913"/>
    <cellStyle name="Total 3" xfId="3118"/>
    <cellStyle name="Total 3 2" xfId="3119"/>
    <cellStyle name="Total 3 2 2" xfId="3120"/>
    <cellStyle name="Total 3 2 2 2" xfId="4919"/>
    <cellStyle name="Total 3 2 3" xfId="3121"/>
    <cellStyle name="Total 3 2 3 2" xfId="4920"/>
    <cellStyle name="Total 3 2 4" xfId="3122"/>
    <cellStyle name="Total 3 2 4 2" xfId="4921"/>
    <cellStyle name="Total 3 2 5" xfId="4918"/>
    <cellStyle name="Total 3 3" xfId="3123"/>
    <cellStyle name="Total 3 3 2" xfId="4922"/>
    <cellStyle name="Total 3 4" xfId="3124"/>
    <cellStyle name="Total 3 4 2" xfId="4923"/>
    <cellStyle name="Total 3 5" xfId="3125"/>
    <cellStyle name="Total 3 5 2" xfId="4924"/>
    <cellStyle name="Total 3 6" xfId="4917"/>
    <cellStyle name="Total 4" xfId="3126"/>
    <cellStyle name="Total 4 2" xfId="3127"/>
    <cellStyle name="Total 4 2 2" xfId="3128"/>
    <cellStyle name="Total 4 2 2 2" xfId="4927"/>
    <cellStyle name="Total 4 2 3" xfId="3129"/>
    <cellStyle name="Total 4 2 3 2" xfId="4928"/>
    <cellStyle name="Total 4 2 4" xfId="3130"/>
    <cellStyle name="Total 4 2 4 2" xfId="4929"/>
    <cellStyle name="Total 4 2 5" xfId="4926"/>
    <cellStyle name="Total 4 3" xfId="3131"/>
    <cellStyle name="Total 4 3 2" xfId="4930"/>
    <cellStyle name="Total 4 4" xfId="3132"/>
    <cellStyle name="Total 4 4 2" xfId="4931"/>
    <cellStyle name="Total 4 5" xfId="3133"/>
    <cellStyle name="Total 4 5 2" xfId="4932"/>
    <cellStyle name="Total 4 6" xfId="4925"/>
    <cellStyle name="Total 5" xfId="3134"/>
    <cellStyle name="Total 5 2" xfId="3135"/>
    <cellStyle name="Total 5 2 2" xfId="3136"/>
    <cellStyle name="Total 5 2 2 2" xfId="4935"/>
    <cellStyle name="Total 5 2 3" xfId="3137"/>
    <cellStyle name="Total 5 2 3 2" xfId="4936"/>
    <cellStyle name="Total 5 2 4" xfId="3138"/>
    <cellStyle name="Total 5 2 4 2" xfId="4937"/>
    <cellStyle name="Total 5 2 5" xfId="4934"/>
    <cellStyle name="Total 5 3" xfId="3139"/>
    <cellStyle name="Total 5 3 2" xfId="4938"/>
    <cellStyle name="Total 5 4" xfId="3140"/>
    <cellStyle name="Total 5 4 2" xfId="4939"/>
    <cellStyle name="Total 5 5" xfId="3141"/>
    <cellStyle name="Total 5 5 2" xfId="4940"/>
    <cellStyle name="Total 5 6" xfId="4933"/>
    <cellStyle name="Total 6" xfId="3142"/>
    <cellStyle name="Total 6 2" xfId="3143"/>
    <cellStyle name="Total 6 2 2" xfId="3144"/>
    <cellStyle name="Total 6 2 2 2" xfId="4943"/>
    <cellStyle name="Total 6 2 3" xfId="3145"/>
    <cellStyle name="Total 6 2 3 2" xfId="4944"/>
    <cellStyle name="Total 6 2 4" xfId="3146"/>
    <cellStyle name="Total 6 2 4 2" xfId="4945"/>
    <cellStyle name="Total 6 2 5" xfId="4942"/>
    <cellStyle name="Total 6 3" xfId="3147"/>
    <cellStyle name="Total 6 3 2" xfId="4946"/>
    <cellStyle name="Total 6 4" xfId="3148"/>
    <cellStyle name="Total 6 4 2" xfId="4947"/>
    <cellStyle name="Total 6 5" xfId="3149"/>
    <cellStyle name="Total 6 5 2" xfId="4948"/>
    <cellStyle name="Total 6 6" xfId="4941"/>
    <cellStyle name="Total 7" xfId="3150"/>
    <cellStyle name="Total 7 2" xfId="3151"/>
    <cellStyle name="Total 7 2 2" xfId="4950"/>
    <cellStyle name="Total 7 3" xfId="3152"/>
    <cellStyle name="Total 7 3 2" xfId="4951"/>
    <cellStyle name="Total 7 4" xfId="3153"/>
    <cellStyle name="Total 7 4 2" xfId="4952"/>
    <cellStyle name="Total 7 5" xfId="4949"/>
    <cellStyle name="Total 8" xfId="3154"/>
    <cellStyle name="Total 8 2" xfId="3155"/>
    <cellStyle name="Total 8 2 2" xfId="4954"/>
    <cellStyle name="Total 8 3" xfId="3156"/>
    <cellStyle name="Total 8 3 2" xfId="4955"/>
    <cellStyle name="Total 8 4" xfId="3157"/>
    <cellStyle name="Total 8 4 2" xfId="4956"/>
    <cellStyle name="Total 8 5" xfId="4953"/>
    <cellStyle name="Total 9" xfId="3158"/>
    <cellStyle name="Total 9 2" xfId="3159"/>
    <cellStyle name="Total 9 2 2" xfId="4958"/>
    <cellStyle name="Total 9 3" xfId="3160"/>
    <cellStyle name="Total 9 3 2" xfId="4959"/>
    <cellStyle name="Total 9 4" xfId="3161"/>
    <cellStyle name="Total 9 4 2" xfId="4960"/>
    <cellStyle name="Total 9 5" xfId="4957"/>
    <cellStyle name="Vérification 2" xfId="3162"/>
    <cellStyle name="Vérification 2 2" xfId="3163"/>
    <cellStyle name="Warning Text" xfId="3164"/>
    <cellStyle name="Warning Text 2" xfId="3165"/>
    <cellStyle name="xAssumption" xfId="3166"/>
    <cellStyle name="xFormula" xfId="3167"/>
    <cellStyle name="xFormulaAggregation" xfId="3168"/>
    <cellStyle name="xFormulaUnique" xfId="3169"/>
    <cellStyle name="xInput" xfId="3170"/>
    <cellStyle name="xOutput" xfId="3171"/>
    <cellStyle name="xxSSFTableDkGreen" xfId="3172"/>
    <cellStyle name="xxSSFTableDkGreen 2" xfId="3178"/>
    <cellStyle name="xxSSFTableDkGreen 2 2" xfId="4963"/>
    <cellStyle name="xxSSFTableDkGreen 3" xfId="4961"/>
    <cellStyle name="xxSSFTableLtGreen" xfId="3173"/>
    <cellStyle name="xxSSFTableLtGreen 2" xfId="3775"/>
    <cellStyle name="xxSSFTableLtGreen 2 2" xfId="5558"/>
    <cellStyle name="xxSSFTableLtGreen 3" xfId="4962"/>
    <cellStyle name="xxTable" xfId="3174"/>
    <cellStyle name="Βασικό_T04AMD22" xfId="3175"/>
  </cellStyles>
  <dxfs count="5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296"/>
  <sheetViews>
    <sheetView tabSelected="1" view="pageBreakPreview" zoomScaleNormal="100" zoomScaleSheetLayoutView="100" workbookViewId="0">
      <pane xSplit="1" ySplit="1" topLeftCell="B2287" activePane="bottomRight" state="frozen"/>
      <selection pane="topRight" activeCell="B1" sqref="B1"/>
      <selection pane="bottomLeft" activeCell="A3" sqref="A3"/>
      <selection pane="bottomRight" activeCell="C2296" sqref="C2296"/>
    </sheetView>
  </sheetViews>
  <sheetFormatPr baseColWidth="10" defaultRowHeight="14.4" x14ac:dyDescent="0.3"/>
  <cols>
    <col min="1" max="1" width="15.109375" customWidth="1"/>
    <col min="2" max="2" width="20.5546875" customWidth="1"/>
    <col min="3" max="3" width="15.109375" customWidth="1"/>
    <col min="4" max="4" width="13.109375" customWidth="1"/>
    <col min="5" max="5" width="15" bestFit="1" customWidth="1"/>
    <col min="6" max="6" width="7.44140625" customWidth="1"/>
    <col min="7" max="7" width="26.109375" bestFit="1" customWidth="1"/>
    <col min="8" max="8" width="12.88671875" customWidth="1"/>
    <col min="9" max="9" width="7.44140625" customWidth="1"/>
    <col min="10" max="10" width="6.33203125" customWidth="1"/>
    <col min="11" max="11" width="9.6640625" customWidth="1"/>
    <col min="13" max="13" width="11.21875" customWidth="1"/>
    <col min="14" max="14" width="15.44140625" customWidth="1"/>
    <col min="15" max="15" width="6.44140625" customWidth="1"/>
    <col min="16" max="17" width="11.5546875" customWidth="1"/>
    <col min="18" max="18" width="16.44140625" customWidth="1"/>
    <col min="19" max="20" width="11.5546875" customWidth="1"/>
    <col min="21" max="21" width="14.6640625" customWidth="1"/>
    <col min="22" max="22" width="10.33203125" customWidth="1"/>
    <col min="23" max="23" width="16.5546875" customWidth="1"/>
    <col min="24" max="24" width="15.5546875" customWidth="1"/>
    <col min="25" max="25" width="16.44140625" customWidth="1"/>
    <col min="26" max="26" width="16.109375" bestFit="1" customWidth="1"/>
    <col min="27" max="27" width="14.44140625" customWidth="1"/>
    <col min="28" max="28" width="14.6640625" customWidth="1"/>
    <col min="29" max="29" width="16.88671875" customWidth="1"/>
    <col min="32" max="32" width="5.6640625" customWidth="1"/>
    <col min="33" max="33" width="30.5546875" style="148" customWidth="1"/>
  </cols>
  <sheetData>
    <row r="1" spans="1:44" s="96" customFormat="1" ht="115.2" customHeight="1" x14ac:dyDescent="0.3">
      <c r="A1" s="87" t="s">
        <v>11847</v>
      </c>
      <c r="B1" s="91" t="s">
        <v>11848</v>
      </c>
      <c r="C1" s="87" t="s">
        <v>11849</v>
      </c>
      <c r="D1" s="88" t="s">
        <v>11850</v>
      </c>
      <c r="E1" s="88" t="s">
        <v>11851</v>
      </c>
      <c r="F1" s="88" t="s">
        <v>11852</v>
      </c>
      <c r="G1" s="88" t="s">
        <v>11853</v>
      </c>
      <c r="H1" s="88" t="s">
        <v>11874</v>
      </c>
      <c r="I1" s="88" t="s">
        <v>11854</v>
      </c>
      <c r="J1" s="88" t="s">
        <v>11855</v>
      </c>
      <c r="K1" s="88" t="s">
        <v>11856</v>
      </c>
      <c r="L1" s="88" t="s">
        <v>11857</v>
      </c>
      <c r="M1" s="89" t="s">
        <v>12479</v>
      </c>
      <c r="N1" s="89" t="s">
        <v>12034</v>
      </c>
      <c r="O1" s="160" t="s">
        <v>12470</v>
      </c>
      <c r="P1" s="90" t="s">
        <v>11858</v>
      </c>
      <c r="Q1" s="87" t="s">
        <v>11842</v>
      </c>
      <c r="R1" s="87" t="s">
        <v>11841</v>
      </c>
      <c r="S1" s="87" t="s">
        <v>11843</v>
      </c>
      <c r="T1" s="87" t="s">
        <v>11844</v>
      </c>
      <c r="U1" s="87" t="s">
        <v>11845</v>
      </c>
      <c r="V1" s="91" t="s">
        <v>11846</v>
      </c>
      <c r="W1" s="92" t="s">
        <v>11859</v>
      </c>
      <c r="X1" s="92" t="s">
        <v>11860</v>
      </c>
      <c r="Y1" s="92" t="s">
        <v>11861</v>
      </c>
      <c r="Z1" s="92" t="s">
        <v>11862</v>
      </c>
      <c r="AA1" s="92" t="s">
        <v>11863</v>
      </c>
      <c r="AB1" s="92" t="s">
        <v>11864</v>
      </c>
      <c r="AC1" s="92" t="s">
        <v>11865</v>
      </c>
      <c r="AD1" s="92" t="s">
        <v>11866</v>
      </c>
      <c r="AE1" s="92" t="s">
        <v>11867</v>
      </c>
      <c r="AF1" s="93" t="s">
        <v>12030</v>
      </c>
      <c r="AG1" s="93" t="s">
        <v>11868</v>
      </c>
      <c r="AH1" s="94" t="s">
        <v>0</v>
      </c>
      <c r="AI1" s="94" t="s">
        <v>1</v>
      </c>
      <c r="AJ1" s="94" t="s">
        <v>2</v>
      </c>
      <c r="AK1" s="94" t="s">
        <v>3</v>
      </c>
      <c r="AL1" s="94" t="s">
        <v>4</v>
      </c>
      <c r="AM1" s="94" t="s">
        <v>5</v>
      </c>
      <c r="AN1" s="94" t="s">
        <v>6</v>
      </c>
      <c r="AO1" s="94" t="s">
        <v>7</v>
      </c>
      <c r="AP1" s="94" t="s">
        <v>8</v>
      </c>
      <c r="AQ1" s="95" t="s">
        <v>31</v>
      </c>
      <c r="AR1" s="96" t="s">
        <v>11873</v>
      </c>
    </row>
    <row r="2" spans="1:44" s="79" customFormat="1" ht="15" customHeight="1" x14ac:dyDescent="0.3">
      <c r="A2" s="77" t="s">
        <v>94</v>
      </c>
      <c r="B2" s="159" t="s">
        <v>12480</v>
      </c>
      <c r="C2" s="78" t="s">
        <v>101</v>
      </c>
      <c r="D2" s="77" t="s">
        <v>42</v>
      </c>
      <c r="E2" s="77" t="s">
        <v>92</v>
      </c>
      <c r="F2" s="77" t="s">
        <v>1471</v>
      </c>
      <c r="G2" s="77" t="s">
        <v>93</v>
      </c>
      <c r="H2" s="77" t="s">
        <v>44</v>
      </c>
      <c r="I2" s="77" t="s">
        <v>39</v>
      </c>
      <c r="J2" s="77" t="s">
        <v>19</v>
      </c>
      <c r="K2" s="78" t="s">
        <v>34</v>
      </c>
      <c r="L2" s="77" t="s">
        <v>98</v>
      </c>
      <c r="M2" s="74" t="s">
        <v>12473</v>
      </c>
      <c r="N2" s="74" t="s">
        <v>12032</v>
      </c>
      <c r="O2" s="159"/>
      <c r="P2" s="77" t="s">
        <v>96</v>
      </c>
      <c r="Q2" s="77" t="s">
        <v>30</v>
      </c>
      <c r="R2" s="77" t="s">
        <v>94</v>
      </c>
      <c r="S2" s="77"/>
      <c r="T2" s="77"/>
      <c r="U2" s="77" t="s">
        <v>11286</v>
      </c>
      <c r="V2" s="74" t="s">
        <v>97</v>
      </c>
      <c r="W2" s="100"/>
      <c r="X2" s="99"/>
      <c r="Y2" s="102"/>
      <c r="Z2" s="100"/>
      <c r="AA2" s="99" t="s">
        <v>83</v>
      </c>
      <c r="AB2" s="99"/>
      <c r="AC2" s="100" t="s">
        <v>99</v>
      </c>
      <c r="AD2" s="100" t="s">
        <v>100</v>
      </c>
      <c r="AE2" s="80"/>
      <c r="AF2" s="54"/>
      <c r="AG2" s="78" t="s">
        <v>10998</v>
      </c>
      <c r="AH2" s="77" t="s">
        <v>20</v>
      </c>
      <c r="AI2" s="77" t="s">
        <v>102</v>
      </c>
      <c r="AJ2" s="77" t="s">
        <v>103</v>
      </c>
      <c r="AK2" s="77" t="s">
        <v>104</v>
      </c>
      <c r="AL2" s="77" t="s">
        <v>105</v>
      </c>
      <c r="AM2" s="77" t="s">
        <v>25</v>
      </c>
      <c r="AN2" s="77" t="s">
        <v>106</v>
      </c>
      <c r="AO2" s="77" t="s">
        <v>107</v>
      </c>
      <c r="AP2" s="77" t="s">
        <v>108</v>
      </c>
      <c r="AQ2" s="77"/>
      <c r="AR2" s="79">
        <f>COUNTIF('Jalon + top _horaire passage'!A:A,A2)+IF(W2&lt;&gt;"",COUNTIF('Jalon + top _horaire passage'!A:A,W2),0)+IF(X2&lt;&gt;"",COUNTIF('Jalon + top _horaire passage'!A:A,X2),0)+IF(Y2&lt;&gt;"",COUNTIF('Jalon + top _horaire passage'!A:A,Y2),0)+IF(AA2&lt;&gt;"",COUNTIF('Jalon + top _horaire passage'!A:A,AA2),0)+IF(AB2&lt;&gt;"",COUNTIF('Jalon + top _horaire passage'!A:A,AB2),0)+IF(AD2&lt;&gt;"",COUNTIF('Jalon + top _horaire passage'!A:A,AD2),0)</f>
        <v>0</v>
      </c>
    </row>
    <row r="3" spans="1:44" x14ac:dyDescent="0.3">
      <c r="A3" s="77" t="s">
        <v>109</v>
      </c>
      <c r="B3" s="159" t="s">
        <v>12480</v>
      </c>
      <c r="C3" s="78" t="s">
        <v>101</v>
      </c>
      <c r="D3" s="77" t="s">
        <v>107</v>
      </c>
      <c r="E3" s="77" t="s">
        <v>92</v>
      </c>
      <c r="F3" s="77" t="s">
        <v>1471</v>
      </c>
      <c r="G3" s="77" t="s">
        <v>93</v>
      </c>
      <c r="H3" s="77" t="s">
        <v>44</v>
      </c>
      <c r="I3" s="77" t="s">
        <v>39</v>
      </c>
      <c r="J3" s="77" t="s">
        <v>19</v>
      </c>
      <c r="K3" s="78" t="s">
        <v>18</v>
      </c>
      <c r="L3" s="77" t="s">
        <v>98</v>
      </c>
      <c r="M3" s="74" t="s">
        <v>12473</v>
      </c>
      <c r="N3" s="74" t="s">
        <v>10986</v>
      </c>
      <c r="O3" s="159"/>
      <c r="P3" s="77" t="s">
        <v>110</v>
      </c>
      <c r="Q3" s="77" t="s">
        <v>30</v>
      </c>
      <c r="R3" s="77" t="s">
        <v>109</v>
      </c>
      <c r="S3" s="77"/>
      <c r="T3" s="77"/>
      <c r="U3" s="77" t="s">
        <v>11286</v>
      </c>
      <c r="V3" s="74" t="s">
        <v>97</v>
      </c>
      <c r="W3" s="100"/>
      <c r="X3" s="99"/>
      <c r="Y3" s="99"/>
      <c r="Z3" s="100"/>
      <c r="AA3" s="99" t="s">
        <v>83</v>
      </c>
      <c r="AB3" s="99"/>
      <c r="AC3" s="100" t="s">
        <v>111</v>
      </c>
      <c r="AD3" s="100" t="s">
        <v>84</v>
      </c>
      <c r="AE3" s="83"/>
      <c r="AF3" s="54"/>
      <c r="AG3" s="78" t="s">
        <v>10998</v>
      </c>
      <c r="AH3" s="77" t="s">
        <v>20</v>
      </c>
      <c r="AI3" s="77" t="s">
        <v>102</v>
      </c>
      <c r="AJ3" s="77" t="s">
        <v>103</v>
      </c>
      <c r="AK3" s="77" t="s">
        <v>104</v>
      </c>
      <c r="AL3" s="77" t="s">
        <v>105</v>
      </c>
      <c r="AM3" s="77" t="s">
        <v>25</v>
      </c>
      <c r="AN3" s="77" t="s">
        <v>106</v>
      </c>
      <c r="AO3" s="77" t="s">
        <v>107</v>
      </c>
      <c r="AP3" s="77" t="s">
        <v>108</v>
      </c>
      <c r="AQ3" s="77"/>
      <c r="AR3" s="79">
        <f>COUNTIF('Jalon + top _horaire passage'!A:A,A3)+IF(W3&lt;&gt;"",COUNTIF('Jalon + top _horaire passage'!A:A,W3),0)+IF(X3&lt;&gt;"",COUNTIF('Jalon + top _horaire passage'!A:A,X3),0)+IF(Y3&lt;&gt;"",COUNTIF('Jalon + top _horaire passage'!A:A,Y3),0)+IF(AA3&lt;&gt;"",COUNTIF('Jalon + top _horaire passage'!A:A,AA3),0)+IF(AB3&lt;&gt;"",COUNTIF('Jalon + top _horaire passage'!A:A,AB3),0)+IF(AD3&lt;&gt;"",COUNTIF('Jalon + top _horaire passage'!A:A,AD3),0)</f>
        <v>0</v>
      </c>
    </row>
    <row r="4" spans="1:44" x14ac:dyDescent="0.3">
      <c r="A4" s="77" t="s">
        <v>112</v>
      </c>
      <c r="B4" s="159" t="s">
        <v>12480</v>
      </c>
      <c r="C4" s="78" t="s">
        <v>101</v>
      </c>
      <c r="D4" s="77" t="s">
        <v>42</v>
      </c>
      <c r="E4" s="77" t="s">
        <v>92</v>
      </c>
      <c r="F4" s="77" t="s">
        <v>1471</v>
      </c>
      <c r="G4" s="77" t="s">
        <v>93</v>
      </c>
      <c r="H4" s="77" t="s">
        <v>44</v>
      </c>
      <c r="I4" s="77" t="s">
        <v>39</v>
      </c>
      <c r="J4" s="77" t="s">
        <v>19</v>
      </c>
      <c r="K4" s="78" t="s">
        <v>34</v>
      </c>
      <c r="L4" s="77" t="s">
        <v>98</v>
      </c>
      <c r="M4" s="74" t="s">
        <v>12473</v>
      </c>
      <c r="N4" s="74" t="s">
        <v>13</v>
      </c>
      <c r="O4" s="159"/>
      <c r="P4" s="77" t="s">
        <v>113</v>
      </c>
      <c r="Q4" s="77" t="s">
        <v>30</v>
      </c>
      <c r="R4" s="77" t="s">
        <v>112</v>
      </c>
      <c r="S4" s="77"/>
      <c r="T4" s="77"/>
      <c r="U4" s="77" t="s">
        <v>11286</v>
      </c>
      <c r="V4" s="74" t="s">
        <v>97</v>
      </c>
      <c r="W4" s="100"/>
      <c r="X4" s="99"/>
      <c r="Y4" s="99"/>
      <c r="Z4" s="100"/>
      <c r="AA4" s="99" t="s">
        <v>83</v>
      </c>
      <c r="AB4" s="99"/>
      <c r="AC4" s="100" t="s">
        <v>114</v>
      </c>
      <c r="AD4" s="100" t="s">
        <v>115</v>
      </c>
      <c r="AE4" s="83"/>
      <c r="AF4" s="54"/>
      <c r="AG4" s="78" t="s">
        <v>10998</v>
      </c>
      <c r="AH4" s="77" t="s">
        <v>20</v>
      </c>
      <c r="AI4" s="77" t="s">
        <v>102</v>
      </c>
      <c r="AJ4" s="77" t="s">
        <v>103</v>
      </c>
      <c r="AK4" s="77" t="s">
        <v>104</v>
      </c>
      <c r="AL4" s="77" t="s">
        <v>105</v>
      </c>
      <c r="AM4" s="77" t="s">
        <v>25</v>
      </c>
      <c r="AN4" s="77" t="s">
        <v>106</v>
      </c>
      <c r="AO4" s="77" t="s">
        <v>107</v>
      </c>
      <c r="AP4" s="77" t="s">
        <v>108</v>
      </c>
      <c r="AQ4" s="77"/>
      <c r="AR4" s="79">
        <f>COUNTIF('Jalon + top _horaire passage'!A:A,A4)+IF(W4&lt;&gt;"",COUNTIF('Jalon + top _horaire passage'!A:A,W4),0)+IF(X4&lt;&gt;"",COUNTIF('Jalon + top _horaire passage'!A:A,X4),0)+IF(Y4&lt;&gt;"",COUNTIF('Jalon + top _horaire passage'!A:A,Y4),0)+IF(AA4&lt;&gt;"",COUNTIF('Jalon + top _horaire passage'!A:A,AA4),0)+IF(AB4&lt;&gt;"",COUNTIF('Jalon + top _horaire passage'!A:A,AB4),0)+IF(AD4&lt;&gt;"",COUNTIF('Jalon + top _horaire passage'!A:A,AD4),0)</f>
        <v>0</v>
      </c>
    </row>
    <row r="5" spans="1:44" x14ac:dyDescent="0.3">
      <c r="A5" s="77" t="s">
        <v>116</v>
      </c>
      <c r="B5" s="159" t="s">
        <v>12480</v>
      </c>
      <c r="C5" s="78" t="s">
        <v>101</v>
      </c>
      <c r="D5" s="77" t="s">
        <v>42</v>
      </c>
      <c r="E5" s="77" t="s">
        <v>92</v>
      </c>
      <c r="F5" s="77" t="s">
        <v>1471</v>
      </c>
      <c r="G5" s="77" t="s">
        <v>93</v>
      </c>
      <c r="H5" s="77" t="s">
        <v>44</v>
      </c>
      <c r="I5" s="77" t="s">
        <v>39</v>
      </c>
      <c r="J5" s="77" t="s">
        <v>19</v>
      </c>
      <c r="K5" s="78" t="s">
        <v>34</v>
      </c>
      <c r="L5" s="77" t="s">
        <v>98</v>
      </c>
      <c r="M5" s="74" t="s">
        <v>12473</v>
      </c>
      <c r="N5" s="74" t="s">
        <v>13</v>
      </c>
      <c r="O5" s="159"/>
      <c r="P5" s="77" t="s">
        <v>117</v>
      </c>
      <c r="Q5" s="77" t="s">
        <v>30</v>
      </c>
      <c r="R5" s="77" t="s">
        <v>116</v>
      </c>
      <c r="S5" s="77"/>
      <c r="T5" s="77"/>
      <c r="U5" s="77" t="s">
        <v>11286</v>
      </c>
      <c r="V5" s="74" t="s">
        <v>97</v>
      </c>
      <c r="W5" s="100"/>
      <c r="X5" s="99"/>
      <c r="Y5" s="99"/>
      <c r="Z5" s="100"/>
      <c r="AA5" s="99" t="s">
        <v>83</v>
      </c>
      <c r="AB5" s="99"/>
      <c r="AC5" s="100" t="s">
        <v>118</v>
      </c>
      <c r="AD5" s="100" t="s">
        <v>119</v>
      </c>
      <c r="AE5" s="83"/>
      <c r="AF5" s="54"/>
      <c r="AG5" s="78" t="s">
        <v>10998</v>
      </c>
      <c r="AH5" s="77" t="s">
        <v>20</v>
      </c>
      <c r="AI5" s="77" t="s">
        <v>102</v>
      </c>
      <c r="AJ5" s="77" t="s">
        <v>103</v>
      </c>
      <c r="AK5" s="77" t="s">
        <v>104</v>
      </c>
      <c r="AL5" s="77" t="s">
        <v>105</v>
      </c>
      <c r="AM5" s="77" t="s">
        <v>25</v>
      </c>
      <c r="AN5" s="77" t="s">
        <v>106</v>
      </c>
      <c r="AO5" s="77" t="s">
        <v>107</v>
      </c>
      <c r="AP5" s="77" t="s">
        <v>108</v>
      </c>
      <c r="AQ5" s="77"/>
      <c r="AR5" s="79">
        <f>COUNTIF('Jalon + top _horaire passage'!A:A,A5)+IF(W5&lt;&gt;"",COUNTIF('Jalon + top _horaire passage'!A:A,W5),0)+IF(X5&lt;&gt;"",COUNTIF('Jalon + top _horaire passage'!A:A,X5),0)+IF(Y5&lt;&gt;"",COUNTIF('Jalon + top _horaire passage'!A:A,Y5),0)+IF(AA5&lt;&gt;"",COUNTIF('Jalon + top _horaire passage'!A:A,AA5),0)+IF(AB5&lt;&gt;"",COUNTIF('Jalon + top _horaire passage'!A:A,AB5),0)+IF(AD5&lt;&gt;"",COUNTIF('Jalon + top _horaire passage'!A:A,AD5),0)</f>
        <v>0</v>
      </c>
    </row>
    <row r="6" spans="1:44" x14ac:dyDescent="0.3">
      <c r="A6" s="77" t="s">
        <v>120</v>
      </c>
      <c r="B6" s="159" t="s">
        <v>12480</v>
      </c>
      <c r="C6" s="78" t="s">
        <v>101</v>
      </c>
      <c r="D6" s="77" t="s">
        <v>107</v>
      </c>
      <c r="E6" s="77" t="s">
        <v>92</v>
      </c>
      <c r="F6" s="77" t="s">
        <v>1471</v>
      </c>
      <c r="G6" s="77" t="s">
        <v>93</v>
      </c>
      <c r="H6" s="77" t="s">
        <v>44</v>
      </c>
      <c r="I6" s="77" t="s">
        <v>39</v>
      </c>
      <c r="J6" s="77" t="s">
        <v>19</v>
      </c>
      <c r="K6" s="78" t="s">
        <v>18</v>
      </c>
      <c r="L6" s="77" t="s">
        <v>98</v>
      </c>
      <c r="M6" s="74" t="s">
        <v>12473</v>
      </c>
      <c r="N6" s="74" t="s">
        <v>10986</v>
      </c>
      <c r="O6" s="159"/>
      <c r="P6" s="77"/>
      <c r="Q6" s="77" t="s">
        <v>30</v>
      </c>
      <c r="R6" s="77" t="s">
        <v>120</v>
      </c>
      <c r="S6" s="77"/>
      <c r="T6" s="77"/>
      <c r="U6" s="77" t="s">
        <v>11286</v>
      </c>
      <c r="V6" s="74" t="s">
        <v>97</v>
      </c>
      <c r="W6" s="100"/>
      <c r="X6" s="99"/>
      <c r="Y6" s="99"/>
      <c r="Z6" s="100"/>
      <c r="AA6" s="99" t="s">
        <v>83</v>
      </c>
      <c r="AB6" s="99"/>
      <c r="AC6" s="100" t="s">
        <v>121</v>
      </c>
      <c r="AD6" s="100" t="s">
        <v>122</v>
      </c>
      <c r="AE6" s="83"/>
      <c r="AF6" s="54"/>
      <c r="AG6" s="78" t="s">
        <v>10998</v>
      </c>
      <c r="AH6" s="77" t="s">
        <v>20</v>
      </c>
      <c r="AI6" s="77" t="s">
        <v>102</v>
      </c>
      <c r="AJ6" s="77" t="s">
        <v>103</v>
      </c>
      <c r="AK6" s="77" t="s">
        <v>104</v>
      </c>
      <c r="AL6" s="77" t="s">
        <v>105</v>
      </c>
      <c r="AM6" s="77" t="s">
        <v>25</v>
      </c>
      <c r="AN6" s="77" t="s">
        <v>106</v>
      </c>
      <c r="AO6" s="77" t="s">
        <v>107</v>
      </c>
      <c r="AP6" s="77" t="s">
        <v>108</v>
      </c>
      <c r="AQ6" s="77"/>
      <c r="AR6" s="79">
        <f>COUNTIF('Jalon + top _horaire passage'!A:A,A6)+IF(W6&lt;&gt;"",COUNTIF('Jalon + top _horaire passage'!A:A,W6),0)+IF(X6&lt;&gt;"",COUNTIF('Jalon + top _horaire passage'!A:A,X6),0)+IF(Y6&lt;&gt;"",COUNTIF('Jalon + top _horaire passage'!A:A,Y6),0)+IF(AA6&lt;&gt;"",COUNTIF('Jalon + top _horaire passage'!A:A,AA6),0)+IF(AB6&lt;&gt;"",COUNTIF('Jalon + top _horaire passage'!A:A,AB6),0)+IF(AD6&lt;&gt;"",COUNTIF('Jalon + top _horaire passage'!A:A,AD6),0)</f>
        <v>0</v>
      </c>
    </row>
    <row r="7" spans="1:44" x14ac:dyDescent="0.3">
      <c r="A7" s="77" t="s">
        <v>123</v>
      </c>
      <c r="B7" s="159" t="s">
        <v>12480</v>
      </c>
      <c r="C7" s="78" t="s">
        <v>101</v>
      </c>
      <c r="D7" s="77" t="s">
        <v>42</v>
      </c>
      <c r="E7" s="77" t="s">
        <v>92</v>
      </c>
      <c r="F7" s="77" t="s">
        <v>1471</v>
      </c>
      <c r="G7" s="77" t="s">
        <v>93</v>
      </c>
      <c r="H7" s="77" t="s">
        <v>44</v>
      </c>
      <c r="I7" s="77" t="s">
        <v>39</v>
      </c>
      <c r="J7" s="77" t="s">
        <v>19</v>
      </c>
      <c r="K7" s="78" t="s">
        <v>34</v>
      </c>
      <c r="L7" s="77" t="s">
        <v>98</v>
      </c>
      <c r="M7" s="74" t="s">
        <v>12473</v>
      </c>
      <c r="N7" s="74" t="s">
        <v>13</v>
      </c>
      <c r="O7" s="159"/>
      <c r="P7" s="77" t="s">
        <v>124</v>
      </c>
      <c r="Q7" s="77" t="s">
        <v>30</v>
      </c>
      <c r="R7" s="77" t="s">
        <v>123</v>
      </c>
      <c r="S7" s="77"/>
      <c r="T7" s="77"/>
      <c r="U7" s="77" t="s">
        <v>11286</v>
      </c>
      <c r="V7" s="74" t="s">
        <v>97</v>
      </c>
      <c r="W7" s="100"/>
      <c r="X7" s="99"/>
      <c r="Y7" s="99"/>
      <c r="Z7" s="100"/>
      <c r="AA7" s="99" t="s">
        <v>83</v>
      </c>
      <c r="AB7" s="99"/>
      <c r="AC7" s="100" t="s">
        <v>125</v>
      </c>
      <c r="AD7" s="100" t="s">
        <v>126</v>
      </c>
      <c r="AE7" s="83"/>
      <c r="AF7" s="54"/>
      <c r="AG7" s="78" t="s">
        <v>10998</v>
      </c>
      <c r="AH7" s="77" t="s">
        <v>20</v>
      </c>
      <c r="AI7" s="77" t="s">
        <v>102</v>
      </c>
      <c r="AJ7" s="77" t="s">
        <v>103</v>
      </c>
      <c r="AK7" s="77" t="s">
        <v>104</v>
      </c>
      <c r="AL7" s="77" t="s">
        <v>105</v>
      </c>
      <c r="AM7" s="77" t="s">
        <v>25</v>
      </c>
      <c r="AN7" s="77" t="s">
        <v>106</v>
      </c>
      <c r="AO7" s="77" t="s">
        <v>107</v>
      </c>
      <c r="AP7" s="77" t="s">
        <v>108</v>
      </c>
      <c r="AQ7" s="77"/>
      <c r="AR7" s="79">
        <f>COUNTIF('Jalon + top _horaire passage'!A:A,A7)+IF(W7&lt;&gt;"",COUNTIF('Jalon + top _horaire passage'!A:A,W7),0)+IF(X7&lt;&gt;"",COUNTIF('Jalon + top _horaire passage'!A:A,X7),0)+IF(Y7&lt;&gt;"",COUNTIF('Jalon + top _horaire passage'!A:A,Y7),0)+IF(AA7&lt;&gt;"",COUNTIF('Jalon + top _horaire passage'!A:A,AA7),0)+IF(AB7&lt;&gt;"",COUNTIF('Jalon + top _horaire passage'!A:A,AB7),0)+IF(AD7&lt;&gt;"",COUNTIF('Jalon + top _horaire passage'!A:A,AD7),0)</f>
        <v>0</v>
      </c>
    </row>
    <row r="8" spans="1:44" x14ac:dyDescent="0.3">
      <c r="A8" s="77" t="s">
        <v>128</v>
      </c>
      <c r="B8" s="159" t="s">
        <v>95</v>
      </c>
      <c r="C8" s="78" t="s">
        <v>101</v>
      </c>
      <c r="D8" s="77" t="s">
        <v>42</v>
      </c>
      <c r="E8" s="77" t="s">
        <v>127</v>
      </c>
      <c r="F8" s="77" t="s">
        <v>1471</v>
      </c>
      <c r="G8" s="77" t="s">
        <v>93</v>
      </c>
      <c r="H8" s="77" t="s">
        <v>44</v>
      </c>
      <c r="I8" s="77" t="s">
        <v>39</v>
      </c>
      <c r="J8" s="77" t="s">
        <v>19</v>
      </c>
      <c r="K8" s="78" t="s">
        <v>34</v>
      </c>
      <c r="L8" s="77" t="s">
        <v>98</v>
      </c>
      <c r="M8" s="74" t="s">
        <v>12473</v>
      </c>
      <c r="N8" s="74" t="s">
        <v>13</v>
      </c>
      <c r="O8" s="159"/>
      <c r="P8" s="77" t="s">
        <v>129</v>
      </c>
      <c r="Q8" s="77" t="s">
        <v>30</v>
      </c>
      <c r="R8" s="77" t="s">
        <v>128</v>
      </c>
      <c r="S8" s="77"/>
      <c r="T8" s="77"/>
      <c r="U8" s="77" t="s">
        <v>11350</v>
      </c>
      <c r="V8" s="74" t="s">
        <v>97</v>
      </c>
      <c r="W8" s="100"/>
      <c r="X8" s="99"/>
      <c r="Y8" s="99"/>
      <c r="Z8" s="100"/>
      <c r="AA8" s="99" t="s">
        <v>132</v>
      </c>
      <c r="AB8" s="99"/>
      <c r="AC8" s="100" t="s">
        <v>130</v>
      </c>
      <c r="AD8" s="100" t="s">
        <v>131</v>
      </c>
      <c r="AE8" s="83"/>
      <c r="AF8" s="54"/>
      <c r="AG8" s="78" t="s">
        <v>10998</v>
      </c>
      <c r="AH8" s="77" t="s">
        <v>20</v>
      </c>
      <c r="AI8" s="77" t="s">
        <v>102</v>
      </c>
      <c r="AJ8" s="77" t="s">
        <v>103</v>
      </c>
      <c r="AK8" s="77" t="s">
        <v>104</v>
      </c>
      <c r="AL8" s="77" t="s">
        <v>105</v>
      </c>
      <c r="AM8" s="77" t="s">
        <v>25</v>
      </c>
      <c r="AN8" s="77" t="s">
        <v>106</v>
      </c>
      <c r="AO8" s="77" t="s">
        <v>107</v>
      </c>
      <c r="AP8" s="77" t="s">
        <v>108</v>
      </c>
      <c r="AQ8" s="77"/>
      <c r="AR8" s="79">
        <f>COUNTIF('Jalon + top _horaire passage'!A:A,A8)+IF(W8&lt;&gt;"",COUNTIF('Jalon + top _horaire passage'!A:A,W8),0)+IF(X8&lt;&gt;"",COUNTIF('Jalon + top _horaire passage'!A:A,X8),0)+IF(Y8&lt;&gt;"",COUNTIF('Jalon + top _horaire passage'!A:A,Y8),0)+IF(AA8&lt;&gt;"",COUNTIF('Jalon + top _horaire passage'!A:A,AA8),0)+IF(AB8&lt;&gt;"",COUNTIF('Jalon + top _horaire passage'!A:A,AB8),0)+IF(AD8&lt;&gt;"",COUNTIF('Jalon + top _horaire passage'!A:A,AD8),0)</f>
        <v>0</v>
      </c>
    </row>
    <row r="9" spans="1:44" x14ac:dyDescent="0.3">
      <c r="A9" s="77" t="s">
        <v>133</v>
      </c>
      <c r="B9" s="159" t="s">
        <v>95</v>
      </c>
      <c r="C9" s="78" t="s">
        <v>101</v>
      </c>
      <c r="D9" s="77" t="s">
        <v>42</v>
      </c>
      <c r="E9" s="77" t="s">
        <v>127</v>
      </c>
      <c r="F9" s="77" t="s">
        <v>1471</v>
      </c>
      <c r="G9" s="77" t="s">
        <v>93</v>
      </c>
      <c r="H9" s="77" t="s">
        <v>44</v>
      </c>
      <c r="I9" s="77" t="s">
        <v>39</v>
      </c>
      <c r="J9" s="77" t="s">
        <v>19</v>
      </c>
      <c r="K9" s="78" t="s">
        <v>34</v>
      </c>
      <c r="L9" s="77" t="s">
        <v>98</v>
      </c>
      <c r="M9" s="74" t="s">
        <v>12473</v>
      </c>
      <c r="N9" s="74" t="s">
        <v>13</v>
      </c>
      <c r="O9" s="159"/>
      <c r="P9" s="77" t="s">
        <v>134</v>
      </c>
      <c r="Q9" s="77" t="s">
        <v>30</v>
      </c>
      <c r="R9" s="77" t="s">
        <v>133</v>
      </c>
      <c r="S9" s="77"/>
      <c r="T9" s="77"/>
      <c r="U9" s="77" t="s">
        <v>11350</v>
      </c>
      <c r="V9" s="74" t="s">
        <v>97</v>
      </c>
      <c r="W9" s="100"/>
      <c r="X9" s="99"/>
      <c r="Y9" s="99"/>
      <c r="Z9" s="100"/>
      <c r="AA9" s="99" t="s">
        <v>132</v>
      </c>
      <c r="AB9" s="99"/>
      <c r="AC9" s="100" t="s">
        <v>135</v>
      </c>
      <c r="AD9" s="100" t="s">
        <v>136</v>
      </c>
      <c r="AE9" s="83"/>
      <c r="AF9" s="54"/>
      <c r="AG9" s="78" t="s">
        <v>10998</v>
      </c>
      <c r="AH9" s="77" t="s">
        <v>20</v>
      </c>
      <c r="AI9" s="77" t="s">
        <v>102</v>
      </c>
      <c r="AJ9" s="77" t="s">
        <v>103</v>
      </c>
      <c r="AK9" s="77" t="s">
        <v>104</v>
      </c>
      <c r="AL9" s="77" t="s">
        <v>105</v>
      </c>
      <c r="AM9" s="77" t="s">
        <v>25</v>
      </c>
      <c r="AN9" s="77" t="s">
        <v>106</v>
      </c>
      <c r="AO9" s="77" t="s">
        <v>107</v>
      </c>
      <c r="AP9" s="77" t="s">
        <v>108</v>
      </c>
      <c r="AQ9" s="77"/>
      <c r="AR9" s="79">
        <f>COUNTIF('Jalon + top _horaire passage'!A:A,A9)+IF(W9&lt;&gt;"",COUNTIF('Jalon + top _horaire passage'!A:A,W9),0)+IF(X9&lt;&gt;"",COUNTIF('Jalon + top _horaire passage'!A:A,X9),0)+IF(Y9&lt;&gt;"",COUNTIF('Jalon + top _horaire passage'!A:A,Y9),0)+IF(AA9&lt;&gt;"",COUNTIF('Jalon + top _horaire passage'!A:A,AA9),0)+IF(AB9&lt;&gt;"",COUNTIF('Jalon + top _horaire passage'!A:A,AB9),0)+IF(AD9&lt;&gt;"",COUNTIF('Jalon + top _horaire passage'!A:A,AD9),0)</f>
        <v>0</v>
      </c>
    </row>
    <row r="10" spans="1:44" x14ac:dyDescent="0.3">
      <c r="A10" s="77" t="s">
        <v>137</v>
      </c>
      <c r="B10" s="159" t="s">
        <v>95</v>
      </c>
      <c r="C10" s="78" t="s">
        <v>101</v>
      </c>
      <c r="D10" s="77" t="s">
        <v>42</v>
      </c>
      <c r="E10" s="77" t="s">
        <v>127</v>
      </c>
      <c r="F10" s="77" t="s">
        <v>1471</v>
      </c>
      <c r="G10" s="77" t="s">
        <v>93</v>
      </c>
      <c r="H10" s="77" t="s">
        <v>44</v>
      </c>
      <c r="I10" s="77" t="s">
        <v>39</v>
      </c>
      <c r="J10" s="77" t="s">
        <v>19</v>
      </c>
      <c r="K10" s="78" t="s">
        <v>34</v>
      </c>
      <c r="L10" s="77" t="s">
        <v>98</v>
      </c>
      <c r="M10" s="74" t="s">
        <v>12473</v>
      </c>
      <c r="N10" s="74" t="s">
        <v>13</v>
      </c>
      <c r="O10" s="159"/>
      <c r="P10" s="77" t="s">
        <v>138</v>
      </c>
      <c r="Q10" s="77" t="s">
        <v>30</v>
      </c>
      <c r="R10" s="77" t="s">
        <v>137</v>
      </c>
      <c r="S10" s="77"/>
      <c r="T10" s="77"/>
      <c r="U10" s="77" t="s">
        <v>11350</v>
      </c>
      <c r="V10" s="74" t="s">
        <v>97</v>
      </c>
      <c r="W10" s="100"/>
      <c r="X10" s="99"/>
      <c r="Y10" s="99"/>
      <c r="Z10" s="100"/>
      <c r="AA10" s="99" t="s">
        <v>132</v>
      </c>
      <c r="AB10" s="99"/>
      <c r="AC10" s="100" t="s">
        <v>139</v>
      </c>
      <c r="AD10" s="100" t="s">
        <v>140</v>
      </c>
      <c r="AE10" s="83"/>
      <c r="AF10" s="54"/>
      <c r="AG10" s="78" t="s">
        <v>10998</v>
      </c>
      <c r="AH10" s="77" t="s">
        <v>20</v>
      </c>
      <c r="AI10" s="77" t="s">
        <v>102</v>
      </c>
      <c r="AJ10" s="77" t="s">
        <v>103</v>
      </c>
      <c r="AK10" s="77" t="s">
        <v>104</v>
      </c>
      <c r="AL10" s="77" t="s">
        <v>105</v>
      </c>
      <c r="AM10" s="77" t="s">
        <v>25</v>
      </c>
      <c r="AN10" s="77" t="s">
        <v>106</v>
      </c>
      <c r="AO10" s="77" t="s">
        <v>107</v>
      </c>
      <c r="AP10" s="77" t="s">
        <v>108</v>
      </c>
      <c r="AQ10" s="77"/>
      <c r="AR10" s="79">
        <f>COUNTIF('Jalon + top _horaire passage'!A:A,A10)+IF(W10&lt;&gt;"",COUNTIF('Jalon + top _horaire passage'!A:A,W10),0)+IF(X10&lt;&gt;"",COUNTIF('Jalon + top _horaire passage'!A:A,X10),0)+IF(Y10&lt;&gt;"",COUNTIF('Jalon + top _horaire passage'!A:A,Y10),0)+IF(AA10&lt;&gt;"",COUNTIF('Jalon + top _horaire passage'!A:A,AA10),0)+IF(AB10&lt;&gt;"",COUNTIF('Jalon + top _horaire passage'!A:A,AB10),0)+IF(AD10&lt;&gt;"",COUNTIF('Jalon + top _horaire passage'!A:A,AD10),0)</f>
        <v>0</v>
      </c>
    </row>
    <row r="11" spans="1:44" x14ac:dyDescent="0.3">
      <c r="A11" s="77" t="s">
        <v>142</v>
      </c>
      <c r="B11" s="159" t="s">
        <v>143</v>
      </c>
      <c r="C11" s="78" t="s">
        <v>101</v>
      </c>
      <c r="D11" s="77" t="s">
        <v>42</v>
      </c>
      <c r="E11" s="77" t="s">
        <v>141</v>
      </c>
      <c r="F11" s="77" t="s">
        <v>1471</v>
      </c>
      <c r="G11" s="77" t="s">
        <v>93</v>
      </c>
      <c r="H11" s="77" t="s">
        <v>44</v>
      </c>
      <c r="I11" s="77" t="s">
        <v>39</v>
      </c>
      <c r="J11" s="77" t="s">
        <v>19</v>
      </c>
      <c r="K11" s="78" t="s">
        <v>34</v>
      </c>
      <c r="L11" s="77" t="s">
        <v>98</v>
      </c>
      <c r="M11" s="74" t="s">
        <v>12473</v>
      </c>
      <c r="N11" s="74" t="s">
        <v>13</v>
      </c>
      <c r="O11" s="159"/>
      <c r="P11" s="77" t="s">
        <v>144</v>
      </c>
      <c r="Q11" s="77" t="s">
        <v>30</v>
      </c>
      <c r="R11" s="77" t="s">
        <v>142</v>
      </c>
      <c r="S11" s="77"/>
      <c r="T11" s="77"/>
      <c r="U11" s="77" t="s">
        <v>11330</v>
      </c>
      <c r="V11" s="74" t="s">
        <v>97</v>
      </c>
      <c r="W11" s="100"/>
      <c r="X11" s="99"/>
      <c r="Y11" s="99"/>
      <c r="Z11" s="100"/>
      <c r="AA11" s="99" t="s">
        <v>147</v>
      </c>
      <c r="AB11" s="99"/>
      <c r="AC11" s="100" t="s">
        <v>145</v>
      </c>
      <c r="AD11" s="100" t="s">
        <v>146</v>
      </c>
      <c r="AE11" s="83"/>
      <c r="AF11" s="54"/>
      <c r="AG11" s="78" t="s">
        <v>10998</v>
      </c>
      <c r="AH11" s="77" t="s">
        <v>20</v>
      </c>
      <c r="AI11" s="77" t="s">
        <v>102</v>
      </c>
      <c r="AJ11" s="77" t="s">
        <v>103</v>
      </c>
      <c r="AK11" s="77" t="s">
        <v>104</v>
      </c>
      <c r="AL11" s="77" t="s">
        <v>105</v>
      </c>
      <c r="AM11" s="77" t="s">
        <v>25</v>
      </c>
      <c r="AN11" s="77" t="s">
        <v>106</v>
      </c>
      <c r="AO11" s="77" t="s">
        <v>107</v>
      </c>
      <c r="AP11" s="77" t="s">
        <v>108</v>
      </c>
      <c r="AQ11" s="77"/>
      <c r="AR11" s="79">
        <f>COUNTIF('Jalon + top _horaire passage'!A:A,A11)+IF(W11&lt;&gt;"",COUNTIF('Jalon + top _horaire passage'!A:A,W11),0)+IF(X11&lt;&gt;"",COUNTIF('Jalon + top _horaire passage'!A:A,X11),0)+IF(Y11&lt;&gt;"",COUNTIF('Jalon + top _horaire passage'!A:A,Y11),0)+IF(AA11&lt;&gt;"",COUNTIF('Jalon + top _horaire passage'!A:A,AA11),0)+IF(AB11&lt;&gt;"",COUNTIF('Jalon + top _horaire passage'!A:A,AB11),0)+IF(AD11&lt;&gt;"",COUNTIF('Jalon + top _horaire passage'!A:A,AD11),0)</f>
        <v>0</v>
      </c>
    </row>
    <row r="12" spans="1:44" x14ac:dyDescent="0.3">
      <c r="A12" s="77" t="s">
        <v>148</v>
      </c>
      <c r="B12" s="159" t="s">
        <v>143</v>
      </c>
      <c r="C12" s="78" t="s">
        <v>101</v>
      </c>
      <c r="D12" s="77" t="s">
        <v>42</v>
      </c>
      <c r="E12" s="77" t="s">
        <v>141</v>
      </c>
      <c r="F12" s="77" t="s">
        <v>1471</v>
      </c>
      <c r="G12" s="77" t="s">
        <v>93</v>
      </c>
      <c r="H12" s="77" t="s">
        <v>44</v>
      </c>
      <c r="I12" s="77" t="s">
        <v>39</v>
      </c>
      <c r="J12" s="77" t="s">
        <v>19</v>
      </c>
      <c r="K12" s="78" t="s">
        <v>34</v>
      </c>
      <c r="L12" s="77" t="s">
        <v>98</v>
      </c>
      <c r="M12" s="74" t="s">
        <v>12473</v>
      </c>
      <c r="N12" s="74" t="s">
        <v>13</v>
      </c>
      <c r="O12" s="159"/>
      <c r="P12" s="77" t="s">
        <v>149</v>
      </c>
      <c r="Q12" s="77" t="s">
        <v>30</v>
      </c>
      <c r="R12" s="77" t="s">
        <v>148</v>
      </c>
      <c r="S12" s="77"/>
      <c r="T12" s="77"/>
      <c r="U12" s="77" t="s">
        <v>11330</v>
      </c>
      <c r="V12" s="74" t="s">
        <v>97</v>
      </c>
      <c r="W12" s="100"/>
      <c r="X12" s="99"/>
      <c r="Y12" s="99"/>
      <c r="Z12" s="100"/>
      <c r="AA12" s="99" t="s">
        <v>147</v>
      </c>
      <c r="AB12" s="99"/>
      <c r="AC12" s="100" t="s">
        <v>150</v>
      </c>
      <c r="AD12" s="100" t="s">
        <v>151</v>
      </c>
      <c r="AE12" s="83"/>
      <c r="AF12" s="54"/>
      <c r="AG12" s="78" t="s">
        <v>10998</v>
      </c>
      <c r="AH12" s="77" t="s">
        <v>20</v>
      </c>
      <c r="AI12" s="77" t="s">
        <v>102</v>
      </c>
      <c r="AJ12" s="77" t="s">
        <v>103</v>
      </c>
      <c r="AK12" s="77" t="s">
        <v>104</v>
      </c>
      <c r="AL12" s="77" t="s">
        <v>105</v>
      </c>
      <c r="AM12" s="77" t="s">
        <v>25</v>
      </c>
      <c r="AN12" s="77" t="s">
        <v>106</v>
      </c>
      <c r="AO12" s="77" t="s">
        <v>107</v>
      </c>
      <c r="AP12" s="77" t="s">
        <v>108</v>
      </c>
      <c r="AQ12" s="77"/>
      <c r="AR12" s="79">
        <f>COUNTIF('Jalon + top _horaire passage'!A:A,A12)+IF(W12&lt;&gt;"",COUNTIF('Jalon + top _horaire passage'!A:A,W12),0)+IF(X12&lt;&gt;"",COUNTIF('Jalon + top _horaire passage'!A:A,X12),0)+IF(Y12&lt;&gt;"",COUNTIF('Jalon + top _horaire passage'!A:A,Y12),0)+IF(AA12&lt;&gt;"",COUNTIF('Jalon + top _horaire passage'!A:A,AA12),0)+IF(AB12&lt;&gt;"",COUNTIF('Jalon + top _horaire passage'!A:A,AB12),0)+IF(AD12&lt;&gt;"",COUNTIF('Jalon + top _horaire passage'!A:A,AD12),0)</f>
        <v>0</v>
      </c>
    </row>
    <row r="13" spans="1:44" x14ac:dyDescent="0.3">
      <c r="A13" s="77" t="s">
        <v>152</v>
      </c>
      <c r="B13" s="159" t="s">
        <v>154</v>
      </c>
      <c r="C13" s="78" t="s">
        <v>101</v>
      </c>
      <c r="D13" s="77" t="s">
        <v>42</v>
      </c>
      <c r="E13" s="77" t="s">
        <v>152</v>
      </c>
      <c r="F13" s="77" t="s">
        <v>9651</v>
      </c>
      <c r="G13" s="77" t="s">
        <v>153</v>
      </c>
      <c r="H13" s="77" t="s">
        <v>44</v>
      </c>
      <c r="I13" s="77" t="s">
        <v>39</v>
      </c>
      <c r="J13" s="77" t="s">
        <v>19</v>
      </c>
      <c r="K13" s="78" t="s">
        <v>34</v>
      </c>
      <c r="L13" s="77" t="s">
        <v>98</v>
      </c>
      <c r="M13" s="74" t="s">
        <v>12473</v>
      </c>
      <c r="N13" s="74" t="s">
        <v>13</v>
      </c>
      <c r="O13" s="159"/>
      <c r="P13" s="77" t="s">
        <v>155</v>
      </c>
      <c r="Q13" s="77" t="s">
        <v>30</v>
      </c>
      <c r="R13" s="77" t="s">
        <v>152</v>
      </c>
      <c r="S13" s="77"/>
      <c r="T13" s="77"/>
      <c r="U13" s="77" t="s">
        <v>11194</v>
      </c>
      <c r="V13" s="74" t="s">
        <v>97</v>
      </c>
      <c r="W13" s="100"/>
      <c r="X13" s="99"/>
      <c r="Y13" s="99"/>
      <c r="Z13" s="100"/>
      <c r="AA13" s="99" t="s">
        <v>158</v>
      </c>
      <c r="AB13" s="99"/>
      <c r="AC13" s="100" t="s">
        <v>156</v>
      </c>
      <c r="AD13" s="100" t="s">
        <v>157</v>
      </c>
      <c r="AE13" s="83"/>
      <c r="AF13" s="54"/>
      <c r="AG13" s="78" t="s">
        <v>10998</v>
      </c>
      <c r="AH13" s="77" t="s">
        <v>20</v>
      </c>
      <c r="AI13" s="77" t="s">
        <v>102</v>
      </c>
      <c r="AJ13" s="77" t="s">
        <v>103</v>
      </c>
      <c r="AK13" s="77" t="s">
        <v>104</v>
      </c>
      <c r="AL13" s="77" t="s">
        <v>105</v>
      </c>
      <c r="AM13" s="77" t="s">
        <v>25</v>
      </c>
      <c r="AN13" s="77" t="s">
        <v>106</v>
      </c>
      <c r="AO13" s="77" t="s">
        <v>107</v>
      </c>
      <c r="AP13" s="77" t="s">
        <v>108</v>
      </c>
      <c r="AQ13" s="77"/>
      <c r="AR13" s="79">
        <f>COUNTIF('Jalon + top _horaire passage'!A:A,A13)+IF(W13&lt;&gt;"",COUNTIF('Jalon + top _horaire passage'!A:A,W13),0)+IF(X13&lt;&gt;"",COUNTIF('Jalon + top _horaire passage'!A:A,X13),0)+IF(Y13&lt;&gt;"",COUNTIF('Jalon + top _horaire passage'!A:A,Y13),0)+IF(AA13&lt;&gt;"",COUNTIF('Jalon + top _horaire passage'!A:A,AA13),0)+IF(AB13&lt;&gt;"",COUNTIF('Jalon + top _horaire passage'!A:A,AB13),0)+IF(AD13&lt;&gt;"",COUNTIF('Jalon + top _horaire passage'!A:A,AD13),0)</f>
        <v>0</v>
      </c>
    </row>
    <row r="14" spans="1:44" x14ac:dyDescent="0.3">
      <c r="A14" s="77" t="s">
        <v>159</v>
      </c>
      <c r="B14" s="162" t="s">
        <v>12568</v>
      </c>
      <c r="C14" s="78" t="s">
        <v>165</v>
      </c>
      <c r="D14" s="77" t="s">
        <v>42</v>
      </c>
      <c r="E14" s="77" t="s">
        <v>159</v>
      </c>
      <c r="F14" s="77" t="s">
        <v>160</v>
      </c>
      <c r="G14" s="77" t="s">
        <v>161</v>
      </c>
      <c r="H14" s="77" t="s">
        <v>44</v>
      </c>
      <c r="I14" s="77" t="s">
        <v>166</v>
      </c>
      <c r="J14" s="77" t="s">
        <v>19</v>
      </c>
      <c r="K14" s="78" t="s">
        <v>34</v>
      </c>
      <c r="L14" s="77" t="s">
        <v>98</v>
      </c>
      <c r="M14" s="74" t="s">
        <v>12473</v>
      </c>
      <c r="N14" s="74" t="s">
        <v>13</v>
      </c>
      <c r="O14" s="159"/>
      <c r="P14" s="77" t="s">
        <v>162</v>
      </c>
      <c r="Q14" s="77" t="s">
        <v>35</v>
      </c>
      <c r="R14" s="77" t="s">
        <v>159</v>
      </c>
      <c r="S14" s="77"/>
      <c r="T14" s="77"/>
      <c r="U14" s="77" t="s">
        <v>11831</v>
      </c>
      <c r="V14" s="74" t="s">
        <v>97</v>
      </c>
      <c r="W14" s="100"/>
      <c r="X14" s="99"/>
      <c r="Y14" s="99"/>
      <c r="Z14" s="100"/>
      <c r="AA14" s="99" t="s">
        <v>174</v>
      </c>
      <c r="AB14" s="99"/>
      <c r="AC14" s="100" t="s">
        <v>163</v>
      </c>
      <c r="AD14" s="100" t="s">
        <v>164</v>
      </c>
      <c r="AE14" s="83"/>
      <c r="AF14" s="54"/>
      <c r="AG14" s="78" t="s">
        <v>10998</v>
      </c>
      <c r="AH14" s="77">
        <v>0</v>
      </c>
      <c r="AI14" s="77">
        <v>0</v>
      </c>
      <c r="AJ14" s="77" t="s">
        <v>167</v>
      </c>
      <c r="AK14" s="77" t="s">
        <v>168</v>
      </c>
      <c r="AL14" s="77" t="s">
        <v>169</v>
      </c>
      <c r="AM14" s="77" t="s">
        <v>170</v>
      </c>
      <c r="AN14" s="77" t="s">
        <v>171</v>
      </c>
      <c r="AO14" s="77" t="s">
        <v>172</v>
      </c>
      <c r="AP14" s="77" t="s">
        <v>173</v>
      </c>
      <c r="AQ14" s="77"/>
      <c r="AR14" s="79">
        <f>COUNTIF('Jalon + top _horaire passage'!A:A,A14)+IF(W14&lt;&gt;"",COUNTIF('Jalon + top _horaire passage'!A:A,W14),0)+IF(X14&lt;&gt;"",COUNTIF('Jalon + top _horaire passage'!A:A,X14),0)+IF(Y14&lt;&gt;"",COUNTIF('Jalon + top _horaire passage'!A:A,Y14),0)+IF(AA14&lt;&gt;"",COUNTIF('Jalon + top _horaire passage'!A:A,AA14),0)+IF(AB14&lt;&gt;"",COUNTIF('Jalon + top _horaire passage'!A:A,AB14),0)+IF(AD14&lt;&gt;"",COUNTIF('Jalon + top _horaire passage'!A:A,AD14),0)</f>
        <v>0</v>
      </c>
    </row>
    <row r="15" spans="1:44" x14ac:dyDescent="0.3">
      <c r="A15" s="77" t="s">
        <v>176</v>
      </c>
      <c r="B15" s="159" t="s">
        <v>177</v>
      </c>
      <c r="C15" s="78" t="s">
        <v>165</v>
      </c>
      <c r="D15" s="77" t="s">
        <v>42</v>
      </c>
      <c r="E15" s="77" t="s">
        <v>175</v>
      </c>
      <c r="F15" s="77" t="s">
        <v>160</v>
      </c>
      <c r="G15" s="77" t="s">
        <v>161</v>
      </c>
      <c r="H15" s="77" t="s">
        <v>44</v>
      </c>
      <c r="I15" s="77" t="s">
        <v>166</v>
      </c>
      <c r="J15" s="77" t="s">
        <v>19</v>
      </c>
      <c r="K15" s="78" t="s">
        <v>34</v>
      </c>
      <c r="L15" s="77" t="s">
        <v>98</v>
      </c>
      <c r="M15" s="74" t="s">
        <v>12473</v>
      </c>
      <c r="N15" s="74" t="s">
        <v>13</v>
      </c>
      <c r="O15" s="159"/>
      <c r="P15" s="77" t="s">
        <v>178</v>
      </c>
      <c r="Q15" s="77" t="s">
        <v>35</v>
      </c>
      <c r="R15" s="77" t="s">
        <v>176</v>
      </c>
      <c r="S15" s="77"/>
      <c r="T15" s="77"/>
      <c r="U15" s="77" t="s">
        <v>175</v>
      </c>
      <c r="V15" s="74" t="s">
        <v>97</v>
      </c>
      <c r="W15" s="100"/>
      <c r="X15" s="99"/>
      <c r="Y15" s="99"/>
      <c r="Z15" s="100"/>
      <c r="AA15" s="99" t="s">
        <v>181</v>
      </c>
      <c r="AB15" s="99"/>
      <c r="AC15" s="100" t="s">
        <v>179</v>
      </c>
      <c r="AD15" s="100" t="s">
        <v>180</v>
      </c>
      <c r="AE15" s="83"/>
      <c r="AF15" s="54"/>
      <c r="AG15" s="78" t="s">
        <v>10998</v>
      </c>
      <c r="AH15" s="77">
        <v>0</v>
      </c>
      <c r="AI15" s="77">
        <v>0</v>
      </c>
      <c r="AJ15" s="77" t="s">
        <v>167</v>
      </c>
      <c r="AK15" s="77" t="s">
        <v>168</v>
      </c>
      <c r="AL15" s="77" t="s">
        <v>169</v>
      </c>
      <c r="AM15" s="77" t="s">
        <v>170</v>
      </c>
      <c r="AN15" s="77" t="s">
        <v>171</v>
      </c>
      <c r="AO15" s="77" t="s">
        <v>172</v>
      </c>
      <c r="AP15" s="77" t="s">
        <v>173</v>
      </c>
      <c r="AQ15" s="77"/>
      <c r="AR15" s="79">
        <f>COUNTIF('Jalon + top _horaire passage'!A:A,A15)+IF(W15&lt;&gt;"",COUNTIF('Jalon + top _horaire passage'!A:A,W15),0)+IF(X15&lt;&gt;"",COUNTIF('Jalon + top _horaire passage'!A:A,X15),0)+IF(Y15&lt;&gt;"",COUNTIF('Jalon + top _horaire passage'!A:A,Y15),0)+IF(AA15&lt;&gt;"",COUNTIF('Jalon + top _horaire passage'!A:A,AA15),0)+IF(AB15&lt;&gt;"",COUNTIF('Jalon + top _horaire passage'!A:A,AB15),0)+IF(AD15&lt;&gt;"",COUNTIF('Jalon + top _horaire passage'!A:A,AD15),0)</f>
        <v>0</v>
      </c>
    </row>
    <row r="16" spans="1:44" x14ac:dyDescent="0.3">
      <c r="A16" s="77" t="s">
        <v>182</v>
      </c>
      <c r="B16" s="159" t="s">
        <v>177</v>
      </c>
      <c r="C16" s="78" t="s">
        <v>165</v>
      </c>
      <c r="D16" s="77" t="s">
        <v>42</v>
      </c>
      <c r="E16" s="77" t="s">
        <v>175</v>
      </c>
      <c r="F16" s="77" t="s">
        <v>160</v>
      </c>
      <c r="G16" s="77" t="s">
        <v>161</v>
      </c>
      <c r="H16" s="77" t="s">
        <v>44</v>
      </c>
      <c r="I16" s="77" t="s">
        <v>166</v>
      </c>
      <c r="J16" s="77" t="s">
        <v>19</v>
      </c>
      <c r="K16" s="78" t="s">
        <v>34</v>
      </c>
      <c r="L16" s="77" t="s">
        <v>98</v>
      </c>
      <c r="M16" s="74" t="s">
        <v>12473</v>
      </c>
      <c r="N16" s="74" t="s">
        <v>13</v>
      </c>
      <c r="O16" s="159"/>
      <c r="P16" s="77" t="s">
        <v>183</v>
      </c>
      <c r="Q16" s="77" t="s">
        <v>35</v>
      </c>
      <c r="R16" s="77" t="s">
        <v>182</v>
      </c>
      <c r="S16" s="77"/>
      <c r="T16" s="77"/>
      <c r="U16" s="77" t="s">
        <v>175</v>
      </c>
      <c r="V16" s="74" t="s">
        <v>97</v>
      </c>
      <c r="W16" s="100"/>
      <c r="X16" s="99"/>
      <c r="Y16" s="99"/>
      <c r="Z16" s="100"/>
      <c r="AA16" s="99" t="s">
        <v>181</v>
      </c>
      <c r="AB16" s="99"/>
      <c r="AC16" s="100" t="s">
        <v>184</v>
      </c>
      <c r="AD16" s="100" t="s">
        <v>185</v>
      </c>
      <c r="AE16" s="83"/>
      <c r="AF16" s="54"/>
      <c r="AG16" s="78" t="s">
        <v>10998</v>
      </c>
      <c r="AH16" s="77">
        <v>0</v>
      </c>
      <c r="AI16" s="77">
        <v>0</v>
      </c>
      <c r="AJ16" s="77" t="s">
        <v>167</v>
      </c>
      <c r="AK16" s="77" t="s">
        <v>168</v>
      </c>
      <c r="AL16" s="77" t="s">
        <v>169</v>
      </c>
      <c r="AM16" s="77" t="s">
        <v>170</v>
      </c>
      <c r="AN16" s="77" t="s">
        <v>171</v>
      </c>
      <c r="AO16" s="77" t="s">
        <v>172</v>
      </c>
      <c r="AP16" s="77" t="s">
        <v>173</v>
      </c>
      <c r="AQ16" s="77"/>
      <c r="AR16" s="79">
        <f>COUNTIF('Jalon + top _horaire passage'!A:A,A16)+IF(W16&lt;&gt;"",COUNTIF('Jalon + top _horaire passage'!A:A,W16),0)+IF(X16&lt;&gt;"",COUNTIF('Jalon + top _horaire passage'!A:A,X16),0)+IF(Y16&lt;&gt;"",COUNTIF('Jalon + top _horaire passage'!A:A,Y16),0)+IF(AA16&lt;&gt;"",COUNTIF('Jalon + top _horaire passage'!A:A,AA16),0)+IF(AB16&lt;&gt;"",COUNTIF('Jalon + top _horaire passage'!A:A,AB16),0)+IF(AD16&lt;&gt;"",COUNTIF('Jalon + top _horaire passage'!A:A,AD16),0)</f>
        <v>0</v>
      </c>
    </row>
    <row r="17" spans="1:44" x14ac:dyDescent="0.3">
      <c r="A17" s="77" t="s">
        <v>186</v>
      </c>
      <c r="B17" s="159" t="s">
        <v>177</v>
      </c>
      <c r="C17" s="78" t="s">
        <v>165</v>
      </c>
      <c r="D17" s="77" t="s">
        <v>42</v>
      </c>
      <c r="E17" s="77" t="s">
        <v>175</v>
      </c>
      <c r="F17" s="77" t="s">
        <v>160</v>
      </c>
      <c r="G17" s="77" t="s">
        <v>161</v>
      </c>
      <c r="H17" s="77" t="s">
        <v>44</v>
      </c>
      <c r="I17" s="77" t="s">
        <v>166</v>
      </c>
      <c r="J17" s="77" t="s">
        <v>19</v>
      </c>
      <c r="K17" s="78" t="s">
        <v>34</v>
      </c>
      <c r="L17" s="77" t="s">
        <v>98</v>
      </c>
      <c r="M17" s="74" t="s">
        <v>12473</v>
      </c>
      <c r="N17" s="74" t="s">
        <v>13</v>
      </c>
      <c r="O17" s="159"/>
      <c r="P17" s="77" t="s">
        <v>187</v>
      </c>
      <c r="Q17" s="77" t="s">
        <v>35</v>
      </c>
      <c r="R17" s="77" t="s">
        <v>186</v>
      </c>
      <c r="S17" s="77"/>
      <c r="T17" s="77"/>
      <c r="U17" s="77" t="s">
        <v>175</v>
      </c>
      <c r="V17" s="74" t="s">
        <v>97</v>
      </c>
      <c r="W17" s="100"/>
      <c r="X17" s="99"/>
      <c r="Y17" s="99"/>
      <c r="Z17" s="100"/>
      <c r="AA17" s="99" t="s">
        <v>181</v>
      </c>
      <c r="AB17" s="99"/>
      <c r="AC17" s="100" t="s">
        <v>188</v>
      </c>
      <c r="AD17" s="100" t="s">
        <v>189</v>
      </c>
      <c r="AE17" s="83"/>
      <c r="AF17" s="54"/>
      <c r="AG17" s="78" t="s">
        <v>10998</v>
      </c>
      <c r="AH17" s="77">
        <v>0</v>
      </c>
      <c r="AI17" s="77">
        <v>0</v>
      </c>
      <c r="AJ17" s="77" t="s">
        <v>167</v>
      </c>
      <c r="AK17" s="77" t="s">
        <v>168</v>
      </c>
      <c r="AL17" s="77" t="s">
        <v>169</v>
      </c>
      <c r="AM17" s="77" t="s">
        <v>170</v>
      </c>
      <c r="AN17" s="77" t="s">
        <v>171</v>
      </c>
      <c r="AO17" s="77" t="s">
        <v>172</v>
      </c>
      <c r="AP17" s="77" t="s">
        <v>173</v>
      </c>
      <c r="AQ17" s="77"/>
      <c r="AR17" s="79">
        <f>COUNTIF('Jalon + top _horaire passage'!A:A,A17)+IF(W17&lt;&gt;"",COUNTIF('Jalon + top _horaire passage'!A:A,W17),0)+IF(X17&lt;&gt;"",COUNTIF('Jalon + top _horaire passage'!A:A,X17),0)+IF(Y17&lt;&gt;"",COUNTIF('Jalon + top _horaire passage'!A:A,Y17),0)+IF(AA17&lt;&gt;"",COUNTIF('Jalon + top _horaire passage'!A:A,AA17),0)+IF(AB17&lt;&gt;"",COUNTIF('Jalon + top _horaire passage'!A:A,AB17),0)+IF(AD17&lt;&gt;"",COUNTIF('Jalon + top _horaire passage'!A:A,AD17),0)</f>
        <v>0</v>
      </c>
    </row>
    <row r="18" spans="1:44" x14ac:dyDescent="0.3">
      <c r="A18" s="77" t="s">
        <v>190</v>
      </c>
      <c r="B18" s="159" t="s">
        <v>191</v>
      </c>
      <c r="C18" s="78" t="s">
        <v>165</v>
      </c>
      <c r="D18" s="77" t="s">
        <v>42</v>
      </c>
      <c r="E18" s="77" t="s">
        <v>190</v>
      </c>
      <c r="F18" s="77" t="s">
        <v>160</v>
      </c>
      <c r="G18" s="77" t="s">
        <v>161</v>
      </c>
      <c r="H18" s="77" t="s">
        <v>44</v>
      </c>
      <c r="I18" s="77" t="s">
        <v>166</v>
      </c>
      <c r="J18" s="77" t="s">
        <v>19</v>
      </c>
      <c r="K18" s="78" t="s">
        <v>34</v>
      </c>
      <c r="L18" s="77" t="s">
        <v>98</v>
      </c>
      <c r="M18" s="74" t="s">
        <v>12473</v>
      </c>
      <c r="N18" s="74" t="s">
        <v>13</v>
      </c>
      <c r="O18" s="159"/>
      <c r="P18" s="77" t="s">
        <v>192</v>
      </c>
      <c r="Q18" s="77" t="s">
        <v>35</v>
      </c>
      <c r="R18" s="77" t="s">
        <v>9660</v>
      </c>
      <c r="S18" s="77"/>
      <c r="T18" s="77" t="s">
        <v>9241</v>
      </c>
      <c r="U18" s="77" t="s">
        <v>9241</v>
      </c>
      <c r="V18" s="74" t="s">
        <v>97</v>
      </c>
      <c r="W18" s="100"/>
      <c r="X18" s="99"/>
      <c r="Y18" s="99"/>
      <c r="Z18" s="100"/>
      <c r="AA18" s="99"/>
      <c r="AB18" s="99"/>
      <c r="AC18" s="100" t="s">
        <v>190</v>
      </c>
      <c r="AD18" s="100" t="s">
        <v>193</v>
      </c>
      <c r="AE18" s="83"/>
      <c r="AF18" s="54"/>
      <c r="AG18" s="78" t="s">
        <v>10998</v>
      </c>
      <c r="AH18" s="77">
        <v>0</v>
      </c>
      <c r="AI18" s="77">
        <v>0</v>
      </c>
      <c r="AJ18" s="77" t="s">
        <v>167</v>
      </c>
      <c r="AK18" s="77" t="s">
        <v>168</v>
      </c>
      <c r="AL18" s="77" t="s">
        <v>169</v>
      </c>
      <c r="AM18" s="77" t="s">
        <v>170</v>
      </c>
      <c r="AN18" s="77" t="s">
        <v>171</v>
      </c>
      <c r="AO18" s="77" t="s">
        <v>172</v>
      </c>
      <c r="AP18" s="77" t="s">
        <v>173</v>
      </c>
      <c r="AQ18" s="77"/>
      <c r="AR18" s="79">
        <f>COUNTIF('Jalon + top _horaire passage'!A:A,A18)+IF(W18&lt;&gt;"",COUNTIF('Jalon + top _horaire passage'!A:A,W18),0)+IF(X18&lt;&gt;"",COUNTIF('Jalon + top _horaire passage'!A:A,X18),0)+IF(Y18&lt;&gt;"",COUNTIF('Jalon + top _horaire passage'!A:A,Y18),0)+IF(AA18&lt;&gt;"",COUNTIF('Jalon + top _horaire passage'!A:A,AA18),0)+IF(AB18&lt;&gt;"",COUNTIF('Jalon + top _horaire passage'!A:A,AB18),0)+IF(AD18&lt;&gt;"",COUNTIF('Jalon + top _horaire passage'!A:A,AD18),0)</f>
        <v>0</v>
      </c>
    </row>
    <row r="19" spans="1:44" x14ac:dyDescent="0.3">
      <c r="A19" s="77" t="s">
        <v>194</v>
      </c>
      <c r="B19" s="159" t="s">
        <v>196</v>
      </c>
      <c r="C19" s="78" t="s">
        <v>199</v>
      </c>
      <c r="D19" s="77" t="s">
        <v>42</v>
      </c>
      <c r="E19" s="77" t="s">
        <v>194</v>
      </c>
      <c r="F19" s="77" t="s">
        <v>1049</v>
      </c>
      <c r="G19" s="77" t="s">
        <v>195</v>
      </c>
      <c r="H19" s="77" t="s">
        <v>44</v>
      </c>
      <c r="I19" s="77" t="s">
        <v>17</v>
      </c>
      <c r="J19" s="77" t="s">
        <v>19</v>
      </c>
      <c r="K19" s="78" t="s">
        <v>34</v>
      </c>
      <c r="L19" s="77" t="s">
        <v>98</v>
      </c>
      <c r="M19" s="74" t="s">
        <v>12473</v>
      </c>
      <c r="N19" s="74" t="s">
        <v>13</v>
      </c>
      <c r="O19" s="159"/>
      <c r="P19" s="77" t="s">
        <v>197</v>
      </c>
      <c r="Q19" s="77" t="s">
        <v>35</v>
      </c>
      <c r="R19" s="77" t="s">
        <v>194</v>
      </c>
      <c r="S19" s="77"/>
      <c r="T19" s="77" t="s">
        <v>9241</v>
      </c>
      <c r="U19" s="77" t="s">
        <v>9241</v>
      </c>
      <c r="V19" s="74" t="s">
        <v>97</v>
      </c>
      <c r="W19" s="100"/>
      <c r="X19" s="99"/>
      <c r="Y19" s="99"/>
      <c r="Z19" s="100"/>
      <c r="AA19" s="99"/>
      <c r="AB19" s="99"/>
      <c r="AC19" s="100" t="s">
        <v>194</v>
      </c>
      <c r="AD19" s="100" t="s">
        <v>198</v>
      </c>
      <c r="AE19" s="83"/>
      <c r="AF19" s="54"/>
      <c r="AG19" s="78" t="s">
        <v>10998</v>
      </c>
      <c r="AH19" s="77" t="s">
        <v>20</v>
      </c>
      <c r="AI19" s="77" t="s">
        <v>21</v>
      </c>
      <c r="AJ19" s="77" t="s">
        <v>22</v>
      </c>
      <c r="AK19" s="77" t="s">
        <v>200</v>
      </c>
      <c r="AL19" s="77" t="s">
        <v>201</v>
      </c>
      <c r="AM19" s="77" t="s">
        <v>25</v>
      </c>
      <c r="AN19" s="77" t="s">
        <v>202</v>
      </c>
      <c r="AO19" s="77" t="s">
        <v>203</v>
      </c>
      <c r="AP19" s="77" t="s">
        <v>204</v>
      </c>
      <c r="AQ19" s="77"/>
      <c r="AR19" s="79">
        <f>COUNTIF('Jalon + top _horaire passage'!A:A,A19)+IF(W19&lt;&gt;"",COUNTIF('Jalon + top _horaire passage'!A:A,W19),0)+IF(X19&lt;&gt;"",COUNTIF('Jalon + top _horaire passage'!A:A,X19),0)+IF(Y19&lt;&gt;"",COUNTIF('Jalon + top _horaire passage'!A:A,Y19),0)+IF(AA19&lt;&gt;"",COUNTIF('Jalon + top _horaire passage'!A:A,AA19),0)+IF(AB19&lt;&gt;"",COUNTIF('Jalon + top _horaire passage'!A:A,AB19),0)+IF(AD19&lt;&gt;"",COUNTIF('Jalon + top _horaire passage'!A:A,AD19),0)</f>
        <v>0</v>
      </c>
    </row>
    <row r="20" spans="1:44" x14ac:dyDescent="0.3">
      <c r="A20" s="77" t="s">
        <v>206</v>
      </c>
      <c r="B20" s="159" t="s">
        <v>207</v>
      </c>
      <c r="C20" s="78" t="s">
        <v>165</v>
      </c>
      <c r="D20" s="77" t="s">
        <v>42</v>
      </c>
      <c r="E20" s="77" t="s">
        <v>205</v>
      </c>
      <c r="F20" s="77" t="s">
        <v>160</v>
      </c>
      <c r="G20" s="77" t="s">
        <v>161</v>
      </c>
      <c r="H20" s="77" t="s">
        <v>44</v>
      </c>
      <c r="I20" s="77" t="s">
        <v>166</v>
      </c>
      <c r="J20" s="77" t="s">
        <v>19</v>
      </c>
      <c r="K20" s="78" t="s">
        <v>34</v>
      </c>
      <c r="L20" s="77" t="s">
        <v>98</v>
      </c>
      <c r="M20" s="74" t="s">
        <v>12473</v>
      </c>
      <c r="N20" s="74" t="s">
        <v>13</v>
      </c>
      <c r="O20" s="159"/>
      <c r="P20" s="77" t="s">
        <v>208</v>
      </c>
      <c r="Q20" s="77" t="s">
        <v>35</v>
      </c>
      <c r="R20" s="77" t="s">
        <v>206</v>
      </c>
      <c r="S20" s="77"/>
      <c r="T20" s="77"/>
      <c r="U20" s="77" t="s">
        <v>205</v>
      </c>
      <c r="V20" s="74" t="s">
        <v>97</v>
      </c>
      <c r="W20" s="100"/>
      <c r="X20" s="99"/>
      <c r="Y20" s="99"/>
      <c r="Z20" s="100"/>
      <c r="AA20" s="99" t="s">
        <v>211</v>
      </c>
      <c r="AB20" s="99"/>
      <c r="AC20" s="100" t="s">
        <v>209</v>
      </c>
      <c r="AD20" s="100" t="s">
        <v>210</v>
      </c>
      <c r="AE20" s="83"/>
      <c r="AF20" s="54"/>
      <c r="AG20" s="78" t="s">
        <v>10998</v>
      </c>
      <c r="AH20" s="77">
        <v>0</v>
      </c>
      <c r="AI20" s="77">
        <v>0</v>
      </c>
      <c r="AJ20" s="77" t="s">
        <v>167</v>
      </c>
      <c r="AK20" s="77" t="s">
        <v>168</v>
      </c>
      <c r="AL20" s="77" t="s">
        <v>169</v>
      </c>
      <c r="AM20" s="77" t="s">
        <v>170</v>
      </c>
      <c r="AN20" s="77" t="s">
        <v>171</v>
      </c>
      <c r="AO20" s="77" t="s">
        <v>172</v>
      </c>
      <c r="AP20" s="77" t="s">
        <v>173</v>
      </c>
      <c r="AQ20" s="77"/>
      <c r="AR20" s="79">
        <f>COUNTIF('Jalon + top _horaire passage'!A:A,A20)+IF(W20&lt;&gt;"",COUNTIF('Jalon + top _horaire passage'!A:A,W20),0)+IF(X20&lt;&gt;"",COUNTIF('Jalon + top _horaire passage'!A:A,X20),0)+IF(Y20&lt;&gt;"",COUNTIF('Jalon + top _horaire passage'!A:A,Y20),0)+IF(AA20&lt;&gt;"",COUNTIF('Jalon + top _horaire passage'!A:A,AA20),0)+IF(AB20&lt;&gt;"",COUNTIF('Jalon + top _horaire passage'!A:A,AB20),0)+IF(AD20&lt;&gt;"",COUNTIF('Jalon + top _horaire passage'!A:A,AD20),0)</f>
        <v>0</v>
      </c>
    </row>
    <row r="21" spans="1:44" x14ac:dyDescent="0.3">
      <c r="A21" s="77" t="s">
        <v>212</v>
      </c>
      <c r="B21" s="159" t="s">
        <v>214</v>
      </c>
      <c r="C21" s="78" t="s">
        <v>220</v>
      </c>
      <c r="D21" s="77" t="s">
        <v>42</v>
      </c>
      <c r="E21" s="77" t="s">
        <v>212</v>
      </c>
      <c r="F21" s="77" t="s">
        <v>5792</v>
      </c>
      <c r="G21" s="77" t="s">
        <v>213</v>
      </c>
      <c r="H21" s="77" t="s">
        <v>44</v>
      </c>
      <c r="I21" s="77" t="s">
        <v>221</v>
      </c>
      <c r="J21" s="77" t="s">
        <v>19</v>
      </c>
      <c r="K21" s="78" t="s">
        <v>34</v>
      </c>
      <c r="L21" s="77" t="s">
        <v>15</v>
      </c>
      <c r="M21" s="74" t="s">
        <v>12474</v>
      </c>
      <c r="N21" s="74" t="s">
        <v>13</v>
      </c>
      <c r="O21" s="159"/>
      <c r="P21" s="77" t="s">
        <v>215</v>
      </c>
      <c r="Q21" s="77" t="s">
        <v>11044</v>
      </c>
      <c r="R21" s="77" t="s">
        <v>212</v>
      </c>
      <c r="S21" s="77"/>
      <c r="T21" s="77"/>
      <c r="U21" s="77" t="s">
        <v>217</v>
      </c>
      <c r="V21" s="74" t="s">
        <v>216</v>
      </c>
      <c r="W21" s="100"/>
      <c r="X21" s="99"/>
      <c r="Y21" s="99"/>
      <c r="Z21" s="100"/>
      <c r="AA21" s="99" t="s">
        <v>232</v>
      </c>
      <c r="AB21" s="99"/>
      <c r="AC21" s="100" t="s">
        <v>218</v>
      </c>
      <c r="AD21" s="100" t="s">
        <v>219</v>
      </c>
      <c r="AE21" s="83"/>
      <c r="AF21" s="54"/>
      <c r="AG21" s="78" t="s">
        <v>12307</v>
      </c>
      <c r="AH21" s="77" t="s">
        <v>222</v>
      </c>
      <c r="AI21" s="77" t="s">
        <v>223</v>
      </c>
      <c r="AJ21" s="77" t="s">
        <v>224</v>
      </c>
      <c r="AK21" s="77" t="s">
        <v>225</v>
      </c>
      <c r="AL21" s="77" t="s">
        <v>226</v>
      </c>
      <c r="AM21" s="77" t="s">
        <v>227</v>
      </c>
      <c r="AN21" s="77" t="s">
        <v>228</v>
      </c>
      <c r="AO21" s="77" t="s">
        <v>229</v>
      </c>
      <c r="AP21" s="77" t="s">
        <v>230</v>
      </c>
      <c r="AQ21" s="77"/>
      <c r="AR21" s="79">
        <f>COUNTIF('Jalon + top _horaire passage'!A:A,A21)+IF(W21&lt;&gt;"",COUNTIF('Jalon + top _horaire passage'!A:A,W21),0)+IF(X21&lt;&gt;"",COUNTIF('Jalon + top _horaire passage'!A:A,X21),0)+IF(Y21&lt;&gt;"",COUNTIF('Jalon + top _horaire passage'!A:A,Y21),0)+IF(AA21&lt;&gt;"",COUNTIF('Jalon + top _horaire passage'!A:A,AA21),0)+IF(AB21&lt;&gt;"",COUNTIF('Jalon + top _horaire passage'!A:A,AB21),0)+IF(AD21&lt;&gt;"",COUNTIF('Jalon + top _horaire passage'!A:A,AD21),0)</f>
        <v>0</v>
      </c>
    </row>
    <row r="22" spans="1:44" x14ac:dyDescent="0.3">
      <c r="A22" s="77" t="s">
        <v>233</v>
      </c>
      <c r="B22" s="159" t="s">
        <v>177</v>
      </c>
      <c r="C22" s="78" t="s">
        <v>165</v>
      </c>
      <c r="D22" s="77" t="s">
        <v>42</v>
      </c>
      <c r="E22" s="77" t="s">
        <v>175</v>
      </c>
      <c r="F22" s="77" t="s">
        <v>160</v>
      </c>
      <c r="G22" s="77" t="s">
        <v>161</v>
      </c>
      <c r="H22" s="77" t="s">
        <v>44</v>
      </c>
      <c r="I22" s="77" t="s">
        <v>166</v>
      </c>
      <c r="J22" s="77" t="s">
        <v>237</v>
      </c>
      <c r="K22" s="78" t="s">
        <v>34</v>
      </c>
      <c r="L22" s="77" t="s">
        <v>98</v>
      </c>
      <c r="M22" s="74" t="s">
        <v>12473</v>
      </c>
      <c r="N22" s="74" t="s">
        <v>13</v>
      </c>
      <c r="O22" s="159"/>
      <c r="P22" s="77" t="s">
        <v>234</v>
      </c>
      <c r="Q22" s="77" t="s">
        <v>35</v>
      </c>
      <c r="R22" s="77" t="s">
        <v>233</v>
      </c>
      <c r="S22" s="77"/>
      <c r="T22" s="77"/>
      <c r="U22" s="77" t="s">
        <v>175</v>
      </c>
      <c r="V22" s="74" t="s">
        <v>97</v>
      </c>
      <c r="W22" s="100"/>
      <c r="X22" s="99"/>
      <c r="Y22" s="99"/>
      <c r="Z22" s="100"/>
      <c r="AA22" s="99" t="s">
        <v>181</v>
      </c>
      <c r="AB22" s="99"/>
      <c r="AC22" s="100" t="s">
        <v>235</v>
      </c>
      <c r="AD22" s="100" t="s">
        <v>236</v>
      </c>
      <c r="AE22" s="83"/>
      <c r="AF22" s="54"/>
      <c r="AG22" s="78" t="s">
        <v>10998</v>
      </c>
      <c r="AH22" s="77">
        <v>0</v>
      </c>
      <c r="AI22" s="77">
        <v>0</v>
      </c>
      <c r="AJ22" s="77" t="s">
        <v>167</v>
      </c>
      <c r="AK22" s="77" t="s">
        <v>168</v>
      </c>
      <c r="AL22" s="77" t="s">
        <v>169</v>
      </c>
      <c r="AM22" s="77" t="s">
        <v>170</v>
      </c>
      <c r="AN22" s="77" t="s">
        <v>171</v>
      </c>
      <c r="AO22" s="77" t="s">
        <v>172</v>
      </c>
      <c r="AP22" s="77" t="s">
        <v>173</v>
      </c>
      <c r="AQ22" s="77"/>
      <c r="AR22" s="79">
        <f>COUNTIF('Jalon + top _horaire passage'!A:A,A22)+IF(W22&lt;&gt;"",COUNTIF('Jalon + top _horaire passage'!A:A,W22),0)+IF(X22&lt;&gt;"",COUNTIF('Jalon + top _horaire passage'!A:A,X22),0)+IF(Y22&lt;&gt;"",COUNTIF('Jalon + top _horaire passage'!A:A,Y22),0)+IF(AA22&lt;&gt;"",COUNTIF('Jalon + top _horaire passage'!A:A,AA22),0)+IF(AB22&lt;&gt;"",COUNTIF('Jalon + top _horaire passage'!A:A,AB22),0)+IF(AD22&lt;&gt;"",COUNTIF('Jalon + top _horaire passage'!A:A,AD22),0)</f>
        <v>0</v>
      </c>
    </row>
    <row r="23" spans="1:44" x14ac:dyDescent="0.3">
      <c r="A23" s="77" t="s">
        <v>238</v>
      </c>
      <c r="B23" s="159" t="s">
        <v>177</v>
      </c>
      <c r="C23" s="78" t="s">
        <v>165</v>
      </c>
      <c r="D23" s="77" t="s">
        <v>42</v>
      </c>
      <c r="E23" s="77" t="s">
        <v>175</v>
      </c>
      <c r="F23" s="77" t="s">
        <v>160</v>
      </c>
      <c r="G23" s="77" t="s">
        <v>161</v>
      </c>
      <c r="H23" s="77" t="s">
        <v>44</v>
      </c>
      <c r="I23" s="77" t="s">
        <v>166</v>
      </c>
      <c r="J23" s="77" t="s">
        <v>19</v>
      </c>
      <c r="K23" s="78" t="s">
        <v>34</v>
      </c>
      <c r="L23" s="77" t="s">
        <v>98</v>
      </c>
      <c r="M23" s="74" t="s">
        <v>12473</v>
      </c>
      <c r="N23" s="74" t="s">
        <v>13</v>
      </c>
      <c r="O23" s="159"/>
      <c r="P23" s="77" t="s">
        <v>239</v>
      </c>
      <c r="Q23" s="77" t="s">
        <v>35</v>
      </c>
      <c r="R23" s="77" t="s">
        <v>238</v>
      </c>
      <c r="S23" s="77"/>
      <c r="T23" s="77"/>
      <c r="U23" s="77" t="s">
        <v>175</v>
      </c>
      <c r="V23" s="74" t="s">
        <v>97</v>
      </c>
      <c r="W23" s="100"/>
      <c r="X23" s="99"/>
      <c r="Y23" s="99"/>
      <c r="Z23" s="100"/>
      <c r="AA23" s="99" t="s">
        <v>181</v>
      </c>
      <c r="AB23" s="99"/>
      <c r="AC23" s="100" t="s">
        <v>240</v>
      </c>
      <c r="AD23" s="100" t="s">
        <v>241</v>
      </c>
      <c r="AE23" s="83"/>
      <c r="AF23" s="54"/>
      <c r="AG23" s="78" t="s">
        <v>10998</v>
      </c>
      <c r="AH23" s="77">
        <v>0</v>
      </c>
      <c r="AI23" s="77">
        <v>0</v>
      </c>
      <c r="AJ23" s="77" t="s">
        <v>167</v>
      </c>
      <c r="AK23" s="77" t="s">
        <v>168</v>
      </c>
      <c r="AL23" s="77" t="s">
        <v>169</v>
      </c>
      <c r="AM23" s="77" t="s">
        <v>170</v>
      </c>
      <c r="AN23" s="77" t="s">
        <v>171</v>
      </c>
      <c r="AO23" s="77" t="s">
        <v>172</v>
      </c>
      <c r="AP23" s="77" t="s">
        <v>173</v>
      </c>
      <c r="AQ23" s="77"/>
      <c r="AR23" s="79">
        <f>COUNTIF('Jalon + top _horaire passage'!A:A,A23)+IF(W23&lt;&gt;"",COUNTIF('Jalon + top _horaire passage'!A:A,W23),0)+IF(X23&lt;&gt;"",COUNTIF('Jalon + top _horaire passage'!A:A,X23),0)+IF(Y23&lt;&gt;"",COUNTIF('Jalon + top _horaire passage'!A:A,Y23),0)+IF(AA23&lt;&gt;"",COUNTIF('Jalon + top _horaire passage'!A:A,AA23),0)+IF(AB23&lt;&gt;"",COUNTIF('Jalon + top _horaire passage'!A:A,AB23),0)+IF(AD23&lt;&gt;"",COUNTIF('Jalon + top _horaire passage'!A:A,AD23),0)</f>
        <v>0</v>
      </c>
    </row>
    <row r="24" spans="1:44" x14ac:dyDescent="0.3">
      <c r="A24" s="77" t="s">
        <v>242</v>
      </c>
      <c r="B24" s="159" t="s">
        <v>243</v>
      </c>
      <c r="C24" s="78" t="s">
        <v>220</v>
      </c>
      <c r="D24" s="77" t="s">
        <v>42</v>
      </c>
      <c r="E24" s="77" t="s">
        <v>242</v>
      </c>
      <c r="F24" s="77" t="s">
        <v>5792</v>
      </c>
      <c r="G24" s="77" t="s">
        <v>213</v>
      </c>
      <c r="H24" s="77" t="s">
        <v>44</v>
      </c>
      <c r="I24" s="77" t="s">
        <v>221</v>
      </c>
      <c r="J24" s="77" t="s">
        <v>19</v>
      </c>
      <c r="K24" s="78" t="s">
        <v>34</v>
      </c>
      <c r="L24" s="77" t="s">
        <v>15</v>
      </c>
      <c r="M24" s="74" t="s">
        <v>12474</v>
      </c>
      <c r="N24" s="74" t="s">
        <v>13</v>
      </c>
      <c r="O24" s="159"/>
      <c r="P24" s="77" t="s">
        <v>244</v>
      </c>
      <c r="Q24" s="77" t="s">
        <v>11044</v>
      </c>
      <c r="R24" s="77" t="s">
        <v>242</v>
      </c>
      <c r="S24" s="77"/>
      <c r="T24" s="77"/>
      <c r="U24" s="77" t="s">
        <v>245</v>
      </c>
      <c r="V24" s="74" t="s">
        <v>216</v>
      </c>
      <c r="W24" s="100"/>
      <c r="X24" s="99"/>
      <c r="Y24" s="99"/>
      <c r="Z24" s="100"/>
      <c r="AA24" s="99" t="s">
        <v>248</v>
      </c>
      <c r="AB24" s="99"/>
      <c r="AC24" s="100" t="s">
        <v>246</v>
      </c>
      <c r="AD24" s="100" t="s">
        <v>247</v>
      </c>
      <c r="AE24" s="83"/>
      <c r="AF24" s="54"/>
      <c r="AG24" s="78" t="s">
        <v>12307</v>
      </c>
      <c r="AH24" s="77" t="s">
        <v>222</v>
      </c>
      <c r="AI24" s="77" t="s">
        <v>223</v>
      </c>
      <c r="AJ24" s="77" t="s">
        <v>224</v>
      </c>
      <c r="AK24" s="77" t="s">
        <v>225</v>
      </c>
      <c r="AL24" s="77" t="s">
        <v>226</v>
      </c>
      <c r="AM24" s="77" t="s">
        <v>227</v>
      </c>
      <c r="AN24" s="77" t="s">
        <v>228</v>
      </c>
      <c r="AO24" s="77" t="s">
        <v>229</v>
      </c>
      <c r="AP24" s="77" t="s">
        <v>230</v>
      </c>
      <c r="AQ24" s="77"/>
      <c r="AR24" s="79">
        <f>COUNTIF('Jalon + top _horaire passage'!A:A,A24)+IF(W24&lt;&gt;"",COUNTIF('Jalon + top _horaire passage'!A:A,W24),0)+IF(X24&lt;&gt;"",COUNTIF('Jalon + top _horaire passage'!A:A,X24),0)+IF(Y24&lt;&gt;"",COUNTIF('Jalon + top _horaire passage'!A:A,Y24),0)+IF(AA24&lt;&gt;"",COUNTIF('Jalon + top _horaire passage'!A:A,AA24),0)+IF(AB24&lt;&gt;"",COUNTIF('Jalon + top _horaire passage'!A:A,AB24),0)+IF(AD24&lt;&gt;"",COUNTIF('Jalon + top _horaire passage'!A:A,AD24),0)</f>
        <v>0</v>
      </c>
    </row>
    <row r="25" spans="1:44" x14ac:dyDescent="0.3">
      <c r="A25" s="77" t="s">
        <v>249</v>
      </c>
      <c r="B25" s="159" t="s">
        <v>250</v>
      </c>
      <c r="C25" s="78" t="s">
        <v>220</v>
      </c>
      <c r="D25" s="77" t="s">
        <v>42</v>
      </c>
      <c r="E25" s="77" t="s">
        <v>249</v>
      </c>
      <c r="F25" s="77" t="s">
        <v>5792</v>
      </c>
      <c r="G25" s="77" t="s">
        <v>213</v>
      </c>
      <c r="H25" s="77" t="s">
        <v>44</v>
      </c>
      <c r="I25" s="77" t="s">
        <v>221</v>
      </c>
      <c r="J25" s="77" t="s">
        <v>19</v>
      </c>
      <c r="K25" s="78" t="s">
        <v>34</v>
      </c>
      <c r="L25" s="77" t="s">
        <v>15</v>
      </c>
      <c r="M25" s="74" t="s">
        <v>12474</v>
      </c>
      <c r="N25" s="74" t="s">
        <v>13</v>
      </c>
      <c r="O25" s="159"/>
      <c r="P25" s="77" t="s">
        <v>251</v>
      </c>
      <c r="Q25" s="77" t="s">
        <v>11044</v>
      </c>
      <c r="R25" s="77" t="s">
        <v>249</v>
      </c>
      <c r="S25" s="77"/>
      <c r="T25" s="77"/>
      <c r="U25" s="77" t="s">
        <v>252</v>
      </c>
      <c r="V25" s="74" t="s">
        <v>216</v>
      </c>
      <c r="W25" s="100"/>
      <c r="X25" s="99"/>
      <c r="Y25" s="99"/>
      <c r="Z25" s="100"/>
      <c r="AA25" s="99" t="s">
        <v>255</v>
      </c>
      <c r="AB25" s="99"/>
      <c r="AC25" s="100" t="s">
        <v>253</v>
      </c>
      <c r="AD25" s="100" t="s">
        <v>254</v>
      </c>
      <c r="AE25" s="83"/>
      <c r="AF25" s="54"/>
      <c r="AG25" s="78" t="s">
        <v>12307</v>
      </c>
      <c r="AH25" s="77" t="s">
        <v>222</v>
      </c>
      <c r="AI25" s="77" t="s">
        <v>223</v>
      </c>
      <c r="AJ25" s="77" t="s">
        <v>224</v>
      </c>
      <c r="AK25" s="77" t="s">
        <v>225</v>
      </c>
      <c r="AL25" s="77" t="s">
        <v>226</v>
      </c>
      <c r="AM25" s="77" t="s">
        <v>227</v>
      </c>
      <c r="AN25" s="77" t="s">
        <v>228</v>
      </c>
      <c r="AO25" s="77" t="s">
        <v>229</v>
      </c>
      <c r="AP25" s="77" t="s">
        <v>230</v>
      </c>
      <c r="AQ25" s="77"/>
      <c r="AR25" s="79">
        <f>COUNTIF('Jalon + top _horaire passage'!A:A,A25)+IF(W25&lt;&gt;"",COUNTIF('Jalon + top _horaire passage'!A:A,W25),0)+IF(X25&lt;&gt;"",COUNTIF('Jalon + top _horaire passage'!A:A,X25),0)+IF(Y25&lt;&gt;"",COUNTIF('Jalon + top _horaire passage'!A:A,Y25),0)+IF(AA25&lt;&gt;"",COUNTIF('Jalon + top _horaire passage'!A:A,AA25),0)+IF(AB25&lt;&gt;"",COUNTIF('Jalon + top _horaire passage'!A:A,AB25),0)+IF(AD25&lt;&gt;"",COUNTIF('Jalon + top _horaire passage'!A:A,AD25),0)</f>
        <v>0</v>
      </c>
    </row>
    <row r="26" spans="1:44" x14ac:dyDescent="0.3">
      <c r="A26" s="77" t="s">
        <v>256</v>
      </c>
      <c r="B26" s="159" t="s">
        <v>257</v>
      </c>
      <c r="C26" s="78" t="s">
        <v>220</v>
      </c>
      <c r="D26" s="77" t="s">
        <v>42</v>
      </c>
      <c r="E26" s="77" t="s">
        <v>256</v>
      </c>
      <c r="F26" s="77" t="s">
        <v>5792</v>
      </c>
      <c r="G26" s="77" t="s">
        <v>213</v>
      </c>
      <c r="H26" s="77" t="s">
        <v>44</v>
      </c>
      <c r="I26" s="77" t="s">
        <v>221</v>
      </c>
      <c r="J26" s="77" t="s">
        <v>19</v>
      </c>
      <c r="K26" s="78" t="s">
        <v>34</v>
      </c>
      <c r="L26" s="77" t="s">
        <v>15</v>
      </c>
      <c r="M26" s="74" t="s">
        <v>12474</v>
      </c>
      <c r="N26" s="74" t="s">
        <v>13</v>
      </c>
      <c r="O26" s="159"/>
      <c r="P26" s="77" t="s">
        <v>258</v>
      </c>
      <c r="Q26" s="77" t="s">
        <v>11044</v>
      </c>
      <c r="R26" s="77" t="s">
        <v>256</v>
      </c>
      <c r="S26" s="77"/>
      <c r="T26" s="77"/>
      <c r="U26" s="77" t="s">
        <v>259</v>
      </c>
      <c r="V26" s="74" t="s">
        <v>216</v>
      </c>
      <c r="W26" s="100"/>
      <c r="X26" s="99"/>
      <c r="Y26" s="99"/>
      <c r="Z26" s="100"/>
      <c r="AA26" s="99" t="s">
        <v>262</v>
      </c>
      <c r="AB26" s="99"/>
      <c r="AC26" s="100" t="s">
        <v>260</v>
      </c>
      <c r="AD26" s="100" t="s">
        <v>261</v>
      </c>
      <c r="AE26" s="83"/>
      <c r="AF26" s="54"/>
      <c r="AG26" s="78" t="s">
        <v>12307</v>
      </c>
      <c r="AH26" s="77" t="s">
        <v>222</v>
      </c>
      <c r="AI26" s="77" t="s">
        <v>223</v>
      </c>
      <c r="AJ26" s="77" t="s">
        <v>224</v>
      </c>
      <c r="AK26" s="77" t="s">
        <v>225</v>
      </c>
      <c r="AL26" s="77" t="s">
        <v>226</v>
      </c>
      <c r="AM26" s="77" t="s">
        <v>227</v>
      </c>
      <c r="AN26" s="77" t="s">
        <v>228</v>
      </c>
      <c r="AO26" s="77" t="s">
        <v>229</v>
      </c>
      <c r="AP26" s="77" t="s">
        <v>230</v>
      </c>
      <c r="AQ26" s="77"/>
      <c r="AR26" s="79">
        <f>COUNTIF('Jalon + top _horaire passage'!A:A,A26)+IF(W26&lt;&gt;"",COUNTIF('Jalon + top _horaire passage'!A:A,W26),0)+IF(X26&lt;&gt;"",COUNTIF('Jalon + top _horaire passage'!A:A,X26),0)+IF(Y26&lt;&gt;"",COUNTIF('Jalon + top _horaire passage'!A:A,Y26),0)+IF(AA26&lt;&gt;"",COUNTIF('Jalon + top _horaire passage'!A:A,AA26),0)+IF(AB26&lt;&gt;"",COUNTIF('Jalon + top _horaire passage'!A:A,AB26),0)+IF(AD26&lt;&gt;"",COUNTIF('Jalon + top _horaire passage'!A:A,AD26),0)</f>
        <v>0</v>
      </c>
    </row>
    <row r="27" spans="1:44" x14ac:dyDescent="0.3">
      <c r="A27" s="77" t="s">
        <v>263</v>
      </c>
      <c r="B27" s="159" t="s">
        <v>177</v>
      </c>
      <c r="C27" s="78" t="s">
        <v>165</v>
      </c>
      <c r="D27" s="77" t="s">
        <v>42</v>
      </c>
      <c r="E27" s="77" t="s">
        <v>175</v>
      </c>
      <c r="F27" s="77" t="s">
        <v>160</v>
      </c>
      <c r="G27" s="77" t="s">
        <v>161</v>
      </c>
      <c r="H27" s="77" t="s">
        <v>44</v>
      </c>
      <c r="I27" s="77" t="s">
        <v>166</v>
      </c>
      <c r="J27" s="77" t="s">
        <v>19</v>
      </c>
      <c r="K27" s="78" t="s">
        <v>34</v>
      </c>
      <c r="L27" s="77" t="s">
        <v>98</v>
      </c>
      <c r="M27" s="74" t="s">
        <v>12473</v>
      </c>
      <c r="N27" s="74" t="s">
        <v>13</v>
      </c>
      <c r="O27" s="159"/>
      <c r="P27" s="77" t="s">
        <v>264</v>
      </c>
      <c r="Q27" s="77" t="s">
        <v>35</v>
      </c>
      <c r="R27" s="77" t="s">
        <v>263</v>
      </c>
      <c r="S27" s="77"/>
      <c r="T27" s="77"/>
      <c r="U27" s="77" t="s">
        <v>175</v>
      </c>
      <c r="V27" s="74" t="s">
        <v>97</v>
      </c>
      <c r="W27" s="100"/>
      <c r="X27" s="99"/>
      <c r="Y27" s="99"/>
      <c r="Z27" s="100"/>
      <c r="AA27" s="99" t="s">
        <v>181</v>
      </c>
      <c r="AB27" s="99"/>
      <c r="AC27" s="100" t="s">
        <v>265</v>
      </c>
      <c r="AD27" s="100" t="s">
        <v>266</v>
      </c>
      <c r="AE27" s="83"/>
      <c r="AF27" s="54"/>
      <c r="AG27" s="78" t="s">
        <v>10998</v>
      </c>
      <c r="AH27" s="77">
        <v>0</v>
      </c>
      <c r="AI27" s="77">
        <v>0</v>
      </c>
      <c r="AJ27" s="77" t="s">
        <v>167</v>
      </c>
      <c r="AK27" s="77" t="s">
        <v>168</v>
      </c>
      <c r="AL27" s="77" t="s">
        <v>169</v>
      </c>
      <c r="AM27" s="77" t="s">
        <v>170</v>
      </c>
      <c r="AN27" s="77" t="s">
        <v>171</v>
      </c>
      <c r="AO27" s="77" t="s">
        <v>172</v>
      </c>
      <c r="AP27" s="77" t="s">
        <v>173</v>
      </c>
      <c r="AQ27" s="77"/>
      <c r="AR27" s="79">
        <f>COUNTIF('Jalon + top _horaire passage'!A:A,A27)+IF(W27&lt;&gt;"",COUNTIF('Jalon + top _horaire passage'!A:A,W27),0)+IF(X27&lt;&gt;"",COUNTIF('Jalon + top _horaire passage'!A:A,X27),0)+IF(Y27&lt;&gt;"",COUNTIF('Jalon + top _horaire passage'!A:A,Y27),0)+IF(AA27&lt;&gt;"",COUNTIF('Jalon + top _horaire passage'!A:A,AA27),0)+IF(AB27&lt;&gt;"",COUNTIF('Jalon + top _horaire passage'!A:A,AB27),0)+IF(AD27&lt;&gt;"",COUNTIF('Jalon + top _horaire passage'!A:A,AD27),0)</f>
        <v>0</v>
      </c>
    </row>
    <row r="28" spans="1:44" ht="27" x14ac:dyDescent="0.3">
      <c r="A28" s="77" t="s">
        <v>268</v>
      </c>
      <c r="B28" s="167" t="s">
        <v>12581</v>
      </c>
      <c r="C28" s="78" t="s">
        <v>165</v>
      </c>
      <c r="D28" s="77" t="s">
        <v>42</v>
      </c>
      <c r="E28" s="77" t="s">
        <v>267</v>
      </c>
      <c r="F28" s="77" t="s">
        <v>160</v>
      </c>
      <c r="G28" s="77" t="s">
        <v>161</v>
      </c>
      <c r="H28" s="77" t="s">
        <v>44</v>
      </c>
      <c r="I28" s="77" t="s">
        <v>166</v>
      </c>
      <c r="J28" s="77" t="s">
        <v>19</v>
      </c>
      <c r="K28" s="78" t="s">
        <v>34</v>
      </c>
      <c r="L28" s="77" t="s">
        <v>98</v>
      </c>
      <c r="M28" s="74" t="s">
        <v>12473</v>
      </c>
      <c r="N28" s="74" t="s">
        <v>13</v>
      </c>
      <c r="O28" s="159"/>
      <c r="P28" s="77" t="s">
        <v>269</v>
      </c>
      <c r="Q28" s="77" t="s">
        <v>35</v>
      </c>
      <c r="R28" s="77" t="s">
        <v>268</v>
      </c>
      <c r="S28" s="77"/>
      <c r="T28" s="77"/>
      <c r="U28" s="77" t="s">
        <v>267</v>
      </c>
      <c r="V28" s="74" t="s">
        <v>97</v>
      </c>
      <c r="W28" s="100"/>
      <c r="X28" s="99"/>
      <c r="Y28" s="99"/>
      <c r="Z28" s="100"/>
      <c r="AA28" s="99" t="s">
        <v>272</v>
      </c>
      <c r="AB28" s="99"/>
      <c r="AC28" s="100" t="s">
        <v>270</v>
      </c>
      <c r="AD28" s="100" t="s">
        <v>271</v>
      </c>
      <c r="AE28" s="83"/>
      <c r="AF28" s="54"/>
      <c r="AG28" s="78" t="s">
        <v>10998</v>
      </c>
      <c r="AH28" s="77">
        <v>0</v>
      </c>
      <c r="AI28" s="77">
        <v>0</v>
      </c>
      <c r="AJ28" s="77" t="s">
        <v>167</v>
      </c>
      <c r="AK28" s="77" t="s">
        <v>168</v>
      </c>
      <c r="AL28" s="77" t="s">
        <v>169</v>
      </c>
      <c r="AM28" s="77" t="s">
        <v>170</v>
      </c>
      <c r="AN28" s="77" t="s">
        <v>171</v>
      </c>
      <c r="AO28" s="77" t="s">
        <v>172</v>
      </c>
      <c r="AP28" s="77" t="s">
        <v>173</v>
      </c>
      <c r="AQ28" s="77"/>
      <c r="AR28" s="79">
        <f>COUNTIF('Jalon + top _horaire passage'!A:A,A28)+IF(W28&lt;&gt;"",COUNTIF('Jalon + top _horaire passage'!A:A,W28),0)+IF(X28&lt;&gt;"",COUNTIF('Jalon + top _horaire passage'!A:A,X28),0)+IF(Y28&lt;&gt;"",COUNTIF('Jalon + top _horaire passage'!A:A,Y28),0)+IF(AA28&lt;&gt;"",COUNTIF('Jalon + top _horaire passage'!A:A,AA28),0)+IF(AB28&lt;&gt;"",COUNTIF('Jalon + top _horaire passage'!A:A,AB28),0)+IF(AD28&lt;&gt;"",COUNTIF('Jalon + top _horaire passage'!A:A,AD28),0)</f>
        <v>0</v>
      </c>
    </row>
    <row r="29" spans="1:44" ht="27" x14ac:dyDescent="0.3">
      <c r="A29" s="77" t="s">
        <v>273</v>
      </c>
      <c r="B29" s="167" t="s">
        <v>12581</v>
      </c>
      <c r="C29" s="78" t="s">
        <v>165</v>
      </c>
      <c r="D29" s="77" t="s">
        <v>42</v>
      </c>
      <c r="E29" s="77" t="s">
        <v>267</v>
      </c>
      <c r="F29" s="77" t="s">
        <v>160</v>
      </c>
      <c r="G29" s="77" t="s">
        <v>161</v>
      </c>
      <c r="H29" s="77" t="s">
        <v>44</v>
      </c>
      <c r="I29" s="77" t="s">
        <v>166</v>
      </c>
      <c r="J29" s="77" t="s">
        <v>19</v>
      </c>
      <c r="K29" s="78" t="s">
        <v>34</v>
      </c>
      <c r="L29" s="77" t="s">
        <v>98</v>
      </c>
      <c r="M29" s="74" t="s">
        <v>12473</v>
      </c>
      <c r="N29" s="74" t="s">
        <v>13</v>
      </c>
      <c r="O29" s="159"/>
      <c r="P29" s="77" t="s">
        <v>269</v>
      </c>
      <c r="Q29" s="77" t="s">
        <v>35</v>
      </c>
      <c r="R29" s="77" t="s">
        <v>273</v>
      </c>
      <c r="S29" s="77"/>
      <c r="T29" s="77"/>
      <c r="U29" s="77" t="s">
        <v>267</v>
      </c>
      <c r="V29" s="74" t="s">
        <v>97</v>
      </c>
      <c r="W29" s="100"/>
      <c r="X29" s="99"/>
      <c r="Y29" s="99"/>
      <c r="Z29" s="100"/>
      <c r="AA29" s="99" t="s">
        <v>272</v>
      </c>
      <c r="AB29" s="99"/>
      <c r="AC29" s="100" t="s">
        <v>274</v>
      </c>
      <c r="AD29" s="100" t="s">
        <v>275</v>
      </c>
      <c r="AE29" s="83"/>
      <c r="AF29" s="54"/>
      <c r="AG29" s="78" t="s">
        <v>10998</v>
      </c>
      <c r="AH29" s="77">
        <v>0</v>
      </c>
      <c r="AI29" s="77">
        <v>0</v>
      </c>
      <c r="AJ29" s="77" t="s">
        <v>167</v>
      </c>
      <c r="AK29" s="77" t="s">
        <v>168</v>
      </c>
      <c r="AL29" s="77" t="s">
        <v>169</v>
      </c>
      <c r="AM29" s="77" t="s">
        <v>170</v>
      </c>
      <c r="AN29" s="77" t="s">
        <v>171</v>
      </c>
      <c r="AO29" s="77" t="s">
        <v>172</v>
      </c>
      <c r="AP29" s="77" t="s">
        <v>173</v>
      </c>
      <c r="AQ29" s="77"/>
      <c r="AR29" s="79">
        <f>COUNTIF('Jalon + top _horaire passage'!A:A,A29)+IF(W29&lt;&gt;"",COUNTIF('Jalon + top _horaire passage'!A:A,W29),0)+IF(X29&lt;&gt;"",COUNTIF('Jalon + top _horaire passage'!A:A,X29),0)+IF(Y29&lt;&gt;"",COUNTIF('Jalon + top _horaire passage'!A:A,Y29),0)+IF(AA29&lt;&gt;"",COUNTIF('Jalon + top _horaire passage'!A:A,AA29),0)+IF(AB29&lt;&gt;"",COUNTIF('Jalon + top _horaire passage'!A:A,AB29),0)+IF(AD29&lt;&gt;"",COUNTIF('Jalon + top _horaire passage'!A:A,AD29),0)</f>
        <v>0</v>
      </c>
    </row>
    <row r="30" spans="1:44" x14ac:dyDescent="0.3">
      <c r="A30" s="77" t="s">
        <v>276</v>
      </c>
      <c r="B30" s="159" t="s">
        <v>277</v>
      </c>
      <c r="C30" s="78" t="s">
        <v>165</v>
      </c>
      <c r="D30" s="77" t="s">
        <v>42</v>
      </c>
      <c r="E30" s="77" t="s">
        <v>276</v>
      </c>
      <c r="F30" s="77" t="s">
        <v>160</v>
      </c>
      <c r="G30" s="77" t="s">
        <v>161</v>
      </c>
      <c r="H30" s="77" t="s">
        <v>44</v>
      </c>
      <c r="I30" s="77" t="s">
        <v>166</v>
      </c>
      <c r="J30" s="77" t="s">
        <v>19</v>
      </c>
      <c r="K30" s="78" t="s">
        <v>34</v>
      </c>
      <c r="L30" s="77" t="s">
        <v>98</v>
      </c>
      <c r="M30" s="74" t="s">
        <v>12473</v>
      </c>
      <c r="N30" s="74" t="s">
        <v>13</v>
      </c>
      <c r="O30" s="159"/>
      <c r="P30" s="77" t="s">
        <v>278</v>
      </c>
      <c r="Q30" s="77" t="s">
        <v>35</v>
      </c>
      <c r="R30" s="77" t="s">
        <v>276</v>
      </c>
      <c r="S30" s="77"/>
      <c r="T30" s="77" t="s">
        <v>9241</v>
      </c>
      <c r="U30" s="77" t="s">
        <v>9241</v>
      </c>
      <c r="V30" s="74" t="s">
        <v>97</v>
      </c>
      <c r="W30" s="100"/>
      <c r="X30" s="99"/>
      <c r="Y30" s="99"/>
      <c r="Z30" s="100"/>
      <c r="AA30" s="99"/>
      <c r="AB30" s="99"/>
      <c r="AC30" s="100" t="s">
        <v>276</v>
      </c>
      <c r="AD30" s="100" t="s">
        <v>279</v>
      </c>
      <c r="AE30" s="83"/>
      <c r="AF30" s="54"/>
      <c r="AG30" s="78" t="s">
        <v>10998</v>
      </c>
      <c r="AH30" s="77">
        <v>0</v>
      </c>
      <c r="AI30" s="77">
        <v>0</v>
      </c>
      <c r="AJ30" s="77" t="s">
        <v>167</v>
      </c>
      <c r="AK30" s="77" t="s">
        <v>168</v>
      </c>
      <c r="AL30" s="77" t="s">
        <v>169</v>
      </c>
      <c r="AM30" s="77" t="s">
        <v>170</v>
      </c>
      <c r="AN30" s="77" t="s">
        <v>171</v>
      </c>
      <c r="AO30" s="77" t="s">
        <v>172</v>
      </c>
      <c r="AP30" s="77" t="s">
        <v>173</v>
      </c>
      <c r="AQ30" s="77"/>
      <c r="AR30" s="79">
        <f>COUNTIF('Jalon + top _horaire passage'!A:A,A30)+IF(W30&lt;&gt;"",COUNTIF('Jalon + top _horaire passage'!A:A,W30),0)+IF(X30&lt;&gt;"",COUNTIF('Jalon + top _horaire passage'!A:A,X30),0)+IF(Y30&lt;&gt;"",COUNTIF('Jalon + top _horaire passage'!A:A,Y30),0)+IF(AA30&lt;&gt;"",COUNTIF('Jalon + top _horaire passage'!A:A,AA30),0)+IF(AB30&lt;&gt;"",COUNTIF('Jalon + top _horaire passage'!A:A,AB30),0)+IF(AD30&lt;&gt;"",COUNTIF('Jalon + top _horaire passage'!A:A,AD30),0)</f>
        <v>0</v>
      </c>
    </row>
    <row r="31" spans="1:44" x14ac:dyDescent="0.3">
      <c r="A31" s="77" t="s">
        <v>280</v>
      </c>
      <c r="B31" s="159" t="s">
        <v>177</v>
      </c>
      <c r="C31" s="78" t="s">
        <v>165</v>
      </c>
      <c r="D31" s="77" t="s">
        <v>42</v>
      </c>
      <c r="E31" s="77" t="s">
        <v>175</v>
      </c>
      <c r="F31" s="77" t="s">
        <v>160</v>
      </c>
      <c r="G31" s="77" t="s">
        <v>161</v>
      </c>
      <c r="H31" s="77" t="s">
        <v>44</v>
      </c>
      <c r="I31" s="77" t="s">
        <v>166</v>
      </c>
      <c r="J31" s="77" t="s">
        <v>19</v>
      </c>
      <c r="K31" s="78" t="s">
        <v>34</v>
      </c>
      <c r="L31" s="77" t="s">
        <v>98</v>
      </c>
      <c r="M31" s="74" t="s">
        <v>12473</v>
      </c>
      <c r="N31" s="74" t="s">
        <v>13</v>
      </c>
      <c r="O31" s="159"/>
      <c r="P31" s="77" t="s">
        <v>281</v>
      </c>
      <c r="Q31" s="77" t="s">
        <v>35</v>
      </c>
      <c r="R31" s="77" t="s">
        <v>280</v>
      </c>
      <c r="S31" s="77"/>
      <c r="T31" s="77"/>
      <c r="U31" s="77" t="s">
        <v>175</v>
      </c>
      <c r="V31" s="74" t="s">
        <v>97</v>
      </c>
      <c r="W31" s="100"/>
      <c r="X31" s="99"/>
      <c r="Y31" s="99"/>
      <c r="Z31" s="100"/>
      <c r="AA31" s="99" t="s">
        <v>181</v>
      </c>
      <c r="AB31" s="99"/>
      <c r="AC31" s="100" t="s">
        <v>282</v>
      </c>
      <c r="AD31" s="100" t="s">
        <v>283</v>
      </c>
      <c r="AE31" s="83"/>
      <c r="AF31" s="54"/>
      <c r="AG31" s="78" t="s">
        <v>10998</v>
      </c>
      <c r="AH31" s="77">
        <v>0</v>
      </c>
      <c r="AI31" s="77">
        <v>0</v>
      </c>
      <c r="AJ31" s="77" t="s">
        <v>167</v>
      </c>
      <c r="AK31" s="77" t="s">
        <v>168</v>
      </c>
      <c r="AL31" s="77" t="s">
        <v>169</v>
      </c>
      <c r="AM31" s="77" t="s">
        <v>170</v>
      </c>
      <c r="AN31" s="77" t="s">
        <v>171</v>
      </c>
      <c r="AO31" s="77" t="s">
        <v>172</v>
      </c>
      <c r="AP31" s="77" t="s">
        <v>173</v>
      </c>
      <c r="AQ31" s="77"/>
      <c r="AR31" s="79">
        <f>COUNTIF('Jalon + top _horaire passage'!A:A,A31)+IF(W31&lt;&gt;"",COUNTIF('Jalon + top _horaire passage'!A:A,W31),0)+IF(X31&lt;&gt;"",COUNTIF('Jalon + top _horaire passage'!A:A,X31),0)+IF(Y31&lt;&gt;"",COUNTIF('Jalon + top _horaire passage'!A:A,Y31),0)+IF(AA31&lt;&gt;"",COUNTIF('Jalon + top _horaire passage'!A:A,AA31),0)+IF(AB31&lt;&gt;"",COUNTIF('Jalon + top _horaire passage'!A:A,AB31),0)+IF(AD31&lt;&gt;"",COUNTIF('Jalon + top _horaire passage'!A:A,AD31),0)</f>
        <v>0</v>
      </c>
    </row>
    <row r="32" spans="1:44" x14ac:dyDescent="0.3">
      <c r="A32" s="77" t="s">
        <v>284</v>
      </c>
      <c r="B32" s="159" t="s">
        <v>177</v>
      </c>
      <c r="C32" s="78" t="s">
        <v>165</v>
      </c>
      <c r="D32" s="77" t="s">
        <v>42</v>
      </c>
      <c r="E32" s="77" t="s">
        <v>175</v>
      </c>
      <c r="F32" s="77" t="s">
        <v>160</v>
      </c>
      <c r="G32" s="77" t="s">
        <v>161</v>
      </c>
      <c r="H32" s="77" t="s">
        <v>44</v>
      </c>
      <c r="I32" s="77" t="s">
        <v>166</v>
      </c>
      <c r="J32" s="77" t="s">
        <v>19</v>
      </c>
      <c r="K32" s="78" t="s">
        <v>34</v>
      </c>
      <c r="L32" s="77" t="s">
        <v>98</v>
      </c>
      <c r="M32" s="74" t="s">
        <v>12473</v>
      </c>
      <c r="N32" s="74" t="s">
        <v>13</v>
      </c>
      <c r="O32" s="159"/>
      <c r="P32" s="77" t="s">
        <v>285</v>
      </c>
      <c r="Q32" s="77" t="s">
        <v>35</v>
      </c>
      <c r="R32" s="77" t="s">
        <v>284</v>
      </c>
      <c r="S32" s="77"/>
      <c r="T32" s="77"/>
      <c r="U32" s="77" t="s">
        <v>175</v>
      </c>
      <c r="V32" s="74" t="s">
        <v>97</v>
      </c>
      <c r="W32" s="100"/>
      <c r="X32" s="99"/>
      <c r="Y32" s="99"/>
      <c r="Z32" s="100"/>
      <c r="AA32" s="99" t="s">
        <v>181</v>
      </c>
      <c r="AB32" s="99"/>
      <c r="AC32" s="100" t="s">
        <v>286</v>
      </c>
      <c r="AD32" s="100" t="s">
        <v>287</v>
      </c>
      <c r="AE32" s="83"/>
      <c r="AF32" s="54"/>
      <c r="AG32" s="78" t="s">
        <v>10998</v>
      </c>
      <c r="AH32" s="77">
        <v>0</v>
      </c>
      <c r="AI32" s="77">
        <v>0</v>
      </c>
      <c r="AJ32" s="77" t="s">
        <v>167</v>
      </c>
      <c r="AK32" s="77" t="s">
        <v>168</v>
      </c>
      <c r="AL32" s="77" t="s">
        <v>169</v>
      </c>
      <c r="AM32" s="77" t="s">
        <v>170</v>
      </c>
      <c r="AN32" s="77" t="s">
        <v>171</v>
      </c>
      <c r="AO32" s="77" t="s">
        <v>172</v>
      </c>
      <c r="AP32" s="77" t="s">
        <v>173</v>
      </c>
      <c r="AQ32" s="77"/>
      <c r="AR32" s="79">
        <f>COUNTIF('Jalon + top _horaire passage'!A:A,A32)+IF(W32&lt;&gt;"",COUNTIF('Jalon + top _horaire passage'!A:A,W32),0)+IF(X32&lt;&gt;"",COUNTIF('Jalon + top _horaire passage'!A:A,X32),0)+IF(Y32&lt;&gt;"",COUNTIF('Jalon + top _horaire passage'!A:A,Y32),0)+IF(AA32&lt;&gt;"",COUNTIF('Jalon + top _horaire passage'!A:A,AA32),0)+IF(AB32&lt;&gt;"",COUNTIF('Jalon + top _horaire passage'!A:A,AB32),0)+IF(AD32&lt;&gt;"",COUNTIF('Jalon + top _horaire passage'!A:A,AD32),0)</f>
        <v>0</v>
      </c>
    </row>
    <row r="33" spans="1:44" x14ac:dyDescent="0.3">
      <c r="A33" s="77" t="s">
        <v>288</v>
      </c>
      <c r="B33" s="159" t="s">
        <v>289</v>
      </c>
      <c r="C33" s="78" t="s">
        <v>165</v>
      </c>
      <c r="D33" s="77" t="s">
        <v>42</v>
      </c>
      <c r="E33" s="77" t="s">
        <v>288</v>
      </c>
      <c r="F33" s="77" t="s">
        <v>160</v>
      </c>
      <c r="G33" s="77" t="s">
        <v>161</v>
      </c>
      <c r="H33" s="77" t="s">
        <v>44</v>
      </c>
      <c r="I33" s="77" t="s">
        <v>166</v>
      </c>
      <c r="J33" s="77" t="s">
        <v>19</v>
      </c>
      <c r="K33" s="78" t="s">
        <v>34</v>
      </c>
      <c r="L33" s="77" t="s">
        <v>98</v>
      </c>
      <c r="M33" s="74" t="s">
        <v>12473</v>
      </c>
      <c r="N33" s="74" t="s">
        <v>13</v>
      </c>
      <c r="O33" s="159"/>
      <c r="P33" s="77" t="s">
        <v>290</v>
      </c>
      <c r="Q33" s="77" t="s">
        <v>35</v>
      </c>
      <c r="R33" s="77" t="s">
        <v>288</v>
      </c>
      <c r="S33" s="77"/>
      <c r="T33" s="77"/>
      <c r="U33" s="77" t="s">
        <v>288</v>
      </c>
      <c r="V33" s="74" t="s">
        <v>97</v>
      </c>
      <c r="W33" s="100"/>
      <c r="X33" s="99"/>
      <c r="Y33" s="99"/>
      <c r="Z33" s="100"/>
      <c r="AA33" s="99" t="s">
        <v>293</v>
      </c>
      <c r="AB33" s="99"/>
      <c r="AC33" s="100" t="s">
        <v>291</v>
      </c>
      <c r="AD33" s="100" t="s">
        <v>292</v>
      </c>
      <c r="AE33" s="83"/>
      <c r="AF33" s="54"/>
      <c r="AG33" s="78" t="s">
        <v>10998</v>
      </c>
      <c r="AH33" s="77">
        <v>0</v>
      </c>
      <c r="AI33" s="77">
        <v>0</v>
      </c>
      <c r="AJ33" s="77" t="s">
        <v>167</v>
      </c>
      <c r="AK33" s="77" t="s">
        <v>168</v>
      </c>
      <c r="AL33" s="77" t="s">
        <v>169</v>
      </c>
      <c r="AM33" s="77" t="s">
        <v>170</v>
      </c>
      <c r="AN33" s="77" t="s">
        <v>171</v>
      </c>
      <c r="AO33" s="77" t="s">
        <v>172</v>
      </c>
      <c r="AP33" s="77" t="s">
        <v>173</v>
      </c>
      <c r="AQ33" s="77"/>
      <c r="AR33" s="79">
        <f>COUNTIF('Jalon + top _horaire passage'!A:A,A33)+IF(W33&lt;&gt;"",COUNTIF('Jalon + top _horaire passage'!A:A,W33),0)+IF(X33&lt;&gt;"",COUNTIF('Jalon + top _horaire passage'!A:A,X33),0)+IF(Y33&lt;&gt;"",COUNTIF('Jalon + top _horaire passage'!A:A,Y33),0)+IF(AA33&lt;&gt;"",COUNTIF('Jalon + top _horaire passage'!A:A,AA33),0)+IF(AB33&lt;&gt;"",COUNTIF('Jalon + top _horaire passage'!A:A,AB33),0)+IF(AD33&lt;&gt;"",COUNTIF('Jalon + top _horaire passage'!A:A,AD33),0)</f>
        <v>0</v>
      </c>
    </row>
    <row r="34" spans="1:44" ht="27" x14ac:dyDescent="0.3">
      <c r="A34" s="77" t="s">
        <v>294</v>
      </c>
      <c r="B34" s="168" t="s">
        <v>12580</v>
      </c>
      <c r="C34" s="78" t="s">
        <v>165</v>
      </c>
      <c r="D34" s="77" t="s">
        <v>42</v>
      </c>
      <c r="E34" s="77" t="s">
        <v>294</v>
      </c>
      <c r="F34" s="77" t="s">
        <v>160</v>
      </c>
      <c r="G34" s="77" t="s">
        <v>161</v>
      </c>
      <c r="H34" s="77" t="s">
        <v>44</v>
      </c>
      <c r="I34" s="77" t="s">
        <v>166</v>
      </c>
      <c r="J34" s="77" t="s">
        <v>19</v>
      </c>
      <c r="K34" s="78" t="s">
        <v>34</v>
      </c>
      <c r="L34" s="77" t="s">
        <v>98</v>
      </c>
      <c r="M34" s="74" t="s">
        <v>12473</v>
      </c>
      <c r="N34" s="74" t="s">
        <v>13</v>
      </c>
      <c r="O34" s="159"/>
      <c r="P34" s="77" t="s">
        <v>295</v>
      </c>
      <c r="Q34" s="77" t="s">
        <v>30</v>
      </c>
      <c r="R34" s="77" t="s">
        <v>294</v>
      </c>
      <c r="S34" s="77"/>
      <c r="T34" s="77"/>
      <c r="U34" s="77" t="s">
        <v>3360</v>
      </c>
      <c r="V34" s="74" t="s">
        <v>97</v>
      </c>
      <c r="W34" s="100"/>
      <c r="X34" s="99"/>
      <c r="Y34" s="99"/>
      <c r="Z34" s="100"/>
      <c r="AA34" s="99" t="s">
        <v>298</v>
      </c>
      <c r="AB34" s="99"/>
      <c r="AC34" s="100" t="s">
        <v>296</v>
      </c>
      <c r="AD34" s="100" t="s">
        <v>297</v>
      </c>
      <c r="AE34" s="83"/>
      <c r="AF34" s="54"/>
      <c r="AG34" s="78" t="s">
        <v>10998</v>
      </c>
      <c r="AH34" s="77">
        <v>0</v>
      </c>
      <c r="AI34" s="77">
        <v>0</v>
      </c>
      <c r="AJ34" s="77" t="s">
        <v>167</v>
      </c>
      <c r="AK34" s="77" t="s">
        <v>168</v>
      </c>
      <c r="AL34" s="77" t="s">
        <v>169</v>
      </c>
      <c r="AM34" s="77" t="s">
        <v>170</v>
      </c>
      <c r="AN34" s="77" t="s">
        <v>171</v>
      </c>
      <c r="AO34" s="77" t="s">
        <v>172</v>
      </c>
      <c r="AP34" s="77" t="s">
        <v>173</v>
      </c>
      <c r="AQ34" s="77"/>
      <c r="AR34" s="79">
        <f>COUNTIF('Jalon + top _horaire passage'!A:A,A34)+IF(W34&lt;&gt;"",COUNTIF('Jalon + top _horaire passage'!A:A,W34),0)+IF(X34&lt;&gt;"",COUNTIF('Jalon + top _horaire passage'!A:A,X34),0)+IF(Y34&lt;&gt;"",COUNTIF('Jalon + top _horaire passage'!A:A,Y34),0)+IF(AA34&lt;&gt;"",COUNTIF('Jalon + top _horaire passage'!A:A,AA34),0)+IF(AB34&lt;&gt;"",COUNTIF('Jalon + top _horaire passage'!A:A,AB34),0)+IF(AD34&lt;&gt;"",COUNTIF('Jalon + top _horaire passage'!A:A,AD34),0)</f>
        <v>0</v>
      </c>
    </row>
    <row r="35" spans="1:44" x14ac:dyDescent="0.3">
      <c r="A35" s="77" t="s">
        <v>299</v>
      </c>
      <c r="B35" s="159" t="s">
        <v>301</v>
      </c>
      <c r="C35" s="78" t="s">
        <v>59</v>
      </c>
      <c r="D35" s="77" t="s">
        <v>42</v>
      </c>
      <c r="E35" s="77" t="s">
        <v>299</v>
      </c>
      <c r="F35" s="77" t="s">
        <v>9556</v>
      </c>
      <c r="G35" s="77" t="s">
        <v>300</v>
      </c>
      <c r="H35" s="77" t="s">
        <v>44</v>
      </c>
      <c r="I35" s="77" t="s">
        <v>17</v>
      </c>
      <c r="J35" s="77" t="s">
        <v>19</v>
      </c>
      <c r="K35" s="78" t="s">
        <v>34</v>
      </c>
      <c r="L35" s="77" t="s">
        <v>98</v>
      </c>
      <c r="M35" s="74" t="s">
        <v>12473</v>
      </c>
      <c r="N35" s="74" t="s">
        <v>13</v>
      </c>
      <c r="O35" s="159"/>
      <c r="P35" s="77" t="s">
        <v>302</v>
      </c>
      <c r="Q35" s="77" t="s">
        <v>30</v>
      </c>
      <c r="R35" s="77" t="s">
        <v>299</v>
      </c>
      <c r="S35" s="77"/>
      <c r="T35" s="77"/>
      <c r="U35" s="77" t="s">
        <v>11597</v>
      </c>
      <c r="V35" s="74" t="s">
        <v>97</v>
      </c>
      <c r="W35" s="100"/>
      <c r="X35" s="99"/>
      <c r="Y35" s="99"/>
      <c r="Z35" s="100"/>
      <c r="AA35" s="99" t="s">
        <v>312</v>
      </c>
      <c r="AB35" s="99"/>
      <c r="AC35" s="100" t="s">
        <v>303</v>
      </c>
      <c r="AD35" s="100" t="s">
        <v>304</v>
      </c>
      <c r="AE35" s="83"/>
      <c r="AF35" s="54"/>
      <c r="AG35" s="78" t="s">
        <v>10998</v>
      </c>
      <c r="AH35" s="77" t="s">
        <v>20</v>
      </c>
      <c r="AI35" s="77" t="s">
        <v>305</v>
      </c>
      <c r="AJ35" s="77" t="s">
        <v>306</v>
      </c>
      <c r="AK35" s="77" t="s">
        <v>307</v>
      </c>
      <c r="AL35" s="77" t="s">
        <v>308</v>
      </c>
      <c r="AM35" s="77" t="s">
        <v>25</v>
      </c>
      <c r="AN35" s="77" t="s">
        <v>309</v>
      </c>
      <c r="AO35" s="77" t="s">
        <v>310</v>
      </c>
      <c r="AP35" s="77" t="s">
        <v>311</v>
      </c>
      <c r="AQ35" s="77"/>
      <c r="AR35" s="79">
        <f>COUNTIF('Jalon + top _horaire passage'!A:A,A35)+IF(W35&lt;&gt;"",COUNTIF('Jalon + top _horaire passage'!A:A,W35),0)+IF(X35&lt;&gt;"",COUNTIF('Jalon + top _horaire passage'!A:A,X35),0)+IF(Y35&lt;&gt;"",COUNTIF('Jalon + top _horaire passage'!A:A,Y35),0)+IF(AA35&lt;&gt;"",COUNTIF('Jalon + top _horaire passage'!A:A,AA35),0)+IF(AB35&lt;&gt;"",COUNTIF('Jalon + top _horaire passage'!A:A,AB35),0)+IF(AD35&lt;&gt;"",COUNTIF('Jalon + top _horaire passage'!A:A,AD35),0)</f>
        <v>0</v>
      </c>
    </row>
    <row r="36" spans="1:44" x14ac:dyDescent="0.3">
      <c r="A36" s="77" t="s">
        <v>313</v>
      </c>
      <c r="B36" s="159" t="s">
        <v>177</v>
      </c>
      <c r="C36" s="78" t="s">
        <v>165</v>
      </c>
      <c r="D36" s="77" t="s">
        <v>42</v>
      </c>
      <c r="E36" s="77" t="s">
        <v>175</v>
      </c>
      <c r="F36" s="77" t="s">
        <v>160</v>
      </c>
      <c r="G36" s="77" t="s">
        <v>161</v>
      </c>
      <c r="H36" s="77" t="s">
        <v>44</v>
      </c>
      <c r="I36" s="77" t="s">
        <v>166</v>
      </c>
      <c r="J36" s="77" t="s">
        <v>19</v>
      </c>
      <c r="K36" s="78" t="s">
        <v>34</v>
      </c>
      <c r="L36" s="77" t="s">
        <v>98</v>
      </c>
      <c r="M36" s="74" t="s">
        <v>12473</v>
      </c>
      <c r="N36" s="74" t="s">
        <v>13</v>
      </c>
      <c r="O36" s="159"/>
      <c r="P36" s="77" t="s">
        <v>314</v>
      </c>
      <c r="Q36" s="77" t="s">
        <v>35</v>
      </c>
      <c r="R36" s="77" t="s">
        <v>313</v>
      </c>
      <c r="S36" s="77"/>
      <c r="T36" s="77"/>
      <c r="U36" s="77" t="s">
        <v>175</v>
      </c>
      <c r="V36" s="74" t="s">
        <v>97</v>
      </c>
      <c r="W36" s="100"/>
      <c r="X36" s="99"/>
      <c r="Y36" s="99"/>
      <c r="Z36" s="100"/>
      <c r="AA36" s="99" t="s">
        <v>181</v>
      </c>
      <c r="AB36" s="99"/>
      <c r="AC36" s="100" t="s">
        <v>315</v>
      </c>
      <c r="AD36" s="100" t="s">
        <v>316</v>
      </c>
      <c r="AE36" s="83"/>
      <c r="AF36" s="54"/>
      <c r="AG36" s="78" t="s">
        <v>10998</v>
      </c>
      <c r="AH36" s="77">
        <v>0</v>
      </c>
      <c r="AI36" s="77">
        <v>0</v>
      </c>
      <c r="AJ36" s="77" t="s">
        <v>167</v>
      </c>
      <c r="AK36" s="77" t="s">
        <v>168</v>
      </c>
      <c r="AL36" s="77" t="s">
        <v>169</v>
      </c>
      <c r="AM36" s="77" t="s">
        <v>170</v>
      </c>
      <c r="AN36" s="77" t="s">
        <v>171</v>
      </c>
      <c r="AO36" s="77" t="s">
        <v>172</v>
      </c>
      <c r="AP36" s="77" t="s">
        <v>173</v>
      </c>
      <c r="AQ36" s="77"/>
      <c r="AR36" s="79">
        <f>COUNTIF('Jalon + top _horaire passage'!A:A,A36)+IF(W36&lt;&gt;"",COUNTIF('Jalon + top _horaire passage'!A:A,W36),0)+IF(X36&lt;&gt;"",COUNTIF('Jalon + top _horaire passage'!A:A,X36),0)+IF(Y36&lt;&gt;"",COUNTIF('Jalon + top _horaire passage'!A:A,Y36),0)+IF(AA36&lt;&gt;"",COUNTIF('Jalon + top _horaire passage'!A:A,AA36),0)+IF(AB36&lt;&gt;"",COUNTIF('Jalon + top _horaire passage'!A:A,AB36),0)+IF(AD36&lt;&gt;"",COUNTIF('Jalon + top _horaire passage'!A:A,AD36),0)</f>
        <v>0</v>
      </c>
    </row>
    <row r="37" spans="1:44" x14ac:dyDescent="0.3">
      <c r="A37" s="77" t="s">
        <v>317</v>
      </c>
      <c r="B37" s="159" t="s">
        <v>177</v>
      </c>
      <c r="C37" s="78" t="s">
        <v>165</v>
      </c>
      <c r="D37" s="77" t="s">
        <v>42</v>
      </c>
      <c r="E37" s="77" t="s">
        <v>175</v>
      </c>
      <c r="F37" s="77" t="s">
        <v>160</v>
      </c>
      <c r="G37" s="77" t="s">
        <v>161</v>
      </c>
      <c r="H37" s="77" t="s">
        <v>44</v>
      </c>
      <c r="I37" s="77" t="s">
        <v>166</v>
      </c>
      <c r="J37" s="77" t="s">
        <v>19</v>
      </c>
      <c r="K37" s="78" t="s">
        <v>34</v>
      </c>
      <c r="L37" s="77" t="s">
        <v>98</v>
      </c>
      <c r="M37" s="74" t="s">
        <v>12473</v>
      </c>
      <c r="N37" s="74" t="s">
        <v>13</v>
      </c>
      <c r="O37" s="159"/>
      <c r="P37" s="77" t="s">
        <v>318</v>
      </c>
      <c r="Q37" s="77" t="s">
        <v>35</v>
      </c>
      <c r="R37" s="77" t="s">
        <v>317</v>
      </c>
      <c r="S37" s="77"/>
      <c r="T37" s="77"/>
      <c r="U37" s="77" t="s">
        <v>175</v>
      </c>
      <c r="V37" s="74" t="s">
        <v>97</v>
      </c>
      <c r="W37" s="100"/>
      <c r="X37" s="99"/>
      <c r="Y37" s="99"/>
      <c r="Z37" s="100"/>
      <c r="AA37" s="99" t="s">
        <v>181</v>
      </c>
      <c r="AB37" s="99"/>
      <c r="AC37" s="100" t="s">
        <v>319</v>
      </c>
      <c r="AD37" s="100" t="s">
        <v>320</v>
      </c>
      <c r="AE37" s="83"/>
      <c r="AF37" s="54"/>
      <c r="AG37" s="78" t="s">
        <v>10998</v>
      </c>
      <c r="AH37" s="77">
        <v>0</v>
      </c>
      <c r="AI37" s="77">
        <v>0</v>
      </c>
      <c r="AJ37" s="77" t="s">
        <v>167</v>
      </c>
      <c r="AK37" s="77" t="s">
        <v>168</v>
      </c>
      <c r="AL37" s="77" t="s">
        <v>169</v>
      </c>
      <c r="AM37" s="77" t="s">
        <v>170</v>
      </c>
      <c r="AN37" s="77" t="s">
        <v>171</v>
      </c>
      <c r="AO37" s="77" t="s">
        <v>172</v>
      </c>
      <c r="AP37" s="77" t="s">
        <v>173</v>
      </c>
      <c r="AQ37" s="77"/>
      <c r="AR37" s="79">
        <f>COUNTIF('Jalon + top _horaire passage'!A:A,A37)+IF(W37&lt;&gt;"",COUNTIF('Jalon + top _horaire passage'!A:A,W37),0)+IF(X37&lt;&gt;"",COUNTIF('Jalon + top _horaire passage'!A:A,X37),0)+IF(Y37&lt;&gt;"",COUNTIF('Jalon + top _horaire passage'!A:A,Y37),0)+IF(AA37&lt;&gt;"",COUNTIF('Jalon + top _horaire passage'!A:A,AA37),0)+IF(AB37&lt;&gt;"",COUNTIF('Jalon + top _horaire passage'!A:A,AB37),0)+IF(AD37&lt;&gt;"",COUNTIF('Jalon + top _horaire passage'!A:A,AD37),0)</f>
        <v>0</v>
      </c>
    </row>
    <row r="38" spans="1:44" x14ac:dyDescent="0.3">
      <c r="A38" s="77" t="s">
        <v>321</v>
      </c>
      <c r="B38" s="159" t="s">
        <v>177</v>
      </c>
      <c r="C38" s="78" t="s">
        <v>165</v>
      </c>
      <c r="D38" s="77" t="s">
        <v>42</v>
      </c>
      <c r="E38" s="77" t="s">
        <v>175</v>
      </c>
      <c r="F38" s="77" t="s">
        <v>160</v>
      </c>
      <c r="G38" s="77" t="s">
        <v>161</v>
      </c>
      <c r="H38" s="77" t="s">
        <v>44</v>
      </c>
      <c r="I38" s="77" t="s">
        <v>166</v>
      </c>
      <c r="J38" s="77" t="s">
        <v>19</v>
      </c>
      <c r="K38" s="78" t="s">
        <v>34</v>
      </c>
      <c r="L38" s="77" t="s">
        <v>98</v>
      </c>
      <c r="M38" s="74" t="s">
        <v>12473</v>
      </c>
      <c r="N38" s="74" t="s">
        <v>13</v>
      </c>
      <c r="O38" s="159"/>
      <c r="P38" s="77" t="s">
        <v>322</v>
      </c>
      <c r="Q38" s="77" t="s">
        <v>35</v>
      </c>
      <c r="R38" s="77" t="s">
        <v>321</v>
      </c>
      <c r="S38" s="77"/>
      <c r="T38" s="77"/>
      <c r="U38" s="77" t="s">
        <v>175</v>
      </c>
      <c r="V38" s="74" t="s">
        <v>97</v>
      </c>
      <c r="W38" s="100"/>
      <c r="X38" s="99"/>
      <c r="Y38" s="99"/>
      <c r="Z38" s="100"/>
      <c r="AA38" s="99" t="s">
        <v>181</v>
      </c>
      <c r="AB38" s="99"/>
      <c r="AC38" s="100" t="s">
        <v>323</v>
      </c>
      <c r="AD38" s="100" t="s">
        <v>324</v>
      </c>
      <c r="AE38" s="83"/>
      <c r="AF38" s="54"/>
      <c r="AG38" s="78" t="s">
        <v>10998</v>
      </c>
      <c r="AH38" s="77">
        <v>0</v>
      </c>
      <c r="AI38" s="77">
        <v>0</v>
      </c>
      <c r="AJ38" s="77" t="s">
        <v>167</v>
      </c>
      <c r="AK38" s="77" t="s">
        <v>168</v>
      </c>
      <c r="AL38" s="77" t="s">
        <v>169</v>
      </c>
      <c r="AM38" s="77" t="s">
        <v>170</v>
      </c>
      <c r="AN38" s="77" t="s">
        <v>171</v>
      </c>
      <c r="AO38" s="77" t="s">
        <v>172</v>
      </c>
      <c r="AP38" s="77" t="s">
        <v>173</v>
      </c>
      <c r="AQ38" s="77"/>
      <c r="AR38" s="79">
        <f>COUNTIF('Jalon + top _horaire passage'!A:A,A38)+IF(W38&lt;&gt;"",COUNTIF('Jalon + top _horaire passage'!A:A,W38),0)+IF(X38&lt;&gt;"",COUNTIF('Jalon + top _horaire passage'!A:A,X38),0)+IF(Y38&lt;&gt;"",COUNTIF('Jalon + top _horaire passage'!A:A,Y38),0)+IF(AA38&lt;&gt;"",COUNTIF('Jalon + top _horaire passage'!A:A,AA38),0)+IF(AB38&lt;&gt;"",COUNTIF('Jalon + top _horaire passage'!A:A,AB38),0)+IF(AD38&lt;&gt;"",COUNTIF('Jalon + top _horaire passage'!A:A,AD38),0)</f>
        <v>0</v>
      </c>
    </row>
    <row r="39" spans="1:44" x14ac:dyDescent="0.3">
      <c r="A39" s="77" t="s">
        <v>325</v>
      </c>
      <c r="B39" s="159" t="s">
        <v>177</v>
      </c>
      <c r="C39" s="78" t="s">
        <v>165</v>
      </c>
      <c r="D39" s="77" t="s">
        <v>42</v>
      </c>
      <c r="E39" s="77" t="s">
        <v>175</v>
      </c>
      <c r="F39" s="77" t="s">
        <v>160</v>
      </c>
      <c r="G39" s="77" t="s">
        <v>161</v>
      </c>
      <c r="H39" s="77" t="s">
        <v>44</v>
      </c>
      <c r="I39" s="77" t="s">
        <v>166</v>
      </c>
      <c r="J39" s="77" t="s">
        <v>19</v>
      </c>
      <c r="K39" s="78" t="s">
        <v>34</v>
      </c>
      <c r="L39" s="77" t="s">
        <v>98</v>
      </c>
      <c r="M39" s="74" t="s">
        <v>12473</v>
      </c>
      <c r="N39" s="74" t="s">
        <v>13</v>
      </c>
      <c r="O39" s="159"/>
      <c r="P39" s="77" t="s">
        <v>326</v>
      </c>
      <c r="Q39" s="77" t="s">
        <v>35</v>
      </c>
      <c r="R39" s="77" t="s">
        <v>325</v>
      </c>
      <c r="S39" s="77"/>
      <c r="T39" s="77"/>
      <c r="U39" s="77" t="s">
        <v>175</v>
      </c>
      <c r="V39" s="74" t="s">
        <v>97</v>
      </c>
      <c r="W39" s="100"/>
      <c r="X39" s="99"/>
      <c r="Y39" s="99"/>
      <c r="Z39" s="100"/>
      <c r="AA39" s="99" t="s">
        <v>181</v>
      </c>
      <c r="AB39" s="99"/>
      <c r="AC39" s="100" t="s">
        <v>327</v>
      </c>
      <c r="AD39" s="100" t="s">
        <v>328</v>
      </c>
      <c r="AE39" s="83"/>
      <c r="AF39" s="54"/>
      <c r="AG39" s="78" t="s">
        <v>10998</v>
      </c>
      <c r="AH39" s="77">
        <v>0</v>
      </c>
      <c r="AI39" s="77">
        <v>0</v>
      </c>
      <c r="AJ39" s="77" t="s">
        <v>167</v>
      </c>
      <c r="AK39" s="77" t="s">
        <v>168</v>
      </c>
      <c r="AL39" s="77" t="s">
        <v>169</v>
      </c>
      <c r="AM39" s="77" t="s">
        <v>170</v>
      </c>
      <c r="AN39" s="77" t="s">
        <v>171</v>
      </c>
      <c r="AO39" s="77" t="s">
        <v>172</v>
      </c>
      <c r="AP39" s="77" t="s">
        <v>173</v>
      </c>
      <c r="AQ39" s="77"/>
      <c r="AR39" s="79">
        <f>COUNTIF('Jalon + top _horaire passage'!A:A,A39)+IF(W39&lt;&gt;"",COUNTIF('Jalon + top _horaire passage'!A:A,W39),0)+IF(X39&lt;&gt;"",COUNTIF('Jalon + top _horaire passage'!A:A,X39),0)+IF(Y39&lt;&gt;"",COUNTIF('Jalon + top _horaire passage'!A:A,Y39),0)+IF(AA39&lt;&gt;"",COUNTIF('Jalon + top _horaire passage'!A:A,AA39),0)+IF(AB39&lt;&gt;"",COUNTIF('Jalon + top _horaire passage'!A:A,AB39),0)+IF(AD39&lt;&gt;"",COUNTIF('Jalon + top _horaire passage'!A:A,AD39),0)</f>
        <v>0</v>
      </c>
    </row>
    <row r="40" spans="1:44" x14ac:dyDescent="0.3">
      <c r="A40" s="77" t="s">
        <v>329</v>
      </c>
      <c r="B40" s="159" t="s">
        <v>207</v>
      </c>
      <c r="C40" s="78" t="s">
        <v>165</v>
      </c>
      <c r="D40" s="77" t="s">
        <v>42</v>
      </c>
      <c r="E40" s="77" t="s">
        <v>205</v>
      </c>
      <c r="F40" s="77" t="s">
        <v>160</v>
      </c>
      <c r="G40" s="77" t="s">
        <v>161</v>
      </c>
      <c r="H40" s="77" t="s">
        <v>44</v>
      </c>
      <c r="I40" s="77" t="s">
        <v>166</v>
      </c>
      <c r="J40" s="77" t="s">
        <v>19</v>
      </c>
      <c r="K40" s="78" t="s">
        <v>34</v>
      </c>
      <c r="L40" s="77" t="s">
        <v>98</v>
      </c>
      <c r="M40" s="74" t="s">
        <v>12473</v>
      </c>
      <c r="N40" s="74" t="s">
        <v>13</v>
      </c>
      <c r="O40" s="159"/>
      <c r="P40" s="77" t="s">
        <v>330</v>
      </c>
      <c r="Q40" s="77" t="s">
        <v>35</v>
      </c>
      <c r="R40" s="77" t="s">
        <v>329</v>
      </c>
      <c r="S40" s="77"/>
      <c r="T40" s="77"/>
      <c r="U40" s="77" t="s">
        <v>205</v>
      </c>
      <c r="V40" s="74" t="s">
        <v>97</v>
      </c>
      <c r="W40" s="100"/>
      <c r="X40" s="99"/>
      <c r="Y40" s="99"/>
      <c r="Z40" s="100"/>
      <c r="AA40" s="99" t="s">
        <v>211</v>
      </c>
      <c r="AB40" s="99"/>
      <c r="AC40" s="100" t="s">
        <v>331</v>
      </c>
      <c r="AD40" s="100" t="s">
        <v>332</v>
      </c>
      <c r="AE40" s="83"/>
      <c r="AF40" s="54"/>
      <c r="AG40" s="78" t="s">
        <v>10998</v>
      </c>
      <c r="AH40" s="77">
        <v>0</v>
      </c>
      <c r="AI40" s="77">
        <v>0</v>
      </c>
      <c r="AJ40" s="77" t="s">
        <v>167</v>
      </c>
      <c r="AK40" s="77" t="s">
        <v>168</v>
      </c>
      <c r="AL40" s="77" t="s">
        <v>169</v>
      </c>
      <c r="AM40" s="77" t="s">
        <v>170</v>
      </c>
      <c r="AN40" s="77" t="s">
        <v>171</v>
      </c>
      <c r="AO40" s="77" t="s">
        <v>172</v>
      </c>
      <c r="AP40" s="77" t="s">
        <v>173</v>
      </c>
      <c r="AQ40" s="77"/>
      <c r="AR40" s="79">
        <f>COUNTIF('Jalon + top _horaire passage'!A:A,A40)+IF(W40&lt;&gt;"",COUNTIF('Jalon + top _horaire passage'!A:A,W40),0)+IF(X40&lt;&gt;"",COUNTIF('Jalon + top _horaire passage'!A:A,X40),0)+IF(Y40&lt;&gt;"",COUNTIF('Jalon + top _horaire passage'!A:A,Y40),0)+IF(AA40&lt;&gt;"",COUNTIF('Jalon + top _horaire passage'!A:A,AA40),0)+IF(AB40&lt;&gt;"",COUNTIF('Jalon + top _horaire passage'!A:A,AB40),0)+IF(AD40&lt;&gt;"",COUNTIF('Jalon + top _horaire passage'!A:A,AD40),0)</f>
        <v>0</v>
      </c>
    </row>
    <row r="41" spans="1:44" x14ac:dyDescent="0.3">
      <c r="A41" s="77" t="s">
        <v>333</v>
      </c>
      <c r="B41" s="159" t="s">
        <v>177</v>
      </c>
      <c r="C41" s="78" t="s">
        <v>165</v>
      </c>
      <c r="D41" s="77" t="s">
        <v>42</v>
      </c>
      <c r="E41" s="77" t="s">
        <v>175</v>
      </c>
      <c r="F41" s="77" t="s">
        <v>160</v>
      </c>
      <c r="G41" s="77" t="s">
        <v>161</v>
      </c>
      <c r="H41" s="77" t="s">
        <v>44</v>
      </c>
      <c r="I41" s="77" t="s">
        <v>166</v>
      </c>
      <c r="J41" s="77" t="s">
        <v>19</v>
      </c>
      <c r="K41" s="78" t="s">
        <v>34</v>
      </c>
      <c r="L41" s="77" t="s">
        <v>98</v>
      </c>
      <c r="M41" s="74" t="s">
        <v>12473</v>
      </c>
      <c r="N41" s="74" t="s">
        <v>13</v>
      </c>
      <c r="O41" s="159"/>
      <c r="P41" s="77" t="s">
        <v>334</v>
      </c>
      <c r="Q41" s="77" t="s">
        <v>35</v>
      </c>
      <c r="R41" s="77" t="s">
        <v>333</v>
      </c>
      <c r="S41" s="77"/>
      <c r="T41" s="77"/>
      <c r="U41" s="77" t="s">
        <v>175</v>
      </c>
      <c r="V41" s="74" t="s">
        <v>97</v>
      </c>
      <c r="W41" s="100"/>
      <c r="X41" s="99"/>
      <c r="Y41" s="99"/>
      <c r="Z41" s="100"/>
      <c r="AA41" s="99" t="s">
        <v>181</v>
      </c>
      <c r="AB41" s="99"/>
      <c r="AC41" s="100" t="s">
        <v>335</v>
      </c>
      <c r="AD41" s="100" t="s">
        <v>336</v>
      </c>
      <c r="AE41" s="83"/>
      <c r="AF41" s="54"/>
      <c r="AG41" s="78" t="s">
        <v>10998</v>
      </c>
      <c r="AH41" s="77">
        <v>0</v>
      </c>
      <c r="AI41" s="77">
        <v>0</v>
      </c>
      <c r="AJ41" s="77" t="s">
        <v>167</v>
      </c>
      <c r="AK41" s="77" t="s">
        <v>168</v>
      </c>
      <c r="AL41" s="77" t="s">
        <v>169</v>
      </c>
      <c r="AM41" s="77" t="s">
        <v>170</v>
      </c>
      <c r="AN41" s="77" t="s">
        <v>171</v>
      </c>
      <c r="AO41" s="77" t="s">
        <v>172</v>
      </c>
      <c r="AP41" s="77" t="s">
        <v>173</v>
      </c>
      <c r="AQ41" s="77"/>
      <c r="AR41" s="79">
        <f>COUNTIF('Jalon + top _horaire passage'!A:A,A41)+IF(W41&lt;&gt;"",COUNTIF('Jalon + top _horaire passage'!A:A,W41),0)+IF(X41&lt;&gt;"",COUNTIF('Jalon + top _horaire passage'!A:A,X41),0)+IF(Y41&lt;&gt;"",COUNTIF('Jalon + top _horaire passage'!A:A,Y41),0)+IF(AA41&lt;&gt;"",COUNTIF('Jalon + top _horaire passage'!A:A,AA41),0)+IF(AB41&lt;&gt;"",COUNTIF('Jalon + top _horaire passage'!A:A,AB41),0)+IF(AD41&lt;&gt;"",COUNTIF('Jalon + top _horaire passage'!A:A,AD41),0)</f>
        <v>0</v>
      </c>
    </row>
    <row r="42" spans="1:44" x14ac:dyDescent="0.3">
      <c r="A42" s="77" t="s">
        <v>337</v>
      </c>
      <c r="B42" s="159" t="s">
        <v>177</v>
      </c>
      <c r="C42" s="78" t="s">
        <v>165</v>
      </c>
      <c r="D42" s="77" t="s">
        <v>42</v>
      </c>
      <c r="E42" s="77" t="s">
        <v>175</v>
      </c>
      <c r="F42" s="77" t="s">
        <v>160</v>
      </c>
      <c r="G42" s="77" t="s">
        <v>161</v>
      </c>
      <c r="H42" s="77" t="s">
        <v>44</v>
      </c>
      <c r="I42" s="77" t="s">
        <v>166</v>
      </c>
      <c r="J42" s="77" t="s">
        <v>19</v>
      </c>
      <c r="K42" s="78" t="s">
        <v>34</v>
      </c>
      <c r="L42" s="77" t="s">
        <v>98</v>
      </c>
      <c r="M42" s="74" t="s">
        <v>12473</v>
      </c>
      <c r="N42" s="74" t="s">
        <v>13</v>
      </c>
      <c r="O42" s="159"/>
      <c r="P42" s="77" t="s">
        <v>338</v>
      </c>
      <c r="Q42" s="77" t="s">
        <v>35</v>
      </c>
      <c r="R42" s="77" t="s">
        <v>337</v>
      </c>
      <c r="S42" s="77"/>
      <c r="T42" s="77"/>
      <c r="U42" s="77" t="s">
        <v>175</v>
      </c>
      <c r="V42" s="74" t="s">
        <v>97</v>
      </c>
      <c r="W42" s="100"/>
      <c r="X42" s="99"/>
      <c r="Y42" s="99"/>
      <c r="Z42" s="100"/>
      <c r="AA42" s="99" t="s">
        <v>181</v>
      </c>
      <c r="AB42" s="99"/>
      <c r="AC42" s="100" t="s">
        <v>339</v>
      </c>
      <c r="AD42" s="100" t="s">
        <v>340</v>
      </c>
      <c r="AE42" s="83"/>
      <c r="AF42" s="54"/>
      <c r="AG42" s="78" t="s">
        <v>10998</v>
      </c>
      <c r="AH42" s="77">
        <v>0</v>
      </c>
      <c r="AI42" s="77">
        <v>0</v>
      </c>
      <c r="AJ42" s="77" t="s">
        <v>167</v>
      </c>
      <c r="AK42" s="77" t="s">
        <v>168</v>
      </c>
      <c r="AL42" s="77" t="s">
        <v>169</v>
      </c>
      <c r="AM42" s="77" t="s">
        <v>170</v>
      </c>
      <c r="AN42" s="77" t="s">
        <v>171</v>
      </c>
      <c r="AO42" s="77" t="s">
        <v>172</v>
      </c>
      <c r="AP42" s="77" t="s">
        <v>173</v>
      </c>
      <c r="AQ42" s="77"/>
      <c r="AR42" s="79">
        <f>COUNTIF('Jalon + top _horaire passage'!A:A,A42)+IF(W42&lt;&gt;"",COUNTIF('Jalon + top _horaire passage'!A:A,W42),0)+IF(X42&lt;&gt;"",COUNTIF('Jalon + top _horaire passage'!A:A,X42),0)+IF(Y42&lt;&gt;"",COUNTIF('Jalon + top _horaire passage'!A:A,Y42),0)+IF(AA42&lt;&gt;"",COUNTIF('Jalon + top _horaire passage'!A:A,AA42),0)+IF(AB42&lt;&gt;"",COUNTIF('Jalon + top _horaire passage'!A:A,AB42),0)+IF(AD42&lt;&gt;"",COUNTIF('Jalon + top _horaire passage'!A:A,AD42),0)</f>
        <v>0</v>
      </c>
    </row>
    <row r="43" spans="1:44" x14ac:dyDescent="0.3">
      <c r="A43" s="77" t="s">
        <v>341</v>
      </c>
      <c r="B43" s="159" t="s">
        <v>177</v>
      </c>
      <c r="C43" s="78" t="s">
        <v>165</v>
      </c>
      <c r="D43" s="77" t="s">
        <v>42</v>
      </c>
      <c r="E43" s="77" t="s">
        <v>175</v>
      </c>
      <c r="F43" s="77" t="s">
        <v>160</v>
      </c>
      <c r="G43" s="77" t="s">
        <v>161</v>
      </c>
      <c r="H43" s="77" t="s">
        <v>44</v>
      </c>
      <c r="I43" s="77" t="s">
        <v>166</v>
      </c>
      <c r="J43" s="77" t="s">
        <v>19</v>
      </c>
      <c r="K43" s="78" t="s">
        <v>34</v>
      </c>
      <c r="L43" s="77" t="s">
        <v>98</v>
      </c>
      <c r="M43" s="74" t="s">
        <v>12473</v>
      </c>
      <c r="N43" s="74" t="s">
        <v>13</v>
      </c>
      <c r="O43" s="159"/>
      <c r="P43" s="77" t="s">
        <v>342</v>
      </c>
      <c r="Q43" s="77" t="s">
        <v>35</v>
      </c>
      <c r="R43" s="77" t="s">
        <v>341</v>
      </c>
      <c r="S43" s="77"/>
      <c r="T43" s="77"/>
      <c r="U43" s="77" t="s">
        <v>175</v>
      </c>
      <c r="V43" s="74" t="s">
        <v>97</v>
      </c>
      <c r="W43" s="100"/>
      <c r="X43" s="99"/>
      <c r="Y43" s="99"/>
      <c r="Z43" s="100"/>
      <c r="AA43" s="99" t="s">
        <v>181</v>
      </c>
      <c r="AB43" s="99"/>
      <c r="AC43" s="100" t="s">
        <v>343</v>
      </c>
      <c r="AD43" s="100" t="s">
        <v>344</v>
      </c>
      <c r="AE43" s="83"/>
      <c r="AF43" s="54"/>
      <c r="AG43" s="78" t="s">
        <v>10998</v>
      </c>
      <c r="AH43" s="77">
        <v>0</v>
      </c>
      <c r="AI43" s="77">
        <v>0</v>
      </c>
      <c r="AJ43" s="77" t="s">
        <v>167</v>
      </c>
      <c r="AK43" s="77" t="s">
        <v>168</v>
      </c>
      <c r="AL43" s="77" t="s">
        <v>169</v>
      </c>
      <c r="AM43" s="77" t="s">
        <v>170</v>
      </c>
      <c r="AN43" s="77" t="s">
        <v>171</v>
      </c>
      <c r="AO43" s="77" t="s">
        <v>172</v>
      </c>
      <c r="AP43" s="77" t="s">
        <v>173</v>
      </c>
      <c r="AQ43" s="77"/>
      <c r="AR43" s="79">
        <f>COUNTIF('Jalon + top _horaire passage'!A:A,A43)+IF(W43&lt;&gt;"",COUNTIF('Jalon + top _horaire passage'!A:A,W43),0)+IF(X43&lt;&gt;"",COUNTIF('Jalon + top _horaire passage'!A:A,X43),0)+IF(Y43&lt;&gt;"",COUNTIF('Jalon + top _horaire passage'!A:A,Y43),0)+IF(AA43&lt;&gt;"",COUNTIF('Jalon + top _horaire passage'!A:A,AA43),0)+IF(AB43&lt;&gt;"",COUNTIF('Jalon + top _horaire passage'!A:A,AB43),0)+IF(AD43&lt;&gt;"",COUNTIF('Jalon + top _horaire passage'!A:A,AD43),0)</f>
        <v>0</v>
      </c>
    </row>
    <row r="44" spans="1:44" ht="21" thickBot="1" x14ac:dyDescent="0.35">
      <c r="A44" s="77" t="s">
        <v>345</v>
      </c>
      <c r="B44" s="163" t="s">
        <v>12567</v>
      </c>
      <c r="C44" s="78" t="s">
        <v>165</v>
      </c>
      <c r="D44" s="77" t="s">
        <v>42</v>
      </c>
      <c r="E44" s="77" t="s">
        <v>345</v>
      </c>
      <c r="F44" s="77" t="s">
        <v>160</v>
      </c>
      <c r="G44" s="77" t="s">
        <v>161</v>
      </c>
      <c r="H44" s="77" t="s">
        <v>44</v>
      </c>
      <c r="I44" s="77" t="s">
        <v>166</v>
      </c>
      <c r="J44" s="77" t="s">
        <v>19</v>
      </c>
      <c r="K44" s="78" t="s">
        <v>34</v>
      </c>
      <c r="L44" s="77" t="s">
        <v>98</v>
      </c>
      <c r="M44" s="74" t="s">
        <v>12473</v>
      </c>
      <c r="N44" s="74" t="s">
        <v>13</v>
      </c>
      <c r="O44" s="159"/>
      <c r="P44" s="77" t="s">
        <v>346</v>
      </c>
      <c r="Q44" s="77" t="s">
        <v>35</v>
      </c>
      <c r="R44" s="77" t="s">
        <v>345</v>
      </c>
      <c r="S44" s="77"/>
      <c r="T44" s="77" t="s">
        <v>9241</v>
      </c>
      <c r="U44" s="77" t="s">
        <v>9241</v>
      </c>
      <c r="V44" s="74" t="s">
        <v>97</v>
      </c>
      <c r="W44" s="100"/>
      <c r="X44" s="99"/>
      <c r="Y44" s="99"/>
      <c r="Z44" s="100"/>
      <c r="AA44" s="99"/>
      <c r="AB44" s="99"/>
      <c r="AC44" s="100" t="s">
        <v>345</v>
      </c>
      <c r="AD44" s="100" t="s">
        <v>347</v>
      </c>
      <c r="AE44" s="83"/>
      <c r="AF44" s="54"/>
      <c r="AG44" s="78" t="s">
        <v>10998</v>
      </c>
      <c r="AH44" s="77">
        <v>0</v>
      </c>
      <c r="AI44" s="77">
        <v>0</v>
      </c>
      <c r="AJ44" s="77" t="s">
        <v>167</v>
      </c>
      <c r="AK44" s="77" t="s">
        <v>168</v>
      </c>
      <c r="AL44" s="77" t="s">
        <v>169</v>
      </c>
      <c r="AM44" s="77" t="s">
        <v>170</v>
      </c>
      <c r="AN44" s="77" t="s">
        <v>171</v>
      </c>
      <c r="AO44" s="77" t="s">
        <v>172</v>
      </c>
      <c r="AP44" s="77" t="s">
        <v>173</v>
      </c>
      <c r="AQ44" s="77"/>
      <c r="AR44" s="79">
        <f>COUNTIF('Jalon + top _horaire passage'!A:A,A44)+IF(W44&lt;&gt;"",COUNTIF('Jalon + top _horaire passage'!A:A,W44),0)+IF(X44&lt;&gt;"",COUNTIF('Jalon + top _horaire passage'!A:A,X44),0)+IF(Y44&lt;&gt;"",COUNTIF('Jalon + top _horaire passage'!A:A,Y44),0)+IF(AA44&lt;&gt;"",COUNTIF('Jalon + top _horaire passage'!A:A,AA44),0)+IF(AB44&lt;&gt;"",COUNTIF('Jalon + top _horaire passage'!A:A,AB44),0)+IF(AD44&lt;&gt;"",COUNTIF('Jalon + top _horaire passage'!A:A,AD44),0)</f>
        <v>0</v>
      </c>
    </row>
    <row r="45" spans="1:44" x14ac:dyDescent="0.3">
      <c r="A45" s="77" t="s">
        <v>348</v>
      </c>
      <c r="B45" s="159" t="s">
        <v>12582</v>
      </c>
      <c r="C45" s="78" t="s">
        <v>353</v>
      </c>
      <c r="D45" s="77" t="s">
        <v>42</v>
      </c>
      <c r="E45" s="77" t="s">
        <v>348</v>
      </c>
      <c r="F45" s="77" t="s">
        <v>3343</v>
      </c>
      <c r="G45" s="77" t="s">
        <v>349</v>
      </c>
      <c r="H45" s="77" t="s">
        <v>44</v>
      </c>
      <c r="I45" s="77" t="s">
        <v>166</v>
      </c>
      <c r="J45" s="77" t="s">
        <v>19</v>
      </c>
      <c r="K45" s="78" t="s">
        <v>34</v>
      </c>
      <c r="L45" s="77" t="s">
        <v>98</v>
      </c>
      <c r="M45" s="74" t="s">
        <v>12475</v>
      </c>
      <c r="N45" s="74" t="s">
        <v>13</v>
      </c>
      <c r="O45" s="159"/>
      <c r="P45" s="77" t="s">
        <v>350</v>
      </c>
      <c r="Q45" s="77" t="s">
        <v>30</v>
      </c>
      <c r="R45" s="77" t="s">
        <v>348</v>
      </c>
      <c r="S45" s="77"/>
      <c r="T45" s="77"/>
      <c r="U45" s="77" t="s">
        <v>11660</v>
      </c>
      <c r="V45" s="74" t="s">
        <v>97</v>
      </c>
      <c r="W45" s="100"/>
      <c r="X45" s="99"/>
      <c r="Y45" s="99"/>
      <c r="Z45" s="100"/>
      <c r="AA45" s="99" t="s">
        <v>361</v>
      </c>
      <c r="AB45" s="99"/>
      <c r="AC45" s="100" t="s">
        <v>351</v>
      </c>
      <c r="AD45" s="100" t="s">
        <v>352</v>
      </c>
      <c r="AE45" s="83"/>
      <c r="AF45" s="54"/>
      <c r="AG45" s="78" t="s">
        <v>10998</v>
      </c>
      <c r="AH45" s="77" t="s">
        <v>354</v>
      </c>
      <c r="AI45" s="77" t="s">
        <v>355</v>
      </c>
      <c r="AJ45" s="77" t="s">
        <v>356</v>
      </c>
      <c r="AK45" s="77" t="s">
        <v>357</v>
      </c>
      <c r="AL45" s="77" t="s">
        <v>358</v>
      </c>
      <c r="AM45" s="77" t="s">
        <v>170</v>
      </c>
      <c r="AN45" s="77" t="s">
        <v>359</v>
      </c>
      <c r="AO45" s="77" t="s">
        <v>360</v>
      </c>
      <c r="AP45" s="77" t="s">
        <v>360</v>
      </c>
      <c r="AQ45" s="77"/>
      <c r="AR45" s="79">
        <f>COUNTIF('Jalon + top _horaire passage'!A:A,A45)+IF(W45&lt;&gt;"",COUNTIF('Jalon + top _horaire passage'!A:A,W45),0)+IF(X45&lt;&gt;"",COUNTIF('Jalon + top _horaire passage'!A:A,X45),0)+IF(Y45&lt;&gt;"",COUNTIF('Jalon + top _horaire passage'!A:A,Y45),0)+IF(AA45&lt;&gt;"",COUNTIF('Jalon + top _horaire passage'!A:A,AA45),0)+IF(AB45&lt;&gt;"",COUNTIF('Jalon + top _horaire passage'!A:A,AB45),0)+IF(AD45&lt;&gt;"",COUNTIF('Jalon + top _horaire passage'!A:A,AD45),0)</f>
        <v>0</v>
      </c>
    </row>
    <row r="46" spans="1:44" x14ac:dyDescent="0.3">
      <c r="A46" s="77" t="s">
        <v>363</v>
      </c>
      <c r="B46" s="159" t="s">
        <v>364</v>
      </c>
      <c r="C46" s="78" t="s">
        <v>40</v>
      </c>
      <c r="D46" s="77" t="s">
        <v>362</v>
      </c>
      <c r="E46" s="77" t="s">
        <v>363</v>
      </c>
      <c r="F46" s="77" t="s">
        <v>2228</v>
      </c>
      <c r="G46" s="77" t="s">
        <v>639</v>
      </c>
      <c r="H46" s="77" t="s">
        <v>44</v>
      </c>
      <c r="I46" s="77" t="s">
        <v>39</v>
      </c>
      <c r="J46" s="77" t="s">
        <v>19</v>
      </c>
      <c r="K46" s="78" t="s">
        <v>18</v>
      </c>
      <c r="L46" s="77" t="s">
        <v>98</v>
      </c>
      <c r="M46" s="74" t="s">
        <v>12474</v>
      </c>
      <c r="N46" s="74" t="s">
        <v>10986</v>
      </c>
      <c r="O46" s="159"/>
      <c r="P46" s="77"/>
      <c r="Q46" s="77" t="s">
        <v>30</v>
      </c>
      <c r="R46" s="77" t="s">
        <v>363</v>
      </c>
      <c r="S46" s="77"/>
      <c r="T46" s="77"/>
      <c r="U46" s="77" t="s">
        <v>11195</v>
      </c>
      <c r="V46" s="74" t="s">
        <v>97</v>
      </c>
      <c r="W46" s="100"/>
      <c r="X46" s="99"/>
      <c r="Y46" s="99"/>
      <c r="Z46" s="100"/>
      <c r="AA46" s="99" t="s">
        <v>367</v>
      </c>
      <c r="AB46" s="99"/>
      <c r="AC46" s="100" t="s">
        <v>365</v>
      </c>
      <c r="AD46" s="100" t="s">
        <v>366</v>
      </c>
      <c r="AE46" s="83"/>
      <c r="AF46" s="54"/>
      <c r="AG46" s="78" t="s">
        <v>10998</v>
      </c>
      <c r="AH46" s="77" t="s">
        <v>20</v>
      </c>
      <c r="AI46" s="77" t="s">
        <v>21</v>
      </c>
      <c r="AJ46" s="77" t="s">
        <v>46</v>
      </c>
      <c r="AK46" s="77" t="s">
        <v>47</v>
      </c>
      <c r="AL46" s="77" t="s">
        <v>48</v>
      </c>
      <c r="AM46" s="77" t="s">
        <v>25</v>
      </c>
      <c r="AN46" s="77" t="s">
        <v>49</v>
      </c>
      <c r="AO46" s="77" t="s">
        <v>50</v>
      </c>
      <c r="AP46" s="77" t="s">
        <v>51</v>
      </c>
      <c r="AQ46" s="77"/>
      <c r="AR46" s="79">
        <f>COUNTIF('Jalon + top _horaire passage'!A:A,A46)+IF(W46&lt;&gt;"",COUNTIF('Jalon + top _horaire passage'!A:A,W46),0)+IF(X46&lt;&gt;"",COUNTIF('Jalon + top _horaire passage'!A:A,X46),0)+IF(Y46&lt;&gt;"",COUNTIF('Jalon + top _horaire passage'!A:A,Y46),0)+IF(AA46&lt;&gt;"",COUNTIF('Jalon + top _horaire passage'!A:A,AA46),0)+IF(AB46&lt;&gt;"",COUNTIF('Jalon + top _horaire passage'!A:A,AB46),0)+IF(AD46&lt;&gt;"",COUNTIF('Jalon + top _horaire passage'!A:A,AD46),0)</f>
        <v>0</v>
      </c>
    </row>
    <row r="47" spans="1:44" x14ac:dyDescent="0.3">
      <c r="A47" s="77" t="s">
        <v>371</v>
      </c>
      <c r="B47" s="159">
        <v>0</v>
      </c>
      <c r="C47" s="78" t="s">
        <v>353</v>
      </c>
      <c r="D47" s="77" t="s">
        <v>42</v>
      </c>
      <c r="E47" s="77" t="s">
        <v>368</v>
      </c>
      <c r="F47" s="77" t="s">
        <v>369</v>
      </c>
      <c r="G47" s="77" t="s">
        <v>370</v>
      </c>
      <c r="H47" s="101" t="s">
        <v>11875</v>
      </c>
      <c r="I47" s="77" t="s">
        <v>166</v>
      </c>
      <c r="J47" s="77" t="s">
        <v>19</v>
      </c>
      <c r="K47" s="78" t="s">
        <v>377</v>
      </c>
      <c r="L47" s="77" t="s">
        <v>98</v>
      </c>
      <c r="M47" s="74" t="s">
        <v>12475</v>
      </c>
      <c r="N47" s="74" t="s">
        <v>13</v>
      </c>
      <c r="O47" s="159"/>
      <c r="P47" s="77"/>
      <c r="Q47" s="77" t="s">
        <v>372</v>
      </c>
      <c r="R47" s="77" t="s">
        <v>371</v>
      </c>
      <c r="S47" s="77" t="s">
        <v>374</v>
      </c>
      <c r="T47" s="77" t="s">
        <v>9241</v>
      </c>
      <c r="U47" s="77" t="s">
        <v>373</v>
      </c>
      <c r="V47" s="74" t="s">
        <v>97</v>
      </c>
      <c r="W47" s="100"/>
      <c r="X47" s="99"/>
      <c r="Y47" s="99"/>
      <c r="Z47" s="100"/>
      <c r="AA47" s="99"/>
      <c r="AB47" s="99"/>
      <c r="AC47" s="100"/>
      <c r="AD47" s="100" t="s">
        <v>375</v>
      </c>
      <c r="AE47" s="83"/>
      <c r="AF47" s="54"/>
      <c r="AG47" s="78" t="s">
        <v>10992</v>
      </c>
      <c r="AH47" s="77" t="s">
        <v>354</v>
      </c>
      <c r="AI47" s="77" t="s">
        <v>355</v>
      </c>
      <c r="AJ47" s="77" t="s">
        <v>356</v>
      </c>
      <c r="AK47" s="77" t="s">
        <v>357</v>
      </c>
      <c r="AL47" s="77" t="s">
        <v>358</v>
      </c>
      <c r="AM47" s="77" t="s">
        <v>170</v>
      </c>
      <c r="AN47" s="77" t="s">
        <v>359</v>
      </c>
      <c r="AO47" s="77" t="s">
        <v>360</v>
      </c>
      <c r="AP47" s="77" t="s">
        <v>360</v>
      </c>
      <c r="AQ47" s="77"/>
      <c r="AR47" s="79">
        <f>COUNTIF('Jalon + top _horaire passage'!A:A,A47)+IF(W47&lt;&gt;"",COUNTIF('Jalon + top _horaire passage'!A:A,W47),0)+IF(X47&lt;&gt;"",COUNTIF('Jalon + top _horaire passage'!A:A,X47),0)+IF(Y47&lt;&gt;"",COUNTIF('Jalon + top _horaire passage'!A:A,Y47),0)+IF(AA47&lt;&gt;"",COUNTIF('Jalon + top _horaire passage'!A:A,AA47),0)+IF(AB47&lt;&gt;"",COUNTIF('Jalon + top _horaire passage'!A:A,AB47),0)+IF(AD47&lt;&gt;"",COUNTIF('Jalon + top _horaire passage'!A:A,AD47),0)</f>
        <v>0</v>
      </c>
    </row>
    <row r="48" spans="1:44" x14ac:dyDescent="0.3">
      <c r="A48" s="77" t="s">
        <v>381</v>
      </c>
      <c r="B48" s="159">
        <v>0</v>
      </c>
      <c r="C48" s="78" t="s">
        <v>384</v>
      </c>
      <c r="D48" s="77" t="s">
        <v>42</v>
      </c>
      <c r="E48" s="77" t="s">
        <v>378</v>
      </c>
      <c r="F48" s="77" t="s">
        <v>379</v>
      </c>
      <c r="G48" s="77" t="s">
        <v>380</v>
      </c>
      <c r="H48" s="77" t="s">
        <v>44</v>
      </c>
      <c r="I48" s="77" t="s">
        <v>17</v>
      </c>
      <c r="J48" s="77" t="s">
        <v>237</v>
      </c>
      <c r="K48" s="78" t="s">
        <v>376</v>
      </c>
      <c r="L48" s="77" t="s">
        <v>98</v>
      </c>
      <c r="M48" s="74" t="s">
        <v>12474</v>
      </c>
      <c r="N48" s="74" t="s">
        <v>13</v>
      </c>
      <c r="O48" s="159"/>
      <c r="P48" s="77" t="s">
        <v>382</v>
      </c>
      <c r="Q48" s="77" t="s">
        <v>372</v>
      </c>
      <c r="R48" s="77" t="s">
        <v>381</v>
      </c>
      <c r="S48" s="77" t="s">
        <v>384</v>
      </c>
      <c r="T48" s="77" t="s">
        <v>9241</v>
      </c>
      <c r="U48" s="77" t="s">
        <v>383</v>
      </c>
      <c r="V48" s="74" t="s">
        <v>97</v>
      </c>
      <c r="W48" s="102" t="s">
        <v>392</v>
      </c>
      <c r="X48" s="99"/>
      <c r="Y48" s="102"/>
      <c r="Z48" s="100"/>
      <c r="AA48" s="99"/>
      <c r="AB48" s="99"/>
      <c r="AC48" s="100"/>
      <c r="AD48" s="100" t="s">
        <v>385</v>
      </c>
      <c r="AE48" s="83"/>
      <c r="AF48" s="54"/>
      <c r="AG48" s="78" t="s">
        <v>12882</v>
      </c>
      <c r="AH48" s="77" t="s">
        <v>222</v>
      </c>
      <c r="AI48" s="77" t="s">
        <v>223</v>
      </c>
      <c r="AJ48" s="77" t="s">
        <v>386</v>
      </c>
      <c r="AK48" s="77" t="s">
        <v>387</v>
      </c>
      <c r="AL48" s="77" t="s">
        <v>388</v>
      </c>
      <c r="AM48" s="77" t="s">
        <v>25</v>
      </c>
      <c r="AN48" s="77" t="s">
        <v>389</v>
      </c>
      <c r="AO48" s="77" t="s">
        <v>390</v>
      </c>
      <c r="AP48" s="77" t="s">
        <v>391</v>
      </c>
      <c r="AQ48" s="77"/>
      <c r="AR48" s="79">
        <f>COUNTIF('Jalon + top _horaire passage'!A:A,A48)+IF(W48&lt;&gt;"",COUNTIF('Jalon + top _horaire passage'!A:A,W48),0)+IF(X48&lt;&gt;"",COUNTIF('Jalon + top _horaire passage'!A:A,X48),0)+IF(Y48&lt;&gt;"",COUNTIF('Jalon + top _horaire passage'!A:A,Y48),0)+IF(AA48&lt;&gt;"",COUNTIF('Jalon + top _horaire passage'!A:A,AA48),0)+IF(AB48&lt;&gt;"",COUNTIF('Jalon + top _horaire passage'!A:A,AB48),0)+IF(AD48&lt;&gt;"",COUNTIF('Jalon + top _horaire passage'!A:A,AD48),0)</f>
        <v>0</v>
      </c>
    </row>
    <row r="49" spans="1:44" x14ac:dyDescent="0.3">
      <c r="A49" s="77" t="s">
        <v>393</v>
      </c>
      <c r="B49" s="159" t="s">
        <v>394</v>
      </c>
      <c r="C49" s="78" t="s">
        <v>165</v>
      </c>
      <c r="D49" s="77" t="s">
        <v>42</v>
      </c>
      <c r="E49" s="77" t="s">
        <v>393</v>
      </c>
      <c r="F49" s="77" t="s">
        <v>160</v>
      </c>
      <c r="G49" s="77" t="s">
        <v>161</v>
      </c>
      <c r="H49" s="77" t="s">
        <v>44</v>
      </c>
      <c r="I49" s="77" t="s">
        <v>166</v>
      </c>
      <c r="J49" s="77" t="s">
        <v>19</v>
      </c>
      <c r="K49" s="78" t="s">
        <v>34</v>
      </c>
      <c r="L49" s="77" t="s">
        <v>98</v>
      </c>
      <c r="M49" s="74" t="s">
        <v>12473</v>
      </c>
      <c r="N49" s="74" t="s">
        <v>13</v>
      </c>
      <c r="O49" s="159"/>
      <c r="P49" s="77" t="s">
        <v>395</v>
      </c>
      <c r="Q49" s="77" t="s">
        <v>35</v>
      </c>
      <c r="R49" s="77" t="s">
        <v>393</v>
      </c>
      <c r="S49" s="77"/>
      <c r="T49" s="77" t="s">
        <v>9241</v>
      </c>
      <c r="U49" s="77" t="s">
        <v>9241</v>
      </c>
      <c r="V49" s="74" t="s">
        <v>97</v>
      </c>
      <c r="W49" s="100"/>
      <c r="X49" s="99"/>
      <c r="Y49" s="99"/>
      <c r="Z49" s="100"/>
      <c r="AA49" s="99"/>
      <c r="AB49" s="99"/>
      <c r="AC49" s="100" t="s">
        <v>393</v>
      </c>
      <c r="AD49" s="100" t="s">
        <v>396</v>
      </c>
      <c r="AE49" s="83"/>
      <c r="AF49" s="54"/>
      <c r="AG49" s="78" t="s">
        <v>10998</v>
      </c>
      <c r="AH49" s="77">
        <v>0</v>
      </c>
      <c r="AI49" s="77">
        <v>0</v>
      </c>
      <c r="AJ49" s="77" t="s">
        <v>167</v>
      </c>
      <c r="AK49" s="77" t="s">
        <v>168</v>
      </c>
      <c r="AL49" s="77" t="s">
        <v>169</v>
      </c>
      <c r="AM49" s="77" t="s">
        <v>170</v>
      </c>
      <c r="AN49" s="77" t="s">
        <v>171</v>
      </c>
      <c r="AO49" s="77" t="s">
        <v>172</v>
      </c>
      <c r="AP49" s="77" t="s">
        <v>173</v>
      </c>
      <c r="AQ49" s="77"/>
      <c r="AR49" s="79">
        <f>COUNTIF('Jalon + top _horaire passage'!A:A,A49)+IF(W49&lt;&gt;"",COUNTIF('Jalon + top _horaire passage'!A:A,W49),0)+IF(X49&lt;&gt;"",COUNTIF('Jalon + top _horaire passage'!A:A,X49),0)+IF(Y49&lt;&gt;"",COUNTIF('Jalon + top _horaire passage'!A:A,Y49),0)+IF(AA49&lt;&gt;"",COUNTIF('Jalon + top _horaire passage'!A:A,AA49),0)+IF(AB49&lt;&gt;"",COUNTIF('Jalon + top _horaire passage'!A:A,AB49),0)+IF(AD49&lt;&gt;"",COUNTIF('Jalon + top _horaire passage'!A:A,AD49),0)</f>
        <v>0</v>
      </c>
    </row>
    <row r="50" spans="1:44" x14ac:dyDescent="0.3">
      <c r="A50" s="77" t="s">
        <v>397</v>
      </c>
      <c r="B50" s="159" t="s">
        <v>394</v>
      </c>
      <c r="C50" s="78" t="s">
        <v>165</v>
      </c>
      <c r="D50" s="77" t="s">
        <v>42</v>
      </c>
      <c r="E50" s="77" t="s">
        <v>397</v>
      </c>
      <c r="F50" s="77" t="s">
        <v>160</v>
      </c>
      <c r="G50" s="77" t="s">
        <v>161</v>
      </c>
      <c r="H50" s="77" t="s">
        <v>44</v>
      </c>
      <c r="I50" s="77" t="s">
        <v>166</v>
      </c>
      <c r="J50" s="77" t="s">
        <v>19</v>
      </c>
      <c r="K50" s="78" t="s">
        <v>34</v>
      </c>
      <c r="L50" s="77" t="s">
        <v>98</v>
      </c>
      <c r="M50" s="74" t="s">
        <v>12473</v>
      </c>
      <c r="N50" s="74" t="s">
        <v>13</v>
      </c>
      <c r="O50" s="159"/>
      <c r="P50" s="77" t="s">
        <v>398</v>
      </c>
      <c r="Q50" s="77" t="s">
        <v>35</v>
      </c>
      <c r="R50" s="77" t="s">
        <v>397</v>
      </c>
      <c r="S50" s="77"/>
      <c r="T50" s="77"/>
      <c r="U50" s="77" t="s">
        <v>397</v>
      </c>
      <c r="V50" s="74" t="s">
        <v>97</v>
      </c>
      <c r="W50" s="100"/>
      <c r="X50" s="99"/>
      <c r="Y50" s="99"/>
      <c r="Z50" s="100"/>
      <c r="AA50" s="99" t="s">
        <v>401</v>
      </c>
      <c r="AB50" s="99"/>
      <c r="AC50" s="100" t="s">
        <v>399</v>
      </c>
      <c r="AD50" s="100" t="s">
        <v>400</v>
      </c>
      <c r="AE50" s="83"/>
      <c r="AF50" s="54"/>
      <c r="AG50" s="78" t="s">
        <v>10998</v>
      </c>
      <c r="AH50" s="77">
        <v>0</v>
      </c>
      <c r="AI50" s="77">
        <v>0</v>
      </c>
      <c r="AJ50" s="77" t="s">
        <v>167</v>
      </c>
      <c r="AK50" s="77" t="s">
        <v>168</v>
      </c>
      <c r="AL50" s="77" t="s">
        <v>169</v>
      </c>
      <c r="AM50" s="77" t="s">
        <v>170</v>
      </c>
      <c r="AN50" s="77" t="s">
        <v>171</v>
      </c>
      <c r="AO50" s="77" t="s">
        <v>172</v>
      </c>
      <c r="AP50" s="77" t="s">
        <v>173</v>
      </c>
      <c r="AQ50" s="77"/>
      <c r="AR50" s="79">
        <f>COUNTIF('Jalon + top _horaire passage'!A:A,A50)+IF(W50&lt;&gt;"",COUNTIF('Jalon + top _horaire passage'!A:A,W50),0)+IF(X50&lt;&gt;"",COUNTIF('Jalon + top _horaire passage'!A:A,X50),0)+IF(Y50&lt;&gt;"",COUNTIF('Jalon + top _horaire passage'!A:A,Y50),0)+IF(AA50&lt;&gt;"",COUNTIF('Jalon + top _horaire passage'!A:A,AA50),0)+IF(AB50&lt;&gt;"",COUNTIF('Jalon + top _horaire passage'!A:A,AB50),0)+IF(AD50&lt;&gt;"",COUNTIF('Jalon + top _horaire passage'!A:A,AD50),0)</f>
        <v>0</v>
      </c>
    </row>
    <row r="51" spans="1:44" x14ac:dyDescent="0.3">
      <c r="A51" s="77" t="s">
        <v>402</v>
      </c>
      <c r="B51" s="159" t="s">
        <v>12627</v>
      </c>
      <c r="C51" s="78" t="s">
        <v>165</v>
      </c>
      <c r="D51" s="77" t="s">
        <v>42</v>
      </c>
      <c r="E51" s="77" t="s">
        <v>402</v>
      </c>
      <c r="F51" s="77" t="s">
        <v>160</v>
      </c>
      <c r="G51" s="77" t="s">
        <v>161</v>
      </c>
      <c r="H51" s="77" t="s">
        <v>44</v>
      </c>
      <c r="I51" s="77" t="s">
        <v>166</v>
      </c>
      <c r="J51" s="77" t="s">
        <v>19</v>
      </c>
      <c r="K51" s="78" t="s">
        <v>34</v>
      </c>
      <c r="L51" s="77" t="s">
        <v>15</v>
      </c>
      <c r="M51" s="74" t="s">
        <v>12473</v>
      </c>
      <c r="N51" s="74" t="s">
        <v>13</v>
      </c>
      <c r="O51" s="159"/>
      <c r="P51" s="77" t="s">
        <v>403</v>
      </c>
      <c r="Q51" s="77" t="s">
        <v>35</v>
      </c>
      <c r="R51" s="77" t="s">
        <v>402</v>
      </c>
      <c r="S51" s="77"/>
      <c r="T51" s="77"/>
      <c r="U51" s="77" t="s">
        <v>402</v>
      </c>
      <c r="V51" s="74" t="s">
        <v>97</v>
      </c>
      <c r="W51" s="100"/>
      <c r="X51" s="99"/>
      <c r="Y51" s="99"/>
      <c r="Z51" s="100"/>
      <c r="AA51" s="99" t="s">
        <v>406</v>
      </c>
      <c r="AB51" s="99"/>
      <c r="AC51" s="100" t="s">
        <v>404</v>
      </c>
      <c r="AD51" s="100" t="s">
        <v>405</v>
      </c>
      <c r="AE51" s="83"/>
      <c r="AF51" s="54"/>
      <c r="AG51" s="78" t="s">
        <v>10999</v>
      </c>
      <c r="AH51" s="77">
        <v>0</v>
      </c>
      <c r="AI51" s="77">
        <v>0</v>
      </c>
      <c r="AJ51" s="77" t="s">
        <v>167</v>
      </c>
      <c r="AK51" s="77" t="s">
        <v>168</v>
      </c>
      <c r="AL51" s="77" t="s">
        <v>169</v>
      </c>
      <c r="AM51" s="77" t="s">
        <v>170</v>
      </c>
      <c r="AN51" s="77" t="s">
        <v>171</v>
      </c>
      <c r="AO51" s="77" t="s">
        <v>172</v>
      </c>
      <c r="AP51" s="77" t="s">
        <v>173</v>
      </c>
      <c r="AQ51" s="77"/>
      <c r="AR51" s="79">
        <f>COUNTIF('Jalon + top _horaire passage'!A:A,A51)+IF(W51&lt;&gt;"",COUNTIF('Jalon + top _horaire passage'!A:A,W51),0)+IF(X51&lt;&gt;"",COUNTIF('Jalon + top _horaire passage'!A:A,X51),0)+IF(Y51&lt;&gt;"",COUNTIF('Jalon + top _horaire passage'!A:A,Y51),0)+IF(AA51&lt;&gt;"",COUNTIF('Jalon + top _horaire passage'!A:A,AA51),0)+IF(AB51&lt;&gt;"",COUNTIF('Jalon + top _horaire passage'!A:A,AB51),0)+IF(AD51&lt;&gt;"",COUNTIF('Jalon + top _horaire passage'!A:A,AD51),0)</f>
        <v>0</v>
      </c>
    </row>
    <row r="52" spans="1:44" x14ac:dyDescent="0.3">
      <c r="A52" s="77" t="s">
        <v>408</v>
      </c>
      <c r="B52" s="162" t="s">
        <v>12559</v>
      </c>
      <c r="C52" s="78" t="s">
        <v>165</v>
      </c>
      <c r="D52" s="77" t="s">
        <v>42</v>
      </c>
      <c r="E52" s="77" t="s">
        <v>407</v>
      </c>
      <c r="F52" s="77" t="s">
        <v>160</v>
      </c>
      <c r="G52" s="77" t="s">
        <v>161</v>
      </c>
      <c r="H52" s="77" t="s">
        <v>44</v>
      </c>
      <c r="I52" s="77" t="s">
        <v>166</v>
      </c>
      <c r="J52" s="77" t="s">
        <v>19</v>
      </c>
      <c r="K52" s="78" t="s">
        <v>34</v>
      </c>
      <c r="L52" s="77" t="s">
        <v>15</v>
      </c>
      <c r="M52" s="74" t="s">
        <v>12473</v>
      </c>
      <c r="N52" s="74" t="s">
        <v>13</v>
      </c>
      <c r="O52" s="159"/>
      <c r="P52" s="77" t="s">
        <v>409</v>
      </c>
      <c r="Q52" s="77" t="s">
        <v>35</v>
      </c>
      <c r="R52" s="77" t="s">
        <v>408</v>
      </c>
      <c r="S52" s="77"/>
      <c r="T52" s="77"/>
      <c r="U52" s="77" t="s">
        <v>407</v>
      </c>
      <c r="V52" s="74" t="s">
        <v>97</v>
      </c>
      <c r="W52" s="100"/>
      <c r="X52" s="99"/>
      <c r="Y52" s="99"/>
      <c r="Z52" s="100"/>
      <c r="AA52" s="99" t="s">
        <v>412</v>
      </c>
      <c r="AB52" s="99"/>
      <c r="AC52" s="100" t="s">
        <v>410</v>
      </c>
      <c r="AD52" s="100" t="s">
        <v>411</v>
      </c>
      <c r="AE52" s="83"/>
      <c r="AF52" s="54"/>
      <c r="AG52" s="78" t="s">
        <v>10999</v>
      </c>
      <c r="AH52" s="77">
        <v>0</v>
      </c>
      <c r="AI52" s="77">
        <v>0</v>
      </c>
      <c r="AJ52" s="77" t="s">
        <v>167</v>
      </c>
      <c r="AK52" s="77" t="s">
        <v>168</v>
      </c>
      <c r="AL52" s="77" t="s">
        <v>169</v>
      </c>
      <c r="AM52" s="77" t="s">
        <v>170</v>
      </c>
      <c r="AN52" s="77" t="s">
        <v>171</v>
      </c>
      <c r="AO52" s="77" t="s">
        <v>172</v>
      </c>
      <c r="AP52" s="77" t="s">
        <v>173</v>
      </c>
      <c r="AQ52" s="77"/>
      <c r="AR52" s="79">
        <f>COUNTIF('Jalon + top _horaire passage'!A:A,A52)+IF(W52&lt;&gt;"",COUNTIF('Jalon + top _horaire passage'!A:A,W52),0)+IF(X52&lt;&gt;"",COUNTIF('Jalon + top _horaire passage'!A:A,X52),0)+IF(Y52&lt;&gt;"",COUNTIF('Jalon + top _horaire passage'!A:A,Y52),0)+IF(AA52&lt;&gt;"",COUNTIF('Jalon + top _horaire passage'!A:A,AA52),0)+IF(AB52&lt;&gt;"",COUNTIF('Jalon + top _horaire passage'!A:A,AB52),0)+IF(AD52&lt;&gt;"",COUNTIF('Jalon + top _horaire passage'!A:A,AD52),0)</f>
        <v>0</v>
      </c>
    </row>
    <row r="53" spans="1:44" ht="21" thickBot="1" x14ac:dyDescent="0.35">
      <c r="A53" s="77" t="s">
        <v>413</v>
      </c>
      <c r="B53" s="163" t="s">
        <v>12560</v>
      </c>
      <c r="C53" s="78" t="s">
        <v>165</v>
      </c>
      <c r="D53" s="77" t="s">
        <v>42</v>
      </c>
      <c r="E53" s="77" t="s">
        <v>407</v>
      </c>
      <c r="F53" s="77" t="s">
        <v>160</v>
      </c>
      <c r="G53" s="77" t="s">
        <v>161</v>
      </c>
      <c r="H53" s="77" t="s">
        <v>44</v>
      </c>
      <c r="I53" s="77" t="s">
        <v>166</v>
      </c>
      <c r="J53" s="77" t="s">
        <v>19</v>
      </c>
      <c r="K53" s="78" t="s">
        <v>34</v>
      </c>
      <c r="L53" s="77" t="s">
        <v>15</v>
      </c>
      <c r="M53" s="74" t="s">
        <v>12473</v>
      </c>
      <c r="N53" s="74" t="s">
        <v>13</v>
      </c>
      <c r="O53" s="159"/>
      <c r="P53" s="77" t="s">
        <v>414</v>
      </c>
      <c r="Q53" s="77" t="s">
        <v>35</v>
      </c>
      <c r="R53" s="77" t="s">
        <v>413</v>
      </c>
      <c r="S53" s="77"/>
      <c r="T53" s="77"/>
      <c r="U53" s="77" t="s">
        <v>407</v>
      </c>
      <c r="V53" s="74" t="s">
        <v>97</v>
      </c>
      <c r="W53" s="100"/>
      <c r="X53" s="99"/>
      <c r="Y53" s="99"/>
      <c r="Z53" s="100"/>
      <c r="AA53" s="99" t="s">
        <v>412</v>
      </c>
      <c r="AB53" s="99"/>
      <c r="AC53" s="100" t="s">
        <v>415</v>
      </c>
      <c r="AD53" s="100" t="s">
        <v>416</v>
      </c>
      <c r="AE53" s="83"/>
      <c r="AF53" s="54"/>
      <c r="AG53" s="78" t="s">
        <v>10999</v>
      </c>
      <c r="AH53" s="77">
        <v>0</v>
      </c>
      <c r="AI53" s="77">
        <v>0</v>
      </c>
      <c r="AJ53" s="77" t="s">
        <v>167</v>
      </c>
      <c r="AK53" s="77" t="s">
        <v>168</v>
      </c>
      <c r="AL53" s="77" t="s">
        <v>169</v>
      </c>
      <c r="AM53" s="77" t="s">
        <v>170</v>
      </c>
      <c r="AN53" s="77" t="s">
        <v>171</v>
      </c>
      <c r="AO53" s="77" t="s">
        <v>172</v>
      </c>
      <c r="AP53" s="77" t="s">
        <v>173</v>
      </c>
      <c r="AQ53" s="77"/>
      <c r="AR53" s="79">
        <f>COUNTIF('Jalon + top _horaire passage'!A:A,A53)+IF(W53&lt;&gt;"",COUNTIF('Jalon + top _horaire passage'!A:A,W53),0)+IF(X53&lt;&gt;"",COUNTIF('Jalon + top _horaire passage'!A:A,X53),0)+IF(Y53&lt;&gt;"",COUNTIF('Jalon + top _horaire passage'!A:A,Y53),0)+IF(AA53&lt;&gt;"",COUNTIF('Jalon + top _horaire passage'!A:A,AA53),0)+IF(AB53&lt;&gt;"",COUNTIF('Jalon + top _horaire passage'!A:A,AB53),0)+IF(AD53&lt;&gt;"",COUNTIF('Jalon + top _horaire passage'!A:A,AD53),0)</f>
        <v>0</v>
      </c>
    </row>
    <row r="54" spans="1:44" ht="15" thickBot="1" x14ac:dyDescent="0.35">
      <c r="A54" s="77" t="s">
        <v>417</v>
      </c>
      <c r="B54" s="163" t="s">
        <v>12561</v>
      </c>
      <c r="C54" s="78" t="s">
        <v>165</v>
      </c>
      <c r="D54" s="77" t="s">
        <v>42</v>
      </c>
      <c r="E54" s="77" t="s">
        <v>407</v>
      </c>
      <c r="F54" s="77" t="s">
        <v>160</v>
      </c>
      <c r="G54" s="77" t="s">
        <v>161</v>
      </c>
      <c r="H54" s="77" t="s">
        <v>44</v>
      </c>
      <c r="I54" s="77" t="s">
        <v>166</v>
      </c>
      <c r="J54" s="77" t="s">
        <v>19</v>
      </c>
      <c r="K54" s="78" t="s">
        <v>34</v>
      </c>
      <c r="L54" s="77" t="s">
        <v>15</v>
      </c>
      <c r="M54" s="74" t="s">
        <v>12473</v>
      </c>
      <c r="N54" s="74" t="s">
        <v>13</v>
      </c>
      <c r="O54" s="159"/>
      <c r="P54" s="77" t="s">
        <v>418</v>
      </c>
      <c r="Q54" s="77" t="s">
        <v>35</v>
      </c>
      <c r="R54" s="77" t="s">
        <v>417</v>
      </c>
      <c r="S54" s="77"/>
      <c r="T54" s="77"/>
      <c r="U54" s="77" t="s">
        <v>407</v>
      </c>
      <c r="V54" s="74" t="s">
        <v>97</v>
      </c>
      <c r="W54" s="100"/>
      <c r="X54" s="99"/>
      <c r="Y54" s="99"/>
      <c r="Z54" s="100"/>
      <c r="AA54" s="99" t="s">
        <v>412</v>
      </c>
      <c r="AB54" s="99"/>
      <c r="AC54" s="100" t="s">
        <v>419</v>
      </c>
      <c r="AD54" s="100" t="s">
        <v>420</v>
      </c>
      <c r="AE54" s="83"/>
      <c r="AF54" s="54"/>
      <c r="AG54" s="78" t="s">
        <v>10999</v>
      </c>
      <c r="AH54" s="77">
        <v>0</v>
      </c>
      <c r="AI54" s="77">
        <v>0</v>
      </c>
      <c r="AJ54" s="77" t="s">
        <v>167</v>
      </c>
      <c r="AK54" s="77" t="s">
        <v>168</v>
      </c>
      <c r="AL54" s="77" t="s">
        <v>169</v>
      </c>
      <c r="AM54" s="77" t="s">
        <v>170</v>
      </c>
      <c r="AN54" s="77" t="s">
        <v>171</v>
      </c>
      <c r="AO54" s="77" t="s">
        <v>172</v>
      </c>
      <c r="AP54" s="77" t="s">
        <v>173</v>
      </c>
      <c r="AQ54" s="77"/>
      <c r="AR54" s="79">
        <f>COUNTIF('Jalon + top _horaire passage'!A:A,A54)+IF(W54&lt;&gt;"",COUNTIF('Jalon + top _horaire passage'!A:A,W54),0)+IF(X54&lt;&gt;"",COUNTIF('Jalon + top _horaire passage'!A:A,X54),0)+IF(Y54&lt;&gt;"",COUNTIF('Jalon + top _horaire passage'!A:A,Y54),0)+IF(AA54&lt;&gt;"",COUNTIF('Jalon + top _horaire passage'!A:A,AA54),0)+IF(AB54&lt;&gt;"",COUNTIF('Jalon + top _horaire passage'!A:A,AB54),0)+IF(AD54&lt;&gt;"",COUNTIF('Jalon + top _horaire passage'!A:A,AD54),0)</f>
        <v>0</v>
      </c>
    </row>
    <row r="55" spans="1:44" x14ac:dyDescent="0.3">
      <c r="A55" s="77" t="s">
        <v>421</v>
      </c>
      <c r="B55" s="162" t="s">
        <v>12570</v>
      </c>
      <c r="C55" s="78" t="s">
        <v>165</v>
      </c>
      <c r="D55" s="77" t="s">
        <v>42</v>
      </c>
      <c r="E55" s="77" t="s">
        <v>407</v>
      </c>
      <c r="F55" s="77" t="s">
        <v>160</v>
      </c>
      <c r="G55" s="77" t="s">
        <v>161</v>
      </c>
      <c r="H55" s="77" t="s">
        <v>44</v>
      </c>
      <c r="I55" s="77" t="s">
        <v>166</v>
      </c>
      <c r="J55" s="77" t="s">
        <v>19</v>
      </c>
      <c r="K55" s="78" t="s">
        <v>34</v>
      </c>
      <c r="L55" s="77" t="s">
        <v>15</v>
      </c>
      <c r="M55" s="74" t="s">
        <v>12473</v>
      </c>
      <c r="N55" s="74" t="s">
        <v>13</v>
      </c>
      <c r="O55" s="159"/>
      <c r="P55" s="77" t="s">
        <v>422</v>
      </c>
      <c r="Q55" s="77" t="s">
        <v>35</v>
      </c>
      <c r="R55" s="77" t="s">
        <v>421</v>
      </c>
      <c r="S55" s="77"/>
      <c r="T55" s="77"/>
      <c r="U55" s="77" t="s">
        <v>407</v>
      </c>
      <c r="V55" s="74" t="s">
        <v>97</v>
      </c>
      <c r="W55" s="100"/>
      <c r="X55" s="99"/>
      <c r="Y55" s="99"/>
      <c r="Z55" s="100"/>
      <c r="AA55" s="99" t="s">
        <v>412</v>
      </c>
      <c r="AB55" s="99"/>
      <c r="AC55" s="100" t="s">
        <v>423</v>
      </c>
      <c r="AD55" s="100" t="s">
        <v>424</v>
      </c>
      <c r="AE55" s="83"/>
      <c r="AF55" s="54"/>
      <c r="AG55" s="78" t="s">
        <v>10999</v>
      </c>
      <c r="AH55" s="77">
        <v>0</v>
      </c>
      <c r="AI55" s="77">
        <v>0</v>
      </c>
      <c r="AJ55" s="77" t="s">
        <v>167</v>
      </c>
      <c r="AK55" s="77" t="s">
        <v>168</v>
      </c>
      <c r="AL55" s="77" t="s">
        <v>169</v>
      </c>
      <c r="AM55" s="77" t="s">
        <v>170</v>
      </c>
      <c r="AN55" s="77" t="s">
        <v>171</v>
      </c>
      <c r="AO55" s="77" t="s">
        <v>172</v>
      </c>
      <c r="AP55" s="77" t="s">
        <v>173</v>
      </c>
      <c r="AQ55" s="77"/>
      <c r="AR55" s="79">
        <f>COUNTIF('Jalon + top _horaire passage'!A:A,A55)+IF(W55&lt;&gt;"",COUNTIF('Jalon + top _horaire passage'!A:A,W55),0)+IF(X55&lt;&gt;"",COUNTIF('Jalon + top _horaire passage'!A:A,X55),0)+IF(Y55&lt;&gt;"",COUNTIF('Jalon + top _horaire passage'!A:A,Y55),0)+IF(AA55&lt;&gt;"",COUNTIF('Jalon + top _horaire passage'!A:A,AA55),0)+IF(AB55&lt;&gt;"",COUNTIF('Jalon + top _horaire passage'!A:A,AB55),0)+IF(AD55&lt;&gt;"",COUNTIF('Jalon + top _horaire passage'!A:A,AD55),0)</f>
        <v>0</v>
      </c>
    </row>
    <row r="56" spans="1:44" x14ac:dyDescent="0.3">
      <c r="A56" s="77" t="s">
        <v>425</v>
      </c>
      <c r="B56" s="162" t="s">
        <v>12569</v>
      </c>
      <c r="C56" s="78" t="s">
        <v>165</v>
      </c>
      <c r="D56" s="77" t="s">
        <v>42</v>
      </c>
      <c r="E56" s="77" t="s">
        <v>407</v>
      </c>
      <c r="F56" s="77" t="s">
        <v>160</v>
      </c>
      <c r="G56" s="77" t="s">
        <v>161</v>
      </c>
      <c r="H56" s="77" t="s">
        <v>44</v>
      </c>
      <c r="I56" s="77" t="s">
        <v>166</v>
      </c>
      <c r="J56" s="77" t="s">
        <v>19</v>
      </c>
      <c r="K56" s="78" t="s">
        <v>34</v>
      </c>
      <c r="L56" s="77" t="s">
        <v>15</v>
      </c>
      <c r="M56" s="74" t="s">
        <v>12473</v>
      </c>
      <c r="N56" s="74" t="s">
        <v>13</v>
      </c>
      <c r="O56" s="159"/>
      <c r="P56" s="77" t="s">
        <v>426</v>
      </c>
      <c r="Q56" s="77" t="s">
        <v>35</v>
      </c>
      <c r="R56" s="77" t="s">
        <v>425</v>
      </c>
      <c r="S56" s="77"/>
      <c r="T56" s="77"/>
      <c r="U56" s="77" t="s">
        <v>407</v>
      </c>
      <c r="V56" s="74" t="s">
        <v>97</v>
      </c>
      <c r="W56" s="100"/>
      <c r="X56" s="99"/>
      <c r="Y56" s="99"/>
      <c r="Z56" s="100"/>
      <c r="AA56" s="99" t="s">
        <v>412</v>
      </c>
      <c r="AB56" s="99"/>
      <c r="AC56" s="100" t="s">
        <v>427</v>
      </c>
      <c r="AD56" s="100" t="s">
        <v>428</v>
      </c>
      <c r="AE56" s="83"/>
      <c r="AF56" s="54"/>
      <c r="AG56" s="78" t="s">
        <v>10999</v>
      </c>
      <c r="AH56" s="77">
        <v>0</v>
      </c>
      <c r="AI56" s="77">
        <v>0</v>
      </c>
      <c r="AJ56" s="77" t="s">
        <v>167</v>
      </c>
      <c r="AK56" s="77" t="s">
        <v>168</v>
      </c>
      <c r="AL56" s="77" t="s">
        <v>169</v>
      </c>
      <c r="AM56" s="77" t="s">
        <v>170</v>
      </c>
      <c r="AN56" s="77" t="s">
        <v>171</v>
      </c>
      <c r="AO56" s="77" t="s">
        <v>172</v>
      </c>
      <c r="AP56" s="77" t="s">
        <v>173</v>
      </c>
      <c r="AQ56" s="77"/>
      <c r="AR56" s="79">
        <f>COUNTIF('Jalon + top _horaire passage'!A:A,A56)+IF(W56&lt;&gt;"",COUNTIF('Jalon + top _horaire passage'!A:A,W56),0)+IF(X56&lt;&gt;"",COUNTIF('Jalon + top _horaire passage'!A:A,X56),0)+IF(Y56&lt;&gt;"",COUNTIF('Jalon + top _horaire passage'!A:A,Y56),0)+IF(AA56&lt;&gt;"",COUNTIF('Jalon + top _horaire passage'!A:A,AA56),0)+IF(AB56&lt;&gt;"",COUNTIF('Jalon + top _horaire passage'!A:A,AB56),0)+IF(AD56&lt;&gt;"",COUNTIF('Jalon + top _horaire passage'!A:A,AD56),0)</f>
        <v>0</v>
      </c>
    </row>
    <row r="57" spans="1:44" x14ac:dyDescent="0.3">
      <c r="A57" s="77" t="s">
        <v>429</v>
      </c>
      <c r="B57" s="162" t="s">
        <v>12568</v>
      </c>
      <c r="C57" s="78" t="s">
        <v>165</v>
      </c>
      <c r="D57" s="77" t="s">
        <v>42</v>
      </c>
      <c r="E57" s="77" t="s">
        <v>407</v>
      </c>
      <c r="F57" s="77" t="s">
        <v>160</v>
      </c>
      <c r="G57" s="77" t="s">
        <v>161</v>
      </c>
      <c r="H57" s="77" t="s">
        <v>44</v>
      </c>
      <c r="I57" s="77" t="s">
        <v>166</v>
      </c>
      <c r="J57" s="77" t="s">
        <v>19</v>
      </c>
      <c r="K57" s="78" t="s">
        <v>34</v>
      </c>
      <c r="L57" s="77" t="s">
        <v>15</v>
      </c>
      <c r="M57" s="74" t="s">
        <v>12473</v>
      </c>
      <c r="N57" s="74" t="s">
        <v>13</v>
      </c>
      <c r="O57" s="159"/>
      <c r="P57" s="77" t="s">
        <v>430</v>
      </c>
      <c r="Q57" s="77" t="s">
        <v>35</v>
      </c>
      <c r="R57" s="77" t="s">
        <v>429</v>
      </c>
      <c r="S57" s="77"/>
      <c r="T57" s="77"/>
      <c r="U57" s="77" t="s">
        <v>407</v>
      </c>
      <c r="V57" s="74" t="s">
        <v>431</v>
      </c>
      <c r="W57" s="100"/>
      <c r="X57" s="99"/>
      <c r="Y57" s="99"/>
      <c r="Z57" s="100"/>
      <c r="AA57" s="99" t="s">
        <v>412</v>
      </c>
      <c r="AB57" s="99"/>
      <c r="AC57" s="100" t="s">
        <v>432</v>
      </c>
      <c r="AD57" s="100" t="s">
        <v>433</v>
      </c>
      <c r="AE57" s="83"/>
      <c r="AF57" s="54"/>
      <c r="AG57" s="78" t="s">
        <v>10996</v>
      </c>
      <c r="AH57" s="77">
        <v>0</v>
      </c>
      <c r="AI57" s="77">
        <v>0</v>
      </c>
      <c r="AJ57" s="77" t="s">
        <v>167</v>
      </c>
      <c r="AK57" s="77" t="s">
        <v>168</v>
      </c>
      <c r="AL57" s="77" t="s">
        <v>169</v>
      </c>
      <c r="AM57" s="77" t="s">
        <v>170</v>
      </c>
      <c r="AN57" s="77" t="s">
        <v>171</v>
      </c>
      <c r="AO57" s="77" t="s">
        <v>172</v>
      </c>
      <c r="AP57" s="77" t="s">
        <v>173</v>
      </c>
      <c r="AQ57" s="77"/>
      <c r="AR57" s="79">
        <f>COUNTIF('Jalon + top _horaire passage'!A:A,A57)+IF(W57&lt;&gt;"",COUNTIF('Jalon + top _horaire passage'!A:A,W57),0)+IF(X57&lt;&gt;"",COUNTIF('Jalon + top _horaire passage'!A:A,X57),0)+IF(Y57&lt;&gt;"",COUNTIF('Jalon + top _horaire passage'!A:A,Y57),0)+IF(AA57&lt;&gt;"",COUNTIF('Jalon + top _horaire passage'!A:A,AA57),0)+IF(AB57&lt;&gt;"",COUNTIF('Jalon + top _horaire passage'!A:A,AB57),0)+IF(AD57&lt;&gt;"",COUNTIF('Jalon + top _horaire passage'!A:A,AD57),0)</f>
        <v>0</v>
      </c>
    </row>
    <row r="58" spans="1:44" ht="15" thickBot="1" x14ac:dyDescent="0.35">
      <c r="A58" s="77" t="s">
        <v>434</v>
      </c>
      <c r="B58" s="163" t="s">
        <v>12571</v>
      </c>
      <c r="C58" s="78" t="s">
        <v>165</v>
      </c>
      <c r="D58" s="77" t="s">
        <v>42</v>
      </c>
      <c r="E58" s="77" t="s">
        <v>407</v>
      </c>
      <c r="F58" s="77" t="s">
        <v>160</v>
      </c>
      <c r="G58" s="77" t="s">
        <v>161</v>
      </c>
      <c r="H58" s="77" t="s">
        <v>44</v>
      </c>
      <c r="I58" s="77" t="s">
        <v>166</v>
      </c>
      <c r="J58" s="77" t="s">
        <v>19</v>
      </c>
      <c r="K58" s="78" t="s">
        <v>34</v>
      </c>
      <c r="L58" s="77" t="s">
        <v>15</v>
      </c>
      <c r="M58" s="74" t="s">
        <v>12473</v>
      </c>
      <c r="N58" s="74" t="s">
        <v>13</v>
      </c>
      <c r="O58" s="159"/>
      <c r="P58" s="77" t="s">
        <v>435</v>
      </c>
      <c r="Q58" s="77" t="s">
        <v>35</v>
      </c>
      <c r="R58" s="77" t="s">
        <v>434</v>
      </c>
      <c r="S58" s="77"/>
      <c r="T58" s="77"/>
      <c r="U58" s="77" t="s">
        <v>407</v>
      </c>
      <c r="V58" s="74" t="s">
        <v>97</v>
      </c>
      <c r="W58" s="100"/>
      <c r="X58" s="99"/>
      <c r="Y58" s="99"/>
      <c r="Z58" s="100"/>
      <c r="AA58" s="99" t="s">
        <v>412</v>
      </c>
      <c r="AB58" s="99"/>
      <c r="AC58" s="100" t="s">
        <v>436</v>
      </c>
      <c r="AD58" s="100" t="s">
        <v>437</v>
      </c>
      <c r="AE58" s="83"/>
      <c r="AF58" s="54"/>
      <c r="AG58" s="78" t="s">
        <v>10999</v>
      </c>
      <c r="AH58" s="77">
        <v>0</v>
      </c>
      <c r="AI58" s="77">
        <v>0</v>
      </c>
      <c r="AJ58" s="77" t="s">
        <v>167</v>
      </c>
      <c r="AK58" s="77" t="s">
        <v>168</v>
      </c>
      <c r="AL58" s="77" t="s">
        <v>169</v>
      </c>
      <c r="AM58" s="77" t="s">
        <v>170</v>
      </c>
      <c r="AN58" s="77" t="s">
        <v>171</v>
      </c>
      <c r="AO58" s="77" t="s">
        <v>172</v>
      </c>
      <c r="AP58" s="77" t="s">
        <v>173</v>
      </c>
      <c r="AQ58" s="77"/>
      <c r="AR58" s="79">
        <f>COUNTIF('Jalon + top _horaire passage'!A:A,A58)+IF(W58&lt;&gt;"",COUNTIF('Jalon + top _horaire passage'!A:A,W58),0)+IF(X58&lt;&gt;"",COUNTIF('Jalon + top _horaire passage'!A:A,X58),0)+IF(Y58&lt;&gt;"",COUNTIF('Jalon + top _horaire passage'!A:A,Y58),0)+IF(AA58&lt;&gt;"",COUNTIF('Jalon + top _horaire passage'!A:A,AA58),0)+IF(AB58&lt;&gt;"",COUNTIF('Jalon + top _horaire passage'!A:A,AB58),0)+IF(AD58&lt;&gt;"",COUNTIF('Jalon + top _horaire passage'!A:A,AD58),0)</f>
        <v>0</v>
      </c>
    </row>
    <row r="59" spans="1:44" ht="21" thickBot="1" x14ac:dyDescent="0.35">
      <c r="A59" s="77" t="s">
        <v>438</v>
      </c>
      <c r="B59" s="163" t="s">
        <v>12572</v>
      </c>
      <c r="C59" s="78" t="s">
        <v>165</v>
      </c>
      <c r="D59" s="77" t="s">
        <v>42</v>
      </c>
      <c r="E59" s="77" t="s">
        <v>407</v>
      </c>
      <c r="F59" s="77" t="s">
        <v>160</v>
      </c>
      <c r="G59" s="77" t="s">
        <v>161</v>
      </c>
      <c r="H59" s="77" t="s">
        <v>44</v>
      </c>
      <c r="I59" s="77" t="s">
        <v>166</v>
      </c>
      <c r="J59" s="77" t="s">
        <v>19</v>
      </c>
      <c r="K59" s="78" t="s">
        <v>34</v>
      </c>
      <c r="L59" s="77" t="s">
        <v>15</v>
      </c>
      <c r="M59" s="74" t="s">
        <v>12473</v>
      </c>
      <c r="N59" s="74" t="s">
        <v>13</v>
      </c>
      <c r="O59" s="159"/>
      <c r="P59" s="77" t="s">
        <v>439</v>
      </c>
      <c r="Q59" s="77" t="s">
        <v>35</v>
      </c>
      <c r="R59" s="77" t="s">
        <v>438</v>
      </c>
      <c r="S59" s="77"/>
      <c r="T59" s="77"/>
      <c r="U59" s="77" t="s">
        <v>407</v>
      </c>
      <c r="V59" s="74" t="s">
        <v>97</v>
      </c>
      <c r="W59" s="100"/>
      <c r="X59" s="99"/>
      <c r="Y59" s="99"/>
      <c r="Z59" s="100"/>
      <c r="AA59" s="99" t="s">
        <v>412</v>
      </c>
      <c r="AB59" s="99"/>
      <c r="AC59" s="100" t="s">
        <v>440</v>
      </c>
      <c r="AD59" s="100" t="s">
        <v>441</v>
      </c>
      <c r="AE59" s="83"/>
      <c r="AF59" s="54"/>
      <c r="AG59" s="78" t="s">
        <v>10999</v>
      </c>
      <c r="AH59" s="77">
        <v>0</v>
      </c>
      <c r="AI59" s="77">
        <v>0</v>
      </c>
      <c r="AJ59" s="77" t="s">
        <v>167</v>
      </c>
      <c r="AK59" s="77" t="s">
        <v>168</v>
      </c>
      <c r="AL59" s="77" t="s">
        <v>169</v>
      </c>
      <c r="AM59" s="77" t="s">
        <v>170</v>
      </c>
      <c r="AN59" s="77" t="s">
        <v>171</v>
      </c>
      <c r="AO59" s="77" t="s">
        <v>172</v>
      </c>
      <c r="AP59" s="77" t="s">
        <v>173</v>
      </c>
      <c r="AQ59" s="77"/>
      <c r="AR59" s="79">
        <f>COUNTIF('Jalon + top _horaire passage'!A:A,A59)+IF(W59&lt;&gt;"",COUNTIF('Jalon + top _horaire passage'!A:A,W59),0)+IF(X59&lt;&gt;"",COUNTIF('Jalon + top _horaire passage'!A:A,X59),0)+IF(Y59&lt;&gt;"",COUNTIF('Jalon + top _horaire passage'!A:A,Y59),0)+IF(AA59&lt;&gt;"",COUNTIF('Jalon + top _horaire passage'!A:A,AA59),0)+IF(AB59&lt;&gt;"",COUNTIF('Jalon + top _horaire passage'!A:A,AB59),0)+IF(AD59&lt;&gt;"",COUNTIF('Jalon + top _horaire passage'!A:A,AD59),0)</f>
        <v>0</v>
      </c>
    </row>
    <row r="60" spans="1:44" x14ac:dyDescent="0.3">
      <c r="A60" s="77" t="s">
        <v>442</v>
      </c>
      <c r="B60" s="159" t="s">
        <v>12579</v>
      </c>
      <c r="C60" s="78" t="s">
        <v>165</v>
      </c>
      <c r="D60" s="77" t="s">
        <v>42</v>
      </c>
      <c r="E60" s="77" t="s">
        <v>407</v>
      </c>
      <c r="F60" s="77" t="s">
        <v>160</v>
      </c>
      <c r="G60" s="77" t="s">
        <v>161</v>
      </c>
      <c r="H60" s="77" t="s">
        <v>44</v>
      </c>
      <c r="I60" s="77" t="s">
        <v>166</v>
      </c>
      <c r="J60" s="77" t="s">
        <v>19</v>
      </c>
      <c r="K60" s="78" t="s">
        <v>34</v>
      </c>
      <c r="L60" s="77" t="s">
        <v>15</v>
      </c>
      <c r="M60" s="74" t="s">
        <v>12473</v>
      </c>
      <c r="N60" s="74" t="s">
        <v>13</v>
      </c>
      <c r="O60" s="159"/>
      <c r="P60" s="77" t="s">
        <v>443</v>
      </c>
      <c r="Q60" s="77" t="s">
        <v>35</v>
      </c>
      <c r="R60" s="77" t="s">
        <v>442</v>
      </c>
      <c r="S60" s="77"/>
      <c r="T60" s="77"/>
      <c r="U60" s="77" t="s">
        <v>407</v>
      </c>
      <c r="V60" s="74" t="s">
        <v>97</v>
      </c>
      <c r="W60" s="100"/>
      <c r="X60" s="99"/>
      <c r="Y60" s="99"/>
      <c r="Z60" s="100"/>
      <c r="AA60" s="99" t="s">
        <v>412</v>
      </c>
      <c r="AB60" s="99"/>
      <c r="AC60" s="100" t="s">
        <v>444</v>
      </c>
      <c r="AD60" s="100" t="s">
        <v>445</v>
      </c>
      <c r="AE60" s="83"/>
      <c r="AF60" s="54"/>
      <c r="AG60" s="78" t="s">
        <v>10999</v>
      </c>
      <c r="AH60" s="77">
        <v>0</v>
      </c>
      <c r="AI60" s="77">
        <v>0</v>
      </c>
      <c r="AJ60" s="77" t="s">
        <v>167</v>
      </c>
      <c r="AK60" s="77" t="s">
        <v>168</v>
      </c>
      <c r="AL60" s="77" t="s">
        <v>169</v>
      </c>
      <c r="AM60" s="77" t="s">
        <v>170</v>
      </c>
      <c r="AN60" s="77" t="s">
        <v>171</v>
      </c>
      <c r="AO60" s="77" t="s">
        <v>172</v>
      </c>
      <c r="AP60" s="77" t="s">
        <v>173</v>
      </c>
      <c r="AQ60" s="77"/>
      <c r="AR60" s="79">
        <f>COUNTIF('Jalon + top _horaire passage'!A:A,A60)+IF(W60&lt;&gt;"",COUNTIF('Jalon + top _horaire passage'!A:A,W60),0)+IF(X60&lt;&gt;"",COUNTIF('Jalon + top _horaire passage'!A:A,X60),0)+IF(Y60&lt;&gt;"",COUNTIF('Jalon + top _horaire passage'!A:A,Y60),0)+IF(AA60&lt;&gt;"",COUNTIF('Jalon + top _horaire passage'!A:A,AA60),0)+IF(AB60&lt;&gt;"",COUNTIF('Jalon + top _horaire passage'!A:A,AB60),0)+IF(AD60&lt;&gt;"",COUNTIF('Jalon + top _horaire passage'!A:A,AD60),0)</f>
        <v>0</v>
      </c>
    </row>
    <row r="61" spans="1:44" ht="21" thickBot="1" x14ac:dyDescent="0.35">
      <c r="A61" s="77" t="s">
        <v>446</v>
      </c>
      <c r="B61" s="163" t="s">
        <v>12563</v>
      </c>
      <c r="C61" s="78" t="s">
        <v>165</v>
      </c>
      <c r="D61" s="77" t="s">
        <v>42</v>
      </c>
      <c r="E61" s="77" t="s">
        <v>407</v>
      </c>
      <c r="F61" s="77" t="s">
        <v>160</v>
      </c>
      <c r="G61" s="77" t="s">
        <v>161</v>
      </c>
      <c r="H61" s="77" t="s">
        <v>44</v>
      </c>
      <c r="I61" s="77" t="s">
        <v>166</v>
      </c>
      <c r="J61" s="77" t="s">
        <v>19</v>
      </c>
      <c r="K61" s="78" t="s">
        <v>34</v>
      </c>
      <c r="L61" s="77" t="s">
        <v>15</v>
      </c>
      <c r="M61" s="74" t="s">
        <v>12473</v>
      </c>
      <c r="N61" s="74" t="s">
        <v>13</v>
      </c>
      <c r="O61" s="159"/>
      <c r="P61" s="77" t="s">
        <v>447</v>
      </c>
      <c r="Q61" s="77" t="s">
        <v>35</v>
      </c>
      <c r="R61" s="77" t="s">
        <v>446</v>
      </c>
      <c r="S61" s="77"/>
      <c r="T61" s="77"/>
      <c r="U61" s="77" t="s">
        <v>407</v>
      </c>
      <c r="V61" s="74" t="s">
        <v>97</v>
      </c>
      <c r="W61" s="100"/>
      <c r="X61" s="99"/>
      <c r="Y61" s="99"/>
      <c r="Z61" s="100"/>
      <c r="AA61" s="99" t="s">
        <v>412</v>
      </c>
      <c r="AB61" s="99"/>
      <c r="AC61" s="100" t="s">
        <v>448</v>
      </c>
      <c r="AD61" s="100" t="s">
        <v>449</v>
      </c>
      <c r="AE61" s="83"/>
      <c r="AF61" s="54"/>
      <c r="AG61" s="78" t="s">
        <v>10999</v>
      </c>
      <c r="AH61" s="77">
        <v>0</v>
      </c>
      <c r="AI61" s="77">
        <v>0</v>
      </c>
      <c r="AJ61" s="77" t="s">
        <v>167</v>
      </c>
      <c r="AK61" s="77" t="s">
        <v>168</v>
      </c>
      <c r="AL61" s="77" t="s">
        <v>169</v>
      </c>
      <c r="AM61" s="77" t="s">
        <v>170</v>
      </c>
      <c r="AN61" s="77" t="s">
        <v>171</v>
      </c>
      <c r="AO61" s="77" t="s">
        <v>172</v>
      </c>
      <c r="AP61" s="77" t="s">
        <v>173</v>
      </c>
      <c r="AQ61" s="77"/>
      <c r="AR61" s="79">
        <f>COUNTIF('Jalon + top _horaire passage'!A:A,A61)+IF(W61&lt;&gt;"",COUNTIF('Jalon + top _horaire passage'!A:A,W61),0)+IF(X61&lt;&gt;"",COUNTIF('Jalon + top _horaire passage'!A:A,X61),0)+IF(Y61&lt;&gt;"",COUNTIF('Jalon + top _horaire passage'!A:A,Y61),0)+IF(AA61&lt;&gt;"",COUNTIF('Jalon + top _horaire passage'!A:A,AA61),0)+IF(AB61&lt;&gt;"",COUNTIF('Jalon + top _horaire passage'!A:A,AB61),0)+IF(AD61&lt;&gt;"",COUNTIF('Jalon + top _horaire passage'!A:A,AD61),0)</f>
        <v>0</v>
      </c>
    </row>
    <row r="62" spans="1:44" ht="21" thickBot="1" x14ac:dyDescent="0.35">
      <c r="A62" s="77" t="s">
        <v>450</v>
      </c>
      <c r="B62" s="163" t="s">
        <v>12564</v>
      </c>
      <c r="C62" s="78" t="s">
        <v>165</v>
      </c>
      <c r="D62" s="77" t="s">
        <v>42</v>
      </c>
      <c r="E62" s="77" t="s">
        <v>407</v>
      </c>
      <c r="F62" s="77" t="s">
        <v>160</v>
      </c>
      <c r="G62" s="77" t="s">
        <v>161</v>
      </c>
      <c r="H62" s="77" t="s">
        <v>44</v>
      </c>
      <c r="I62" s="77" t="s">
        <v>166</v>
      </c>
      <c r="J62" s="77" t="s">
        <v>19</v>
      </c>
      <c r="K62" s="78" t="s">
        <v>34</v>
      </c>
      <c r="L62" s="77" t="s">
        <v>15</v>
      </c>
      <c r="M62" s="74" t="s">
        <v>12473</v>
      </c>
      <c r="N62" s="74" t="s">
        <v>13</v>
      </c>
      <c r="O62" s="159"/>
      <c r="P62" s="77" t="s">
        <v>451</v>
      </c>
      <c r="Q62" s="77" t="s">
        <v>35</v>
      </c>
      <c r="R62" s="77" t="s">
        <v>450</v>
      </c>
      <c r="S62" s="77"/>
      <c r="T62" s="77"/>
      <c r="U62" s="77" t="s">
        <v>407</v>
      </c>
      <c r="V62" s="74" t="s">
        <v>97</v>
      </c>
      <c r="W62" s="100"/>
      <c r="X62" s="99"/>
      <c r="Y62" s="99"/>
      <c r="Z62" s="100"/>
      <c r="AA62" s="99" t="s">
        <v>412</v>
      </c>
      <c r="AB62" s="99"/>
      <c r="AC62" s="100" t="s">
        <v>452</v>
      </c>
      <c r="AD62" s="100" t="s">
        <v>453</v>
      </c>
      <c r="AE62" s="83"/>
      <c r="AF62" s="54"/>
      <c r="AG62" s="78" t="s">
        <v>10999</v>
      </c>
      <c r="AH62" s="77">
        <v>0</v>
      </c>
      <c r="AI62" s="77">
        <v>0</v>
      </c>
      <c r="AJ62" s="77" t="s">
        <v>167</v>
      </c>
      <c r="AK62" s="77" t="s">
        <v>168</v>
      </c>
      <c r="AL62" s="77" t="s">
        <v>169</v>
      </c>
      <c r="AM62" s="77" t="s">
        <v>170</v>
      </c>
      <c r="AN62" s="77" t="s">
        <v>171</v>
      </c>
      <c r="AO62" s="77" t="s">
        <v>172</v>
      </c>
      <c r="AP62" s="77" t="s">
        <v>173</v>
      </c>
      <c r="AQ62" s="77"/>
      <c r="AR62" s="79">
        <f>COUNTIF('Jalon + top _horaire passage'!A:A,A62)+IF(W62&lt;&gt;"",COUNTIF('Jalon + top _horaire passage'!A:A,W62),0)+IF(X62&lt;&gt;"",COUNTIF('Jalon + top _horaire passage'!A:A,X62),0)+IF(Y62&lt;&gt;"",COUNTIF('Jalon + top _horaire passage'!A:A,Y62),0)+IF(AA62&lt;&gt;"",COUNTIF('Jalon + top _horaire passage'!A:A,AA62),0)+IF(AB62&lt;&gt;"",COUNTIF('Jalon + top _horaire passage'!A:A,AB62),0)+IF(AD62&lt;&gt;"",COUNTIF('Jalon + top _horaire passage'!A:A,AD62),0)</f>
        <v>0</v>
      </c>
    </row>
    <row r="63" spans="1:44" ht="15" thickBot="1" x14ac:dyDescent="0.35">
      <c r="A63" s="77" t="s">
        <v>454</v>
      </c>
      <c r="B63" s="163" t="s">
        <v>12566</v>
      </c>
      <c r="C63" s="78" t="s">
        <v>165</v>
      </c>
      <c r="D63" s="77" t="s">
        <v>42</v>
      </c>
      <c r="E63" s="77" t="s">
        <v>407</v>
      </c>
      <c r="F63" s="77" t="s">
        <v>160</v>
      </c>
      <c r="G63" s="77" t="s">
        <v>161</v>
      </c>
      <c r="H63" s="77" t="s">
        <v>44</v>
      </c>
      <c r="I63" s="77" t="s">
        <v>166</v>
      </c>
      <c r="J63" s="77" t="s">
        <v>19</v>
      </c>
      <c r="K63" s="78" t="s">
        <v>34</v>
      </c>
      <c r="L63" s="77" t="s">
        <v>15</v>
      </c>
      <c r="M63" s="74" t="s">
        <v>12473</v>
      </c>
      <c r="N63" s="74" t="s">
        <v>13</v>
      </c>
      <c r="O63" s="159"/>
      <c r="P63" s="77" t="s">
        <v>455</v>
      </c>
      <c r="Q63" s="77" t="s">
        <v>35</v>
      </c>
      <c r="R63" s="77" t="s">
        <v>454</v>
      </c>
      <c r="S63" s="77"/>
      <c r="T63" s="77"/>
      <c r="U63" s="77" t="s">
        <v>407</v>
      </c>
      <c r="V63" s="74" t="s">
        <v>97</v>
      </c>
      <c r="W63" s="100"/>
      <c r="X63" s="99"/>
      <c r="Y63" s="99"/>
      <c r="Z63" s="100"/>
      <c r="AA63" s="99" t="s">
        <v>412</v>
      </c>
      <c r="AB63" s="99"/>
      <c r="AC63" s="100" t="s">
        <v>456</v>
      </c>
      <c r="AD63" s="100" t="s">
        <v>457</v>
      </c>
      <c r="AE63" s="83"/>
      <c r="AF63" s="54"/>
      <c r="AG63" s="78" t="s">
        <v>10999</v>
      </c>
      <c r="AH63" s="77">
        <v>0</v>
      </c>
      <c r="AI63" s="77">
        <v>0</v>
      </c>
      <c r="AJ63" s="77" t="s">
        <v>167</v>
      </c>
      <c r="AK63" s="77" t="s">
        <v>168</v>
      </c>
      <c r="AL63" s="77" t="s">
        <v>169</v>
      </c>
      <c r="AM63" s="77" t="s">
        <v>170</v>
      </c>
      <c r="AN63" s="77" t="s">
        <v>171</v>
      </c>
      <c r="AO63" s="77" t="s">
        <v>172</v>
      </c>
      <c r="AP63" s="77" t="s">
        <v>173</v>
      </c>
      <c r="AQ63" s="77"/>
      <c r="AR63" s="79">
        <f>COUNTIF('Jalon + top _horaire passage'!A:A,A63)+IF(W63&lt;&gt;"",COUNTIF('Jalon + top _horaire passage'!A:A,W63),0)+IF(X63&lt;&gt;"",COUNTIF('Jalon + top _horaire passage'!A:A,X63),0)+IF(Y63&lt;&gt;"",COUNTIF('Jalon + top _horaire passage'!A:A,Y63),0)+IF(AA63&lt;&gt;"",COUNTIF('Jalon + top _horaire passage'!A:A,AA63),0)+IF(AB63&lt;&gt;"",COUNTIF('Jalon + top _horaire passage'!A:A,AB63),0)+IF(AD63&lt;&gt;"",COUNTIF('Jalon + top _horaire passage'!A:A,AD63),0)</f>
        <v>0</v>
      </c>
    </row>
    <row r="64" spans="1:44" x14ac:dyDescent="0.3">
      <c r="A64" s="77" t="s">
        <v>458</v>
      </c>
      <c r="B64" s="162" t="s">
        <v>12565</v>
      </c>
      <c r="C64" s="78" t="s">
        <v>165</v>
      </c>
      <c r="D64" s="77" t="s">
        <v>42</v>
      </c>
      <c r="E64" s="77" t="s">
        <v>407</v>
      </c>
      <c r="F64" s="77" t="s">
        <v>160</v>
      </c>
      <c r="G64" s="77" t="s">
        <v>161</v>
      </c>
      <c r="H64" s="77" t="s">
        <v>44</v>
      </c>
      <c r="I64" s="77" t="s">
        <v>166</v>
      </c>
      <c r="J64" s="77" t="s">
        <v>19</v>
      </c>
      <c r="K64" s="78" t="s">
        <v>34</v>
      </c>
      <c r="L64" s="77" t="s">
        <v>15</v>
      </c>
      <c r="M64" s="74" t="s">
        <v>12473</v>
      </c>
      <c r="N64" s="74" t="s">
        <v>13</v>
      </c>
      <c r="O64" s="159"/>
      <c r="P64" s="77" t="s">
        <v>459</v>
      </c>
      <c r="Q64" s="77" t="s">
        <v>35</v>
      </c>
      <c r="R64" s="77" t="s">
        <v>458</v>
      </c>
      <c r="S64" s="77"/>
      <c r="T64" s="77"/>
      <c r="U64" s="77" t="s">
        <v>407</v>
      </c>
      <c r="V64" s="74" t="s">
        <v>97</v>
      </c>
      <c r="W64" s="100"/>
      <c r="X64" s="99"/>
      <c r="Y64" s="99"/>
      <c r="Z64" s="100"/>
      <c r="AA64" s="99" t="s">
        <v>412</v>
      </c>
      <c r="AB64" s="99"/>
      <c r="AC64" s="100" t="s">
        <v>460</v>
      </c>
      <c r="AD64" s="100" t="s">
        <v>461</v>
      </c>
      <c r="AE64" s="83"/>
      <c r="AF64" s="54"/>
      <c r="AG64" s="78" t="s">
        <v>10999</v>
      </c>
      <c r="AH64" s="77">
        <v>0</v>
      </c>
      <c r="AI64" s="77">
        <v>0</v>
      </c>
      <c r="AJ64" s="77" t="s">
        <v>167</v>
      </c>
      <c r="AK64" s="77" t="s">
        <v>168</v>
      </c>
      <c r="AL64" s="77" t="s">
        <v>169</v>
      </c>
      <c r="AM64" s="77" t="s">
        <v>170</v>
      </c>
      <c r="AN64" s="77" t="s">
        <v>171</v>
      </c>
      <c r="AO64" s="77" t="s">
        <v>172</v>
      </c>
      <c r="AP64" s="77" t="s">
        <v>173</v>
      </c>
      <c r="AQ64" s="77"/>
      <c r="AR64" s="79">
        <f>COUNTIF('Jalon + top _horaire passage'!A:A,A64)+IF(W64&lt;&gt;"",COUNTIF('Jalon + top _horaire passage'!A:A,W64),0)+IF(X64&lt;&gt;"",COUNTIF('Jalon + top _horaire passage'!A:A,X64),0)+IF(Y64&lt;&gt;"",COUNTIF('Jalon + top _horaire passage'!A:A,Y64),0)+IF(AA64&lt;&gt;"",COUNTIF('Jalon + top _horaire passage'!A:A,AA64),0)+IF(AB64&lt;&gt;"",COUNTIF('Jalon + top _horaire passage'!A:A,AB64),0)+IF(AD64&lt;&gt;"",COUNTIF('Jalon + top _horaire passage'!A:A,AD64),0)</f>
        <v>0</v>
      </c>
    </row>
    <row r="65" spans="1:44" ht="21" thickBot="1" x14ac:dyDescent="0.35">
      <c r="A65" s="77" t="s">
        <v>462</v>
      </c>
      <c r="B65" s="163" t="s">
        <v>12557</v>
      </c>
      <c r="C65" s="78" t="s">
        <v>165</v>
      </c>
      <c r="D65" s="77" t="s">
        <v>42</v>
      </c>
      <c r="E65" s="77" t="s">
        <v>407</v>
      </c>
      <c r="F65" s="77" t="s">
        <v>160</v>
      </c>
      <c r="G65" s="77" t="s">
        <v>161</v>
      </c>
      <c r="H65" s="77" t="s">
        <v>44</v>
      </c>
      <c r="I65" s="77" t="s">
        <v>166</v>
      </c>
      <c r="J65" s="77" t="s">
        <v>19</v>
      </c>
      <c r="K65" s="78" t="s">
        <v>34</v>
      </c>
      <c r="L65" s="77" t="s">
        <v>15</v>
      </c>
      <c r="M65" s="74" t="s">
        <v>12473</v>
      </c>
      <c r="N65" s="74" t="s">
        <v>13</v>
      </c>
      <c r="O65" s="159"/>
      <c r="P65" s="77" t="s">
        <v>463</v>
      </c>
      <c r="Q65" s="77" t="s">
        <v>35</v>
      </c>
      <c r="R65" s="77" t="s">
        <v>462</v>
      </c>
      <c r="S65" s="77"/>
      <c r="T65" s="77"/>
      <c r="U65" s="77" t="s">
        <v>407</v>
      </c>
      <c r="V65" s="74" t="s">
        <v>97</v>
      </c>
      <c r="W65" s="100"/>
      <c r="X65" s="99"/>
      <c r="Y65" s="99"/>
      <c r="Z65" s="100"/>
      <c r="AA65" s="99" t="s">
        <v>412</v>
      </c>
      <c r="AB65" s="99"/>
      <c r="AC65" s="100" t="s">
        <v>464</v>
      </c>
      <c r="AD65" s="100" t="s">
        <v>465</v>
      </c>
      <c r="AE65" s="83"/>
      <c r="AF65" s="54"/>
      <c r="AG65" s="78" t="s">
        <v>10999</v>
      </c>
      <c r="AH65" s="77">
        <v>0</v>
      </c>
      <c r="AI65" s="77">
        <v>0</v>
      </c>
      <c r="AJ65" s="77" t="s">
        <v>167</v>
      </c>
      <c r="AK65" s="77" t="s">
        <v>168</v>
      </c>
      <c r="AL65" s="77" t="s">
        <v>169</v>
      </c>
      <c r="AM65" s="77" t="s">
        <v>170</v>
      </c>
      <c r="AN65" s="77" t="s">
        <v>171</v>
      </c>
      <c r="AO65" s="77" t="s">
        <v>172</v>
      </c>
      <c r="AP65" s="77" t="s">
        <v>173</v>
      </c>
      <c r="AQ65" s="77"/>
      <c r="AR65" s="79">
        <f>COUNTIF('Jalon + top _horaire passage'!A:A,A65)+IF(W65&lt;&gt;"",COUNTIF('Jalon + top _horaire passage'!A:A,W65),0)+IF(X65&lt;&gt;"",COUNTIF('Jalon + top _horaire passage'!A:A,X65),0)+IF(Y65&lt;&gt;"",COUNTIF('Jalon + top _horaire passage'!A:A,Y65),0)+IF(AA65&lt;&gt;"",COUNTIF('Jalon + top _horaire passage'!A:A,AA65),0)+IF(AB65&lt;&gt;"",COUNTIF('Jalon + top _horaire passage'!A:A,AB65),0)+IF(AD65&lt;&gt;"",COUNTIF('Jalon + top _horaire passage'!A:A,AD65),0)</f>
        <v>0</v>
      </c>
    </row>
    <row r="66" spans="1:44" ht="21" thickBot="1" x14ac:dyDescent="0.35">
      <c r="A66" s="77" t="s">
        <v>466</v>
      </c>
      <c r="B66" s="163" t="s">
        <v>12558</v>
      </c>
      <c r="C66" s="78" t="s">
        <v>165</v>
      </c>
      <c r="D66" s="77" t="s">
        <v>42</v>
      </c>
      <c r="E66" s="77" t="s">
        <v>407</v>
      </c>
      <c r="F66" s="77" t="s">
        <v>160</v>
      </c>
      <c r="G66" s="77" t="s">
        <v>161</v>
      </c>
      <c r="H66" s="77" t="s">
        <v>44</v>
      </c>
      <c r="I66" s="77" t="s">
        <v>166</v>
      </c>
      <c r="J66" s="77" t="s">
        <v>19</v>
      </c>
      <c r="K66" s="78" t="s">
        <v>34</v>
      </c>
      <c r="L66" s="77" t="s">
        <v>15</v>
      </c>
      <c r="M66" s="74" t="s">
        <v>12473</v>
      </c>
      <c r="N66" s="74" t="s">
        <v>13</v>
      </c>
      <c r="O66" s="159"/>
      <c r="P66" s="77" t="s">
        <v>467</v>
      </c>
      <c r="Q66" s="77" t="s">
        <v>35</v>
      </c>
      <c r="R66" s="77" t="s">
        <v>466</v>
      </c>
      <c r="S66" s="77"/>
      <c r="T66" s="77"/>
      <c r="U66" s="77" t="s">
        <v>407</v>
      </c>
      <c r="V66" s="74" t="s">
        <v>97</v>
      </c>
      <c r="W66" s="100"/>
      <c r="X66" s="99"/>
      <c r="Y66" s="99"/>
      <c r="Z66" s="100"/>
      <c r="AA66" s="99" t="s">
        <v>412</v>
      </c>
      <c r="AB66" s="99"/>
      <c r="AC66" s="100" t="s">
        <v>468</v>
      </c>
      <c r="AD66" s="100" t="s">
        <v>469</v>
      </c>
      <c r="AE66" s="83"/>
      <c r="AF66" s="54"/>
      <c r="AG66" s="78" t="s">
        <v>10999</v>
      </c>
      <c r="AH66" s="77">
        <v>0</v>
      </c>
      <c r="AI66" s="77">
        <v>0</v>
      </c>
      <c r="AJ66" s="77" t="s">
        <v>167</v>
      </c>
      <c r="AK66" s="77" t="s">
        <v>168</v>
      </c>
      <c r="AL66" s="77" t="s">
        <v>169</v>
      </c>
      <c r="AM66" s="77" t="s">
        <v>170</v>
      </c>
      <c r="AN66" s="77" t="s">
        <v>171</v>
      </c>
      <c r="AO66" s="77" t="s">
        <v>172</v>
      </c>
      <c r="AP66" s="77" t="s">
        <v>173</v>
      </c>
      <c r="AQ66" s="77"/>
      <c r="AR66" s="79">
        <f>COUNTIF('Jalon + top _horaire passage'!A:A,A66)+IF(W66&lt;&gt;"",COUNTIF('Jalon + top _horaire passage'!A:A,W66),0)+IF(X66&lt;&gt;"",COUNTIF('Jalon + top _horaire passage'!A:A,X66),0)+IF(Y66&lt;&gt;"",COUNTIF('Jalon + top _horaire passage'!A:A,Y66),0)+IF(AA66&lt;&gt;"",COUNTIF('Jalon + top _horaire passage'!A:A,AA66),0)+IF(AB66&lt;&gt;"",COUNTIF('Jalon + top _horaire passage'!A:A,AB66),0)+IF(AD66&lt;&gt;"",COUNTIF('Jalon + top _horaire passage'!A:A,AD66),0)</f>
        <v>0</v>
      </c>
    </row>
    <row r="67" spans="1:44" ht="16.2" thickBot="1" x14ac:dyDescent="0.35">
      <c r="A67" s="77" t="s">
        <v>470</v>
      </c>
      <c r="B67" s="165" t="s">
        <v>12578</v>
      </c>
      <c r="C67" s="78" t="s">
        <v>165</v>
      </c>
      <c r="D67" s="77" t="s">
        <v>42</v>
      </c>
      <c r="E67" s="77" t="s">
        <v>407</v>
      </c>
      <c r="F67" s="77" t="s">
        <v>160</v>
      </c>
      <c r="G67" s="77" t="s">
        <v>161</v>
      </c>
      <c r="H67" s="77" t="s">
        <v>44</v>
      </c>
      <c r="I67" s="77" t="s">
        <v>166</v>
      </c>
      <c r="J67" s="77" t="s">
        <v>19</v>
      </c>
      <c r="K67" s="78" t="s">
        <v>34</v>
      </c>
      <c r="L67" s="77" t="s">
        <v>15</v>
      </c>
      <c r="M67" s="74" t="s">
        <v>12473</v>
      </c>
      <c r="N67" s="74" t="s">
        <v>13</v>
      </c>
      <c r="O67" s="159"/>
      <c r="P67" s="77" t="s">
        <v>471</v>
      </c>
      <c r="Q67" s="77" t="s">
        <v>35</v>
      </c>
      <c r="R67" s="77" t="s">
        <v>470</v>
      </c>
      <c r="S67" s="77"/>
      <c r="T67" s="77"/>
      <c r="U67" s="77" t="s">
        <v>407</v>
      </c>
      <c r="V67" s="74" t="s">
        <v>97</v>
      </c>
      <c r="W67" s="100"/>
      <c r="X67" s="99"/>
      <c r="Y67" s="99"/>
      <c r="Z67" s="100"/>
      <c r="AA67" s="99" t="s">
        <v>412</v>
      </c>
      <c r="AB67" s="99"/>
      <c r="AC67" s="100" t="s">
        <v>472</v>
      </c>
      <c r="AD67" s="100" t="s">
        <v>473</v>
      </c>
      <c r="AE67" s="83"/>
      <c r="AF67" s="54"/>
      <c r="AG67" s="78" t="s">
        <v>10999</v>
      </c>
      <c r="AH67" s="77">
        <v>0</v>
      </c>
      <c r="AI67" s="77">
        <v>0</v>
      </c>
      <c r="AJ67" s="77" t="s">
        <v>167</v>
      </c>
      <c r="AK67" s="77" t="s">
        <v>168</v>
      </c>
      <c r="AL67" s="77" t="s">
        <v>169</v>
      </c>
      <c r="AM67" s="77" t="s">
        <v>170</v>
      </c>
      <c r="AN67" s="77" t="s">
        <v>171</v>
      </c>
      <c r="AO67" s="77" t="s">
        <v>172</v>
      </c>
      <c r="AP67" s="77" t="s">
        <v>173</v>
      </c>
      <c r="AQ67" s="77"/>
      <c r="AR67" s="79">
        <f>COUNTIF('Jalon + top _horaire passage'!A:A,A67)+IF(W67&lt;&gt;"",COUNTIF('Jalon + top _horaire passage'!A:A,W67),0)+IF(X67&lt;&gt;"",COUNTIF('Jalon + top _horaire passage'!A:A,X67),0)+IF(Y67&lt;&gt;"",COUNTIF('Jalon + top _horaire passage'!A:A,Y67),0)+IF(AA67&lt;&gt;"",COUNTIF('Jalon + top _horaire passage'!A:A,AA67),0)+IF(AB67&lt;&gt;"",COUNTIF('Jalon + top _horaire passage'!A:A,AB67),0)+IF(AD67&lt;&gt;"",COUNTIF('Jalon + top _horaire passage'!A:A,AD67),0)</f>
        <v>0</v>
      </c>
    </row>
    <row r="68" spans="1:44" ht="21" thickBot="1" x14ac:dyDescent="0.35">
      <c r="A68" s="77" t="s">
        <v>474</v>
      </c>
      <c r="B68" s="164" t="s">
        <v>12554</v>
      </c>
      <c r="C68" s="78" t="s">
        <v>165</v>
      </c>
      <c r="D68" s="77" t="s">
        <v>42</v>
      </c>
      <c r="E68" s="77" t="s">
        <v>407</v>
      </c>
      <c r="F68" s="77" t="s">
        <v>160</v>
      </c>
      <c r="G68" s="77" t="s">
        <v>161</v>
      </c>
      <c r="H68" s="77" t="s">
        <v>44</v>
      </c>
      <c r="I68" s="77" t="s">
        <v>166</v>
      </c>
      <c r="J68" s="77" t="s">
        <v>19</v>
      </c>
      <c r="K68" s="78" t="s">
        <v>34</v>
      </c>
      <c r="L68" s="77" t="s">
        <v>15</v>
      </c>
      <c r="M68" s="74" t="s">
        <v>12473</v>
      </c>
      <c r="N68" s="74" t="s">
        <v>13</v>
      </c>
      <c r="O68" s="159"/>
      <c r="P68" s="77" t="s">
        <v>475</v>
      </c>
      <c r="Q68" s="77" t="s">
        <v>35</v>
      </c>
      <c r="R68" s="77" t="s">
        <v>474</v>
      </c>
      <c r="S68" s="77"/>
      <c r="T68" s="77"/>
      <c r="U68" s="77" t="s">
        <v>407</v>
      </c>
      <c r="V68" s="74" t="s">
        <v>97</v>
      </c>
      <c r="W68" s="100"/>
      <c r="X68" s="99"/>
      <c r="Y68" s="99"/>
      <c r="Z68" s="100"/>
      <c r="AA68" s="99" t="s">
        <v>412</v>
      </c>
      <c r="AB68" s="99"/>
      <c r="AC68" s="100" t="s">
        <v>476</v>
      </c>
      <c r="AD68" s="100" t="s">
        <v>477</v>
      </c>
      <c r="AE68" s="83"/>
      <c r="AF68" s="54"/>
      <c r="AG68" s="78" t="s">
        <v>10999</v>
      </c>
      <c r="AH68" s="77">
        <v>0</v>
      </c>
      <c r="AI68" s="77">
        <v>0</v>
      </c>
      <c r="AJ68" s="77" t="s">
        <v>167</v>
      </c>
      <c r="AK68" s="77" t="s">
        <v>168</v>
      </c>
      <c r="AL68" s="77" t="s">
        <v>169</v>
      </c>
      <c r="AM68" s="77" t="s">
        <v>170</v>
      </c>
      <c r="AN68" s="77" t="s">
        <v>171</v>
      </c>
      <c r="AO68" s="77" t="s">
        <v>172</v>
      </c>
      <c r="AP68" s="77" t="s">
        <v>173</v>
      </c>
      <c r="AQ68" s="77"/>
      <c r="AR68" s="79">
        <f>COUNTIF('Jalon + top _horaire passage'!A:A,A68)+IF(W68&lt;&gt;"",COUNTIF('Jalon + top _horaire passage'!A:A,W68),0)+IF(X68&lt;&gt;"",COUNTIF('Jalon + top _horaire passage'!A:A,X68),0)+IF(Y68&lt;&gt;"",COUNTIF('Jalon + top _horaire passage'!A:A,Y68),0)+IF(AA68&lt;&gt;"",COUNTIF('Jalon + top _horaire passage'!A:A,AA68),0)+IF(AB68&lt;&gt;"",COUNTIF('Jalon + top _horaire passage'!A:A,AB68),0)+IF(AD68&lt;&gt;"",COUNTIF('Jalon + top _horaire passage'!A:A,AD68),0)</f>
        <v>0</v>
      </c>
    </row>
    <row r="69" spans="1:44" ht="15.6" x14ac:dyDescent="0.3">
      <c r="A69" s="77" t="s">
        <v>478</v>
      </c>
      <c r="B69" s="165" t="s">
        <v>12577</v>
      </c>
      <c r="C69" s="78" t="s">
        <v>165</v>
      </c>
      <c r="D69" s="77" t="s">
        <v>42</v>
      </c>
      <c r="E69" s="77" t="s">
        <v>407</v>
      </c>
      <c r="F69" s="77" t="s">
        <v>160</v>
      </c>
      <c r="G69" s="77" t="s">
        <v>161</v>
      </c>
      <c r="H69" s="77" t="s">
        <v>44</v>
      </c>
      <c r="I69" s="77" t="s">
        <v>166</v>
      </c>
      <c r="J69" s="77" t="s">
        <v>19</v>
      </c>
      <c r="K69" s="78" t="s">
        <v>34</v>
      </c>
      <c r="L69" s="77" t="s">
        <v>15</v>
      </c>
      <c r="M69" s="74" t="s">
        <v>12473</v>
      </c>
      <c r="N69" s="74" t="s">
        <v>13</v>
      </c>
      <c r="O69" s="159"/>
      <c r="P69" s="77" t="s">
        <v>479</v>
      </c>
      <c r="Q69" s="77" t="s">
        <v>35</v>
      </c>
      <c r="R69" s="77" t="s">
        <v>478</v>
      </c>
      <c r="S69" s="77"/>
      <c r="T69" s="77"/>
      <c r="U69" s="77" t="s">
        <v>407</v>
      </c>
      <c r="V69" s="74" t="s">
        <v>97</v>
      </c>
      <c r="W69" s="100"/>
      <c r="X69" s="99"/>
      <c r="Y69" s="99"/>
      <c r="Z69" s="100"/>
      <c r="AA69" s="99" t="s">
        <v>412</v>
      </c>
      <c r="AB69" s="99"/>
      <c r="AC69" s="100" t="s">
        <v>480</v>
      </c>
      <c r="AD69" s="100" t="s">
        <v>481</v>
      </c>
      <c r="AE69" s="83"/>
      <c r="AF69" s="54"/>
      <c r="AG69" s="78" t="s">
        <v>10999</v>
      </c>
      <c r="AH69" s="77">
        <v>0</v>
      </c>
      <c r="AI69" s="77">
        <v>0</v>
      </c>
      <c r="AJ69" s="77" t="s">
        <v>167</v>
      </c>
      <c r="AK69" s="77" t="s">
        <v>168</v>
      </c>
      <c r="AL69" s="77" t="s">
        <v>169</v>
      </c>
      <c r="AM69" s="77" t="s">
        <v>170</v>
      </c>
      <c r="AN69" s="77" t="s">
        <v>171</v>
      </c>
      <c r="AO69" s="77" t="s">
        <v>172</v>
      </c>
      <c r="AP69" s="77" t="s">
        <v>173</v>
      </c>
      <c r="AQ69" s="77"/>
      <c r="AR69" s="79">
        <f>COUNTIF('Jalon + top _horaire passage'!A:A,A69)+IF(W69&lt;&gt;"",COUNTIF('Jalon + top _horaire passage'!A:A,W69),0)+IF(X69&lt;&gt;"",COUNTIF('Jalon + top _horaire passage'!A:A,X69),0)+IF(Y69&lt;&gt;"",COUNTIF('Jalon + top _horaire passage'!A:A,Y69),0)+IF(AA69&lt;&gt;"",COUNTIF('Jalon + top _horaire passage'!A:A,AA69),0)+IF(AB69&lt;&gt;"",COUNTIF('Jalon + top _horaire passage'!A:A,AB69),0)+IF(AD69&lt;&gt;"",COUNTIF('Jalon + top _horaire passage'!A:A,AD69),0)</f>
        <v>0</v>
      </c>
    </row>
    <row r="70" spans="1:44" x14ac:dyDescent="0.3">
      <c r="A70" s="77" t="s">
        <v>482</v>
      </c>
      <c r="B70" s="162" t="s">
        <v>12562</v>
      </c>
      <c r="C70" s="78" t="s">
        <v>165</v>
      </c>
      <c r="D70" s="77" t="s">
        <v>42</v>
      </c>
      <c r="E70" s="77" t="s">
        <v>407</v>
      </c>
      <c r="F70" s="77" t="s">
        <v>160</v>
      </c>
      <c r="G70" s="77" t="s">
        <v>161</v>
      </c>
      <c r="H70" s="77" t="s">
        <v>44</v>
      </c>
      <c r="I70" s="77" t="s">
        <v>166</v>
      </c>
      <c r="J70" s="77" t="s">
        <v>19</v>
      </c>
      <c r="K70" s="78" t="s">
        <v>34</v>
      </c>
      <c r="L70" s="77" t="s">
        <v>15</v>
      </c>
      <c r="M70" s="74" t="s">
        <v>12473</v>
      </c>
      <c r="N70" s="74" t="s">
        <v>13</v>
      </c>
      <c r="O70" s="159"/>
      <c r="P70" s="77" t="s">
        <v>483</v>
      </c>
      <c r="Q70" s="77" t="s">
        <v>35</v>
      </c>
      <c r="R70" s="77" t="s">
        <v>482</v>
      </c>
      <c r="S70" s="77"/>
      <c r="T70" s="77"/>
      <c r="U70" s="77" t="s">
        <v>407</v>
      </c>
      <c r="V70" s="74" t="s">
        <v>97</v>
      </c>
      <c r="W70" s="100"/>
      <c r="X70" s="99"/>
      <c r="Y70" s="99"/>
      <c r="Z70" s="100"/>
      <c r="AA70" s="99" t="s">
        <v>412</v>
      </c>
      <c r="AB70" s="99"/>
      <c r="AC70" s="100" t="s">
        <v>484</v>
      </c>
      <c r="AD70" s="100" t="s">
        <v>485</v>
      </c>
      <c r="AE70" s="83"/>
      <c r="AF70" s="54"/>
      <c r="AG70" s="78" t="s">
        <v>10999</v>
      </c>
      <c r="AH70" s="77">
        <v>0</v>
      </c>
      <c r="AI70" s="77">
        <v>0</v>
      </c>
      <c r="AJ70" s="77" t="s">
        <v>167</v>
      </c>
      <c r="AK70" s="77" t="s">
        <v>168</v>
      </c>
      <c r="AL70" s="77" t="s">
        <v>169</v>
      </c>
      <c r="AM70" s="77" t="s">
        <v>170</v>
      </c>
      <c r="AN70" s="77" t="s">
        <v>171</v>
      </c>
      <c r="AO70" s="77" t="s">
        <v>172</v>
      </c>
      <c r="AP70" s="77" t="s">
        <v>173</v>
      </c>
      <c r="AQ70" s="77"/>
      <c r="AR70" s="79">
        <f>COUNTIF('Jalon + top _horaire passage'!A:A,A70)+IF(W70&lt;&gt;"",COUNTIF('Jalon + top _horaire passage'!A:A,W70),0)+IF(X70&lt;&gt;"",COUNTIF('Jalon + top _horaire passage'!A:A,X70),0)+IF(Y70&lt;&gt;"",COUNTIF('Jalon + top _horaire passage'!A:A,Y70),0)+IF(AA70&lt;&gt;"",COUNTIF('Jalon + top _horaire passage'!A:A,AA70),0)+IF(AB70&lt;&gt;"",COUNTIF('Jalon + top _horaire passage'!A:A,AB70),0)+IF(AD70&lt;&gt;"",COUNTIF('Jalon + top _horaire passage'!A:A,AD70),0)</f>
        <v>0</v>
      </c>
    </row>
    <row r="71" spans="1:44" ht="15.6" x14ac:dyDescent="0.3">
      <c r="A71" s="77" t="s">
        <v>486</v>
      </c>
      <c r="B71" s="165" t="s">
        <v>12576</v>
      </c>
      <c r="C71" s="78" t="s">
        <v>165</v>
      </c>
      <c r="D71" s="77" t="s">
        <v>42</v>
      </c>
      <c r="E71" s="77" t="s">
        <v>407</v>
      </c>
      <c r="F71" s="77" t="s">
        <v>160</v>
      </c>
      <c r="G71" s="77" t="s">
        <v>161</v>
      </c>
      <c r="H71" s="77" t="s">
        <v>44</v>
      </c>
      <c r="I71" s="77" t="s">
        <v>166</v>
      </c>
      <c r="J71" s="77" t="s">
        <v>19</v>
      </c>
      <c r="K71" s="78" t="s">
        <v>34</v>
      </c>
      <c r="L71" s="77" t="s">
        <v>15</v>
      </c>
      <c r="M71" s="74" t="s">
        <v>12473</v>
      </c>
      <c r="N71" s="74" t="s">
        <v>13</v>
      </c>
      <c r="O71" s="159"/>
      <c r="P71" s="77" t="s">
        <v>487</v>
      </c>
      <c r="Q71" s="77" t="s">
        <v>35</v>
      </c>
      <c r="R71" s="77" t="s">
        <v>486</v>
      </c>
      <c r="S71" s="77"/>
      <c r="T71" s="77"/>
      <c r="U71" s="77" t="s">
        <v>407</v>
      </c>
      <c r="V71" s="74" t="s">
        <v>97</v>
      </c>
      <c r="W71" s="100"/>
      <c r="X71" s="99"/>
      <c r="Y71" s="99"/>
      <c r="Z71" s="100"/>
      <c r="AA71" s="99" t="s">
        <v>412</v>
      </c>
      <c r="AB71" s="99"/>
      <c r="AC71" s="100" t="s">
        <v>488</v>
      </c>
      <c r="AD71" s="100" t="s">
        <v>489</v>
      </c>
      <c r="AE71" s="83"/>
      <c r="AF71" s="54"/>
      <c r="AG71" s="78" t="s">
        <v>10999</v>
      </c>
      <c r="AH71" s="77">
        <v>0</v>
      </c>
      <c r="AI71" s="77">
        <v>0</v>
      </c>
      <c r="AJ71" s="77" t="s">
        <v>167</v>
      </c>
      <c r="AK71" s="77" t="s">
        <v>168</v>
      </c>
      <c r="AL71" s="77" t="s">
        <v>169</v>
      </c>
      <c r="AM71" s="77" t="s">
        <v>170</v>
      </c>
      <c r="AN71" s="77" t="s">
        <v>171</v>
      </c>
      <c r="AO71" s="77" t="s">
        <v>172</v>
      </c>
      <c r="AP71" s="77" t="s">
        <v>173</v>
      </c>
      <c r="AQ71" s="77"/>
      <c r="AR71" s="79">
        <f>COUNTIF('Jalon + top _horaire passage'!A:A,A71)+IF(W71&lt;&gt;"",COUNTIF('Jalon + top _horaire passage'!A:A,W71),0)+IF(X71&lt;&gt;"",COUNTIF('Jalon + top _horaire passage'!A:A,X71),0)+IF(Y71&lt;&gt;"",COUNTIF('Jalon + top _horaire passage'!A:A,Y71),0)+IF(AA71&lt;&gt;"",COUNTIF('Jalon + top _horaire passage'!A:A,AA71),0)+IF(AB71&lt;&gt;"",COUNTIF('Jalon + top _horaire passage'!A:A,AB71),0)+IF(AD71&lt;&gt;"",COUNTIF('Jalon + top _horaire passage'!A:A,AD71),0)</f>
        <v>0</v>
      </c>
    </row>
    <row r="72" spans="1:44" x14ac:dyDescent="0.3">
      <c r="A72" s="77" t="s">
        <v>490</v>
      </c>
      <c r="B72" s="159" t="s">
        <v>12627</v>
      </c>
      <c r="C72" s="78" t="s">
        <v>165</v>
      </c>
      <c r="D72" s="77" t="s">
        <v>42</v>
      </c>
      <c r="E72" s="77" t="s">
        <v>407</v>
      </c>
      <c r="F72" s="77" t="s">
        <v>160</v>
      </c>
      <c r="G72" s="77" t="s">
        <v>161</v>
      </c>
      <c r="H72" s="77" t="s">
        <v>44</v>
      </c>
      <c r="I72" s="77" t="s">
        <v>166</v>
      </c>
      <c r="J72" s="77" t="s">
        <v>19</v>
      </c>
      <c r="K72" s="78" t="s">
        <v>34</v>
      </c>
      <c r="L72" s="77" t="s">
        <v>15</v>
      </c>
      <c r="M72" s="74" t="s">
        <v>12473</v>
      </c>
      <c r="N72" s="74" t="s">
        <v>13</v>
      </c>
      <c r="O72" s="159"/>
      <c r="P72" s="77" t="s">
        <v>491</v>
      </c>
      <c r="Q72" s="77" t="s">
        <v>35</v>
      </c>
      <c r="R72" s="77" t="s">
        <v>490</v>
      </c>
      <c r="S72" s="77"/>
      <c r="T72" s="77"/>
      <c r="U72" s="77" t="s">
        <v>407</v>
      </c>
      <c r="V72" s="74" t="s">
        <v>97</v>
      </c>
      <c r="W72" s="100"/>
      <c r="X72" s="99"/>
      <c r="Y72" s="99"/>
      <c r="Z72" s="100"/>
      <c r="AA72" s="99" t="s">
        <v>412</v>
      </c>
      <c r="AB72" s="99"/>
      <c r="AC72" s="100" t="s">
        <v>492</v>
      </c>
      <c r="AD72" s="100" t="s">
        <v>493</v>
      </c>
      <c r="AE72" s="83"/>
      <c r="AF72" s="54"/>
      <c r="AG72" s="78" t="s">
        <v>10999</v>
      </c>
      <c r="AH72" s="77">
        <v>0</v>
      </c>
      <c r="AI72" s="77">
        <v>0</v>
      </c>
      <c r="AJ72" s="77" t="s">
        <v>167</v>
      </c>
      <c r="AK72" s="77" t="s">
        <v>168</v>
      </c>
      <c r="AL72" s="77" t="s">
        <v>169</v>
      </c>
      <c r="AM72" s="77" t="s">
        <v>170</v>
      </c>
      <c r="AN72" s="77" t="s">
        <v>171</v>
      </c>
      <c r="AO72" s="77" t="s">
        <v>172</v>
      </c>
      <c r="AP72" s="77" t="s">
        <v>173</v>
      </c>
      <c r="AQ72" s="77"/>
      <c r="AR72" s="79">
        <f>COUNTIF('Jalon + top _horaire passage'!A:A,A72)+IF(W72&lt;&gt;"",COUNTIF('Jalon + top _horaire passage'!A:A,W72),0)+IF(X72&lt;&gt;"",COUNTIF('Jalon + top _horaire passage'!A:A,X72),0)+IF(Y72&lt;&gt;"",COUNTIF('Jalon + top _horaire passage'!A:A,Y72),0)+IF(AA72&lt;&gt;"",COUNTIF('Jalon + top _horaire passage'!A:A,AA72),0)+IF(AB72&lt;&gt;"",COUNTIF('Jalon + top _horaire passage'!A:A,AB72),0)+IF(AD72&lt;&gt;"",COUNTIF('Jalon + top _horaire passage'!A:A,AD72),0)</f>
        <v>0</v>
      </c>
    </row>
    <row r="73" spans="1:44" ht="15" thickBot="1" x14ac:dyDescent="0.35">
      <c r="A73" s="77" t="s">
        <v>494</v>
      </c>
      <c r="B73" s="163" t="s">
        <v>12553</v>
      </c>
      <c r="C73" s="78" t="s">
        <v>165</v>
      </c>
      <c r="D73" s="77" t="s">
        <v>42</v>
      </c>
      <c r="E73" s="77" t="s">
        <v>407</v>
      </c>
      <c r="F73" s="77" t="s">
        <v>160</v>
      </c>
      <c r="G73" s="77" t="s">
        <v>161</v>
      </c>
      <c r="H73" s="77" t="s">
        <v>44</v>
      </c>
      <c r="I73" s="77" t="s">
        <v>166</v>
      </c>
      <c r="J73" s="77" t="s">
        <v>19</v>
      </c>
      <c r="K73" s="78" t="s">
        <v>34</v>
      </c>
      <c r="L73" s="77" t="s">
        <v>15</v>
      </c>
      <c r="M73" s="74" t="s">
        <v>12473</v>
      </c>
      <c r="N73" s="74" t="s">
        <v>13</v>
      </c>
      <c r="O73" s="159"/>
      <c r="P73" s="77" t="s">
        <v>495</v>
      </c>
      <c r="Q73" s="77" t="s">
        <v>35</v>
      </c>
      <c r="R73" s="77" t="s">
        <v>494</v>
      </c>
      <c r="S73" s="77"/>
      <c r="T73" s="77"/>
      <c r="U73" s="77" t="s">
        <v>407</v>
      </c>
      <c r="V73" s="74" t="s">
        <v>97</v>
      </c>
      <c r="W73" s="100"/>
      <c r="X73" s="99"/>
      <c r="Y73" s="99"/>
      <c r="Z73" s="100"/>
      <c r="AA73" s="99" t="s">
        <v>412</v>
      </c>
      <c r="AB73" s="99"/>
      <c r="AC73" s="100" t="s">
        <v>496</v>
      </c>
      <c r="AD73" s="100" t="s">
        <v>497</v>
      </c>
      <c r="AE73" s="83"/>
      <c r="AF73" s="54"/>
      <c r="AG73" s="78" t="s">
        <v>10999</v>
      </c>
      <c r="AH73" s="77">
        <v>0</v>
      </c>
      <c r="AI73" s="77">
        <v>0</v>
      </c>
      <c r="AJ73" s="77" t="s">
        <v>167</v>
      </c>
      <c r="AK73" s="77" t="s">
        <v>168</v>
      </c>
      <c r="AL73" s="77" t="s">
        <v>169</v>
      </c>
      <c r="AM73" s="77" t="s">
        <v>170</v>
      </c>
      <c r="AN73" s="77" t="s">
        <v>171</v>
      </c>
      <c r="AO73" s="77" t="s">
        <v>172</v>
      </c>
      <c r="AP73" s="77" t="s">
        <v>173</v>
      </c>
      <c r="AQ73" s="77"/>
      <c r="AR73" s="79">
        <f>COUNTIF('Jalon + top _horaire passage'!A:A,A73)+IF(W73&lt;&gt;"",COUNTIF('Jalon + top _horaire passage'!A:A,W73),0)+IF(X73&lt;&gt;"",COUNTIF('Jalon + top _horaire passage'!A:A,X73),0)+IF(Y73&lt;&gt;"",COUNTIF('Jalon + top _horaire passage'!A:A,Y73),0)+IF(AA73&lt;&gt;"",COUNTIF('Jalon + top _horaire passage'!A:A,AA73),0)+IF(AB73&lt;&gt;"",COUNTIF('Jalon + top _horaire passage'!A:A,AB73),0)+IF(AD73&lt;&gt;"",COUNTIF('Jalon + top _horaire passage'!A:A,AD73),0)</f>
        <v>0</v>
      </c>
    </row>
    <row r="74" spans="1:44" ht="21" thickBot="1" x14ac:dyDescent="0.35">
      <c r="A74" s="77" t="s">
        <v>498</v>
      </c>
      <c r="B74" s="163" t="s">
        <v>12550</v>
      </c>
      <c r="C74" s="78" t="s">
        <v>165</v>
      </c>
      <c r="D74" s="77" t="s">
        <v>42</v>
      </c>
      <c r="E74" s="77" t="s">
        <v>407</v>
      </c>
      <c r="F74" s="77" t="s">
        <v>160</v>
      </c>
      <c r="G74" s="77" t="s">
        <v>161</v>
      </c>
      <c r="H74" s="77" t="s">
        <v>44</v>
      </c>
      <c r="I74" s="77" t="s">
        <v>166</v>
      </c>
      <c r="J74" s="77" t="s">
        <v>19</v>
      </c>
      <c r="K74" s="78" t="s">
        <v>34</v>
      </c>
      <c r="L74" s="77" t="s">
        <v>15</v>
      </c>
      <c r="M74" s="74" t="s">
        <v>12473</v>
      </c>
      <c r="N74" s="74" t="s">
        <v>13</v>
      </c>
      <c r="O74" s="159"/>
      <c r="P74" s="77" t="s">
        <v>499</v>
      </c>
      <c r="Q74" s="77" t="s">
        <v>35</v>
      </c>
      <c r="R74" s="77" t="s">
        <v>498</v>
      </c>
      <c r="S74" s="77"/>
      <c r="T74" s="77"/>
      <c r="U74" s="77" t="s">
        <v>407</v>
      </c>
      <c r="V74" s="74" t="s">
        <v>97</v>
      </c>
      <c r="W74" s="100"/>
      <c r="X74" s="99"/>
      <c r="Y74" s="99"/>
      <c r="Z74" s="100"/>
      <c r="AA74" s="99" t="s">
        <v>412</v>
      </c>
      <c r="AB74" s="99"/>
      <c r="AC74" s="100" t="s">
        <v>500</v>
      </c>
      <c r="AD74" s="100" t="s">
        <v>501</v>
      </c>
      <c r="AE74" s="83"/>
      <c r="AF74" s="54"/>
      <c r="AG74" s="78" t="s">
        <v>10999</v>
      </c>
      <c r="AH74" s="77">
        <v>0</v>
      </c>
      <c r="AI74" s="77">
        <v>0</v>
      </c>
      <c r="AJ74" s="77" t="s">
        <v>167</v>
      </c>
      <c r="AK74" s="77" t="s">
        <v>168</v>
      </c>
      <c r="AL74" s="77" t="s">
        <v>169</v>
      </c>
      <c r="AM74" s="77" t="s">
        <v>170</v>
      </c>
      <c r="AN74" s="77" t="s">
        <v>171</v>
      </c>
      <c r="AO74" s="77" t="s">
        <v>172</v>
      </c>
      <c r="AP74" s="77" t="s">
        <v>173</v>
      </c>
      <c r="AQ74" s="77"/>
      <c r="AR74" s="79">
        <f>COUNTIF('Jalon + top _horaire passage'!A:A,A74)+IF(W74&lt;&gt;"",COUNTIF('Jalon + top _horaire passage'!A:A,W74),0)+IF(X74&lt;&gt;"",COUNTIF('Jalon + top _horaire passage'!A:A,X74),0)+IF(Y74&lt;&gt;"",COUNTIF('Jalon + top _horaire passage'!A:A,Y74),0)+IF(AA74&lt;&gt;"",COUNTIF('Jalon + top _horaire passage'!A:A,AA74),0)+IF(AB74&lt;&gt;"",COUNTIF('Jalon + top _horaire passage'!A:A,AB74),0)+IF(AD74&lt;&gt;"",COUNTIF('Jalon + top _horaire passage'!A:A,AD74),0)</f>
        <v>0</v>
      </c>
    </row>
    <row r="75" spans="1:44" ht="21" thickBot="1" x14ac:dyDescent="0.35">
      <c r="A75" s="77" t="s">
        <v>502</v>
      </c>
      <c r="B75" s="163" t="s">
        <v>12551</v>
      </c>
      <c r="C75" s="78" t="s">
        <v>165</v>
      </c>
      <c r="D75" s="77" t="s">
        <v>42</v>
      </c>
      <c r="E75" s="77" t="s">
        <v>407</v>
      </c>
      <c r="F75" s="77" t="s">
        <v>160</v>
      </c>
      <c r="G75" s="77" t="s">
        <v>161</v>
      </c>
      <c r="H75" s="77" t="s">
        <v>44</v>
      </c>
      <c r="I75" s="77" t="s">
        <v>166</v>
      </c>
      <c r="J75" s="77" t="s">
        <v>19</v>
      </c>
      <c r="K75" s="78" t="s">
        <v>34</v>
      </c>
      <c r="L75" s="77" t="s">
        <v>15</v>
      </c>
      <c r="M75" s="74" t="s">
        <v>12473</v>
      </c>
      <c r="N75" s="74" t="s">
        <v>13</v>
      </c>
      <c r="O75" s="159"/>
      <c r="P75" s="77" t="s">
        <v>503</v>
      </c>
      <c r="Q75" s="77" t="s">
        <v>35</v>
      </c>
      <c r="R75" s="77" t="s">
        <v>502</v>
      </c>
      <c r="S75" s="77"/>
      <c r="T75" s="77"/>
      <c r="U75" s="77" t="s">
        <v>407</v>
      </c>
      <c r="V75" s="74" t="s">
        <v>97</v>
      </c>
      <c r="W75" s="100"/>
      <c r="X75" s="99"/>
      <c r="Y75" s="99"/>
      <c r="Z75" s="100"/>
      <c r="AA75" s="99" t="s">
        <v>412</v>
      </c>
      <c r="AB75" s="99"/>
      <c r="AC75" s="100" t="s">
        <v>504</v>
      </c>
      <c r="AD75" s="100" t="s">
        <v>505</v>
      </c>
      <c r="AE75" s="83"/>
      <c r="AF75" s="54"/>
      <c r="AG75" s="78" t="s">
        <v>10999</v>
      </c>
      <c r="AH75" s="77">
        <v>0</v>
      </c>
      <c r="AI75" s="77">
        <v>0</v>
      </c>
      <c r="AJ75" s="77" t="s">
        <v>167</v>
      </c>
      <c r="AK75" s="77" t="s">
        <v>168</v>
      </c>
      <c r="AL75" s="77" t="s">
        <v>169</v>
      </c>
      <c r="AM75" s="77" t="s">
        <v>170</v>
      </c>
      <c r="AN75" s="77" t="s">
        <v>171</v>
      </c>
      <c r="AO75" s="77" t="s">
        <v>172</v>
      </c>
      <c r="AP75" s="77" t="s">
        <v>173</v>
      </c>
      <c r="AQ75" s="77"/>
      <c r="AR75" s="79">
        <f>COUNTIF('Jalon + top _horaire passage'!A:A,A75)+IF(W75&lt;&gt;"",COUNTIF('Jalon + top _horaire passage'!A:A,W75),0)+IF(X75&lt;&gt;"",COUNTIF('Jalon + top _horaire passage'!A:A,X75),0)+IF(Y75&lt;&gt;"",COUNTIF('Jalon + top _horaire passage'!A:A,Y75),0)+IF(AA75&lt;&gt;"",COUNTIF('Jalon + top _horaire passage'!A:A,AA75),0)+IF(AB75&lt;&gt;"",COUNTIF('Jalon + top _horaire passage'!A:A,AB75),0)+IF(AD75&lt;&gt;"",COUNTIF('Jalon + top _horaire passage'!A:A,AD75),0)</f>
        <v>0</v>
      </c>
    </row>
    <row r="76" spans="1:44" ht="21" thickBot="1" x14ac:dyDescent="0.35">
      <c r="A76" s="77" t="s">
        <v>506</v>
      </c>
      <c r="B76" s="163" t="s">
        <v>12552</v>
      </c>
      <c r="C76" s="78" t="s">
        <v>165</v>
      </c>
      <c r="D76" s="77" t="s">
        <v>42</v>
      </c>
      <c r="E76" s="77" t="s">
        <v>407</v>
      </c>
      <c r="F76" s="77" t="s">
        <v>160</v>
      </c>
      <c r="G76" s="77" t="s">
        <v>161</v>
      </c>
      <c r="H76" s="77" t="s">
        <v>44</v>
      </c>
      <c r="I76" s="77" t="s">
        <v>166</v>
      </c>
      <c r="J76" s="77" t="s">
        <v>19</v>
      </c>
      <c r="K76" s="78" t="s">
        <v>34</v>
      </c>
      <c r="L76" s="77" t="s">
        <v>15</v>
      </c>
      <c r="M76" s="74" t="s">
        <v>12473</v>
      </c>
      <c r="N76" s="74" t="s">
        <v>13</v>
      </c>
      <c r="O76" s="159"/>
      <c r="P76" s="77" t="s">
        <v>507</v>
      </c>
      <c r="Q76" s="77" t="s">
        <v>35</v>
      </c>
      <c r="R76" s="77" t="s">
        <v>506</v>
      </c>
      <c r="S76" s="77"/>
      <c r="T76" s="77"/>
      <c r="U76" s="77" t="s">
        <v>407</v>
      </c>
      <c r="V76" s="74" t="s">
        <v>97</v>
      </c>
      <c r="W76" s="100"/>
      <c r="X76" s="99"/>
      <c r="Y76" s="99"/>
      <c r="Z76" s="100"/>
      <c r="AA76" s="99" t="s">
        <v>412</v>
      </c>
      <c r="AB76" s="99"/>
      <c r="AC76" s="100" t="s">
        <v>508</v>
      </c>
      <c r="AD76" s="100" t="s">
        <v>509</v>
      </c>
      <c r="AE76" s="83"/>
      <c r="AF76" s="54"/>
      <c r="AG76" s="78" t="s">
        <v>10999</v>
      </c>
      <c r="AH76" s="77">
        <v>0</v>
      </c>
      <c r="AI76" s="77">
        <v>0</v>
      </c>
      <c r="AJ76" s="77" t="s">
        <v>167</v>
      </c>
      <c r="AK76" s="77" t="s">
        <v>168</v>
      </c>
      <c r="AL76" s="77" t="s">
        <v>169</v>
      </c>
      <c r="AM76" s="77" t="s">
        <v>170</v>
      </c>
      <c r="AN76" s="77" t="s">
        <v>171</v>
      </c>
      <c r="AO76" s="77" t="s">
        <v>172</v>
      </c>
      <c r="AP76" s="77" t="s">
        <v>173</v>
      </c>
      <c r="AQ76" s="77"/>
      <c r="AR76" s="79">
        <f>COUNTIF('Jalon + top _horaire passage'!A:A,A76)+IF(W76&lt;&gt;"",COUNTIF('Jalon + top _horaire passage'!A:A,W76),0)+IF(X76&lt;&gt;"",COUNTIF('Jalon + top _horaire passage'!A:A,X76),0)+IF(Y76&lt;&gt;"",COUNTIF('Jalon + top _horaire passage'!A:A,Y76),0)+IF(AA76&lt;&gt;"",COUNTIF('Jalon + top _horaire passage'!A:A,AA76),0)+IF(AB76&lt;&gt;"",COUNTIF('Jalon + top _horaire passage'!A:A,AB76),0)+IF(AD76&lt;&gt;"",COUNTIF('Jalon + top _horaire passage'!A:A,AD76),0)</f>
        <v>0</v>
      </c>
    </row>
    <row r="77" spans="1:44" x14ac:dyDescent="0.3">
      <c r="A77" s="77" t="s">
        <v>510</v>
      </c>
      <c r="B77" s="162" t="s">
        <v>12549</v>
      </c>
      <c r="C77" s="78" t="s">
        <v>165</v>
      </c>
      <c r="D77" s="77" t="s">
        <v>42</v>
      </c>
      <c r="E77" s="77" t="s">
        <v>407</v>
      </c>
      <c r="F77" s="77" t="s">
        <v>160</v>
      </c>
      <c r="G77" s="77" t="s">
        <v>161</v>
      </c>
      <c r="H77" s="77" t="s">
        <v>44</v>
      </c>
      <c r="I77" s="77" t="s">
        <v>166</v>
      </c>
      <c r="J77" s="77" t="s">
        <v>19</v>
      </c>
      <c r="K77" s="78" t="s">
        <v>34</v>
      </c>
      <c r="L77" s="77" t="s">
        <v>15</v>
      </c>
      <c r="M77" s="74" t="s">
        <v>12473</v>
      </c>
      <c r="N77" s="74" t="s">
        <v>13</v>
      </c>
      <c r="O77" s="159"/>
      <c r="P77" s="77" t="s">
        <v>511</v>
      </c>
      <c r="Q77" s="77" t="s">
        <v>35</v>
      </c>
      <c r="R77" s="77" t="s">
        <v>510</v>
      </c>
      <c r="S77" s="77"/>
      <c r="T77" s="77"/>
      <c r="U77" s="77" t="s">
        <v>407</v>
      </c>
      <c r="V77" s="74" t="s">
        <v>97</v>
      </c>
      <c r="W77" s="100"/>
      <c r="X77" s="99"/>
      <c r="Y77" s="99"/>
      <c r="Z77" s="100"/>
      <c r="AA77" s="99" t="s">
        <v>412</v>
      </c>
      <c r="AB77" s="99"/>
      <c r="AC77" s="100" t="s">
        <v>512</v>
      </c>
      <c r="AD77" s="100" t="s">
        <v>513</v>
      </c>
      <c r="AE77" s="83"/>
      <c r="AF77" s="54"/>
      <c r="AG77" s="78" t="s">
        <v>10999</v>
      </c>
      <c r="AH77" s="77">
        <v>0</v>
      </c>
      <c r="AI77" s="77">
        <v>0</v>
      </c>
      <c r="AJ77" s="77" t="s">
        <v>167</v>
      </c>
      <c r="AK77" s="77" t="s">
        <v>168</v>
      </c>
      <c r="AL77" s="77" t="s">
        <v>169</v>
      </c>
      <c r="AM77" s="77" t="s">
        <v>170</v>
      </c>
      <c r="AN77" s="77" t="s">
        <v>171</v>
      </c>
      <c r="AO77" s="77" t="s">
        <v>172</v>
      </c>
      <c r="AP77" s="77" t="s">
        <v>173</v>
      </c>
      <c r="AQ77" s="77"/>
      <c r="AR77" s="79">
        <f>COUNTIF('Jalon + top _horaire passage'!A:A,A77)+IF(W77&lt;&gt;"",COUNTIF('Jalon + top _horaire passage'!A:A,W77),0)+IF(X77&lt;&gt;"",COUNTIF('Jalon + top _horaire passage'!A:A,X77),0)+IF(Y77&lt;&gt;"",COUNTIF('Jalon + top _horaire passage'!A:A,Y77),0)+IF(AA77&lt;&gt;"",COUNTIF('Jalon + top _horaire passage'!A:A,AA77),0)+IF(AB77&lt;&gt;"",COUNTIF('Jalon + top _horaire passage'!A:A,AB77),0)+IF(AD77&lt;&gt;"",COUNTIF('Jalon + top _horaire passage'!A:A,AD77),0)</f>
        <v>0</v>
      </c>
    </row>
    <row r="78" spans="1:44" ht="21" thickBot="1" x14ac:dyDescent="0.35">
      <c r="A78" s="77" t="s">
        <v>514</v>
      </c>
      <c r="B78" s="163" t="s">
        <v>12555</v>
      </c>
      <c r="C78" s="78" t="s">
        <v>165</v>
      </c>
      <c r="D78" s="77" t="s">
        <v>42</v>
      </c>
      <c r="E78" s="77" t="s">
        <v>407</v>
      </c>
      <c r="F78" s="77" t="s">
        <v>160</v>
      </c>
      <c r="G78" s="77" t="s">
        <v>161</v>
      </c>
      <c r="H78" s="77" t="s">
        <v>44</v>
      </c>
      <c r="I78" s="77" t="s">
        <v>166</v>
      </c>
      <c r="J78" s="77" t="s">
        <v>19</v>
      </c>
      <c r="K78" s="78" t="s">
        <v>34</v>
      </c>
      <c r="L78" s="77" t="s">
        <v>15</v>
      </c>
      <c r="M78" s="74" t="s">
        <v>12473</v>
      </c>
      <c r="N78" s="74" t="s">
        <v>13</v>
      </c>
      <c r="O78" s="159"/>
      <c r="P78" s="77" t="s">
        <v>515</v>
      </c>
      <c r="Q78" s="77" t="s">
        <v>35</v>
      </c>
      <c r="R78" s="77" t="s">
        <v>514</v>
      </c>
      <c r="S78" s="77"/>
      <c r="T78" s="77"/>
      <c r="U78" s="77" t="s">
        <v>407</v>
      </c>
      <c r="V78" s="74" t="s">
        <v>97</v>
      </c>
      <c r="W78" s="100"/>
      <c r="X78" s="99"/>
      <c r="Y78" s="99"/>
      <c r="Z78" s="100"/>
      <c r="AA78" s="99" t="s">
        <v>412</v>
      </c>
      <c r="AB78" s="99"/>
      <c r="AC78" s="100" t="s">
        <v>516</v>
      </c>
      <c r="AD78" s="100" t="s">
        <v>517</v>
      </c>
      <c r="AE78" s="83"/>
      <c r="AF78" s="54"/>
      <c r="AG78" s="78" t="s">
        <v>10999</v>
      </c>
      <c r="AH78" s="77">
        <v>0</v>
      </c>
      <c r="AI78" s="77">
        <v>0</v>
      </c>
      <c r="AJ78" s="77" t="s">
        <v>167</v>
      </c>
      <c r="AK78" s="77" t="s">
        <v>168</v>
      </c>
      <c r="AL78" s="77" t="s">
        <v>169</v>
      </c>
      <c r="AM78" s="77" t="s">
        <v>170</v>
      </c>
      <c r="AN78" s="77" t="s">
        <v>171</v>
      </c>
      <c r="AO78" s="77" t="s">
        <v>172</v>
      </c>
      <c r="AP78" s="77" t="s">
        <v>173</v>
      </c>
      <c r="AQ78" s="77"/>
      <c r="AR78" s="79">
        <f>COUNTIF('Jalon + top _horaire passage'!A:A,A78)+IF(W78&lt;&gt;"",COUNTIF('Jalon + top _horaire passage'!A:A,W78),0)+IF(X78&lt;&gt;"",COUNTIF('Jalon + top _horaire passage'!A:A,X78),0)+IF(Y78&lt;&gt;"",COUNTIF('Jalon + top _horaire passage'!A:A,Y78),0)+IF(AA78&lt;&gt;"",COUNTIF('Jalon + top _horaire passage'!A:A,AA78),0)+IF(AB78&lt;&gt;"",COUNTIF('Jalon + top _horaire passage'!A:A,AB78),0)+IF(AD78&lt;&gt;"",COUNTIF('Jalon + top _horaire passage'!A:A,AD78),0)</f>
        <v>0</v>
      </c>
    </row>
    <row r="79" spans="1:44" ht="21" thickBot="1" x14ac:dyDescent="0.35">
      <c r="A79" s="77" t="s">
        <v>518</v>
      </c>
      <c r="B79" s="163" t="s">
        <v>12556</v>
      </c>
      <c r="C79" s="78" t="s">
        <v>165</v>
      </c>
      <c r="D79" s="77" t="s">
        <v>42</v>
      </c>
      <c r="E79" s="77" t="s">
        <v>407</v>
      </c>
      <c r="F79" s="77" t="s">
        <v>160</v>
      </c>
      <c r="G79" s="77" t="s">
        <v>161</v>
      </c>
      <c r="H79" s="77" t="s">
        <v>44</v>
      </c>
      <c r="I79" s="77" t="s">
        <v>166</v>
      </c>
      <c r="J79" s="77" t="s">
        <v>19</v>
      </c>
      <c r="K79" s="78" t="s">
        <v>34</v>
      </c>
      <c r="L79" s="77" t="s">
        <v>15</v>
      </c>
      <c r="M79" s="74" t="s">
        <v>12473</v>
      </c>
      <c r="N79" s="74" t="s">
        <v>13</v>
      </c>
      <c r="O79" s="159"/>
      <c r="P79" s="77" t="s">
        <v>519</v>
      </c>
      <c r="Q79" s="77" t="s">
        <v>35</v>
      </c>
      <c r="R79" s="77" t="s">
        <v>518</v>
      </c>
      <c r="S79" s="77"/>
      <c r="T79" s="77"/>
      <c r="U79" s="77" t="s">
        <v>407</v>
      </c>
      <c r="V79" s="74" t="s">
        <v>97</v>
      </c>
      <c r="W79" s="100"/>
      <c r="X79" s="99"/>
      <c r="Y79" s="99"/>
      <c r="Z79" s="100"/>
      <c r="AA79" s="99" t="s">
        <v>412</v>
      </c>
      <c r="AB79" s="99"/>
      <c r="AC79" s="100" t="s">
        <v>520</v>
      </c>
      <c r="AD79" s="100" t="s">
        <v>521</v>
      </c>
      <c r="AE79" s="83"/>
      <c r="AF79" s="54"/>
      <c r="AG79" s="78" t="s">
        <v>10999</v>
      </c>
      <c r="AH79" s="77">
        <v>0</v>
      </c>
      <c r="AI79" s="77">
        <v>0</v>
      </c>
      <c r="AJ79" s="77" t="s">
        <v>167</v>
      </c>
      <c r="AK79" s="77" t="s">
        <v>168</v>
      </c>
      <c r="AL79" s="77" t="s">
        <v>169</v>
      </c>
      <c r="AM79" s="77" t="s">
        <v>170</v>
      </c>
      <c r="AN79" s="77" t="s">
        <v>171</v>
      </c>
      <c r="AO79" s="77" t="s">
        <v>172</v>
      </c>
      <c r="AP79" s="77" t="s">
        <v>173</v>
      </c>
      <c r="AQ79" s="77"/>
      <c r="AR79" s="79">
        <f>COUNTIF('Jalon + top _horaire passage'!A:A,A79)+IF(W79&lt;&gt;"",COUNTIF('Jalon + top _horaire passage'!A:A,W79),0)+IF(X79&lt;&gt;"",COUNTIF('Jalon + top _horaire passage'!A:A,X79),0)+IF(Y79&lt;&gt;"",COUNTIF('Jalon + top _horaire passage'!A:A,Y79),0)+IF(AA79&lt;&gt;"",COUNTIF('Jalon + top _horaire passage'!A:A,AA79),0)+IF(AB79&lt;&gt;"",COUNTIF('Jalon + top _horaire passage'!A:A,AB79),0)+IF(AD79&lt;&gt;"",COUNTIF('Jalon + top _horaire passage'!A:A,AD79),0)</f>
        <v>0</v>
      </c>
    </row>
    <row r="80" spans="1:44" x14ac:dyDescent="0.3">
      <c r="A80" s="77" t="s">
        <v>522</v>
      </c>
      <c r="B80" s="166" t="s">
        <v>12575</v>
      </c>
      <c r="C80" s="78" t="s">
        <v>165</v>
      </c>
      <c r="D80" s="77" t="s">
        <v>42</v>
      </c>
      <c r="E80" s="77" t="s">
        <v>407</v>
      </c>
      <c r="F80" s="77" t="s">
        <v>160</v>
      </c>
      <c r="G80" s="77" t="s">
        <v>161</v>
      </c>
      <c r="H80" s="77" t="s">
        <v>44</v>
      </c>
      <c r="I80" s="77" t="s">
        <v>166</v>
      </c>
      <c r="J80" s="77" t="s">
        <v>19</v>
      </c>
      <c r="K80" s="78" t="s">
        <v>34</v>
      </c>
      <c r="L80" s="77" t="s">
        <v>15</v>
      </c>
      <c r="M80" s="74" t="s">
        <v>12473</v>
      </c>
      <c r="N80" s="74" t="s">
        <v>13</v>
      </c>
      <c r="O80" s="159"/>
      <c r="P80" s="77" t="s">
        <v>523</v>
      </c>
      <c r="Q80" s="77" t="s">
        <v>35</v>
      </c>
      <c r="R80" s="77" t="s">
        <v>522</v>
      </c>
      <c r="S80" s="77"/>
      <c r="T80" s="77"/>
      <c r="U80" s="77" t="s">
        <v>407</v>
      </c>
      <c r="V80" s="74" t="s">
        <v>97</v>
      </c>
      <c r="W80" s="100"/>
      <c r="X80" s="99"/>
      <c r="Y80" s="99"/>
      <c r="Z80" s="100"/>
      <c r="AA80" s="99" t="s">
        <v>412</v>
      </c>
      <c r="AB80" s="99"/>
      <c r="AC80" s="100" t="s">
        <v>524</v>
      </c>
      <c r="AD80" s="100" t="s">
        <v>525</v>
      </c>
      <c r="AE80" s="83"/>
      <c r="AF80" s="54"/>
      <c r="AG80" s="78" t="s">
        <v>10999</v>
      </c>
      <c r="AH80" s="77">
        <v>0</v>
      </c>
      <c r="AI80" s="77">
        <v>0</v>
      </c>
      <c r="AJ80" s="77" t="s">
        <v>167</v>
      </c>
      <c r="AK80" s="77" t="s">
        <v>168</v>
      </c>
      <c r="AL80" s="77" t="s">
        <v>169</v>
      </c>
      <c r="AM80" s="77" t="s">
        <v>170</v>
      </c>
      <c r="AN80" s="77" t="s">
        <v>171</v>
      </c>
      <c r="AO80" s="77" t="s">
        <v>172</v>
      </c>
      <c r="AP80" s="77" t="s">
        <v>173</v>
      </c>
      <c r="AQ80" s="77"/>
      <c r="AR80" s="79">
        <f>COUNTIF('Jalon + top _horaire passage'!A:A,A80)+IF(W80&lt;&gt;"",COUNTIF('Jalon + top _horaire passage'!A:A,W80),0)+IF(X80&lt;&gt;"",COUNTIF('Jalon + top _horaire passage'!A:A,X80),0)+IF(Y80&lt;&gt;"",COUNTIF('Jalon + top _horaire passage'!A:A,Y80),0)+IF(AA80&lt;&gt;"",COUNTIF('Jalon + top _horaire passage'!A:A,AA80),0)+IF(AB80&lt;&gt;"",COUNTIF('Jalon + top _horaire passage'!A:A,AB80),0)+IF(AD80&lt;&gt;"",COUNTIF('Jalon + top _horaire passage'!A:A,AD80),0)</f>
        <v>0</v>
      </c>
    </row>
    <row r="81" spans="1:44" ht="15.6" x14ac:dyDescent="0.3">
      <c r="A81" s="77" t="s">
        <v>526</v>
      </c>
      <c r="B81" s="165" t="s">
        <v>12574</v>
      </c>
      <c r="C81" s="78" t="s">
        <v>165</v>
      </c>
      <c r="D81" s="77" t="s">
        <v>42</v>
      </c>
      <c r="E81" s="77" t="s">
        <v>526</v>
      </c>
      <c r="F81" s="77" t="s">
        <v>160</v>
      </c>
      <c r="G81" s="77" t="s">
        <v>161</v>
      </c>
      <c r="H81" s="77" t="s">
        <v>44</v>
      </c>
      <c r="I81" s="77" t="s">
        <v>166</v>
      </c>
      <c r="J81" s="77" t="s">
        <v>19</v>
      </c>
      <c r="K81" s="78" t="s">
        <v>34</v>
      </c>
      <c r="L81" s="77" t="s">
        <v>98</v>
      </c>
      <c r="M81" s="74" t="s">
        <v>12473</v>
      </c>
      <c r="N81" s="74" t="s">
        <v>13</v>
      </c>
      <c r="O81" s="159"/>
      <c r="P81" s="77" t="s">
        <v>527</v>
      </c>
      <c r="Q81" s="77" t="s">
        <v>35</v>
      </c>
      <c r="R81" s="77" t="s">
        <v>526</v>
      </c>
      <c r="S81" s="77"/>
      <c r="T81" s="77" t="s">
        <v>9241</v>
      </c>
      <c r="U81" s="77" t="s">
        <v>9241</v>
      </c>
      <c r="V81" s="74" t="s">
        <v>97</v>
      </c>
      <c r="W81" s="100"/>
      <c r="X81" s="99"/>
      <c r="Y81" s="99"/>
      <c r="Z81" s="100"/>
      <c r="AA81" s="99"/>
      <c r="AB81" s="99"/>
      <c r="AC81" s="100" t="s">
        <v>526</v>
      </c>
      <c r="AD81" s="100" t="s">
        <v>528</v>
      </c>
      <c r="AE81" s="83"/>
      <c r="AF81" s="54"/>
      <c r="AG81" s="78" t="s">
        <v>10998</v>
      </c>
      <c r="AH81" s="77">
        <v>0</v>
      </c>
      <c r="AI81" s="77">
        <v>0</v>
      </c>
      <c r="AJ81" s="77" t="s">
        <v>167</v>
      </c>
      <c r="AK81" s="77" t="s">
        <v>168</v>
      </c>
      <c r="AL81" s="77" t="s">
        <v>169</v>
      </c>
      <c r="AM81" s="77" t="s">
        <v>170</v>
      </c>
      <c r="AN81" s="77" t="s">
        <v>171</v>
      </c>
      <c r="AO81" s="77" t="s">
        <v>172</v>
      </c>
      <c r="AP81" s="77" t="s">
        <v>173</v>
      </c>
      <c r="AQ81" s="77"/>
      <c r="AR81" s="79">
        <f>COUNTIF('Jalon + top _horaire passage'!A:A,A81)+IF(W81&lt;&gt;"",COUNTIF('Jalon + top _horaire passage'!A:A,W81),0)+IF(X81&lt;&gt;"",COUNTIF('Jalon + top _horaire passage'!A:A,X81),0)+IF(Y81&lt;&gt;"",COUNTIF('Jalon + top _horaire passage'!A:A,Y81),0)+IF(AA81&lt;&gt;"",COUNTIF('Jalon + top _horaire passage'!A:A,AA81),0)+IF(AB81&lt;&gt;"",COUNTIF('Jalon + top _horaire passage'!A:A,AB81),0)+IF(AD81&lt;&gt;"",COUNTIF('Jalon + top _horaire passage'!A:A,AD81),0)</f>
        <v>0</v>
      </c>
    </row>
    <row r="82" spans="1:44" ht="15.6" x14ac:dyDescent="0.3">
      <c r="A82" s="77" t="s">
        <v>529</v>
      </c>
      <c r="B82" s="165" t="s">
        <v>12573</v>
      </c>
      <c r="C82" s="78" t="s">
        <v>165</v>
      </c>
      <c r="D82" s="77" t="s">
        <v>42</v>
      </c>
      <c r="E82" s="77" t="s">
        <v>529</v>
      </c>
      <c r="F82" s="77" t="s">
        <v>160</v>
      </c>
      <c r="G82" s="77" t="s">
        <v>161</v>
      </c>
      <c r="H82" s="77" t="s">
        <v>44</v>
      </c>
      <c r="I82" s="77" t="s">
        <v>166</v>
      </c>
      <c r="J82" s="77" t="s">
        <v>19</v>
      </c>
      <c r="K82" s="78" t="s">
        <v>34</v>
      </c>
      <c r="L82" s="77" t="s">
        <v>98</v>
      </c>
      <c r="M82" s="74" t="s">
        <v>12473</v>
      </c>
      <c r="N82" s="74" t="s">
        <v>13</v>
      </c>
      <c r="O82" s="159"/>
      <c r="P82" s="77" t="s">
        <v>530</v>
      </c>
      <c r="Q82" s="77" t="s">
        <v>35</v>
      </c>
      <c r="R82" s="77" t="s">
        <v>529</v>
      </c>
      <c r="S82" s="77"/>
      <c r="T82" s="77" t="s">
        <v>9241</v>
      </c>
      <c r="U82" s="77" t="s">
        <v>9241</v>
      </c>
      <c r="V82" s="74" t="s">
        <v>97</v>
      </c>
      <c r="W82" s="100"/>
      <c r="X82" s="99"/>
      <c r="Y82" s="99"/>
      <c r="Z82" s="100"/>
      <c r="AA82" s="99"/>
      <c r="AB82" s="99"/>
      <c r="AC82" s="100" t="s">
        <v>529</v>
      </c>
      <c r="AD82" s="100" t="s">
        <v>531</v>
      </c>
      <c r="AE82" s="83"/>
      <c r="AF82" s="54"/>
      <c r="AG82" s="78" t="s">
        <v>10998</v>
      </c>
      <c r="AH82" s="77">
        <v>0</v>
      </c>
      <c r="AI82" s="77">
        <v>0</v>
      </c>
      <c r="AJ82" s="77" t="s">
        <v>167</v>
      </c>
      <c r="AK82" s="77" t="s">
        <v>168</v>
      </c>
      <c r="AL82" s="77" t="s">
        <v>169</v>
      </c>
      <c r="AM82" s="77" t="s">
        <v>170</v>
      </c>
      <c r="AN82" s="77" t="s">
        <v>171</v>
      </c>
      <c r="AO82" s="77" t="s">
        <v>172</v>
      </c>
      <c r="AP82" s="77" t="s">
        <v>173</v>
      </c>
      <c r="AQ82" s="77"/>
      <c r="AR82" s="79">
        <f>COUNTIF('Jalon + top _horaire passage'!A:A,A82)+IF(W82&lt;&gt;"",COUNTIF('Jalon + top _horaire passage'!A:A,W82),0)+IF(X82&lt;&gt;"",COUNTIF('Jalon + top _horaire passage'!A:A,X82),0)+IF(Y82&lt;&gt;"",COUNTIF('Jalon + top _horaire passage'!A:A,Y82),0)+IF(AA82&lt;&gt;"",COUNTIF('Jalon + top _horaire passage'!A:A,AA82),0)+IF(AB82&lt;&gt;"",COUNTIF('Jalon + top _horaire passage'!A:A,AB82),0)+IF(AD82&lt;&gt;"",COUNTIF('Jalon + top _horaire passage'!A:A,AD82),0)</f>
        <v>0</v>
      </c>
    </row>
    <row r="83" spans="1:44" x14ac:dyDescent="0.3">
      <c r="A83" s="77" t="s">
        <v>532</v>
      </c>
      <c r="B83" s="159" t="s">
        <v>535</v>
      </c>
      <c r="C83" s="78" t="s">
        <v>101</v>
      </c>
      <c r="D83" s="77" t="s">
        <v>107</v>
      </c>
      <c r="E83" s="77" t="s">
        <v>532</v>
      </c>
      <c r="F83" s="77" t="s">
        <v>533</v>
      </c>
      <c r="G83" s="77" t="s">
        <v>534</v>
      </c>
      <c r="H83" s="77" t="s">
        <v>44</v>
      </c>
      <c r="I83" s="77" t="s">
        <v>39</v>
      </c>
      <c r="J83" s="77" t="s">
        <v>19</v>
      </c>
      <c r="K83" s="78" t="s">
        <v>18</v>
      </c>
      <c r="L83" s="77" t="s">
        <v>98</v>
      </c>
      <c r="M83" s="74" t="s">
        <v>12473</v>
      </c>
      <c r="N83" s="74" t="s">
        <v>10986</v>
      </c>
      <c r="O83" s="159"/>
      <c r="P83" s="77" t="s">
        <v>536</v>
      </c>
      <c r="Q83" s="77" t="s">
        <v>30</v>
      </c>
      <c r="R83" s="77" t="s">
        <v>532</v>
      </c>
      <c r="S83" s="77"/>
      <c r="T83" s="77"/>
      <c r="U83" s="77" t="s">
        <v>11196</v>
      </c>
      <c r="V83" s="74" t="s">
        <v>97</v>
      </c>
      <c r="W83" s="100"/>
      <c r="X83" s="99"/>
      <c r="Y83" s="99"/>
      <c r="Z83" s="100"/>
      <c r="AA83" s="99" t="s">
        <v>541</v>
      </c>
      <c r="AB83" s="99"/>
      <c r="AC83" s="100" t="s">
        <v>537</v>
      </c>
      <c r="AD83" s="100" t="s">
        <v>538</v>
      </c>
      <c r="AE83" s="83"/>
      <c r="AF83" s="54"/>
      <c r="AG83" s="78" t="s">
        <v>10998</v>
      </c>
      <c r="AH83" s="77" t="s">
        <v>20</v>
      </c>
      <c r="AI83" s="77" t="s">
        <v>102</v>
      </c>
      <c r="AJ83" s="77" t="s">
        <v>103</v>
      </c>
      <c r="AK83" s="77" t="s">
        <v>539</v>
      </c>
      <c r="AL83" s="77" t="s">
        <v>540</v>
      </c>
      <c r="AM83" s="77" t="s">
        <v>25</v>
      </c>
      <c r="AN83" s="77" t="s">
        <v>106</v>
      </c>
      <c r="AO83" s="77" t="s">
        <v>107</v>
      </c>
      <c r="AP83" s="77" t="s">
        <v>108</v>
      </c>
      <c r="AQ83" s="77"/>
      <c r="AR83" s="79">
        <f>COUNTIF('Jalon + top _horaire passage'!A:A,A83)+IF(W83&lt;&gt;"",COUNTIF('Jalon + top _horaire passage'!A:A,W83),0)+IF(X83&lt;&gt;"",COUNTIF('Jalon + top _horaire passage'!A:A,X83),0)+IF(Y83&lt;&gt;"",COUNTIF('Jalon + top _horaire passage'!A:A,Y83),0)+IF(AA83&lt;&gt;"",COUNTIF('Jalon + top _horaire passage'!A:A,AA83),0)+IF(AB83&lt;&gt;"",COUNTIF('Jalon + top _horaire passage'!A:A,AB83),0)+IF(AD83&lt;&gt;"",COUNTIF('Jalon + top _horaire passage'!A:A,AD83),0)</f>
        <v>0</v>
      </c>
    </row>
    <row r="84" spans="1:44" x14ac:dyDescent="0.3">
      <c r="A84" s="77" t="s">
        <v>542</v>
      </c>
      <c r="B84" s="159" t="s">
        <v>535</v>
      </c>
      <c r="C84" s="78" t="s">
        <v>101</v>
      </c>
      <c r="D84" s="77" t="s">
        <v>42</v>
      </c>
      <c r="E84" s="77" t="s">
        <v>542</v>
      </c>
      <c r="F84" s="77" t="s">
        <v>533</v>
      </c>
      <c r="G84" s="77" t="s">
        <v>534</v>
      </c>
      <c r="H84" s="77" t="s">
        <v>44</v>
      </c>
      <c r="I84" s="77" t="s">
        <v>39</v>
      </c>
      <c r="J84" s="77" t="s">
        <v>19</v>
      </c>
      <c r="K84" s="78" t="s">
        <v>34</v>
      </c>
      <c r="L84" s="77" t="s">
        <v>98</v>
      </c>
      <c r="M84" s="74" t="s">
        <v>12473</v>
      </c>
      <c r="N84" s="74" t="s">
        <v>13</v>
      </c>
      <c r="O84" s="159"/>
      <c r="P84" s="77" t="s">
        <v>543</v>
      </c>
      <c r="Q84" s="77" t="s">
        <v>11044</v>
      </c>
      <c r="R84" s="77" t="s">
        <v>542</v>
      </c>
      <c r="S84" s="77"/>
      <c r="T84" s="77"/>
      <c r="U84" s="77" t="s">
        <v>542</v>
      </c>
      <c r="V84" s="74" t="s">
        <v>97</v>
      </c>
      <c r="W84" s="100"/>
      <c r="X84" s="99"/>
      <c r="Y84" s="99"/>
      <c r="Z84" s="100"/>
      <c r="AA84" s="99" t="s">
        <v>546</v>
      </c>
      <c r="AB84" s="99"/>
      <c r="AC84" s="100" t="s">
        <v>544</v>
      </c>
      <c r="AD84" s="100" t="s">
        <v>545</v>
      </c>
      <c r="AE84" s="83"/>
      <c r="AF84" s="54"/>
      <c r="AG84" s="78" t="s">
        <v>10998</v>
      </c>
      <c r="AH84" s="77" t="s">
        <v>20</v>
      </c>
      <c r="AI84" s="77" t="s">
        <v>102</v>
      </c>
      <c r="AJ84" s="77" t="s">
        <v>103</v>
      </c>
      <c r="AK84" s="77" t="s">
        <v>539</v>
      </c>
      <c r="AL84" s="77" t="s">
        <v>540</v>
      </c>
      <c r="AM84" s="77" t="s">
        <v>25</v>
      </c>
      <c r="AN84" s="77" t="s">
        <v>106</v>
      </c>
      <c r="AO84" s="77" t="s">
        <v>107</v>
      </c>
      <c r="AP84" s="77" t="s">
        <v>108</v>
      </c>
      <c r="AQ84" s="77"/>
      <c r="AR84" s="79">
        <f>COUNTIF('Jalon + top _horaire passage'!A:A,A84)+IF(W84&lt;&gt;"",COUNTIF('Jalon + top _horaire passage'!A:A,W84),0)+IF(X84&lt;&gt;"",COUNTIF('Jalon + top _horaire passage'!A:A,X84),0)+IF(Y84&lt;&gt;"",COUNTIF('Jalon + top _horaire passage'!A:A,Y84),0)+IF(AA84&lt;&gt;"",COUNTIF('Jalon + top _horaire passage'!A:A,AA84),0)+IF(AB84&lt;&gt;"",COUNTIF('Jalon + top _horaire passage'!A:A,AB84),0)+IF(AD84&lt;&gt;"",COUNTIF('Jalon + top _horaire passage'!A:A,AD84),0)</f>
        <v>0</v>
      </c>
    </row>
    <row r="85" spans="1:44" x14ac:dyDescent="0.3">
      <c r="A85" s="77" t="s">
        <v>547</v>
      </c>
      <c r="B85" s="159" t="s">
        <v>535</v>
      </c>
      <c r="C85" s="78" t="s">
        <v>101</v>
      </c>
      <c r="D85" s="77" t="s">
        <v>42</v>
      </c>
      <c r="E85" s="77" t="s">
        <v>547</v>
      </c>
      <c r="F85" s="77" t="s">
        <v>533</v>
      </c>
      <c r="G85" s="77" t="s">
        <v>534</v>
      </c>
      <c r="H85" s="77" t="s">
        <v>44</v>
      </c>
      <c r="I85" s="77" t="s">
        <v>39</v>
      </c>
      <c r="J85" s="77" t="s">
        <v>19</v>
      </c>
      <c r="K85" s="78" t="s">
        <v>34</v>
      </c>
      <c r="L85" s="77" t="s">
        <v>98</v>
      </c>
      <c r="M85" s="74" t="s">
        <v>12473</v>
      </c>
      <c r="N85" s="74" t="s">
        <v>13</v>
      </c>
      <c r="O85" s="159" t="s">
        <v>12470</v>
      </c>
      <c r="P85" s="77" t="s">
        <v>548</v>
      </c>
      <c r="Q85" s="77" t="s">
        <v>30</v>
      </c>
      <c r="R85" s="77" t="s">
        <v>547</v>
      </c>
      <c r="S85" s="77"/>
      <c r="T85" s="77"/>
      <c r="U85" s="77" t="s">
        <v>11197</v>
      </c>
      <c r="V85" s="74" t="s">
        <v>97</v>
      </c>
      <c r="W85" s="100"/>
      <c r="X85" s="99"/>
      <c r="Y85" s="99"/>
      <c r="Z85" s="100"/>
      <c r="AA85" s="99" t="s">
        <v>551</v>
      </c>
      <c r="AB85" s="99"/>
      <c r="AC85" s="100" t="s">
        <v>549</v>
      </c>
      <c r="AD85" s="100" t="s">
        <v>550</v>
      </c>
      <c r="AE85" s="83"/>
      <c r="AF85" s="54"/>
      <c r="AG85" s="78" t="s">
        <v>10998</v>
      </c>
      <c r="AH85" s="77" t="s">
        <v>20</v>
      </c>
      <c r="AI85" s="77" t="s">
        <v>102</v>
      </c>
      <c r="AJ85" s="77" t="s">
        <v>103</v>
      </c>
      <c r="AK85" s="77" t="s">
        <v>539</v>
      </c>
      <c r="AL85" s="77" t="s">
        <v>540</v>
      </c>
      <c r="AM85" s="77" t="s">
        <v>25</v>
      </c>
      <c r="AN85" s="77" t="s">
        <v>106</v>
      </c>
      <c r="AO85" s="77" t="s">
        <v>107</v>
      </c>
      <c r="AP85" s="77" t="s">
        <v>108</v>
      </c>
      <c r="AQ85" s="77"/>
      <c r="AR85" s="79">
        <f>COUNTIF('Jalon + top _horaire passage'!A:A,A85)+IF(W85&lt;&gt;"",COUNTIF('Jalon + top _horaire passage'!A:A,W85),0)+IF(X85&lt;&gt;"",COUNTIF('Jalon + top _horaire passage'!A:A,X85),0)+IF(Y85&lt;&gt;"",COUNTIF('Jalon + top _horaire passage'!A:A,Y85),0)+IF(AA85&lt;&gt;"",COUNTIF('Jalon + top _horaire passage'!A:A,AA85),0)+IF(AB85&lt;&gt;"",COUNTIF('Jalon + top _horaire passage'!A:A,AB85),0)+IF(AD85&lt;&gt;"",COUNTIF('Jalon + top _horaire passage'!A:A,AD85),0)</f>
        <v>0</v>
      </c>
    </row>
    <row r="86" spans="1:44" x14ac:dyDescent="0.3">
      <c r="A86" s="77" t="s">
        <v>552</v>
      </c>
      <c r="B86" s="159" t="s">
        <v>535</v>
      </c>
      <c r="C86" s="78" t="s">
        <v>101</v>
      </c>
      <c r="D86" s="77" t="s">
        <v>42</v>
      </c>
      <c r="E86" s="77" t="s">
        <v>552</v>
      </c>
      <c r="F86" s="77" t="s">
        <v>533</v>
      </c>
      <c r="G86" s="77" t="s">
        <v>534</v>
      </c>
      <c r="H86" s="77" t="s">
        <v>44</v>
      </c>
      <c r="I86" s="77" t="s">
        <v>39</v>
      </c>
      <c r="J86" s="77" t="s">
        <v>237</v>
      </c>
      <c r="K86" s="78" t="s">
        <v>34</v>
      </c>
      <c r="L86" s="77" t="s">
        <v>98</v>
      </c>
      <c r="M86" s="74" t="s">
        <v>12473</v>
      </c>
      <c r="N86" s="74" t="s">
        <v>13</v>
      </c>
      <c r="O86" s="159"/>
      <c r="P86" s="77" t="s">
        <v>553</v>
      </c>
      <c r="Q86" s="77" t="s">
        <v>11044</v>
      </c>
      <c r="R86" s="77" t="s">
        <v>552</v>
      </c>
      <c r="S86" s="77"/>
      <c r="T86" s="77"/>
      <c r="U86" s="77" t="s">
        <v>552</v>
      </c>
      <c r="V86" s="74" t="s">
        <v>97</v>
      </c>
      <c r="W86" s="100"/>
      <c r="X86" s="99"/>
      <c r="Y86" s="99"/>
      <c r="Z86" s="100"/>
      <c r="AA86" s="99" t="s">
        <v>556</v>
      </c>
      <c r="AB86" s="99"/>
      <c r="AC86" s="100" t="s">
        <v>554</v>
      </c>
      <c r="AD86" s="100" t="s">
        <v>555</v>
      </c>
      <c r="AE86" s="83"/>
      <c r="AF86" s="54"/>
      <c r="AG86" s="78" t="s">
        <v>10998</v>
      </c>
      <c r="AH86" s="77" t="s">
        <v>20</v>
      </c>
      <c r="AI86" s="77" t="s">
        <v>102</v>
      </c>
      <c r="AJ86" s="77" t="s">
        <v>103</v>
      </c>
      <c r="AK86" s="77" t="s">
        <v>539</v>
      </c>
      <c r="AL86" s="77" t="s">
        <v>540</v>
      </c>
      <c r="AM86" s="77" t="s">
        <v>25</v>
      </c>
      <c r="AN86" s="77" t="s">
        <v>106</v>
      </c>
      <c r="AO86" s="77" t="s">
        <v>107</v>
      </c>
      <c r="AP86" s="77" t="s">
        <v>108</v>
      </c>
      <c r="AQ86" s="77"/>
      <c r="AR86" s="79">
        <f>COUNTIF('Jalon + top _horaire passage'!A:A,A86)+IF(W86&lt;&gt;"",COUNTIF('Jalon + top _horaire passage'!A:A,W86),0)+IF(X86&lt;&gt;"",COUNTIF('Jalon + top _horaire passage'!A:A,X86),0)+IF(Y86&lt;&gt;"",COUNTIF('Jalon + top _horaire passage'!A:A,Y86),0)+IF(AA86&lt;&gt;"",COUNTIF('Jalon + top _horaire passage'!A:A,AA86),0)+IF(AB86&lt;&gt;"",COUNTIF('Jalon + top _horaire passage'!A:A,AB86),0)+IF(AD86&lt;&gt;"",COUNTIF('Jalon + top _horaire passage'!A:A,AD86),0)</f>
        <v>0</v>
      </c>
    </row>
    <row r="87" spans="1:44" x14ac:dyDescent="0.3">
      <c r="A87" s="77" t="s">
        <v>557</v>
      </c>
      <c r="B87" s="159" t="s">
        <v>535</v>
      </c>
      <c r="C87" s="78" t="s">
        <v>101</v>
      </c>
      <c r="D87" s="77" t="s">
        <v>42</v>
      </c>
      <c r="E87" s="77" t="s">
        <v>557</v>
      </c>
      <c r="F87" s="77" t="s">
        <v>533</v>
      </c>
      <c r="G87" s="77" t="s">
        <v>534</v>
      </c>
      <c r="H87" s="77" t="s">
        <v>44</v>
      </c>
      <c r="I87" s="77" t="s">
        <v>39</v>
      </c>
      <c r="J87" s="77" t="s">
        <v>237</v>
      </c>
      <c r="K87" s="78" t="s">
        <v>34</v>
      </c>
      <c r="L87" s="77" t="s">
        <v>98</v>
      </c>
      <c r="M87" s="74" t="s">
        <v>12473</v>
      </c>
      <c r="N87" s="74" t="s">
        <v>13</v>
      </c>
      <c r="O87" s="159"/>
      <c r="P87" s="77" t="s">
        <v>558</v>
      </c>
      <c r="Q87" s="77" t="s">
        <v>11044</v>
      </c>
      <c r="R87" s="77" t="s">
        <v>557</v>
      </c>
      <c r="S87" s="77"/>
      <c r="T87" s="77"/>
      <c r="U87" s="77" t="s">
        <v>552</v>
      </c>
      <c r="V87" s="74" t="s">
        <v>97</v>
      </c>
      <c r="W87" s="100"/>
      <c r="X87" s="99"/>
      <c r="Y87" s="99"/>
      <c r="Z87" s="100"/>
      <c r="AA87" s="99" t="s">
        <v>561</v>
      </c>
      <c r="AB87" s="99"/>
      <c r="AC87" s="100" t="s">
        <v>559</v>
      </c>
      <c r="AD87" s="100" t="s">
        <v>560</v>
      </c>
      <c r="AE87" s="83"/>
      <c r="AF87" s="54"/>
      <c r="AG87" s="78" t="s">
        <v>10998</v>
      </c>
      <c r="AH87" s="77" t="s">
        <v>20</v>
      </c>
      <c r="AI87" s="77" t="s">
        <v>102</v>
      </c>
      <c r="AJ87" s="77" t="s">
        <v>103</v>
      </c>
      <c r="AK87" s="77" t="s">
        <v>539</v>
      </c>
      <c r="AL87" s="77" t="s">
        <v>540</v>
      </c>
      <c r="AM87" s="77" t="s">
        <v>25</v>
      </c>
      <c r="AN87" s="77" t="s">
        <v>106</v>
      </c>
      <c r="AO87" s="77" t="s">
        <v>107</v>
      </c>
      <c r="AP87" s="77" t="s">
        <v>108</v>
      </c>
      <c r="AQ87" s="77"/>
      <c r="AR87" s="79">
        <f>COUNTIF('Jalon + top _horaire passage'!A:A,A87)+IF(W87&lt;&gt;"",COUNTIF('Jalon + top _horaire passage'!A:A,W87),0)+IF(X87&lt;&gt;"",COUNTIF('Jalon + top _horaire passage'!A:A,X87),0)+IF(Y87&lt;&gt;"",COUNTIF('Jalon + top _horaire passage'!A:A,Y87),0)+IF(AA87&lt;&gt;"",COUNTIF('Jalon + top _horaire passage'!A:A,AA87),0)+IF(AB87&lt;&gt;"",COUNTIF('Jalon + top _horaire passage'!A:A,AB87),0)+IF(AD87&lt;&gt;"",COUNTIF('Jalon + top _horaire passage'!A:A,AD87),0)</f>
        <v>0</v>
      </c>
    </row>
    <row r="88" spans="1:44" x14ac:dyDescent="0.3">
      <c r="A88" s="77" t="s">
        <v>562</v>
      </c>
      <c r="B88" s="159" t="s">
        <v>535</v>
      </c>
      <c r="C88" s="78" t="s">
        <v>101</v>
      </c>
      <c r="D88" s="77" t="s">
        <v>42</v>
      </c>
      <c r="E88" s="77" t="s">
        <v>562</v>
      </c>
      <c r="F88" s="77" t="s">
        <v>533</v>
      </c>
      <c r="G88" s="77" t="s">
        <v>534</v>
      </c>
      <c r="H88" s="77" t="s">
        <v>44</v>
      </c>
      <c r="I88" s="77" t="s">
        <v>39</v>
      </c>
      <c r="J88" s="77" t="s">
        <v>19</v>
      </c>
      <c r="K88" s="78" t="s">
        <v>34</v>
      </c>
      <c r="L88" s="77" t="s">
        <v>98</v>
      </c>
      <c r="M88" s="74" t="s">
        <v>12473</v>
      </c>
      <c r="N88" s="74" t="s">
        <v>13</v>
      </c>
      <c r="O88" s="159"/>
      <c r="P88" s="77" t="s">
        <v>563</v>
      </c>
      <c r="Q88" s="77" t="s">
        <v>11044</v>
      </c>
      <c r="R88" s="77" t="s">
        <v>562</v>
      </c>
      <c r="S88" s="77"/>
      <c r="T88" s="77"/>
      <c r="U88" s="77" t="s">
        <v>552</v>
      </c>
      <c r="V88" s="74" t="s">
        <v>97</v>
      </c>
      <c r="W88" s="100"/>
      <c r="X88" s="99"/>
      <c r="Y88" s="99"/>
      <c r="Z88" s="100"/>
      <c r="AA88" s="99" t="s">
        <v>566</v>
      </c>
      <c r="AB88" s="99"/>
      <c r="AC88" s="100" t="s">
        <v>564</v>
      </c>
      <c r="AD88" s="100" t="s">
        <v>565</v>
      </c>
      <c r="AE88" s="83"/>
      <c r="AF88" s="54"/>
      <c r="AG88" s="78" t="s">
        <v>10998</v>
      </c>
      <c r="AH88" s="77" t="s">
        <v>20</v>
      </c>
      <c r="AI88" s="77" t="s">
        <v>102</v>
      </c>
      <c r="AJ88" s="77" t="s">
        <v>103</v>
      </c>
      <c r="AK88" s="77" t="s">
        <v>539</v>
      </c>
      <c r="AL88" s="77" t="s">
        <v>540</v>
      </c>
      <c r="AM88" s="77" t="s">
        <v>25</v>
      </c>
      <c r="AN88" s="77" t="s">
        <v>106</v>
      </c>
      <c r="AO88" s="77" t="s">
        <v>107</v>
      </c>
      <c r="AP88" s="77" t="s">
        <v>108</v>
      </c>
      <c r="AQ88" s="77"/>
      <c r="AR88" s="79">
        <f>COUNTIF('Jalon + top _horaire passage'!A:A,A88)+IF(W88&lt;&gt;"",COUNTIF('Jalon + top _horaire passage'!A:A,W88),0)+IF(X88&lt;&gt;"",COUNTIF('Jalon + top _horaire passage'!A:A,X88),0)+IF(Y88&lt;&gt;"",COUNTIF('Jalon + top _horaire passage'!A:A,Y88),0)+IF(AA88&lt;&gt;"",COUNTIF('Jalon + top _horaire passage'!A:A,AA88),0)+IF(AB88&lt;&gt;"",COUNTIF('Jalon + top _horaire passage'!A:A,AB88),0)+IF(AD88&lt;&gt;"",COUNTIF('Jalon + top _horaire passage'!A:A,AD88),0)</f>
        <v>0</v>
      </c>
    </row>
    <row r="89" spans="1:44" x14ac:dyDescent="0.3">
      <c r="A89" s="77" t="s">
        <v>567</v>
      </c>
      <c r="B89" s="159" t="s">
        <v>535</v>
      </c>
      <c r="C89" s="78" t="s">
        <v>101</v>
      </c>
      <c r="D89" s="77" t="s">
        <v>42</v>
      </c>
      <c r="E89" s="77" t="s">
        <v>567</v>
      </c>
      <c r="F89" s="77" t="s">
        <v>533</v>
      </c>
      <c r="G89" s="77" t="s">
        <v>534</v>
      </c>
      <c r="H89" s="77" t="s">
        <v>44</v>
      </c>
      <c r="I89" s="77" t="s">
        <v>39</v>
      </c>
      <c r="J89" s="77" t="s">
        <v>571</v>
      </c>
      <c r="K89" s="78" t="s">
        <v>34</v>
      </c>
      <c r="L89" s="77" t="s">
        <v>98</v>
      </c>
      <c r="M89" s="74" t="s">
        <v>12473</v>
      </c>
      <c r="N89" s="74" t="s">
        <v>13</v>
      </c>
      <c r="O89" s="159"/>
      <c r="P89" s="77" t="s">
        <v>568</v>
      </c>
      <c r="Q89" s="77" t="s">
        <v>30</v>
      </c>
      <c r="R89" s="77" t="s">
        <v>567</v>
      </c>
      <c r="S89" s="77"/>
      <c r="T89" s="77" t="s">
        <v>9241</v>
      </c>
      <c r="U89" s="77" t="s">
        <v>567</v>
      </c>
      <c r="V89" s="74" t="s">
        <v>216</v>
      </c>
      <c r="W89" s="100"/>
      <c r="X89" s="99"/>
      <c r="Y89" s="99"/>
      <c r="Z89" s="100"/>
      <c r="AA89" s="99" t="s">
        <v>572</v>
      </c>
      <c r="AB89" s="99"/>
      <c r="AC89" s="100" t="s">
        <v>569</v>
      </c>
      <c r="AD89" s="100" t="s">
        <v>570</v>
      </c>
      <c r="AE89" s="83"/>
      <c r="AF89" s="54"/>
      <c r="AG89" s="78" t="s">
        <v>12307</v>
      </c>
      <c r="AH89" s="77" t="s">
        <v>20</v>
      </c>
      <c r="AI89" s="77" t="s">
        <v>102</v>
      </c>
      <c r="AJ89" s="77" t="s">
        <v>103</v>
      </c>
      <c r="AK89" s="77" t="s">
        <v>539</v>
      </c>
      <c r="AL89" s="77" t="s">
        <v>540</v>
      </c>
      <c r="AM89" s="77" t="s">
        <v>25</v>
      </c>
      <c r="AN89" s="77" t="s">
        <v>106</v>
      </c>
      <c r="AO89" s="77" t="s">
        <v>107</v>
      </c>
      <c r="AP89" s="77" t="s">
        <v>108</v>
      </c>
      <c r="AQ89" s="77"/>
      <c r="AR89" s="79">
        <f>COUNTIF('Jalon + top _horaire passage'!A:A,A89)+IF(W89&lt;&gt;"",COUNTIF('Jalon + top _horaire passage'!A:A,W89),0)+IF(X89&lt;&gt;"",COUNTIF('Jalon + top _horaire passage'!A:A,X89),0)+IF(Y89&lt;&gt;"",COUNTIF('Jalon + top _horaire passage'!A:A,Y89),0)+IF(AA89&lt;&gt;"",COUNTIF('Jalon + top _horaire passage'!A:A,AA89),0)+IF(AB89&lt;&gt;"",COUNTIF('Jalon + top _horaire passage'!A:A,AB89),0)+IF(AD89&lt;&gt;"",COUNTIF('Jalon + top _horaire passage'!A:A,AD89),0)</f>
        <v>0</v>
      </c>
    </row>
    <row r="90" spans="1:44" x14ac:dyDescent="0.3">
      <c r="A90" s="77" t="s">
        <v>573</v>
      </c>
      <c r="B90" s="159" t="s">
        <v>535</v>
      </c>
      <c r="C90" s="78" t="s">
        <v>101</v>
      </c>
      <c r="D90" s="77" t="s">
        <v>42</v>
      </c>
      <c r="E90" s="77" t="s">
        <v>573</v>
      </c>
      <c r="F90" s="77" t="s">
        <v>533</v>
      </c>
      <c r="G90" s="77" t="s">
        <v>534</v>
      </c>
      <c r="H90" s="77" t="s">
        <v>44</v>
      </c>
      <c r="I90" s="77" t="s">
        <v>39</v>
      </c>
      <c r="J90" s="77" t="s">
        <v>571</v>
      </c>
      <c r="K90" s="78" t="s">
        <v>34</v>
      </c>
      <c r="L90" s="77" t="s">
        <v>98</v>
      </c>
      <c r="M90" s="74" t="s">
        <v>12473</v>
      </c>
      <c r="N90" s="74" t="s">
        <v>13</v>
      </c>
      <c r="O90" s="159"/>
      <c r="P90" s="77" t="s">
        <v>574</v>
      </c>
      <c r="Q90" s="77" t="s">
        <v>30</v>
      </c>
      <c r="R90" s="77" t="s">
        <v>573</v>
      </c>
      <c r="S90" s="77"/>
      <c r="T90" s="77" t="s">
        <v>9241</v>
      </c>
      <c r="U90" s="77" t="s">
        <v>573</v>
      </c>
      <c r="V90" s="74" t="s">
        <v>216</v>
      </c>
      <c r="W90" s="100"/>
      <c r="X90" s="99"/>
      <c r="Y90" s="99"/>
      <c r="Z90" s="100"/>
      <c r="AA90" s="99" t="s">
        <v>577</v>
      </c>
      <c r="AB90" s="99"/>
      <c r="AC90" s="100" t="s">
        <v>575</v>
      </c>
      <c r="AD90" s="100" t="s">
        <v>576</v>
      </c>
      <c r="AE90" s="83"/>
      <c r="AF90" s="54"/>
      <c r="AG90" s="78" t="s">
        <v>12307</v>
      </c>
      <c r="AH90" s="77" t="s">
        <v>20</v>
      </c>
      <c r="AI90" s="77" t="s">
        <v>102</v>
      </c>
      <c r="AJ90" s="77" t="s">
        <v>103</v>
      </c>
      <c r="AK90" s="77" t="s">
        <v>539</v>
      </c>
      <c r="AL90" s="77" t="s">
        <v>540</v>
      </c>
      <c r="AM90" s="77" t="s">
        <v>25</v>
      </c>
      <c r="AN90" s="77" t="s">
        <v>106</v>
      </c>
      <c r="AO90" s="77" t="s">
        <v>107</v>
      </c>
      <c r="AP90" s="77" t="s">
        <v>108</v>
      </c>
      <c r="AQ90" s="77"/>
      <c r="AR90" s="79">
        <f>COUNTIF('Jalon + top _horaire passage'!A:A,A90)+IF(W90&lt;&gt;"",COUNTIF('Jalon + top _horaire passage'!A:A,W90),0)+IF(X90&lt;&gt;"",COUNTIF('Jalon + top _horaire passage'!A:A,X90),0)+IF(Y90&lt;&gt;"",COUNTIF('Jalon + top _horaire passage'!A:A,Y90),0)+IF(AA90&lt;&gt;"",COUNTIF('Jalon + top _horaire passage'!A:A,AA90),0)+IF(AB90&lt;&gt;"",COUNTIF('Jalon + top _horaire passage'!A:A,AB90),0)+IF(AD90&lt;&gt;"",COUNTIF('Jalon + top _horaire passage'!A:A,AD90),0)</f>
        <v>0</v>
      </c>
    </row>
    <row r="91" spans="1:44" x14ac:dyDescent="0.3">
      <c r="A91" s="77" t="s">
        <v>578</v>
      </c>
      <c r="B91" s="159" t="s">
        <v>535</v>
      </c>
      <c r="C91" s="78" t="s">
        <v>101</v>
      </c>
      <c r="D91" s="77" t="s">
        <v>42</v>
      </c>
      <c r="E91" s="77" t="s">
        <v>578</v>
      </c>
      <c r="F91" s="77" t="s">
        <v>533</v>
      </c>
      <c r="G91" s="77" t="s">
        <v>534</v>
      </c>
      <c r="H91" s="77" t="s">
        <v>44</v>
      </c>
      <c r="I91" s="77" t="s">
        <v>39</v>
      </c>
      <c r="J91" s="77" t="s">
        <v>19</v>
      </c>
      <c r="K91" s="78" t="s">
        <v>34</v>
      </c>
      <c r="L91" s="77" t="s">
        <v>98</v>
      </c>
      <c r="M91" s="74" t="s">
        <v>12473</v>
      </c>
      <c r="N91" s="74" t="s">
        <v>13</v>
      </c>
      <c r="O91" s="159"/>
      <c r="P91" s="77" t="s">
        <v>579</v>
      </c>
      <c r="Q91" s="77" t="s">
        <v>30</v>
      </c>
      <c r="R91" s="77" t="s">
        <v>578</v>
      </c>
      <c r="S91" s="77"/>
      <c r="T91" s="77"/>
      <c r="U91" s="77" t="s">
        <v>11201</v>
      </c>
      <c r="V91" s="74" t="s">
        <v>97</v>
      </c>
      <c r="W91" s="100"/>
      <c r="X91" s="99"/>
      <c r="Y91" s="99"/>
      <c r="Z91" s="100"/>
      <c r="AA91" s="99" t="s">
        <v>582</v>
      </c>
      <c r="AB91" s="99"/>
      <c r="AC91" s="100" t="s">
        <v>580</v>
      </c>
      <c r="AD91" s="100" t="s">
        <v>581</v>
      </c>
      <c r="AE91" s="83"/>
      <c r="AF91" s="54"/>
      <c r="AG91" s="78" t="s">
        <v>10998</v>
      </c>
      <c r="AH91" s="77" t="s">
        <v>20</v>
      </c>
      <c r="AI91" s="77" t="s">
        <v>102</v>
      </c>
      <c r="AJ91" s="77" t="s">
        <v>103</v>
      </c>
      <c r="AK91" s="77" t="s">
        <v>539</v>
      </c>
      <c r="AL91" s="77" t="s">
        <v>540</v>
      </c>
      <c r="AM91" s="77" t="s">
        <v>25</v>
      </c>
      <c r="AN91" s="77" t="s">
        <v>106</v>
      </c>
      <c r="AO91" s="77" t="s">
        <v>107</v>
      </c>
      <c r="AP91" s="77" t="s">
        <v>108</v>
      </c>
      <c r="AQ91" s="77"/>
      <c r="AR91" s="79">
        <f>COUNTIF('Jalon + top _horaire passage'!A:A,A91)+IF(W91&lt;&gt;"",COUNTIF('Jalon + top _horaire passage'!A:A,W91),0)+IF(X91&lt;&gt;"",COUNTIF('Jalon + top _horaire passage'!A:A,X91),0)+IF(Y91&lt;&gt;"",COUNTIF('Jalon + top _horaire passage'!A:A,Y91),0)+IF(AA91&lt;&gt;"",COUNTIF('Jalon + top _horaire passage'!A:A,AA91),0)+IF(AB91&lt;&gt;"",COUNTIF('Jalon + top _horaire passage'!A:A,AB91),0)+IF(AD91&lt;&gt;"",COUNTIF('Jalon + top _horaire passage'!A:A,AD91),0)</f>
        <v>0</v>
      </c>
    </row>
    <row r="92" spans="1:44" x14ac:dyDescent="0.3">
      <c r="A92" s="77" t="s">
        <v>583</v>
      </c>
      <c r="B92" s="159" t="s">
        <v>535</v>
      </c>
      <c r="C92" s="78" t="s">
        <v>101</v>
      </c>
      <c r="D92" s="77" t="s">
        <v>42</v>
      </c>
      <c r="E92" s="77" t="s">
        <v>583</v>
      </c>
      <c r="F92" s="77" t="s">
        <v>533</v>
      </c>
      <c r="G92" s="77" t="s">
        <v>534</v>
      </c>
      <c r="H92" s="77" t="s">
        <v>44</v>
      </c>
      <c r="I92" s="77" t="s">
        <v>39</v>
      </c>
      <c r="J92" s="77" t="s">
        <v>19</v>
      </c>
      <c r="K92" s="78" t="s">
        <v>34</v>
      </c>
      <c r="L92" s="77" t="s">
        <v>98</v>
      </c>
      <c r="M92" s="74" t="s">
        <v>12473</v>
      </c>
      <c r="N92" s="74" t="s">
        <v>13</v>
      </c>
      <c r="O92" s="159"/>
      <c r="P92" s="77" t="s">
        <v>584</v>
      </c>
      <c r="Q92" s="77" t="s">
        <v>30</v>
      </c>
      <c r="R92" s="77" t="s">
        <v>583</v>
      </c>
      <c r="S92" s="77"/>
      <c r="T92" s="77"/>
      <c r="U92" s="77" t="s">
        <v>11174</v>
      </c>
      <c r="V92" s="74" t="s">
        <v>97</v>
      </c>
      <c r="W92" s="100"/>
      <c r="X92" s="99"/>
      <c r="Y92" s="99"/>
      <c r="Z92" s="100"/>
      <c r="AA92" s="99" t="s">
        <v>587</v>
      </c>
      <c r="AB92" s="99"/>
      <c r="AC92" s="100" t="s">
        <v>585</v>
      </c>
      <c r="AD92" s="100" t="s">
        <v>586</v>
      </c>
      <c r="AE92" s="83"/>
      <c r="AF92" s="54"/>
      <c r="AG92" s="78" t="s">
        <v>10998</v>
      </c>
      <c r="AH92" s="77" t="s">
        <v>20</v>
      </c>
      <c r="AI92" s="77" t="s">
        <v>102</v>
      </c>
      <c r="AJ92" s="77" t="s">
        <v>103</v>
      </c>
      <c r="AK92" s="77" t="s">
        <v>539</v>
      </c>
      <c r="AL92" s="77" t="s">
        <v>540</v>
      </c>
      <c r="AM92" s="77" t="s">
        <v>25</v>
      </c>
      <c r="AN92" s="77" t="s">
        <v>106</v>
      </c>
      <c r="AO92" s="77" t="s">
        <v>107</v>
      </c>
      <c r="AP92" s="77" t="s">
        <v>108</v>
      </c>
      <c r="AQ92" s="77"/>
      <c r="AR92" s="79">
        <f>COUNTIF('Jalon + top _horaire passage'!A:A,A92)+IF(W92&lt;&gt;"",COUNTIF('Jalon + top _horaire passage'!A:A,W92),0)+IF(X92&lt;&gt;"",COUNTIF('Jalon + top _horaire passage'!A:A,X92),0)+IF(Y92&lt;&gt;"",COUNTIF('Jalon + top _horaire passage'!A:A,Y92),0)+IF(AA92&lt;&gt;"",COUNTIF('Jalon + top _horaire passage'!A:A,AA92),0)+IF(AB92&lt;&gt;"",COUNTIF('Jalon + top _horaire passage'!A:A,AB92),0)+IF(AD92&lt;&gt;"",COUNTIF('Jalon + top _horaire passage'!A:A,AD92),0)</f>
        <v>0</v>
      </c>
    </row>
    <row r="93" spans="1:44" x14ac:dyDescent="0.3">
      <c r="A93" s="77" t="s">
        <v>588</v>
      </c>
      <c r="B93" s="159" t="s">
        <v>535</v>
      </c>
      <c r="C93" s="78" t="s">
        <v>101</v>
      </c>
      <c r="D93" s="77" t="s">
        <v>42</v>
      </c>
      <c r="E93" s="77" t="s">
        <v>588</v>
      </c>
      <c r="F93" s="77" t="s">
        <v>533</v>
      </c>
      <c r="G93" s="77" t="s">
        <v>534</v>
      </c>
      <c r="H93" s="77" t="s">
        <v>44</v>
      </c>
      <c r="I93" s="77" t="s">
        <v>39</v>
      </c>
      <c r="J93" s="77" t="s">
        <v>19</v>
      </c>
      <c r="K93" s="78" t="s">
        <v>34</v>
      </c>
      <c r="L93" s="77" t="s">
        <v>98</v>
      </c>
      <c r="M93" s="74" t="s">
        <v>12473</v>
      </c>
      <c r="N93" s="74" t="s">
        <v>13</v>
      </c>
      <c r="O93" s="159"/>
      <c r="P93" s="77" t="s">
        <v>589</v>
      </c>
      <c r="Q93" s="77" t="s">
        <v>30</v>
      </c>
      <c r="R93" s="77" t="s">
        <v>588</v>
      </c>
      <c r="S93" s="77"/>
      <c r="T93" s="77"/>
      <c r="U93" s="77" t="s">
        <v>11175</v>
      </c>
      <c r="V93" s="74" t="s">
        <v>97</v>
      </c>
      <c r="W93" s="100"/>
      <c r="X93" s="99"/>
      <c r="Y93" s="99"/>
      <c r="Z93" s="100"/>
      <c r="AA93" s="147" t="s">
        <v>592</v>
      </c>
      <c r="AB93" s="99"/>
      <c r="AC93" s="100" t="s">
        <v>590</v>
      </c>
      <c r="AD93" s="100" t="s">
        <v>591</v>
      </c>
      <c r="AE93" s="83"/>
      <c r="AF93" s="54"/>
      <c r="AG93" s="78" t="s">
        <v>10998</v>
      </c>
      <c r="AH93" s="77" t="s">
        <v>20</v>
      </c>
      <c r="AI93" s="77" t="s">
        <v>102</v>
      </c>
      <c r="AJ93" s="77" t="s">
        <v>103</v>
      </c>
      <c r="AK93" s="77" t="s">
        <v>539</v>
      </c>
      <c r="AL93" s="77" t="s">
        <v>540</v>
      </c>
      <c r="AM93" s="77" t="s">
        <v>25</v>
      </c>
      <c r="AN93" s="77" t="s">
        <v>106</v>
      </c>
      <c r="AO93" s="77" t="s">
        <v>107</v>
      </c>
      <c r="AP93" s="77" t="s">
        <v>108</v>
      </c>
      <c r="AQ93" s="77"/>
      <c r="AR93" s="79">
        <f>COUNTIF('Jalon + top _horaire passage'!A:A,A93)+IF(W93&lt;&gt;"",COUNTIF('Jalon + top _horaire passage'!A:A,W93),0)+IF(X93&lt;&gt;"",COUNTIF('Jalon + top _horaire passage'!A:A,X93),0)+IF(Y93&lt;&gt;"",COUNTIF('Jalon + top _horaire passage'!A:A,Y93),0)+IF(AA93&lt;&gt;"",COUNTIF('Jalon + top _horaire passage'!A:A,AA93),0)+IF(AB93&lt;&gt;"",COUNTIF('Jalon + top _horaire passage'!A:A,AB93),0)+IF(AD93&lt;&gt;"",COUNTIF('Jalon + top _horaire passage'!A:A,AD93),0)</f>
        <v>0</v>
      </c>
    </row>
    <row r="94" spans="1:44" x14ac:dyDescent="0.3">
      <c r="A94" s="77" t="s">
        <v>593</v>
      </c>
      <c r="B94" s="159" t="s">
        <v>535</v>
      </c>
      <c r="C94" s="78" t="s">
        <v>101</v>
      </c>
      <c r="D94" s="77" t="s">
        <v>42</v>
      </c>
      <c r="E94" s="77" t="s">
        <v>593</v>
      </c>
      <c r="F94" s="77" t="s">
        <v>533</v>
      </c>
      <c r="G94" s="77" t="s">
        <v>534</v>
      </c>
      <c r="H94" s="77" t="s">
        <v>44</v>
      </c>
      <c r="I94" s="77" t="s">
        <v>39</v>
      </c>
      <c r="J94" s="77" t="s">
        <v>19</v>
      </c>
      <c r="K94" s="78" t="s">
        <v>34</v>
      </c>
      <c r="L94" s="77" t="s">
        <v>98</v>
      </c>
      <c r="M94" s="74" t="s">
        <v>12473</v>
      </c>
      <c r="N94" s="74" t="s">
        <v>13</v>
      </c>
      <c r="O94" s="159"/>
      <c r="P94" s="77" t="s">
        <v>594</v>
      </c>
      <c r="Q94" s="77" t="s">
        <v>30</v>
      </c>
      <c r="R94" s="77" t="s">
        <v>593</v>
      </c>
      <c r="S94" s="77"/>
      <c r="T94" s="77"/>
      <c r="U94" s="77" t="s">
        <v>11176</v>
      </c>
      <c r="V94" s="74" t="s">
        <v>97</v>
      </c>
      <c r="W94" s="100"/>
      <c r="X94" s="99"/>
      <c r="Y94" s="99"/>
      <c r="Z94" s="100"/>
      <c r="AA94" s="99" t="s">
        <v>597</v>
      </c>
      <c r="AB94" s="99"/>
      <c r="AC94" s="100" t="s">
        <v>595</v>
      </c>
      <c r="AD94" s="100" t="s">
        <v>596</v>
      </c>
      <c r="AE94" s="83"/>
      <c r="AF94" s="54"/>
      <c r="AG94" s="78" t="s">
        <v>10998</v>
      </c>
      <c r="AH94" s="77" t="s">
        <v>20</v>
      </c>
      <c r="AI94" s="77" t="s">
        <v>102</v>
      </c>
      <c r="AJ94" s="77" t="s">
        <v>103</v>
      </c>
      <c r="AK94" s="77" t="s">
        <v>539</v>
      </c>
      <c r="AL94" s="77" t="s">
        <v>540</v>
      </c>
      <c r="AM94" s="77" t="s">
        <v>25</v>
      </c>
      <c r="AN94" s="77" t="s">
        <v>106</v>
      </c>
      <c r="AO94" s="77" t="s">
        <v>107</v>
      </c>
      <c r="AP94" s="77" t="s">
        <v>108</v>
      </c>
      <c r="AQ94" s="77"/>
      <c r="AR94" s="79">
        <f>COUNTIF('Jalon + top _horaire passage'!A:A,A94)+IF(W94&lt;&gt;"",COUNTIF('Jalon + top _horaire passage'!A:A,W94),0)+IF(X94&lt;&gt;"",COUNTIF('Jalon + top _horaire passage'!A:A,X94),0)+IF(Y94&lt;&gt;"",COUNTIF('Jalon + top _horaire passage'!A:A,Y94),0)+IF(AA94&lt;&gt;"",COUNTIF('Jalon + top _horaire passage'!A:A,AA94),0)+IF(AB94&lt;&gt;"",COUNTIF('Jalon + top _horaire passage'!A:A,AB94),0)+IF(AD94&lt;&gt;"",COUNTIF('Jalon + top _horaire passage'!A:A,AD94),0)</f>
        <v>0</v>
      </c>
    </row>
    <row r="95" spans="1:44" x14ac:dyDescent="0.3">
      <c r="A95" s="77" t="s">
        <v>598</v>
      </c>
      <c r="B95" s="159" t="s">
        <v>535</v>
      </c>
      <c r="C95" s="78" t="s">
        <v>101</v>
      </c>
      <c r="D95" s="77" t="s">
        <v>42</v>
      </c>
      <c r="E95" s="77" t="s">
        <v>598</v>
      </c>
      <c r="F95" s="77" t="s">
        <v>533</v>
      </c>
      <c r="G95" s="77" t="s">
        <v>534</v>
      </c>
      <c r="H95" s="77" t="s">
        <v>44</v>
      </c>
      <c r="I95" s="77" t="s">
        <v>39</v>
      </c>
      <c r="J95" s="77" t="s">
        <v>19</v>
      </c>
      <c r="K95" s="78" t="s">
        <v>34</v>
      </c>
      <c r="L95" s="77" t="s">
        <v>15</v>
      </c>
      <c r="M95" s="74" t="s">
        <v>12473</v>
      </c>
      <c r="N95" s="74" t="s">
        <v>13</v>
      </c>
      <c r="O95" s="159"/>
      <c r="P95" s="77" t="s">
        <v>599</v>
      </c>
      <c r="Q95" s="77" t="s">
        <v>30</v>
      </c>
      <c r="R95" s="77" t="s">
        <v>598</v>
      </c>
      <c r="S95" s="77"/>
      <c r="T95" s="77"/>
      <c r="U95" s="77" t="s">
        <v>598</v>
      </c>
      <c r="V95" s="74" t="s">
        <v>97</v>
      </c>
      <c r="W95" s="100"/>
      <c r="X95" s="99"/>
      <c r="Y95" s="99"/>
      <c r="Z95" s="100"/>
      <c r="AA95" s="99" t="s">
        <v>602</v>
      </c>
      <c r="AB95" s="99"/>
      <c r="AC95" s="100" t="s">
        <v>600</v>
      </c>
      <c r="AD95" s="100" t="s">
        <v>601</v>
      </c>
      <c r="AE95" s="83"/>
      <c r="AF95" s="54"/>
      <c r="AG95" s="78" t="s">
        <v>10999</v>
      </c>
      <c r="AH95" s="77" t="s">
        <v>20</v>
      </c>
      <c r="AI95" s="77" t="s">
        <v>102</v>
      </c>
      <c r="AJ95" s="77" t="s">
        <v>103</v>
      </c>
      <c r="AK95" s="77" t="s">
        <v>539</v>
      </c>
      <c r="AL95" s="77" t="s">
        <v>540</v>
      </c>
      <c r="AM95" s="77" t="s">
        <v>25</v>
      </c>
      <c r="AN95" s="77" t="s">
        <v>106</v>
      </c>
      <c r="AO95" s="77" t="s">
        <v>107</v>
      </c>
      <c r="AP95" s="77" t="s">
        <v>108</v>
      </c>
      <c r="AQ95" s="77"/>
      <c r="AR95" s="79">
        <f>COUNTIF('Jalon + top _horaire passage'!A:A,A95)+IF(W95&lt;&gt;"",COUNTIF('Jalon + top _horaire passage'!A:A,W95),0)+IF(X95&lt;&gt;"",COUNTIF('Jalon + top _horaire passage'!A:A,X95),0)+IF(Y95&lt;&gt;"",COUNTIF('Jalon + top _horaire passage'!A:A,Y95),0)+IF(AA95&lt;&gt;"",COUNTIF('Jalon + top _horaire passage'!A:A,AA95),0)+IF(AB95&lt;&gt;"",COUNTIF('Jalon + top _horaire passage'!A:A,AB95),0)+IF(AD95&lt;&gt;"",COUNTIF('Jalon + top _horaire passage'!A:A,AD95),0)</f>
        <v>0</v>
      </c>
    </row>
    <row r="96" spans="1:44" x14ac:dyDescent="0.3">
      <c r="A96" s="77" t="s">
        <v>603</v>
      </c>
      <c r="B96" s="159" t="s">
        <v>535</v>
      </c>
      <c r="C96" s="78" t="s">
        <v>101</v>
      </c>
      <c r="D96" s="77" t="s">
        <v>42</v>
      </c>
      <c r="E96" s="77" t="s">
        <v>603</v>
      </c>
      <c r="F96" s="77" t="s">
        <v>533</v>
      </c>
      <c r="G96" s="77" t="s">
        <v>534</v>
      </c>
      <c r="H96" s="77" t="s">
        <v>44</v>
      </c>
      <c r="I96" s="77" t="s">
        <v>39</v>
      </c>
      <c r="J96" s="77" t="s">
        <v>19</v>
      </c>
      <c r="K96" s="78" t="s">
        <v>34</v>
      </c>
      <c r="L96" s="77" t="s">
        <v>98</v>
      </c>
      <c r="M96" s="74" t="s">
        <v>12473</v>
      </c>
      <c r="N96" s="74" t="s">
        <v>13</v>
      </c>
      <c r="O96" s="159"/>
      <c r="P96" s="77" t="s">
        <v>604</v>
      </c>
      <c r="Q96" s="77" t="s">
        <v>30</v>
      </c>
      <c r="R96" s="77" t="s">
        <v>603</v>
      </c>
      <c r="S96" s="77"/>
      <c r="T96" s="77"/>
      <c r="U96" s="77" t="s">
        <v>11177</v>
      </c>
      <c r="V96" s="74" t="s">
        <v>97</v>
      </c>
      <c r="W96" s="100"/>
      <c r="X96" s="99"/>
      <c r="Y96" s="99"/>
      <c r="Z96" s="100"/>
      <c r="AA96" s="99" t="s">
        <v>607</v>
      </c>
      <c r="AB96" s="99"/>
      <c r="AC96" s="100" t="s">
        <v>605</v>
      </c>
      <c r="AD96" s="100" t="s">
        <v>606</v>
      </c>
      <c r="AE96" s="83"/>
      <c r="AF96" s="54"/>
      <c r="AG96" s="78" t="s">
        <v>10998</v>
      </c>
      <c r="AH96" s="77" t="s">
        <v>20</v>
      </c>
      <c r="AI96" s="77" t="s">
        <v>102</v>
      </c>
      <c r="AJ96" s="77" t="s">
        <v>103</v>
      </c>
      <c r="AK96" s="77" t="s">
        <v>539</v>
      </c>
      <c r="AL96" s="77" t="s">
        <v>540</v>
      </c>
      <c r="AM96" s="77" t="s">
        <v>25</v>
      </c>
      <c r="AN96" s="77" t="s">
        <v>106</v>
      </c>
      <c r="AO96" s="77" t="s">
        <v>107</v>
      </c>
      <c r="AP96" s="77" t="s">
        <v>108</v>
      </c>
      <c r="AQ96" s="77"/>
      <c r="AR96" s="79">
        <f>COUNTIF('Jalon + top _horaire passage'!A:A,A96)+IF(W96&lt;&gt;"",COUNTIF('Jalon + top _horaire passage'!A:A,W96),0)+IF(X96&lt;&gt;"",COUNTIF('Jalon + top _horaire passage'!A:A,X96),0)+IF(Y96&lt;&gt;"",COUNTIF('Jalon + top _horaire passage'!A:A,Y96),0)+IF(AA96&lt;&gt;"",COUNTIF('Jalon + top _horaire passage'!A:A,AA96),0)+IF(AB96&lt;&gt;"",COUNTIF('Jalon + top _horaire passage'!A:A,AB96),0)+IF(AD96&lt;&gt;"",COUNTIF('Jalon + top _horaire passage'!A:A,AD96),0)</f>
        <v>0</v>
      </c>
    </row>
    <row r="97" spans="1:44" x14ac:dyDescent="0.3">
      <c r="A97" s="77" t="s">
        <v>608</v>
      </c>
      <c r="B97" s="159" t="s">
        <v>535</v>
      </c>
      <c r="C97" s="78" t="s">
        <v>101</v>
      </c>
      <c r="D97" s="77" t="s">
        <v>42</v>
      </c>
      <c r="E97" s="77" t="s">
        <v>608</v>
      </c>
      <c r="F97" s="77" t="s">
        <v>533</v>
      </c>
      <c r="G97" s="77" t="s">
        <v>534</v>
      </c>
      <c r="H97" s="77" t="s">
        <v>44</v>
      </c>
      <c r="I97" s="77" t="s">
        <v>39</v>
      </c>
      <c r="J97" s="77" t="s">
        <v>19</v>
      </c>
      <c r="K97" s="78" t="s">
        <v>34</v>
      </c>
      <c r="L97" s="77" t="s">
        <v>98</v>
      </c>
      <c r="M97" s="74" t="s">
        <v>12473</v>
      </c>
      <c r="N97" s="74" t="s">
        <v>13</v>
      </c>
      <c r="O97" s="159"/>
      <c r="P97" s="77" t="s">
        <v>609</v>
      </c>
      <c r="Q97" s="77" t="s">
        <v>30</v>
      </c>
      <c r="R97" s="77" t="s">
        <v>608</v>
      </c>
      <c r="S97" s="77"/>
      <c r="T97" s="77"/>
      <c r="U97" s="77" t="s">
        <v>11178</v>
      </c>
      <c r="V97" s="74" t="s">
        <v>97</v>
      </c>
      <c r="W97" s="100"/>
      <c r="X97" s="99"/>
      <c r="Y97" s="99"/>
      <c r="Z97" s="100"/>
      <c r="AA97" s="99" t="s">
        <v>612</v>
      </c>
      <c r="AB97" s="99"/>
      <c r="AC97" s="100" t="s">
        <v>610</v>
      </c>
      <c r="AD97" s="100" t="s">
        <v>611</v>
      </c>
      <c r="AE97" s="83"/>
      <c r="AF97" s="54"/>
      <c r="AG97" s="78" t="s">
        <v>10998</v>
      </c>
      <c r="AH97" s="77" t="s">
        <v>20</v>
      </c>
      <c r="AI97" s="77" t="s">
        <v>102</v>
      </c>
      <c r="AJ97" s="77" t="s">
        <v>103</v>
      </c>
      <c r="AK97" s="77" t="s">
        <v>539</v>
      </c>
      <c r="AL97" s="77" t="s">
        <v>540</v>
      </c>
      <c r="AM97" s="77" t="s">
        <v>25</v>
      </c>
      <c r="AN97" s="77" t="s">
        <v>106</v>
      </c>
      <c r="AO97" s="77" t="s">
        <v>107</v>
      </c>
      <c r="AP97" s="77" t="s">
        <v>108</v>
      </c>
      <c r="AQ97" s="77"/>
      <c r="AR97" s="79">
        <f>COUNTIF('Jalon + top _horaire passage'!A:A,A97)+IF(W97&lt;&gt;"",COUNTIF('Jalon + top _horaire passage'!A:A,W97),0)+IF(X97&lt;&gt;"",COUNTIF('Jalon + top _horaire passage'!A:A,X97),0)+IF(Y97&lt;&gt;"",COUNTIF('Jalon + top _horaire passage'!A:A,Y97),0)+IF(AA97&lt;&gt;"",COUNTIF('Jalon + top _horaire passage'!A:A,AA97),0)+IF(AB97&lt;&gt;"",COUNTIF('Jalon + top _horaire passage'!A:A,AB97),0)+IF(AD97&lt;&gt;"",COUNTIF('Jalon + top _horaire passage'!A:A,AD97),0)</f>
        <v>0</v>
      </c>
    </row>
    <row r="98" spans="1:44" x14ac:dyDescent="0.3">
      <c r="A98" s="77" t="s">
        <v>613</v>
      </c>
      <c r="B98" s="159" t="s">
        <v>535</v>
      </c>
      <c r="C98" s="78" t="s">
        <v>101</v>
      </c>
      <c r="D98" s="77" t="s">
        <v>42</v>
      </c>
      <c r="E98" s="77" t="s">
        <v>613</v>
      </c>
      <c r="F98" s="77" t="s">
        <v>533</v>
      </c>
      <c r="G98" s="77" t="s">
        <v>534</v>
      </c>
      <c r="H98" s="77" t="s">
        <v>44</v>
      </c>
      <c r="I98" s="77" t="s">
        <v>39</v>
      </c>
      <c r="J98" s="77" t="s">
        <v>19</v>
      </c>
      <c r="K98" s="78" t="s">
        <v>34</v>
      </c>
      <c r="L98" s="77" t="s">
        <v>98</v>
      </c>
      <c r="M98" s="74" t="s">
        <v>12473</v>
      </c>
      <c r="N98" s="74" t="s">
        <v>13</v>
      </c>
      <c r="O98" s="159"/>
      <c r="P98" s="77" t="s">
        <v>614</v>
      </c>
      <c r="Q98" s="77" t="s">
        <v>30</v>
      </c>
      <c r="R98" s="77" t="s">
        <v>613</v>
      </c>
      <c r="S98" s="77"/>
      <c r="T98" s="77"/>
      <c r="U98" s="77" t="s">
        <v>11179</v>
      </c>
      <c r="V98" s="74" t="s">
        <v>97</v>
      </c>
      <c r="W98" s="100"/>
      <c r="X98" s="99"/>
      <c r="Y98" s="99"/>
      <c r="Z98" s="100"/>
      <c r="AA98" s="99" t="s">
        <v>617</v>
      </c>
      <c r="AB98" s="99"/>
      <c r="AC98" s="100" t="s">
        <v>615</v>
      </c>
      <c r="AD98" s="100" t="s">
        <v>616</v>
      </c>
      <c r="AE98" s="83"/>
      <c r="AF98" s="54"/>
      <c r="AG98" s="78" t="s">
        <v>10998</v>
      </c>
      <c r="AH98" s="77" t="s">
        <v>20</v>
      </c>
      <c r="AI98" s="77" t="s">
        <v>102</v>
      </c>
      <c r="AJ98" s="77" t="s">
        <v>103</v>
      </c>
      <c r="AK98" s="77" t="s">
        <v>539</v>
      </c>
      <c r="AL98" s="77" t="s">
        <v>540</v>
      </c>
      <c r="AM98" s="77" t="s">
        <v>25</v>
      </c>
      <c r="AN98" s="77" t="s">
        <v>106</v>
      </c>
      <c r="AO98" s="77" t="s">
        <v>107</v>
      </c>
      <c r="AP98" s="77" t="s">
        <v>108</v>
      </c>
      <c r="AQ98" s="77"/>
      <c r="AR98" s="79">
        <f>COUNTIF('Jalon + top _horaire passage'!A:A,A98)+IF(W98&lt;&gt;"",COUNTIF('Jalon + top _horaire passage'!A:A,W98),0)+IF(X98&lt;&gt;"",COUNTIF('Jalon + top _horaire passage'!A:A,X98),0)+IF(Y98&lt;&gt;"",COUNTIF('Jalon + top _horaire passage'!A:A,Y98),0)+IF(AA98&lt;&gt;"",COUNTIF('Jalon + top _horaire passage'!A:A,AA98),0)+IF(AB98&lt;&gt;"",COUNTIF('Jalon + top _horaire passage'!A:A,AB98),0)+IF(AD98&lt;&gt;"",COUNTIF('Jalon + top _horaire passage'!A:A,AD98),0)</f>
        <v>0</v>
      </c>
    </row>
    <row r="99" spans="1:44" x14ac:dyDescent="0.3">
      <c r="A99" s="77" t="s">
        <v>618</v>
      </c>
      <c r="B99" s="159" t="s">
        <v>620</v>
      </c>
      <c r="C99" s="78" t="s">
        <v>353</v>
      </c>
      <c r="D99" s="77" t="s">
        <v>42</v>
      </c>
      <c r="E99" s="77" t="s">
        <v>618</v>
      </c>
      <c r="F99" s="77" t="s">
        <v>619</v>
      </c>
      <c r="G99" s="77" t="s">
        <v>12337</v>
      </c>
      <c r="H99" s="77" t="s">
        <v>44</v>
      </c>
      <c r="I99" s="77" t="s">
        <v>166</v>
      </c>
      <c r="J99" s="77" t="s">
        <v>19</v>
      </c>
      <c r="K99" s="78" t="s">
        <v>34</v>
      </c>
      <c r="L99" s="77" t="s">
        <v>98</v>
      </c>
      <c r="M99" s="74" t="s">
        <v>12475</v>
      </c>
      <c r="N99" s="74" t="s">
        <v>13</v>
      </c>
      <c r="O99" s="159"/>
      <c r="P99" s="77" t="s">
        <v>621</v>
      </c>
      <c r="Q99" s="77" t="s">
        <v>30</v>
      </c>
      <c r="R99" s="77" t="s">
        <v>618</v>
      </c>
      <c r="S99" s="77"/>
      <c r="T99" s="77"/>
      <c r="U99" s="77" t="s">
        <v>11679</v>
      </c>
      <c r="V99" s="74" t="s">
        <v>97</v>
      </c>
      <c r="W99" s="100"/>
      <c r="X99" s="99"/>
      <c r="Y99" s="99"/>
      <c r="Z99" s="100"/>
      <c r="AA99" s="99" t="s">
        <v>628</v>
      </c>
      <c r="AB99" s="99"/>
      <c r="AC99" s="100" t="s">
        <v>622</v>
      </c>
      <c r="AD99" s="100" t="s">
        <v>623</v>
      </c>
      <c r="AE99" s="83"/>
      <c r="AF99" s="54"/>
      <c r="AG99" s="78" t="s">
        <v>10998</v>
      </c>
      <c r="AH99" s="77" t="s">
        <v>354</v>
      </c>
      <c r="AI99" s="77" t="s">
        <v>355</v>
      </c>
      <c r="AJ99" s="77" t="s">
        <v>356</v>
      </c>
      <c r="AK99" s="77" t="s">
        <v>624</v>
      </c>
      <c r="AL99" s="77" t="s">
        <v>625</v>
      </c>
      <c r="AM99" s="77" t="s">
        <v>170</v>
      </c>
      <c r="AN99" s="77" t="s">
        <v>359</v>
      </c>
      <c r="AO99" s="77" t="s">
        <v>626</v>
      </c>
      <c r="AP99" s="77" t="s">
        <v>627</v>
      </c>
      <c r="AQ99" s="77"/>
      <c r="AR99" s="79">
        <f>COUNTIF('Jalon + top _horaire passage'!A:A,A99)+IF(W99&lt;&gt;"",COUNTIF('Jalon + top _horaire passage'!A:A,W99),0)+IF(X99&lt;&gt;"",COUNTIF('Jalon + top _horaire passage'!A:A,X99),0)+IF(Y99&lt;&gt;"",COUNTIF('Jalon + top _horaire passage'!A:A,Y99),0)+IF(AA99&lt;&gt;"",COUNTIF('Jalon + top _horaire passage'!A:A,AA99),0)+IF(AB99&lt;&gt;"",COUNTIF('Jalon + top _horaire passage'!A:A,AB99),0)+IF(AD99&lt;&gt;"",COUNTIF('Jalon + top _horaire passage'!A:A,AD99),0)</f>
        <v>0</v>
      </c>
    </row>
    <row r="100" spans="1:44" x14ac:dyDescent="0.3">
      <c r="A100" s="77" t="s">
        <v>630</v>
      </c>
      <c r="B100" s="159" t="s">
        <v>632</v>
      </c>
      <c r="C100" s="78" t="s">
        <v>40</v>
      </c>
      <c r="D100" s="77" t="s">
        <v>629</v>
      </c>
      <c r="E100" s="77" t="s">
        <v>630</v>
      </c>
      <c r="F100" s="77" t="s">
        <v>12338</v>
      </c>
      <c r="G100" s="77" t="s">
        <v>631</v>
      </c>
      <c r="H100" s="77" t="s">
        <v>44</v>
      </c>
      <c r="I100" s="77" t="s">
        <v>39</v>
      </c>
      <c r="J100" s="77" t="s">
        <v>19</v>
      </c>
      <c r="K100" s="78" t="s">
        <v>18</v>
      </c>
      <c r="L100" s="77" t="s">
        <v>98</v>
      </c>
      <c r="M100" s="74" t="s">
        <v>12474</v>
      </c>
      <c r="N100" s="74" t="s">
        <v>10986</v>
      </c>
      <c r="O100" s="159" t="s">
        <v>12470</v>
      </c>
      <c r="P100" s="77" t="s">
        <v>633</v>
      </c>
      <c r="Q100" s="77" t="s">
        <v>30</v>
      </c>
      <c r="R100" s="77" t="s">
        <v>630</v>
      </c>
      <c r="S100" s="77"/>
      <c r="T100" s="77"/>
      <c r="U100" s="77" t="s">
        <v>634</v>
      </c>
      <c r="V100" s="74" t="s">
        <v>97</v>
      </c>
      <c r="W100" s="100"/>
      <c r="X100" s="99"/>
      <c r="Y100" s="99"/>
      <c r="Z100" s="100"/>
      <c r="AA100" s="99" t="s">
        <v>637</v>
      </c>
      <c r="AB100" s="99"/>
      <c r="AC100" s="100" t="s">
        <v>635</v>
      </c>
      <c r="AD100" s="100" t="s">
        <v>636</v>
      </c>
      <c r="AE100" s="83"/>
      <c r="AF100" s="54"/>
      <c r="AG100" s="78" t="s">
        <v>10998</v>
      </c>
      <c r="AH100" s="77" t="s">
        <v>20</v>
      </c>
      <c r="AI100" s="77" t="s">
        <v>21</v>
      </c>
      <c r="AJ100" s="77" t="s">
        <v>46</v>
      </c>
      <c r="AK100" s="77" t="s">
        <v>47</v>
      </c>
      <c r="AL100" s="77" t="s">
        <v>48</v>
      </c>
      <c r="AM100" s="77" t="s">
        <v>25</v>
      </c>
      <c r="AN100" s="77" t="s">
        <v>49</v>
      </c>
      <c r="AO100" s="77" t="s">
        <v>50</v>
      </c>
      <c r="AP100" s="77" t="s">
        <v>51</v>
      </c>
      <c r="AQ100" s="77"/>
      <c r="AR100" s="79">
        <f>COUNTIF('Jalon + top _horaire passage'!A:A,A100)+IF(W100&lt;&gt;"",COUNTIF('Jalon + top _horaire passage'!A:A,W100),0)+IF(X100&lt;&gt;"",COUNTIF('Jalon + top _horaire passage'!A:A,X100),0)+IF(Y100&lt;&gt;"",COUNTIF('Jalon + top _horaire passage'!A:A,Y100),0)+IF(AA100&lt;&gt;"",COUNTIF('Jalon + top _horaire passage'!A:A,AA100),0)+IF(AB100&lt;&gt;"",COUNTIF('Jalon + top _horaire passage'!A:A,AB100),0)+IF(AD100&lt;&gt;"",COUNTIF('Jalon + top _horaire passage'!A:A,AD100),0)</f>
        <v>0</v>
      </c>
    </row>
    <row r="101" spans="1:44" x14ac:dyDescent="0.3">
      <c r="A101" s="77" t="s">
        <v>638</v>
      </c>
      <c r="B101" s="159" t="s">
        <v>640</v>
      </c>
      <c r="C101" s="78" t="s">
        <v>40</v>
      </c>
      <c r="D101" s="77" t="s">
        <v>629</v>
      </c>
      <c r="E101" s="77" t="s">
        <v>638</v>
      </c>
      <c r="F101" s="77" t="s">
        <v>2228</v>
      </c>
      <c r="G101" s="77" t="s">
        <v>639</v>
      </c>
      <c r="H101" s="77" t="s">
        <v>44</v>
      </c>
      <c r="I101" s="77" t="s">
        <v>39</v>
      </c>
      <c r="J101" s="77" t="s">
        <v>19</v>
      </c>
      <c r="K101" s="78" t="s">
        <v>18</v>
      </c>
      <c r="L101" s="77" t="s">
        <v>98</v>
      </c>
      <c r="M101" s="74" t="s">
        <v>12474</v>
      </c>
      <c r="N101" s="74" t="s">
        <v>10986</v>
      </c>
      <c r="O101" s="159" t="s">
        <v>12470</v>
      </c>
      <c r="P101" s="77" t="s">
        <v>641</v>
      </c>
      <c r="Q101" s="77" t="s">
        <v>30</v>
      </c>
      <c r="R101" s="77" t="s">
        <v>638</v>
      </c>
      <c r="S101" s="77"/>
      <c r="T101" s="77"/>
      <c r="U101" s="77" t="s">
        <v>642</v>
      </c>
      <c r="V101" s="74" t="s">
        <v>97</v>
      </c>
      <c r="W101" s="100"/>
      <c r="X101" s="99"/>
      <c r="Y101" s="99"/>
      <c r="Z101" s="100"/>
      <c r="AA101" s="99" t="s">
        <v>645</v>
      </c>
      <c r="AB101" s="99"/>
      <c r="AC101" s="100" t="s">
        <v>643</v>
      </c>
      <c r="AD101" s="100" t="s">
        <v>644</v>
      </c>
      <c r="AE101" s="83"/>
      <c r="AF101" s="54"/>
      <c r="AG101" s="78" t="s">
        <v>10998</v>
      </c>
      <c r="AH101" s="77" t="s">
        <v>20</v>
      </c>
      <c r="AI101" s="77" t="s">
        <v>21</v>
      </c>
      <c r="AJ101" s="77" t="s">
        <v>46</v>
      </c>
      <c r="AK101" s="77" t="s">
        <v>47</v>
      </c>
      <c r="AL101" s="77" t="s">
        <v>48</v>
      </c>
      <c r="AM101" s="77" t="s">
        <v>25</v>
      </c>
      <c r="AN101" s="77" t="s">
        <v>49</v>
      </c>
      <c r="AO101" s="77" t="s">
        <v>50</v>
      </c>
      <c r="AP101" s="77" t="s">
        <v>51</v>
      </c>
      <c r="AQ101" s="77"/>
      <c r="AR101" s="79">
        <f>COUNTIF('Jalon + top _horaire passage'!A:A,A101)+IF(W101&lt;&gt;"",COUNTIF('Jalon + top _horaire passage'!A:A,W101),0)+IF(X101&lt;&gt;"",COUNTIF('Jalon + top _horaire passage'!A:A,X101),0)+IF(Y101&lt;&gt;"",COUNTIF('Jalon + top _horaire passage'!A:A,Y101),0)+IF(AA101&lt;&gt;"",COUNTIF('Jalon + top _horaire passage'!A:A,AA101),0)+IF(AB101&lt;&gt;"",COUNTIF('Jalon + top _horaire passage'!A:A,AB101),0)+IF(AD101&lt;&gt;"",COUNTIF('Jalon + top _horaire passage'!A:A,AD101),0)</f>
        <v>0</v>
      </c>
    </row>
    <row r="102" spans="1:44" x14ac:dyDescent="0.3">
      <c r="A102" s="77" t="s">
        <v>646</v>
      </c>
      <c r="B102" s="159" t="s">
        <v>12583</v>
      </c>
      <c r="C102" s="78" t="s">
        <v>651</v>
      </c>
      <c r="D102" s="77" t="s">
        <v>42</v>
      </c>
      <c r="E102" s="77" t="s">
        <v>646</v>
      </c>
      <c r="F102" s="77" t="s">
        <v>7619</v>
      </c>
      <c r="G102" s="77" t="s">
        <v>12339</v>
      </c>
      <c r="H102" s="77" t="s">
        <v>44</v>
      </c>
      <c r="I102" s="77" t="s">
        <v>221</v>
      </c>
      <c r="J102" s="77" t="s">
        <v>19</v>
      </c>
      <c r="K102" s="78" t="s">
        <v>34</v>
      </c>
      <c r="L102" s="77" t="s">
        <v>98</v>
      </c>
      <c r="M102" s="74" t="s">
        <v>12475</v>
      </c>
      <c r="N102" s="74" t="s">
        <v>12032</v>
      </c>
      <c r="O102" s="159" t="s">
        <v>12470</v>
      </c>
      <c r="P102" s="77" t="s">
        <v>647</v>
      </c>
      <c r="Q102" s="77" t="s">
        <v>30</v>
      </c>
      <c r="R102" s="77" t="s">
        <v>646</v>
      </c>
      <c r="S102" s="77"/>
      <c r="T102" s="77"/>
      <c r="U102" s="77" t="s">
        <v>11088</v>
      </c>
      <c r="V102" s="74" t="s">
        <v>97</v>
      </c>
      <c r="W102" s="100"/>
      <c r="X102" s="99"/>
      <c r="Y102" s="99"/>
      <c r="Z102" s="100"/>
      <c r="AA102" s="99" t="s">
        <v>659</v>
      </c>
      <c r="AB102" s="99"/>
      <c r="AC102" s="100" t="s">
        <v>649</v>
      </c>
      <c r="AD102" s="100" t="s">
        <v>650</v>
      </c>
      <c r="AE102" s="83"/>
      <c r="AF102" s="54"/>
      <c r="AG102" s="78" t="s">
        <v>10998</v>
      </c>
      <c r="AH102" s="77" t="s">
        <v>354</v>
      </c>
      <c r="AI102" s="77" t="s">
        <v>652</v>
      </c>
      <c r="AJ102" s="77" t="s">
        <v>653</v>
      </c>
      <c r="AK102" s="77" t="s">
        <v>654</v>
      </c>
      <c r="AL102" s="77" t="s">
        <v>655</v>
      </c>
      <c r="AM102" s="77" t="s">
        <v>227</v>
      </c>
      <c r="AN102" s="77" t="s">
        <v>656</v>
      </c>
      <c r="AO102" s="77" t="s">
        <v>657</v>
      </c>
      <c r="AP102" s="77" t="s">
        <v>658</v>
      </c>
      <c r="AQ102" s="77"/>
      <c r="AR102" s="79">
        <f>COUNTIF('Jalon + top _horaire passage'!A:A,A102)+IF(W102&lt;&gt;"",COUNTIF('Jalon + top _horaire passage'!A:A,W102),0)+IF(X102&lt;&gt;"",COUNTIF('Jalon + top _horaire passage'!A:A,X102),0)+IF(Y102&lt;&gt;"",COUNTIF('Jalon + top _horaire passage'!A:A,Y102),0)+IF(AA102&lt;&gt;"",COUNTIF('Jalon + top _horaire passage'!A:A,AA102),0)+IF(AB102&lt;&gt;"",COUNTIF('Jalon + top _horaire passage'!A:A,AB102),0)+IF(AD102&lt;&gt;"",COUNTIF('Jalon + top _horaire passage'!A:A,AD102),0)</f>
        <v>0</v>
      </c>
    </row>
    <row r="103" spans="1:44" x14ac:dyDescent="0.3">
      <c r="A103" s="77" t="s">
        <v>660</v>
      </c>
      <c r="B103" s="169" t="s">
        <v>12584</v>
      </c>
      <c r="C103" s="78" t="s">
        <v>651</v>
      </c>
      <c r="D103" s="77" t="s">
        <v>42</v>
      </c>
      <c r="E103" s="77" t="s">
        <v>660</v>
      </c>
      <c r="F103" s="77" t="s">
        <v>7619</v>
      </c>
      <c r="G103" s="77" t="s">
        <v>12339</v>
      </c>
      <c r="H103" s="77" t="s">
        <v>44</v>
      </c>
      <c r="I103" s="77" t="s">
        <v>221</v>
      </c>
      <c r="J103" s="77" t="s">
        <v>19</v>
      </c>
      <c r="K103" s="78" t="s">
        <v>34</v>
      </c>
      <c r="L103" s="77" t="s">
        <v>98</v>
      </c>
      <c r="M103" s="74" t="s">
        <v>12475</v>
      </c>
      <c r="N103" s="74" t="s">
        <v>13</v>
      </c>
      <c r="O103" s="159"/>
      <c r="P103" s="77" t="s">
        <v>661</v>
      </c>
      <c r="Q103" s="77" t="s">
        <v>30</v>
      </c>
      <c r="R103" s="77" t="s">
        <v>660</v>
      </c>
      <c r="S103" s="77"/>
      <c r="T103" s="77"/>
      <c r="U103" s="77" t="s">
        <v>11089</v>
      </c>
      <c r="V103" s="74" t="s">
        <v>97</v>
      </c>
      <c r="W103" s="100"/>
      <c r="X103" s="99"/>
      <c r="Y103" s="99"/>
      <c r="Z103" s="100"/>
      <c r="AA103" s="99" t="s">
        <v>664</v>
      </c>
      <c r="AB103" s="99"/>
      <c r="AC103" s="100" t="s">
        <v>662</v>
      </c>
      <c r="AD103" s="100" t="s">
        <v>663</v>
      </c>
      <c r="AE103" s="83"/>
      <c r="AF103" s="54"/>
      <c r="AG103" s="78" t="s">
        <v>10998</v>
      </c>
      <c r="AH103" s="77" t="s">
        <v>354</v>
      </c>
      <c r="AI103" s="77" t="s">
        <v>652</v>
      </c>
      <c r="AJ103" s="77" t="s">
        <v>653</v>
      </c>
      <c r="AK103" s="77" t="s">
        <v>654</v>
      </c>
      <c r="AL103" s="77" t="s">
        <v>655</v>
      </c>
      <c r="AM103" s="77" t="s">
        <v>227</v>
      </c>
      <c r="AN103" s="77" t="s">
        <v>656</v>
      </c>
      <c r="AO103" s="77" t="s">
        <v>657</v>
      </c>
      <c r="AP103" s="77" t="s">
        <v>658</v>
      </c>
      <c r="AQ103" s="77"/>
      <c r="AR103" s="79">
        <f>COUNTIF('Jalon + top _horaire passage'!A:A,A103)+IF(W103&lt;&gt;"",COUNTIF('Jalon + top _horaire passage'!A:A,W103),0)+IF(X103&lt;&gt;"",COUNTIF('Jalon + top _horaire passage'!A:A,X103),0)+IF(Y103&lt;&gt;"",COUNTIF('Jalon + top _horaire passage'!A:A,Y103),0)+IF(AA103&lt;&gt;"",COUNTIF('Jalon + top _horaire passage'!A:A,AA103),0)+IF(AB103&lt;&gt;"",COUNTIF('Jalon + top _horaire passage'!A:A,AB103),0)+IF(AD103&lt;&gt;"",COUNTIF('Jalon + top _horaire passage'!A:A,AD103),0)</f>
        <v>0</v>
      </c>
    </row>
    <row r="104" spans="1:44" x14ac:dyDescent="0.3">
      <c r="A104" s="77" t="s">
        <v>665</v>
      </c>
      <c r="B104" s="169" t="s">
        <v>12585</v>
      </c>
      <c r="C104" s="78" t="s">
        <v>651</v>
      </c>
      <c r="D104" s="77" t="s">
        <v>42</v>
      </c>
      <c r="E104" s="77" t="s">
        <v>665</v>
      </c>
      <c r="F104" s="77" t="s">
        <v>7619</v>
      </c>
      <c r="G104" s="77" t="s">
        <v>12339</v>
      </c>
      <c r="H104" s="77" t="s">
        <v>44</v>
      </c>
      <c r="I104" s="77" t="s">
        <v>221</v>
      </c>
      <c r="J104" s="77" t="s">
        <v>19</v>
      </c>
      <c r="K104" s="78" t="s">
        <v>34</v>
      </c>
      <c r="L104" s="77" t="s">
        <v>98</v>
      </c>
      <c r="M104" s="74" t="s">
        <v>12475</v>
      </c>
      <c r="N104" s="74" t="s">
        <v>13</v>
      </c>
      <c r="O104" s="159"/>
      <c r="P104" s="77" t="s">
        <v>666</v>
      </c>
      <c r="Q104" s="77" t="s">
        <v>30</v>
      </c>
      <c r="R104" s="77" t="s">
        <v>665</v>
      </c>
      <c r="S104" s="77"/>
      <c r="T104" s="77"/>
      <c r="U104" s="77" t="s">
        <v>11090</v>
      </c>
      <c r="V104" s="74" t="s">
        <v>97</v>
      </c>
      <c r="W104" s="100"/>
      <c r="X104" s="99"/>
      <c r="Y104" s="99"/>
      <c r="Z104" s="100"/>
      <c r="AA104" s="99" t="s">
        <v>669</v>
      </c>
      <c r="AB104" s="99"/>
      <c r="AC104" s="100" t="s">
        <v>667</v>
      </c>
      <c r="AD104" s="100" t="s">
        <v>668</v>
      </c>
      <c r="AE104" s="83"/>
      <c r="AF104" s="54"/>
      <c r="AG104" s="78" t="s">
        <v>10998</v>
      </c>
      <c r="AH104" s="77" t="s">
        <v>354</v>
      </c>
      <c r="AI104" s="77" t="s">
        <v>652</v>
      </c>
      <c r="AJ104" s="77" t="s">
        <v>653</v>
      </c>
      <c r="AK104" s="77" t="s">
        <v>654</v>
      </c>
      <c r="AL104" s="77" t="s">
        <v>655</v>
      </c>
      <c r="AM104" s="77" t="s">
        <v>227</v>
      </c>
      <c r="AN104" s="77" t="s">
        <v>656</v>
      </c>
      <c r="AO104" s="77" t="s">
        <v>657</v>
      </c>
      <c r="AP104" s="77" t="s">
        <v>658</v>
      </c>
      <c r="AQ104" s="77"/>
      <c r="AR104" s="79">
        <f>COUNTIF('Jalon + top _horaire passage'!A:A,A104)+IF(W104&lt;&gt;"",COUNTIF('Jalon + top _horaire passage'!A:A,W104),0)+IF(X104&lt;&gt;"",COUNTIF('Jalon + top _horaire passage'!A:A,X104),0)+IF(Y104&lt;&gt;"",COUNTIF('Jalon + top _horaire passage'!A:A,Y104),0)+IF(AA104&lt;&gt;"",COUNTIF('Jalon + top _horaire passage'!A:A,AA104),0)+IF(AB104&lt;&gt;"",COUNTIF('Jalon + top _horaire passage'!A:A,AB104),0)+IF(AD104&lt;&gt;"",COUNTIF('Jalon + top _horaire passage'!A:A,AD104),0)</f>
        <v>0</v>
      </c>
    </row>
    <row r="105" spans="1:44" x14ac:dyDescent="0.3">
      <c r="A105" s="77" t="s">
        <v>670</v>
      </c>
      <c r="B105" s="159" t="s">
        <v>672</v>
      </c>
      <c r="C105" s="78" t="s">
        <v>676</v>
      </c>
      <c r="D105" s="77" t="s">
        <v>42</v>
      </c>
      <c r="E105" s="77" t="s">
        <v>670</v>
      </c>
      <c r="F105" s="77" t="s">
        <v>4817</v>
      </c>
      <c r="G105" s="77" t="s">
        <v>671</v>
      </c>
      <c r="H105" s="77" t="s">
        <v>44</v>
      </c>
      <c r="I105" s="77" t="s">
        <v>166</v>
      </c>
      <c r="J105" s="77" t="s">
        <v>19</v>
      </c>
      <c r="K105" s="78" t="s">
        <v>34</v>
      </c>
      <c r="L105" s="77" t="s">
        <v>98</v>
      </c>
      <c r="M105" s="74" t="s">
        <v>12475</v>
      </c>
      <c r="N105" s="74" t="s">
        <v>13</v>
      </c>
      <c r="O105" s="159"/>
      <c r="P105" s="77" t="s">
        <v>673</v>
      </c>
      <c r="Q105" s="77" t="s">
        <v>30</v>
      </c>
      <c r="R105" s="77" t="s">
        <v>670</v>
      </c>
      <c r="S105" s="77"/>
      <c r="T105" s="77"/>
      <c r="U105" s="77" t="s">
        <v>11680</v>
      </c>
      <c r="V105" s="74" t="s">
        <v>97</v>
      </c>
      <c r="W105" s="100"/>
      <c r="X105" s="99"/>
      <c r="Y105" s="99"/>
      <c r="Z105" s="100"/>
      <c r="AA105" s="99" t="s">
        <v>682</v>
      </c>
      <c r="AB105" s="99"/>
      <c r="AC105" s="100" t="s">
        <v>674</v>
      </c>
      <c r="AD105" s="100" t="s">
        <v>675</v>
      </c>
      <c r="AE105" s="83"/>
      <c r="AF105" s="54"/>
      <c r="AG105" s="78" t="s">
        <v>10998</v>
      </c>
      <c r="AH105" s="77" t="s">
        <v>354</v>
      </c>
      <c r="AI105" s="77" t="s">
        <v>652</v>
      </c>
      <c r="AJ105" s="77" t="s">
        <v>167</v>
      </c>
      <c r="AK105" s="77" t="s">
        <v>677</v>
      </c>
      <c r="AL105" s="77" t="s">
        <v>678</v>
      </c>
      <c r="AM105" s="77" t="s">
        <v>170</v>
      </c>
      <c r="AN105" s="77" t="s">
        <v>679</v>
      </c>
      <c r="AO105" s="77" t="s">
        <v>680</v>
      </c>
      <c r="AP105" s="77" t="s">
        <v>681</v>
      </c>
      <c r="AQ105" s="77"/>
      <c r="AR105" s="79">
        <f>COUNTIF('Jalon + top _horaire passage'!A:A,A105)+IF(W105&lt;&gt;"",COUNTIF('Jalon + top _horaire passage'!A:A,W105),0)+IF(X105&lt;&gt;"",COUNTIF('Jalon + top _horaire passage'!A:A,X105),0)+IF(Y105&lt;&gt;"",COUNTIF('Jalon + top _horaire passage'!A:A,Y105),0)+IF(AA105&lt;&gt;"",COUNTIF('Jalon + top _horaire passage'!A:A,AA105),0)+IF(AB105&lt;&gt;"",COUNTIF('Jalon + top _horaire passage'!A:A,AB105),0)+IF(AD105&lt;&gt;"",COUNTIF('Jalon + top _horaire passage'!A:A,AD105),0)</f>
        <v>0</v>
      </c>
    </row>
    <row r="106" spans="1:44" x14ac:dyDescent="0.3">
      <c r="A106" s="77" t="s">
        <v>683</v>
      </c>
      <c r="B106" s="159" t="s">
        <v>685</v>
      </c>
      <c r="C106" s="78" t="s">
        <v>676</v>
      </c>
      <c r="D106" s="77" t="s">
        <v>42</v>
      </c>
      <c r="E106" s="77" t="s">
        <v>683</v>
      </c>
      <c r="F106" s="77" t="s">
        <v>684</v>
      </c>
      <c r="G106" s="77" t="s">
        <v>12340</v>
      </c>
      <c r="H106" s="77" t="s">
        <v>44</v>
      </c>
      <c r="I106" s="77" t="s">
        <v>166</v>
      </c>
      <c r="J106" s="77" t="s">
        <v>19</v>
      </c>
      <c r="K106" s="78" t="s">
        <v>34</v>
      </c>
      <c r="L106" s="77" t="s">
        <v>98</v>
      </c>
      <c r="M106" s="74" t="s">
        <v>12475</v>
      </c>
      <c r="N106" s="74" t="s">
        <v>13</v>
      </c>
      <c r="O106" s="159"/>
      <c r="P106" s="77" t="s">
        <v>686</v>
      </c>
      <c r="Q106" s="77" t="s">
        <v>30</v>
      </c>
      <c r="R106" s="77" t="s">
        <v>683</v>
      </c>
      <c r="S106" s="77"/>
      <c r="T106" s="77"/>
      <c r="U106" s="77" t="s">
        <v>11681</v>
      </c>
      <c r="V106" s="74" t="s">
        <v>97</v>
      </c>
      <c r="W106" s="100"/>
      <c r="X106" s="99"/>
      <c r="Y106" s="99"/>
      <c r="Z106" s="100"/>
      <c r="AA106" s="99" t="s">
        <v>689</v>
      </c>
      <c r="AB106" s="99"/>
      <c r="AC106" s="100" t="s">
        <v>687</v>
      </c>
      <c r="AD106" s="100" t="s">
        <v>688</v>
      </c>
      <c r="AE106" s="83"/>
      <c r="AF106" s="54"/>
      <c r="AG106" s="78" t="s">
        <v>10998</v>
      </c>
      <c r="AH106" s="77" t="s">
        <v>354</v>
      </c>
      <c r="AI106" s="77" t="s">
        <v>652</v>
      </c>
      <c r="AJ106" s="77" t="s">
        <v>167</v>
      </c>
      <c r="AK106" s="77" t="s">
        <v>677</v>
      </c>
      <c r="AL106" s="77" t="s">
        <v>678</v>
      </c>
      <c r="AM106" s="77" t="s">
        <v>170</v>
      </c>
      <c r="AN106" s="77" t="s">
        <v>679</v>
      </c>
      <c r="AO106" s="77" t="s">
        <v>680</v>
      </c>
      <c r="AP106" s="77" t="s">
        <v>681</v>
      </c>
      <c r="AQ106" s="77"/>
      <c r="AR106" s="79">
        <f>COUNTIF('Jalon + top _horaire passage'!A:A,A106)+IF(W106&lt;&gt;"",COUNTIF('Jalon + top _horaire passage'!A:A,W106),0)+IF(X106&lt;&gt;"",COUNTIF('Jalon + top _horaire passage'!A:A,X106),0)+IF(Y106&lt;&gt;"",COUNTIF('Jalon + top _horaire passage'!A:A,Y106),0)+IF(AA106&lt;&gt;"",COUNTIF('Jalon + top _horaire passage'!A:A,AA106),0)+IF(AB106&lt;&gt;"",COUNTIF('Jalon + top _horaire passage'!A:A,AB106),0)+IF(AD106&lt;&gt;"",COUNTIF('Jalon + top _horaire passage'!A:A,AD106),0)</f>
        <v>0</v>
      </c>
    </row>
    <row r="107" spans="1:44" x14ac:dyDescent="0.3">
      <c r="A107" s="77" t="s">
        <v>690</v>
      </c>
      <c r="B107" s="159" t="s">
        <v>691</v>
      </c>
      <c r="C107" s="78" t="s">
        <v>676</v>
      </c>
      <c r="D107" s="77" t="s">
        <v>42</v>
      </c>
      <c r="E107" s="77" t="s">
        <v>690</v>
      </c>
      <c r="F107" s="77" t="s">
        <v>4817</v>
      </c>
      <c r="G107" s="77" t="s">
        <v>671</v>
      </c>
      <c r="H107" s="77" t="s">
        <v>44</v>
      </c>
      <c r="I107" s="77" t="s">
        <v>166</v>
      </c>
      <c r="J107" s="77" t="s">
        <v>19</v>
      </c>
      <c r="K107" s="78" t="s">
        <v>34</v>
      </c>
      <c r="L107" s="77" t="s">
        <v>98</v>
      </c>
      <c r="M107" s="74" t="s">
        <v>12475</v>
      </c>
      <c r="N107" s="74" t="s">
        <v>13</v>
      </c>
      <c r="O107" s="159"/>
      <c r="P107" s="77" t="s">
        <v>692</v>
      </c>
      <c r="Q107" s="77" t="s">
        <v>11836</v>
      </c>
      <c r="R107" s="77" t="s">
        <v>690</v>
      </c>
      <c r="S107" s="77"/>
      <c r="T107" s="77"/>
      <c r="U107" s="77" t="s">
        <v>11836</v>
      </c>
      <c r="V107" s="74" t="s">
        <v>97</v>
      </c>
      <c r="W107" s="100"/>
      <c r="X107" s="99"/>
      <c r="Y107" s="99"/>
      <c r="Z107" s="100"/>
      <c r="AA107" s="99" t="s">
        <v>695</v>
      </c>
      <c r="AB107" s="99"/>
      <c r="AC107" s="100" t="s">
        <v>693</v>
      </c>
      <c r="AD107" s="100" t="s">
        <v>694</v>
      </c>
      <c r="AE107" s="83"/>
      <c r="AF107" s="54"/>
      <c r="AG107" s="78" t="s">
        <v>10998</v>
      </c>
      <c r="AH107" s="77" t="s">
        <v>354</v>
      </c>
      <c r="AI107" s="77" t="s">
        <v>652</v>
      </c>
      <c r="AJ107" s="77" t="s">
        <v>167</v>
      </c>
      <c r="AK107" s="77" t="s">
        <v>677</v>
      </c>
      <c r="AL107" s="77" t="s">
        <v>678</v>
      </c>
      <c r="AM107" s="77" t="s">
        <v>170</v>
      </c>
      <c r="AN107" s="77" t="s">
        <v>679</v>
      </c>
      <c r="AO107" s="77" t="s">
        <v>680</v>
      </c>
      <c r="AP107" s="77" t="s">
        <v>681</v>
      </c>
      <c r="AQ107" s="77"/>
      <c r="AR107" s="79">
        <f>COUNTIF('Jalon + top _horaire passage'!A:A,A107)+IF(W107&lt;&gt;"",COUNTIF('Jalon + top _horaire passage'!A:A,W107),0)+IF(X107&lt;&gt;"",COUNTIF('Jalon + top _horaire passage'!A:A,X107),0)+IF(Y107&lt;&gt;"",COUNTIF('Jalon + top _horaire passage'!A:A,Y107),0)+IF(AA107&lt;&gt;"",COUNTIF('Jalon + top _horaire passage'!A:A,AA107),0)+IF(AB107&lt;&gt;"",COUNTIF('Jalon + top _horaire passage'!A:A,AB107),0)+IF(AD107&lt;&gt;"",COUNTIF('Jalon + top _horaire passage'!A:A,AD107),0)</f>
        <v>0</v>
      </c>
    </row>
    <row r="108" spans="1:44" x14ac:dyDescent="0.3">
      <c r="A108" s="77" t="s">
        <v>696</v>
      </c>
      <c r="B108" s="159" t="s">
        <v>12630</v>
      </c>
      <c r="C108" s="78" t="s">
        <v>676</v>
      </c>
      <c r="D108" s="77" t="s">
        <v>42</v>
      </c>
      <c r="E108" s="77" t="s">
        <v>696</v>
      </c>
      <c r="F108" s="77" t="s">
        <v>4817</v>
      </c>
      <c r="G108" s="77" t="s">
        <v>671</v>
      </c>
      <c r="H108" s="77" t="s">
        <v>44</v>
      </c>
      <c r="I108" s="77" t="s">
        <v>166</v>
      </c>
      <c r="J108" s="77" t="s">
        <v>19</v>
      </c>
      <c r="K108" s="78" t="s">
        <v>34</v>
      </c>
      <c r="L108" s="77" t="s">
        <v>98</v>
      </c>
      <c r="M108" s="74" t="s">
        <v>12475</v>
      </c>
      <c r="N108" s="74" t="s">
        <v>13</v>
      </c>
      <c r="O108" s="159"/>
      <c r="P108" s="77" t="s">
        <v>697</v>
      </c>
      <c r="Q108" s="77" t="s">
        <v>30</v>
      </c>
      <c r="R108" s="77" t="s">
        <v>696</v>
      </c>
      <c r="S108" s="77"/>
      <c r="T108" s="77"/>
      <c r="U108" s="77" t="s">
        <v>11682</v>
      </c>
      <c r="V108" s="74" t="s">
        <v>97</v>
      </c>
      <c r="W108" s="100"/>
      <c r="X108" s="99"/>
      <c r="Y108" s="99"/>
      <c r="Z108" s="100"/>
      <c r="AA108" s="99" t="s">
        <v>700</v>
      </c>
      <c r="AB108" s="99"/>
      <c r="AC108" s="100" t="s">
        <v>698</v>
      </c>
      <c r="AD108" s="100" t="s">
        <v>699</v>
      </c>
      <c r="AE108" s="83"/>
      <c r="AF108" s="54"/>
      <c r="AG108" s="78" t="s">
        <v>10998</v>
      </c>
      <c r="AH108" s="77" t="s">
        <v>354</v>
      </c>
      <c r="AI108" s="77" t="s">
        <v>652</v>
      </c>
      <c r="AJ108" s="77" t="s">
        <v>167</v>
      </c>
      <c r="AK108" s="77" t="s">
        <v>677</v>
      </c>
      <c r="AL108" s="77" t="s">
        <v>678</v>
      </c>
      <c r="AM108" s="77" t="s">
        <v>170</v>
      </c>
      <c r="AN108" s="77" t="s">
        <v>679</v>
      </c>
      <c r="AO108" s="77" t="s">
        <v>680</v>
      </c>
      <c r="AP108" s="77" t="s">
        <v>681</v>
      </c>
      <c r="AQ108" s="77"/>
      <c r="AR108" s="79">
        <f>COUNTIF('Jalon + top _horaire passage'!A:A,A108)+IF(W108&lt;&gt;"",COUNTIF('Jalon + top _horaire passage'!A:A,W108),0)+IF(X108&lt;&gt;"",COUNTIF('Jalon + top _horaire passage'!A:A,X108),0)+IF(Y108&lt;&gt;"",COUNTIF('Jalon + top _horaire passage'!A:A,Y108),0)+IF(AA108&lt;&gt;"",COUNTIF('Jalon + top _horaire passage'!A:A,AA108),0)+IF(AB108&lt;&gt;"",COUNTIF('Jalon + top _horaire passage'!A:A,AB108),0)+IF(AD108&lt;&gt;"",COUNTIF('Jalon + top _horaire passage'!A:A,AD108),0)</f>
        <v>0</v>
      </c>
    </row>
    <row r="109" spans="1:44" x14ac:dyDescent="0.3">
      <c r="A109" s="77" t="s">
        <v>701</v>
      </c>
      <c r="B109" s="159" t="s">
        <v>12631</v>
      </c>
      <c r="C109" s="78" t="s">
        <v>676</v>
      </c>
      <c r="D109" s="77" t="s">
        <v>42</v>
      </c>
      <c r="E109" s="77" t="s">
        <v>701</v>
      </c>
      <c r="F109" s="77" t="s">
        <v>4817</v>
      </c>
      <c r="G109" s="77" t="s">
        <v>671</v>
      </c>
      <c r="H109" s="77" t="s">
        <v>44</v>
      </c>
      <c r="I109" s="77" t="s">
        <v>166</v>
      </c>
      <c r="J109" s="77" t="s">
        <v>19</v>
      </c>
      <c r="K109" s="78" t="s">
        <v>34</v>
      </c>
      <c r="L109" s="77" t="s">
        <v>98</v>
      </c>
      <c r="M109" s="74" t="s">
        <v>12475</v>
      </c>
      <c r="N109" s="74" t="s">
        <v>13</v>
      </c>
      <c r="O109" s="159"/>
      <c r="P109" s="77" t="s">
        <v>702</v>
      </c>
      <c r="Q109" s="77" t="s">
        <v>30</v>
      </c>
      <c r="R109" s="77" t="s">
        <v>701</v>
      </c>
      <c r="S109" s="77"/>
      <c r="T109" s="77"/>
      <c r="U109" s="77" t="s">
        <v>11683</v>
      </c>
      <c r="V109" s="74" t="s">
        <v>97</v>
      </c>
      <c r="W109" s="100"/>
      <c r="X109" s="99"/>
      <c r="Y109" s="99"/>
      <c r="Z109" s="100"/>
      <c r="AA109" s="99" t="s">
        <v>705</v>
      </c>
      <c r="AB109" s="99"/>
      <c r="AC109" s="100" t="s">
        <v>703</v>
      </c>
      <c r="AD109" s="100" t="s">
        <v>704</v>
      </c>
      <c r="AE109" s="83"/>
      <c r="AF109" s="54"/>
      <c r="AG109" s="78" t="s">
        <v>10998</v>
      </c>
      <c r="AH109" s="77" t="s">
        <v>354</v>
      </c>
      <c r="AI109" s="77" t="s">
        <v>652</v>
      </c>
      <c r="AJ109" s="77" t="s">
        <v>167</v>
      </c>
      <c r="AK109" s="77" t="s">
        <v>677</v>
      </c>
      <c r="AL109" s="77" t="s">
        <v>678</v>
      </c>
      <c r="AM109" s="77" t="s">
        <v>170</v>
      </c>
      <c r="AN109" s="77" t="s">
        <v>679</v>
      </c>
      <c r="AO109" s="77" t="s">
        <v>680</v>
      </c>
      <c r="AP109" s="77" t="s">
        <v>681</v>
      </c>
      <c r="AQ109" s="77"/>
      <c r="AR109" s="79">
        <f>COUNTIF('Jalon + top _horaire passage'!A:A,A109)+IF(W109&lt;&gt;"",COUNTIF('Jalon + top _horaire passage'!A:A,W109),0)+IF(X109&lt;&gt;"",COUNTIF('Jalon + top _horaire passage'!A:A,X109),0)+IF(Y109&lt;&gt;"",COUNTIF('Jalon + top _horaire passage'!A:A,Y109),0)+IF(AA109&lt;&gt;"",COUNTIF('Jalon + top _horaire passage'!A:A,AA109),0)+IF(AB109&lt;&gt;"",COUNTIF('Jalon + top _horaire passage'!A:A,AB109),0)+IF(AD109&lt;&gt;"",COUNTIF('Jalon + top _horaire passage'!A:A,AD109),0)</f>
        <v>0</v>
      </c>
    </row>
    <row r="110" spans="1:44" x14ac:dyDescent="0.3">
      <c r="A110" s="77" t="s">
        <v>706</v>
      </c>
      <c r="B110" s="159" t="s">
        <v>12616</v>
      </c>
      <c r="C110" s="78" t="s">
        <v>384</v>
      </c>
      <c r="D110" s="77" t="s">
        <v>42</v>
      </c>
      <c r="E110" s="77" t="s">
        <v>706</v>
      </c>
      <c r="F110" s="77" t="s">
        <v>12341</v>
      </c>
      <c r="G110" s="77" t="s">
        <v>707</v>
      </c>
      <c r="H110" s="77" t="s">
        <v>44</v>
      </c>
      <c r="I110" s="77" t="s">
        <v>17</v>
      </c>
      <c r="J110" s="77" t="s">
        <v>19</v>
      </c>
      <c r="K110" s="78" t="s">
        <v>34</v>
      </c>
      <c r="L110" s="77" t="s">
        <v>15</v>
      </c>
      <c r="M110" s="74" t="s">
        <v>12474</v>
      </c>
      <c r="N110" s="74" t="s">
        <v>13</v>
      </c>
      <c r="O110" s="159"/>
      <c r="P110" s="77" t="s">
        <v>708</v>
      </c>
      <c r="Q110" s="77" t="s">
        <v>35</v>
      </c>
      <c r="R110" s="77" t="s">
        <v>706</v>
      </c>
      <c r="S110" s="77"/>
      <c r="T110" s="77"/>
      <c r="U110" s="82" t="s">
        <v>709</v>
      </c>
      <c r="V110" s="74" t="s">
        <v>216</v>
      </c>
      <c r="W110" s="100"/>
      <c r="X110" s="99"/>
      <c r="Y110" s="99"/>
      <c r="Z110" s="100"/>
      <c r="AA110" s="99"/>
      <c r="AB110" s="99"/>
      <c r="AC110" s="100" t="s">
        <v>709</v>
      </c>
      <c r="AD110" s="100" t="s">
        <v>710</v>
      </c>
      <c r="AE110" s="83"/>
      <c r="AF110" s="54"/>
      <c r="AG110" s="78" t="s">
        <v>12307</v>
      </c>
      <c r="AH110" s="77" t="s">
        <v>222</v>
      </c>
      <c r="AI110" s="77" t="s">
        <v>223</v>
      </c>
      <c r="AJ110" s="77" t="s">
        <v>386</v>
      </c>
      <c r="AK110" s="77" t="s">
        <v>711</v>
      </c>
      <c r="AL110" s="77" t="s">
        <v>712</v>
      </c>
      <c r="AM110" s="77" t="s">
        <v>25</v>
      </c>
      <c r="AN110" s="77" t="s">
        <v>389</v>
      </c>
      <c r="AO110" s="77" t="s">
        <v>713</v>
      </c>
      <c r="AP110" s="77" t="s">
        <v>714</v>
      </c>
      <c r="AQ110" s="77"/>
      <c r="AR110" s="79">
        <f>COUNTIF('Jalon + top _horaire passage'!A:A,A110)+IF(W110&lt;&gt;"",COUNTIF('Jalon + top _horaire passage'!A:A,W110),0)+IF(X110&lt;&gt;"",COUNTIF('Jalon + top _horaire passage'!A:A,X110),0)+IF(Y110&lt;&gt;"",COUNTIF('Jalon + top _horaire passage'!A:A,Y110),0)+IF(AA110&lt;&gt;"",COUNTIF('Jalon + top _horaire passage'!A:A,AA110),0)+IF(AB110&lt;&gt;"",COUNTIF('Jalon + top _horaire passage'!A:A,AB110),0)+IF(AD110&lt;&gt;"",COUNTIF('Jalon + top _horaire passage'!A:A,AD110),0)</f>
        <v>0</v>
      </c>
    </row>
    <row r="111" spans="1:44" x14ac:dyDescent="0.3">
      <c r="A111" s="77" t="s">
        <v>715</v>
      </c>
      <c r="B111" s="159" t="s">
        <v>12627</v>
      </c>
      <c r="C111" s="78" t="s">
        <v>384</v>
      </c>
      <c r="D111" s="77" t="s">
        <v>42</v>
      </c>
      <c r="E111" s="77" t="s">
        <v>715</v>
      </c>
      <c r="F111" s="77" t="s">
        <v>12341</v>
      </c>
      <c r="G111" s="77" t="s">
        <v>707</v>
      </c>
      <c r="H111" s="77" t="s">
        <v>44</v>
      </c>
      <c r="I111" s="77" t="s">
        <v>17</v>
      </c>
      <c r="J111" s="77" t="s">
        <v>571</v>
      </c>
      <c r="K111" s="78" t="s">
        <v>34</v>
      </c>
      <c r="L111" s="77" t="s">
        <v>98</v>
      </c>
      <c r="M111" s="74" t="s">
        <v>12474</v>
      </c>
      <c r="N111" s="74" t="s">
        <v>13</v>
      </c>
      <c r="O111" s="159"/>
      <c r="P111" s="77" t="s">
        <v>716</v>
      </c>
      <c r="Q111" s="77" t="s">
        <v>35</v>
      </c>
      <c r="R111" s="77" t="s">
        <v>715</v>
      </c>
      <c r="S111" s="77"/>
      <c r="T111" s="77" t="s">
        <v>9241</v>
      </c>
      <c r="U111" s="77" t="s">
        <v>9241</v>
      </c>
      <c r="V111" s="74" t="s">
        <v>216</v>
      </c>
      <c r="W111" s="100"/>
      <c r="X111" s="99"/>
      <c r="Y111" s="99"/>
      <c r="Z111" s="100"/>
      <c r="AA111" s="99"/>
      <c r="AB111" s="99"/>
      <c r="AC111" s="100" t="s">
        <v>715</v>
      </c>
      <c r="AD111" s="100" t="s">
        <v>717</v>
      </c>
      <c r="AE111" s="83"/>
      <c r="AF111" s="54"/>
      <c r="AG111" s="78" t="s">
        <v>12307</v>
      </c>
      <c r="AH111" s="77" t="s">
        <v>222</v>
      </c>
      <c r="AI111" s="77" t="s">
        <v>223</v>
      </c>
      <c r="AJ111" s="77" t="s">
        <v>386</v>
      </c>
      <c r="AK111" s="77" t="s">
        <v>711</v>
      </c>
      <c r="AL111" s="77" t="s">
        <v>712</v>
      </c>
      <c r="AM111" s="77" t="s">
        <v>25</v>
      </c>
      <c r="AN111" s="77" t="s">
        <v>389</v>
      </c>
      <c r="AO111" s="77" t="s">
        <v>713</v>
      </c>
      <c r="AP111" s="77" t="s">
        <v>714</v>
      </c>
      <c r="AQ111" s="77"/>
      <c r="AR111" s="79">
        <f>COUNTIF('Jalon + top _horaire passage'!A:A,A111)+IF(W111&lt;&gt;"",COUNTIF('Jalon + top _horaire passage'!A:A,W111),0)+IF(X111&lt;&gt;"",COUNTIF('Jalon + top _horaire passage'!A:A,X111),0)+IF(Y111&lt;&gt;"",COUNTIF('Jalon + top _horaire passage'!A:A,Y111),0)+IF(AA111&lt;&gt;"",COUNTIF('Jalon + top _horaire passage'!A:A,AA111),0)+IF(AB111&lt;&gt;"",COUNTIF('Jalon + top _horaire passage'!A:A,AB111),0)+IF(AD111&lt;&gt;"",COUNTIF('Jalon + top _horaire passage'!A:A,AD111),0)</f>
        <v>0</v>
      </c>
    </row>
    <row r="112" spans="1:44" x14ac:dyDescent="0.3">
      <c r="A112" s="77" t="s">
        <v>718</v>
      </c>
      <c r="B112" s="159" t="s">
        <v>12617</v>
      </c>
      <c r="C112" s="78" t="s">
        <v>384</v>
      </c>
      <c r="D112" s="77" t="s">
        <v>42</v>
      </c>
      <c r="E112" s="77" t="s">
        <v>718</v>
      </c>
      <c r="F112" s="77" t="s">
        <v>12341</v>
      </c>
      <c r="G112" s="77" t="s">
        <v>707</v>
      </c>
      <c r="H112" s="77" t="s">
        <v>44</v>
      </c>
      <c r="I112" s="77" t="s">
        <v>17</v>
      </c>
      <c r="J112" s="77" t="s">
        <v>571</v>
      </c>
      <c r="K112" s="78" t="s">
        <v>34</v>
      </c>
      <c r="L112" s="77" t="s">
        <v>98</v>
      </c>
      <c r="M112" s="74" t="s">
        <v>12474</v>
      </c>
      <c r="N112" s="74" t="s">
        <v>13</v>
      </c>
      <c r="O112" s="159"/>
      <c r="P112" s="77" t="s">
        <v>719</v>
      </c>
      <c r="Q112" s="77" t="s">
        <v>35</v>
      </c>
      <c r="R112" s="77" t="s">
        <v>718</v>
      </c>
      <c r="S112" s="77"/>
      <c r="T112" s="77" t="s">
        <v>9241</v>
      </c>
      <c r="U112" s="77" t="s">
        <v>9241</v>
      </c>
      <c r="V112" s="74" t="s">
        <v>216</v>
      </c>
      <c r="W112" s="100"/>
      <c r="X112" s="99"/>
      <c r="Y112" s="99"/>
      <c r="Z112" s="100"/>
      <c r="AA112" s="99"/>
      <c r="AB112" s="99"/>
      <c r="AC112" s="100" t="s">
        <v>718</v>
      </c>
      <c r="AD112" s="100" t="s">
        <v>720</v>
      </c>
      <c r="AE112" s="83"/>
      <c r="AF112" s="54"/>
      <c r="AG112" s="78" t="s">
        <v>12307</v>
      </c>
      <c r="AH112" s="77" t="s">
        <v>222</v>
      </c>
      <c r="AI112" s="77" t="s">
        <v>223</v>
      </c>
      <c r="AJ112" s="77" t="s">
        <v>386</v>
      </c>
      <c r="AK112" s="77" t="s">
        <v>711</v>
      </c>
      <c r="AL112" s="77" t="s">
        <v>712</v>
      </c>
      <c r="AM112" s="77" t="s">
        <v>25</v>
      </c>
      <c r="AN112" s="77" t="s">
        <v>389</v>
      </c>
      <c r="AO112" s="77" t="s">
        <v>713</v>
      </c>
      <c r="AP112" s="77" t="s">
        <v>714</v>
      </c>
      <c r="AQ112" s="77"/>
      <c r="AR112" s="79">
        <f>COUNTIF('Jalon + top _horaire passage'!A:A,A112)+IF(W112&lt;&gt;"",COUNTIF('Jalon + top _horaire passage'!A:A,W112),0)+IF(X112&lt;&gt;"",COUNTIF('Jalon + top _horaire passage'!A:A,X112),0)+IF(Y112&lt;&gt;"",COUNTIF('Jalon + top _horaire passage'!A:A,Y112),0)+IF(AA112&lt;&gt;"",COUNTIF('Jalon + top _horaire passage'!A:A,AA112),0)+IF(AB112&lt;&gt;"",COUNTIF('Jalon + top _horaire passage'!A:A,AB112),0)+IF(AD112&lt;&gt;"",COUNTIF('Jalon + top _horaire passage'!A:A,AD112),0)</f>
        <v>0</v>
      </c>
    </row>
    <row r="113" spans="1:44" x14ac:dyDescent="0.3">
      <c r="A113" s="77" t="s">
        <v>722</v>
      </c>
      <c r="B113" s="159" t="s">
        <v>12</v>
      </c>
      <c r="C113" s="78" t="s">
        <v>353</v>
      </c>
      <c r="D113" s="77" t="s">
        <v>721</v>
      </c>
      <c r="E113" s="77" t="s">
        <v>722</v>
      </c>
      <c r="F113" s="77" t="s">
        <v>12342</v>
      </c>
      <c r="G113" s="77" t="s">
        <v>12343</v>
      </c>
      <c r="H113" s="77" t="s">
        <v>44</v>
      </c>
      <c r="I113" s="77" t="s">
        <v>166</v>
      </c>
      <c r="J113" s="77" t="s">
        <v>237</v>
      </c>
      <c r="K113" s="78" t="s">
        <v>18</v>
      </c>
      <c r="L113" s="77" t="s">
        <v>98</v>
      </c>
      <c r="M113" s="74" t="s">
        <v>12474</v>
      </c>
      <c r="N113" s="74" t="s">
        <v>10986</v>
      </c>
      <c r="O113" s="159"/>
      <c r="P113" s="77"/>
      <c r="Q113" s="77" t="s">
        <v>30</v>
      </c>
      <c r="R113" s="77" t="s">
        <v>722</v>
      </c>
      <c r="S113" s="77"/>
      <c r="T113" s="77"/>
      <c r="U113" s="77" t="s">
        <v>11684</v>
      </c>
      <c r="V113" s="74" t="s">
        <v>97</v>
      </c>
      <c r="W113" s="100"/>
      <c r="X113" s="99"/>
      <c r="Y113" s="99"/>
      <c r="Z113" s="100"/>
      <c r="AA113" s="99" t="s">
        <v>725</v>
      </c>
      <c r="AB113" s="99"/>
      <c r="AC113" s="100" t="s">
        <v>723</v>
      </c>
      <c r="AD113" s="100" t="s">
        <v>724</v>
      </c>
      <c r="AE113" s="83"/>
      <c r="AF113" s="54"/>
      <c r="AG113" s="78" t="s">
        <v>10998</v>
      </c>
      <c r="AH113" s="77" t="s">
        <v>354</v>
      </c>
      <c r="AI113" s="77" t="s">
        <v>355</v>
      </c>
      <c r="AJ113" s="77" t="s">
        <v>356</v>
      </c>
      <c r="AK113" s="77" t="s">
        <v>357</v>
      </c>
      <c r="AL113" s="77" t="s">
        <v>358</v>
      </c>
      <c r="AM113" s="77" t="s">
        <v>170</v>
      </c>
      <c r="AN113" s="77" t="s">
        <v>359</v>
      </c>
      <c r="AO113" s="77" t="s">
        <v>360</v>
      </c>
      <c r="AP113" s="77" t="s">
        <v>360</v>
      </c>
      <c r="AQ113" s="77"/>
      <c r="AR113" s="79">
        <f>COUNTIF('Jalon + top _horaire passage'!A:A,A113)+IF(W113&lt;&gt;"",COUNTIF('Jalon + top _horaire passage'!A:A,W113),0)+IF(X113&lt;&gt;"",COUNTIF('Jalon + top _horaire passage'!A:A,X113),0)+IF(Y113&lt;&gt;"",COUNTIF('Jalon + top _horaire passage'!A:A,Y113),0)+IF(AA113&lt;&gt;"",COUNTIF('Jalon + top _horaire passage'!A:A,AA113),0)+IF(AB113&lt;&gt;"",COUNTIF('Jalon + top _horaire passage'!A:A,AB113),0)+IF(AD113&lt;&gt;"",COUNTIF('Jalon + top _horaire passage'!A:A,AD113),0)</f>
        <v>0</v>
      </c>
    </row>
    <row r="114" spans="1:44" x14ac:dyDescent="0.3">
      <c r="A114" s="77" t="s">
        <v>726</v>
      </c>
      <c r="B114" s="169" t="s">
        <v>12586</v>
      </c>
      <c r="C114" s="78" t="s">
        <v>651</v>
      </c>
      <c r="D114" s="77" t="s">
        <v>42</v>
      </c>
      <c r="E114" s="77" t="s">
        <v>726</v>
      </c>
      <c r="F114" s="77" t="s">
        <v>7619</v>
      </c>
      <c r="G114" s="77" t="s">
        <v>12339</v>
      </c>
      <c r="H114" s="77" t="s">
        <v>44</v>
      </c>
      <c r="I114" s="77" t="s">
        <v>221</v>
      </c>
      <c r="J114" s="77" t="s">
        <v>237</v>
      </c>
      <c r="K114" s="78" t="s">
        <v>34</v>
      </c>
      <c r="L114" s="77" t="s">
        <v>98</v>
      </c>
      <c r="M114" s="74" t="s">
        <v>12475</v>
      </c>
      <c r="N114" s="74" t="s">
        <v>13</v>
      </c>
      <c r="O114" s="159"/>
      <c r="P114" s="77" t="s">
        <v>727</v>
      </c>
      <c r="Q114" s="77" t="s">
        <v>30</v>
      </c>
      <c r="R114" s="77" t="s">
        <v>726</v>
      </c>
      <c r="S114" s="77"/>
      <c r="T114" s="77"/>
      <c r="U114" s="77" t="s">
        <v>11091</v>
      </c>
      <c r="V114" s="74" t="s">
        <v>97</v>
      </c>
      <c r="W114" s="100"/>
      <c r="X114" s="99"/>
      <c r="Y114" s="99"/>
      <c r="Z114" s="100"/>
      <c r="AA114" s="99" t="s">
        <v>730</v>
      </c>
      <c r="AB114" s="99"/>
      <c r="AC114" s="100" t="s">
        <v>728</v>
      </c>
      <c r="AD114" s="100" t="s">
        <v>729</v>
      </c>
      <c r="AE114" s="83"/>
      <c r="AF114" s="54"/>
      <c r="AG114" s="78" t="s">
        <v>10998</v>
      </c>
      <c r="AH114" s="77" t="s">
        <v>354</v>
      </c>
      <c r="AI114" s="77" t="s">
        <v>652</v>
      </c>
      <c r="AJ114" s="77" t="s">
        <v>653</v>
      </c>
      <c r="AK114" s="77" t="s">
        <v>654</v>
      </c>
      <c r="AL114" s="77" t="s">
        <v>655</v>
      </c>
      <c r="AM114" s="77" t="s">
        <v>227</v>
      </c>
      <c r="AN114" s="77" t="s">
        <v>656</v>
      </c>
      <c r="AO114" s="77" t="s">
        <v>657</v>
      </c>
      <c r="AP114" s="77" t="s">
        <v>658</v>
      </c>
      <c r="AQ114" s="77"/>
      <c r="AR114" s="79">
        <f>COUNTIF('Jalon + top _horaire passage'!A:A,A114)+IF(W114&lt;&gt;"",COUNTIF('Jalon + top _horaire passage'!A:A,W114),0)+IF(X114&lt;&gt;"",COUNTIF('Jalon + top _horaire passage'!A:A,X114),0)+IF(Y114&lt;&gt;"",COUNTIF('Jalon + top _horaire passage'!A:A,Y114),0)+IF(AA114&lt;&gt;"",COUNTIF('Jalon + top _horaire passage'!A:A,AA114),0)+IF(AB114&lt;&gt;"",COUNTIF('Jalon + top _horaire passage'!A:A,AB114),0)+IF(AD114&lt;&gt;"",COUNTIF('Jalon + top _horaire passage'!A:A,AD114),0)</f>
        <v>0</v>
      </c>
    </row>
    <row r="115" spans="1:44" x14ac:dyDescent="0.3">
      <c r="A115" s="77" t="s">
        <v>731</v>
      </c>
      <c r="B115" s="159" t="s">
        <v>733</v>
      </c>
      <c r="C115" s="78" t="s">
        <v>40</v>
      </c>
      <c r="D115" s="77" t="s">
        <v>42</v>
      </c>
      <c r="E115" s="77" t="s">
        <v>731</v>
      </c>
      <c r="F115" s="77" t="s">
        <v>10315</v>
      </c>
      <c r="G115" s="77" t="s">
        <v>732</v>
      </c>
      <c r="H115" s="77" t="s">
        <v>44</v>
      </c>
      <c r="I115" s="77" t="s">
        <v>39</v>
      </c>
      <c r="J115" s="77" t="s">
        <v>19</v>
      </c>
      <c r="K115" s="78" t="s">
        <v>34</v>
      </c>
      <c r="L115" s="77" t="s">
        <v>98</v>
      </c>
      <c r="M115" s="74" t="s">
        <v>12475</v>
      </c>
      <c r="N115" s="74" t="s">
        <v>13</v>
      </c>
      <c r="O115" s="159"/>
      <c r="P115" s="77" t="s">
        <v>734</v>
      </c>
      <c r="Q115" s="77" t="s">
        <v>30</v>
      </c>
      <c r="R115" s="77" t="s">
        <v>731</v>
      </c>
      <c r="S115" s="77"/>
      <c r="T115" s="77"/>
      <c r="U115" s="77" t="s">
        <v>735</v>
      </c>
      <c r="V115" s="74" t="s">
        <v>97</v>
      </c>
      <c r="W115" s="100"/>
      <c r="X115" s="99"/>
      <c r="Y115" s="99"/>
      <c r="Z115" s="100"/>
      <c r="AA115" s="99" t="s">
        <v>739</v>
      </c>
      <c r="AB115" s="99"/>
      <c r="AC115" s="100" t="s">
        <v>736</v>
      </c>
      <c r="AD115" s="100" t="s">
        <v>737</v>
      </c>
      <c r="AE115" s="83"/>
      <c r="AF115" s="54"/>
      <c r="AG115" s="78" t="s">
        <v>10998</v>
      </c>
      <c r="AH115" s="77" t="s">
        <v>20</v>
      </c>
      <c r="AI115" s="77" t="s">
        <v>21</v>
      </c>
      <c r="AJ115" s="77" t="s">
        <v>46</v>
      </c>
      <c r="AK115" s="77" t="s">
        <v>47</v>
      </c>
      <c r="AL115" s="77" t="s">
        <v>738</v>
      </c>
      <c r="AM115" s="77" t="s">
        <v>25</v>
      </c>
      <c r="AN115" s="77" t="s">
        <v>49</v>
      </c>
      <c r="AO115" s="77" t="s">
        <v>50</v>
      </c>
      <c r="AP115" s="77" t="s">
        <v>51</v>
      </c>
      <c r="AQ115" s="77"/>
      <c r="AR115" s="79">
        <f>COUNTIF('Jalon + top _horaire passage'!A:A,A115)+IF(W115&lt;&gt;"",COUNTIF('Jalon + top _horaire passage'!A:A,W115),0)+IF(X115&lt;&gt;"",COUNTIF('Jalon + top _horaire passage'!A:A,X115),0)+IF(Y115&lt;&gt;"",COUNTIF('Jalon + top _horaire passage'!A:A,Y115),0)+IF(AA115&lt;&gt;"",COUNTIF('Jalon + top _horaire passage'!A:A,AA115),0)+IF(AB115&lt;&gt;"",COUNTIF('Jalon + top _horaire passage'!A:A,AB115),0)+IF(AD115&lt;&gt;"",COUNTIF('Jalon + top _horaire passage'!A:A,AD115),0)</f>
        <v>0</v>
      </c>
    </row>
    <row r="116" spans="1:44" x14ac:dyDescent="0.3">
      <c r="A116" s="77" t="s">
        <v>740</v>
      </c>
      <c r="B116" s="159" t="s">
        <v>741</v>
      </c>
      <c r="C116" s="78" t="s">
        <v>40</v>
      </c>
      <c r="D116" s="77" t="s">
        <v>42</v>
      </c>
      <c r="E116" s="77" t="s">
        <v>740</v>
      </c>
      <c r="F116" s="77" t="s">
        <v>2228</v>
      </c>
      <c r="G116" s="77" t="s">
        <v>639</v>
      </c>
      <c r="H116" s="77" t="s">
        <v>44</v>
      </c>
      <c r="I116" s="77" t="s">
        <v>39</v>
      </c>
      <c r="J116" s="77" t="s">
        <v>19</v>
      </c>
      <c r="K116" s="78" t="s">
        <v>34</v>
      </c>
      <c r="L116" s="77" t="s">
        <v>98</v>
      </c>
      <c r="M116" s="74" t="s">
        <v>12474</v>
      </c>
      <c r="N116" s="74" t="s">
        <v>13</v>
      </c>
      <c r="O116" s="159"/>
      <c r="P116" s="77" t="s">
        <v>742</v>
      </c>
      <c r="Q116" s="77" t="s">
        <v>30</v>
      </c>
      <c r="R116" s="77" t="s">
        <v>740</v>
      </c>
      <c r="S116" s="77"/>
      <c r="T116" s="77"/>
      <c r="U116" s="77" t="s">
        <v>743</v>
      </c>
      <c r="V116" s="74" t="s">
        <v>97</v>
      </c>
      <c r="W116" s="100"/>
      <c r="X116" s="99"/>
      <c r="Y116" s="99"/>
      <c r="Z116" s="100"/>
      <c r="AA116" s="99" t="s">
        <v>746</v>
      </c>
      <c r="AB116" s="99"/>
      <c r="AC116" s="100" t="s">
        <v>744</v>
      </c>
      <c r="AD116" s="100" t="s">
        <v>745</v>
      </c>
      <c r="AE116" s="83"/>
      <c r="AF116" s="54"/>
      <c r="AG116" s="78" t="s">
        <v>10998</v>
      </c>
      <c r="AH116" s="77" t="s">
        <v>20</v>
      </c>
      <c r="AI116" s="77" t="s">
        <v>21</v>
      </c>
      <c r="AJ116" s="77" t="s">
        <v>46</v>
      </c>
      <c r="AK116" s="77" t="s">
        <v>47</v>
      </c>
      <c r="AL116" s="77" t="s">
        <v>48</v>
      </c>
      <c r="AM116" s="77" t="s">
        <v>25</v>
      </c>
      <c r="AN116" s="77" t="s">
        <v>49</v>
      </c>
      <c r="AO116" s="77" t="s">
        <v>50</v>
      </c>
      <c r="AP116" s="77" t="s">
        <v>51</v>
      </c>
      <c r="AQ116" s="77"/>
      <c r="AR116" s="79">
        <f>COUNTIF('Jalon + top _horaire passage'!A:A,A116)+IF(W116&lt;&gt;"",COUNTIF('Jalon + top _horaire passage'!A:A,W116),0)+IF(X116&lt;&gt;"",COUNTIF('Jalon + top _horaire passage'!A:A,X116),0)+IF(Y116&lt;&gt;"",COUNTIF('Jalon + top _horaire passage'!A:A,Y116),0)+IF(AA116&lt;&gt;"",COUNTIF('Jalon + top _horaire passage'!A:A,AA116),0)+IF(AB116&lt;&gt;"",COUNTIF('Jalon + top _horaire passage'!A:A,AB116),0)+IF(AD116&lt;&gt;"",COUNTIF('Jalon + top _horaire passage'!A:A,AD116),0)</f>
        <v>0</v>
      </c>
    </row>
    <row r="117" spans="1:44" x14ac:dyDescent="0.3">
      <c r="A117" s="77" t="s">
        <v>747</v>
      </c>
      <c r="B117" s="159" t="s">
        <v>748</v>
      </c>
      <c r="C117" s="78" t="s">
        <v>676</v>
      </c>
      <c r="D117" s="77" t="s">
        <v>42</v>
      </c>
      <c r="E117" s="77" t="s">
        <v>747</v>
      </c>
      <c r="F117" s="77" t="s">
        <v>4817</v>
      </c>
      <c r="G117" s="77" t="s">
        <v>671</v>
      </c>
      <c r="H117" s="77" t="s">
        <v>44</v>
      </c>
      <c r="I117" s="77" t="s">
        <v>166</v>
      </c>
      <c r="J117" s="77" t="s">
        <v>571</v>
      </c>
      <c r="K117" s="78" t="s">
        <v>34</v>
      </c>
      <c r="L117" s="77" t="s">
        <v>98</v>
      </c>
      <c r="M117" s="74" t="s">
        <v>12475</v>
      </c>
      <c r="N117" s="74" t="s">
        <v>13</v>
      </c>
      <c r="O117" s="159"/>
      <c r="P117" s="77" t="s">
        <v>749</v>
      </c>
      <c r="Q117" s="77" t="s">
        <v>30</v>
      </c>
      <c r="R117" s="77" t="s">
        <v>747</v>
      </c>
      <c r="S117" s="77"/>
      <c r="T117" s="77" t="s">
        <v>9241</v>
      </c>
      <c r="U117" s="77" t="s">
        <v>750</v>
      </c>
      <c r="V117" s="74" t="s">
        <v>216</v>
      </c>
      <c r="W117" s="100"/>
      <c r="X117" s="99"/>
      <c r="Y117" s="99"/>
      <c r="Z117" s="100"/>
      <c r="AA117" s="99" t="s">
        <v>753</v>
      </c>
      <c r="AB117" s="99"/>
      <c r="AC117" s="100" t="s">
        <v>751</v>
      </c>
      <c r="AD117" s="100" t="s">
        <v>752</v>
      </c>
      <c r="AE117" s="83"/>
      <c r="AF117" s="54"/>
      <c r="AG117" s="78" t="s">
        <v>12307</v>
      </c>
      <c r="AH117" s="77" t="s">
        <v>354</v>
      </c>
      <c r="AI117" s="77" t="s">
        <v>652</v>
      </c>
      <c r="AJ117" s="77" t="s">
        <v>167</v>
      </c>
      <c r="AK117" s="77" t="s">
        <v>677</v>
      </c>
      <c r="AL117" s="77" t="s">
        <v>678</v>
      </c>
      <c r="AM117" s="77" t="s">
        <v>170</v>
      </c>
      <c r="AN117" s="77" t="s">
        <v>679</v>
      </c>
      <c r="AO117" s="77" t="s">
        <v>680</v>
      </c>
      <c r="AP117" s="77" t="s">
        <v>681</v>
      </c>
      <c r="AQ117" s="77"/>
      <c r="AR117" s="79">
        <f>COUNTIF('Jalon + top _horaire passage'!A:A,A117)+IF(W117&lt;&gt;"",COUNTIF('Jalon + top _horaire passage'!A:A,W117),0)+IF(X117&lt;&gt;"",COUNTIF('Jalon + top _horaire passage'!A:A,X117),0)+IF(Y117&lt;&gt;"",COUNTIF('Jalon + top _horaire passage'!A:A,Y117),0)+IF(AA117&lt;&gt;"",COUNTIF('Jalon + top _horaire passage'!A:A,AA117),0)+IF(AB117&lt;&gt;"",COUNTIF('Jalon + top _horaire passage'!A:A,AB117),0)+IF(AD117&lt;&gt;"",COUNTIF('Jalon + top _horaire passage'!A:A,AD117),0)</f>
        <v>0</v>
      </c>
    </row>
    <row r="118" spans="1:44" x14ac:dyDescent="0.3">
      <c r="A118" s="77" t="s">
        <v>754</v>
      </c>
      <c r="B118" s="159" t="s">
        <v>755</v>
      </c>
      <c r="C118" s="78" t="s">
        <v>101</v>
      </c>
      <c r="D118" s="77" t="s">
        <v>42</v>
      </c>
      <c r="E118" s="77" t="s">
        <v>754</v>
      </c>
      <c r="F118" s="77" t="s">
        <v>9651</v>
      </c>
      <c r="G118" s="77" t="s">
        <v>153</v>
      </c>
      <c r="H118" s="77" t="s">
        <v>44</v>
      </c>
      <c r="I118" s="77" t="s">
        <v>39</v>
      </c>
      <c r="J118" s="77" t="s">
        <v>237</v>
      </c>
      <c r="K118" s="78" t="s">
        <v>34</v>
      </c>
      <c r="L118" s="77" t="s">
        <v>98</v>
      </c>
      <c r="M118" s="74" t="s">
        <v>12473</v>
      </c>
      <c r="N118" s="74" t="s">
        <v>13</v>
      </c>
      <c r="O118" s="159"/>
      <c r="P118" s="77" t="s">
        <v>756</v>
      </c>
      <c r="Q118" s="77" t="s">
        <v>35</v>
      </c>
      <c r="R118" s="77" t="s">
        <v>754</v>
      </c>
      <c r="S118" s="77"/>
      <c r="T118" s="77" t="s">
        <v>9241</v>
      </c>
      <c r="U118" s="77" t="s">
        <v>9241</v>
      </c>
      <c r="V118" s="74" t="s">
        <v>97</v>
      </c>
      <c r="W118" s="100"/>
      <c r="X118" s="99"/>
      <c r="Y118" s="99"/>
      <c r="Z118" s="100"/>
      <c r="AA118" s="99"/>
      <c r="AB118" s="99"/>
      <c r="AC118" s="100" t="s">
        <v>754</v>
      </c>
      <c r="AD118" s="100" t="s">
        <v>757</v>
      </c>
      <c r="AE118" s="83"/>
      <c r="AF118" s="54"/>
      <c r="AG118" s="78" t="s">
        <v>10998</v>
      </c>
      <c r="AH118" s="77" t="s">
        <v>20</v>
      </c>
      <c r="AI118" s="77" t="s">
        <v>102</v>
      </c>
      <c r="AJ118" s="77" t="s">
        <v>103</v>
      </c>
      <c r="AK118" s="77" t="s">
        <v>104</v>
      </c>
      <c r="AL118" s="77" t="s">
        <v>105</v>
      </c>
      <c r="AM118" s="77" t="s">
        <v>25</v>
      </c>
      <c r="AN118" s="77" t="s">
        <v>106</v>
      </c>
      <c r="AO118" s="77" t="s">
        <v>107</v>
      </c>
      <c r="AP118" s="77" t="s">
        <v>108</v>
      </c>
      <c r="AQ118" s="77"/>
      <c r="AR118" s="79">
        <f>COUNTIF('Jalon + top _horaire passage'!A:A,A118)+IF(W118&lt;&gt;"",COUNTIF('Jalon + top _horaire passage'!A:A,W118),0)+IF(X118&lt;&gt;"",COUNTIF('Jalon + top _horaire passage'!A:A,X118),0)+IF(Y118&lt;&gt;"",COUNTIF('Jalon + top _horaire passage'!A:A,Y118),0)+IF(AA118&lt;&gt;"",COUNTIF('Jalon + top _horaire passage'!A:A,AA118),0)+IF(AB118&lt;&gt;"",COUNTIF('Jalon + top _horaire passage'!A:A,AB118),0)+IF(AD118&lt;&gt;"",COUNTIF('Jalon + top _horaire passage'!A:A,AD118),0)</f>
        <v>0</v>
      </c>
    </row>
    <row r="119" spans="1:44" x14ac:dyDescent="0.3">
      <c r="A119" s="77" t="s">
        <v>759</v>
      </c>
      <c r="B119" s="159" t="s">
        <v>760</v>
      </c>
      <c r="C119" s="78" t="s">
        <v>101</v>
      </c>
      <c r="D119" s="77" t="s">
        <v>42</v>
      </c>
      <c r="E119" s="77" t="s">
        <v>758</v>
      </c>
      <c r="F119" s="77" t="s">
        <v>9651</v>
      </c>
      <c r="G119" s="77" t="s">
        <v>153</v>
      </c>
      <c r="H119" s="77" t="s">
        <v>44</v>
      </c>
      <c r="I119" s="77" t="s">
        <v>39</v>
      </c>
      <c r="J119" s="77" t="s">
        <v>19</v>
      </c>
      <c r="K119" s="78" t="s">
        <v>34</v>
      </c>
      <c r="L119" s="77" t="s">
        <v>98</v>
      </c>
      <c r="M119" s="74" t="s">
        <v>12473</v>
      </c>
      <c r="N119" s="74" t="s">
        <v>12032</v>
      </c>
      <c r="O119" s="159"/>
      <c r="P119" s="77" t="s">
        <v>761</v>
      </c>
      <c r="Q119" s="77" t="s">
        <v>30</v>
      </c>
      <c r="R119" s="77" t="s">
        <v>759</v>
      </c>
      <c r="S119" s="77"/>
      <c r="T119" s="77"/>
      <c r="U119" s="77" t="s">
        <v>11180</v>
      </c>
      <c r="V119" s="74" t="s">
        <v>97</v>
      </c>
      <c r="W119" s="100"/>
      <c r="X119" s="99"/>
      <c r="Y119" s="99"/>
      <c r="Z119" s="100"/>
      <c r="AA119" s="99" t="s">
        <v>765</v>
      </c>
      <c r="AB119" s="99"/>
      <c r="AC119" s="100" t="s">
        <v>763</v>
      </c>
      <c r="AD119" s="100" t="s">
        <v>764</v>
      </c>
      <c r="AE119" s="83"/>
      <c r="AF119" s="54"/>
      <c r="AG119" s="78" t="s">
        <v>10998</v>
      </c>
      <c r="AH119" s="77" t="s">
        <v>20</v>
      </c>
      <c r="AI119" s="77" t="s">
        <v>102</v>
      </c>
      <c r="AJ119" s="77" t="s">
        <v>103</v>
      </c>
      <c r="AK119" s="77" t="s">
        <v>104</v>
      </c>
      <c r="AL119" s="77" t="s">
        <v>105</v>
      </c>
      <c r="AM119" s="77" t="s">
        <v>25</v>
      </c>
      <c r="AN119" s="77" t="s">
        <v>106</v>
      </c>
      <c r="AO119" s="77" t="s">
        <v>107</v>
      </c>
      <c r="AP119" s="77" t="s">
        <v>108</v>
      </c>
      <c r="AQ119" s="77"/>
      <c r="AR119" s="79">
        <f>COUNTIF('Jalon + top _horaire passage'!A:A,A119)+IF(W119&lt;&gt;"",COUNTIF('Jalon + top _horaire passage'!A:A,W119),0)+IF(X119&lt;&gt;"",COUNTIF('Jalon + top _horaire passage'!A:A,X119),0)+IF(Y119&lt;&gt;"",COUNTIF('Jalon + top _horaire passage'!A:A,Y119),0)+IF(AA119&lt;&gt;"",COUNTIF('Jalon + top _horaire passage'!A:A,AA119),0)+IF(AB119&lt;&gt;"",COUNTIF('Jalon + top _horaire passage'!A:A,AB119),0)+IF(AD119&lt;&gt;"",COUNTIF('Jalon + top _horaire passage'!A:A,AD119),0)</f>
        <v>0</v>
      </c>
    </row>
    <row r="120" spans="1:44" x14ac:dyDescent="0.3">
      <c r="A120" s="77" t="s">
        <v>766</v>
      </c>
      <c r="B120" s="159" t="s">
        <v>12544</v>
      </c>
      <c r="C120" s="78" t="s">
        <v>16</v>
      </c>
      <c r="D120" s="77" t="s">
        <v>9</v>
      </c>
      <c r="E120" s="77" t="s">
        <v>766</v>
      </c>
      <c r="F120" s="77" t="s">
        <v>12344</v>
      </c>
      <c r="G120" s="77" t="s">
        <v>767</v>
      </c>
      <c r="H120" s="77" t="s">
        <v>44</v>
      </c>
      <c r="I120" s="77" t="s">
        <v>17</v>
      </c>
      <c r="J120" s="77" t="s">
        <v>237</v>
      </c>
      <c r="K120" s="78" t="s">
        <v>18</v>
      </c>
      <c r="L120" s="77" t="s">
        <v>98</v>
      </c>
      <c r="M120" s="74" t="s">
        <v>12473</v>
      </c>
      <c r="N120" s="74" t="s">
        <v>10986</v>
      </c>
      <c r="O120" s="159" t="s">
        <v>12470</v>
      </c>
      <c r="P120" s="77"/>
      <c r="Q120" s="77" t="s">
        <v>30</v>
      </c>
      <c r="R120" s="77" t="s">
        <v>766</v>
      </c>
      <c r="S120" s="77"/>
      <c r="T120" s="77"/>
      <c r="U120" s="77" t="s">
        <v>768</v>
      </c>
      <c r="V120" s="74" t="s">
        <v>97</v>
      </c>
      <c r="W120" s="100"/>
      <c r="X120" s="99"/>
      <c r="Y120" s="99"/>
      <c r="Z120" s="100"/>
      <c r="AA120" s="99" t="s">
        <v>773</v>
      </c>
      <c r="AB120" s="99"/>
      <c r="AC120" s="100" t="s">
        <v>769</v>
      </c>
      <c r="AD120" s="100" t="s">
        <v>770</v>
      </c>
      <c r="AE120" s="83"/>
      <c r="AF120" s="54"/>
      <c r="AG120" s="78" t="s">
        <v>10998</v>
      </c>
      <c r="AH120" s="77" t="s">
        <v>20</v>
      </c>
      <c r="AI120" s="77" t="s">
        <v>21</v>
      </c>
      <c r="AJ120" s="77" t="s">
        <v>22</v>
      </c>
      <c r="AK120" s="77" t="s">
        <v>23</v>
      </c>
      <c r="AL120" s="77" t="s">
        <v>24</v>
      </c>
      <c r="AM120" s="77" t="s">
        <v>25</v>
      </c>
      <c r="AN120" s="77" t="s">
        <v>26</v>
      </c>
      <c r="AO120" s="77" t="s">
        <v>771</v>
      </c>
      <c r="AP120" s="77" t="s">
        <v>772</v>
      </c>
      <c r="AQ120" s="77"/>
      <c r="AR120" s="79">
        <f>COUNTIF('Jalon + top _horaire passage'!A:A,A120)+IF(W120&lt;&gt;"",COUNTIF('Jalon + top _horaire passage'!A:A,W120),0)+IF(X120&lt;&gt;"",COUNTIF('Jalon + top _horaire passage'!A:A,X120),0)+IF(Y120&lt;&gt;"",COUNTIF('Jalon + top _horaire passage'!A:A,Y120),0)+IF(AA120&lt;&gt;"",COUNTIF('Jalon + top _horaire passage'!A:A,AA120),0)+IF(AB120&lt;&gt;"",COUNTIF('Jalon + top _horaire passage'!A:A,AB120),0)+IF(AD120&lt;&gt;"",COUNTIF('Jalon + top _horaire passage'!A:A,AD120),0)</f>
        <v>0</v>
      </c>
    </row>
    <row r="121" spans="1:44" x14ac:dyDescent="0.3">
      <c r="A121" s="77" t="s">
        <v>774</v>
      </c>
      <c r="B121" t="s">
        <v>12543</v>
      </c>
      <c r="C121" s="78" t="s">
        <v>16</v>
      </c>
      <c r="D121" s="77" t="s">
        <v>42</v>
      </c>
      <c r="E121" s="77" t="s">
        <v>774</v>
      </c>
      <c r="F121" s="77" t="s">
        <v>12345</v>
      </c>
      <c r="G121" s="77" t="s">
        <v>775</v>
      </c>
      <c r="H121" s="77" t="s">
        <v>44</v>
      </c>
      <c r="I121" s="77" t="s">
        <v>17</v>
      </c>
      <c r="J121" s="77" t="s">
        <v>237</v>
      </c>
      <c r="K121" s="78" t="s">
        <v>34</v>
      </c>
      <c r="L121" s="77" t="s">
        <v>98</v>
      </c>
      <c r="M121" s="74" t="s">
        <v>12473</v>
      </c>
      <c r="N121" s="74" t="s">
        <v>13</v>
      </c>
      <c r="O121" s="159" t="s">
        <v>12470</v>
      </c>
      <c r="P121" s="77" t="s">
        <v>776</v>
      </c>
      <c r="Q121" s="77" t="s">
        <v>30</v>
      </c>
      <c r="R121" s="77" t="s">
        <v>774</v>
      </c>
      <c r="S121" s="77"/>
      <c r="T121" s="77"/>
      <c r="U121" s="77" t="s">
        <v>11525</v>
      </c>
      <c r="V121" s="74" t="s">
        <v>97</v>
      </c>
      <c r="W121" s="100"/>
      <c r="X121" s="99"/>
      <c r="Y121" s="99"/>
      <c r="Z121" s="100"/>
      <c r="AA121" s="99" t="s">
        <v>779</v>
      </c>
      <c r="AB121" s="99"/>
      <c r="AC121" s="100" t="s">
        <v>777</v>
      </c>
      <c r="AD121" s="100" t="s">
        <v>778</v>
      </c>
      <c r="AE121" s="83"/>
      <c r="AF121" s="54"/>
      <c r="AG121" s="78" t="s">
        <v>10998</v>
      </c>
      <c r="AH121" s="77" t="s">
        <v>20</v>
      </c>
      <c r="AI121" s="77" t="s">
        <v>21</v>
      </c>
      <c r="AJ121" s="77" t="s">
        <v>22</v>
      </c>
      <c r="AK121" s="77" t="s">
        <v>23</v>
      </c>
      <c r="AL121" s="77" t="s">
        <v>24</v>
      </c>
      <c r="AM121" s="77" t="s">
        <v>25</v>
      </c>
      <c r="AN121" s="77" t="s">
        <v>26</v>
      </c>
      <c r="AO121" s="77" t="s">
        <v>771</v>
      </c>
      <c r="AP121" s="77" t="s">
        <v>772</v>
      </c>
      <c r="AQ121" s="77"/>
      <c r="AR121" s="79">
        <f>COUNTIF('Jalon + top _horaire passage'!A:A,A121)+IF(W121&lt;&gt;"",COUNTIF('Jalon + top _horaire passage'!A:A,W121),0)+IF(X121&lt;&gt;"",COUNTIF('Jalon + top _horaire passage'!A:A,X121),0)+IF(Y121&lt;&gt;"",COUNTIF('Jalon + top _horaire passage'!A:A,Y121),0)+IF(AA121&lt;&gt;"",COUNTIF('Jalon + top _horaire passage'!A:A,AA121),0)+IF(AB121&lt;&gt;"",COUNTIF('Jalon + top _horaire passage'!A:A,AB121),0)+IF(AD121&lt;&gt;"",COUNTIF('Jalon + top _horaire passage'!A:A,AD121),0)</f>
        <v>0</v>
      </c>
    </row>
    <row r="122" spans="1:44" x14ac:dyDescent="0.3">
      <c r="A122" s="77" t="s">
        <v>780</v>
      </c>
      <c r="B122" s="159" t="s">
        <v>12874</v>
      </c>
      <c r="C122" s="78" t="s">
        <v>16</v>
      </c>
      <c r="D122" s="77" t="s">
        <v>42</v>
      </c>
      <c r="E122" s="77" t="s">
        <v>780</v>
      </c>
      <c r="F122" s="77" t="s">
        <v>12346</v>
      </c>
      <c r="G122" s="77" t="s">
        <v>781</v>
      </c>
      <c r="H122" s="77" t="s">
        <v>44</v>
      </c>
      <c r="I122" s="77" t="s">
        <v>17</v>
      </c>
      <c r="J122" s="77" t="s">
        <v>19</v>
      </c>
      <c r="K122" s="78" t="s">
        <v>34</v>
      </c>
      <c r="L122" s="77" t="s">
        <v>98</v>
      </c>
      <c r="M122" s="74" t="s">
        <v>12473</v>
      </c>
      <c r="N122" s="74" t="s">
        <v>13</v>
      </c>
      <c r="O122" s="159"/>
      <c r="P122" s="77" t="s">
        <v>782</v>
      </c>
      <c r="Q122" s="77" t="s">
        <v>30</v>
      </c>
      <c r="R122" s="77" t="s">
        <v>780</v>
      </c>
      <c r="S122" s="77"/>
      <c r="T122" s="77"/>
      <c r="U122" s="77" t="s">
        <v>11526</v>
      </c>
      <c r="V122" s="74" t="s">
        <v>97</v>
      </c>
      <c r="W122" s="100"/>
      <c r="X122" s="99"/>
      <c r="Y122" s="99"/>
      <c r="Z122" s="100"/>
      <c r="AA122" s="99" t="s">
        <v>787</v>
      </c>
      <c r="AB122" s="99"/>
      <c r="AC122" s="100" t="s">
        <v>783</v>
      </c>
      <c r="AD122" s="100" t="s">
        <v>784</v>
      </c>
      <c r="AE122" s="83"/>
      <c r="AF122" s="54"/>
      <c r="AG122" s="78" t="s">
        <v>10998</v>
      </c>
      <c r="AH122" s="77" t="s">
        <v>20</v>
      </c>
      <c r="AI122" s="77" t="s">
        <v>21</v>
      </c>
      <c r="AJ122" s="77" t="s">
        <v>22</v>
      </c>
      <c r="AK122" s="77" t="s">
        <v>23</v>
      </c>
      <c r="AL122" s="77" t="s">
        <v>24</v>
      </c>
      <c r="AM122" s="77" t="s">
        <v>25</v>
      </c>
      <c r="AN122" s="77" t="s">
        <v>26</v>
      </c>
      <c r="AO122" s="77" t="s">
        <v>785</v>
      </c>
      <c r="AP122" s="77" t="s">
        <v>786</v>
      </c>
      <c r="AQ122" s="77"/>
      <c r="AR122" s="79">
        <f>COUNTIF('Jalon + top _horaire passage'!A:A,A122)+IF(W122&lt;&gt;"",COUNTIF('Jalon + top _horaire passage'!A:A,W122),0)+IF(X122&lt;&gt;"",COUNTIF('Jalon + top _horaire passage'!A:A,X122),0)+IF(Y122&lt;&gt;"",COUNTIF('Jalon + top _horaire passage'!A:A,Y122),0)+IF(AA122&lt;&gt;"",COUNTIF('Jalon + top _horaire passage'!A:A,AA122),0)+IF(AB122&lt;&gt;"",COUNTIF('Jalon + top _horaire passage'!A:A,AB122),0)+IF(AD122&lt;&gt;"",COUNTIF('Jalon + top _horaire passage'!A:A,AD122),0)</f>
        <v>0</v>
      </c>
    </row>
    <row r="123" spans="1:44" x14ac:dyDescent="0.3">
      <c r="A123" s="77" t="s">
        <v>788</v>
      </c>
      <c r="B123" s="159" t="s">
        <v>12846</v>
      </c>
      <c r="C123" s="78" t="s">
        <v>16</v>
      </c>
      <c r="D123" s="77" t="s">
        <v>9</v>
      </c>
      <c r="E123" s="77" t="s">
        <v>788</v>
      </c>
      <c r="F123" s="77" t="s">
        <v>10023</v>
      </c>
      <c r="G123" s="77" t="s">
        <v>11</v>
      </c>
      <c r="H123" s="77" t="s">
        <v>44</v>
      </c>
      <c r="I123" s="77" t="s">
        <v>17</v>
      </c>
      <c r="J123" s="77" t="s">
        <v>19</v>
      </c>
      <c r="K123" s="78" t="s">
        <v>18</v>
      </c>
      <c r="L123" s="77" t="s">
        <v>98</v>
      </c>
      <c r="M123" s="74" t="s">
        <v>12473</v>
      </c>
      <c r="N123" s="74" t="s">
        <v>10986</v>
      </c>
      <c r="O123" s="159" t="s">
        <v>12470</v>
      </c>
      <c r="P123" s="77"/>
      <c r="Q123" s="77" t="s">
        <v>30</v>
      </c>
      <c r="R123" s="77" t="s">
        <v>788</v>
      </c>
      <c r="S123" s="77"/>
      <c r="T123" s="77"/>
      <c r="U123" s="77" t="s">
        <v>11527</v>
      </c>
      <c r="V123" s="74" t="s">
        <v>97</v>
      </c>
      <c r="W123" s="100"/>
      <c r="X123" s="99"/>
      <c r="Y123" s="99"/>
      <c r="Z123" s="100"/>
      <c r="AA123" s="99" t="s">
        <v>791</v>
      </c>
      <c r="AB123" s="99"/>
      <c r="AC123" s="100" t="s">
        <v>789</v>
      </c>
      <c r="AD123" s="100" t="s">
        <v>790</v>
      </c>
      <c r="AE123" s="83"/>
      <c r="AF123" s="54"/>
      <c r="AG123" s="78" t="s">
        <v>10998</v>
      </c>
      <c r="AH123" s="77" t="s">
        <v>20</v>
      </c>
      <c r="AI123" s="77" t="s">
        <v>21</v>
      </c>
      <c r="AJ123" s="77" t="s">
        <v>22</v>
      </c>
      <c r="AK123" s="77" t="s">
        <v>23</v>
      </c>
      <c r="AL123" s="77" t="s">
        <v>24</v>
      </c>
      <c r="AM123" s="77" t="s">
        <v>25</v>
      </c>
      <c r="AN123" s="77" t="s">
        <v>26</v>
      </c>
      <c r="AO123" s="77" t="s">
        <v>27</v>
      </c>
      <c r="AP123" s="77" t="s">
        <v>28</v>
      </c>
      <c r="AQ123" s="77"/>
      <c r="AR123" s="79">
        <f>COUNTIF('Jalon + top _horaire passage'!A:A,A123)+IF(W123&lt;&gt;"",COUNTIF('Jalon + top _horaire passage'!A:A,W123),0)+IF(X123&lt;&gt;"",COUNTIF('Jalon + top _horaire passage'!A:A,X123),0)+IF(Y123&lt;&gt;"",COUNTIF('Jalon + top _horaire passage'!A:A,Y123),0)+IF(AA123&lt;&gt;"",COUNTIF('Jalon + top _horaire passage'!A:A,AA123),0)+IF(AB123&lt;&gt;"",COUNTIF('Jalon + top _horaire passage'!A:A,AB123),0)+IF(AD123&lt;&gt;"",COUNTIF('Jalon + top _horaire passage'!A:A,AD123),0)</f>
        <v>0</v>
      </c>
    </row>
    <row r="124" spans="1:44" x14ac:dyDescent="0.3">
      <c r="A124" s="77" t="s">
        <v>793</v>
      </c>
      <c r="B124" s="159">
        <v>0</v>
      </c>
      <c r="C124" s="78" t="s">
        <v>384</v>
      </c>
      <c r="D124" s="77" t="s">
        <v>42</v>
      </c>
      <c r="E124" s="77" t="s">
        <v>792</v>
      </c>
      <c r="F124" s="77" t="s">
        <v>379</v>
      </c>
      <c r="G124" s="77" t="s">
        <v>380</v>
      </c>
      <c r="H124" s="77" t="s">
        <v>44</v>
      </c>
      <c r="I124" s="77" t="s">
        <v>17</v>
      </c>
      <c r="J124" s="77" t="s">
        <v>237</v>
      </c>
      <c r="K124" s="78" t="s">
        <v>376</v>
      </c>
      <c r="L124" s="77" t="s">
        <v>98</v>
      </c>
      <c r="M124" s="74" t="s">
        <v>12474</v>
      </c>
      <c r="N124" s="74" t="s">
        <v>13</v>
      </c>
      <c r="O124" s="159"/>
      <c r="P124" s="77" t="s">
        <v>794</v>
      </c>
      <c r="Q124" s="77" t="s">
        <v>372</v>
      </c>
      <c r="R124" s="77" t="s">
        <v>793</v>
      </c>
      <c r="S124" s="77" t="s">
        <v>384</v>
      </c>
      <c r="T124" s="77" t="s">
        <v>9241</v>
      </c>
      <c r="U124" s="77" t="s">
        <v>795</v>
      </c>
      <c r="V124" s="74" t="s">
        <v>97</v>
      </c>
      <c r="W124" s="102" t="s">
        <v>392</v>
      </c>
      <c r="X124" s="99"/>
      <c r="Y124" s="102"/>
      <c r="Z124" s="100"/>
      <c r="AA124" s="99"/>
      <c r="AB124" s="99"/>
      <c r="AC124" s="100"/>
      <c r="AD124" s="100" t="s">
        <v>796</v>
      </c>
      <c r="AE124" s="83"/>
      <c r="AF124" s="54"/>
      <c r="AG124" s="78" t="s">
        <v>12882</v>
      </c>
      <c r="AH124" s="77" t="s">
        <v>222</v>
      </c>
      <c r="AI124" s="77" t="s">
        <v>223</v>
      </c>
      <c r="AJ124" s="77" t="s">
        <v>386</v>
      </c>
      <c r="AK124" s="77" t="s">
        <v>387</v>
      </c>
      <c r="AL124" s="77" t="s">
        <v>388</v>
      </c>
      <c r="AM124" s="77" t="s">
        <v>25</v>
      </c>
      <c r="AN124" s="77" t="s">
        <v>389</v>
      </c>
      <c r="AO124" s="77" t="s">
        <v>390</v>
      </c>
      <c r="AP124" s="77" t="s">
        <v>391</v>
      </c>
      <c r="AQ124" s="77"/>
      <c r="AR124" s="79">
        <f>COUNTIF('Jalon + top _horaire passage'!A:A,A124)+IF(W124&lt;&gt;"",COUNTIF('Jalon + top _horaire passage'!A:A,W124),0)+IF(X124&lt;&gt;"",COUNTIF('Jalon + top _horaire passage'!A:A,X124),0)+IF(Y124&lt;&gt;"",COUNTIF('Jalon + top _horaire passage'!A:A,Y124),0)+IF(AA124&lt;&gt;"",COUNTIF('Jalon + top _horaire passage'!A:A,AA124),0)+IF(AB124&lt;&gt;"",COUNTIF('Jalon + top _horaire passage'!A:A,AB124),0)+IF(AD124&lt;&gt;"",COUNTIF('Jalon + top _horaire passage'!A:A,AD124),0)</f>
        <v>0</v>
      </c>
    </row>
    <row r="125" spans="1:44" x14ac:dyDescent="0.3">
      <c r="A125" s="77" t="s">
        <v>798</v>
      </c>
      <c r="B125" s="159">
        <v>0</v>
      </c>
      <c r="C125" s="78" t="s">
        <v>384</v>
      </c>
      <c r="D125" s="77" t="s">
        <v>42</v>
      </c>
      <c r="E125" s="77" t="s">
        <v>797</v>
      </c>
      <c r="F125" s="77" t="s">
        <v>379</v>
      </c>
      <c r="G125" s="77" t="s">
        <v>380</v>
      </c>
      <c r="H125" s="77" t="s">
        <v>44</v>
      </c>
      <c r="I125" s="77" t="s">
        <v>17</v>
      </c>
      <c r="J125" s="77" t="s">
        <v>237</v>
      </c>
      <c r="K125" s="78" t="s">
        <v>376</v>
      </c>
      <c r="L125" s="77" t="s">
        <v>98</v>
      </c>
      <c r="M125" s="74" t="s">
        <v>12474</v>
      </c>
      <c r="N125" s="74" t="s">
        <v>13</v>
      </c>
      <c r="O125" s="159"/>
      <c r="P125" s="77" t="s">
        <v>799</v>
      </c>
      <c r="Q125" s="77" t="s">
        <v>372</v>
      </c>
      <c r="R125" s="77" t="s">
        <v>798</v>
      </c>
      <c r="S125" s="77" t="s">
        <v>384</v>
      </c>
      <c r="T125" s="77" t="s">
        <v>9241</v>
      </c>
      <c r="U125" s="77" t="s">
        <v>800</v>
      </c>
      <c r="V125" s="74" t="s">
        <v>97</v>
      </c>
      <c r="W125" s="102" t="s">
        <v>392</v>
      </c>
      <c r="X125" s="99"/>
      <c r="Y125" s="102"/>
      <c r="Z125" s="100"/>
      <c r="AA125" s="99"/>
      <c r="AB125" s="99"/>
      <c r="AC125" s="100"/>
      <c r="AD125" s="100" t="s">
        <v>801</v>
      </c>
      <c r="AE125" s="83"/>
      <c r="AF125" s="54"/>
      <c r="AG125" s="78" t="s">
        <v>12882</v>
      </c>
      <c r="AH125" s="77" t="s">
        <v>222</v>
      </c>
      <c r="AI125" s="77" t="s">
        <v>223</v>
      </c>
      <c r="AJ125" s="77" t="s">
        <v>386</v>
      </c>
      <c r="AK125" s="77" t="s">
        <v>387</v>
      </c>
      <c r="AL125" s="77" t="s">
        <v>388</v>
      </c>
      <c r="AM125" s="77" t="s">
        <v>25</v>
      </c>
      <c r="AN125" s="77" t="s">
        <v>389</v>
      </c>
      <c r="AO125" s="77" t="s">
        <v>390</v>
      </c>
      <c r="AP125" s="77" t="s">
        <v>391</v>
      </c>
      <c r="AQ125" s="77"/>
      <c r="AR125" s="79">
        <f>COUNTIF('Jalon + top _horaire passage'!A:A,A125)+IF(W125&lt;&gt;"",COUNTIF('Jalon + top _horaire passage'!A:A,W125),0)+IF(X125&lt;&gt;"",COUNTIF('Jalon + top _horaire passage'!A:A,X125),0)+IF(Y125&lt;&gt;"",COUNTIF('Jalon + top _horaire passage'!A:A,Y125),0)+IF(AA125&lt;&gt;"",COUNTIF('Jalon + top _horaire passage'!A:A,AA125),0)+IF(AB125&lt;&gt;"",COUNTIF('Jalon + top _horaire passage'!A:A,AB125),0)+IF(AD125&lt;&gt;"",COUNTIF('Jalon + top _horaire passage'!A:A,AD125),0)</f>
        <v>0</v>
      </c>
    </row>
    <row r="126" spans="1:44" x14ac:dyDescent="0.3">
      <c r="A126" s="77" t="s">
        <v>802</v>
      </c>
      <c r="B126" s="159" t="s">
        <v>12545</v>
      </c>
      <c r="C126" s="78" t="s">
        <v>220</v>
      </c>
      <c r="D126" s="77" t="s">
        <v>42</v>
      </c>
      <c r="E126" s="77" t="s">
        <v>802</v>
      </c>
      <c r="F126" s="77" t="s">
        <v>803</v>
      </c>
      <c r="G126" s="77" t="s">
        <v>804</v>
      </c>
      <c r="H126" s="77" t="s">
        <v>44</v>
      </c>
      <c r="I126" s="77" t="s">
        <v>221</v>
      </c>
      <c r="J126" s="77" t="s">
        <v>19</v>
      </c>
      <c r="K126" s="78" t="s">
        <v>34</v>
      </c>
      <c r="L126" s="77" t="s">
        <v>98</v>
      </c>
      <c r="M126" s="74" t="s">
        <v>12474</v>
      </c>
      <c r="N126" s="74" t="s">
        <v>13</v>
      </c>
      <c r="O126" s="159" t="s">
        <v>12470</v>
      </c>
      <c r="P126" s="77" t="s">
        <v>805</v>
      </c>
      <c r="Q126" s="77" t="s">
        <v>35</v>
      </c>
      <c r="R126" s="77" t="s">
        <v>802</v>
      </c>
      <c r="S126" s="77"/>
      <c r="T126" s="77" t="s">
        <v>9241</v>
      </c>
      <c r="U126" s="77" t="s">
        <v>9241</v>
      </c>
      <c r="V126" s="74" t="s">
        <v>97</v>
      </c>
      <c r="W126" s="100"/>
      <c r="X126" s="99"/>
      <c r="Y126" s="99"/>
      <c r="Z126" s="100"/>
      <c r="AA126" s="99"/>
      <c r="AB126" s="99"/>
      <c r="AC126" s="100" t="s">
        <v>802</v>
      </c>
      <c r="AD126" s="100" t="s">
        <v>806</v>
      </c>
      <c r="AE126" s="83"/>
      <c r="AF126" s="54"/>
      <c r="AG126" s="78" t="s">
        <v>10998</v>
      </c>
      <c r="AH126" s="77" t="s">
        <v>222</v>
      </c>
      <c r="AI126" s="77" t="s">
        <v>223</v>
      </c>
      <c r="AJ126" s="77" t="s">
        <v>224</v>
      </c>
      <c r="AK126" s="77" t="s">
        <v>225</v>
      </c>
      <c r="AL126" s="77" t="s">
        <v>807</v>
      </c>
      <c r="AM126" s="77" t="s">
        <v>227</v>
      </c>
      <c r="AN126" s="77" t="s">
        <v>228</v>
      </c>
      <c r="AO126" s="77" t="s">
        <v>808</v>
      </c>
      <c r="AP126" s="77" t="s">
        <v>809</v>
      </c>
      <c r="AQ126" s="77"/>
      <c r="AR126" s="79">
        <f>COUNTIF('Jalon + top _horaire passage'!A:A,A126)+IF(W126&lt;&gt;"",COUNTIF('Jalon + top _horaire passage'!A:A,W126),0)+IF(X126&lt;&gt;"",COUNTIF('Jalon + top _horaire passage'!A:A,X126),0)+IF(Y126&lt;&gt;"",COUNTIF('Jalon + top _horaire passage'!A:A,Y126),0)+IF(AA126&lt;&gt;"",COUNTIF('Jalon + top _horaire passage'!A:A,AA126),0)+IF(AB126&lt;&gt;"",COUNTIF('Jalon + top _horaire passage'!A:A,AB126),0)+IF(AD126&lt;&gt;"",COUNTIF('Jalon + top _horaire passage'!A:A,AD126),0)</f>
        <v>0</v>
      </c>
    </row>
    <row r="127" spans="1:44" x14ac:dyDescent="0.3">
      <c r="A127" s="77" t="s">
        <v>810</v>
      </c>
      <c r="B127" s="159" t="s">
        <v>12627</v>
      </c>
      <c r="C127" s="78" t="s">
        <v>59</v>
      </c>
      <c r="D127" s="77" t="s">
        <v>42</v>
      </c>
      <c r="E127" s="77" t="s">
        <v>810</v>
      </c>
      <c r="F127" s="77" t="s">
        <v>12347</v>
      </c>
      <c r="G127" s="77" t="s">
        <v>811</v>
      </c>
      <c r="H127" s="77" t="s">
        <v>44</v>
      </c>
      <c r="I127" s="77" t="s">
        <v>17</v>
      </c>
      <c r="J127" s="77" t="s">
        <v>19</v>
      </c>
      <c r="K127" s="78" t="s">
        <v>34</v>
      </c>
      <c r="L127" s="77" t="s">
        <v>98</v>
      </c>
      <c r="M127" s="74" t="s">
        <v>12473</v>
      </c>
      <c r="N127" s="74" t="s">
        <v>13</v>
      </c>
      <c r="O127" s="159"/>
      <c r="P127" s="77" t="s">
        <v>812</v>
      </c>
      <c r="Q127" s="77" t="s">
        <v>30</v>
      </c>
      <c r="R127" s="77" t="s">
        <v>810</v>
      </c>
      <c r="S127" s="77"/>
      <c r="T127" s="77"/>
      <c r="U127" s="77" t="s">
        <v>11528</v>
      </c>
      <c r="V127" s="74" t="s">
        <v>97</v>
      </c>
      <c r="W127" s="100"/>
      <c r="X127" s="99"/>
      <c r="Y127" s="99"/>
      <c r="Z127" s="100"/>
      <c r="AA127" s="99" t="s">
        <v>816</v>
      </c>
      <c r="AB127" s="99"/>
      <c r="AC127" s="100" t="s">
        <v>813</v>
      </c>
      <c r="AD127" s="100" t="s">
        <v>814</v>
      </c>
      <c r="AE127" s="83"/>
      <c r="AF127" s="54"/>
      <c r="AG127" s="78" t="s">
        <v>10998</v>
      </c>
      <c r="AH127" s="77" t="s">
        <v>20</v>
      </c>
      <c r="AI127" s="77" t="s">
        <v>305</v>
      </c>
      <c r="AJ127" s="77" t="s">
        <v>306</v>
      </c>
      <c r="AK127" s="77" t="s">
        <v>307</v>
      </c>
      <c r="AL127" s="77" t="s">
        <v>815</v>
      </c>
      <c r="AM127" s="77" t="s">
        <v>25</v>
      </c>
      <c r="AN127" s="77" t="s">
        <v>309</v>
      </c>
      <c r="AO127" s="77" t="s">
        <v>310</v>
      </c>
      <c r="AP127" s="77" t="s">
        <v>311</v>
      </c>
      <c r="AQ127" s="77"/>
      <c r="AR127" s="79">
        <f>COUNTIF('Jalon + top _horaire passage'!A:A,A127)+IF(W127&lt;&gt;"",COUNTIF('Jalon + top _horaire passage'!A:A,W127),0)+IF(X127&lt;&gt;"",COUNTIF('Jalon + top _horaire passage'!A:A,X127),0)+IF(Y127&lt;&gt;"",COUNTIF('Jalon + top _horaire passage'!A:A,Y127),0)+IF(AA127&lt;&gt;"",COUNTIF('Jalon + top _horaire passage'!A:A,AA127),0)+IF(AB127&lt;&gt;"",COUNTIF('Jalon + top _horaire passage'!A:A,AB127),0)+IF(AD127&lt;&gt;"",COUNTIF('Jalon + top _horaire passage'!A:A,AD127),0)</f>
        <v>0</v>
      </c>
    </row>
    <row r="128" spans="1:44" x14ac:dyDescent="0.3">
      <c r="A128" s="77" t="s">
        <v>817</v>
      </c>
      <c r="B128" s="172" t="s">
        <v>12606</v>
      </c>
      <c r="C128" s="78" t="s">
        <v>199</v>
      </c>
      <c r="D128" s="77" t="s">
        <v>42</v>
      </c>
      <c r="E128" s="77" t="s">
        <v>817</v>
      </c>
      <c r="F128" s="77" t="s">
        <v>12348</v>
      </c>
      <c r="G128" s="77" t="s">
        <v>818</v>
      </c>
      <c r="H128" s="77" t="s">
        <v>44</v>
      </c>
      <c r="I128" s="77" t="s">
        <v>17</v>
      </c>
      <c r="J128" s="77" t="s">
        <v>19</v>
      </c>
      <c r="K128" s="78" t="s">
        <v>34</v>
      </c>
      <c r="L128" s="77" t="s">
        <v>98</v>
      </c>
      <c r="M128" s="74" t="s">
        <v>12473</v>
      </c>
      <c r="N128" s="74" t="s">
        <v>13</v>
      </c>
      <c r="O128" s="159"/>
      <c r="P128" s="77" t="s">
        <v>817</v>
      </c>
      <c r="Q128" s="77" t="s">
        <v>30</v>
      </c>
      <c r="R128" s="77" t="s">
        <v>817</v>
      </c>
      <c r="S128" s="77"/>
      <c r="T128" s="77" t="s">
        <v>9241</v>
      </c>
      <c r="U128" s="77" t="s">
        <v>820</v>
      </c>
      <c r="V128" s="74" t="s">
        <v>819</v>
      </c>
      <c r="W128" s="100"/>
      <c r="X128" s="99"/>
      <c r="Y128" s="99"/>
      <c r="Z128" s="100"/>
      <c r="AA128" s="99" t="s">
        <v>823</v>
      </c>
      <c r="AB128" s="99"/>
      <c r="AC128" s="100" t="s">
        <v>821</v>
      </c>
      <c r="AD128" s="100" t="s">
        <v>822</v>
      </c>
      <c r="AE128" s="83"/>
      <c r="AF128" s="54"/>
      <c r="AG128" s="78" t="s">
        <v>10992</v>
      </c>
      <c r="AH128" s="77" t="s">
        <v>20</v>
      </c>
      <c r="AI128" s="77" t="s">
        <v>21</v>
      </c>
      <c r="AJ128" s="77" t="s">
        <v>22</v>
      </c>
      <c r="AK128" s="77" t="s">
        <v>200</v>
      </c>
      <c r="AL128" s="77" t="s">
        <v>201</v>
      </c>
      <c r="AM128" s="77" t="s">
        <v>25</v>
      </c>
      <c r="AN128" s="77" t="s">
        <v>202</v>
      </c>
      <c r="AO128" s="77" t="s">
        <v>203</v>
      </c>
      <c r="AP128" s="77" t="s">
        <v>204</v>
      </c>
      <c r="AQ128" s="77"/>
      <c r="AR128" s="79">
        <f>COUNTIF('Jalon + top _horaire passage'!A:A,A128)+IF(W128&lt;&gt;"",COUNTIF('Jalon + top _horaire passage'!A:A,W128),0)+IF(X128&lt;&gt;"",COUNTIF('Jalon + top _horaire passage'!A:A,X128),0)+IF(Y128&lt;&gt;"",COUNTIF('Jalon + top _horaire passage'!A:A,Y128),0)+IF(AA128&lt;&gt;"",COUNTIF('Jalon + top _horaire passage'!A:A,AA128),0)+IF(AB128&lt;&gt;"",COUNTIF('Jalon + top _horaire passage'!A:A,AB128),0)+IF(AD128&lt;&gt;"",COUNTIF('Jalon + top _horaire passage'!A:A,AD128),0)</f>
        <v>0</v>
      </c>
    </row>
    <row r="129" spans="1:44" x14ac:dyDescent="0.3">
      <c r="A129" s="77" t="s">
        <v>824</v>
      </c>
      <c r="B129" s="159" t="s">
        <v>12</v>
      </c>
      <c r="C129" s="78" t="s">
        <v>829</v>
      </c>
      <c r="D129" s="77" t="s">
        <v>42</v>
      </c>
      <c r="E129" s="77" t="s">
        <v>824</v>
      </c>
      <c r="F129" s="77" t="s">
        <v>12349</v>
      </c>
      <c r="G129" s="77" t="s">
        <v>825</v>
      </c>
      <c r="H129" s="77" t="s">
        <v>44</v>
      </c>
      <c r="I129" s="77" t="s">
        <v>221</v>
      </c>
      <c r="J129" s="77" t="s">
        <v>19</v>
      </c>
      <c r="K129" s="78" t="s">
        <v>34</v>
      </c>
      <c r="L129" s="77" t="s">
        <v>15</v>
      </c>
      <c r="M129" s="74" t="s">
        <v>12473</v>
      </c>
      <c r="N129" s="74" t="s">
        <v>13</v>
      </c>
      <c r="O129" s="159"/>
      <c r="P129" s="77" t="s">
        <v>826</v>
      </c>
      <c r="Q129" s="77" t="s">
        <v>6797</v>
      </c>
      <c r="R129" s="77" t="s">
        <v>12472</v>
      </c>
      <c r="S129" s="77"/>
      <c r="T129" s="77"/>
      <c r="U129" s="82" t="s">
        <v>12472</v>
      </c>
      <c r="V129" s="74" t="s">
        <v>97</v>
      </c>
      <c r="W129" s="100"/>
      <c r="X129" s="99"/>
      <c r="Y129" s="99"/>
      <c r="Z129" s="100" t="s">
        <v>12472</v>
      </c>
      <c r="AA129" s="99" t="s">
        <v>837</v>
      </c>
      <c r="AB129" s="99"/>
      <c r="AC129" s="100" t="s">
        <v>827</v>
      </c>
      <c r="AD129" s="100" t="s">
        <v>828</v>
      </c>
      <c r="AE129" s="83"/>
      <c r="AF129" s="54" t="s">
        <v>12029</v>
      </c>
      <c r="AG129" s="78" t="s">
        <v>10998</v>
      </c>
      <c r="AH129" s="77" t="s">
        <v>222</v>
      </c>
      <c r="AI129" s="77" t="s">
        <v>830</v>
      </c>
      <c r="AJ129" s="77" t="s">
        <v>831</v>
      </c>
      <c r="AK129" s="77" t="s">
        <v>832</v>
      </c>
      <c r="AL129" s="77" t="s">
        <v>833</v>
      </c>
      <c r="AM129" s="77" t="s">
        <v>227</v>
      </c>
      <c r="AN129" s="77" t="s">
        <v>834</v>
      </c>
      <c r="AO129" s="77" t="s">
        <v>835</v>
      </c>
      <c r="AP129" s="77" t="s">
        <v>836</v>
      </c>
      <c r="AQ129" s="77"/>
      <c r="AR129" s="79">
        <f>COUNTIF('Jalon + top _horaire passage'!A:A,A129)+IF(W129&lt;&gt;"",COUNTIF('Jalon + top _horaire passage'!A:A,W129),0)+IF(X129&lt;&gt;"",COUNTIF('Jalon + top _horaire passage'!A:A,X129),0)+IF(Y129&lt;&gt;"",COUNTIF('Jalon + top _horaire passage'!A:A,Y129),0)+IF(AA129&lt;&gt;"",COUNTIF('Jalon + top _horaire passage'!A:A,AA129),0)+IF(AB129&lt;&gt;"",COUNTIF('Jalon + top _horaire passage'!A:A,AB129),0)+IF(AD129&lt;&gt;"",COUNTIF('Jalon + top _horaire passage'!A:A,AD129),0)</f>
        <v>0</v>
      </c>
    </row>
    <row r="130" spans="1:44" x14ac:dyDescent="0.3">
      <c r="A130" s="77" t="s">
        <v>839</v>
      </c>
      <c r="B130" s="159" t="s">
        <v>12627</v>
      </c>
      <c r="C130" s="78" t="s">
        <v>829</v>
      </c>
      <c r="D130" s="77" t="s">
        <v>42</v>
      </c>
      <c r="E130" s="77" t="s">
        <v>838</v>
      </c>
      <c r="F130" s="77" t="s">
        <v>12350</v>
      </c>
      <c r="G130" s="77" t="s">
        <v>12351</v>
      </c>
      <c r="H130" s="77" t="s">
        <v>44</v>
      </c>
      <c r="I130" s="77" t="s">
        <v>221</v>
      </c>
      <c r="J130" s="77" t="s">
        <v>19</v>
      </c>
      <c r="K130" s="78" t="s">
        <v>34</v>
      </c>
      <c r="L130" s="77" t="s">
        <v>15</v>
      </c>
      <c r="M130" s="74" t="s">
        <v>12473</v>
      </c>
      <c r="N130" s="74" t="s">
        <v>13</v>
      </c>
      <c r="O130" s="159"/>
      <c r="P130" s="77" t="s">
        <v>840</v>
      </c>
      <c r="Q130" s="77" t="s">
        <v>6797</v>
      </c>
      <c r="R130" s="77" t="s">
        <v>839</v>
      </c>
      <c r="S130" s="77"/>
      <c r="T130" s="77"/>
      <c r="U130" s="82" t="s">
        <v>10814</v>
      </c>
      <c r="V130" s="74" t="s">
        <v>97</v>
      </c>
      <c r="W130" s="100"/>
      <c r="X130" s="99"/>
      <c r="Y130" s="99"/>
      <c r="Z130" s="100" t="s">
        <v>10814</v>
      </c>
      <c r="AA130" s="99" t="s">
        <v>843</v>
      </c>
      <c r="AB130" s="99"/>
      <c r="AC130" s="100" t="s">
        <v>841</v>
      </c>
      <c r="AD130" s="100" t="s">
        <v>842</v>
      </c>
      <c r="AE130" s="83"/>
      <c r="AF130" s="54" t="s">
        <v>12029</v>
      </c>
      <c r="AG130" s="78" t="s">
        <v>10998</v>
      </c>
      <c r="AH130" s="77" t="s">
        <v>222</v>
      </c>
      <c r="AI130" s="77" t="s">
        <v>830</v>
      </c>
      <c r="AJ130" s="77" t="s">
        <v>831</v>
      </c>
      <c r="AK130" s="77" t="s">
        <v>832</v>
      </c>
      <c r="AL130" s="77" t="s">
        <v>833</v>
      </c>
      <c r="AM130" s="77" t="s">
        <v>227</v>
      </c>
      <c r="AN130" s="77" t="s">
        <v>834</v>
      </c>
      <c r="AO130" s="77" t="s">
        <v>835</v>
      </c>
      <c r="AP130" s="77" t="s">
        <v>836</v>
      </c>
      <c r="AQ130" s="77"/>
      <c r="AR130" s="79">
        <f>COUNTIF('Jalon + top _horaire passage'!A:A,A130)+IF(W130&lt;&gt;"",COUNTIF('Jalon + top _horaire passage'!A:A,W130),0)+IF(X130&lt;&gt;"",COUNTIF('Jalon + top _horaire passage'!A:A,X130),0)+IF(Y130&lt;&gt;"",COUNTIF('Jalon + top _horaire passage'!A:A,Y130),0)+IF(AA130&lt;&gt;"",COUNTIF('Jalon + top _horaire passage'!A:A,AA130),0)+IF(AB130&lt;&gt;"",COUNTIF('Jalon + top _horaire passage'!A:A,AB130),0)+IF(AD130&lt;&gt;"",COUNTIF('Jalon + top _horaire passage'!A:A,AD130),0)</f>
        <v>0</v>
      </c>
    </row>
    <row r="131" spans="1:44" x14ac:dyDescent="0.3">
      <c r="A131" s="77" t="s">
        <v>844</v>
      </c>
      <c r="B131" s="159">
        <v>0</v>
      </c>
      <c r="C131" s="78" t="s">
        <v>829</v>
      </c>
      <c r="D131" s="77" t="s">
        <v>42</v>
      </c>
      <c r="E131" s="77" t="s">
        <v>838</v>
      </c>
      <c r="F131" s="77" t="s">
        <v>12350</v>
      </c>
      <c r="G131" s="77" t="s">
        <v>12351</v>
      </c>
      <c r="H131" s="77" t="s">
        <v>44</v>
      </c>
      <c r="I131" s="77" t="s">
        <v>221</v>
      </c>
      <c r="J131" s="77" t="s">
        <v>19</v>
      </c>
      <c r="K131" s="78" t="s">
        <v>34</v>
      </c>
      <c r="L131" s="77" t="s">
        <v>15</v>
      </c>
      <c r="M131" s="74" t="s">
        <v>12473</v>
      </c>
      <c r="N131" s="74" t="s">
        <v>13</v>
      </c>
      <c r="O131" s="159"/>
      <c r="P131" s="77" t="s">
        <v>845</v>
      </c>
      <c r="Q131" s="77" t="s">
        <v>6797</v>
      </c>
      <c r="R131" s="77" t="s">
        <v>844</v>
      </c>
      <c r="S131" s="77"/>
      <c r="T131" s="77"/>
      <c r="U131" s="82" t="s">
        <v>10814</v>
      </c>
      <c r="V131" s="74" t="s">
        <v>97</v>
      </c>
      <c r="W131" s="100"/>
      <c r="X131" s="99"/>
      <c r="Y131" s="99"/>
      <c r="Z131" s="100" t="s">
        <v>10814</v>
      </c>
      <c r="AA131" s="99" t="s">
        <v>843</v>
      </c>
      <c r="AB131" s="99"/>
      <c r="AC131" s="100" t="s">
        <v>846</v>
      </c>
      <c r="AD131" s="100" t="s">
        <v>847</v>
      </c>
      <c r="AE131" s="83"/>
      <c r="AF131" s="54" t="s">
        <v>12029</v>
      </c>
      <c r="AG131" s="78" t="s">
        <v>10998</v>
      </c>
      <c r="AH131" s="77" t="s">
        <v>222</v>
      </c>
      <c r="AI131" s="77" t="s">
        <v>830</v>
      </c>
      <c r="AJ131" s="77" t="s">
        <v>831</v>
      </c>
      <c r="AK131" s="77" t="s">
        <v>832</v>
      </c>
      <c r="AL131" s="77" t="s">
        <v>833</v>
      </c>
      <c r="AM131" s="77" t="s">
        <v>227</v>
      </c>
      <c r="AN131" s="77" t="s">
        <v>834</v>
      </c>
      <c r="AO131" s="77" t="s">
        <v>835</v>
      </c>
      <c r="AP131" s="77" t="s">
        <v>836</v>
      </c>
      <c r="AQ131" s="77"/>
      <c r="AR131" s="79">
        <f>COUNTIF('Jalon + top _horaire passage'!A:A,A131)+IF(W131&lt;&gt;"",COUNTIF('Jalon + top _horaire passage'!A:A,W131),0)+IF(X131&lt;&gt;"",COUNTIF('Jalon + top _horaire passage'!A:A,X131),0)+IF(Y131&lt;&gt;"",COUNTIF('Jalon + top _horaire passage'!A:A,Y131),0)+IF(AA131&lt;&gt;"",COUNTIF('Jalon + top _horaire passage'!A:A,AA131),0)+IF(AB131&lt;&gt;"",COUNTIF('Jalon + top _horaire passage'!A:A,AB131),0)+IF(AD131&lt;&gt;"",COUNTIF('Jalon + top _horaire passage'!A:A,AD131),0)</f>
        <v>0</v>
      </c>
    </row>
    <row r="132" spans="1:44" x14ac:dyDescent="0.3">
      <c r="A132" s="77" t="s">
        <v>848</v>
      </c>
      <c r="B132" s="159" t="s">
        <v>12627</v>
      </c>
      <c r="C132" s="78" t="s">
        <v>829</v>
      </c>
      <c r="D132" s="77" t="s">
        <v>42</v>
      </c>
      <c r="E132" s="77" t="s">
        <v>838</v>
      </c>
      <c r="F132" s="77" t="s">
        <v>12350</v>
      </c>
      <c r="G132" s="77" t="s">
        <v>12351</v>
      </c>
      <c r="H132" s="77" t="s">
        <v>44</v>
      </c>
      <c r="I132" s="77" t="s">
        <v>221</v>
      </c>
      <c r="J132" s="77" t="s">
        <v>19</v>
      </c>
      <c r="K132" s="78" t="s">
        <v>34</v>
      </c>
      <c r="L132" s="77" t="s">
        <v>98</v>
      </c>
      <c r="M132" s="74" t="s">
        <v>12473</v>
      </c>
      <c r="N132" s="74" t="s">
        <v>13</v>
      </c>
      <c r="O132" s="159"/>
      <c r="P132" s="77" t="s">
        <v>849</v>
      </c>
      <c r="Q132" s="77" t="s">
        <v>6797</v>
      </c>
      <c r="R132" s="77" t="s">
        <v>848</v>
      </c>
      <c r="S132" s="77"/>
      <c r="T132" s="77"/>
      <c r="U132" s="77" t="s">
        <v>10814</v>
      </c>
      <c r="V132" s="74" t="s">
        <v>97</v>
      </c>
      <c r="W132" s="100"/>
      <c r="X132" s="99"/>
      <c r="Y132" s="99"/>
      <c r="Z132" s="102" t="s">
        <v>10814</v>
      </c>
      <c r="AA132" s="99" t="s">
        <v>843</v>
      </c>
      <c r="AB132" s="99"/>
      <c r="AC132" s="100" t="s">
        <v>850</v>
      </c>
      <c r="AD132" s="100" t="s">
        <v>851</v>
      </c>
      <c r="AE132" s="83"/>
      <c r="AF132" s="54" t="s">
        <v>12029</v>
      </c>
      <c r="AG132" s="78" t="s">
        <v>10998</v>
      </c>
      <c r="AH132" s="77" t="s">
        <v>222</v>
      </c>
      <c r="AI132" s="77" t="s">
        <v>830</v>
      </c>
      <c r="AJ132" s="77" t="s">
        <v>831</v>
      </c>
      <c r="AK132" s="77" t="s">
        <v>832</v>
      </c>
      <c r="AL132" s="77" t="s">
        <v>833</v>
      </c>
      <c r="AM132" s="77" t="s">
        <v>227</v>
      </c>
      <c r="AN132" s="77" t="s">
        <v>834</v>
      </c>
      <c r="AO132" s="77" t="s">
        <v>835</v>
      </c>
      <c r="AP132" s="77" t="s">
        <v>836</v>
      </c>
      <c r="AQ132" s="77"/>
      <c r="AR132" s="79">
        <f>COUNTIF('Jalon + top _horaire passage'!A:A,A132)+IF(W132&lt;&gt;"",COUNTIF('Jalon + top _horaire passage'!A:A,W132),0)+IF(X132&lt;&gt;"",COUNTIF('Jalon + top _horaire passage'!A:A,X132),0)+IF(Y132&lt;&gt;"",COUNTIF('Jalon + top _horaire passage'!A:A,Y132),0)+IF(AA132&lt;&gt;"",COUNTIF('Jalon + top _horaire passage'!A:A,AA132),0)+IF(AB132&lt;&gt;"",COUNTIF('Jalon + top _horaire passage'!A:A,AB132),0)+IF(AD132&lt;&gt;"",COUNTIF('Jalon + top _horaire passage'!A:A,AD132),0)</f>
        <v>0</v>
      </c>
    </row>
    <row r="133" spans="1:44" x14ac:dyDescent="0.3">
      <c r="A133" s="77" t="s">
        <v>852</v>
      </c>
      <c r="B133" s="159" t="s">
        <v>12627</v>
      </c>
      <c r="C133" s="78" t="s">
        <v>829</v>
      </c>
      <c r="D133" s="77" t="s">
        <v>42</v>
      </c>
      <c r="E133" s="77" t="s">
        <v>838</v>
      </c>
      <c r="F133" s="77" t="s">
        <v>12350</v>
      </c>
      <c r="G133" s="77" t="s">
        <v>12351</v>
      </c>
      <c r="H133" s="77" t="s">
        <v>44</v>
      </c>
      <c r="I133" s="77" t="s">
        <v>221</v>
      </c>
      <c r="J133" s="77" t="s">
        <v>19</v>
      </c>
      <c r="K133" s="78" t="s">
        <v>34</v>
      </c>
      <c r="L133" s="77" t="s">
        <v>15</v>
      </c>
      <c r="M133" s="74" t="s">
        <v>12473</v>
      </c>
      <c r="N133" s="74" t="s">
        <v>13</v>
      </c>
      <c r="O133" s="159"/>
      <c r="P133" s="77" t="s">
        <v>853</v>
      </c>
      <c r="Q133" s="77" t="s">
        <v>6797</v>
      </c>
      <c r="R133" s="77" t="s">
        <v>852</v>
      </c>
      <c r="S133" s="77"/>
      <c r="T133" s="77"/>
      <c r="U133" s="82" t="s">
        <v>10814</v>
      </c>
      <c r="V133" s="74" t="s">
        <v>97</v>
      </c>
      <c r="W133" s="100"/>
      <c r="X133" s="99"/>
      <c r="Y133" s="99"/>
      <c r="Z133" s="100" t="s">
        <v>10814</v>
      </c>
      <c r="AA133" s="99" t="s">
        <v>843</v>
      </c>
      <c r="AB133" s="99"/>
      <c r="AC133" s="100" t="s">
        <v>854</v>
      </c>
      <c r="AD133" s="100" t="s">
        <v>855</v>
      </c>
      <c r="AE133" s="83"/>
      <c r="AF133" s="54" t="s">
        <v>12029</v>
      </c>
      <c r="AG133" s="78" t="s">
        <v>10998</v>
      </c>
      <c r="AH133" s="77" t="s">
        <v>222</v>
      </c>
      <c r="AI133" s="77" t="s">
        <v>830</v>
      </c>
      <c r="AJ133" s="77" t="s">
        <v>831</v>
      </c>
      <c r="AK133" s="77" t="s">
        <v>832</v>
      </c>
      <c r="AL133" s="77" t="s">
        <v>833</v>
      </c>
      <c r="AM133" s="77" t="s">
        <v>227</v>
      </c>
      <c r="AN133" s="77" t="s">
        <v>834</v>
      </c>
      <c r="AO133" s="77" t="s">
        <v>835</v>
      </c>
      <c r="AP133" s="77" t="s">
        <v>836</v>
      </c>
      <c r="AQ133" s="77"/>
      <c r="AR133" s="79">
        <f>COUNTIF('Jalon + top _horaire passage'!A:A,A133)+IF(W133&lt;&gt;"",COUNTIF('Jalon + top _horaire passage'!A:A,W133),0)+IF(X133&lt;&gt;"",COUNTIF('Jalon + top _horaire passage'!A:A,X133),0)+IF(Y133&lt;&gt;"",COUNTIF('Jalon + top _horaire passage'!A:A,Y133),0)+IF(AA133&lt;&gt;"",COUNTIF('Jalon + top _horaire passage'!A:A,AA133),0)+IF(AB133&lt;&gt;"",COUNTIF('Jalon + top _horaire passage'!A:A,AB133),0)+IF(AD133&lt;&gt;"",COUNTIF('Jalon + top _horaire passage'!A:A,AD133),0)</f>
        <v>0</v>
      </c>
    </row>
    <row r="134" spans="1:44" x14ac:dyDescent="0.3">
      <c r="A134" s="77" t="s">
        <v>857</v>
      </c>
      <c r="B134" s="159" t="s">
        <v>12</v>
      </c>
      <c r="C134" s="78" t="s">
        <v>829</v>
      </c>
      <c r="D134" s="77" t="s">
        <v>42</v>
      </c>
      <c r="E134" s="77" t="s">
        <v>856</v>
      </c>
      <c r="F134" s="77" t="s">
        <v>12349</v>
      </c>
      <c r="G134" s="77" t="s">
        <v>825</v>
      </c>
      <c r="H134" s="77" t="s">
        <v>44</v>
      </c>
      <c r="I134" s="77" t="s">
        <v>221</v>
      </c>
      <c r="J134" s="77" t="s">
        <v>19</v>
      </c>
      <c r="K134" s="78" t="s">
        <v>34</v>
      </c>
      <c r="L134" s="77" t="s">
        <v>15</v>
      </c>
      <c r="M134" s="74" t="s">
        <v>12473</v>
      </c>
      <c r="N134" s="74" t="s">
        <v>13</v>
      </c>
      <c r="O134" s="159"/>
      <c r="P134" s="77" t="s">
        <v>858</v>
      </c>
      <c r="Q134" s="77" t="s">
        <v>6797</v>
      </c>
      <c r="R134" s="77" t="s">
        <v>857</v>
      </c>
      <c r="S134" s="77"/>
      <c r="T134" s="77"/>
      <c r="U134" s="82" t="s">
        <v>10815</v>
      </c>
      <c r="V134" s="74" t="s">
        <v>97</v>
      </c>
      <c r="W134" s="100"/>
      <c r="X134" s="99"/>
      <c r="Y134" s="99"/>
      <c r="Z134" s="100" t="s">
        <v>10815</v>
      </c>
      <c r="AA134" s="99" t="s">
        <v>861</v>
      </c>
      <c r="AB134" s="99"/>
      <c r="AC134" s="100" t="s">
        <v>859</v>
      </c>
      <c r="AD134" s="100" t="s">
        <v>860</v>
      </c>
      <c r="AE134" s="83"/>
      <c r="AF134" s="54" t="s">
        <v>12029</v>
      </c>
      <c r="AG134" s="78" t="s">
        <v>10998</v>
      </c>
      <c r="AH134" s="77" t="s">
        <v>222</v>
      </c>
      <c r="AI134" s="77" t="s">
        <v>830</v>
      </c>
      <c r="AJ134" s="77" t="s">
        <v>831</v>
      </c>
      <c r="AK134" s="77" t="s">
        <v>832</v>
      </c>
      <c r="AL134" s="77" t="s">
        <v>833</v>
      </c>
      <c r="AM134" s="77" t="s">
        <v>227</v>
      </c>
      <c r="AN134" s="77" t="s">
        <v>834</v>
      </c>
      <c r="AO134" s="77" t="s">
        <v>835</v>
      </c>
      <c r="AP134" s="77" t="s">
        <v>836</v>
      </c>
      <c r="AQ134" s="77"/>
      <c r="AR134" s="79">
        <f>COUNTIF('Jalon + top _horaire passage'!A:A,A134)+IF(W134&lt;&gt;"",COUNTIF('Jalon + top _horaire passage'!A:A,W134),0)+IF(X134&lt;&gt;"",COUNTIF('Jalon + top _horaire passage'!A:A,X134),0)+IF(Y134&lt;&gt;"",COUNTIF('Jalon + top _horaire passage'!A:A,Y134),0)+IF(AA134&lt;&gt;"",COUNTIF('Jalon + top _horaire passage'!A:A,AA134),0)+IF(AB134&lt;&gt;"",COUNTIF('Jalon + top _horaire passage'!A:A,AB134),0)+IF(AD134&lt;&gt;"",COUNTIF('Jalon + top _horaire passage'!A:A,AD134),0)</f>
        <v>0</v>
      </c>
    </row>
    <row r="135" spans="1:44" x14ac:dyDescent="0.3">
      <c r="A135" s="77" t="s">
        <v>862</v>
      </c>
      <c r="B135" s="159" t="s">
        <v>177</v>
      </c>
      <c r="C135" s="78" t="s">
        <v>165</v>
      </c>
      <c r="D135" s="77" t="s">
        <v>42</v>
      </c>
      <c r="E135" s="77" t="s">
        <v>175</v>
      </c>
      <c r="F135" s="77" t="s">
        <v>160</v>
      </c>
      <c r="G135" s="77" t="s">
        <v>161</v>
      </c>
      <c r="H135" s="77" t="s">
        <v>44</v>
      </c>
      <c r="I135" s="77" t="s">
        <v>166</v>
      </c>
      <c r="J135" s="77" t="s">
        <v>19</v>
      </c>
      <c r="K135" s="78" t="s">
        <v>34</v>
      </c>
      <c r="L135" s="77" t="s">
        <v>98</v>
      </c>
      <c r="M135" s="74" t="s">
        <v>12473</v>
      </c>
      <c r="N135" s="74" t="s">
        <v>13</v>
      </c>
      <c r="O135" s="159"/>
      <c r="P135" s="77" t="s">
        <v>863</v>
      </c>
      <c r="Q135" s="77" t="s">
        <v>35</v>
      </c>
      <c r="R135" s="77" t="s">
        <v>862</v>
      </c>
      <c r="S135" s="77"/>
      <c r="T135" s="77"/>
      <c r="U135" s="77" t="s">
        <v>175</v>
      </c>
      <c r="V135" s="74" t="s">
        <v>97</v>
      </c>
      <c r="W135" s="100"/>
      <c r="X135" s="99"/>
      <c r="Y135" s="99"/>
      <c r="Z135" s="100"/>
      <c r="AA135" s="99" t="s">
        <v>181</v>
      </c>
      <c r="AB135" s="99"/>
      <c r="AC135" s="100" t="s">
        <v>864</v>
      </c>
      <c r="AD135" s="100" t="s">
        <v>865</v>
      </c>
      <c r="AE135" s="83"/>
      <c r="AF135" s="54"/>
      <c r="AG135" s="78" t="s">
        <v>10998</v>
      </c>
      <c r="AH135" s="77">
        <v>0</v>
      </c>
      <c r="AI135" s="77">
        <v>0</v>
      </c>
      <c r="AJ135" s="77" t="s">
        <v>167</v>
      </c>
      <c r="AK135" s="77" t="s">
        <v>168</v>
      </c>
      <c r="AL135" s="77" t="s">
        <v>169</v>
      </c>
      <c r="AM135" s="77" t="s">
        <v>170</v>
      </c>
      <c r="AN135" s="77" t="s">
        <v>171</v>
      </c>
      <c r="AO135" s="77" t="s">
        <v>172</v>
      </c>
      <c r="AP135" s="77" t="s">
        <v>173</v>
      </c>
      <c r="AQ135" s="77"/>
      <c r="AR135" s="79">
        <f>COUNTIF('Jalon + top _horaire passage'!A:A,A135)+IF(W135&lt;&gt;"",COUNTIF('Jalon + top _horaire passage'!A:A,W135),0)+IF(X135&lt;&gt;"",COUNTIF('Jalon + top _horaire passage'!A:A,X135),0)+IF(Y135&lt;&gt;"",COUNTIF('Jalon + top _horaire passage'!A:A,Y135),0)+IF(AA135&lt;&gt;"",COUNTIF('Jalon + top _horaire passage'!A:A,AA135),0)+IF(AB135&lt;&gt;"",COUNTIF('Jalon + top _horaire passage'!A:A,AB135),0)+IF(AD135&lt;&gt;"",COUNTIF('Jalon + top _horaire passage'!A:A,AD135),0)</f>
        <v>0</v>
      </c>
    </row>
    <row r="136" spans="1:44" x14ac:dyDescent="0.3">
      <c r="A136" s="77" t="s">
        <v>866</v>
      </c>
      <c r="B136" s="159" t="s">
        <v>12</v>
      </c>
      <c r="C136" s="78" t="s">
        <v>829</v>
      </c>
      <c r="D136" s="77" t="s">
        <v>42</v>
      </c>
      <c r="E136" s="77" t="s">
        <v>856</v>
      </c>
      <c r="F136" s="77" t="s">
        <v>12349</v>
      </c>
      <c r="G136" s="77" t="s">
        <v>825</v>
      </c>
      <c r="H136" s="77" t="s">
        <v>44</v>
      </c>
      <c r="I136" s="77" t="s">
        <v>221</v>
      </c>
      <c r="J136" s="77" t="s">
        <v>19</v>
      </c>
      <c r="K136" s="78" t="s">
        <v>34</v>
      </c>
      <c r="L136" s="77" t="s">
        <v>15</v>
      </c>
      <c r="M136" s="74" t="s">
        <v>12473</v>
      </c>
      <c r="N136" s="74" t="s">
        <v>13</v>
      </c>
      <c r="O136" s="159"/>
      <c r="P136" s="77" t="s">
        <v>867</v>
      </c>
      <c r="Q136" s="77" t="s">
        <v>6797</v>
      </c>
      <c r="R136" s="77" t="s">
        <v>866</v>
      </c>
      <c r="S136" s="77"/>
      <c r="T136" s="77"/>
      <c r="U136" s="82" t="s">
        <v>10815</v>
      </c>
      <c r="V136" s="74" t="s">
        <v>97</v>
      </c>
      <c r="W136" s="100"/>
      <c r="X136" s="99"/>
      <c r="Y136" s="99"/>
      <c r="Z136" s="100" t="s">
        <v>10815</v>
      </c>
      <c r="AA136" s="99" t="s">
        <v>861</v>
      </c>
      <c r="AB136" s="99"/>
      <c r="AC136" s="100" t="s">
        <v>868</v>
      </c>
      <c r="AD136" s="100" t="s">
        <v>869</v>
      </c>
      <c r="AE136" s="83"/>
      <c r="AF136" s="54" t="s">
        <v>12029</v>
      </c>
      <c r="AG136" s="78" t="s">
        <v>10998</v>
      </c>
      <c r="AH136" s="77" t="s">
        <v>222</v>
      </c>
      <c r="AI136" s="77" t="s">
        <v>830</v>
      </c>
      <c r="AJ136" s="77" t="s">
        <v>831</v>
      </c>
      <c r="AK136" s="77" t="s">
        <v>832</v>
      </c>
      <c r="AL136" s="77" t="s">
        <v>833</v>
      </c>
      <c r="AM136" s="77" t="s">
        <v>227</v>
      </c>
      <c r="AN136" s="77" t="s">
        <v>834</v>
      </c>
      <c r="AO136" s="77" t="s">
        <v>835</v>
      </c>
      <c r="AP136" s="77" t="s">
        <v>836</v>
      </c>
      <c r="AQ136" s="77"/>
      <c r="AR136" s="79">
        <f>COUNTIF('Jalon + top _horaire passage'!A:A,A136)+IF(W136&lt;&gt;"",COUNTIF('Jalon + top _horaire passage'!A:A,W136),0)+IF(X136&lt;&gt;"",COUNTIF('Jalon + top _horaire passage'!A:A,X136),0)+IF(Y136&lt;&gt;"",COUNTIF('Jalon + top _horaire passage'!A:A,Y136),0)+IF(AA136&lt;&gt;"",COUNTIF('Jalon + top _horaire passage'!A:A,AA136),0)+IF(AB136&lt;&gt;"",COUNTIF('Jalon + top _horaire passage'!A:A,AB136),0)+IF(AD136&lt;&gt;"",COUNTIF('Jalon + top _horaire passage'!A:A,AD136),0)</f>
        <v>0</v>
      </c>
    </row>
    <row r="137" spans="1:44" x14ac:dyDescent="0.3">
      <c r="A137" s="77" t="s">
        <v>870</v>
      </c>
      <c r="B137" s="159" t="s">
        <v>12</v>
      </c>
      <c r="C137" s="78" t="s">
        <v>829</v>
      </c>
      <c r="D137" s="77" t="s">
        <v>42</v>
      </c>
      <c r="E137" s="77" t="s">
        <v>856</v>
      </c>
      <c r="F137" s="77" t="s">
        <v>12349</v>
      </c>
      <c r="G137" s="77" t="s">
        <v>825</v>
      </c>
      <c r="H137" s="77" t="s">
        <v>44</v>
      </c>
      <c r="I137" s="77" t="s">
        <v>221</v>
      </c>
      <c r="J137" s="77" t="s">
        <v>19</v>
      </c>
      <c r="K137" s="78" t="s">
        <v>34</v>
      </c>
      <c r="L137" s="77" t="s">
        <v>15</v>
      </c>
      <c r="M137" s="74" t="s">
        <v>12473</v>
      </c>
      <c r="N137" s="74" t="s">
        <v>13</v>
      </c>
      <c r="O137" s="159"/>
      <c r="P137" s="77" t="s">
        <v>867</v>
      </c>
      <c r="Q137" s="77" t="s">
        <v>6797</v>
      </c>
      <c r="R137" s="77" t="s">
        <v>870</v>
      </c>
      <c r="S137" s="77"/>
      <c r="T137" s="77"/>
      <c r="U137" s="82" t="s">
        <v>10815</v>
      </c>
      <c r="V137" s="74" t="s">
        <v>97</v>
      </c>
      <c r="W137" s="100"/>
      <c r="X137" s="99"/>
      <c r="Y137" s="99"/>
      <c r="Z137" s="100" t="s">
        <v>10815</v>
      </c>
      <c r="AA137" s="99" t="s">
        <v>861</v>
      </c>
      <c r="AB137" s="99"/>
      <c r="AC137" s="100" t="s">
        <v>871</v>
      </c>
      <c r="AD137" s="100" t="s">
        <v>872</v>
      </c>
      <c r="AE137" s="83"/>
      <c r="AF137" s="54" t="s">
        <v>12029</v>
      </c>
      <c r="AG137" s="78" t="s">
        <v>10998</v>
      </c>
      <c r="AH137" s="77" t="s">
        <v>222</v>
      </c>
      <c r="AI137" s="77" t="s">
        <v>830</v>
      </c>
      <c r="AJ137" s="77" t="s">
        <v>831</v>
      </c>
      <c r="AK137" s="77" t="s">
        <v>832</v>
      </c>
      <c r="AL137" s="77" t="s">
        <v>833</v>
      </c>
      <c r="AM137" s="77" t="s">
        <v>227</v>
      </c>
      <c r="AN137" s="77" t="s">
        <v>834</v>
      </c>
      <c r="AO137" s="77" t="s">
        <v>835</v>
      </c>
      <c r="AP137" s="77" t="s">
        <v>836</v>
      </c>
      <c r="AQ137" s="77"/>
      <c r="AR137" s="79">
        <f>COUNTIF('Jalon + top _horaire passage'!A:A,A137)+IF(W137&lt;&gt;"",COUNTIF('Jalon + top _horaire passage'!A:A,W137),0)+IF(X137&lt;&gt;"",COUNTIF('Jalon + top _horaire passage'!A:A,X137),0)+IF(Y137&lt;&gt;"",COUNTIF('Jalon + top _horaire passage'!A:A,Y137),0)+IF(AA137&lt;&gt;"",COUNTIF('Jalon + top _horaire passage'!A:A,AA137),0)+IF(AB137&lt;&gt;"",COUNTIF('Jalon + top _horaire passage'!A:A,AB137),0)+IF(AD137&lt;&gt;"",COUNTIF('Jalon + top _horaire passage'!A:A,AD137),0)</f>
        <v>0</v>
      </c>
    </row>
    <row r="138" spans="1:44" x14ac:dyDescent="0.3">
      <c r="A138" s="77" t="s">
        <v>873</v>
      </c>
      <c r="B138" s="159" t="s">
        <v>12</v>
      </c>
      <c r="C138" s="78" t="s">
        <v>829</v>
      </c>
      <c r="D138" s="77" t="s">
        <v>42</v>
      </c>
      <c r="E138" s="77" t="s">
        <v>856</v>
      </c>
      <c r="F138" s="77" t="s">
        <v>12349</v>
      </c>
      <c r="G138" s="77" t="s">
        <v>825</v>
      </c>
      <c r="H138" s="77" t="s">
        <v>44</v>
      </c>
      <c r="I138" s="77" t="s">
        <v>221</v>
      </c>
      <c r="J138" s="77" t="s">
        <v>19</v>
      </c>
      <c r="K138" s="78" t="s">
        <v>34</v>
      </c>
      <c r="L138" s="77" t="s">
        <v>15</v>
      </c>
      <c r="M138" s="74" t="s">
        <v>12473</v>
      </c>
      <c r="N138" s="74" t="s">
        <v>13</v>
      </c>
      <c r="O138" s="159"/>
      <c r="P138" s="77" t="s">
        <v>867</v>
      </c>
      <c r="Q138" s="77" t="s">
        <v>6797</v>
      </c>
      <c r="R138" s="77" t="s">
        <v>873</v>
      </c>
      <c r="S138" s="77"/>
      <c r="T138" s="77"/>
      <c r="U138" s="82" t="s">
        <v>10815</v>
      </c>
      <c r="V138" s="74" t="s">
        <v>97</v>
      </c>
      <c r="W138" s="100"/>
      <c r="X138" s="99"/>
      <c r="Y138" s="99"/>
      <c r="Z138" s="100" t="s">
        <v>10815</v>
      </c>
      <c r="AA138" s="99" t="s">
        <v>861</v>
      </c>
      <c r="AB138" s="99"/>
      <c r="AC138" s="100" t="s">
        <v>874</v>
      </c>
      <c r="AD138" s="100" t="s">
        <v>875</v>
      </c>
      <c r="AE138" s="83"/>
      <c r="AF138" s="54" t="s">
        <v>12029</v>
      </c>
      <c r="AG138" s="78" t="s">
        <v>10998</v>
      </c>
      <c r="AH138" s="77" t="s">
        <v>222</v>
      </c>
      <c r="AI138" s="77" t="s">
        <v>830</v>
      </c>
      <c r="AJ138" s="77" t="s">
        <v>831</v>
      </c>
      <c r="AK138" s="77" t="s">
        <v>832</v>
      </c>
      <c r="AL138" s="77" t="s">
        <v>833</v>
      </c>
      <c r="AM138" s="77" t="s">
        <v>227</v>
      </c>
      <c r="AN138" s="77" t="s">
        <v>834</v>
      </c>
      <c r="AO138" s="77" t="s">
        <v>835</v>
      </c>
      <c r="AP138" s="77" t="s">
        <v>836</v>
      </c>
      <c r="AQ138" s="77"/>
      <c r="AR138" s="79">
        <f>COUNTIF('Jalon + top _horaire passage'!A:A,A138)+IF(W138&lt;&gt;"",COUNTIF('Jalon + top _horaire passage'!A:A,W138),0)+IF(X138&lt;&gt;"",COUNTIF('Jalon + top _horaire passage'!A:A,X138),0)+IF(Y138&lt;&gt;"",COUNTIF('Jalon + top _horaire passage'!A:A,Y138),0)+IF(AA138&lt;&gt;"",COUNTIF('Jalon + top _horaire passage'!A:A,AA138),0)+IF(AB138&lt;&gt;"",COUNTIF('Jalon + top _horaire passage'!A:A,AB138),0)+IF(AD138&lt;&gt;"",COUNTIF('Jalon + top _horaire passage'!A:A,AD138),0)</f>
        <v>0</v>
      </c>
    </row>
    <row r="139" spans="1:44" x14ac:dyDescent="0.3">
      <c r="A139" s="77" t="s">
        <v>877</v>
      </c>
      <c r="B139" s="159" t="s">
        <v>12627</v>
      </c>
      <c r="C139" s="78" t="s">
        <v>829</v>
      </c>
      <c r="D139" s="77" t="s">
        <v>42</v>
      </c>
      <c r="E139" s="77" t="s">
        <v>876</v>
      </c>
      <c r="F139" s="77" t="s">
        <v>12350</v>
      </c>
      <c r="G139" s="77" t="s">
        <v>12351</v>
      </c>
      <c r="H139" s="77" t="s">
        <v>44</v>
      </c>
      <c r="I139" s="77" t="s">
        <v>221</v>
      </c>
      <c r="J139" s="77" t="s">
        <v>19</v>
      </c>
      <c r="K139" s="78" t="s">
        <v>34</v>
      </c>
      <c r="L139" s="77" t="s">
        <v>15</v>
      </c>
      <c r="M139" s="74" t="s">
        <v>12473</v>
      </c>
      <c r="N139" s="74" t="s">
        <v>13</v>
      </c>
      <c r="O139" s="159"/>
      <c r="P139" s="77" t="s">
        <v>878</v>
      </c>
      <c r="Q139" s="77" t="s">
        <v>6797</v>
      </c>
      <c r="R139" s="77" t="s">
        <v>877</v>
      </c>
      <c r="S139" s="77"/>
      <c r="T139" s="77"/>
      <c r="U139" s="82" t="s">
        <v>10816</v>
      </c>
      <c r="V139" s="74" t="s">
        <v>97</v>
      </c>
      <c r="W139" s="100"/>
      <c r="X139" s="99"/>
      <c r="Y139" s="99"/>
      <c r="Z139" s="100" t="s">
        <v>10816</v>
      </c>
      <c r="AA139" s="99" t="s">
        <v>881</v>
      </c>
      <c r="AB139" s="99"/>
      <c r="AC139" s="100" t="s">
        <v>879</v>
      </c>
      <c r="AD139" s="100" t="s">
        <v>880</v>
      </c>
      <c r="AE139" s="83"/>
      <c r="AF139" s="54" t="s">
        <v>12029</v>
      </c>
      <c r="AG139" s="78" t="s">
        <v>10998</v>
      </c>
      <c r="AH139" s="77" t="s">
        <v>222</v>
      </c>
      <c r="AI139" s="77" t="s">
        <v>830</v>
      </c>
      <c r="AJ139" s="77" t="s">
        <v>831</v>
      </c>
      <c r="AK139" s="77" t="s">
        <v>832</v>
      </c>
      <c r="AL139" s="77" t="s">
        <v>833</v>
      </c>
      <c r="AM139" s="77" t="s">
        <v>227</v>
      </c>
      <c r="AN139" s="77" t="s">
        <v>834</v>
      </c>
      <c r="AO139" s="77" t="s">
        <v>835</v>
      </c>
      <c r="AP139" s="77" t="s">
        <v>836</v>
      </c>
      <c r="AQ139" s="77"/>
      <c r="AR139" s="79">
        <f>COUNTIF('Jalon + top _horaire passage'!A:A,A139)+IF(W139&lt;&gt;"",COUNTIF('Jalon + top _horaire passage'!A:A,W139),0)+IF(X139&lt;&gt;"",COUNTIF('Jalon + top _horaire passage'!A:A,X139),0)+IF(Y139&lt;&gt;"",COUNTIF('Jalon + top _horaire passage'!A:A,Y139),0)+IF(AA139&lt;&gt;"",COUNTIF('Jalon + top _horaire passage'!A:A,AA139),0)+IF(AB139&lt;&gt;"",COUNTIF('Jalon + top _horaire passage'!A:A,AB139),0)+IF(AD139&lt;&gt;"",COUNTIF('Jalon + top _horaire passage'!A:A,AD139),0)</f>
        <v>0</v>
      </c>
    </row>
    <row r="140" spans="1:44" x14ac:dyDescent="0.3">
      <c r="A140" s="77" t="s">
        <v>882</v>
      </c>
      <c r="B140" s="159" t="s">
        <v>12627</v>
      </c>
      <c r="C140" s="78" t="s">
        <v>829</v>
      </c>
      <c r="D140" s="77" t="s">
        <v>42</v>
      </c>
      <c r="E140" s="77" t="s">
        <v>876</v>
      </c>
      <c r="F140" s="77" t="s">
        <v>12350</v>
      </c>
      <c r="G140" s="77" t="s">
        <v>12351</v>
      </c>
      <c r="H140" s="77" t="s">
        <v>44</v>
      </c>
      <c r="I140" s="77" t="s">
        <v>221</v>
      </c>
      <c r="J140" s="77" t="s">
        <v>19</v>
      </c>
      <c r="K140" s="78" t="s">
        <v>34</v>
      </c>
      <c r="L140" s="77" t="s">
        <v>15</v>
      </c>
      <c r="M140" s="74" t="s">
        <v>12473</v>
      </c>
      <c r="N140" s="74" t="s">
        <v>13</v>
      </c>
      <c r="O140" s="159"/>
      <c r="P140" s="77" t="s">
        <v>878</v>
      </c>
      <c r="Q140" s="77" t="s">
        <v>6797</v>
      </c>
      <c r="R140" s="77" t="s">
        <v>882</v>
      </c>
      <c r="S140" s="77"/>
      <c r="T140" s="77"/>
      <c r="U140" s="82" t="s">
        <v>10816</v>
      </c>
      <c r="V140" s="74" t="s">
        <v>97</v>
      </c>
      <c r="W140" s="100"/>
      <c r="X140" s="99"/>
      <c r="Y140" s="99"/>
      <c r="Z140" s="100" t="s">
        <v>10816</v>
      </c>
      <c r="AA140" s="99" t="s">
        <v>881</v>
      </c>
      <c r="AB140" s="99"/>
      <c r="AC140" s="100" t="s">
        <v>883</v>
      </c>
      <c r="AD140" s="100" t="s">
        <v>884</v>
      </c>
      <c r="AE140" s="83"/>
      <c r="AF140" s="54" t="s">
        <v>12029</v>
      </c>
      <c r="AG140" s="78" t="s">
        <v>10998</v>
      </c>
      <c r="AH140" s="77" t="s">
        <v>222</v>
      </c>
      <c r="AI140" s="77" t="s">
        <v>830</v>
      </c>
      <c r="AJ140" s="77" t="s">
        <v>831</v>
      </c>
      <c r="AK140" s="77" t="s">
        <v>832</v>
      </c>
      <c r="AL140" s="77" t="s">
        <v>833</v>
      </c>
      <c r="AM140" s="77" t="s">
        <v>227</v>
      </c>
      <c r="AN140" s="77" t="s">
        <v>834</v>
      </c>
      <c r="AO140" s="77" t="s">
        <v>835</v>
      </c>
      <c r="AP140" s="77" t="s">
        <v>836</v>
      </c>
      <c r="AQ140" s="77"/>
      <c r="AR140" s="79">
        <f>COUNTIF('Jalon + top _horaire passage'!A:A,A140)+IF(W140&lt;&gt;"",COUNTIF('Jalon + top _horaire passage'!A:A,W140),0)+IF(X140&lt;&gt;"",COUNTIF('Jalon + top _horaire passage'!A:A,X140),0)+IF(Y140&lt;&gt;"",COUNTIF('Jalon + top _horaire passage'!A:A,Y140),0)+IF(AA140&lt;&gt;"",COUNTIF('Jalon + top _horaire passage'!A:A,AA140),0)+IF(AB140&lt;&gt;"",COUNTIF('Jalon + top _horaire passage'!A:A,AB140),0)+IF(AD140&lt;&gt;"",COUNTIF('Jalon + top _horaire passage'!A:A,AD140),0)</f>
        <v>0</v>
      </c>
    </row>
    <row r="141" spans="1:44" x14ac:dyDescent="0.3">
      <c r="A141" s="77" t="s">
        <v>885</v>
      </c>
      <c r="B141" s="159" t="s">
        <v>12627</v>
      </c>
      <c r="C141" s="78" t="s">
        <v>829</v>
      </c>
      <c r="D141" s="77" t="s">
        <v>42</v>
      </c>
      <c r="E141" s="77" t="s">
        <v>876</v>
      </c>
      <c r="F141" s="77" t="s">
        <v>12350</v>
      </c>
      <c r="G141" s="77" t="s">
        <v>12351</v>
      </c>
      <c r="H141" s="77" t="s">
        <v>44</v>
      </c>
      <c r="I141" s="77" t="s">
        <v>221</v>
      </c>
      <c r="J141" s="77" t="s">
        <v>19</v>
      </c>
      <c r="K141" s="78" t="s">
        <v>34</v>
      </c>
      <c r="L141" s="77" t="s">
        <v>15</v>
      </c>
      <c r="M141" s="74" t="s">
        <v>12473</v>
      </c>
      <c r="N141" s="74" t="s">
        <v>13</v>
      </c>
      <c r="O141" s="159"/>
      <c r="P141" s="77" t="s">
        <v>878</v>
      </c>
      <c r="Q141" s="77" t="s">
        <v>6797</v>
      </c>
      <c r="R141" s="77" t="s">
        <v>885</v>
      </c>
      <c r="S141" s="77"/>
      <c r="T141" s="77"/>
      <c r="U141" s="82" t="s">
        <v>10816</v>
      </c>
      <c r="V141" s="74" t="s">
        <v>97</v>
      </c>
      <c r="W141" s="100"/>
      <c r="X141" s="99"/>
      <c r="Y141" s="99"/>
      <c r="Z141" s="100" t="s">
        <v>10816</v>
      </c>
      <c r="AA141" s="99" t="s">
        <v>881</v>
      </c>
      <c r="AB141" s="99"/>
      <c r="AC141" s="100" t="s">
        <v>886</v>
      </c>
      <c r="AD141" s="100" t="s">
        <v>887</v>
      </c>
      <c r="AE141" s="83"/>
      <c r="AF141" s="54" t="s">
        <v>12029</v>
      </c>
      <c r="AG141" s="78" t="s">
        <v>10998</v>
      </c>
      <c r="AH141" s="77" t="s">
        <v>222</v>
      </c>
      <c r="AI141" s="77" t="s">
        <v>830</v>
      </c>
      <c r="AJ141" s="77" t="s">
        <v>831</v>
      </c>
      <c r="AK141" s="77" t="s">
        <v>832</v>
      </c>
      <c r="AL141" s="77" t="s">
        <v>833</v>
      </c>
      <c r="AM141" s="77" t="s">
        <v>227</v>
      </c>
      <c r="AN141" s="77" t="s">
        <v>834</v>
      </c>
      <c r="AO141" s="77" t="s">
        <v>835</v>
      </c>
      <c r="AP141" s="77" t="s">
        <v>836</v>
      </c>
      <c r="AQ141" s="77"/>
      <c r="AR141" s="79">
        <f>COUNTIF('Jalon + top _horaire passage'!A:A,A141)+IF(W141&lt;&gt;"",COUNTIF('Jalon + top _horaire passage'!A:A,W141),0)+IF(X141&lt;&gt;"",COUNTIF('Jalon + top _horaire passage'!A:A,X141),0)+IF(Y141&lt;&gt;"",COUNTIF('Jalon + top _horaire passage'!A:A,Y141),0)+IF(AA141&lt;&gt;"",COUNTIF('Jalon + top _horaire passage'!A:A,AA141),0)+IF(AB141&lt;&gt;"",COUNTIF('Jalon + top _horaire passage'!A:A,AB141),0)+IF(AD141&lt;&gt;"",COUNTIF('Jalon + top _horaire passage'!A:A,AD141),0)</f>
        <v>0</v>
      </c>
    </row>
    <row r="142" spans="1:44" x14ac:dyDescent="0.3">
      <c r="A142" s="77" t="s">
        <v>888</v>
      </c>
      <c r="B142" s="159">
        <v>0</v>
      </c>
      <c r="C142" s="78" t="s">
        <v>892</v>
      </c>
      <c r="D142" s="77" t="s">
        <v>42</v>
      </c>
      <c r="E142" s="77" t="s">
        <v>888</v>
      </c>
      <c r="F142" s="77" t="s">
        <v>889</v>
      </c>
      <c r="G142" s="77" t="s">
        <v>12352</v>
      </c>
      <c r="H142" s="77" t="s">
        <v>44</v>
      </c>
      <c r="I142" s="77" t="s">
        <v>221</v>
      </c>
      <c r="J142" s="77" t="s">
        <v>19</v>
      </c>
      <c r="K142" s="78" t="s">
        <v>34</v>
      </c>
      <c r="L142" s="77" t="s">
        <v>15</v>
      </c>
      <c r="M142" s="74" t="s">
        <v>12474</v>
      </c>
      <c r="N142" s="74" t="s">
        <v>13</v>
      </c>
      <c r="O142" s="159"/>
      <c r="P142" s="77" t="s">
        <v>890</v>
      </c>
      <c r="Q142" s="77" t="s">
        <v>35</v>
      </c>
      <c r="R142" s="77" t="s">
        <v>888</v>
      </c>
      <c r="S142" s="77"/>
      <c r="T142" s="77"/>
      <c r="U142" s="77" t="s">
        <v>888</v>
      </c>
      <c r="V142" s="74" t="s">
        <v>97</v>
      </c>
      <c r="W142" s="100"/>
      <c r="X142" s="99"/>
      <c r="Y142" s="99"/>
      <c r="Z142" s="100"/>
      <c r="AA142" s="99"/>
      <c r="AB142" s="99"/>
      <c r="AC142" s="100" t="s">
        <v>888</v>
      </c>
      <c r="AD142" s="100" t="s">
        <v>891</v>
      </c>
      <c r="AE142" s="83"/>
      <c r="AF142" s="54"/>
      <c r="AG142" s="78" t="s">
        <v>12471</v>
      </c>
      <c r="AH142" s="77" t="s">
        <v>222</v>
      </c>
      <c r="AI142" s="77" t="s">
        <v>223</v>
      </c>
      <c r="AJ142" s="77" t="s">
        <v>224</v>
      </c>
      <c r="AK142" s="77" t="s">
        <v>2917</v>
      </c>
      <c r="AL142" s="77" t="s">
        <v>2918</v>
      </c>
      <c r="AM142" s="77" t="s">
        <v>227</v>
      </c>
      <c r="AN142" s="77" t="s">
        <v>656</v>
      </c>
      <c r="AO142" s="77" t="s">
        <v>6868</v>
      </c>
      <c r="AP142" s="77" t="s">
        <v>6869</v>
      </c>
      <c r="AQ142" s="77"/>
      <c r="AR142" s="79">
        <f>COUNTIF('Jalon + top _horaire passage'!A:A,A142)+IF(W142&lt;&gt;"",COUNTIF('Jalon + top _horaire passage'!A:A,W142),0)+IF(X142&lt;&gt;"",COUNTIF('Jalon + top _horaire passage'!A:A,X142),0)+IF(Y142&lt;&gt;"",COUNTIF('Jalon + top _horaire passage'!A:A,Y142),0)+IF(AA142&lt;&gt;"",COUNTIF('Jalon + top _horaire passage'!A:A,AA142),0)+IF(AB142&lt;&gt;"",COUNTIF('Jalon + top _horaire passage'!A:A,AB142),0)+IF(AD142&lt;&gt;"",COUNTIF('Jalon + top _horaire passage'!A:A,AD142),0)</f>
        <v>0</v>
      </c>
    </row>
    <row r="143" spans="1:44" x14ac:dyDescent="0.3">
      <c r="A143" s="77" t="s">
        <v>896</v>
      </c>
      <c r="B143" s="159" t="s">
        <v>897</v>
      </c>
      <c r="C143" s="78" t="s">
        <v>676</v>
      </c>
      <c r="D143" s="77" t="s">
        <v>42</v>
      </c>
      <c r="E143" s="77" t="s">
        <v>893</v>
      </c>
      <c r="F143" s="77" t="s">
        <v>894</v>
      </c>
      <c r="G143" s="77" t="s">
        <v>895</v>
      </c>
      <c r="H143" s="77" t="s">
        <v>44</v>
      </c>
      <c r="I143" s="77" t="s">
        <v>166</v>
      </c>
      <c r="J143" s="77" t="s">
        <v>19</v>
      </c>
      <c r="K143" s="78" t="s">
        <v>376</v>
      </c>
      <c r="L143" s="77" t="s">
        <v>15</v>
      </c>
      <c r="M143" s="74" t="s">
        <v>12475</v>
      </c>
      <c r="N143" s="74" t="s">
        <v>13</v>
      </c>
      <c r="O143" s="159"/>
      <c r="P143" s="77" t="s">
        <v>898</v>
      </c>
      <c r="Q143" s="77" t="s">
        <v>372</v>
      </c>
      <c r="R143" s="77" t="s">
        <v>896</v>
      </c>
      <c r="S143" s="77" t="s">
        <v>676</v>
      </c>
      <c r="T143" s="77" t="s">
        <v>9241</v>
      </c>
      <c r="U143" s="77" t="s">
        <v>899</v>
      </c>
      <c r="V143" s="74" t="s">
        <v>97</v>
      </c>
      <c r="W143" s="100"/>
      <c r="X143" s="99"/>
      <c r="Y143" s="99" t="s">
        <v>12321</v>
      </c>
      <c r="Z143" s="100"/>
      <c r="AA143" s="99" t="s">
        <v>12316</v>
      </c>
      <c r="AB143" s="99"/>
      <c r="AC143" s="100"/>
      <c r="AD143" s="100" t="s">
        <v>12310</v>
      </c>
      <c r="AE143" s="83" t="s">
        <v>12315</v>
      </c>
      <c r="AF143" s="54"/>
      <c r="AG143" s="78" t="s">
        <v>12322</v>
      </c>
      <c r="AH143" s="77" t="s">
        <v>354</v>
      </c>
      <c r="AI143" s="77" t="s">
        <v>652</v>
      </c>
      <c r="AJ143" s="77" t="s">
        <v>167</v>
      </c>
      <c r="AK143" s="77" t="s">
        <v>677</v>
      </c>
      <c r="AL143" s="77" t="s">
        <v>678</v>
      </c>
      <c r="AM143" s="77" t="s">
        <v>170</v>
      </c>
      <c r="AN143" s="77" t="s">
        <v>679</v>
      </c>
      <c r="AO143" s="77" t="s">
        <v>680</v>
      </c>
      <c r="AP143" s="77" t="s">
        <v>681</v>
      </c>
      <c r="AQ143" s="77" t="s">
        <v>12323</v>
      </c>
      <c r="AR143" s="79">
        <f>COUNTIF('Jalon + top _horaire passage'!A:A,A143)+IF(W143&lt;&gt;"",COUNTIF('Jalon + top _horaire passage'!A:A,W143),0)+IF(X143&lt;&gt;"",COUNTIF('Jalon + top _horaire passage'!A:A,X143),0)+IF(Y143&lt;&gt;"",COUNTIF('Jalon + top _horaire passage'!A:A,Y143),0)+IF(AA143&lt;&gt;"",COUNTIF('Jalon + top _horaire passage'!A:A,AA143),0)+IF(AB143&lt;&gt;"",COUNTIF('Jalon + top _horaire passage'!A:A,AB143),0)+IF(AD143&lt;&gt;"",COUNTIF('Jalon + top _horaire passage'!A:A,AD143),0)</f>
        <v>0</v>
      </c>
    </row>
    <row r="144" spans="1:44" x14ac:dyDescent="0.3">
      <c r="A144" s="77" t="s">
        <v>902</v>
      </c>
      <c r="B144" s="159" t="s">
        <v>903</v>
      </c>
      <c r="C144" s="78" t="s">
        <v>676</v>
      </c>
      <c r="D144" s="77" t="s">
        <v>42</v>
      </c>
      <c r="E144" s="77" t="s">
        <v>901</v>
      </c>
      <c r="F144" s="77" t="s">
        <v>894</v>
      </c>
      <c r="G144" s="77" t="s">
        <v>895</v>
      </c>
      <c r="H144" s="77" t="s">
        <v>44</v>
      </c>
      <c r="I144" s="77" t="s">
        <v>166</v>
      </c>
      <c r="J144" s="77" t="s">
        <v>19</v>
      </c>
      <c r="K144" s="78" t="s">
        <v>376</v>
      </c>
      <c r="L144" s="77" t="s">
        <v>15</v>
      </c>
      <c r="M144" s="74" t="s">
        <v>12475</v>
      </c>
      <c r="N144" s="74" t="s">
        <v>13</v>
      </c>
      <c r="O144" s="159"/>
      <c r="P144" s="77" t="s">
        <v>898</v>
      </c>
      <c r="Q144" s="77" t="s">
        <v>372</v>
      </c>
      <c r="R144" s="77" t="s">
        <v>902</v>
      </c>
      <c r="S144" s="77" t="s">
        <v>676</v>
      </c>
      <c r="T144" s="77" t="s">
        <v>9241</v>
      </c>
      <c r="U144" s="77" t="s">
        <v>904</v>
      </c>
      <c r="V144" s="74" t="s">
        <v>97</v>
      </c>
      <c r="W144" s="100"/>
      <c r="X144" s="99"/>
      <c r="Y144" s="99" t="s">
        <v>12321</v>
      </c>
      <c r="Z144" s="100"/>
      <c r="AA144" s="99" t="s">
        <v>12317</v>
      </c>
      <c r="AB144" s="99"/>
      <c r="AC144" s="100"/>
      <c r="AD144" s="100" t="s">
        <v>12311</v>
      </c>
      <c r="AE144" s="83" t="s">
        <v>12315</v>
      </c>
      <c r="AF144" s="54"/>
      <c r="AG144" s="78" t="s">
        <v>12322</v>
      </c>
      <c r="AH144" s="77" t="s">
        <v>354</v>
      </c>
      <c r="AI144" s="77" t="s">
        <v>652</v>
      </c>
      <c r="AJ144" s="77" t="s">
        <v>167</v>
      </c>
      <c r="AK144" s="77" t="s">
        <v>677</v>
      </c>
      <c r="AL144" s="77" t="s">
        <v>678</v>
      </c>
      <c r="AM144" s="77" t="s">
        <v>170</v>
      </c>
      <c r="AN144" s="77" t="s">
        <v>679</v>
      </c>
      <c r="AO144" s="77" t="s">
        <v>680</v>
      </c>
      <c r="AP144" s="77" t="s">
        <v>681</v>
      </c>
      <c r="AQ144" s="77" t="s">
        <v>12323</v>
      </c>
      <c r="AR144" s="79">
        <f>COUNTIF('Jalon + top _horaire passage'!A:A,A144)+IF(W144&lt;&gt;"",COUNTIF('Jalon + top _horaire passage'!A:A,W144),0)+IF(X144&lt;&gt;"",COUNTIF('Jalon + top _horaire passage'!A:A,X144),0)+IF(Y144&lt;&gt;"",COUNTIF('Jalon + top _horaire passage'!A:A,Y144),0)+IF(AA144&lt;&gt;"",COUNTIF('Jalon + top _horaire passage'!A:A,AA144),0)+IF(AB144&lt;&gt;"",COUNTIF('Jalon + top _horaire passage'!A:A,AB144),0)+IF(AD144&lt;&gt;"",COUNTIF('Jalon + top _horaire passage'!A:A,AD144),0)</f>
        <v>0</v>
      </c>
    </row>
    <row r="145" spans="1:44" x14ac:dyDescent="0.3">
      <c r="A145" s="77" t="s">
        <v>906</v>
      </c>
      <c r="B145" s="159" t="s">
        <v>907</v>
      </c>
      <c r="C145" s="78" t="s">
        <v>676</v>
      </c>
      <c r="D145" s="77" t="s">
        <v>42</v>
      </c>
      <c r="E145" s="77" t="s">
        <v>905</v>
      </c>
      <c r="F145" s="77" t="s">
        <v>894</v>
      </c>
      <c r="G145" s="77" t="s">
        <v>895</v>
      </c>
      <c r="H145" s="77" t="s">
        <v>44</v>
      </c>
      <c r="I145" s="77" t="s">
        <v>166</v>
      </c>
      <c r="J145" s="77" t="s">
        <v>19</v>
      </c>
      <c r="K145" s="78" t="s">
        <v>376</v>
      </c>
      <c r="L145" s="77" t="s">
        <v>15</v>
      </c>
      <c r="M145" s="74" t="s">
        <v>12475</v>
      </c>
      <c r="N145" s="74" t="s">
        <v>13</v>
      </c>
      <c r="O145" s="159"/>
      <c r="P145" s="77" t="s">
        <v>898</v>
      </c>
      <c r="Q145" s="77" t="s">
        <v>372</v>
      </c>
      <c r="R145" s="77" t="s">
        <v>906</v>
      </c>
      <c r="S145" s="77" t="s">
        <v>676</v>
      </c>
      <c r="T145" s="77" t="s">
        <v>9241</v>
      </c>
      <c r="U145" s="77" t="s">
        <v>908</v>
      </c>
      <c r="V145" s="74" t="s">
        <v>97</v>
      </c>
      <c r="W145" s="100"/>
      <c r="X145" s="99"/>
      <c r="Y145" s="99" t="s">
        <v>12321</v>
      </c>
      <c r="Z145" s="100"/>
      <c r="AA145" s="99" t="s">
        <v>12318</v>
      </c>
      <c r="AB145" s="99"/>
      <c r="AC145" s="100"/>
      <c r="AD145" s="100" t="s">
        <v>12312</v>
      </c>
      <c r="AE145" s="83" t="s">
        <v>12315</v>
      </c>
      <c r="AF145" s="54"/>
      <c r="AG145" s="78" t="s">
        <v>12322</v>
      </c>
      <c r="AH145" s="77" t="s">
        <v>354</v>
      </c>
      <c r="AI145" s="77" t="s">
        <v>652</v>
      </c>
      <c r="AJ145" s="77" t="s">
        <v>167</v>
      </c>
      <c r="AK145" s="77" t="s">
        <v>677</v>
      </c>
      <c r="AL145" s="77" t="s">
        <v>678</v>
      </c>
      <c r="AM145" s="77" t="s">
        <v>170</v>
      </c>
      <c r="AN145" s="77" t="s">
        <v>679</v>
      </c>
      <c r="AO145" s="77" t="s">
        <v>680</v>
      </c>
      <c r="AP145" s="77" t="s">
        <v>681</v>
      </c>
      <c r="AQ145" s="77" t="s">
        <v>12323</v>
      </c>
      <c r="AR145" s="79">
        <f>COUNTIF('Jalon + top _horaire passage'!A:A,A145)+IF(W145&lt;&gt;"",COUNTIF('Jalon + top _horaire passage'!A:A,W145),0)+IF(X145&lt;&gt;"",COUNTIF('Jalon + top _horaire passage'!A:A,X145),0)+IF(Y145&lt;&gt;"",COUNTIF('Jalon + top _horaire passage'!A:A,Y145),0)+IF(AA145&lt;&gt;"",COUNTIF('Jalon + top _horaire passage'!A:A,AA145),0)+IF(AB145&lt;&gt;"",COUNTIF('Jalon + top _horaire passage'!A:A,AB145),0)+IF(AD145&lt;&gt;"",COUNTIF('Jalon + top _horaire passage'!A:A,AD145),0)</f>
        <v>0</v>
      </c>
    </row>
    <row r="146" spans="1:44" x14ac:dyDescent="0.3">
      <c r="A146" s="77" t="s">
        <v>910</v>
      </c>
      <c r="B146" s="159" t="s">
        <v>911</v>
      </c>
      <c r="C146" s="78" t="s">
        <v>676</v>
      </c>
      <c r="D146" s="77" t="s">
        <v>42</v>
      </c>
      <c r="E146" s="77" t="s">
        <v>909</v>
      </c>
      <c r="F146" s="77" t="s">
        <v>894</v>
      </c>
      <c r="G146" s="77" t="s">
        <v>895</v>
      </c>
      <c r="H146" s="77" t="s">
        <v>44</v>
      </c>
      <c r="I146" s="77" t="s">
        <v>166</v>
      </c>
      <c r="J146" s="77" t="s">
        <v>19</v>
      </c>
      <c r="K146" s="78" t="s">
        <v>376</v>
      </c>
      <c r="L146" s="77" t="s">
        <v>15</v>
      </c>
      <c r="M146" s="74" t="s">
        <v>12475</v>
      </c>
      <c r="N146" s="74" t="s">
        <v>13</v>
      </c>
      <c r="O146" s="159"/>
      <c r="P146" s="77" t="s">
        <v>898</v>
      </c>
      <c r="Q146" s="77" t="s">
        <v>372</v>
      </c>
      <c r="R146" s="77" t="s">
        <v>910</v>
      </c>
      <c r="S146" s="77" t="s">
        <v>676</v>
      </c>
      <c r="T146" s="77" t="s">
        <v>9241</v>
      </c>
      <c r="U146" s="77" t="s">
        <v>912</v>
      </c>
      <c r="V146" s="74" t="s">
        <v>97</v>
      </c>
      <c r="W146" s="100"/>
      <c r="X146" s="99"/>
      <c r="Y146" s="99" t="s">
        <v>12321</v>
      </c>
      <c r="Z146" s="100"/>
      <c r="AA146" s="99" t="s">
        <v>12319</v>
      </c>
      <c r="AB146" s="99"/>
      <c r="AC146" s="100"/>
      <c r="AD146" s="100" t="s">
        <v>12313</v>
      </c>
      <c r="AE146" s="83" t="s">
        <v>12315</v>
      </c>
      <c r="AF146" s="54"/>
      <c r="AG146" s="78" t="s">
        <v>12322</v>
      </c>
      <c r="AH146" s="77" t="s">
        <v>354</v>
      </c>
      <c r="AI146" s="77" t="s">
        <v>652</v>
      </c>
      <c r="AJ146" s="77" t="s">
        <v>167</v>
      </c>
      <c r="AK146" s="77" t="s">
        <v>677</v>
      </c>
      <c r="AL146" s="77" t="s">
        <v>678</v>
      </c>
      <c r="AM146" s="77" t="s">
        <v>170</v>
      </c>
      <c r="AN146" s="77" t="s">
        <v>679</v>
      </c>
      <c r="AO146" s="77" t="s">
        <v>680</v>
      </c>
      <c r="AP146" s="77" t="s">
        <v>681</v>
      </c>
      <c r="AQ146" s="77" t="s">
        <v>12323</v>
      </c>
      <c r="AR146" s="79">
        <f>COUNTIF('Jalon + top _horaire passage'!A:A,A146)+IF(W146&lt;&gt;"",COUNTIF('Jalon + top _horaire passage'!A:A,W146),0)+IF(X146&lt;&gt;"",COUNTIF('Jalon + top _horaire passage'!A:A,X146),0)+IF(Y146&lt;&gt;"",COUNTIF('Jalon + top _horaire passage'!A:A,Y146),0)+IF(AA146&lt;&gt;"",COUNTIF('Jalon + top _horaire passage'!A:A,AA146),0)+IF(AB146&lt;&gt;"",COUNTIF('Jalon + top _horaire passage'!A:A,AB146),0)+IF(AD146&lt;&gt;"",COUNTIF('Jalon + top _horaire passage'!A:A,AD146),0)</f>
        <v>0</v>
      </c>
    </row>
    <row r="147" spans="1:44" x14ac:dyDescent="0.3">
      <c r="A147" s="77" t="s">
        <v>916</v>
      </c>
      <c r="B147" s="159">
        <v>0</v>
      </c>
      <c r="C147" s="78" t="s">
        <v>59</v>
      </c>
      <c r="D147" s="77" t="s">
        <v>42</v>
      </c>
      <c r="E147" s="77" t="s">
        <v>913</v>
      </c>
      <c r="F147" s="77" t="s">
        <v>914</v>
      </c>
      <c r="G147" s="77" t="s">
        <v>915</v>
      </c>
      <c r="H147" s="77" t="s">
        <v>44</v>
      </c>
      <c r="I147" s="77" t="s">
        <v>17</v>
      </c>
      <c r="J147" s="77" t="s">
        <v>19</v>
      </c>
      <c r="K147" s="78" t="s">
        <v>376</v>
      </c>
      <c r="L147" s="77" t="s">
        <v>15</v>
      </c>
      <c r="M147" s="74" t="s">
        <v>12473</v>
      </c>
      <c r="N147" s="74" t="s">
        <v>13</v>
      </c>
      <c r="O147" s="159"/>
      <c r="P147" s="77" t="s">
        <v>917</v>
      </c>
      <c r="Q147" s="77" t="s">
        <v>372</v>
      </c>
      <c r="R147" s="77" t="s">
        <v>916</v>
      </c>
      <c r="S147" s="77" t="s">
        <v>59</v>
      </c>
      <c r="T147" s="77"/>
      <c r="U147" s="101" t="s">
        <v>12009</v>
      </c>
      <c r="V147" s="74" t="s">
        <v>97</v>
      </c>
      <c r="W147" s="100"/>
      <c r="X147" s="99"/>
      <c r="Y147" s="99" t="s">
        <v>85</v>
      </c>
      <c r="Z147" s="100"/>
      <c r="AA147" s="99"/>
      <c r="AB147" s="99"/>
      <c r="AC147" s="100" t="s">
        <v>918</v>
      </c>
      <c r="AD147" s="100" t="s">
        <v>86</v>
      </c>
      <c r="AE147" s="83"/>
      <c r="AF147" s="54"/>
      <c r="AG147" s="78" t="s">
        <v>12882</v>
      </c>
      <c r="AH147" s="77" t="s">
        <v>919</v>
      </c>
      <c r="AI147" s="77" t="s">
        <v>305</v>
      </c>
      <c r="AJ147" s="77" t="s">
        <v>920</v>
      </c>
      <c r="AK147" s="77" t="s">
        <v>921</v>
      </c>
      <c r="AL147" s="77" t="s">
        <v>922</v>
      </c>
      <c r="AM147" s="77" t="s">
        <v>25</v>
      </c>
      <c r="AN147" s="77" t="s">
        <v>309</v>
      </c>
      <c r="AO147" s="77" t="s">
        <v>923</v>
      </c>
      <c r="AP147" s="77" t="s">
        <v>924</v>
      </c>
      <c r="AQ147" s="77"/>
      <c r="AR147" s="79">
        <f>COUNTIF('Jalon + top _horaire passage'!A:A,A147)+IF(W147&lt;&gt;"",COUNTIF('Jalon + top _horaire passage'!A:A,W147),0)+IF(X147&lt;&gt;"",COUNTIF('Jalon + top _horaire passage'!A:A,X147),0)+IF(Y147&lt;&gt;"",COUNTIF('Jalon + top _horaire passage'!A:A,Y147),0)+IF(AA147&lt;&gt;"",COUNTIF('Jalon + top _horaire passage'!A:A,AA147),0)+IF(AB147&lt;&gt;"",COUNTIF('Jalon + top _horaire passage'!A:A,AB147),0)+IF(AD147&lt;&gt;"",COUNTIF('Jalon + top _horaire passage'!A:A,AD147),0)</f>
        <v>0</v>
      </c>
    </row>
    <row r="148" spans="1:44" x14ac:dyDescent="0.3">
      <c r="A148" s="77" t="s">
        <v>926</v>
      </c>
      <c r="B148" s="159">
        <v>0</v>
      </c>
      <c r="C148" s="78" t="s">
        <v>59</v>
      </c>
      <c r="D148" s="77" t="s">
        <v>42</v>
      </c>
      <c r="E148" s="77" t="s">
        <v>925</v>
      </c>
      <c r="F148" s="77" t="s">
        <v>914</v>
      </c>
      <c r="G148" s="77" t="s">
        <v>915</v>
      </c>
      <c r="H148" s="77" t="s">
        <v>44</v>
      </c>
      <c r="I148" s="77" t="s">
        <v>17</v>
      </c>
      <c r="J148" s="77" t="s">
        <v>19</v>
      </c>
      <c r="K148" s="78" t="s">
        <v>376</v>
      </c>
      <c r="L148" s="77" t="s">
        <v>15</v>
      </c>
      <c r="M148" s="74" t="s">
        <v>12473</v>
      </c>
      <c r="N148" s="74" t="s">
        <v>13</v>
      </c>
      <c r="O148" s="159"/>
      <c r="P148" s="77" t="s">
        <v>927</v>
      </c>
      <c r="Q148" s="77" t="s">
        <v>372</v>
      </c>
      <c r="R148" s="77" t="s">
        <v>926</v>
      </c>
      <c r="S148" s="77" t="s">
        <v>59</v>
      </c>
      <c r="T148" s="77"/>
      <c r="U148" s="101" t="s">
        <v>12010</v>
      </c>
      <c r="V148" s="74" t="s">
        <v>97</v>
      </c>
      <c r="W148" s="100"/>
      <c r="X148" s="99"/>
      <c r="Y148" s="99" t="s">
        <v>928</v>
      </c>
      <c r="Z148" s="100"/>
      <c r="AA148" s="99"/>
      <c r="AB148" s="99"/>
      <c r="AC148" s="100" t="s">
        <v>929</v>
      </c>
      <c r="AD148" s="100" t="s">
        <v>930</v>
      </c>
      <c r="AE148" s="83"/>
      <c r="AF148" s="54"/>
      <c r="AG148" s="78" t="s">
        <v>12882</v>
      </c>
      <c r="AH148" s="77" t="s">
        <v>919</v>
      </c>
      <c r="AI148" s="77" t="s">
        <v>305</v>
      </c>
      <c r="AJ148" s="77" t="s">
        <v>920</v>
      </c>
      <c r="AK148" s="77" t="s">
        <v>921</v>
      </c>
      <c r="AL148" s="77" t="s">
        <v>922</v>
      </c>
      <c r="AM148" s="77" t="s">
        <v>25</v>
      </c>
      <c r="AN148" s="77" t="s">
        <v>309</v>
      </c>
      <c r="AO148" s="77" t="s">
        <v>923</v>
      </c>
      <c r="AP148" s="77" t="s">
        <v>924</v>
      </c>
      <c r="AQ148" s="77"/>
      <c r="AR148" s="79">
        <f>COUNTIF('Jalon + top _horaire passage'!A:A,A148)+IF(W148&lt;&gt;"",COUNTIF('Jalon + top _horaire passage'!A:A,W148),0)+IF(X148&lt;&gt;"",COUNTIF('Jalon + top _horaire passage'!A:A,X148),0)+IF(Y148&lt;&gt;"",COUNTIF('Jalon + top _horaire passage'!A:A,Y148),0)+IF(AA148&lt;&gt;"",COUNTIF('Jalon + top _horaire passage'!A:A,AA148),0)+IF(AB148&lt;&gt;"",COUNTIF('Jalon + top _horaire passage'!A:A,AB148),0)+IF(AD148&lt;&gt;"",COUNTIF('Jalon + top _horaire passage'!A:A,AD148),0)</f>
        <v>0</v>
      </c>
    </row>
    <row r="149" spans="1:44" x14ac:dyDescent="0.3">
      <c r="A149" s="77" t="s">
        <v>932</v>
      </c>
      <c r="B149" s="159">
        <v>0</v>
      </c>
      <c r="C149" s="78" t="s">
        <v>59</v>
      </c>
      <c r="D149" s="77" t="s">
        <v>42</v>
      </c>
      <c r="E149" s="77" t="s">
        <v>931</v>
      </c>
      <c r="F149" s="77" t="s">
        <v>914</v>
      </c>
      <c r="G149" s="77" t="s">
        <v>915</v>
      </c>
      <c r="H149" s="77" t="s">
        <v>44</v>
      </c>
      <c r="I149" s="77" t="s">
        <v>17</v>
      </c>
      <c r="J149" s="77" t="s">
        <v>19</v>
      </c>
      <c r="K149" s="78" t="s">
        <v>376</v>
      </c>
      <c r="L149" s="77" t="s">
        <v>15</v>
      </c>
      <c r="M149" s="74" t="s">
        <v>12473</v>
      </c>
      <c r="N149" s="74" t="s">
        <v>13</v>
      </c>
      <c r="O149" s="159"/>
      <c r="P149" s="77" t="s">
        <v>933</v>
      </c>
      <c r="Q149" s="77" t="s">
        <v>372</v>
      </c>
      <c r="R149" s="77" t="s">
        <v>932</v>
      </c>
      <c r="S149" s="77" t="s">
        <v>59</v>
      </c>
      <c r="T149" s="77"/>
      <c r="U149" s="101" t="s">
        <v>12011</v>
      </c>
      <c r="V149" s="74" t="s">
        <v>97</v>
      </c>
      <c r="W149" s="100"/>
      <c r="X149" s="99"/>
      <c r="Y149" s="99" t="s">
        <v>934</v>
      </c>
      <c r="Z149" s="100"/>
      <c r="AA149" s="99"/>
      <c r="AB149" s="99"/>
      <c r="AC149" s="100" t="s">
        <v>935</v>
      </c>
      <c r="AD149" s="100" t="s">
        <v>936</v>
      </c>
      <c r="AE149" s="83"/>
      <c r="AF149" s="54"/>
      <c r="AG149" s="78" t="s">
        <v>12882</v>
      </c>
      <c r="AH149" s="77" t="s">
        <v>919</v>
      </c>
      <c r="AI149" s="77" t="s">
        <v>305</v>
      </c>
      <c r="AJ149" s="77" t="s">
        <v>920</v>
      </c>
      <c r="AK149" s="77" t="s">
        <v>921</v>
      </c>
      <c r="AL149" s="77" t="s">
        <v>922</v>
      </c>
      <c r="AM149" s="77" t="s">
        <v>25</v>
      </c>
      <c r="AN149" s="77" t="s">
        <v>309</v>
      </c>
      <c r="AO149" s="77" t="s">
        <v>923</v>
      </c>
      <c r="AP149" s="77" t="s">
        <v>924</v>
      </c>
      <c r="AQ149" s="77"/>
      <c r="AR149" s="79">
        <f>COUNTIF('Jalon + top _horaire passage'!A:A,A149)+IF(W149&lt;&gt;"",COUNTIF('Jalon + top _horaire passage'!A:A,W149),0)+IF(X149&lt;&gt;"",COUNTIF('Jalon + top _horaire passage'!A:A,X149),0)+IF(Y149&lt;&gt;"",COUNTIF('Jalon + top _horaire passage'!A:A,Y149),0)+IF(AA149&lt;&gt;"",COUNTIF('Jalon + top _horaire passage'!A:A,AA149),0)+IF(AB149&lt;&gt;"",COUNTIF('Jalon + top _horaire passage'!A:A,AB149),0)+IF(AD149&lt;&gt;"",COUNTIF('Jalon + top _horaire passage'!A:A,AD149),0)</f>
        <v>0</v>
      </c>
    </row>
    <row r="150" spans="1:44" x14ac:dyDescent="0.3">
      <c r="A150" s="77" t="s">
        <v>938</v>
      </c>
      <c r="B150" s="159">
        <v>0</v>
      </c>
      <c r="C150" s="78" t="s">
        <v>59</v>
      </c>
      <c r="D150" s="77" t="s">
        <v>42</v>
      </c>
      <c r="E150" s="77" t="s">
        <v>937</v>
      </c>
      <c r="F150" s="77" t="s">
        <v>914</v>
      </c>
      <c r="G150" s="77" t="s">
        <v>915</v>
      </c>
      <c r="H150" s="77" t="s">
        <v>44</v>
      </c>
      <c r="I150" s="77" t="s">
        <v>17</v>
      </c>
      <c r="J150" s="77" t="s">
        <v>19</v>
      </c>
      <c r="K150" s="78" t="s">
        <v>376</v>
      </c>
      <c r="L150" s="77" t="s">
        <v>15</v>
      </c>
      <c r="M150" s="74" t="s">
        <v>12473</v>
      </c>
      <c r="N150" s="74" t="s">
        <v>13</v>
      </c>
      <c r="O150" s="159"/>
      <c r="P150" s="77" t="s">
        <v>939</v>
      </c>
      <c r="Q150" s="77" t="s">
        <v>372</v>
      </c>
      <c r="R150" s="77" t="s">
        <v>938</v>
      </c>
      <c r="S150" s="77" t="s">
        <v>59</v>
      </c>
      <c r="T150" s="77"/>
      <c r="U150" s="101" t="s">
        <v>12012</v>
      </c>
      <c r="V150" s="74" t="s">
        <v>97</v>
      </c>
      <c r="W150" s="100"/>
      <c r="X150" s="99"/>
      <c r="Y150" s="99" t="s">
        <v>940</v>
      </c>
      <c r="Z150" s="100"/>
      <c r="AA150" s="99"/>
      <c r="AB150" s="99"/>
      <c r="AC150" s="100" t="s">
        <v>941</v>
      </c>
      <c r="AD150" s="100" t="s">
        <v>942</v>
      </c>
      <c r="AE150" s="83"/>
      <c r="AF150" s="54"/>
      <c r="AG150" s="78" t="s">
        <v>12882</v>
      </c>
      <c r="AH150" s="77" t="s">
        <v>919</v>
      </c>
      <c r="AI150" s="77" t="s">
        <v>305</v>
      </c>
      <c r="AJ150" s="77" t="s">
        <v>920</v>
      </c>
      <c r="AK150" s="77" t="s">
        <v>921</v>
      </c>
      <c r="AL150" s="77" t="s">
        <v>922</v>
      </c>
      <c r="AM150" s="77" t="s">
        <v>25</v>
      </c>
      <c r="AN150" s="77" t="s">
        <v>309</v>
      </c>
      <c r="AO150" s="77" t="s">
        <v>923</v>
      </c>
      <c r="AP150" s="77" t="s">
        <v>924</v>
      </c>
      <c r="AQ150" s="77"/>
      <c r="AR150" s="79">
        <f>COUNTIF('Jalon + top _horaire passage'!A:A,A150)+IF(W150&lt;&gt;"",COUNTIF('Jalon + top _horaire passage'!A:A,W150),0)+IF(X150&lt;&gt;"",COUNTIF('Jalon + top _horaire passage'!A:A,X150),0)+IF(Y150&lt;&gt;"",COUNTIF('Jalon + top _horaire passage'!A:A,Y150),0)+IF(AA150&lt;&gt;"",COUNTIF('Jalon + top _horaire passage'!A:A,AA150),0)+IF(AB150&lt;&gt;"",COUNTIF('Jalon + top _horaire passage'!A:A,AB150),0)+IF(AD150&lt;&gt;"",COUNTIF('Jalon + top _horaire passage'!A:A,AD150),0)</f>
        <v>0</v>
      </c>
    </row>
    <row r="151" spans="1:44" x14ac:dyDescent="0.3">
      <c r="A151" s="77" t="s">
        <v>944</v>
      </c>
      <c r="B151" s="159" t="s">
        <v>945</v>
      </c>
      <c r="C151" s="78" t="s">
        <v>676</v>
      </c>
      <c r="D151" s="77" t="s">
        <v>42</v>
      </c>
      <c r="E151" s="77" t="s">
        <v>943</v>
      </c>
      <c r="F151" s="77" t="s">
        <v>894</v>
      </c>
      <c r="G151" s="77" t="s">
        <v>895</v>
      </c>
      <c r="H151" s="77" t="s">
        <v>44</v>
      </c>
      <c r="I151" s="77" t="s">
        <v>166</v>
      </c>
      <c r="J151" s="77" t="s">
        <v>19</v>
      </c>
      <c r="K151" s="78" t="s">
        <v>376</v>
      </c>
      <c r="L151" s="77" t="s">
        <v>15</v>
      </c>
      <c r="M151" s="74" t="s">
        <v>12475</v>
      </c>
      <c r="N151" s="74" t="s">
        <v>13</v>
      </c>
      <c r="O151" s="159"/>
      <c r="P151" s="77" t="s">
        <v>898</v>
      </c>
      <c r="Q151" s="77" t="s">
        <v>372</v>
      </c>
      <c r="R151" s="77" t="s">
        <v>944</v>
      </c>
      <c r="S151" s="77" t="s">
        <v>676</v>
      </c>
      <c r="T151" s="77" t="s">
        <v>9241</v>
      </c>
      <c r="U151" s="77" t="s">
        <v>946</v>
      </c>
      <c r="V151" s="74" t="s">
        <v>97</v>
      </c>
      <c r="W151" s="100"/>
      <c r="X151" s="99"/>
      <c r="Y151" s="99" t="s">
        <v>12321</v>
      </c>
      <c r="Z151" s="100"/>
      <c r="AA151" s="99" t="s">
        <v>12320</v>
      </c>
      <c r="AB151" s="99"/>
      <c r="AC151" s="100"/>
      <c r="AD151" s="100" t="s">
        <v>12314</v>
      </c>
      <c r="AE151" s="83" t="s">
        <v>12315</v>
      </c>
      <c r="AF151" s="54"/>
      <c r="AG151" s="78" t="s">
        <v>12322</v>
      </c>
      <c r="AH151" s="77" t="s">
        <v>354</v>
      </c>
      <c r="AI151" s="77" t="s">
        <v>652</v>
      </c>
      <c r="AJ151" s="77" t="s">
        <v>167</v>
      </c>
      <c r="AK151" s="77" t="s">
        <v>677</v>
      </c>
      <c r="AL151" s="77" t="s">
        <v>678</v>
      </c>
      <c r="AM151" s="77" t="s">
        <v>170</v>
      </c>
      <c r="AN151" s="77" t="s">
        <v>679</v>
      </c>
      <c r="AO151" s="77" t="s">
        <v>680</v>
      </c>
      <c r="AP151" s="77" t="s">
        <v>681</v>
      </c>
      <c r="AQ151" s="77" t="s">
        <v>12323</v>
      </c>
      <c r="AR151" s="79">
        <f>COUNTIF('Jalon + top _horaire passage'!A:A,A151)+IF(W151&lt;&gt;"",COUNTIF('Jalon + top _horaire passage'!A:A,W151),0)+IF(X151&lt;&gt;"",COUNTIF('Jalon + top _horaire passage'!A:A,X151),0)+IF(Y151&lt;&gt;"",COUNTIF('Jalon + top _horaire passage'!A:A,Y151),0)+IF(AA151&lt;&gt;"",COUNTIF('Jalon + top _horaire passage'!A:A,AA151),0)+IF(AB151&lt;&gt;"",COUNTIF('Jalon + top _horaire passage'!A:A,AB151),0)+IF(AD151&lt;&gt;"",COUNTIF('Jalon + top _horaire passage'!A:A,AD151),0)</f>
        <v>0</v>
      </c>
    </row>
    <row r="152" spans="1:44" x14ac:dyDescent="0.3">
      <c r="A152" s="77" t="s">
        <v>947</v>
      </c>
      <c r="B152" s="159" t="s">
        <v>12689</v>
      </c>
      <c r="C152" s="78" t="s">
        <v>199</v>
      </c>
      <c r="D152" s="77" t="s">
        <v>9</v>
      </c>
      <c r="E152" s="77" t="s">
        <v>947</v>
      </c>
      <c r="F152" s="77" t="s">
        <v>1049</v>
      </c>
      <c r="G152" s="77" t="s">
        <v>195</v>
      </c>
      <c r="H152" s="77" t="s">
        <v>44</v>
      </c>
      <c r="I152" s="77" t="s">
        <v>17</v>
      </c>
      <c r="J152" s="77" t="s">
        <v>237</v>
      </c>
      <c r="K152" s="78" t="s">
        <v>18</v>
      </c>
      <c r="L152" s="77" t="s">
        <v>98</v>
      </c>
      <c r="M152" s="74" t="s">
        <v>12473</v>
      </c>
      <c r="N152" s="74" t="s">
        <v>10986</v>
      </c>
      <c r="O152" s="159"/>
      <c r="P152" s="77" t="s">
        <v>948</v>
      </c>
      <c r="Q152" s="77" t="s">
        <v>30</v>
      </c>
      <c r="R152" s="77" t="s">
        <v>947</v>
      </c>
      <c r="S152" s="77"/>
      <c r="T152" s="77"/>
      <c r="U152" s="77" t="s">
        <v>11529</v>
      </c>
      <c r="V152" s="74" t="s">
        <v>97</v>
      </c>
      <c r="W152" s="100"/>
      <c r="X152" s="99"/>
      <c r="Y152" s="99"/>
      <c r="Z152" s="100"/>
      <c r="AA152" s="99" t="s">
        <v>951</v>
      </c>
      <c r="AB152" s="99"/>
      <c r="AC152" s="100" t="s">
        <v>949</v>
      </c>
      <c r="AD152" s="100" t="s">
        <v>950</v>
      </c>
      <c r="AE152" s="83"/>
      <c r="AF152" s="54"/>
      <c r="AG152" s="78" t="s">
        <v>10998</v>
      </c>
      <c r="AH152" s="77" t="s">
        <v>20</v>
      </c>
      <c r="AI152" s="77" t="s">
        <v>21</v>
      </c>
      <c r="AJ152" s="77" t="s">
        <v>22</v>
      </c>
      <c r="AK152" s="77" t="s">
        <v>200</v>
      </c>
      <c r="AL152" s="77" t="s">
        <v>201</v>
      </c>
      <c r="AM152" s="77" t="s">
        <v>25</v>
      </c>
      <c r="AN152" s="77" t="s">
        <v>202</v>
      </c>
      <c r="AO152" s="77" t="s">
        <v>203</v>
      </c>
      <c r="AP152" s="77" t="s">
        <v>204</v>
      </c>
      <c r="AQ152" s="77"/>
      <c r="AR152" s="79">
        <f>COUNTIF('Jalon + top _horaire passage'!A:A,A152)+IF(W152&lt;&gt;"",COUNTIF('Jalon + top _horaire passage'!A:A,W152),0)+IF(X152&lt;&gt;"",COUNTIF('Jalon + top _horaire passage'!A:A,X152),0)+IF(Y152&lt;&gt;"",COUNTIF('Jalon + top _horaire passage'!A:A,Y152),0)+IF(AA152&lt;&gt;"",COUNTIF('Jalon + top _horaire passage'!A:A,AA152),0)+IF(AB152&lt;&gt;"",COUNTIF('Jalon + top _horaire passage'!A:A,AB152),0)+IF(AD152&lt;&gt;"",COUNTIF('Jalon + top _horaire passage'!A:A,AD152),0)</f>
        <v>0</v>
      </c>
    </row>
    <row r="153" spans="1:44" x14ac:dyDescent="0.3">
      <c r="A153" s="77" t="s">
        <v>952</v>
      </c>
      <c r="B153" s="159" t="s">
        <v>954</v>
      </c>
      <c r="C153" s="78" t="s">
        <v>101</v>
      </c>
      <c r="D153" s="77" t="s">
        <v>42</v>
      </c>
      <c r="E153" s="77" t="s">
        <v>952</v>
      </c>
      <c r="F153" s="77" t="s">
        <v>9701</v>
      </c>
      <c r="G153" s="77" t="s">
        <v>953</v>
      </c>
      <c r="H153" s="77" t="s">
        <v>44</v>
      </c>
      <c r="I153" s="77" t="s">
        <v>39</v>
      </c>
      <c r="J153" s="77" t="s">
        <v>571</v>
      </c>
      <c r="K153" s="78" t="s">
        <v>18</v>
      </c>
      <c r="L153" s="77" t="s">
        <v>98</v>
      </c>
      <c r="M153" s="74" t="s">
        <v>12473</v>
      </c>
      <c r="N153" s="74" t="s">
        <v>10986</v>
      </c>
      <c r="O153" s="159"/>
      <c r="P153" s="77" t="s">
        <v>955</v>
      </c>
      <c r="Q153" s="77" t="s">
        <v>35</v>
      </c>
      <c r="R153" s="77" t="s">
        <v>952</v>
      </c>
      <c r="S153" s="77"/>
      <c r="T153" s="77" t="s">
        <v>9241</v>
      </c>
      <c r="U153" s="77" t="s">
        <v>952</v>
      </c>
      <c r="V153" s="74" t="s">
        <v>216</v>
      </c>
      <c r="W153" s="100"/>
      <c r="X153" s="99"/>
      <c r="Y153" s="99"/>
      <c r="Z153" s="100"/>
      <c r="AA153" s="99" t="s">
        <v>958</v>
      </c>
      <c r="AB153" s="99"/>
      <c r="AC153" s="100" t="s">
        <v>956</v>
      </c>
      <c r="AD153" s="100" t="s">
        <v>957</v>
      </c>
      <c r="AE153" s="83"/>
      <c r="AF153" s="54"/>
      <c r="AG153" s="78" t="s">
        <v>12307</v>
      </c>
      <c r="AH153" s="77" t="s">
        <v>20</v>
      </c>
      <c r="AI153" s="77" t="s">
        <v>102</v>
      </c>
      <c r="AJ153" s="77" t="s">
        <v>103</v>
      </c>
      <c r="AK153" s="77" t="s">
        <v>104</v>
      </c>
      <c r="AL153" s="77" t="s">
        <v>105</v>
      </c>
      <c r="AM153" s="77" t="s">
        <v>25</v>
      </c>
      <c r="AN153" s="77" t="s">
        <v>106</v>
      </c>
      <c r="AO153" s="77" t="s">
        <v>107</v>
      </c>
      <c r="AP153" s="77" t="s">
        <v>108</v>
      </c>
      <c r="AQ153" s="77"/>
      <c r="AR153" s="79">
        <f>COUNTIF('Jalon + top _horaire passage'!A:A,A153)+IF(W153&lt;&gt;"",COUNTIF('Jalon + top _horaire passage'!A:A,W153),0)+IF(X153&lt;&gt;"",COUNTIF('Jalon + top _horaire passage'!A:A,X153),0)+IF(Y153&lt;&gt;"",COUNTIF('Jalon + top _horaire passage'!A:A,Y153),0)+IF(AA153&lt;&gt;"",COUNTIF('Jalon + top _horaire passage'!A:A,AA153),0)+IF(AB153&lt;&gt;"",COUNTIF('Jalon + top _horaire passage'!A:A,AB153),0)+IF(AD153&lt;&gt;"",COUNTIF('Jalon + top _horaire passage'!A:A,AD153),0)</f>
        <v>0</v>
      </c>
    </row>
    <row r="154" spans="1:44" x14ac:dyDescent="0.3">
      <c r="A154" s="77" t="s">
        <v>959</v>
      </c>
      <c r="B154" s="159" t="s">
        <v>954</v>
      </c>
      <c r="C154" s="78" t="s">
        <v>101</v>
      </c>
      <c r="D154" s="77" t="s">
        <v>107</v>
      </c>
      <c r="E154" s="77" t="s">
        <v>959</v>
      </c>
      <c r="F154" s="77" t="s">
        <v>9701</v>
      </c>
      <c r="G154" s="77" t="s">
        <v>953</v>
      </c>
      <c r="H154" s="77" t="s">
        <v>44</v>
      </c>
      <c r="I154" s="77" t="s">
        <v>39</v>
      </c>
      <c r="J154" s="77" t="s">
        <v>571</v>
      </c>
      <c r="K154" s="78" t="s">
        <v>18</v>
      </c>
      <c r="L154" s="77" t="s">
        <v>98</v>
      </c>
      <c r="M154" s="74" t="s">
        <v>12473</v>
      </c>
      <c r="N154" s="74" t="s">
        <v>10986</v>
      </c>
      <c r="O154" s="159"/>
      <c r="P154" s="77"/>
      <c r="Q154" s="77" t="s">
        <v>35</v>
      </c>
      <c r="R154" s="77" t="s">
        <v>959</v>
      </c>
      <c r="S154" s="77"/>
      <c r="T154" s="77" t="s">
        <v>9241</v>
      </c>
      <c r="U154" s="77" t="s">
        <v>959</v>
      </c>
      <c r="V154" s="74" t="s">
        <v>216</v>
      </c>
      <c r="W154" s="100"/>
      <c r="X154" s="99"/>
      <c r="Y154" s="99"/>
      <c r="Z154" s="100"/>
      <c r="AA154" s="99" t="s">
        <v>962</v>
      </c>
      <c r="AB154" s="99"/>
      <c r="AC154" s="100" t="s">
        <v>960</v>
      </c>
      <c r="AD154" s="100" t="s">
        <v>961</v>
      </c>
      <c r="AE154" s="83"/>
      <c r="AF154" s="54"/>
      <c r="AG154" s="78" t="s">
        <v>12307</v>
      </c>
      <c r="AH154" s="77" t="s">
        <v>20</v>
      </c>
      <c r="AI154" s="77" t="s">
        <v>102</v>
      </c>
      <c r="AJ154" s="77" t="s">
        <v>103</v>
      </c>
      <c r="AK154" s="77" t="s">
        <v>104</v>
      </c>
      <c r="AL154" s="77" t="s">
        <v>105</v>
      </c>
      <c r="AM154" s="77" t="s">
        <v>25</v>
      </c>
      <c r="AN154" s="77" t="s">
        <v>106</v>
      </c>
      <c r="AO154" s="77" t="s">
        <v>107</v>
      </c>
      <c r="AP154" s="77" t="s">
        <v>108</v>
      </c>
      <c r="AQ154" s="77"/>
      <c r="AR154" s="79">
        <f>COUNTIF('Jalon + top _horaire passage'!A:A,A154)+IF(W154&lt;&gt;"",COUNTIF('Jalon + top _horaire passage'!A:A,W154),0)+IF(X154&lt;&gt;"",COUNTIF('Jalon + top _horaire passage'!A:A,X154),0)+IF(Y154&lt;&gt;"",COUNTIF('Jalon + top _horaire passage'!A:A,Y154),0)+IF(AA154&lt;&gt;"",COUNTIF('Jalon + top _horaire passage'!A:A,AA154),0)+IF(AB154&lt;&gt;"",COUNTIF('Jalon + top _horaire passage'!A:A,AB154),0)+IF(AD154&lt;&gt;"",COUNTIF('Jalon + top _horaire passage'!A:A,AD154),0)</f>
        <v>0</v>
      </c>
    </row>
    <row r="155" spans="1:44" x14ac:dyDescent="0.3">
      <c r="A155" s="77" t="s">
        <v>964</v>
      </c>
      <c r="B155" s="159" t="s">
        <v>954</v>
      </c>
      <c r="C155" s="78" t="s">
        <v>101</v>
      </c>
      <c r="D155" s="77" t="s">
        <v>42</v>
      </c>
      <c r="E155" s="77" t="s">
        <v>963</v>
      </c>
      <c r="F155" s="77" t="s">
        <v>9701</v>
      </c>
      <c r="G155" s="77" t="s">
        <v>953</v>
      </c>
      <c r="H155" s="77" t="s">
        <v>44</v>
      </c>
      <c r="I155" s="77" t="s">
        <v>39</v>
      </c>
      <c r="J155" s="77" t="s">
        <v>571</v>
      </c>
      <c r="K155" s="78" t="s">
        <v>34</v>
      </c>
      <c r="L155" s="77" t="s">
        <v>98</v>
      </c>
      <c r="M155" s="74" t="s">
        <v>12473</v>
      </c>
      <c r="N155" s="74" t="s">
        <v>13</v>
      </c>
      <c r="O155" s="159"/>
      <c r="P155" s="77" t="s">
        <v>965</v>
      </c>
      <c r="Q155" s="77" t="s">
        <v>35</v>
      </c>
      <c r="R155" s="77" t="s">
        <v>964</v>
      </c>
      <c r="S155" s="77"/>
      <c r="T155" s="77" t="s">
        <v>9241</v>
      </c>
      <c r="U155" s="77" t="s">
        <v>963</v>
      </c>
      <c r="V155" s="74" t="s">
        <v>216</v>
      </c>
      <c r="W155" s="100"/>
      <c r="X155" s="99"/>
      <c r="Y155" s="99"/>
      <c r="Z155" s="100"/>
      <c r="AA155" s="99" t="s">
        <v>968</v>
      </c>
      <c r="AB155" s="99"/>
      <c r="AC155" s="100" t="s">
        <v>966</v>
      </c>
      <c r="AD155" s="100" t="s">
        <v>967</v>
      </c>
      <c r="AE155" s="83"/>
      <c r="AF155" s="54"/>
      <c r="AG155" s="78" t="s">
        <v>12307</v>
      </c>
      <c r="AH155" s="77" t="s">
        <v>20</v>
      </c>
      <c r="AI155" s="77" t="s">
        <v>102</v>
      </c>
      <c r="AJ155" s="77" t="s">
        <v>103</v>
      </c>
      <c r="AK155" s="77" t="s">
        <v>104</v>
      </c>
      <c r="AL155" s="77" t="s">
        <v>105</v>
      </c>
      <c r="AM155" s="77" t="s">
        <v>25</v>
      </c>
      <c r="AN155" s="77" t="s">
        <v>106</v>
      </c>
      <c r="AO155" s="77" t="s">
        <v>107</v>
      </c>
      <c r="AP155" s="77" t="s">
        <v>108</v>
      </c>
      <c r="AQ155" s="77"/>
      <c r="AR155" s="79">
        <f>COUNTIF('Jalon + top _horaire passage'!A:A,A155)+IF(W155&lt;&gt;"",COUNTIF('Jalon + top _horaire passage'!A:A,W155),0)+IF(X155&lt;&gt;"",COUNTIF('Jalon + top _horaire passage'!A:A,X155),0)+IF(Y155&lt;&gt;"",COUNTIF('Jalon + top _horaire passage'!A:A,Y155),0)+IF(AA155&lt;&gt;"",COUNTIF('Jalon + top _horaire passage'!A:A,AA155),0)+IF(AB155&lt;&gt;"",COUNTIF('Jalon + top _horaire passage'!A:A,AB155),0)+IF(AD155&lt;&gt;"",COUNTIF('Jalon + top _horaire passage'!A:A,AD155),0)</f>
        <v>0</v>
      </c>
    </row>
    <row r="156" spans="1:44" x14ac:dyDescent="0.3">
      <c r="A156" s="77" t="s">
        <v>969</v>
      </c>
      <c r="B156" s="159" t="s">
        <v>954</v>
      </c>
      <c r="C156" s="78" t="s">
        <v>101</v>
      </c>
      <c r="D156" s="77" t="s">
        <v>42</v>
      </c>
      <c r="E156" s="77" t="s">
        <v>963</v>
      </c>
      <c r="F156" s="77" t="s">
        <v>9701</v>
      </c>
      <c r="G156" s="77" t="s">
        <v>953</v>
      </c>
      <c r="H156" s="77" t="s">
        <v>44</v>
      </c>
      <c r="I156" s="77" t="s">
        <v>39</v>
      </c>
      <c r="J156" s="77" t="s">
        <v>571</v>
      </c>
      <c r="K156" s="78" t="s">
        <v>34</v>
      </c>
      <c r="L156" s="77" t="s">
        <v>98</v>
      </c>
      <c r="M156" s="74" t="s">
        <v>12473</v>
      </c>
      <c r="N156" s="74" t="s">
        <v>13</v>
      </c>
      <c r="O156" s="159"/>
      <c r="P156" s="77" t="s">
        <v>970</v>
      </c>
      <c r="Q156" s="77" t="s">
        <v>35</v>
      </c>
      <c r="R156" s="77" t="s">
        <v>969</v>
      </c>
      <c r="S156" s="77"/>
      <c r="T156" s="77" t="s">
        <v>9241</v>
      </c>
      <c r="U156" s="77" t="s">
        <v>963</v>
      </c>
      <c r="V156" s="74" t="s">
        <v>216</v>
      </c>
      <c r="W156" s="100"/>
      <c r="X156" s="99"/>
      <c r="Y156" s="99"/>
      <c r="Z156" s="100"/>
      <c r="AA156" s="99" t="s">
        <v>968</v>
      </c>
      <c r="AB156" s="99"/>
      <c r="AC156" s="100" t="s">
        <v>971</v>
      </c>
      <c r="AD156" s="100" t="s">
        <v>972</v>
      </c>
      <c r="AE156" s="83"/>
      <c r="AF156" s="54"/>
      <c r="AG156" s="78" t="s">
        <v>12307</v>
      </c>
      <c r="AH156" s="77" t="s">
        <v>20</v>
      </c>
      <c r="AI156" s="77" t="s">
        <v>102</v>
      </c>
      <c r="AJ156" s="77" t="s">
        <v>103</v>
      </c>
      <c r="AK156" s="77" t="s">
        <v>104</v>
      </c>
      <c r="AL156" s="77" t="s">
        <v>105</v>
      </c>
      <c r="AM156" s="77" t="s">
        <v>25</v>
      </c>
      <c r="AN156" s="77" t="s">
        <v>106</v>
      </c>
      <c r="AO156" s="77" t="s">
        <v>107</v>
      </c>
      <c r="AP156" s="77" t="s">
        <v>108</v>
      </c>
      <c r="AQ156" s="77"/>
      <c r="AR156" s="79">
        <f>COUNTIF('Jalon + top _horaire passage'!A:A,A156)+IF(W156&lt;&gt;"",COUNTIF('Jalon + top _horaire passage'!A:A,W156),0)+IF(X156&lt;&gt;"",COUNTIF('Jalon + top _horaire passage'!A:A,X156),0)+IF(Y156&lt;&gt;"",COUNTIF('Jalon + top _horaire passage'!A:A,Y156),0)+IF(AA156&lt;&gt;"",COUNTIF('Jalon + top _horaire passage'!A:A,AA156),0)+IF(AB156&lt;&gt;"",COUNTIF('Jalon + top _horaire passage'!A:A,AB156),0)+IF(AD156&lt;&gt;"",COUNTIF('Jalon + top _horaire passage'!A:A,AD156),0)</f>
        <v>0</v>
      </c>
    </row>
    <row r="157" spans="1:44" x14ac:dyDescent="0.3">
      <c r="A157" s="77" t="s">
        <v>973</v>
      </c>
      <c r="B157" s="175" t="s">
        <v>12628</v>
      </c>
      <c r="C157" s="78" t="s">
        <v>892</v>
      </c>
      <c r="D157" s="77" t="s">
        <v>107</v>
      </c>
      <c r="E157" s="77" t="s">
        <v>973</v>
      </c>
      <c r="F157" s="77" t="s">
        <v>9701</v>
      </c>
      <c r="G157" s="77" t="s">
        <v>953</v>
      </c>
      <c r="H157" s="77" t="s">
        <v>44</v>
      </c>
      <c r="I157" s="77" t="s">
        <v>221</v>
      </c>
      <c r="J157" s="77" t="s">
        <v>571</v>
      </c>
      <c r="K157" s="78" t="s">
        <v>34</v>
      </c>
      <c r="L157" s="77" t="s">
        <v>98</v>
      </c>
      <c r="M157" s="74" t="s">
        <v>12473</v>
      </c>
      <c r="N157" s="74" t="s">
        <v>13</v>
      </c>
      <c r="O157" s="159"/>
      <c r="P157" s="77"/>
      <c r="Q157" s="77" t="s">
        <v>35</v>
      </c>
      <c r="R157" s="77" t="s">
        <v>973</v>
      </c>
      <c r="S157" s="77"/>
      <c r="T157" s="77" t="s">
        <v>9241</v>
      </c>
      <c r="U157" s="77" t="s">
        <v>973</v>
      </c>
      <c r="V157" s="74" t="s">
        <v>216</v>
      </c>
      <c r="W157" s="100"/>
      <c r="X157" s="99"/>
      <c r="Y157" s="99"/>
      <c r="Z157" s="100"/>
      <c r="AA157" s="99" t="s">
        <v>974</v>
      </c>
      <c r="AB157" s="99"/>
      <c r="AC157" s="100" t="s">
        <v>975</v>
      </c>
      <c r="AD157" s="100" t="s">
        <v>976</v>
      </c>
      <c r="AE157" s="83"/>
      <c r="AF157" s="54"/>
      <c r="AG157" s="78" t="s">
        <v>12307</v>
      </c>
      <c r="AH157" s="77" t="s">
        <v>20</v>
      </c>
      <c r="AI157" s="77" t="s">
        <v>102</v>
      </c>
      <c r="AJ157" s="77" t="s">
        <v>103</v>
      </c>
      <c r="AK157" s="77" t="s">
        <v>104</v>
      </c>
      <c r="AL157" s="77" t="s">
        <v>105</v>
      </c>
      <c r="AM157" s="77" t="s">
        <v>25</v>
      </c>
      <c r="AN157" s="77" t="s">
        <v>106</v>
      </c>
      <c r="AO157" s="77" t="s">
        <v>107</v>
      </c>
      <c r="AP157" s="77" t="s">
        <v>108</v>
      </c>
      <c r="AQ157" s="77"/>
      <c r="AR157" s="79">
        <f>COUNTIF('Jalon + top _horaire passage'!A:A,A157)+IF(W157&lt;&gt;"",COUNTIF('Jalon + top _horaire passage'!A:A,W157),0)+IF(X157&lt;&gt;"",COUNTIF('Jalon + top _horaire passage'!A:A,X157),0)+IF(Y157&lt;&gt;"",COUNTIF('Jalon + top _horaire passage'!A:A,Y157),0)+IF(AA157&lt;&gt;"",COUNTIF('Jalon + top _horaire passage'!A:A,AA157),0)+IF(AB157&lt;&gt;"",COUNTIF('Jalon + top _horaire passage'!A:A,AB157),0)+IF(AD157&lt;&gt;"",COUNTIF('Jalon + top _horaire passage'!A:A,AD157),0)</f>
        <v>0</v>
      </c>
    </row>
    <row r="158" spans="1:44" x14ac:dyDescent="0.3">
      <c r="A158" s="77" t="s">
        <v>977</v>
      </c>
      <c r="B158" s="159" t="s">
        <v>978</v>
      </c>
      <c r="C158" s="78" t="s">
        <v>892</v>
      </c>
      <c r="D158" s="77" t="s">
        <v>107</v>
      </c>
      <c r="E158" s="77" t="s">
        <v>977</v>
      </c>
      <c r="F158" s="77" t="s">
        <v>9701</v>
      </c>
      <c r="G158" s="77" t="s">
        <v>953</v>
      </c>
      <c r="H158" s="77" t="s">
        <v>44</v>
      </c>
      <c r="I158" s="77" t="s">
        <v>221</v>
      </c>
      <c r="J158" s="77" t="s">
        <v>571</v>
      </c>
      <c r="K158" s="78" t="s">
        <v>34</v>
      </c>
      <c r="L158" s="77" t="s">
        <v>98</v>
      </c>
      <c r="M158" s="74" t="s">
        <v>12473</v>
      </c>
      <c r="N158" s="74" t="s">
        <v>13</v>
      </c>
      <c r="O158" s="159"/>
      <c r="P158" s="77" t="s">
        <v>979</v>
      </c>
      <c r="Q158" s="77" t="s">
        <v>35</v>
      </c>
      <c r="R158" s="77" t="s">
        <v>977</v>
      </c>
      <c r="S158" s="77"/>
      <c r="T158" s="77" t="s">
        <v>9241</v>
      </c>
      <c r="U158" s="77" t="s">
        <v>9241</v>
      </c>
      <c r="V158" s="74" t="s">
        <v>216</v>
      </c>
      <c r="W158" s="100"/>
      <c r="X158" s="99"/>
      <c r="Y158" s="99"/>
      <c r="Z158" s="100"/>
      <c r="AA158" s="99"/>
      <c r="AB158" s="99"/>
      <c r="AC158" s="100" t="s">
        <v>977</v>
      </c>
      <c r="AD158" s="100" t="s">
        <v>980</v>
      </c>
      <c r="AE158" s="83"/>
      <c r="AF158" s="54"/>
      <c r="AG158" s="78" t="s">
        <v>12307</v>
      </c>
      <c r="AH158" s="77" t="s">
        <v>20</v>
      </c>
      <c r="AI158" s="77" t="s">
        <v>102</v>
      </c>
      <c r="AJ158" s="77" t="s">
        <v>103</v>
      </c>
      <c r="AK158" s="77" t="s">
        <v>104</v>
      </c>
      <c r="AL158" s="77" t="s">
        <v>105</v>
      </c>
      <c r="AM158" s="77" t="s">
        <v>25</v>
      </c>
      <c r="AN158" s="77" t="s">
        <v>106</v>
      </c>
      <c r="AO158" s="77" t="s">
        <v>107</v>
      </c>
      <c r="AP158" s="77" t="s">
        <v>108</v>
      </c>
      <c r="AQ158" s="77"/>
      <c r="AR158" s="79">
        <f>COUNTIF('Jalon + top _horaire passage'!A:A,A158)+IF(W158&lt;&gt;"",COUNTIF('Jalon + top _horaire passage'!A:A,W158),0)+IF(X158&lt;&gt;"",COUNTIF('Jalon + top _horaire passage'!A:A,X158),0)+IF(Y158&lt;&gt;"",COUNTIF('Jalon + top _horaire passage'!A:A,Y158),0)+IF(AA158&lt;&gt;"",COUNTIF('Jalon + top _horaire passage'!A:A,AA158),0)+IF(AB158&lt;&gt;"",COUNTIF('Jalon + top _horaire passage'!A:A,AB158),0)+IF(AD158&lt;&gt;"",COUNTIF('Jalon + top _horaire passage'!A:A,AD158),0)</f>
        <v>0</v>
      </c>
    </row>
    <row r="159" spans="1:44" x14ac:dyDescent="0.3">
      <c r="A159" s="77" t="s">
        <v>981</v>
      </c>
      <c r="B159" s="159" t="s">
        <v>12627</v>
      </c>
      <c r="C159" s="78" t="s">
        <v>384</v>
      </c>
      <c r="D159" s="77" t="s">
        <v>42</v>
      </c>
      <c r="E159" s="77" t="s">
        <v>981</v>
      </c>
      <c r="F159" s="77" t="s">
        <v>3033</v>
      </c>
      <c r="G159" s="77" t="s">
        <v>12353</v>
      </c>
      <c r="H159" s="77" t="s">
        <v>44</v>
      </c>
      <c r="I159" s="77" t="s">
        <v>17</v>
      </c>
      <c r="J159" s="77" t="s">
        <v>571</v>
      </c>
      <c r="K159" s="78" t="s">
        <v>34</v>
      </c>
      <c r="L159" s="77" t="s">
        <v>98</v>
      </c>
      <c r="M159" s="74" t="s">
        <v>12474</v>
      </c>
      <c r="N159" s="74" t="s">
        <v>13</v>
      </c>
      <c r="O159" s="159"/>
      <c r="P159" s="77" t="s">
        <v>982</v>
      </c>
      <c r="Q159" s="77" t="s">
        <v>35</v>
      </c>
      <c r="R159" s="77" t="s">
        <v>981</v>
      </c>
      <c r="S159" s="77"/>
      <c r="T159" s="77" t="s">
        <v>9241</v>
      </c>
      <c r="U159" s="77" t="s">
        <v>9241</v>
      </c>
      <c r="V159" s="74" t="s">
        <v>231</v>
      </c>
      <c r="W159" s="100"/>
      <c r="X159" s="99"/>
      <c r="Y159" s="99"/>
      <c r="Z159" s="100"/>
      <c r="AA159" s="99"/>
      <c r="AB159" s="99"/>
      <c r="AC159" s="100" t="s">
        <v>981</v>
      </c>
      <c r="AD159" s="100" t="s">
        <v>983</v>
      </c>
      <c r="AE159" s="83"/>
      <c r="AF159" s="54"/>
      <c r="AG159" s="78" t="s">
        <v>10992</v>
      </c>
      <c r="AH159" s="77" t="s">
        <v>222</v>
      </c>
      <c r="AI159" s="77" t="s">
        <v>223</v>
      </c>
      <c r="AJ159" s="77" t="s">
        <v>386</v>
      </c>
      <c r="AK159" s="77" t="s">
        <v>387</v>
      </c>
      <c r="AL159" s="77" t="s">
        <v>388</v>
      </c>
      <c r="AM159" s="77" t="s">
        <v>25</v>
      </c>
      <c r="AN159" s="77" t="s">
        <v>389</v>
      </c>
      <c r="AO159" s="77" t="s">
        <v>984</v>
      </c>
      <c r="AP159" s="77" t="s">
        <v>985</v>
      </c>
      <c r="AQ159" s="77"/>
      <c r="AR159" s="79">
        <f>COUNTIF('Jalon + top _horaire passage'!A:A,A159)+IF(W159&lt;&gt;"",COUNTIF('Jalon + top _horaire passage'!A:A,W159),0)+IF(X159&lt;&gt;"",COUNTIF('Jalon + top _horaire passage'!A:A,X159),0)+IF(Y159&lt;&gt;"",COUNTIF('Jalon + top _horaire passage'!A:A,Y159),0)+IF(AA159&lt;&gt;"",COUNTIF('Jalon + top _horaire passage'!A:A,AA159),0)+IF(AB159&lt;&gt;"",COUNTIF('Jalon + top _horaire passage'!A:A,AB159),0)+IF(AD159&lt;&gt;"",COUNTIF('Jalon + top _horaire passage'!A:A,AD159),0)</f>
        <v>0</v>
      </c>
    </row>
    <row r="160" spans="1:44" x14ac:dyDescent="0.3">
      <c r="A160" s="77" t="s">
        <v>986</v>
      </c>
      <c r="B160" s="159" t="s">
        <v>12627</v>
      </c>
      <c r="C160" s="78" t="s">
        <v>384</v>
      </c>
      <c r="D160" s="77" t="s">
        <v>42</v>
      </c>
      <c r="E160" s="77" t="s">
        <v>986</v>
      </c>
      <c r="F160" s="77" t="s">
        <v>3033</v>
      </c>
      <c r="G160" s="77" t="s">
        <v>12353</v>
      </c>
      <c r="H160" s="77" t="s">
        <v>44</v>
      </c>
      <c r="I160" s="77" t="s">
        <v>17</v>
      </c>
      <c r="J160" s="77" t="s">
        <v>19</v>
      </c>
      <c r="K160" s="78" t="s">
        <v>34</v>
      </c>
      <c r="L160" s="77" t="s">
        <v>15</v>
      </c>
      <c r="M160" s="74" t="s">
        <v>12474</v>
      </c>
      <c r="N160" s="74" t="s">
        <v>13</v>
      </c>
      <c r="O160" s="159"/>
      <c r="P160" s="77" t="s">
        <v>987</v>
      </c>
      <c r="Q160" s="77" t="s">
        <v>35</v>
      </c>
      <c r="R160" s="77" t="s">
        <v>986</v>
      </c>
      <c r="S160" s="77"/>
      <c r="T160" s="77"/>
      <c r="U160" s="81" t="s">
        <v>989</v>
      </c>
      <c r="V160" s="74" t="s">
        <v>988</v>
      </c>
      <c r="W160" s="100"/>
      <c r="X160" s="99"/>
      <c r="Y160" s="99"/>
      <c r="Z160" s="100"/>
      <c r="AA160" s="99"/>
      <c r="AB160" s="99"/>
      <c r="AC160" s="100" t="s">
        <v>986</v>
      </c>
      <c r="AD160" s="100" t="s">
        <v>990</v>
      </c>
      <c r="AE160" s="83"/>
      <c r="AF160" s="54"/>
      <c r="AG160" s="78" t="s">
        <v>12308</v>
      </c>
      <c r="AH160" s="77" t="s">
        <v>222</v>
      </c>
      <c r="AI160" s="77" t="s">
        <v>223</v>
      </c>
      <c r="AJ160" s="77" t="s">
        <v>386</v>
      </c>
      <c r="AK160" s="77" t="s">
        <v>387</v>
      </c>
      <c r="AL160" s="77" t="s">
        <v>388</v>
      </c>
      <c r="AM160" s="77" t="s">
        <v>25</v>
      </c>
      <c r="AN160" s="77" t="s">
        <v>389</v>
      </c>
      <c r="AO160" s="77" t="s">
        <v>984</v>
      </c>
      <c r="AP160" s="77" t="s">
        <v>985</v>
      </c>
      <c r="AQ160" s="77"/>
      <c r="AR160" s="79">
        <f>COUNTIF('Jalon + top _horaire passage'!A:A,A160)+IF(W160&lt;&gt;"",COUNTIF('Jalon + top _horaire passage'!A:A,W160),0)+IF(X160&lt;&gt;"",COUNTIF('Jalon + top _horaire passage'!A:A,X160),0)+IF(Y160&lt;&gt;"",COUNTIF('Jalon + top _horaire passage'!A:A,Y160),0)+IF(AA160&lt;&gt;"",COUNTIF('Jalon + top _horaire passage'!A:A,AA160),0)+IF(AB160&lt;&gt;"",COUNTIF('Jalon + top _horaire passage'!A:A,AB160),0)+IF(AD160&lt;&gt;"",COUNTIF('Jalon + top _horaire passage'!A:A,AD160),0)</f>
        <v>0</v>
      </c>
    </row>
    <row r="161" spans="1:44" x14ac:dyDescent="0.3">
      <c r="A161" s="77" t="s">
        <v>991</v>
      </c>
      <c r="B161" s="159" t="s">
        <v>12627</v>
      </c>
      <c r="C161" s="78" t="s">
        <v>384</v>
      </c>
      <c r="D161" s="77" t="s">
        <v>42</v>
      </c>
      <c r="E161" s="77" t="s">
        <v>991</v>
      </c>
      <c r="F161" s="77" t="s">
        <v>3033</v>
      </c>
      <c r="G161" s="77" t="s">
        <v>12353</v>
      </c>
      <c r="H161" s="77" t="s">
        <v>44</v>
      </c>
      <c r="I161" s="77" t="s">
        <v>17</v>
      </c>
      <c r="J161" s="77" t="s">
        <v>19</v>
      </c>
      <c r="K161" s="78" t="s">
        <v>34</v>
      </c>
      <c r="L161" s="101" t="s">
        <v>15</v>
      </c>
      <c r="M161" s="74" t="s">
        <v>12474</v>
      </c>
      <c r="N161" s="74" t="s">
        <v>13</v>
      </c>
      <c r="O161" s="159"/>
      <c r="P161" s="77" t="s">
        <v>992</v>
      </c>
      <c r="Q161" s="77" t="s">
        <v>35</v>
      </c>
      <c r="R161" s="77" t="s">
        <v>991</v>
      </c>
      <c r="S161" s="77"/>
      <c r="T161" s="77" t="s">
        <v>9241</v>
      </c>
      <c r="U161" s="77" t="s">
        <v>9241</v>
      </c>
      <c r="V161" s="74" t="s">
        <v>431</v>
      </c>
      <c r="W161" s="100"/>
      <c r="X161" s="99"/>
      <c r="Y161" s="99"/>
      <c r="Z161" s="100"/>
      <c r="AA161" s="99"/>
      <c r="AB161" s="99"/>
      <c r="AC161" s="100" t="s">
        <v>991</v>
      </c>
      <c r="AD161" s="100" t="s">
        <v>993</v>
      </c>
      <c r="AE161" s="83"/>
      <c r="AF161" s="54"/>
      <c r="AG161" s="78" t="s">
        <v>10992</v>
      </c>
      <c r="AH161" s="77" t="s">
        <v>222</v>
      </c>
      <c r="AI161" s="77" t="s">
        <v>223</v>
      </c>
      <c r="AJ161" s="77" t="s">
        <v>386</v>
      </c>
      <c r="AK161" s="77" t="s">
        <v>387</v>
      </c>
      <c r="AL161" s="77" t="s">
        <v>388</v>
      </c>
      <c r="AM161" s="77" t="s">
        <v>25</v>
      </c>
      <c r="AN161" s="77" t="s">
        <v>389</v>
      </c>
      <c r="AO161" s="77" t="s">
        <v>984</v>
      </c>
      <c r="AP161" s="77" t="s">
        <v>985</v>
      </c>
      <c r="AQ161" s="77"/>
      <c r="AR161" s="79">
        <f>COUNTIF('Jalon + top _horaire passage'!A:A,A161)+IF(W161&lt;&gt;"",COUNTIF('Jalon + top _horaire passage'!A:A,W161),0)+IF(X161&lt;&gt;"",COUNTIF('Jalon + top _horaire passage'!A:A,X161),0)+IF(Y161&lt;&gt;"",COUNTIF('Jalon + top _horaire passage'!A:A,Y161),0)+IF(AA161&lt;&gt;"",COUNTIF('Jalon + top _horaire passage'!A:A,AA161),0)+IF(AB161&lt;&gt;"",COUNTIF('Jalon + top _horaire passage'!A:A,AB161),0)+IF(AD161&lt;&gt;"",COUNTIF('Jalon + top _horaire passage'!A:A,AD161),0)</f>
        <v>0</v>
      </c>
    </row>
    <row r="162" spans="1:44" x14ac:dyDescent="0.3">
      <c r="A162" s="77" t="s">
        <v>994</v>
      </c>
      <c r="B162" s="159" t="s">
        <v>995</v>
      </c>
      <c r="C162" s="78" t="s">
        <v>384</v>
      </c>
      <c r="D162" s="77" t="s">
        <v>42</v>
      </c>
      <c r="E162" s="77" t="s">
        <v>994</v>
      </c>
      <c r="F162" s="77" t="s">
        <v>3033</v>
      </c>
      <c r="G162" s="77" t="s">
        <v>12353</v>
      </c>
      <c r="H162" s="77" t="s">
        <v>44</v>
      </c>
      <c r="I162" s="77" t="s">
        <v>17</v>
      </c>
      <c r="J162" s="77" t="s">
        <v>19</v>
      </c>
      <c r="K162" s="78" t="s">
        <v>34</v>
      </c>
      <c r="L162" s="77" t="s">
        <v>98</v>
      </c>
      <c r="M162" s="74" t="s">
        <v>12474</v>
      </c>
      <c r="N162" s="74" t="s">
        <v>13</v>
      </c>
      <c r="O162" s="159"/>
      <c r="P162" s="77" t="s">
        <v>996</v>
      </c>
      <c r="Q162" s="77" t="s">
        <v>35</v>
      </c>
      <c r="R162" s="77" t="s">
        <v>994</v>
      </c>
      <c r="S162" s="77"/>
      <c r="T162" s="77" t="s">
        <v>9241</v>
      </c>
      <c r="U162" s="77" t="s">
        <v>994</v>
      </c>
      <c r="V162" s="74" t="s">
        <v>231</v>
      </c>
      <c r="W162" s="100"/>
      <c r="X162" s="99"/>
      <c r="Y162" s="99"/>
      <c r="Z162" s="100"/>
      <c r="AA162" s="99" t="s">
        <v>999</v>
      </c>
      <c r="AB162" s="99"/>
      <c r="AC162" s="100" t="s">
        <v>997</v>
      </c>
      <c r="AD162" s="100" t="s">
        <v>998</v>
      </c>
      <c r="AE162" s="83"/>
      <c r="AF162" s="54"/>
      <c r="AG162" s="78" t="s">
        <v>10992</v>
      </c>
      <c r="AH162" s="77" t="s">
        <v>222</v>
      </c>
      <c r="AI162" s="77" t="s">
        <v>223</v>
      </c>
      <c r="AJ162" s="77" t="s">
        <v>386</v>
      </c>
      <c r="AK162" s="77" t="s">
        <v>387</v>
      </c>
      <c r="AL162" s="77" t="s">
        <v>388</v>
      </c>
      <c r="AM162" s="77" t="s">
        <v>25</v>
      </c>
      <c r="AN162" s="77" t="s">
        <v>389</v>
      </c>
      <c r="AO162" s="77" t="s">
        <v>984</v>
      </c>
      <c r="AP162" s="77" t="s">
        <v>985</v>
      </c>
      <c r="AQ162" s="77"/>
      <c r="AR162" s="79">
        <f>COUNTIF('Jalon + top _horaire passage'!A:A,A162)+IF(W162&lt;&gt;"",COUNTIF('Jalon + top _horaire passage'!A:A,W162),0)+IF(X162&lt;&gt;"",COUNTIF('Jalon + top _horaire passage'!A:A,X162),0)+IF(Y162&lt;&gt;"",COUNTIF('Jalon + top _horaire passage'!A:A,Y162),0)+IF(AA162&lt;&gt;"",COUNTIF('Jalon + top _horaire passage'!A:A,AA162),0)+IF(AB162&lt;&gt;"",COUNTIF('Jalon + top _horaire passage'!A:A,AB162),0)+IF(AD162&lt;&gt;"",COUNTIF('Jalon + top _horaire passage'!A:A,AD162),0)</f>
        <v>0</v>
      </c>
    </row>
    <row r="163" spans="1:44" x14ac:dyDescent="0.3">
      <c r="A163" s="77" t="s">
        <v>1000</v>
      </c>
      <c r="B163" s="175" t="s">
        <v>12734</v>
      </c>
      <c r="C163" s="78" t="s">
        <v>40</v>
      </c>
      <c r="D163" s="77" t="s">
        <v>42</v>
      </c>
      <c r="E163" s="77" t="s">
        <v>1000</v>
      </c>
      <c r="F163" s="77" t="s">
        <v>12354</v>
      </c>
      <c r="G163" s="77" t="s">
        <v>1001</v>
      </c>
      <c r="H163" s="77" t="s">
        <v>44</v>
      </c>
      <c r="I163" s="77" t="s">
        <v>39</v>
      </c>
      <c r="J163" s="77" t="s">
        <v>19</v>
      </c>
      <c r="K163" s="78" t="s">
        <v>34</v>
      </c>
      <c r="L163" s="77" t="s">
        <v>15</v>
      </c>
      <c r="M163" s="74" t="s">
        <v>12473</v>
      </c>
      <c r="N163" s="74" t="s">
        <v>13</v>
      </c>
      <c r="O163" s="159"/>
      <c r="P163" s="77" t="s">
        <v>1002</v>
      </c>
      <c r="Q163" s="77" t="s">
        <v>6797</v>
      </c>
      <c r="R163" s="77" t="s">
        <v>1000</v>
      </c>
      <c r="S163" s="77"/>
      <c r="T163" s="77"/>
      <c r="U163" s="77" t="s">
        <v>11058</v>
      </c>
      <c r="V163" s="74" t="s">
        <v>216</v>
      </c>
      <c r="W163" s="100"/>
      <c r="X163" s="99"/>
      <c r="Y163" s="99"/>
      <c r="Z163" s="102" t="s">
        <v>11883</v>
      </c>
      <c r="AA163" s="99" t="s">
        <v>1009</v>
      </c>
      <c r="AB163" s="99"/>
      <c r="AC163" s="100" t="s">
        <v>1003</v>
      </c>
      <c r="AD163" s="100" t="s">
        <v>1004</v>
      </c>
      <c r="AE163" s="83"/>
      <c r="AF163" s="54" t="s">
        <v>12029</v>
      </c>
      <c r="AG163" s="78" t="s">
        <v>12307</v>
      </c>
      <c r="AH163" s="77" t="s">
        <v>20</v>
      </c>
      <c r="AI163" s="77" t="s">
        <v>21</v>
      </c>
      <c r="AJ163" s="77" t="s">
        <v>46</v>
      </c>
      <c r="AK163" s="77" t="s">
        <v>1005</v>
      </c>
      <c r="AL163" s="77" t="s">
        <v>1006</v>
      </c>
      <c r="AM163" s="77" t="s">
        <v>25</v>
      </c>
      <c r="AN163" s="77" t="s">
        <v>49</v>
      </c>
      <c r="AO163" s="77" t="s">
        <v>1007</v>
      </c>
      <c r="AP163" s="77" t="s">
        <v>1008</v>
      </c>
      <c r="AQ163" s="77"/>
      <c r="AR163" s="79">
        <f>COUNTIF('Jalon + top _horaire passage'!A:A,A163)+IF(W163&lt;&gt;"",COUNTIF('Jalon + top _horaire passage'!A:A,W163),0)+IF(X163&lt;&gt;"",COUNTIF('Jalon + top _horaire passage'!A:A,X163),0)+IF(Y163&lt;&gt;"",COUNTIF('Jalon + top _horaire passage'!A:A,Y163),0)+IF(AA163&lt;&gt;"",COUNTIF('Jalon + top _horaire passage'!A:A,AA163),0)+IF(AB163&lt;&gt;"",COUNTIF('Jalon + top _horaire passage'!A:A,AB163),0)+IF(AD163&lt;&gt;"",COUNTIF('Jalon + top _horaire passage'!A:A,AD163),0)</f>
        <v>0</v>
      </c>
    </row>
    <row r="164" spans="1:44" x14ac:dyDescent="0.3">
      <c r="A164" s="77" t="s">
        <v>1010</v>
      </c>
      <c r="B164" s="159" t="s">
        <v>12627</v>
      </c>
      <c r="C164" s="78" t="s">
        <v>384</v>
      </c>
      <c r="D164" s="77" t="s">
        <v>42</v>
      </c>
      <c r="E164" s="77" t="s">
        <v>1010</v>
      </c>
      <c r="F164" s="77" t="s">
        <v>3033</v>
      </c>
      <c r="G164" s="77" t="s">
        <v>12353</v>
      </c>
      <c r="H164" s="77" t="s">
        <v>44</v>
      </c>
      <c r="I164" s="77" t="s">
        <v>17</v>
      </c>
      <c r="J164" s="77" t="s">
        <v>19</v>
      </c>
      <c r="K164" s="78" t="s">
        <v>34</v>
      </c>
      <c r="L164" s="77" t="s">
        <v>98</v>
      </c>
      <c r="M164" s="74" t="s">
        <v>12474</v>
      </c>
      <c r="N164" s="74" t="s">
        <v>13</v>
      </c>
      <c r="O164" s="159"/>
      <c r="P164" s="77" t="s">
        <v>1011</v>
      </c>
      <c r="Q164" s="77" t="s">
        <v>35</v>
      </c>
      <c r="R164" s="77" t="s">
        <v>1010</v>
      </c>
      <c r="S164" s="77"/>
      <c r="T164" s="77" t="s">
        <v>9241</v>
      </c>
      <c r="U164" s="77" t="s">
        <v>9241</v>
      </c>
      <c r="V164" s="74" t="s">
        <v>231</v>
      </c>
      <c r="W164" s="100"/>
      <c r="X164" s="99"/>
      <c r="Y164" s="99"/>
      <c r="Z164" s="100"/>
      <c r="AA164" s="99"/>
      <c r="AB164" s="99"/>
      <c r="AC164" s="100" t="s">
        <v>1010</v>
      </c>
      <c r="AD164" s="100" t="s">
        <v>1012</v>
      </c>
      <c r="AE164" s="83"/>
      <c r="AF164" s="54"/>
      <c r="AG164" s="78" t="s">
        <v>10992</v>
      </c>
      <c r="AH164" s="77" t="s">
        <v>222</v>
      </c>
      <c r="AI164" s="77" t="s">
        <v>223</v>
      </c>
      <c r="AJ164" s="77" t="s">
        <v>386</v>
      </c>
      <c r="AK164" s="77" t="s">
        <v>387</v>
      </c>
      <c r="AL164" s="77" t="s">
        <v>388</v>
      </c>
      <c r="AM164" s="77" t="s">
        <v>25</v>
      </c>
      <c r="AN164" s="77" t="s">
        <v>389</v>
      </c>
      <c r="AO164" s="77" t="s">
        <v>984</v>
      </c>
      <c r="AP164" s="77" t="s">
        <v>985</v>
      </c>
      <c r="AQ164" s="77"/>
      <c r="AR164" s="79">
        <f>COUNTIF('Jalon + top _horaire passage'!A:A,A164)+IF(W164&lt;&gt;"",COUNTIF('Jalon + top _horaire passage'!A:A,W164),0)+IF(X164&lt;&gt;"",COUNTIF('Jalon + top _horaire passage'!A:A,X164),0)+IF(Y164&lt;&gt;"",COUNTIF('Jalon + top _horaire passage'!A:A,Y164),0)+IF(AA164&lt;&gt;"",COUNTIF('Jalon + top _horaire passage'!A:A,AA164),0)+IF(AB164&lt;&gt;"",COUNTIF('Jalon + top _horaire passage'!A:A,AB164),0)+IF(AD164&lt;&gt;"",COUNTIF('Jalon + top _horaire passage'!A:A,AD164),0)</f>
        <v>0</v>
      </c>
    </row>
    <row r="165" spans="1:44" x14ac:dyDescent="0.3">
      <c r="A165" s="77" t="s">
        <v>1013</v>
      </c>
      <c r="B165" s="177" t="s">
        <v>12633</v>
      </c>
      <c r="C165" s="78" t="s">
        <v>676</v>
      </c>
      <c r="D165" s="77" t="s">
        <v>42</v>
      </c>
      <c r="E165" s="77" t="s">
        <v>1013</v>
      </c>
      <c r="F165" s="77" t="s">
        <v>4817</v>
      </c>
      <c r="G165" s="77" t="s">
        <v>671</v>
      </c>
      <c r="H165" s="77" t="s">
        <v>44</v>
      </c>
      <c r="I165" s="77" t="s">
        <v>166</v>
      </c>
      <c r="J165" s="77" t="s">
        <v>237</v>
      </c>
      <c r="K165" s="78" t="s">
        <v>34</v>
      </c>
      <c r="L165" s="77" t="s">
        <v>98</v>
      </c>
      <c r="M165" s="74" t="s">
        <v>12475</v>
      </c>
      <c r="N165" s="74" t="s">
        <v>13</v>
      </c>
      <c r="O165" s="159"/>
      <c r="P165" s="77" t="s">
        <v>1014</v>
      </c>
      <c r="Q165" s="77" t="s">
        <v>30</v>
      </c>
      <c r="R165" s="77" t="s">
        <v>1013</v>
      </c>
      <c r="S165" s="77"/>
      <c r="T165" s="77"/>
      <c r="U165" s="77" t="s">
        <v>11685</v>
      </c>
      <c r="V165" s="74" t="s">
        <v>97</v>
      </c>
      <c r="W165" s="100"/>
      <c r="X165" s="99"/>
      <c r="Y165" s="99"/>
      <c r="Z165" s="100"/>
      <c r="AA165" s="99" t="s">
        <v>1017</v>
      </c>
      <c r="AB165" s="99"/>
      <c r="AC165" s="100" t="s">
        <v>1015</v>
      </c>
      <c r="AD165" s="100" t="s">
        <v>1016</v>
      </c>
      <c r="AE165" s="83"/>
      <c r="AF165" s="54"/>
      <c r="AG165" s="78" t="s">
        <v>10998</v>
      </c>
      <c r="AH165" s="77" t="s">
        <v>354</v>
      </c>
      <c r="AI165" s="77" t="s">
        <v>652</v>
      </c>
      <c r="AJ165" s="77" t="s">
        <v>167</v>
      </c>
      <c r="AK165" s="77" t="s">
        <v>677</v>
      </c>
      <c r="AL165" s="77" t="s">
        <v>678</v>
      </c>
      <c r="AM165" s="77" t="s">
        <v>170</v>
      </c>
      <c r="AN165" s="77" t="s">
        <v>679</v>
      </c>
      <c r="AO165" s="77" t="s">
        <v>680</v>
      </c>
      <c r="AP165" s="77" t="s">
        <v>681</v>
      </c>
      <c r="AQ165" s="77"/>
      <c r="AR165" s="79">
        <f>COUNTIF('Jalon + top _horaire passage'!A:A,A165)+IF(W165&lt;&gt;"",COUNTIF('Jalon + top _horaire passage'!A:A,W165),0)+IF(X165&lt;&gt;"",COUNTIF('Jalon + top _horaire passage'!A:A,X165),0)+IF(Y165&lt;&gt;"",COUNTIF('Jalon + top _horaire passage'!A:A,Y165),0)+IF(AA165&lt;&gt;"",COUNTIF('Jalon + top _horaire passage'!A:A,AA165),0)+IF(AB165&lt;&gt;"",COUNTIF('Jalon + top _horaire passage'!A:A,AB165),0)+IF(AD165&lt;&gt;"",COUNTIF('Jalon + top _horaire passage'!A:A,AD165),0)</f>
        <v>0</v>
      </c>
    </row>
    <row r="166" spans="1:44" x14ac:dyDescent="0.3">
      <c r="A166" s="77" t="s">
        <v>1018</v>
      </c>
      <c r="B166" s="175" t="s">
        <v>12642</v>
      </c>
      <c r="C166" s="78" t="s">
        <v>676</v>
      </c>
      <c r="D166" s="77" t="s">
        <v>42</v>
      </c>
      <c r="E166" s="77" t="s">
        <v>1018</v>
      </c>
      <c r="F166" s="77" t="s">
        <v>894</v>
      </c>
      <c r="G166" s="77" t="s">
        <v>895</v>
      </c>
      <c r="H166" s="77" t="s">
        <v>44</v>
      </c>
      <c r="I166" s="77" t="s">
        <v>166</v>
      </c>
      <c r="J166" s="77" t="s">
        <v>19</v>
      </c>
      <c r="K166" s="78" t="s">
        <v>34</v>
      </c>
      <c r="L166" s="77" t="s">
        <v>15</v>
      </c>
      <c r="M166" s="74" t="s">
        <v>12475</v>
      </c>
      <c r="N166" s="74" t="s">
        <v>13</v>
      </c>
      <c r="O166" s="159"/>
      <c r="P166" s="77" t="s">
        <v>1019</v>
      </c>
      <c r="Q166" s="77" t="s">
        <v>35</v>
      </c>
      <c r="R166" s="77" t="s">
        <v>1018</v>
      </c>
      <c r="S166" s="77"/>
      <c r="T166" s="77"/>
      <c r="U166" s="77" t="s">
        <v>1018</v>
      </c>
      <c r="V166" s="74" t="s">
        <v>97</v>
      </c>
      <c r="W166" s="100"/>
      <c r="X166" s="99"/>
      <c r="Y166" s="143" t="s">
        <v>12148</v>
      </c>
      <c r="Z166" s="100" t="s">
        <v>12145</v>
      </c>
      <c r="AA166" s="143" t="s">
        <v>12154</v>
      </c>
      <c r="AB166" s="83"/>
      <c r="AC166" s="143" t="s">
        <v>12151</v>
      </c>
      <c r="AD166" s="100" t="s">
        <v>1020</v>
      </c>
      <c r="AE166" s="83"/>
      <c r="AF166" s="54" t="s">
        <v>12029</v>
      </c>
      <c r="AG166" s="78" t="str">
        <f>CONCATENATE("NEXE ",AA166," et ",AD166)</f>
        <v>NEXE ZH4AJZ et ZH4UJ9</v>
      </c>
      <c r="AH166" s="77" t="s">
        <v>354</v>
      </c>
      <c r="AI166" s="77" t="s">
        <v>652</v>
      </c>
      <c r="AJ166" s="77" t="s">
        <v>167</v>
      </c>
      <c r="AK166" s="77" t="s">
        <v>677</v>
      </c>
      <c r="AL166" s="77" t="s">
        <v>678</v>
      </c>
      <c r="AM166" s="77" t="s">
        <v>170</v>
      </c>
      <c r="AN166" s="77" t="s">
        <v>679</v>
      </c>
      <c r="AO166" s="77" t="s">
        <v>680</v>
      </c>
      <c r="AP166" s="77" t="s">
        <v>681</v>
      </c>
      <c r="AQ166" s="77" t="s">
        <v>12144</v>
      </c>
      <c r="AR166" s="79">
        <f>COUNTIF('Jalon + top _horaire passage'!A:A,A166)+IF(W166&lt;&gt;"",COUNTIF('Jalon + top _horaire passage'!A:A,W166),0)+IF(X166&lt;&gt;"",COUNTIF('Jalon + top _horaire passage'!A:A,X166),0)+IF(Y166&lt;&gt;"",COUNTIF('Jalon + top _horaire passage'!A:A,Y166),0)+IF(AA166&lt;&gt;"",COUNTIF('Jalon + top _horaire passage'!A:A,AA166),0)+IF(AB166&lt;&gt;"",COUNTIF('Jalon + top _horaire passage'!A:A,AB166),0)+IF(AD166&lt;&gt;"",COUNTIF('Jalon + top _horaire passage'!A:A,AD166),0)</f>
        <v>0</v>
      </c>
    </row>
    <row r="167" spans="1:44" x14ac:dyDescent="0.3">
      <c r="A167" s="77" t="s">
        <v>1021</v>
      </c>
      <c r="B167" s="175" t="s">
        <v>12643</v>
      </c>
      <c r="C167" s="78" t="s">
        <v>676</v>
      </c>
      <c r="D167" s="77" t="s">
        <v>42</v>
      </c>
      <c r="E167" s="77" t="s">
        <v>1021</v>
      </c>
      <c r="F167" s="77" t="s">
        <v>894</v>
      </c>
      <c r="G167" s="77" t="s">
        <v>895</v>
      </c>
      <c r="H167" s="77" t="s">
        <v>44</v>
      </c>
      <c r="I167" s="77" t="s">
        <v>166</v>
      </c>
      <c r="J167" s="77" t="s">
        <v>19</v>
      </c>
      <c r="K167" s="78" t="s">
        <v>34</v>
      </c>
      <c r="L167" s="77" t="s">
        <v>15</v>
      </c>
      <c r="M167" s="74" t="s">
        <v>12475</v>
      </c>
      <c r="N167" s="74" t="s">
        <v>13</v>
      </c>
      <c r="O167" s="159"/>
      <c r="P167" s="77" t="s">
        <v>1022</v>
      </c>
      <c r="Q167" s="77" t="s">
        <v>35</v>
      </c>
      <c r="R167" s="77" t="s">
        <v>1021</v>
      </c>
      <c r="S167" s="77"/>
      <c r="T167" s="77"/>
      <c r="U167" s="77" t="s">
        <v>1021</v>
      </c>
      <c r="V167" s="74" t="s">
        <v>97</v>
      </c>
      <c r="W167" s="100"/>
      <c r="X167" s="99"/>
      <c r="Y167" s="143" t="s">
        <v>12149</v>
      </c>
      <c r="Z167" s="100" t="s">
        <v>12146</v>
      </c>
      <c r="AA167" s="143" t="s">
        <v>12155</v>
      </c>
      <c r="AB167" s="83"/>
      <c r="AC167" s="143" t="s">
        <v>12152</v>
      </c>
      <c r="AD167" s="100" t="s">
        <v>1023</v>
      </c>
      <c r="AE167" s="83"/>
      <c r="AF167" s="54" t="s">
        <v>12029</v>
      </c>
      <c r="AG167" s="78" t="str">
        <f>CONCATENATE("NEXE ",AA167," et ",AD167)</f>
        <v>NEXE ZH4AJO et ZH4UJA</v>
      </c>
      <c r="AH167" s="77" t="s">
        <v>354</v>
      </c>
      <c r="AI167" s="77" t="s">
        <v>652</v>
      </c>
      <c r="AJ167" s="77" t="s">
        <v>167</v>
      </c>
      <c r="AK167" s="77" t="s">
        <v>677</v>
      </c>
      <c r="AL167" s="77" t="s">
        <v>678</v>
      </c>
      <c r="AM167" s="77" t="s">
        <v>170</v>
      </c>
      <c r="AN167" s="77" t="s">
        <v>679</v>
      </c>
      <c r="AO167" s="77" t="s">
        <v>680</v>
      </c>
      <c r="AP167" s="77" t="s">
        <v>681</v>
      </c>
      <c r="AQ167" s="77" t="s">
        <v>12144</v>
      </c>
      <c r="AR167" s="79">
        <f>COUNTIF('Jalon + top _horaire passage'!A:A,A167)+IF(W167&lt;&gt;"",COUNTIF('Jalon + top _horaire passage'!A:A,W167),0)+IF(X167&lt;&gt;"",COUNTIF('Jalon + top _horaire passage'!A:A,X167),0)+IF(Y167&lt;&gt;"",COUNTIF('Jalon + top _horaire passage'!A:A,Y167),0)+IF(AA167&lt;&gt;"",COUNTIF('Jalon + top _horaire passage'!A:A,AA167),0)+IF(AB167&lt;&gt;"",COUNTIF('Jalon + top _horaire passage'!A:A,AB167),0)+IF(AD167&lt;&gt;"",COUNTIF('Jalon + top _horaire passage'!A:A,AD167),0)</f>
        <v>0</v>
      </c>
    </row>
    <row r="168" spans="1:44" x14ac:dyDescent="0.3">
      <c r="A168" s="77" t="s">
        <v>1024</v>
      </c>
      <c r="B168" s="175" t="s">
        <v>12645</v>
      </c>
      <c r="C168" s="78" t="s">
        <v>676</v>
      </c>
      <c r="D168" s="77" t="s">
        <v>42</v>
      </c>
      <c r="E168" s="77" t="s">
        <v>1024</v>
      </c>
      <c r="F168" s="77" t="s">
        <v>4817</v>
      </c>
      <c r="G168" s="77" t="s">
        <v>671</v>
      </c>
      <c r="H168" s="77" t="s">
        <v>44</v>
      </c>
      <c r="I168" s="77" t="s">
        <v>166</v>
      </c>
      <c r="J168" s="77" t="s">
        <v>19</v>
      </c>
      <c r="K168" s="78" t="s">
        <v>34</v>
      </c>
      <c r="L168" s="77" t="s">
        <v>15</v>
      </c>
      <c r="M168" s="74" t="s">
        <v>12475</v>
      </c>
      <c r="N168" s="74" t="s">
        <v>13</v>
      </c>
      <c r="O168" s="159"/>
      <c r="P168" s="77" t="s">
        <v>1025</v>
      </c>
      <c r="Q168" s="77" t="s">
        <v>35</v>
      </c>
      <c r="R168" s="77" t="s">
        <v>1024</v>
      </c>
      <c r="S168" s="77"/>
      <c r="T168" s="77"/>
      <c r="U168" s="77" t="s">
        <v>1024</v>
      </c>
      <c r="V168" s="74" t="s">
        <v>97</v>
      </c>
      <c r="W168" s="100"/>
      <c r="X168" s="99"/>
      <c r="Y168" s="143" t="s">
        <v>12150</v>
      </c>
      <c r="Z168" s="100" t="s">
        <v>12147</v>
      </c>
      <c r="AA168" s="143" t="s">
        <v>12156</v>
      </c>
      <c r="AB168" s="83"/>
      <c r="AC168" s="143" t="s">
        <v>12153</v>
      </c>
      <c r="AD168" s="100" t="s">
        <v>1026</v>
      </c>
      <c r="AE168" s="83"/>
      <c r="AF168" s="54" t="s">
        <v>12029</v>
      </c>
      <c r="AG168" s="78" t="str">
        <f>CONCATENATE("NEXE ",AA168," et ",AD168)</f>
        <v>NEXE ZH4AJR et ZH4UJC</v>
      </c>
      <c r="AH168" s="77" t="s">
        <v>354</v>
      </c>
      <c r="AI168" s="77" t="s">
        <v>652</v>
      </c>
      <c r="AJ168" s="77" t="s">
        <v>167</v>
      </c>
      <c r="AK168" s="77" t="s">
        <v>677</v>
      </c>
      <c r="AL168" s="77" t="s">
        <v>678</v>
      </c>
      <c r="AM168" s="77" t="s">
        <v>170</v>
      </c>
      <c r="AN168" s="77" t="s">
        <v>679</v>
      </c>
      <c r="AO168" s="77" t="s">
        <v>680</v>
      </c>
      <c r="AP168" s="77" t="s">
        <v>681</v>
      </c>
      <c r="AQ168" s="77" t="s">
        <v>12144</v>
      </c>
      <c r="AR168" s="79">
        <f>COUNTIF('Jalon + top _horaire passage'!A:A,A168)+IF(W168&lt;&gt;"",COUNTIF('Jalon + top _horaire passage'!A:A,W168),0)+IF(X168&lt;&gt;"",COUNTIF('Jalon + top _horaire passage'!A:A,X168),0)+IF(Y168&lt;&gt;"",COUNTIF('Jalon + top _horaire passage'!A:A,Y168),0)+IF(AA168&lt;&gt;"",COUNTIF('Jalon + top _horaire passage'!A:A,AA168),0)+IF(AB168&lt;&gt;"",COUNTIF('Jalon + top _horaire passage'!A:A,AB168),0)+IF(AD168&lt;&gt;"",COUNTIF('Jalon + top _horaire passage'!A:A,AD168),0)</f>
        <v>0</v>
      </c>
    </row>
    <row r="169" spans="1:44" ht="66" x14ac:dyDescent="0.3">
      <c r="A169" s="77" t="s">
        <v>1027</v>
      </c>
      <c r="B169" s="179" t="s">
        <v>12644</v>
      </c>
      <c r="C169" s="78" t="s">
        <v>676</v>
      </c>
      <c r="D169" s="77" t="s">
        <v>42</v>
      </c>
      <c r="E169" s="77" t="s">
        <v>1027</v>
      </c>
      <c r="F169" s="77" t="s">
        <v>894</v>
      </c>
      <c r="G169" s="77" t="s">
        <v>895</v>
      </c>
      <c r="H169" s="77" t="s">
        <v>44</v>
      </c>
      <c r="I169" s="77" t="s">
        <v>166</v>
      </c>
      <c r="J169" s="77" t="s">
        <v>19</v>
      </c>
      <c r="K169" s="78" t="s">
        <v>18</v>
      </c>
      <c r="L169" s="77" t="s">
        <v>15</v>
      </c>
      <c r="M169" s="74" t="s">
        <v>12475</v>
      </c>
      <c r="N169" s="74" t="s">
        <v>10986</v>
      </c>
      <c r="O169" s="159"/>
      <c r="P169" s="77" t="s">
        <v>1028</v>
      </c>
      <c r="Q169" s="77" t="s">
        <v>35</v>
      </c>
      <c r="R169" s="77" t="s">
        <v>1027</v>
      </c>
      <c r="S169" s="77"/>
      <c r="T169" s="77"/>
      <c r="U169" s="77" t="s">
        <v>1027</v>
      </c>
      <c r="V169" s="74" t="s">
        <v>97</v>
      </c>
      <c r="W169" s="100"/>
      <c r="X169" s="99"/>
      <c r="Y169" s="143" t="s">
        <v>12157</v>
      </c>
      <c r="Z169" s="100" t="s">
        <v>12158</v>
      </c>
      <c r="AA169" s="143" t="s">
        <v>12159</v>
      </c>
      <c r="AB169" s="99"/>
      <c r="AC169" s="143" t="s">
        <v>12160</v>
      </c>
      <c r="AD169" s="100" t="s">
        <v>1029</v>
      </c>
      <c r="AE169" s="83"/>
      <c r="AF169" s="54" t="s">
        <v>12029</v>
      </c>
      <c r="AG169" s="78" t="str">
        <f>CONCATENATE("NEXE ",AA169, " et ",AD169)</f>
        <v>NEXE ZH4AJT et ZH4UJE</v>
      </c>
      <c r="AH169" s="77" t="s">
        <v>354</v>
      </c>
      <c r="AI169" s="77" t="s">
        <v>652</v>
      </c>
      <c r="AJ169" s="77" t="s">
        <v>167</v>
      </c>
      <c r="AK169" s="77" t="s">
        <v>677</v>
      </c>
      <c r="AL169" s="77" t="s">
        <v>678</v>
      </c>
      <c r="AM169" s="77" t="s">
        <v>170</v>
      </c>
      <c r="AN169" s="77" t="s">
        <v>679</v>
      </c>
      <c r="AO169" s="77" t="s">
        <v>680</v>
      </c>
      <c r="AP169" s="77" t="s">
        <v>681</v>
      </c>
      <c r="AQ169" s="77" t="s">
        <v>12144</v>
      </c>
      <c r="AR169" s="79">
        <f>COUNTIF('Jalon + top _horaire passage'!A:A,A169)+IF(W169&lt;&gt;"",COUNTIF('Jalon + top _horaire passage'!A:A,W169),0)+IF(X169&lt;&gt;"",COUNTIF('Jalon + top _horaire passage'!A:A,X169),0)+IF(Y169&lt;&gt;"",COUNTIF('Jalon + top _horaire passage'!A:A,Y169),0)+IF(AA169&lt;&gt;"",COUNTIF('Jalon + top _horaire passage'!A:A,AA169),0)+IF(AB169&lt;&gt;"",COUNTIF('Jalon + top _horaire passage'!A:A,AB169),0)+IF(AD169&lt;&gt;"",COUNTIF('Jalon + top _horaire passage'!A:A,AD169),0)</f>
        <v>0</v>
      </c>
    </row>
    <row r="170" spans="1:44" x14ac:dyDescent="0.3">
      <c r="A170" s="77" t="s">
        <v>1031</v>
      </c>
      <c r="B170" s="159" t="s">
        <v>12627</v>
      </c>
      <c r="C170" s="78" t="s">
        <v>676</v>
      </c>
      <c r="D170" s="77" t="s">
        <v>42</v>
      </c>
      <c r="E170" s="77" t="s">
        <v>1030</v>
      </c>
      <c r="F170" s="77" t="s">
        <v>894</v>
      </c>
      <c r="G170" s="77" t="s">
        <v>895</v>
      </c>
      <c r="H170" s="77" t="s">
        <v>44</v>
      </c>
      <c r="I170" s="77" t="s">
        <v>166</v>
      </c>
      <c r="J170" s="77" t="s">
        <v>19</v>
      </c>
      <c r="K170" s="78" t="s">
        <v>34</v>
      </c>
      <c r="L170" s="77" t="s">
        <v>15</v>
      </c>
      <c r="M170" s="74" t="s">
        <v>12475</v>
      </c>
      <c r="N170" s="74" t="s">
        <v>13</v>
      </c>
      <c r="O170" s="159"/>
      <c r="P170" s="77" t="s">
        <v>1032</v>
      </c>
      <c r="Q170" s="77" t="s">
        <v>35</v>
      </c>
      <c r="R170" s="77" t="s">
        <v>1031</v>
      </c>
      <c r="S170" s="77"/>
      <c r="T170" s="77"/>
      <c r="U170" s="77" t="s">
        <v>1030</v>
      </c>
      <c r="V170" s="74" t="s">
        <v>97</v>
      </c>
      <c r="W170" s="100"/>
      <c r="X170" s="99"/>
      <c r="Y170" s="99"/>
      <c r="Z170" s="100"/>
      <c r="AA170" s="99" t="s">
        <v>1035</v>
      </c>
      <c r="AB170" s="99"/>
      <c r="AC170" s="100" t="s">
        <v>1033</v>
      </c>
      <c r="AD170" s="100" t="s">
        <v>1034</v>
      </c>
      <c r="AE170" s="83"/>
      <c r="AF170" s="54"/>
      <c r="AG170" s="78" t="s">
        <v>10999</v>
      </c>
      <c r="AH170" s="77" t="s">
        <v>354</v>
      </c>
      <c r="AI170" s="77" t="s">
        <v>652</v>
      </c>
      <c r="AJ170" s="77" t="s">
        <v>167</v>
      </c>
      <c r="AK170" s="77" t="s">
        <v>677</v>
      </c>
      <c r="AL170" s="77" t="s">
        <v>678</v>
      </c>
      <c r="AM170" s="77" t="s">
        <v>170</v>
      </c>
      <c r="AN170" s="77" t="s">
        <v>679</v>
      </c>
      <c r="AO170" s="77" t="s">
        <v>680</v>
      </c>
      <c r="AP170" s="77" t="s">
        <v>681</v>
      </c>
      <c r="AQ170" s="77"/>
      <c r="AR170" s="79">
        <f>COUNTIF('Jalon + top _horaire passage'!A:A,A170)+IF(W170&lt;&gt;"",COUNTIF('Jalon + top _horaire passage'!A:A,W170),0)+IF(X170&lt;&gt;"",COUNTIF('Jalon + top _horaire passage'!A:A,X170),0)+IF(Y170&lt;&gt;"",COUNTIF('Jalon + top _horaire passage'!A:A,Y170),0)+IF(AA170&lt;&gt;"",COUNTIF('Jalon + top _horaire passage'!A:A,AA170),0)+IF(AB170&lt;&gt;"",COUNTIF('Jalon + top _horaire passage'!A:A,AB170),0)+IF(AD170&lt;&gt;"",COUNTIF('Jalon + top _horaire passage'!A:A,AD170),0)</f>
        <v>0</v>
      </c>
    </row>
    <row r="171" spans="1:44" x14ac:dyDescent="0.3">
      <c r="A171" s="77" t="s">
        <v>1036</v>
      </c>
      <c r="B171" s="159" t="s">
        <v>12627</v>
      </c>
      <c r="C171" s="78" t="s">
        <v>676</v>
      </c>
      <c r="D171" s="77" t="s">
        <v>42</v>
      </c>
      <c r="E171" s="77" t="s">
        <v>1030</v>
      </c>
      <c r="F171" s="77" t="s">
        <v>894</v>
      </c>
      <c r="G171" s="77" t="s">
        <v>895</v>
      </c>
      <c r="H171" s="77" t="s">
        <v>44</v>
      </c>
      <c r="I171" s="77" t="s">
        <v>166</v>
      </c>
      <c r="J171" s="77" t="s">
        <v>19</v>
      </c>
      <c r="K171" s="78" t="s">
        <v>34</v>
      </c>
      <c r="L171" s="77" t="s">
        <v>15</v>
      </c>
      <c r="M171" s="74" t="s">
        <v>12475</v>
      </c>
      <c r="N171" s="74" t="s">
        <v>13</v>
      </c>
      <c r="O171" s="159"/>
      <c r="P171" s="77" t="s">
        <v>1032</v>
      </c>
      <c r="Q171" s="77" t="s">
        <v>35</v>
      </c>
      <c r="R171" s="77" t="s">
        <v>1036</v>
      </c>
      <c r="S171" s="77"/>
      <c r="T171" s="77"/>
      <c r="U171" s="77" t="s">
        <v>1030</v>
      </c>
      <c r="V171" s="74" t="s">
        <v>97</v>
      </c>
      <c r="W171" s="100"/>
      <c r="X171" s="99"/>
      <c r="Y171" s="99"/>
      <c r="Z171" s="100"/>
      <c r="AA171" s="99" t="s">
        <v>1035</v>
      </c>
      <c r="AB171" s="99"/>
      <c r="AC171" s="100" t="s">
        <v>1037</v>
      </c>
      <c r="AD171" s="100" t="s">
        <v>1038</v>
      </c>
      <c r="AE171" s="83"/>
      <c r="AF171" s="54"/>
      <c r="AG171" s="78" t="s">
        <v>10999</v>
      </c>
      <c r="AH171" s="77" t="s">
        <v>354</v>
      </c>
      <c r="AI171" s="77" t="s">
        <v>652</v>
      </c>
      <c r="AJ171" s="77" t="s">
        <v>167</v>
      </c>
      <c r="AK171" s="77" t="s">
        <v>677</v>
      </c>
      <c r="AL171" s="77" t="s">
        <v>678</v>
      </c>
      <c r="AM171" s="77" t="s">
        <v>170</v>
      </c>
      <c r="AN171" s="77" t="s">
        <v>679</v>
      </c>
      <c r="AO171" s="77" t="s">
        <v>680</v>
      </c>
      <c r="AP171" s="77" t="s">
        <v>681</v>
      </c>
      <c r="AQ171" s="77"/>
      <c r="AR171" s="79">
        <f>COUNTIF('Jalon + top _horaire passage'!A:A,A171)+IF(W171&lt;&gt;"",COUNTIF('Jalon + top _horaire passage'!A:A,W171),0)+IF(X171&lt;&gt;"",COUNTIF('Jalon + top _horaire passage'!A:A,X171),0)+IF(Y171&lt;&gt;"",COUNTIF('Jalon + top _horaire passage'!A:A,Y171),0)+IF(AA171&lt;&gt;"",COUNTIF('Jalon + top _horaire passage'!A:A,AA171),0)+IF(AB171&lt;&gt;"",COUNTIF('Jalon + top _horaire passage'!A:A,AB171),0)+IF(AD171&lt;&gt;"",COUNTIF('Jalon + top _horaire passage'!A:A,AD171),0)</f>
        <v>0</v>
      </c>
    </row>
    <row r="172" spans="1:44" x14ac:dyDescent="0.3">
      <c r="A172" s="77" t="s">
        <v>1042</v>
      </c>
      <c r="B172" s="159" t="s">
        <v>12733</v>
      </c>
      <c r="C172" s="78" t="s">
        <v>829</v>
      </c>
      <c r="D172" s="77" t="s">
        <v>1039</v>
      </c>
      <c r="E172" s="77" t="s">
        <v>1040</v>
      </c>
      <c r="F172" s="77" t="s">
        <v>374</v>
      </c>
      <c r="G172" s="77" t="s">
        <v>1041</v>
      </c>
      <c r="H172" s="77" t="s">
        <v>44</v>
      </c>
      <c r="I172" s="77" t="s">
        <v>221</v>
      </c>
      <c r="J172" s="77" t="s">
        <v>19</v>
      </c>
      <c r="K172" s="78" t="s">
        <v>18</v>
      </c>
      <c r="L172" s="77" t="s">
        <v>15</v>
      </c>
      <c r="M172" s="74" t="s">
        <v>12473</v>
      </c>
      <c r="N172" s="74" t="s">
        <v>10986</v>
      </c>
      <c r="O172" s="159"/>
      <c r="P172" s="77" t="s">
        <v>1043</v>
      </c>
      <c r="Q172" s="77" t="s">
        <v>6797</v>
      </c>
      <c r="R172" s="77" t="s">
        <v>1042</v>
      </c>
      <c r="S172" s="77"/>
      <c r="T172" s="77"/>
      <c r="U172" s="82" t="s">
        <v>1040</v>
      </c>
      <c r="V172" s="74" t="s">
        <v>97</v>
      </c>
      <c r="W172" s="100"/>
      <c r="X172" s="99"/>
      <c r="Y172" s="99"/>
      <c r="Z172" s="100" t="s">
        <v>1040</v>
      </c>
      <c r="AA172" s="99" t="s">
        <v>1046</v>
      </c>
      <c r="AB172" s="99"/>
      <c r="AC172" s="100" t="s">
        <v>1044</v>
      </c>
      <c r="AD172" s="100" t="s">
        <v>1045</v>
      </c>
      <c r="AE172" s="83"/>
      <c r="AF172" s="54" t="s">
        <v>12029</v>
      </c>
      <c r="AG172" s="78" t="s">
        <v>10998</v>
      </c>
      <c r="AH172" s="77" t="s">
        <v>222</v>
      </c>
      <c r="AI172" s="77" t="s">
        <v>830</v>
      </c>
      <c r="AJ172" s="77" t="s">
        <v>831</v>
      </c>
      <c r="AK172" s="77" t="s">
        <v>832</v>
      </c>
      <c r="AL172" s="77" t="s">
        <v>833</v>
      </c>
      <c r="AM172" s="77" t="s">
        <v>227</v>
      </c>
      <c r="AN172" s="77" t="s">
        <v>834</v>
      </c>
      <c r="AO172" s="77" t="s">
        <v>835</v>
      </c>
      <c r="AP172" s="77" t="s">
        <v>836</v>
      </c>
      <c r="AQ172" s="77"/>
      <c r="AR172" s="79">
        <f>COUNTIF('Jalon + top _horaire passage'!A:A,A172)+IF(W172&lt;&gt;"",COUNTIF('Jalon + top _horaire passage'!A:A,W172),0)+IF(X172&lt;&gt;"",COUNTIF('Jalon + top _horaire passage'!A:A,X172),0)+IF(Y172&lt;&gt;"",COUNTIF('Jalon + top _horaire passage'!A:A,Y172),0)+IF(AA172&lt;&gt;"",COUNTIF('Jalon + top _horaire passage'!A:A,AA172),0)+IF(AB172&lt;&gt;"",COUNTIF('Jalon + top _horaire passage'!A:A,AB172),0)+IF(AD172&lt;&gt;"",COUNTIF('Jalon + top _horaire passage'!A:A,AD172),0)</f>
        <v>0</v>
      </c>
    </row>
    <row r="173" spans="1:44" x14ac:dyDescent="0.3">
      <c r="A173" s="77" t="s">
        <v>1047</v>
      </c>
      <c r="B173" s="159" t="s">
        <v>1048</v>
      </c>
      <c r="C173" s="78" t="s">
        <v>199</v>
      </c>
      <c r="D173" s="77" t="s">
        <v>42</v>
      </c>
      <c r="E173" s="77" t="s">
        <v>1047</v>
      </c>
      <c r="F173" s="77" t="s">
        <v>1049</v>
      </c>
      <c r="G173" s="77" t="s">
        <v>195</v>
      </c>
      <c r="H173" s="77" t="s">
        <v>44</v>
      </c>
      <c r="I173" s="77" t="s">
        <v>17</v>
      </c>
      <c r="J173" s="77" t="s">
        <v>19</v>
      </c>
      <c r="K173" s="78" t="s">
        <v>34</v>
      </c>
      <c r="L173" s="77" t="s">
        <v>98</v>
      </c>
      <c r="M173" s="74" t="s">
        <v>12473</v>
      </c>
      <c r="N173" s="74" t="s">
        <v>13</v>
      </c>
      <c r="O173" s="159"/>
      <c r="P173" s="77" t="s">
        <v>1049</v>
      </c>
      <c r="Q173" s="77" t="s">
        <v>35</v>
      </c>
      <c r="R173" s="77" t="s">
        <v>1047</v>
      </c>
      <c r="S173" s="77"/>
      <c r="T173" s="77" t="s">
        <v>9241</v>
      </c>
      <c r="U173" s="77" t="s">
        <v>9241</v>
      </c>
      <c r="V173" s="74" t="s">
        <v>97</v>
      </c>
      <c r="W173" s="100"/>
      <c r="X173" s="99"/>
      <c r="Y173" s="99"/>
      <c r="Z173" s="100"/>
      <c r="AA173" s="99"/>
      <c r="AB173" s="99"/>
      <c r="AC173" s="100" t="s">
        <v>1047</v>
      </c>
      <c r="AD173" s="100" t="s">
        <v>1050</v>
      </c>
      <c r="AE173" s="83"/>
      <c r="AF173" s="54"/>
      <c r="AG173" s="78" t="s">
        <v>10998</v>
      </c>
      <c r="AH173" s="77" t="s">
        <v>20</v>
      </c>
      <c r="AI173" s="77" t="s">
        <v>21</v>
      </c>
      <c r="AJ173" s="77" t="s">
        <v>22</v>
      </c>
      <c r="AK173" s="77" t="s">
        <v>200</v>
      </c>
      <c r="AL173" s="77" t="s">
        <v>201</v>
      </c>
      <c r="AM173" s="77" t="s">
        <v>25</v>
      </c>
      <c r="AN173" s="77" t="s">
        <v>202</v>
      </c>
      <c r="AO173" s="77" t="s">
        <v>203</v>
      </c>
      <c r="AP173" s="77" t="s">
        <v>204</v>
      </c>
      <c r="AQ173" s="77"/>
      <c r="AR173" s="79">
        <f>COUNTIF('Jalon + top _horaire passage'!A:A,A173)+IF(W173&lt;&gt;"",COUNTIF('Jalon + top _horaire passage'!A:A,W173),0)+IF(X173&lt;&gt;"",COUNTIF('Jalon + top _horaire passage'!A:A,X173),0)+IF(Y173&lt;&gt;"",COUNTIF('Jalon + top _horaire passage'!A:A,Y173),0)+IF(AA173&lt;&gt;"",COUNTIF('Jalon + top _horaire passage'!A:A,AA173),0)+IF(AB173&lt;&gt;"",COUNTIF('Jalon + top _horaire passage'!A:A,AB173),0)+IF(AD173&lt;&gt;"",COUNTIF('Jalon + top _horaire passage'!A:A,AD173),0)</f>
        <v>0</v>
      </c>
    </row>
    <row r="174" spans="1:44" x14ac:dyDescent="0.3">
      <c r="A174" s="77" t="s">
        <v>1051</v>
      </c>
      <c r="B174" s="159" t="s">
        <v>177</v>
      </c>
      <c r="C174" s="78" t="s">
        <v>165</v>
      </c>
      <c r="D174" s="77" t="s">
        <v>42</v>
      </c>
      <c r="E174" s="77" t="s">
        <v>175</v>
      </c>
      <c r="F174" s="77" t="s">
        <v>160</v>
      </c>
      <c r="G174" s="77" t="s">
        <v>161</v>
      </c>
      <c r="H174" s="77" t="s">
        <v>44</v>
      </c>
      <c r="I174" s="77" t="s">
        <v>166</v>
      </c>
      <c r="J174" s="77" t="s">
        <v>19</v>
      </c>
      <c r="K174" s="78" t="s">
        <v>34</v>
      </c>
      <c r="L174" s="77" t="s">
        <v>98</v>
      </c>
      <c r="M174" s="74" t="s">
        <v>12473</v>
      </c>
      <c r="N174" s="74" t="s">
        <v>13</v>
      </c>
      <c r="O174" s="159"/>
      <c r="P174" s="77" t="s">
        <v>1052</v>
      </c>
      <c r="Q174" s="77" t="s">
        <v>35</v>
      </c>
      <c r="R174" s="77" t="s">
        <v>1051</v>
      </c>
      <c r="S174" s="77"/>
      <c r="T174" s="77"/>
      <c r="U174" s="77" t="s">
        <v>175</v>
      </c>
      <c r="V174" s="74" t="s">
        <v>97</v>
      </c>
      <c r="W174" s="100"/>
      <c r="X174" s="99"/>
      <c r="Y174" s="99"/>
      <c r="Z174" s="100"/>
      <c r="AA174" s="99" t="s">
        <v>181</v>
      </c>
      <c r="AB174" s="99"/>
      <c r="AC174" s="100" t="s">
        <v>1053</v>
      </c>
      <c r="AD174" s="100" t="s">
        <v>1054</v>
      </c>
      <c r="AE174" s="83"/>
      <c r="AF174" s="54"/>
      <c r="AG174" s="78" t="s">
        <v>10998</v>
      </c>
      <c r="AH174" s="77">
        <v>0</v>
      </c>
      <c r="AI174" s="77">
        <v>0</v>
      </c>
      <c r="AJ174" s="77" t="s">
        <v>167</v>
      </c>
      <c r="AK174" s="77" t="s">
        <v>168</v>
      </c>
      <c r="AL174" s="77" t="s">
        <v>169</v>
      </c>
      <c r="AM174" s="77" t="s">
        <v>170</v>
      </c>
      <c r="AN174" s="77" t="s">
        <v>171</v>
      </c>
      <c r="AO174" s="77" t="s">
        <v>172</v>
      </c>
      <c r="AP174" s="77" t="s">
        <v>173</v>
      </c>
      <c r="AQ174" s="77"/>
      <c r="AR174" s="79">
        <f>COUNTIF('Jalon + top _horaire passage'!A:A,A174)+IF(W174&lt;&gt;"",COUNTIF('Jalon + top _horaire passage'!A:A,W174),0)+IF(X174&lt;&gt;"",COUNTIF('Jalon + top _horaire passage'!A:A,X174),0)+IF(Y174&lt;&gt;"",COUNTIF('Jalon + top _horaire passage'!A:A,Y174),0)+IF(AA174&lt;&gt;"",COUNTIF('Jalon + top _horaire passage'!A:A,AA174),0)+IF(AB174&lt;&gt;"",COUNTIF('Jalon + top _horaire passage'!A:A,AB174),0)+IF(AD174&lt;&gt;"",COUNTIF('Jalon + top _horaire passage'!A:A,AD174),0)</f>
        <v>0</v>
      </c>
    </row>
    <row r="175" spans="1:44" x14ac:dyDescent="0.3">
      <c r="A175" s="77" t="s">
        <v>1055</v>
      </c>
      <c r="B175" s="159" t="s">
        <v>1056</v>
      </c>
      <c r="C175" s="78" t="s">
        <v>199</v>
      </c>
      <c r="D175" s="77" t="s">
        <v>42</v>
      </c>
      <c r="E175" s="77" t="s">
        <v>1055</v>
      </c>
      <c r="F175" s="77" t="s">
        <v>1049</v>
      </c>
      <c r="G175" s="77" t="s">
        <v>195</v>
      </c>
      <c r="H175" s="77" t="s">
        <v>44</v>
      </c>
      <c r="I175" s="77" t="s">
        <v>17</v>
      </c>
      <c r="J175" s="77" t="s">
        <v>19</v>
      </c>
      <c r="K175" s="78" t="s">
        <v>34</v>
      </c>
      <c r="L175" s="77" t="s">
        <v>98</v>
      </c>
      <c r="M175" s="74" t="s">
        <v>12473</v>
      </c>
      <c r="N175" s="74" t="s">
        <v>13</v>
      </c>
      <c r="O175" s="159"/>
      <c r="P175" s="77" t="s">
        <v>1057</v>
      </c>
      <c r="Q175" s="77" t="s">
        <v>30</v>
      </c>
      <c r="R175" s="77" t="s">
        <v>1055</v>
      </c>
      <c r="S175" s="77"/>
      <c r="T175" s="77"/>
      <c r="U175" s="77" t="s">
        <v>11517</v>
      </c>
      <c r="V175" s="74" t="s">
        <v>97</v>
      </c>
      <c r="W175" s="100"/>
      <c r="X175" s="99"/>
      <c r="Y175" s="99"/>
      <c r="Z175" s="100"/>
      <c r="AA175" s="99" t="s">
        <v>1060</v>
      </c>
      <c r="AB175" s="99"/>
      <c r="AC175" s="100" t="s">
        <v>1058</v>
      </c>
      <c r="AD175" s="100" t="s">
        <v>1059</v>
      </c>
      <c r="AE175" s="83"/>
      <c r="AF175" s="54"/>
      <c r="AG175" s="78" t="s">
        <v>10998</v>
      </c>
      <c r="AH175" s="77" t="s">
        <v>20</v>
      </c>
      <c r="AI175" s="77" t="s">
        <v>21</v>
      </c>
      <c r="AJ175" s="77" t="s">
        <v>22</v>
      </c>
      <c r="AK175" s="77" t="s">
        <v>200</v>
      </c>
      <c r="AL175" s="77" t="s">
        <v>201</v>
      </c>
      <c r="AM175" s="77" t="s">
        <v>25</v>
      </c>
      <c r="AN175" s="77" t="s">
        <v>202</v>
      </c>
      <c r="AO175" s="77" t="s">
        <v>203</v>
      </c>
      <c r="AP175" s="77" t="s">
        <v>204</v>
      </c>
      <c r="AQ175" s="77"/>
      <c r="AR175" s="79">
        <f>COUNTIF('Jalon + top _horaire passage'!A:A,A175)+IF(W175&lt;&gt;"",COUNTIF('Jalon + top _horaire passage'!A:A,W175),0)+IF(X175&lt;&gt;"",COUNTIF('Jalon + top _horaire passage'!A:A,X175),0)+IF(Y175&lt;&gt;"",COUNTIF('Jalon + top _horaire passage'!A:A,Y175),0)+IF(AA175&lt;&gt;"",COUNTIF('Jalon + top _horaire passage'!A:A,AA175),0)+IF(AB175&lt;&gt;"",COUNTIF('Jalon + top _horaire passage'!A:A,AB175),0)+IF(AD175&lt;&gt;"",COUNTIF('Jalon + top _horaire passage'!A:A,AD175),0)</f>
        <v>0</v>
      </c>
    </row>
    <row r="176" spans="1:44" x14ac:dyDescent="0.3">
      <c r="A176" s="77" t="s">
        <v>1061</v>
      </c>
      <c r="B176" s="159" t="s">
        <v>1063</v>
      </c>
      <c r="C176" s="78" t="s">
        <v>16</v>
      </c>
      <c r="D176" s="77" t="s">
        <v>42</v>
      </c>
      <c r="E176" s="77" t="s">
        <v>1061</v>
      </c>
      <c r="F176" s="77" t="s">
        <v>12355</v>
      </c>
      <c r="G176" s="77" t="s">
        <v>1062</v>
      </c>
      <c r="H176" s="77" t="s">
        <v>44</v>
      </c>
      <c r="I176" s="77" t="s">
        <v>17</v>
      </c>
      <c r="J176" s="77" t="s">
        <v>19</v>
      </c>
      <c r="K176" s="78" t="s">
        <v>34</v>
      </c>
      <c r="L176" s="77" t="s">
        <v>98</v>
      </c>
      <c r="M176" s="74" t="s">
        <v>12473</v>
      </c>
      <c r="N176" s="74" t="s">
        <v>13</v>
      </c>
      <c r="O176" s="159" t="s">
        <v>12470</v>
      </c>
      <c r="P176" s="77" t="s">
        <v>1064</v>
      </c>
      <c r="Q176" s="77" t="s">
        <v>30</v>
      </c>
      <c r="R176" s="77" t="s">
        <v>1061</v>
      </c>
      <c r="S176" s="77"/>
      <c r="T176" s="77"/>
      <c r="U176" s="77" t="s">
        <v>11518</v>
      </c>
      <c r="V176" s="74" t="s">
        <v>97</v>
      </c>
      <c r="W176" s="100"/>
      <c r="X176" s="99"/>
      <c r="Y176" s="99"/>
      <c r="Z176" s="100"/>
      <c r="AA176" s="99" t="s">
        <v>1067</v>
      </c>
      <c r="AB176" s="99"/>
      <c r="AC176" s="100" t="s">
        <v>1065</v>
      </c>
      <c r="AD176" s="100" t="s">
        <v>1066</v>
      </c>
      <c r="AE176" s="83"/>
      <c r="AF176" s="54"/>
      <c r="AG176" s="78" t="s">
        <v>10998</v>
      </c>
      <c r="AH176" s="77" t="s">
        <v>20</v>
      </c>
      <c r="AI176" s="77" t="s">
        <v>21</v>
      </c>
      <c r="AJ176" s="77" t="s">
        <v>22</v>
      </c>
      <c r="AK176" s="77" t="s">
        <v>23</v>
      </c>
      <c r="AL176" s="77" t="s">
        <v>24</v>
      </c>
      <c r="AM176" s="77" t="s">
        <v>25</v>
      </c>
      <c r="AN176" s="77" t="s">
        <v>26</v>
      </c>
      <c r="AO176" s="77" t="s">
        <v>785</v>
      </c>
      <c r="AP176" s="77" t="s">
        <v>786</v>
      </c>
      <c r="AQ176" s="77"/>
      <c r="AR176" s="79">
        <f>COUNTIF('Jalon + top _horaire passage'!A:A,A176)+IF(W176&lt;&gt;"",COUNTIF('Jalon + top _horaire passage'!A:A,W176),0)+IF(X176&lt;&gt;"",COUNTIF('Jalon + top _horaire passage'!A:A,X176),0)+IF(Y176&lt;&gt;"",COUNTIF('Jalon + top _horaire passage'!A:A,Y176),0)+IF(AA176&lt;&gt;"",COUNTIF('Jalon + top _horaire passage'!A:A,AA176),0)+IF(AB176&lt;&gt;"",COUNTIF('Jalon + top _horaire passage'!A:A,AB176),0)+IF(AD176&lt;&gt;"",COUNTIF('Jalon + top _horaire passage'!A:A,AD176),0)</f>
        <v>0</v>
      </c>
    </row>
    <row r="177" spans="1:44" x14ac:dyDescent="0.3">
      <c r="A177" s="77" t="s">
        <v>1068</v>
      </c>
      <c r="B177" s="159" t="s">
        <v>1069</v>
      </c>
      <c r="C177" s="78" t="s">
        <v>101</v>
      </c>
      <c r="D177" s="77" t="s">
        <v>42</v>
      </c>
      <c r="E177" s="77" t="s">
        <v>1068</v>
      </c>
      <c r="F177" s="77" t="s">
        <v>1471</v>
      </c>
      <c r="G177" s="77" t="s">
        <v>93</v>
      </c>
      <c r="H177" s="77" t="s">
        <v>44</v>
      </c>
      <c r="I177" s="77" t="s">
        <v>39</v>
      </c>
      <c r="J177" s="77" t="s">
        <v>19</v>
      </c>
      <c r="K177" s="78" t="s">
        <v>34</v>
      </c>
      <c r="L177" s="77" t="s">
        <v>98</v>
      </c>
      <c r="M177" s="74" t="s">
        <v>12473</v>
      </c>
      <c r="N177" s="74" t="s">
        <v>13</v>
      </c>
      <c r="O177" s="159" t="s">
        <v>12470</v>
      </c>
      <c r="P177" s="77" t="s">
        <v>1070</v>
      </c>
      <c r="Q177" s="77" t="s">
        <v>30</v>
      </c>
      <c r="R177" s="77" t="s">
        <v>1068</v>
      </c>
      <c r="S177" s="77"/>
      <c r="T177" s="77"/>
      <c r="U177" s="77" t="s">
        <v>11181</v>
      </c>
      <c r="V177" s="74" t="s">
        <v>97</v>
      </c>
      <c r="W177" s="100"/>
      <c r="X177" s="99"/>
      <c r="Y177" s="99"/>
      <c r="Z177" s="100"/>
      <c r="AA177" s="99" t="s">
        <v>1073</v>
      </c>
      <c r="AB177" s="99"/>
      <c r="AC177" s="100" t="s">
        <v>1071</v>
      </c>
      <c r="AD177" s="100" t="s">
        <v>1072</v>
      </c>
      <c r="AE177" s="83"/>
      <c r="AF177" s="54"/>
      <c r="AG177" s="78" t="s">
        <v>10998</v>
      </c>
      <c r="AH177" s="77" t="s">
        <v>20</v>
      </c>
      <c r="AI177" s="77" t="s">
        <v>102</v>
      </c>
      <c r="AJ177" s="77" t="s">
        <v>103</v>
      </c>
      <c r="AK177" s="77" t="s">
        <v>104</v>
      </c>
      <c r="AL177" s="77" t="s">
        <v>105</v>
      </c>
      <c r="AM177" s="77" t="s">
        <v>25</v>
      </c>
      <c r="AN177" s="77" t="s">
        <v>106</v>
      </c>
      <c r="AO177" s="77" t="s">
        <v>107</v>
      </c>
      <c r="AP177" s="77" t="s">
        <v>108</v>
      </c>
      <c r="AQ177" s="77"/>
      <c r="AR177" s="79">
        <f>COUNTIF('Jalon + top _horaire passage'!A:A,A177)+IF(W177&lt;&gt;"",COUNTIF('Jalon + top _horaire passage'!A:A,W177),0)+IF(X177&lt;&gt;"",COUNTIF('Jalon + top _horaire passage'!A:A,X177),0)+IF(Y177&lt;&gt;"",COUNTIF('Jalon + top _horaire passage'!A:A,Y177),0)+IF(AA177&lt;&gt;"",COUNTIF('Jalon + top _horaire passage'!A:A,AA177),0)+IF(AB177&lt;&gt;"",COUNTIF('Jalon + top _horaire passage'!A:A,AB177),0)+IF(AD177&lt;&gt;"",COUNTIF('Jalon + top _horaire passage'!A:A,AD177),0)</f>
        <v>0</v>
      </c>
    </row>
    <row r="178" spans="1:44" x14ac:dyDescent="0.3">
      <c r="A178" s="77" t="s">
        <v>1074</v>
      </c>
      <c r="B178" s="159" t="s">
        <v>1075</v>
      </c>
      <c r="C178" s="78" t="s">
        <v>101</v>
      </c>
      <c r="D178" s="77" t="s">
        <v>42</v>
      </c>
      <c r="E178" s="77" t="s">
        <v>1074</v>
      </c>
      <c r="F178" s="77" t="s">
        <v>1471</v>
      </c>
      <c r="G178" s="77" t="s">
        <v>93</v>
      </c>
      <c r="H178" s="77" t="s">
        <v>44</v>
      </c>
      <c r="I178" s="77" t="s">
        <v>39</v>
      </c>
      <c r="J178" s="77" t="s">
        <v>19</v>
      </c>
      <c r="K178" s="78" t="s">
        <v>34</v>
      </c>
      <c r="L178" s="77" t="s">
        <v>98</v>
      </c>
      <c r="M178" s="74" t="s">
        <v>12473</v>
      </c>
      <c r="N178" s="74" t="s">
        <v>13</v>
      </c>
      <c r="O178" s="159" t="s">
        <v>12470</v>
      </c>
      <c r="P178" s="77" t="s">
        <v>1076</v>
      </c>
      <c r="Q178" s="77" t="s">
        <v>30</v>
      </c>
      <c r="R178" s="77" t="s">
        <v>1074</v>
      </c>
      <c r="S178" s="77"/>
      <c r="T178" s="77"/>
      <c r="U178" s="77" t="s">
        <v>11182</v>
      </c>
      <c r="V178" s="74" t="s">
        <v>97</v>
      </c>
      <c r="W178" s="100"/>
      <c r="X178" s="99"/>
      <c r="Y178" s="99"/>
      <c r="Z178" s="100"/>
      <c r="AA178" s="99" t="s">
        <v>1079</v>
      </c>
      <c r="AB178" s="99"/>
      <c r="AC178" s="100" t="s">
        <v>1077</v>
      </c>
      <c r="AD178" s="100" t="s">
        <v>1078</v>
      </c>
      <c r="AE178" s="83"/>
      <c r="AF178" s="54"/>
      <c r="AG178" s="78" t="s">
        <v>10998</v>
      </c>
      <c r="AH178" s="77" t="s">
        <v>20</v>
      </c>
      <c r="AI178" s="77" t="s">
        <v>102</v>
      </c>
      <c r="AJ178" s="77" t="s">
        <v>103</v>
      </c>
      <c r="AK178" s="77" t="s">
        <v>104</v>
      </c>
      <c r="AL178" s="77" t="s">
        <v>105</v>
      </c>
      <c r="AM178" s="77" t="s">
        <v>25</v>
      </c>
      <c r="AN178" s="77" t="s">
        <v>106</v>
      </c>
      <c r="AO178" s="77" t="s">
        <v>107</v>
      </c>
      <c r="AP178" s="77" t="s">
        <v>108</v>
      </c>
      <c r="AQ178" s="77"/>
      <c r="AR178" s="79">
        <f>COUNTIF('Jalon + top _horaire passage'!A:A,A178)+IF(W178&lt;&gt;"",COUNTIF('Jalon + top _horaire passage'!A:A,W178),0)+IF(X178&lt;&gt;"",COUNTIF('Jalon + top _horaire passage'!A:A,X178),0)+IF(Y178&lt;&gt;"",COUNTIF('Jalon + top _horaire passage'!A:A,Y178),0)+IF(AA178&lt;&gt;"",COUNTIF('Jalon + top _horaire passage'!A:A,AA178),0)+IF(AB178&lt;&gt;"",COUNTIF('Jalon + top _horaire passage'!A:A,AB178),0)+IF(AD178&lt;&gt;"",COUNTIF('Jalon + top _horaire passage'!A:A,AD178),0)</f>
        <v>0</v>
      </c>
    </row>
    <row r="179" spans="1:44" x14ac:dyDescent="0.3">
      <c r="A179" s="77" t="s">
        <v>1080</v>
      </c>
      <c r="B179" s="159" t="s">
        <v>1081</v>
      </c>
      <c r="C179" s="78" t="s">
        <v>101</v>
      </c>
      <c r="D179" s="77" t="s">
        <v>42</v>
      </c>
      <c r="E179" s="77" t="s">
        <v>1080</v>
      </c>
      <c r="F179" s="77" t="s">
        <v>1471</v>
      </c>
      <c r="G179" s="77" t="s">
        <v>93</v>
      </c>
      <c r="H179" s="77" t="s">
        <v>44</v>
      </c>
      <c r="I179" s="77" t="s">
        <v>39</v>
      </c>
      <c r="J179" s="77" t="s">
        <v>237</v>
      </c>
      <c r="K179" s="78" t="s">
        <v>34</v>
      </c>
      <c r="L179" s="77" t="s">
        <v>98</v>
      </c>
      <c r="M179" s="74" t="s">
        <v>12473</v>
      </c>
      <c r="N179" s="74" t="s">
        <v>13</v>
      </c>
      <c r="O179" s="159"/>
      <c r="P179" s="77" t="s">
        <v>1082</v>
      </c>
      <c r="Q179" s="77" t="s">
        <v>30</v>
      </c>
      <c r="R179" s="77" t="s">
        <v>1080</v>
      </c>
      <c r="S179" s="77"/>
      <c r="T179" s="77"/>
      <c r="U179" s="77" t="s">
        <v>11183</v>
      </c>
      <c r="V179" s="74" t="s">
        <v>97</v>
      </c>
      <c r="W179" s="100"/>
      <c r="X179" s="99"/>
      <c r="Y179" s="99"/>
      <c r="Z179" s="100"/>
      <c r="AA179" s="99" t="s">
        <v>1085</v>
      </c>
      <c r="AB179" s="99"/>
      <c r="AC179" s="100" t="s">
        <v>1083</v>
      </c>
      <c r="AD179" s="100" t="s">
        <v>1084</v>
      </c>
      <c r="AE179" s="83"/>
      <c r="AF179" s="54"/>
      <c r="AG179" s="78" t="s">
        <v>10998</v>
      </c>
      <c r="AH179" s="77" t="s">
        <v>20</v>
      </c>
      <c r="AI179" s="77" t="s">
        <v>102</v>
      </c>
      <c r="AJ179" s="77" t="s">
        <v>103</v>
      </c>
      <c r="AK179" s="77" t="s">
        <v>104</v>
      </c>
      <c r="AL179" s="77" t="s">
        <v>105</v>
      </c>
      <c r="AM179" s="77" t="s">
        <v>25</v>
      </c>
      <c r="AN179" s="77" t="s">
        <v>106</v>
      </c>
      <c r="AO179" s="77" t="s">
        <v>107</v>
      </c>
      <c r="AP179" s="77" t="s">
        <v>108</v>
      </c>
      <c r="AQ179" s="77"/>
      <c r="AR179" s="79">
        <f>COUNTIF('Jalon + top _horaire passage'!A:A,A179)+IF(W179&lt;&gt;"",COUNTIF('Jalon + top _horaire passage'!A:A,W179),0)+IF(X179&lt;&gt;"",COUNTIF('Jalon + top _horaire passage'!A:A,X179),0)+IF(Y179&lt;&gt;"",COUNTIF('Jalon + top _horaire passage'!A:A,Y179),0)+IF(AA179&lt;&gt;"",COUNTIF('Jalon + top _horaire passage'!A:A,AA179),0)+IF(AB179&lt;&gt;"",COUNTIF('Jalon + top _horaire passage'!A:A,AB179),0)+IF(AD179&lt;&gt;"",COUNTIF('Jalon + top _horaire passage'!A:A,AD179),0)</f>
        <v>0</v>
      </c>
    </row>
    <row r="180" spans="1:44" x14ac:dyDescent="0.3">
      <c r="A180" s="77" t="s">
        <v>1086</v>
      </c>
      <c r="B180" s="159" t="s">
        <v>1087</v>
      </c>
      <c r="C180" s="78" t="s">
        <v>101</v>
      </c>
      <c r="D180" s="77" t="s">
        <v>42</v>
      </c>
      <c r="E180" s="77" t="s">
        <v>1086</v>
      </c>
      <c r="F180" s="77" t="s">
        <v>1471</v>
      </c>
      <c r="G180" s="77" t="s">
        <v>93</v>
      </c>
      <c r="H180" s="77" t="s">
        <v>44</v>
      </c>
      <c r="I180" s="77" t="s">
        <v>39</v>
      </c>
      <c r="J180" s="77" t="s">
        <v>19</v>
      </c>
      <c r="K180" s="78" t="s">
        <v>34</v>
      </c>
      <c r="L180" s="77" t="s">
        <v>98</v>
      </c>
      <c r="M180" s="74" t="s">
        <v>12473</v>
      </c>
      <c r="N180" s="74" t="s">
        <v>13</v>
      </c>
      <c r="O180" s="159"/>
      <c r="P180" s="77" t="s">
        <v>1088</v>
      </c>
      <c r="Q180" s="77" t="s">
        <v>30</v>
      </c>
      <c r="R180" s="77" t="s">
        <v>1086</v>
      </c>
      <c r="S180" s="77"/>
      <c r="T180" s="77"/>
      <c r="U180" s="77" t="s">
        <v>11184</v>
      </c>
      <c r="V180" s="74" t="s">
        <v>97</v>
      </c>
      <c r="W180" s="100"/>
      <c r="X180" s="99"/>
      <c r="Y180" s="99"/>
      <c r="Z180" s="100"/>
      <c r="AA180" s="99" t="s">
        <v>1091</v>
      </c>
      <c r="AB180" s="99"/>
      <c r="AC180" s="100" t="s">
        <v>1089</v>
      </c>
      <c r="AD180" s="100" t="s">
        <v>1090</v>
      </c>
      <c r="AE180" s="83"/>
      <c r="AF180" s="54"/>
      <c r="AG180" s="78" t="s">
        <v>10998</v>
      </c>
      <c r="AH180" s="77" t="s">
        <v>20</v>
      </c>
      <c r="AI180" s="77" t="s">
        <v>102</v>
      </c>
      <c r="AJ180" s="77" t="s">
        <v>103</v>
      </c>
      <c r="AK180" s="77" t="s">
        <v>104</v>
      </c>
      <c r="AL180" s="77" t="s">
        <v>105</v>
      </c>
      <c r="AM180" s="77" t="s">
        <v>25</v>
      </c>
      <c r="AN180" s="77" t="s">
        <v>106</v>
      </c>
      <c r="AO180" s="77" t="s">
        <v>107</v>
      </c>
      <c r="AP180" s="77" t="s">
        <v>108</v>
      </c>
      <c r="AQ180" s="77"/>
      <c r="AR180" s="79">
        <f>COUNTIF('Jalon + top _horaire passage'!A:A,A180)+IF(W180&lt;&gt;"",COUNTIF('Jalon + top _horaire passage'!A:A,W180),0)+IF(X180&lt;&gt;"",COUNTIF('Jalon + top _horaire passage'!A:A,X180),0)+IF(Y180&lt;&gt;"",COUNTIF('Jalon + top _horaire passage'!A:A,Y180),0)+IF(AA180&lt;&gt;"",COUNTIF('Jalon + top _horaire passage'!A:A,AA180),0)+IF(AB180&lt;&gt;"",COUNTIF('Jalon + top _horaire passage'!A:A,AB180),0)+IF(AD180&lt;&gt;"",COUNTIF('Jalon + top _horaire passage'!A:A,AD180),0)</f>
        <v>0</v>
      </c>
    </row>
    <row r="181" spans="1:44" x14ac:dyDescent="0.3">
      <c r="A181" s="77" t="s">
        <v>1096</v>
      </c>
      <c r="B181" s="159" t="s">
        <v>12646</v>
      </c>
      <c r="C181" s="78" t="s">
        <v>353</v>
      </c>
      <c r="D181" s="77" t="s">
        <v>1092</v>
      </c>
      <c r="E181" s="77" t="s">
        <v>1093</v>
      </c>
      <c r="F181" s="77" t="s">
        <v>1094</v>
      </c>
      <c r="G181" s="77" t="s">
        <v>1095</v>
      </c>
      <c r="H181" s="77" t="s">
        <v>44</v>
      </c>
      <c r="I181" s="77" t="s">
        <v>166</v>
      </c>
      <c r="J181" s="77" t="s">
        <v>237</v>
      </c>
      <c r="K181" s="78" t="s">
        <v>18</v>
      </c>
      <c r="L181" s="77" t="s">
        <v>98</v>
      </c>
      <c r="M181" s="74" t="s">
        <v>12475</v>
      </c>
      <c r="N181" s="74" t="s">
        <v>10986</v>
      </c>
      <c r="O181" s="159"/>
      <c r="P181" s="77"/>
      <c r="Q181" s="77" t="s">
        <v>35</v>
      </c>
      <c r="R181" s="77" t="s">
        <v>1096</v>
      </c>
      <c r="S181" s="77"/>
      <c r="T181" s="77" t="s">
        <v>9241</v>
      </c>
      <c r="U181" s="77" t="s">
        <v>1093</v>
      </c>
      <c r="V181" s="74" t="s">
        <v>216</v>
      </c>
      <c r="W181" s="100"/>
      <c r="X181" s="99"/>
      <c r="Y181" s="99"/>
      <c r="Z181" s="100"/>
      <c r="AA181" s="99" t="s">
        <v>1099</v>
      </c>
      <c r="AB181" s="99"/>
      <c r="AC181" s="100" t="s">
        <v>1097</v>
      </c>
      <c r="AD181" s="100" t="s">
        <v>1098</v>
      </c>
      <c r="AE181" s="83"/>
      <c r="AF181" s="54"/>
      <c r="AG181" s="78" t="s">
        <v>12307</v>
      </c>
      <c r="AH181" s="77" t="s">
        <v>354</v>
      </c>
      <c r="AI181" s="77" t="s">
        <v>355</v>
      </c>
      <c r="AJ181" s="77" t="s">
        <v>356</v>
      </c>
      <c r="AK181" s="77" t="s">
        <v>357</v>
      </c>
      <c r="AL181" s="77" t="s">
        <v>358</v>
      </c>
      <c r="AM181" s="77" t="s">
        <v>170</v>
      </c>
      <c r="AN181" s="77" t="s">
        <v>359</v>
      </c>
      <c r="AO181" s="77" t="s">
        <v>360</v>
      </c>
      <c r="AP181" s="77" t="s">
        <v>360</v>
      </c>
      <c r="AQ181" s="77"/>
      <c r="AR181" s="79">
        <f>COUNTIF('Jalon + top _horaire passage'!A:A,A181)+IF(W181&lt;&gt;"",COUNTIF('Jalon + top _horaire passage'!A:A,W181),0)+IF(X181&lt;&gt;"",COUNTIF('Jalon + top _horaire passage'!A:A,X181),0)+IF(Y181&lt;&gt;"",COUNTIF('Jalon + top _horaire passage'!A:A,Y181),0)+IF(AA181&lt;&gt;"",COUNTIF('Jalon + top _horaire passage'!A:A,AA181),0)+IF(AB181&lt;&gt;"",COUNTIF('Jalon + top _horaire passage'!A:A,AB181),0)+IF(AD181&lt;&gt;"",COUNTIF('Jalon + top _horaire passage'!A:A,AD181),0)</f>
        <v>0</v>
      </c>
    </row>
    <row r="182" spans="1:44" x14ac:dyDescent="0.3">
      <c r="A182" s="77" t="s">
        <v>1102</v>
      </c>
      <c r="B182" s="159" t="s">
        <v>12</v>
      </c>
      <c r="C182" s="78" t="s">
        <v>199</v>
      </c>
      <c r="D182" s="77" t="s">
        <v>42</v>
      </c>
      <c r="E182" s="77" t="s">
        <v>1100</v>
      </c>
      <c r="F182" s="77" t="s">
        <v>4810</v>
      </c>
      <c r="G182" s="77" t="s">
        <v>1101</v>
      </c>
      <c r="H182" s="77" t="s">
        <v>44</v>
      </c>
      <c r="I182" s="77" t="s">
        <v>17</v>
      </c>
      <c r="J182" s="77" t="s">
        <v>19</v>
      </c>
      <c r="K182" s="78" t="s">
        <v>34</v>
      </c>
      <c r="L182" s="77" t="s">
        <v>15</v>
      </c>
      <c r="M182" s="74" t="s">
        <v>12473</v>
      </c>
      <c r="N182" s="74" t="s">
        <v>13</v>
      </c>
      <c r="O182" s="159"/>
      <c r="P182" s="77" t="s">
        <v>1103</v>
      </c>
      <c r="Q182" s="77" t="s">
        <v>35</v>
      </c>
      <c r="R182" s="77" t="s">
        <v>1102</v>
      </c>
      <c r="S182" s="77"/>
      <c r="T182" s="77"/>
      <c r="U182" s="77" t="s">
        <v>1100</v>
      </c>
      <c r="V182" s="74" t="s">
        <v>97</v>
      </c>
      <c r="W182" s="100"/>
      <c r="X182" s="99"/>
      <c r="Y182" s="99"/>
      <c r="Z182" s="100"/>
      <c r="AA182" s="99" t="s">
        <v>1109</v>
      </c>
      <c r="AB182" s="99"/>
      <c r="AC182" s="100" t="s">
        <v>1104</v>
      </c>
      <c r="AD182" s="100" t="s">
        <v>1105</v>
      </c>
      <c r="AE182" s="83"/>
      <c r="AF182" s="54"/>
      <c r="AG182" s="78" t="s">
        <v>10999</v>
      </c>
      <c r="AH182" s="77" t="s">
        <v>20</v>
      </c>
      <c r="AI182" s="77" t="s">
        <v>21</v>
      </c>
      <c r="AJ182" s="77" t="s">
        <v>22</v>
      </c>
      <c r="AK182" s="77" t="s">
        <v>23</v>
      </c>
      <c r="AL182" s="77" t="s">
        <v>1106</v>
      </c>
      <c r="AM182" s="77" t="s">
        <v>25</v>
      </c>
      <c r="AN182" s="77" t="s">
        <v>202</v>
      </c>
      <c r="AO182" s="77" t="s">
        <v>1107</v>
      </c>
      <c r="AP182" s="77" t="s">
        <v>1108</v>
      </c>
      <c r="AQ182" s="77"/>
      <c r="AR182" s="79">
        <f>COUNTIF('Jalon + top _horaire passage'!A:A,A182)+IF(W182&lt;&gt;"",COUNTIF('Jalon + top _horaire passage'!A:A,W182),0)+IF(X182&lt;&gt;"",COUNTIF('Jalon + top _horaire passage'!A:A,X182),0)+IF(Y182&lt;&gt;"",COUNTIF('Jalon + top _horaire passage'!A:A,Y182),0)+IF(AA182&lt;&gt;"",COUNTIF('Jalon + top _horaire passage'!A:A,AA182),0)+IF(AB182&lt;&gt;"",COUNTIF('Jalon + top _horaire passage'!A:A,AB182),0)+IF(AD182&lt;&gt;"",COUNTIF('Jalon + top _horaire passage'!A:A,AD182),0)</f>
        <v>0</v>
      </c>
    </row>
    <row r="183" spans="1:44" x14ac:dyDescent="0.3">
      <c r="A183" s="77" t="s">
        <v>1110</v>
      </c>
      <c r="B183" s="159" t="s">
        <v>12</v>
      </c>
      <c r="C183" s="78" t="s">
        <v>199</v>
      </c>
      <c r="D183" s="77" t="s">
        <v>42</v>
      </c>
      <c r="E183" s="77" t="s">
        <v>1100</v>
      </c>
      <c r="F183" s="77" t="s">
        <v>4810</v>
      </c>
      <c r="G183" s="77" t="s">
        <v>1101</v>
      </c>
      <c r="H183" s="77" t="s">
        <v>44</v>
      </c>
      <c r="I183" s="77" t="s">
        <v>17</v>
      </c>
      <c r="J183" s="77" t="s">
        <v>19</v>
      </c>
      <c r="K183" s="78" t="s">
        <v>34</v>
      </c>
      <c r="L183" s="77" t="s">
        <v>15</v>
      </c>
      <c r="M183" s="74" t="s">
        <v>12473</v>
      </c>
      <c r="N183" s="74" t="s">
        <v>13</v>
      </c>
      <c r="O183" s="159"/>
      <c r="P183" s="77" t="s">
        <v>1103</v>
      </c>
      <c r="Q183" s="77" t="s">
        <v>35</v>
      </c>
      <c r="R183" s="77" t="s">
        <v>1110</v>
      </c>
      <c r="S183" s="77"/>
      <c r="T183" s="77"/>
      <c r="U183" s="77" t="s">
        <v>1100</v>
      </c>
      <c r="V183" s="74" t="s">
        <v>97</v>
      </c>
      <c r="W183" s="100"/>
      <c r="X183" s="99"/>
      <c r="Y183" s="99"/>
      <c r="Z183" s="100"/>
      <c r="AA183" s="99" t="s">
        <v>1109</v>
      </c>
      <c r="AB183" s="99"/>
      <c r="AC183" s="100" t="s">
        <v>1111</v>
      </c>
      <c r="AD183" s="100" t="s">
        <v>1112</v>
      </c>
      <c r="AE183" s="83"/>
      <c r="AF183" s="54"/>
      <c r="AG183" s="78" t="s">
        <v>10999</v>
      </c>
      <c r="AH183" s="77" t="s">
        <v>20</v>
      </c>
      <c r="AI183" s="77" t="s">
        <v>21</v>
      </c>
      <c r="AJ183" s="77" t="s">
        <v>22</v>
      </c>
      <c r="AK183" s="77" t="s">
        <v>23</v>
      </c>
      <c r="AL183" s="77" t="s">
        <v>1106</v>
      </c>
      <c r="AM183" s="77" t="s">
        <v>25</v>
      </c>
      <c r="AN183" s="77" t="s">
        <v>202</v>
      </c>
      <c r="AO183" s="77" t="s">
        <v>1107</v>
      </c>
      <c r="AP183" s="77" t="s">
        <v>1108</v>
      </c>
      <c r="AQ183" s="77"/>
      <c r="AR183" s="79">
        <f>COUNTIF('Jalon + top _horaire passage'!A:A,A183)+IF(W183&lt;&gt;"",COUNTIF('Jalon + top _horaire passage'!A:A,W183),0)+IF(X183&lt;&gt;"",COUNTIF('Jalon + top _horaire passage'!A:A,X183),0)+IF(Y183&lt;&gt;"",COUNTIF('Jalon + top _horaire passage'!A:A,Y183),0)+IF(AA183&lt;&gt;"",COUNTIF('Jalon + top _horaire passage'!A:A,AA183),0)+IF(AB183&lt;&gt;"",COUNTIF('Jalon + top _horaire passage'!A:A,AB183),0)+IF(AD183&lt;&gt;"",COUNTIF('Jalon + top _horaire passage'!A:A,AD183),0)</f>
        <v>0</v>
      </c>
    </row>
    <row r="184" spans="1:44" x14ac:dyDescent="0.3">
      <c r="A184" s="77" t="s">
        <v>1113</v>
      </c>
      <c r="B184" s="159" t="s">
        <v>12</v>
      </c>
      <c r="C184" s="78" t="s">
        <v>199</v>
      </c>
      <c r="D184" s="77" t="s">
        <v>42</v>
      </c>
      <c r="E184" s="77" t="s">
        <v>1100</v>
      </c>
      <c r="F184" s="77" t="s">
        <v>4810</v>
      </c>
      <c r="G184" s="77" t="s">
        <v>1101</v>
      </c>
      <c r="H184" s="77" t="s">
        <v>44</v>
      </c>
      <c r="I184" s="77" t="s">
        <v>17</v>
      </c>
      <c r="J184" s="77" t="s">
        <v>19</v>
      </c>
      <c r="K184" s="78" t="s">
        <v>34</v>
      </c>
      <c r="L184" s="77" t="s">
        <v>15</v>
      </c>
      <c r="M184" s="74" t="s">
        <v>12473</v>
      </c>
      <c r="N184" s="74" t="s">
        <v>13</v>
      </c>
      <c r="O184" s="159"/>
      <c r="P184" s="77" t="s">
        <v>1103</v>
      </c>
      <c r="Q184" s="77" t="s">
        <v>35</v>
      </c>
      <c r="R184" s="77" t="s">
        <v>1113</v>
      </c>
      <c r="S184" s="77"/>
      <c r="T184" s="77"/>
      <c r="U184" s="77" t="s">
        <v>1100</v>
      </c>
      <c r="V184" s="74" t="s">
        <v>97</v>
      </c>
      <c r="W184" s="100"/>
      <c r="X184" s="99"/>
      <c r="Y184" s="99"/>
      <c r="Z184" s="100"/>
      <c r="AA184" s="99" t="s">
        <v>1109</v>
      </c>
      <c r="AB184" s="99"/>
      <c r="AC184" s="100" t="s">
        <v>1114</v>
      </c>
      <c r="AD184" s="100" t="s">
        <v>1115</v>
      </c>
      <c r="AE184" s="83"/>
      <c r="AF184" s="54"/>
      <c r="AG184" s="78" t="s">
        <v>10999</v>
      </c>
      <c r="AH184" s="77" t="s">
        <v>20</v>
      </c>
      <c r="AI184" s="77" t="s">
        <v>21</v>
      </c>
      <c r="AJ184" s="77" t="s">
        <v>22</v>
      </c>
      <c r="AK184" s="77" t="s">
        <v>23</v>
      </c>
      <c r="AL184" s="77" t="s">
        <v>1106</v>
      </c>
      <c r="AM184" s="77" t="s">
        <v>25</v>
      </c>
      <c r="AN184" s="77" t="s">
        <v>202</v>
      </c>
      <c r="AO184" s="77" t="s">
        <v>1107</v>
      </c>
      <c r="AP184" s="77" t="s">
        <v>1108</v>
      </c>
      <c r="AQ184" s="77"/>
      <c r="AR184" s="79">
        <f>COUNTIF('Jalon + top _horaire passage'!A:A,A184)+IF(W184&lt;&gt;"",COUNTIF('Jalon + top _horaire passage'!A:A,W184),0)+IF(X184&lt;&gt;"",COUNTIF('Jalon + top _horaire passage'!A:A,X184),0)+IF(Y184&lt;&gt;"",COUNTIF('Jalon + top _horaire passage'!A:A,Y184),0)+IF(AA184&lt;&gt;"",COUNTIF('Jalon + top _horaire passage'!A:A,AA184),0)+IF(AB184&lt;&gt;"",COUNTIF('Jalon + top _horaire passage'!A:A,AB184),0)+IF(AD184&lt;&gt;"",COUNTIF('Jalon + top _horaire passage'!A:A,AD184),0)</f>
        <v>0</v>
      </c>
    </row>
    <row r="185" spans="1:44" x14ac:dyDescent="0.3">
      <c r="A185" s="77" t="s">
        <v>1116</v>
      </c>
      <c r="B185" s="159" t="s">
        <v>12</v>
      </c>
      <c r="C185" s="78" t="s">
        <v>199</v>
      </c>
      <c r="D185" s="77" t="s">
        <v>42</v>
      </c>
      <c r="E185" s="77" t="s">
        <v>1100</v>
      </c>
      <c r="F185" s="77" t="s">
        <v>4810</v>
      </c>
      <c r="G185" s="77" t="s">
        <v>1101</v>
      </c>
      <c r="H185" s="77" t="s">
        <v>44</v>
      </c>
      <c r="I185" s="77" t="s">
        <v>17</v>
      </c>
      <c r="J185" s="77" t="s">
        <v>19</v>
      </c>
      <c r="K185" s="78" t="s">
        <v>34</v>
      </c>
      <c r="L185" s="77" t="s">
        <v>15</v>
      </c>
      <c r="M185" s="74" t="s">
        <v>12473</v>
      </c>
      <c r="N185" s="74" t="s">
        <v>13</v>
      </c>
      <c r="O185" s="159"/>
      <c r="P185" s="77" t="s">
        <v>1117</v>
      </c>
      <c r="Q185" s="77" t="s">
        <v>35</v>
      </c>
      <c r="R185" s="77" t="s">
        <v>1116</v>
      </c>
      <c r="S185" s="77"/>
      <c r="T185" s="77"/>
      <c r="U185" s="77" t="s">
        <v>1100</v>
      </c>
      <c r="V185" s="74" t="s">
        <v>97</v>
      </c>
      <c r="W185" s="100"/>
      <c r="X185" s="99"/>
      <c r="Y185" s="99"/>
      <c r="Z185" s="100"/>
      <c r="AA185" s="99" t="s">
        <v>1109</v>
      </c>
      <c r="AB185" s="99"/>
      <c r="AC185" s="100" t="s">
        <v>1118</v>
      </c>
      <c r="AD185" s="100" t="s">
        <v>1119</v>
      </c>
      <c r="AE185" s="83"/>
      <c r="AF185" s="54"/>
      <c r="AG185" s="78" t="s">
        <v>10999</v>
      </c>
      <c r="AH185" s="77" t="s">
        <v>20</v>
      </c>
      <c r="AI185" s="77" t="s">
        <v>21</v>
      </c>
      <c r="AJ185" s="77" t="s">
        <v>22</v>
      </c>
      <c r="AK185" s="77" t="s">
        <v>23</v>
      </c>
      <c r="AL185" s="77" t="s">
        <v>1106</v>
      </c>
      <c r="AM185" s="77" t="s">
        <v>25</v>
      </c>
      <c r="AN185" s="77" t="s">
        <v>202</v>
      </c>
      <c r="AO185" s="77" t="s">
        <v>1107</v>
      </c>
      <c r="AP185" s="77" t="s">
        <v>1108</v>
      </c>
      <c r="AQ185" s="77"/>
      <c r="AR185" s="79">
        <f>COUNTIF('Jalon + top _horaire passage'!A:A,A185)+IF(W185&lt;&gt;"",COUNTIF('Jalon + top _horaire passage'!A:A,W185),0)+IF(X185&lt;&gt;"",COUNTIF('Jalon + top _horaire passage'!A:A,X185),0)+IF(Y185&lt;&gt;"",COUNTIF('Jalon + top _horaire passage'!A:A,Y185),0)+IF(AA185&lt;&gt;"",COUNTIF('Jalon + top _horaire passage'!A:A,AA185),0)+IF(AB185&lt;&gt;"",COUNTIF('Jalon + top _horaire passage'!A:A,AB185),0)+IF(AD185&lt;&gt;"",COUNTIF('Jalon + top _horaire passage'!A:A,AD185),0)</f>
        <v>0</v>
      </c>
    </row>
    <row r="186" spans="1:44" x14ac:dyDescent="0.3">
      <c r="A186" s="77" t="s">
        <v>1120</v>
      </c>
      <c r="B186" s="159" t="s">
        <v>12</v>
      </c>
      <c r="C186" s="78" t="s">
        <v>199</v>
      </c>
      <c r="D186" s="77" t="s">
        <v>42</v>
      </c>
      <c r="E186" s="77" t="s">
        <v>1100</v>
      </c>
      <c r="F186" s="77" t="s">
        <v>4810</v>
      </c>
      <c r="G186" s="77" t="s">
        <v>1101</v>
      </c>
      <c r="H186" s="77" t="s">
        <v>44</v>
      </c>
      <c r="I186" s="77" t="s">
        <v>17</v>
      </c>
      <c r="J186" s="77" t="s">
        <v>19</v>
      </c>
      <c r="K186" s="78" t="s">
        <v>34</v>
      </c>
      <c r="L186" s="77" t="s">
        <v>15</v>
      </c>
      <c r="M186" s="74" t="s">
        <v>12473</v>
      </c>
      <c r="N186" s="74" t="s">
        <v>13</v>
      </c>
      <c r="O186" s="159"/>
      <c r="P186" s="77" t="s">
        <v>1121</v>
      </c>
      <c r="Q186" s="77" t="s">
        <v>35</v>
      </c>
      <c r="R186" s="77" t="s">
        <v>1120</v>
      </c>
      <c r="S186" s="77"/>
      <c r="T186" s="77"/>
      <c r="U186" s="77" t="s">
        <v>1100</v>
      </c>
      <c r="V186" s="74" t="s">
        <v>97</v>
      </c>
      <c r="W186" s="100"/>
      <c r="X186" s="99"/>
      <c r="Y186" s="99"/>
      <c r="Z186" s="100"/>
      <c r="AA186" s="99" t="s">
        <v>1109</v>
      </c>
      <c r="AB186" s="99"/>
      <c r="AC186" s="100" t="s">
        <v>1122</v>
      </c>
      <c r="AD186" s="100" t="s">
        <v>1123</v>
      </c>
      <c r="AE186" s="83"/>
      <c r="AF186" s="54"/>
      <c r="AG186" s="78" t="s">
        <v>10999</v>
      </c>
      <c r="AH186" s="77" t="s">
        <v>20</v>
      </c>
      <c r="AI186" s="77" t="s">
        <v>21</v>
      </c>
      <c r="AJ186" s="77" t="s">
        <v>22</v>
      </c>
      <c r="AK186" s="77" t="s">
        <v>23</v>
      </c>
      <c r="AL186" s="77" t="s">
        <v>1106</v>
      </c>
      <c r="AM186" s="77" t="s">
        <v>25</v>
      </c>
      <c r="AN186" s="77" t="s">
        <v>202</v>
      </c>
      <c r="AO186" s="77" t="s">
        <v>1107</v>
      </c>
      <c r="AP186" s="77" t="s">
        <v>1108</v>
      </c>
      <c r="AQ186" s="77"/>
      <c r="AR186" s="79">
        <f>COUNTIF('Jalon + top _horaire passage'!A:A,A186)+IF(W186&lt;&gt;"",COUNTIF('Jalon + top _horaire passage'!A:A,W186),0)+IF(X186&lt;&gt;"",COUNTIF('Jalon + top _horaire passage'!A:A,X186),0)+IF(Y186&lt;&gt;"",COUNTIF('Jalon + top _horaire passage'!A:A,Y186),0)+IF(AA186&lt;&gt;"",COUNTIF('Jalon + top _horaire passage'!A:A,AA186),0)+IF(AB186&lt;&gt;"",COUNTIF('Jalon + top _horaire passage'!A:A,AB186),0)+IF(AD186&lt;&gt;"",COUNTIF('Jalon + top _horaire passage'!A:A,AD186),0)</f>
        <v>0</v>
      </c>
    </row>
    <row r="187" spans="1:44" x14ac:dyDescent="0.3">
      <c r="A187" s="77" t="s">
        <v>1124</v>
      </c>
      <c r="B187" s="159" t="s">
        <v>12</v>
      </c>
      <c r="C187" s="78" t="s">
        <v>199</v>
      </c>
      <c r="D187" s="77" t="s">
        <v>42</v>
      </c>
      <c r="E187" s="77" t="s">
        <v>1100</v>
      </c>
      <c r="F187" s="77" t="s">
        <v>4810</v>
      </c>
      <c r="G187" s="77" t="s">
        <v>1101</v>
      </c>
      <c r="H187" s="77" t="s">
        <v>44</v>
      </c>
      <c r="I187" s="77" t="s">
        <v>17</v>
      </c>
      <c r="J187" s="77" t="s">
        <v>19</v>
      </c>
      <c r="K187" s="78" t="s">
        <v>34</v>
      </c>
      <c r="L187" s="77" t="s">
        <v>15</v>
      </c>
      <c r="M187" s="74" t="s">
        <v>12473</v>
      </c>
      <c r="N187" s="74" t="s">
        <v>13</v>
      </c>
      <c r="O187" s="159"/>
      <c r="P187" s="77" t="s">
        <v>1125</v>
      </c>
      <c r="Q187" s="77" t="s">
        <v>35</v>
      </c>
      <c r="R187" s="77" t="s">
        <v>1124</v>
      </c>
      <c r="S187" s="77"/>
      <c r="T187" s="77"/>
      <c r="U187" s="77" t="s">
        <v>1100</v>
      </c>
      <c r="V187" s="74" t="s">
        <v>97</v>
      </c>
      <c r="W187" s="100"/>
      <c r="X187" s="99"/>
      <c r="Y187" s="99"/>
      <c r="Z187" s="100"/>
      <c r="AA187" s="99" t="s">
        <v>1109</v>
      </c>
      <c r="AB187" s="99"/>
      <c r="AC187" s="100" t="s">
        <v>1126</v>
      </c>
      <c r="AD187" s="100" t="s">
        <v>1127</v>
      </c>
      <c r="AE187" s="83"/>
      <c r="AF187" s="54"/>
      <c r="AG187" s="78" t="s">
        <v>10999</v>
      </c>
      <c r="AH187" s="77" t="s">
        <v>20</v>
      </c>
      <c r="AI187" s="77" t="s">
        <v>21</v>
      </c>
      <c r="AJ187" s="77" t="s">
        <v>22</v>
      </c>
      <c r="AK187" s="77" t="s">
        <v>23</v>
      </c>
      <c r="AL187" s="77" t="s">
        <v>1106</v>
      </c>
      <c r="AM187" s="77" t="s">
        <v>25</v>
      </c>
      <c r="AN187" s="77" t="s">
        <v>202</v>
      </c>
      <c r="AO187" s="77" t="s">
        <v>1107</v>
      </c>
      <c r="AP187" s="77" t="s">
        <v>1108</v>
      </c>
      <c r="AQ187" s="77"/>
      <c r="AR187" s="79">
        <f>COUNTIF('Jalon + top _horaire passage'!A:A,A187)+IF(W187&lt;&gt;"",COUNTIF('Jalon + top _horaire passage'!A:A,W187),0)+IF(X187&lt;&gt;"",COUNTIF('Jalon + top _horaire passage'!A:A,X187),0)+IF(Y187&lt;&gt;"",COUNTIF('Jalon + top _horaire passage'!A:A,Y187),0)+IF(AA187&lt;&gt;"",COUNTIF('Jalon + top _horaire passage'!A:A,AA187),0)+IF(AB187&lt;&gt;"",COUNTIF('Jalon + top _horaire passage'!A:A,AB187),0)+IF(AD187&lt;&gt;"",COUNTIF('Jalon + top _horaire passage'!A:A,AD187),0)</f>
        <v>0</v>
      </c>
    </row>
    <row r="188" spans="1:44" x14ac:dyDescent="0.3">
      <c r="A188" s="77" t="s">
        <v>1128</v>
      </c>
      <c r="B188" s="159" t="s">
        <v>12</v>
      </c>
      <c r="C188" s="78" t="s">
        <v>199</v>
      </c>
      <c r="D188" s="77" t="s">
        <v>42</v>
      </c>
      <c r="E188" s="77" t="s">
        <v>1100</v>
      </c>
      <c r="F188" s="77" t="s">
        <v>4810</v>
      </c>
      <c r="G188" s="77" t="s">
        <v>1101</v>
      </c>
      <c r="H188" s="77" t="s">
        <v>44</v>
      </c>
      <c r="I188" s="77" t="s">
        <v>17</v>
      </c>
      <c r="J188" s="77" t="s">
        <v>19</v>
      </c>
      <c r="K188" s="78" t="s">
        <v>34</v>
      </c>
      <c r="L188" s="77" t="s">
        <v>15</v>
      </c>
      <c r="M188" s="74" t="s">
        <v>12473</v>
      </c>
      <c r="N188" s="74" t="s">
        <v>13</v>
      </c>
      <c r="O188" s="159"/>
      <c r="P188" s="77" t="s">
        <v>1129</v>
      </c>
      <c r="Q188" s="77" t="s">
        <v>35</v>
      </c>
      <c r="R188" s="77" t="s">
        <v>1128</v>
      </c>
      <c r="S188" s="77"/>
      <c r="T188" s="77"/>
      <c r="U188" s="77" t="s">
        <v>1100</v>
      </c>
      <c r="V188" s="74" t="s">
        <v>97</v>
      </c>
      <c r="W188" s="100"/>
      <c r="X188" s="99"/>
      <c r="Y188" s="99"/>
      <c r="Z188" s="100"/>
      <c r="AA188" s="99" t="s">
        <v>1109</v>
      </c>
      <c r="AB188" s="99"/>
      <c r="AC188" s="100" t="s">
        <v>1130</v>
      </c>
      <c r="AD188" s="100" t="s">
        <v>1131</v>
      </c>
      <c r="AE188" s="83"/>
      <c r="AF188" s="54"/>
      <c r="AG188" s="78" t="s">
        <v>10999</v>
      </c>
      <c r="AH188" s="77" t="s">
        <v>20</v>
      </c>
      <c r="AI188" s="77" t="s">
        <v>21</v>
      </c>
      <c r="AJ188" s="77" t="s">
        <v>22</v>
      </c>
      <c r="AK188" s="77" t="s">
        <v>23</v>
      </c>
      <c r="AL188" s="77" t="s">
        <v>1106</v>
      </c>
      <c r="AM188" s="77" t="s">
        <v>25</v>
      </c>
      <c r="AN188" s="77" t="s">
        <v>202</v>
      </c>
      <c r="AO188" s="77" t="s">
        <v>1107</v>
      </c>
      <c r="AP188" s="77" t="s">
        <v>1108</v>
      </c>
      <c r="AQ188" s="77"/>
      <c r="AR188" s="79">
        <f>COUNTIF('Jalon + top _horaire passage'!A:A,A188)+IF(W188&lt;&gt;"",COUNTIF('Jalon + top _horaire passage'!A:A,W188),0)+IF(X188&lt;&gt;"",COUNTIF('Jalon + top _horaire passage'!A:A,X188),0)+IF(Y188&lt;&gt;"",COUNTIF('Jalon + top _horaire passage'!A:A,Y188),0)+IF(AA188&lt;&gt;"",COUNTIF('Jalon + top _horaire passage'!A:A,AA188),0)+IF(AB188&lt;&gt;"",COUNTIF('Jalon + top _horaire passage'!A:A,AB188),0)+IF(AD188&lt;&gt;"",COUNTIF('Jalon + top _horaire passage'!A:A,AD188),0)</f>
        <v>0</v>
      </c>
    </row>
    <row r="189" spans="1:44" x14ac:dyDescent="0.3">
      <c r="A189" s="77" t="s">
        <v>1132</v>
      </c>
      <c r="B189" s="159" t="s">
        <v>12</v>
      </c>
      <c r="C189" s="78" t="s">
        <v>199</v>
      </c>
      <c r="D189" s="77" t="s">
        <v>42</v>
      </c>
      <c r="E189" s="77" t="s">
        <v>1100</v>
      </c>
      <c r="F189" s="77" t="s">
        <v>4810</v>
      </c>
      <c r="G189" s="77" t="s">
        <v>1101</v>
      </c>
      <c r="H189" s="77" t="s">
        <v>44</v>
      </c>
      <c r="I189" s="77" t="s">
        <v>17</v>
      </c>
      <c r="J189" s="77" t="s">
        <v>19</v>
      </c>
      <c r="K189" s="78" t="s">
        <v>34</v>
      </c>
      <c r="L189" s="77" t="s">
        <v>15</v>
      </c>
      <c r="M189" s="74" t="s">
        <v>12473</v>
      </c>
      <c r="N189" s="74" t="s">
        <v>13</v>
      </c>
      <c r="O189" s="159"/>
      <c r="P189" s="77" t="s">
        <v>1133</v>
      </c>
      <c r="Q189" s="77" t="s">
        <v>35</v>
      </c>
      <c r="R189" s="77" t="s">
        <v>1132</v>
      </c>
      <c r="S189" s="77"/>
      <c r="T189" s="77"/>
      <c r="U189" s="77" t="s">
        <v>1100</v>
      </c>
      <c r="V189" s="74" t="s">
        <v>97</v>
      </c>
      <c r="W189" s="100"/>
      <c r="X189" s="99"/>
      <c r="Y189" s="99"/>
      <c r="Z189" s="100"/>
      <c r="AA189" s="99" t="s">
        <v>1109</v>
      </c>
      <c r="AB189" s="99"/>
      <c r="AC189" s="100" t="s">
        <v>1134</v>
      </c>
      <c r="AD189" s="100" t="s">
        <v>1135</v>
      </c>
      <c r="AE189" s="83"/>
      <c r="AF189" s="54"/>
      <c r="AG189" s="78" t="s">
        <v>10999</v>
      </c>
      <c r="AH189" s="77" t="s">
        <v>20</v>
      </c>
      <c r="AI189" s="77" t="s">
        <v>21</v>
      </c>
      <c r="AJ189" s="77" t="s">
        <v>22</v>
      </c>
      <c r="AK189" s="77" t="s">
        <v>23</v>
      </c>
      <c r="AL189" s="77" t="s">
        <v>1106</v>
      </c>
      <c r="AM189" s="77" t="s">
        <v>25</v>
      </c>
      <c r="AN189" s="77" t="s">
        <v>202</v>
      </c>
      <c r="AO189" s="77" t="s">
        <v>1107</v>
      </c>
      <c r="AP189" s="77" t="s">
        <v>1108</v>
      </c>
      <c r="AQ189" s="77"/>
      <c r="AR189" s="79">
        <f>COUNTIF('Jalon + top _horaire passage'!A:A,A189)+IF(W189&lt;&gt;"",COUNTIF('Jalon + top _horaire passage'!A:A,W189),0)+IF(X189&lt;&gt;"",COUNTIF('Jalon + top _horaire passage'!A:A,X189),0)+IF(Y189&lt;&gt;"",COUNTIF('Jalon + top _horaire passage'!A:A,Y189),0)+IF(AA189&lt;&gt;"",COUNTIF('Jalon + top _horaire passage'!A:A,AA189),0)+IF(AB189&lt;&gt;"",COUNTIF('Jalon + top _horaire passage'!A:A,AB189),0)+IF(AD189&lt;&gt;"",COUNTIF('Jalon + top _horaire passage'!A:A,AD189),0)</f>
        <v>0</v>
      </c>
    </row>
    <row r="190" spans="1:44" x14ac:dyDescent="0.3">
      <c r="A190" s="77" t="s">
        <v>1100</v>
      </c>
      <c r="B190" s="159" t="s">
        <v>12</v>
      </c>
      <c r="C190" s="78" t="s">
        <v>199</v>
      </c>
      <c r="D190" s="77" t="s">
        <v>9</v>
      </c>
      <c r="E190" s="77" t="s">
        <v>1100</v>
      </c>
      <c r="F190" s="77" t="s">
        <v>4810</v>
      </c>
      <c r="G190" s="77" t="s">
        <v>1101</v>
      </c>
      <c r="H190" s="77" t="s">
        <v>44</v>
      </c>
      <c r="I190" s="77" t="s">
        <v>17</v>
      </c>
      <c r="J190" s="77" t="s">
        <v>19</v>
      </c>
      <c r="K190" s="78" t="s">
        <v>18</v>
      </c>
      <c r="L190" s="77" t="s">
        <v>15</v>
      </c>
      <c r="M190" s="74" t="s">
        <v>12473</v>
      </c>
      <c r="N190" s="74" t="s">
        <v>10986</v>
      </c>
      <c r="O190" s="159"/>
      <c r="P190" s="77"/>
      <c r="Q190" s="77" t="s">
        <v>6797</v>
      </c>
      <c r="R190" s="77" t="s">
        <v>1100</v>
      </c>
      <c r="S190" s="77"/>
      <c r="T190" s="77"/>
      <c r="U190" s="82" t="s">
        <v>10817</v>
      </c>
      <c r="V190" s="74" t="s">
        <v>97</v>
      </c>
      <c r="W190" s="100"/>
      <c r="X190" s="99"/>
      <c r="Y190" s="99"/>
      <c r="Z190" s="100" t="s">
        <v>10817</v>
      </c>
      <c r="AA190" s="99" t="s">
        <v>1138</v>
      </c>
      <c r="AB190" s="99"/>
      <c r="AC190" s="100" t="s">
        <v>1136</v>
      </c>
      <c r="AD190" s="100" t="s">
        <v>1137</v>
      </c>
      <c r="AE190" s="83"/>
      <c r="AF190" s="54" t="s">
        <v>12029</v>
      </c>
      <c r="AG190" s="78" t="s">
        <v>10998</v>
      </c>
      <c r="AH190" s="77" t="s">
        <v>20</v>
      </c>
      <c r="AI190" s="77" t="s">
        <v>21</v>
      </c>
      <c r="AJ190" s="77" t="s">
        <v>22</v>
      </c>
      <c r="AK190" s="77" t="s">
        <v>23</v>
      </c>
      <c r="AL190" s="77" t="s">
        <v>1106</v>
      </c>
      <c r="AM190" s="77" t="s">
        <v>25</v>
      </c>
      <c r="AN190" s="77" t="s">
        <v>202</v>
      </c>
      <c r="AO190" s="77" t="s">
        <v>1107</v>
      </c>
      <c r="AP190" s="77" t="s">
        <v>1108</v>
      </c>
      <c r="AQ190" s="77"/>
      <c r="AR190" s="79">
        <f>COUNTIF('Jalon + top _horaire passage'!A:A,A190)+IF(W190&lt;&gt;"",COUNTIF('Jalon + top _horaire passage'!A:A,W190),0)+IF(X190&lt;&gt;"",COUNTIF('Jalon + top _horaire passage'!A:A,X190),0)+IF(Y190&lt;&gt;"",COUNTIF('Jalon + top _horaire passage'!A:A,Y190),0)+IF(AA190&lt;&gt;"",COUNTIF('Jalon + top _horaire passage'!A:A,AA190),0)+IF(AB190&lt;&gt;"",COUNTIF('Jalon + top _horaire passage'!A:A,AB190),0)+IF(AD190&lt;&gt;"",COUNTIF('Jalon + top _horaire passage'!A:A,AD190),0)</f>
        <v>0</v>
      </c>
    </row>
    <row r="191" spans="1:44" x14ac:dyDescent="0.3">
      <c r="A191" s="77" t="s">
        <v>1139</v>
      </c>
      <c r="B191" s="159" t="s">
        <v>12</v>
      </c>
      <c r="C191" s="78" t="s">
        <v>199</v>
      </c>
      <c r="D191" s="77" t="s">
        <v>42</v>
      </c>
      <c r="E191" s="77" t="s">
        <v>1100</v>
      </c>
      <c r="F191" s="77" t="s">
        <v>4810</v>
      </c>
      <c r="G191" s="77" t="s">
        <v>1101</v>
      </c>
      <c r="H191" s="77" t="s">
        <v>44</v>
      </c>
      <c r="I191" s="77" t="s">
        <v>17</v>
      </c>
      <c r="J191" s="77" t="s">
        <v>19</v>
      </c>
      <c r="K191" s="78" t="s">
        <v>34</v>
      </c>
      <c r="L191" s="77" t="s">
        <v>15</v>
      </c>
      <c r="M191" s="74" t="s">
        <v>12473</v>
      </c>
      <c r="N191" s="74" t="s">
        <v>13</v>
      </c>
      <c r="O191" s="159"/>
      <c r="P191" s="77" t="s">
        <v>1140</v>
      </c>
      <c r="Q191" s="77" t="s">
        <v>35</v>
      </c>
      <c r="R191" s="77" t="s">
        <v>1139</v>
      </c>
      <c r="S191" s="77"/>
      <c r="T191" s="77"/>
      <c r="U191" s="77" t="s">
        <v>1100</v>
      </c>
      <c r="V191" s="74" t="s">
        <v>97</v>
      </c>
      <c r="W191" s="100"/>
      <c r="X191" s="99"/>
      <c r="Y191" s="99"/>
      <c r="Z191" s="100"/>
      <c r="AA191" s="99" t="s">
        <v>1109</v>
      </c>
      <c r="AB191" s="99"/>
      <c r="AC191" s="100" t="s">
        <v>1141</v>
      </c>
      <c r="AD191" s="100" t="s">
        <v>1142</v>
      </c>
      <c r="AE191" s="83"/>
      <c r="AF191" s="54"/>
      <c r="AG191" s="78" t="s">
        <v>10999</v>
      </c>
      <c r="AH191" s="77" t="s">
        <v>20</v>
      </c>
      <c r="AI191" s="77" t="s">
        <v>21</v>
      </c>
      <c r="AJ191" s="77" t="s">
        <v>22</v>
      </c>
      <c r="AK191" s="77" t="s">
        <v>23</v>
      </c>
      <c r="AL191" s="77" t="s">
        <v>1106</v>
      </c>
      <c r="AM191" s="77" t="s">
        <v>25</v>
      </c>
      <c r="AN191" s="77" t="s">
        <v>202</v>
      </c>
      <c r="AO191" s="77" t="s">
        <v>1107</v>
      </c>
      <c r="AP191" s="77" t="s">
        <v>1108</v>
      </c>
      <c r="AQ191" s="77"/>
      <c r="AR191" s="79">
        <f>COUNTIF('Jalon + top _horaire passage'!A:A,A191)+IF(W191&lt;&gt;"",COUNTIF('Jalon + top _horaire passage'!A:A,W191),0)+IF(X191&lt;&gt;"",COUNTIF('Jalon + top _horaire passage'!A:A,X191),0)+IF(Y191&lt;&gt;"",COUNTIF('Jalon + top _horaire passage'!A:A,Y191),0)+IF(AA191&lt;&gt;"",COUNTIF('Jalon + top _horaire passage'!A:A,AA191),0)+IF(AB191&lt;&gt;"",COUNTIF('Jalon + top _horaire passage'!A:A,AB191),0)+IF(AD191&lt;&gt;"",COUNTIF('Jalon + top _horaire passage'!A:A,AD191),0)</f>
        <v>0</v>
      </c>
    </row>
    <row r="192" spans="1:44" x14ac:dyDescent="0.3">
      <c r="A192" s="77" t="s">
        <v>1143</v>
      </c>
      <c r="B192" s="159" t="s">
        <v>12</v>
      </c>
      <c r="C192" s="78" t="s">
        <v>199</v>
      </c>
      <c r="D192" s="77" t="s">
        <v>42</v>
      </c>
      <c r="E192" s="77" t="s">
        <v>1100</v>
      </c>
      <c r="F192" s="77" t="s">
        <v>4810</v>
      </c>
      <c r="G192" s="77" t="s">
        <v>1101</v>
      </c>
      <c r="H192" s="77" t="s">
        <v>44</v>
      </c>
      <c r="I192" s="77" t="s">
        <v>17</v>
      </c>
      <c r="J192" s="77" t="s">
        <v>19</v>
      </c>
      <c r="K192" s="78" t="s">
        <v>34</v>
      </c>
      <c r="L192" s="77" t="s">
        <v>15</v>
      </c>
      <c r="M192" s="74" t="s">
        <v>12473</v>
      </c>
      <c r="N192" s="74" t="s">
        <v>13</v>
      </c>
      <c r="O192" s="159"/>
      <c r="P192" s="77" t="s">
        <v>1140</v>
      </c>
      <c r="Q192" s="77" t="s">
        <v>35</v>
      </c>
      <c r="R192" s="77" t="s">
        <v>1143</v>
      </c>
      <c r="S192" s="77"/>
      <c r="T192" s="77"/>
      <c r="U192" s="77" t="s">
        <v>1100</v>
      </c>
      <c r="V192" s="74" t="s">
        <v>97</v>
      </c>
      <c r="W192" s="100"/>
      <c r="X192" s="99"/>
      <c r="Y192" s="99"/>
      <c r="Z192" s="100"/>
      <c r="AA192" s="99" t="s">
        <v>1109</v>
      </c>
      <c r="AB192" s="99"/>
      <c r="AC192" s="100" t="s">
        <v>1144</v>
      </c>
      <c r="AD192" s="100" t="s">
        <v>1145</v>
      </c>
      <c r="AE192" s="83"/>
      <c r="AF192" s="54"/>
      <c r="AG192" s="78" t="s">
        <v>10999</v>
      </c>
      <c r="AH192" s="77" t="s">
        <v>20</v>
      </c>
      <c r="AI192" s="77" t="s">
        <v>21</v>
      </c>
      <c r="AJ192" s="77" t="s">
        <v>22</v>
      </c>
      <c r="AK192" s="77" t="s">
        <v>23</v>
      </c>
      <c r="AL192" s="77" t="s">
        <v>1106</v>
      </c>
      <c r="AM192" s="77" t="s">
        <v>25</v>
      </c>
      <c r="AN192" s="77" t="s">
        <v>202</v>
      </c>
      <c r="AO192" s="77" t="s">
        <v>1107</v>
      </c>
      <c r="AP192" s="77" t="s">
        <v>1108</v>
      </c>
      <c r="AQ192" s="77"/>
      <c r="AR192" s="79">
        <f>COUNTIF('Jalon + top _horaire passage'!A:A,A192)+IF(W192&lt;&gt;"",COUNTIF('Jalon + top _horaire passage'!A:A,W192),0)+IF(X192&lt;&gt;"",COUNTIF('Jalon + top _horaire passage'!A:A,X192),0)+IF(Y192&lt;&gt;"",COUNTIF('Jalon + top _horaire passage'!A:A,Y192),0)+IF(AA192&lt;&gt;"",COUNTIF('Jalon + top _horaire passage'!A:A,AA192),0)+IF(AB192&lt;&gt;"",COUNTIF('Jalon + top _horaire passage'!A:A,AB192),0)+IF(AD192&lt;&gt;"",COUNTIF('Jalon + top _horaire passage'!A:A,AD192),0)</f>
        <v>0</v>
      </c>
    </row>
    <row r="193" spans="1:44" x14ac:dyDescent="0.3">
      <c r="A193" s="77" t="s">
        <v>1147</v>
      </c>
      <c r="B193" s="159" t="s">
        <v>1148</v>
      </c>
      <c r="C193" s="78" t="s">
        <v>199</v>
      </c>
      <c r="D193" s="77" t="s">
        <v>9</v>
      </c>
      <c r="E193" s="77" t="s">
        <v>1146</v>
      </c>
      <c r="F193" s="77" t="s">
        <v>4810</v>
      </c>
      <c r="G193" s="77" t="s">
        <v>1101</v>
      </c>
      <c r="H193" s="77" t="s">
        <v>44</v>
      </c>
      <c r="I193" s="77" t="s">
        <v>17</v>
      </c>
      <c r="J193" s="77" t="s">
        <v>571</v>
      </c>
      <c r="K193" s="78" t="s">
        <v>18</v>
      </c>
      <c r="L193" s="77" t="s">
        <v>98</v>
      </c>
      <c r="M193" s="74" t="s">
        <v>12473</v>
      </c>
      <c r="N193" s="74" t="s">
        <v>10986</v>
      </c>
      <c r="O193" s="159"/>
      <c r="P193" s="77"/>
      <c r="Q193" s="77" t="s">
        <v>35</v>
      </c>
      <c r="R193" s="77" t="s">
        <v>1147</v>
      </c>
      <c r="S193" s="77"/>
      <c r="T193" s="77"/>
      <c r="U193" s="77" t="s">
        <v>1146</v>
      </c>
      <c r="V193" s="74" t="s">
        <v>216</v>
      </c>
      <c r="W193" s="100"/>
      <c r="X193" s="99"/>
      <c r="Y193" s="99"/>
      <c r="Z193" s="100"/>
      <c r="AA193" s="99" t="s">
        <v>1151</v>
      </c>
      <c r="AB193" s="99"/>
      <c r="AC193" s="100" t="s">
        <v>1149</v>
      </c>
      <c r="AD193" s="100" t="s">
        <v>1150</v>
      </c>
      <c r="AE193" s="83"/>
      <c r="AF193" s="54"/>
      <c r="AG193" s="78" t="s">
        <v>12307</v>
      </c>
      <c r="AH193" s="77" t="s">
        <v>20</v>
      </c>
      <c r="AI193" s="77" t="s">
        <v>21</v>
      </c>
      <c r="AJ193" s="77" t="s">
        <v>22</v>
      </c>
      <c r="AK193" s="77" t="s">
        <v>23</v>
      </c>
      <c r="AL193" s="77" t="s">
        <v>1106</v>
      </c>
      <c r="AM193" s="77" t="s">
        <v>25</v>
      </c>
      <c r="AN193" s="77" t="s">
        <v>202</v>
      </c>
      <c r="AO193" s="77" t="s">
        <v>1107</v>
      </c>
      <c r="AP193" s="77" t="s">
        <v>1108</v>
      </c>
      <c r="AQ193" s="77"/>
      <c r="AR193" s="79">
        <f>COUNTIF('Jalon + top _horaire passage'!A:A,A193)+IF(W193&lt;&gt;"",COUNTIF('Jalon + top _horaire passage'!A:A,W193),0)+IF(X193&lt;&gt;"",COUNTIF('Jalon + top _horaire passage'!A:A,X193),0)+IF(Y193&lt;&gt;"",COUNTIF('Jalon + top _horaire passage'!A:A,Y193),0)+IF(AA193&lt;&gt;"",COUNTIF('Jalon + top _horaire passage'!A:A,AA193),0)+IF(AB193&lt;&gt;"",COUNTIF('Jalon + top _horaire passage'!A:A,AB193),0)+IF(AD193&lt;&gt;"",COUNTIF('Jalon + top _horaire passage'!A:A,AD193),0)</f>
        <v>0</v>
      </c>
    </row>
    <row r="194" spans="1:44" x14ac:dyDescent="0.3">
      <c r="A194" s="77" t="s">
        <v>1152</v>
      </c>
      <c r="B194" s="159" t="s">
        <v>1148</v>
      </c>
      <c r="C194" s="78" t="s">
        <v>199</v>
      </c>
      <c r="D194" s="77" t="s">
        <v>9</v>
      </c>
      <c r="E194" s="77" t="s">
        <v>1146</v>
      </c>
      <c r="F194" s="77" t="s">
        <v>4810</v>
      </c>
      <c r="G194" s="77" t="s">
        <v>1101</v>
      </c>
      <c r="H194" s="77" t="s">
        <v>44</v>
      </c>
      <c r="I194" s="77" t="s">
        <v>17</v>
      </c>
      <c r="J194" s="77" t="s">
        <v>19</v>
      </c>
      <c r="K194" s="78" t="s">
        <v>18</v>
      </c>
      <c r="L194" s="77" t="s">
        <v>15</v>
      </c>
      <c r="M194" s="74" t="s">
        <v>12473</v>
      </c>
      <c r="N194" s="74" t="s">
        <v>10986</v>
      </c>
      <c r="O194" s="159"/>
      <c r="P194" s="77"/>
      <c r="Q194" s="77" t="s">
        <v>35</v>
      </c>
      <c r="R194" s="77" t="s">
        <v>1152</v>
      </c>
      <c r="S194" s="77"/>
      <c r="T194" s="77"/>
      <c r="U194" s="77" t="s">
        <v>1146</v>
      </c>
      <c r="V194" s="74" t="s">
        <v>216</v>
      </c>
      <c r="W194" s="100"/>
      <c r="X194" s="99"/>
      <c r="Y194" s="99"/>
      <c r="Z194" s="100"/>
      <c r="AA194" s="99" t="s">
        <v>1151</v>
      </c>
      <c r="AB194" s="99"/>
      <c r="AC194" s="100" t="s">
        <v>1153</v>
      </c>
      <c r="AD194" s="100" t="s">
        <v>1154</v>
      </c>
      <c r="AE194" s="83"/>
      <c r="AF194" s="54"/>
      <c r="AG194" s="78" t="s">
        <v>12307</v>
      </c>
      <c r="AH194" s="77" t="s">
        <v>20</v>
      </c>
      <c r="AI194" s="77" t="s">
        <v>21</v>
      </c>
      <c r="AJ194" s="77" t="s">
        <v>22</v>
      </c>
      <c r="AK194" s="77" t="s">
        <v>23</v>
      </c>
      <c r="AL194" s="77" t="s">
        <v>1106</v>
      </c>
      <c r="AM194" s="77" t="s">
        <v>25</v>
      </c>
      <c r="AN194" s="77" t="s">
        <v>202</v>
      </c>
      <c r="AO194" s="77" t="s">
        <v>1107</v>
      </c>
      <c r="AP194" s="77" t="s">
        <v>1108</v>
      </c>
      <c r="AQ194" s="77"/>
      <c r="AR194" s="79">
        <f>COUNTIF('Jalon + top _horaire passage'!A:A,A194)+IF(W194&lt;&gt;"",COUNTIF('Jalon + top _horaire passage'!A:A,W194),0)+IF(X194&lt;&gt;"",COUNTIF('Jalon + top _horaire passage'!A:A,X194),0)+IF(Y194&lt;&gt;"",COUNTIF('Jalon + top _horaire passage'!A:A,Y194),0)+IF(AA194&lt;&gt;"",COUNTIF('Jalon + top _horaire passage'!A:A,AA194),0)+IF(AB194&lt;&gt;"",COUNTIF('Jalon + top _horaire passage'!A:A,AB194),0)+IF(AD194&lt;&gt;"",COUNTIF('Jalon + top _horaire passage'!A:A,AD194),0)</f>
        <v>0</v>
      </c>
    </row>
    <row r="195" spans="1:44" x14ac:dyDescent="0.3">
      <c r="A195" s="77" t="s">
        <v>1156</v>
      </c>
      <c r="B195" s="159" t="s">
        <v>1157</v>
      </c>
      <c r="C195" s="78" t="s">
        <v>199</v>
      </c>
      <c r="D195" s="77" t="s">
        <v>9</v>
      </c>
      <c r="E195" s="77" t="s">
        <v>1155</v>
      </c>
      <c r="F195" s="77" t="s">
        <v>4810</v>
      </c>
      <c r="G195" s="77" t="s">
        <v>1101</v>
      </c>
      <c r="H195" s="77" t="s">
        <v>44</v>
      </c>
      <c r="I195" s="77" t="s">
        <v>17</v>
      </c>
      <c r="J195" s="77" t="s">
        <v>19</v>
      </c>
      <c r="K195" s="78" t="s">
        <v>18</v>
      </c>
      <c r="L195" s="77" t="s">
        <v>15</v>
      </c>
      <c r="M195" s="74" t="s">
        <v>12473</v>
      </c>
      <c r="N195" s="74" t="s">
        <v>10986</v>
      </c>
      <c r="O195" s="159"/>
      <c r="P195" s="77"/>
      <c r="Q195" s="77" t="s">
        <v>35</v>
      </c>
      <c r="R195" s="77" t="s">
        <v>1156</v>
      </c>
      <c r="S195" s="77"/>
      <c r="T195" s="77"/>
      <c r="U195" s="77" t="s">
        <v>1155</v>
      </c>
      <c r="V195" s="74" t="s">
        <v>216</v>
      </c>
      <c r="W195" s="100"/>
      <c r="X195" s="99"/>
      <c r="Y195" s="99"/>
      <c r="Z195" s="100"/>
      <c r="AA195" s="99" t="s">
        <v>1160</v>
      </c>
      <c r="AB195" s="99"/>
      <c r="AC195" s="100" t="s">
        <v>1158</v>
      </c>
      <c r="AD195" s="100" t="s">
        <v>1159</v>
      </c>
      <c r="AE195" s="83"/>
      <c r="AF195" s="54"/>
      <c r="AG195" s="78" t="s">
        <v>12307</v>
      </c>
      <c r="AH195" s="77" t="s">
        <v>20</v>
      </c>
      <c r="AI195" s="77" t="s">
        <v>21</v>
      </c>
      <c r="AJ195" s="77" t="s">
        <v>22</v>
      </c>
      <c r="AK195" s="77" t="s">
        <v>23</v>
      </c>
      <c r="AL195" s="77" t="s">
        <v>1106</v>
      </c>
      <c r="AM195" s="77" t="s">
        <v>25</v>
      </c>
      <c r="AN195" s="77" t="s">
        <v>202</v>
      </c>
      <c r="AO195" s="77" t="s">
        <v>1107</v>
      </c>
      <c r="AP195" s="77" t="s">
        <v>1108</v>
      </c>
      <c r="AQ195" s="77"/>
      <c r="AR195" s="79">
        <f>COUNTIF('Jalon + top _horaire passage'!A:A,A195)+IF(W195&lt;&gt;"",COUNTIF('Jalon + top _horaire passage'!A:A,W195),0)+IF(X195&lt;&gt;"",COUNTIF('Jalon + top _horaire passage'!A:A,X195),0)+IF(Y195&lt;&gt;"",COUNTIF('Jalon + top _horaire passage'!A:A,Y195),0)+IF(AA195&lt;&gt;"",COUNTIF('Jalon + top _horaire passage'!A:A,AA195),0)+IF(AB195&lt;&gt;"",COUNTIF('Jalon + top _horaire passage'!A:A,AB195),0)+IF(AD195&lt;&gt;"",COUNTIF('Jalon + top _horaire passage'!A:A,AD195),0)</f>
        <v>0</v>
      </c>
    </row>
    <row r="196" spans="1:44" x14ac:dyDescent="0.3">
      <c r="A196" s="77" t="s">
        <v>1161</v>
      </c>
      <c r="B196" s="159" t="s">
        <v>1157</v>
      </c>
      <c r="C196" s="78" t="s">
        <v>199</v>
      </c>
      <c r="D196" s="77" t="s">
        <v>9</v>
      </c>
      <c r="E196" s="77" t="s">
        <v>1155</v>
      </c>
      <c r="F196" s="77" t="s">
        <v>4810</v>
      </c>
      <c r="G196" s="77" t="s">
        <v>1101</v>
      </c>
      <c r="H196" s="77" t="s">
        <v>44</v>
      </c>
      <c r="I196" s="77" t="s">
        <v>17</v>
      </c>
      <c r="J196" s="77" t="s">
        <v>571</v>
      </c>
      <c r="K196" s="78" t="s">
        <v>18</v>
      </c>
      <c r="L196" s="77" t="s">
        <v>98</v>
      </c>
      <c r="M196" s="74" t="s">
        <v>12473</v>
      </c>
      <c r="N196" s="74" t="s">
        <v>10986</v>
      </c>
      <c r="O196" s="159"/>
      <c r="P196" s="77"/>
      <c r="Q196" s="77" t="s">
        <v>35</v>
      </c>
      <c r="R196" s="77" t="s">
        <v>1161</v>
      </c>
      <c r="S196" s="77"/>
      <c r="T196" s="77"/>
      <c r="U196" s="77" t="s">
        <v>1155</v>
      </c>
      <c r="V196" s="74" t="s">
        <v>216</v>
      </c>
      <c r="W196" s="100"/>
      <c r="X196" s="99"/>
      <c r="Y196" s="99"/>
      <c r="Z196" s="100"/>
      <c r="AA196" s="99" t="s">
        <v>1164</v>
      </c>
      <c r="AB196" s="99"/>
      <c r="AC196" s="100" t="s">
        <v>1162</v>
      </c>
      <c r="AD196" s="100" t="s">
        <v>1163</v>
      </c>
      <c r="AE196" s="83"/>
      <c r="AF196" s="54"/>
      <c r="AG196" s="78" t="s">
        <v>12307</v>
      </c>
      <c r="AH196" s="77" t="s">
        <v>20</v>
      </c>
      <c r="AI196" s="77" t="s">
        <v>21</v>
      </c>
      <c r="AJ196" s="77" t="s">
        <v>22</v>
      </c>
      <c r="AK196" s="77" t="s">
        <v>23</v>
      </c>
      <c r="AL196" s="77" t="s">
        <v>1106</v>
      </c>
      <c r="AM196" s="77" t="s">
        <v>25</v>
      </c>
      <c r="AN196" s="77" t="s">
        <v>202</v>
      </c>
      <c r="AO196" s="77" t="s">
        <v>1107</v>
      </c>
      <c r="AP196" s="77" t="s">
        <v>1108</v>
      </c>
      <c r="AQ196" s="77"/>
      <c r="AR196" s="79">
        <f>COUNTIF('Jalon + top _horaire passage'!A:A,A196)+IF(W196&lt;&gt;"",COUNTIF('Jalon + top _horaire passage'!A:A,W196),0)+IF(X196&lt;&gt;"",COUNTIF('Jalon + top _horaire passage'!A:A,X196),0)+IF(Y196&lt;&gt;"",COUNTIF('Jalon + top _horaire passage'!A:A,Y196),0)+IF(AA196&lt;&gt;"",COUNTIF('Jalon + top _horaire passage'!A:A,AA196),0)+IF(AB196&lt;&gt;"",COUNTIF('Jalon + top _horaire passage'!A:A,AB196),0)+IF(AD196&lt;&gt;"",COUNTIF('Jalon + top _horaire passage'!A:A,AD196),0)</f>
        <v>0</v>
      </c>
    </row>
    <row r="197" spans="1:44" x14ac:dyDescent="0.3">
      <c r="A197" s="77" t="s">
        <v>1165</v>
      </c>
      <c r="B197" s="159" t="s">
        <v>1166</v>
      </c>
      <c r="C197" s="78" t="s">
        <v>199</v>
      </c>
      <c r="D197" s="77" t="s">
        <v>42</v>
      </c>
      <c r="E197" s="77" t="s">
        <v>1165</v>
      </c>
      <c r="F197" s="77" t="s">
        <v>4810</v>
      </c>
      <c r="G197" s="77" t="s">
        <v>1101</v>
      </c>
      <c r="H197" s="77" t="s">
        <v>44</v>
      </c>
      <c r="I197" s="77" t="s">
        <v>17</v>
      </c>
      <c r="J197" s="77" t="s">
        <v>237</v>
      </c>
      <c r="K197" s="78" t="s">
        <v>34</v>
      </c>
      <c r="L197" s="77" t="s">
        <v>98</v>
      </c>
      <c r="M197" s="74" t="s">
        <v>12473</v>
      </c>
      <c r="N197" s="74" t="s">
        <v>13</v>
      </c>
      <c r="O197" s="159"/>
      <c r="P197" s="77" t="s">
        <v>1167</v>
      </c>
      <c r="Q197" s="77" t="s">
        <v>35</v>
      </c>
      <c r="R197" s="77" t="s">
        <v>1165</v>
      </c>
      <c r="S197" s="77"/>
      <c r="T197" s="77" t="s">
        <v>9241</v>
      </c>
      <c r="U197" s="77" t="s">
        <v>9241</v>
      </c>
      <c r="V197" s="74" t="s">
        <v>216</v>
      </c>
      <c r="W197" s="100"/>
      <c r="X197" s="99"/>
      <c r="Y197" s="99"/>
      <c r="Z197" s="100"/>
      <c r="AA197" s="99"/>
      <c r="AB197" s="99"/>
      <c r="AC197" s="100" t="s">
        <v>1165</v>
      </c>
      <c r="AD197" s="100" t="s">
        <v>1168</v>
      </c>
      <c r="AE197" s="83"/>
      <c r="AF197" s="54"/>
      <c r="AG197" s="78" t="s">
        <v>12307</v>
      </c>
      <c r="AH197" s="77" t="s">
        <v>20</v>
      </c>
      <c r="AI197" s="77" t="s">
        <v>21</v>
      </c>
      <c r="AJ197" s="77" t="s">
        <v>22</v>
      </c>
      <c r="AK197" s="77" t="s">
        <v>23</v>
      </c>
      <c r="AL197" s="77" t="s">
        <v>1106</v>
      </c>
      <c r="AM197" s="77" t="s">
        <v>25</v>
      </c>
      <c r="AN197" s="77" t="s">
        <v>202</v>
      </c>
      <c r="AO197" s="77" t="s">
        <v>1107</v>
      </c>
      <c r="AP197" s="77" t="s">
        <v>1108</v>
      </c>
      <c r="AQ197" s="77"/>
      <c r="AR197" s="79">
        <f>COUNTIF('Jalon + top _horaire passage'!A:A,A197)+IF(W197&lt;&gt;"",COUNTIF('Jalon + top _horaire passage'!A:A,W197),0)+IF(X197&lt;&gt;"",COUNTIF('Jalon + top _horaire passage'!A:A,X197),0)+IF(Y197&lt;&gt;"",COUNTIF('Jalon + top _horaire passage'!A:A,Y197),0)+IF(AA197&lt;&gt;"",COUNTIF('Jalon + top _horaire passage'!A:A,AA197),0)+IF(AB197&lt;&gt;"",COUNTIF('Jalon + top _horaire passage'!A:A,AB197),0)+IF(AD197&lt;&gt;"",COUNTIF('Jalon + top _horaire passage'!A:A,AD197),0)</f>
        <v>0</v>
      </c>
    </row>
    <row r="198" spans="1:44" x14ac:dyDescent="0.3">
      <c r="A198" s="77" t="s">
        <v>1169</v>
      </c>
      <c r="B198" s="159" t="s">
        <v>12627</v>
      </c>
      <c r="C198" s="78" t="s">
        <v>829</v>
      </c>
      <c r="D198" s="77" t="s">
        <v>42</v>
      </c>
      <c r="E198" s="77" t="s">
        <v>1169</v>
      </c>
      <c r="F198" s="77" t="s">
        <v>12350</v>
      </c>
      <c r="G198" s="77" t="s">
        <v>12351</v>
      </c>
      <c r="H198" s="77" t="s">
        <v>44</v>
      </c>
      <c r="I198" s="77" t="s">
        <v>221</v>
      </c>
      <c r="J198" s="77" t="s">
        <v>571</v>
      </c>
      <c r="K198" s="78" t="s">
        <v>34</v>
      </c>
      <c r="L198" s="77" t="s">
        <v>98</v>
      </c>
      <c r="M198" s="74" t="s">
        <v>12473</v>
      </c>
      <c r="N198" s="74" t="s">
        <v>13</v>
      </c>
      <c r="O198" s="159"/>
      <c r="P198" s="77" t="s">
        <v>1170</v>
      </c>
      <c r="Q198" s="77" t="s">
        <v>35</v>
      </c>
      <c r="R198" s="77" t="s">
        <v>1169</v>
      </c>
      <c r="S198" s="77"/>
      <c r="T198" s="77" t="s">
        <v>9241</v>
      </c>
      <c r="U198" s="77" t="s">
        <v>11043</v>
      </c>
      <c r="V198" s="74" t="s">
        <v>216</v>
      </c>
      <c r="W198" s="100"/>
      <c r="X198" s="99"/>
      <c r="Y198" s="99"/>
      <c r="Z198" s="100"/>
      <c r="AA198" s="99" t="s">
        <v>1173</v>
      </c>
      <c r="AB198" s="99"/>
      <c r="AC198" s="100" t="s">
        <v>1171</v>
      </c>
      <c r="AD198" s="100" t="s">
        <v>1172</v>
      </c>
      <c r="AE198" s="83"/>
      <c r="AF198" s="54"/>
      <c r="AG198" s="78" t="s">
        <v>12307</v>
      </c>
      <c r="AH198" s="77" t="s">
        <v>222</v>
      </c>
      <c r="AI198" s="77" t="s">
        <v>830</v>
      </c>
      <c r="AJ198" s="77" t="s">
        <v>831</v>
      </c>
      <c r="AK198" s="77" t="s">
        <v>832</v>
      </c>
      <c r="AL198" s="77" t="s">
        <v>833</v>
      </c>
      <c r="AM198" s="77" t="s">
        <v>227</v>
      </c>
      <c r="AN198" s="77" t="s">
        <v>834</v>
      </c>
      <c r="AO198" s="77" t="s">
        <v>835</v>
      </c>
      <c r="AP198" s="77" t="s">
        <v>836</v>
      </c>
      <c r="AQ198" s="77"/>
      <c r="AR198" s="79">
        <f>COUNTIF('Jalon + top _horaire passage'!A:A,A198)+IF(W198&lt;&gt;"",COUNTIF('Jalon + top _horaire passage'!A:A,W198),0)+IF(X198&lt;&gt;"",COUNTIF('Jalon + top _horaire passage'!A:A,X198),0)+IF(Y198&lt;&gt;"",COUNTIF('Jalon + top _horaire passage'!A:A,Y198),0)+IF(AA198&lt;&gt;"",COUNTIF('Jalon + top _horaire passage'!A:A,AA198),0)+IF(AB198&lt;&gt;"",COUNTIF('Jalon + top _horaire passage'!A:A,AB198),0)+IF(AD198&lt;&gt;"",COUNTIF('Jalon + top _horaire passage'!A:A,AD198),0)</f>
        <v>0</v>
      </c>
    </row>
    <row r="199" spans="1:44" x14ac:dyDescent="0.3">
      <c r="A199" s="77" t="s">
        <v>1175</v>
      </c>
      <c r="B199" s="159" t="s">
        <v>12</v>
      </c>
      <c r="C199" s="78" t="s">
        <v>199</v>
      </c>
      <c r="D199" s="77" t="s">
        <v>9</v>
      </c>
      <c r="E199" s="77" t="s">
        <v>1174</v>
      </c>
      <c r="F199" s="77" t="s">
        <v>4810</v>
      </c>
      <c r="G199" s="77" t="s">
        <v>1101</v>
      </c>
      <c r="H199" s="77" t="s">
        <v>44</v>
      </c>
      <c r="I199" s="77" t="s">
        <v>17</v>
      </c>
      <c r="J199" s="77" t="s">
        <v>19</v>
      </c>
      <c r="K199" s="78" t="s">
        <v>18</v>
      </c>
      <c r="L199" s="77" t="s">
        <v>15</v>
      </c>
      <c r="M199" s="74" t="s">
        <v>12473</v>
      </c>
      <c r="N199" s="74" t="s">
        <v>10986</v>
      </c>
      <c r="O199" s="159"/>
      <c r="P199" s="77"/>
      <c r="Q199" s="77" t="s">
        <v>35</v>
      </c>
      <c r="R199" s="77" t="s">
        <v>1175</v>
      </c>
      <c r="S199" s="77"/>
      <c r="T199" s="77"/>
      <c r="U199" s="77" t="s">
        <v>1174</v>
      </c>
      <c r="V199" s="74" t="s">
        <v>216</v>
      </c>
      <c r="W199" s="100"/>
      <c r="X199" s="99"/>
      <c r="Y199" s="99"/>
      <c r="Z199" s="100"/>
      <c r="AA199" s="99" t="s">
        <v>1178</v>
      </c>
      <c r="AB199" s="99"/>
      <c r="AC199" s="100" t="s">
        <v>1176</v>
      </c>
      <c r="AD199" s="100" t="s">
        <v>1177</v>
      </c>
      <c r="AE199" s="83"/>
      <c r="AF199" s="54"/>
      <c r="AG199" s="78" t="s">
        <v>12307</v>
      </c>
      <c r="AH199" s="77" t="s">
        <v>20</v>
      </c>
      <c r="AI199" s="77" t="s">
        <v>21</v>
      </c>
      <c r="AJ199" s="77" t="s">
        <v>22</v>
      </c>
      <c r="AK199" s="77" t="s">
        <v>23</v>
      </c>
      <c r="AL199" s="77" t="s">
        <v>1106</v>
      </c>
      <c r="AM199" s="77" t="s">
        <v>25</v>
      </c>
      <c r="AN199" s="77" t="s">
        <v>202</v>
      </c>
      <c r="AO199" s="77" t="s">
        <v>1107</v>
      </c>
      <c r="AP199" s="77" t="s">
        <v>1108</v>
      </c>
      <c r="AQ199" s="77"/>
      <c r="AR199" s="79">
        <f>COUNTIF('Jalon + top _horaire passage'!A:A,A199)+IF(W199&lt;&gt;"",COUNTIF('Jalon + top _horaire passage'!A:A,W199),0)+IF(X199&lt;&gt;"",COUNTIF('Jalon + top _horaire passage'!A:A,X199),0)+IF(Y199&lt;&gt;"",COUNTIF('Jalon + top _horaire passage'!A:A,Y199),0)+IF(AA199&lt;&gt;"",COUNTIF('Jalon + top _horaire passage'!A:A,AA199),0)+IF(AB199&lt;&gt;"",COUNTIF('Jalon + top _horaire passage'!A:A,AB199),0)+IF(AD199&lt;&gt;"",COUNTIF('Jalon + top _horaire passage'!A:A,AD199),0)</f>
        <v>0</v>
      </c>
    </row>
    <row r="200" spans="1:44" x14ac:dyDescent="0.3">
      <c r="A200" s="77" t="s">
        <v>1179</v>
      </c>
      <c r="B200" s="159" t="s">
        <v>12</v>
      </c>
      <c r="C200" s="78" t="s">
        <v>199</v>
      </c>
      <c r="D200" s="77" t="s">
        <v>42</v>
      </c>
      <c r="E200" s="77" t="s">
        <v>1100</v>
      </c>
      <c r="F200" s="77" t="s">
        <v>4810</v>
      </c>
      <c r="G200" s="77" t="s">
        <v>1101</v>
      </c>
      <c r="H200" s="77" t="s">
        <v>44</v>
      </c>
      <c r="I200" s="77" t="s">
        <v>17</v>
      </c>
      <c r="J200" s="77" t="s">
        <v>19</v>
      </c>
      <c r="K200" s="78" t="s">
        <v>34</v>
      </c>
      <c r="L200" s="77" t="s">
        <v>15</v>
      </c>
      <c r="M200" s="74" t="s">
        <v>12473</v>
      </c>
      <c r="N200" s="74" t="s">
        <v>13</v>
      </c>
      <c r="O200" s="159"/>
      <c r="P200" s="77" t="s">
        <v>1121</v>
      </c>
      <c r="Q200" s="77" t="s">
        <v>35</v>
      </c>
      <c r="R200" s="77" t="s">
        <v>1179</v>
      </c>
      <c r="S200" s="77"/>
      <c r="T200" s="77"/>
      <c r="U200" s="77" t="s">
        <v>1100</v>
      </c>
      <c r="V200" s="74" t="s">
        <v>97</v>
      </c>
      <c r="W200" s="100"/>
      <c r="X200" s="99"/>
      <c r="Y200" s="99"/>
      <c r="Z200" s="100"/>
      <c r="AA200" s="99" t="s">
        <v>1109</v>
      </c>
      <c r="AB200" s="99"/>
      <c r="AC200" s="100" t="s">
        <v>1180</v>
      </c>
      <c r="AD200" s="100" t="s">
        <v>1181</v>
      </c>
      <c r="AE200" s="83"/>
      <c r="AF200" s="54"/>
      <c r="AG200" s="78" t="s">
        <v>10999</v>
      </c>
      <c r="AH200" s="77" t="s">
        <v>20</v>
      </c>
      <c r="AI200" s="77" t="s">
        <v>21</v>
      </c>
      <c r="AJ200" s="77" t="s">
        <v>22</v>
      </c>
      <c r="AK200" s="77" t="s">
        <v>23</v>
      </c>
      <c r="AL200" s="77" t="s">
        <v>1106</v>
      </c>
      <c r="AM200" s="77" t="s">
        <v>25</v>
      </c>
      <c r="AN200" s="77" t="s">
        <v>202</v>
      </c>
      <c r="AO200" s="77" t="s">
        <v>1107</v>
      </c>
      <c r="AP200" s="77" t="s">
        <v>1108</v>
      </c>
      <c r="AQ200" s="77"/>
      <c r="AR200" s="79">
        <f>COUNTIF('Jalon + top _horaire passage'!A:A,A200)+IF(W200&lt;&gt;"",COUNTIF('Jalon + top _horaire passage'!A:A,W200),0)+IF(X200&lt;&gt;"",COUNTIF('Jalon + top _horaire passage'!A:A,X200),0)+IF(Y200&lt;&gt;"",COUNTIF('Jalon + top _horaire passage'!A:A,Y200),0)+IF(AA200&lt;&gt;"",COUNTIF('Jalon + top _horaire passage'!A:A,AA200),0)+IF(AB200&lt;&gt;"",COUNTIF('Jalon + top _horaire passage'!A:A,AB200),0)+IF(AD200&lt;&gt;"",COUNTIF('Jalon + top _horaire passage'!A:A,AD200),0)</f>
        <v>0</v>
      </c>
    </row>
    <row r="201" spans="1:44" x14ac:dyDescent="0.3">
      <c r="A201" s="77" t="s">
        <v>1182</v>
      </c>
      <c r="B201" s="159" t="s">
        <v>12</v>
      </c>
      <c r="C201" s="78" t="s">
        <v>199</v>
      </c>
      <c r="D201" s="77" t="s">
        <v>42</v>
      </c>
      <c r="E201" s="77" t="s">
        <v>1100</v>
      </c>
      <c r="F201" s="77" t="s">
        <v>4810</v>
      </c>
      <c r="G201" s="77" t="s">
        <v>1101</v>
      </c>
      <c r="H201" s="77" t="s">
        <v>44</v>
      </c>
      <c r="I201" s="77" t="s">
        <v>17</v>
      </c>
      <c r="J201" s="77" t="s">
        <v>19</v>
      </c>
      <c r="K201" s="78" t="s">
        <v>34</v>
      </c>
      <c r="L201" s="77" t="s">
        <v>15</v>
      </c>
      <c r="M201" s="74" t="s">
        <v>12473</v>
      </c>
      <c r="N201" s="74" t="s">
        <v>13</v>
      </c>
      <c r="O201" s="159"/>
      <c r="P201" s="77" t="s">
        <v>1183</v>
      </c>
      <c r="Q201" s="77" t="s">
        <v>35</v>
      </c>
      <c r="R201" s="77" t="s">
        <v>1182</v>
      </c>
      <c r="S201" s="77"/>
      <c r="T201" s="77"/>
      <c r="U201" s="77" t="s">
        <v>1100</v>
      </c>
      <c r="V201" s="74" t="s">
        <v>97</v>
      </c>
      <c r="W201" s="100"/>
      <c r="X201" s="99"/>
      <c r="Y201" s="99"/>
      <c r="Z201" s="100"/>
      <c r="AA201" s="99" t="s">
        <v>1109</v>
      </c>
      <c r="AB201" s="99"/>
      <c r="AC201" s="100" t="s">
        <v>1184</v>
      </c>
      <c r="AD201" s="100" t="s">
        <v>1185</v>
      </c>
      <c r="AE201" s="83"/>
      <c r="AF201" s="54"/>
      <c r="AG201" s="78" t="s">
        <v>10999</v>
      </c>
      <c r="AH201" s="77" t="s">
        <v>20</v>
      </c>
      <c r="AI201" s="77" t="s">
        <v>21</v>
      </c>
      <c r="AJ201" s="77" t="s">
        <v>22</v>
      </c>
      <c r="AK201" s="77" t="s">
        <v>23</v>
      </c>
      <c r="AL201" s="77" t="s">
        <v>1106</v>
      </c>
      <c r="AM201" s="77" t="s">
        <v>25</v>
      </c>
      <c r="AN201" s="77" t="s">
        <v>202</v>
      </c>
      <c r="AO201" s="77" t="s">
        <v>1107</v>
      </c>
      <c r="AP201" s="77" t="s">
        <v>1108</v>
      </c>
      <c r="AQ201" s="77"/>
      <c r="AR201" s="79">
        <f>COUNTIF('Jalon + top _horaire passage'!A:A,A201)+IF(W201&lt;&gt;"",COUNTIF('Jalon + top _horaire passage'!A:A,W201),0)+IF(X201&lt;&gt;"",COUNTIF('Jalon + top _horaire passage'!A:A,X201),0)+IF(Y201&lt;&gt;"",COUNTIF('Jalon + top _horaire passage'!A:A,Y201),0)+IF(AA201&lt;&gt;"",COUNTIF('Jalon + top _horaire passage'!A:A,AA201),0)+IF(AB201&lt;&gt;"",COUNTIF('Jalon + top _horaire passage'!A:A,AB201),0)+IF(AD201&lt;&gt;"",COUNTIF('Jalon + top _horaire passage'!A:A,AD201),0)</f>
        <v>0</v>
      </c>
    </row>
    <row r="202" spans="1:44" x14ac:dyDescent="0.3">
      <c r="A202" s="77" t="s">
        <v>1186</v>
      </c>
      <c r="B202" s="159" t="s">
        <v>12</v>
      </c>
      <c r="C202" s="78" t="s">
        <v>199</v>
      </c>
      <c r="D202" s="77" t="s">
        <v>42</v>
      </c>
      <c r="E202" s="77" t="s">
        <v>1100</v>
      </c>
      <c r="F202" s="77" t="s">
        <v>4810</v>
      </c>
      <c r="G202" s="77" t="s">
        <v>1101</v>
      </c>
      <c r="H202" s="77" t="s">
        <v>44</v>
      </c>
      <c r="I202" s="77" t="s">
        <v>17</v>
      </c>
      <c r="J202" s="77" t="s">
        <v>19</v>
      </c>
      <c r="K202" s="78" t="s">
        <v>34</v>
      </c>
      <c r="L202" s="77" t="s">
        <v>15</v>
      </c>
      <c r="M202" s="74" t="s">
        <v>12473</v>
      </c>
      <c r="N202" s="74" t="s">
        <v>13</v>
      </c>
      <c r="O202" s="159"/>
      <c r="P202" s="77" t="s">
        <v>1187</v>
      </c>
      <c r="Q202" s="77" t="s">
        <v>35</v>
      </c>
      <c r="R202" s="77" t="s">
        <v>1186</v>
      </c>
      <c r="S202" s="77"/>
      <c r="T202" s="77"/>
      <c r="U202" s="77" t="s">
        <v>1100</v>
      </c>
      <c r="V202" s="74" t="s">
        <v>97</v>
      </c>
      <c r="W202" s="100"/>
      <c r="X202" s="99"/>
      <c r="Y202" s="99"/>
      <c r="Z202" s="100"/>
      <c r="AA202" s="99" t="s">
        <v>1109</v>
      </c>
      <c r="AB202" s="99"/>
      <c r="AC202" s="100" t="s">
        <v>1188</v>
      </c>
      <c r="AD202" s="100" t="s">
        <v>1189</v>
      </c>
      <c r="AE202" s="83"/>
      <c r="AF202" s="54"/>
      <c r="AG202" s="78" t="s">
        <v>10999</v>
      </c>
      <c r="AH202" s="77" t="s">
        <v>20</v>
      </c>
      <c r="AI202" s="77" t="s">
        <v>21</v>
      </c>
      <c r="AJ202" s="77" t="s">
        <v>22</v>
      </c>
      <c r="AK202" s="77" t="s">
        <v>23</v>
      </c>
      <c r="AL202" s="77" t="s">
        <v>1106</v>
      </c>
      <c r="AM202" s="77" t="s">
        <v>25</v>
      </c>
      <c r="AN202" s="77" t="s">
        <v>202</v>
      </c>
      <c r="AO202" s="77" t="s">
        <v>1107</v>
      </c>
      <c r="AP202" s="77" t="s">
        <v>1108</v>
      </c>
      <c r="AQ202" s="77"/>
      <c r="AR202" s="79">
        <f>COUNTIF('Jalon + top _horaire passage'!A:A,A202)+IF(W202&lt;&gt;"",COUNTIF('Jalon + top _horaire passage'!A:A,W202),0)+IF(X202&lt;&gt;"",COUNTIF('Jalon + top _horaire passage'!A:A,X202),0)+IF(Y202&lt;&gt;"",COUNTIF('Jalon + top _horaire passage'!A:A,Y202),0)+IF(AA202&lt;&gt;"",COUNTIF('Jalon + top _horaire passage'!A:A,AA202),0)+IF(AB202&lt;&gt;"",COUNTIF('Jalon + top _horaire passage'!A:A,AB202),0)+IF(AD202&lt;&gt;"",COUNTIF('Jalon + top _horaire passage'!A:A,AD202),0)</f>
        <v>0</v>
      </c>
    </row>
    <row r="203" spans="1:44" x14ac:dyDescent="0.3">
      <c r="A203" s="77" t="s">
        <v>1190</v>
      </c>
      <c r="B203" s="159" t="s">
        <v>12</v>
      </c>
      <c r="C203" s="78" t="s">
        <v>199</v>
      </c>
      <c r="D203" s="77" t="s">
        <v>42</v>
      </c>
      <c r="E203" s="77" t="s">
        <v>1100</v>
      </c>
      <c r="F203" s="77" t="s">
        <v>4810</v>
      </c>
      <c r="G203" s="77" t="s">
        <v>1101</v>
      </c>
      <c r="H203" s="77" t="s">
        <v>44</v>
      </c>
      <c r="I203" s="77" t="s">
        <v>17</v>
      </c>
      <c r="J203" s="77" t="s">
        <v>19</v>
      </c>
      <c r="K203" s="78" t="s">
        <v>34</v>
      </c>
      <c r="L203" s="77" t="s">
        <v>15</v>
      </c>
      <c r="M203" s="74" t="s">
        <v>12473</v>
      </c>
      <c r="N203" s="74" t="s">
        <v>13</v>
      </c>
      <c r="O203" s="159"/>
      <c r="P203" s="77" t="s">
        <v>1129</v>
      </c>
      <c r="Q203" s="77" t="s">
        <v>35</v>
      </c>
      <c r="R203" s="77" t="s">
        <v>1190</v>
      </c>
      <c r="S203" s="77"/>
      <c r="T203" s="77"/>
      <c r="U203" s="77" t="s">
        <v>1100</v>
      </c>
      <c r="V203" s="74" t="s">
        <v>97</v>
      </c>
      <c r="W203" s="100"/>
      <c r="X203" s="99"/>
      <c r="Y203" s="99"/>
      <c r="Z203" s="100"/>
      <c r="AA203" s="99" t="s">
        <v>1109</v>
      </c>
      <c r="AB203" s="99"/>
      <c r="AC203" s="100" t="s">
        <v>1191</v>
      </c>
      <c r="AD203" s="100" t="s">
        <v>1192</v>
      </c>
      <c r="AE203" s="83"/>
      <c r="AF203" s="54"/>
      <c r="AG203" s="78" t="s">
        <v>10999</v>
      </c>
      <c r="AH203" s="77" t="s">
        <v>20</v>
      </c>
      <c r="AI203" s="77" t="s">
        <v>21</v>
      </c>
      <c r="AJ203" s="77" t="s">
        <v>22</v>
      </c>
      <c r="AK203" s="77" t="s">
        <v>23</v>
      </c>
      <c r="AL203" s="77" t="s">
        <v>1106</v>
      </c>
      <c r="AM203" s="77" t="s">
        <v>25</v>
      </c>
      <c r="AN203" s="77" t="s">
        <v>202</v>
      </c>
      <c r="AO203" s="77" t="s">
        <v>1107</v>
      </c>
      <c r="AP203" s="77" t="s">
        <v>1108</v>
      </c>
      <c r="AQ203" s="77"/>
      <c r="AR203" s="79">
        <f>COUNTIF('Jalon + top _horaire passage'!A:A,A203)+IF(W203&lt;&gt;"",COUNTIF('Jalon + top _horaire passage'!A:A,W203),0)+IF(X203&lt;&gt;"",COUNTIF('Jalon + top _horaire passage'!A:A,X203),0)+IF(Y203&lt;&gt;"",COUNTIF('Jalon + top _horaire passage'!A:A,Y203),0)+IF(AA203&lt;&gt;"",COUNTIF('Jalon + top _horaire passage'!A:A,AA203),0)+IF(AB203&lt;&gt;"",COUNTIF('Jalon + top _horaire passage'!A:A,AB203),0)+IF(AD203&lt;&gt;"",COUNTIF('Jalon + top _horaire passage'!A:A,AD203),0)</f>
        <v>0</v>
      </c>
    </row>
    <row r="204" spans="1:44" x14ac:dyDescent="0.3">
      <c r="A204" s="77" t="s">
        <v>1193</v>
      </c>
      <c r="B204" s="159" t="s">
        <v>12</v>
      </c>
      <c r="C204" s="78" t="s">
        <v>199</v>
      </c>
      <c r="D204" s="77" t="s">
        <v>42</v>
      </c>
      <c r="E204" s="77" t="s">
        <v>1100</v>
      </c>
      <c r="F204" s="77" t="s">
        <v>4810</v>
      </c>
      <c r="G204" s="77" t="s">
        <v>1101</v>
      </c>
      <c r="H204" s="77" t="s">
        <v>44</v>
      </c>
      <c r="I204" s="77" t="s">
        <v>17</v>
      </c>
      <c r="J204" s="77" t="s">
        <v>19</v>
      </c>
      <c r="K204" s="78" t="s">
        <v>34</v>
      </c>
      <c r="L204" s="77" t="s">
        <v>15</v>
      </c>
      <c r="M204" s="74" t="s">
        <v>12473</v>
      </c>
      <c r="N204" s="74" t="s">
        <v>13</v>
      </c>
      <c r="O204" s="159"/>
      <c r="P204" s="77" t="s">
        <v>1194</v>
      </c>
      <c r="Q204" s="77" t="s">
        <v>35</v>
      </c>
      <c r="R204" s="77" t="s">
        <v>1193</v>
      </c>
      <c r="S204" s="77"/>
      <c r="T204" s="77"/>
      <c r="U204" s="77" t="s">
        <v>1100</v>
      </c>
      <c r="V204" s="74" t="s">
        <v>97</v>
      </c>
      <c r="W204" s="100"/>
      <c r="X204" s="99"/>
      <c r="Y204" s="99"/>
      <c r="Z204" s="100"/>
      <c r="AA204" s="99" t="s">
        <v>1109</v>
      </c>
      <c r="AB204" s="99"/>
      <c r="AC204" s="100" t="s">
        <v>1195</v>
      </c>
      <c r="AD204" s="100" t="s">
        <v>1196</v>
      </c>
      <c r="AE204" s="83"/>
      <c r="AF204" s="54"/>
      <c r="AG204" s="78" t="s">
        <v>10999</v>
      </c>
      <c r="AH204" s="77" t="s">
        <v>20</v>
      </c>
      <c r="AI204" s="77" t="s">
        <v>21</v>
      </c>
      <c r="AJ204" s="77" t="s">
        <v>22</v>
      </c>
      <c r="AK204" s="77" t="s">
        <v>23</v>
      </c>
      <c r="AL204" s="77" t="s">
        <v>1106</v>
      </c>
      <c r="AM204" s="77" t="s">
        <v>25</v>
      </c>
      <c r="AN204" s="77" t="s">
        <v>202</v>
      </c>
      <c r="AO204" s="77" t="s">
        <v>1107</v>
      </c>
      <c r="AP204" s="77" t="s">
        <v>1108</v>
      </c>
      <c r="AQ204" s="77"/>
      <c r="AR204" s="79">
        <f>COUNTIF('Jalon + top _horaire passage'!A:A,A204)+IF(W204&lt;&gt;"",COUNTIF('Jalon + top _horaire passage'!A:A,W204),0)+IF(X204&lt;&gt;"",COUNTIF('Jalon + top _horaire passage'!A:A,X204),0)+IF(Y204&lt;&gt;"",COUNTIF('Jalon + top _horaire passage'!A:A,Y204),0)+IF(AA204&lt;&gt;"",COUNTIF('Jalon + top _horaire passage'!A:A,AA204),0)+IF(AB204&lt;&gt;"",COUNTIF('Jalon + top _horaire passage'!A:A,AB204),0)+IF(AD204&lt;&gt;"",COUNTIF('Jalon + top _horaire passage'!A:A,AD204),0)</f>
        <v>0</v>
      </c>
    </row>
    <row r="205" spans="1:44" x14ac:dyDescent="0.3">
      <c r="A205" s="77" t="s">
        <v>1197</v>
      </c>
      <c r="B205" s="159" t="s">
        <v>12</v>
      </c>
      <c r="C205" s="78" t="s">
        <v>199</v>
      </c>
      <c r="D205" s="77" t="s">
        <v>42</v>
      </c>
      <c r="E205" s="77" t="s">
        <v>1100</v>
      </c>
      <c r="F205" s="77" t="s">
        <v>4810</v>
      </c>
      <c r="G205" s="77" t="s">
        <v>1101</v>
      </c>
      <c r="H205" s="77" t="s">
        <v>44</v>
      </c>
      <c r="I205" s="77" t="s">
        <v>17</v>
      </c>
      <c r="J205" s="77" t="s">
        <v>19</v>
      </c>
      <c r="K205" s="78" t="s">
        <v>34</v>
      </c>
      <c r="L205" s="77" t="s">
        <v>15</v>
      </c>
      <c r="M205" s="74" t="s">
        <v>12473</v>
      </c>
      <c r="N205" s="74" t="s">
        <v>13</v>
      </c>
      <c r="O205" s="159"/>
      <c r="P205" s="77" t="s">
        <v>1198</v>
      </c>
      <c r="Q205" s="77" t="s">
        <v>35</v>
      </c>
      <c r="R205" s="77" t="s">
        <v>1197</v>
      </c>
      <c r="S205" s="77"/>
      <c r="T205" s="77"/>
      <c r="U205" s="77" t="s">
        <v>1100</v>
      </c>
      <c r="V205" s="74" t="s">
        <v>97</v>
      </c>
      <c r="W205" s="100"/>
      <c r="X205" s="99"/>
      <c r="Y205" s="99"/>
      <c r="Z205" s="100"/>
      <c r="AA205" s="99" t="s">
        <v>1109</v>
      </c>
      <c r="AB205" s="99"/>
      <c r="AC205" s="100" t="s">
        <v>1199</v>
      </c>
      <c r="AD205" s="100" t="s">
        <v>1200</v>
      </c>
      <c r="AE205" s="83"/>
      <c r="AF205" s="54"/>
      <c r="AG205" s="78" t="s">
        <v>10999</v>
      </c>
      <c r="AH205" s="77" t="s">
        <v>20</v>
      </c>
      <c r="AI205" s="77" t="s">
        <v>21</v>
      </c>
      <c r="AJ205" s="77" t="s">
        <v>22</v>
      </c>
      <c r="AK205" s="77" t="s">
        <v>23</v>
      </c>
      <c r="AL205" s="77" t="s">
        <v>1106</v>
      </c>
      <c r="AM205" s="77" t="s">
        <v>25</v>
      </c>
      <c r="AN205" s="77" t="s">
        <v>202</v>
      </c>
      <c r="AO205" s="77" t="s">
        <v>1107</v>
      </c>
      <c r="AP205" s="77" t="s">
        <v>1108</v>
      </c>
      <c r="AQ205" s="77"/>
      <c r="AR205" s="79">
        <f>COUNTIF('Jalon + top _horaire passage'!A:A,A205)+IF(W205&lt;&gt;"",COUNTIF('Jalon + top _horaire passage'!A:A,W205),0)+IF(X205&lt;&gt;"",COUNTIF('Jalon + top _horaire passage'!A:A,X205),0)+IF(Y205&lt;&gt;"",COUNTIF('Jalon + top _horaire passage'!A:A,Y205),0)+IF(AA205&lt;&gt;"",COUNTIF('Jalon + top _horaire passage'!A:A,AA205),0)+IF(AB205&lt;&gt;"",COUNTIF('Jalon + top _horaire passage'!A:A,AB205),0)+IF(AD205&lt;&gt;"",COUNTIF('Jalon + top _horaire passage'!A:A,AD205),0)</f>
        <v>0</v>
      </c>
    </row>
    <row r="206" spans="1:44" x14ac:dyDescent="0.3">
      <c r="A206" s="77" t="s">
        <v>1201</v>
      </c>
      <c r="B206" s="159" t="s">
        <v>12</v>
      </c>
      <c r="C206" s="78" t="s">
        <v>199</v>
      </c>
      <c r="D206" s="77" t="s">
        <v>42</v>
      </c>
      <c r="E206" s="77" t="s">
        <v>1100</v>
      </c>
      <c r="F206" s="77" t="s">
        <v>4810</v>
      </c>
      <c r="G206" s="77" t="s">
        <v>1101</v>
      </c>
      <c r="H206" s="77" t="s">
        <v>44</v>
      </c>
      <c r="I206" s="77" t="s">
        <v>17</v>
      </c>
      <c r="J206" s="77" t="s">
        <v>19</v>
      </c>
      <c r="K206" s="78" t="s">
        <v>34</v>
      </c>
      <c r="L206" s="77" t="s">
        <v>15</v>
      </c>
      <c r="M206" s="74" t="s">
        <v>12473</v>
      </c>
      <c r="N206" s="74" t="s">
        <v>13</v>
      </c>
      <c r="O206" s="159"/>
      <c r="P206" s="77" t="s">
        <v>1198</v>
      </c>
      <c r="Q206" s="77" t="s">
        <v>35</v>
      </c>
      <c r="R206" s="77" t="s">
        <v>1201</v>
      </c>
      <c r="S206" s="77"/>
      <c r="T206" s="77"/>
      <c r="U206" s="77" t="s">
        <v>1100</v>
      </c>
      <c r="V206" s="74" t="s">
        <v>97</v>
      </c>
      <c r="W206" s="100"/>
      <c r="X206" s="99"/>
      <c r="Y206" s="99"/>
      <c r="Z206" s="100"/>
      <c r="AA206" s="99" t="s">
        <v>1109</v>
      </c>
      <c r="AB206" s="99"/>
      <c r="AC206" s="100" t="s">
        <v>1202</v>
      </c>
      <c r="AD206" s="100" t="s">
        <v>1203</v>
      </c>
      <c r="AE206" s="83"/>
      <c r="AF206" s="54"/>
      <c r="AG206" s="78" t="s">
        <v>10999</v>
      </c>
      <c r="AH206" s="77" t="s">
        <v>20</v>
      </c>
      <c r="AI206" s="77" t="s">
        <v>21</v>
      </c>
      <c r="AJ206" s="77" t="s">
        <v>22</v>
      </c>
      <c r="AK206" s="77" t="s">
        <v>23</v>
      </c>
      <c r="AL206" s="77" t="s">
        <v>1106</v>
      </c>
      <c r="AM206" s="77" t="s">
        <v>25</v>
      </c>
      <c r="AN206" s="77" t="s">
        <v>202</v>
      </c>
      <c r="AO206" s="77" t="s">
        <v>1107</v>
      </c>
      <c r="AP206" s="77" t="s">
        <v>1108</v>
      </c>
      <c r="AQ206" s="77"/>
      <c r="AR206" s="79">
        <f>COUNTIF('Jalon + top _horaire passage'!A:A,A206)+IF(W206&lt;&gt;"",COUNTIF('Jalon + top _horaire passage'!A:A,W206),0)+IF(X206&lt;&gt;"",COUNTIF('Jalon + top _horaire passage'!A:A,X206),0)+IF(Y206&lt;&gt;"",COUNTIF('Jalon + top _horaire passage'!A:A,Y206),0)+IF(AA206&lt;&gt;"",COUNTIF('Jalon + top _horaire passage'!A:A,AA206),0)+IF(AB206&lt;&gt;"",COUNTIF('Jalon + top _horaire passage'!A:A,AB206),0)+IF(AD206&lt;&gt;"",COUNTIF('Jalon + top _horaire passage'!A:A,AD206),0)</f>
        <v>0</v>
      </c>
    </row>
    <row r="207" spans="1:44" x14ac:dyDescent="0.3">
      <c r="A207" s="77" t="s">
        <v>1204</v>
      </c>
      <c r="B207" s="159" t="s">
        <v>12</v>
      </c>
      <c r="C207" s="78" t="s">
        <v>199</v>
      </c>
      <c r="D207" s="77" t="s">
        <v>42</v>
      </c>
      <c r="E207" s="77" t="s">
        <v>1100</v>
      </c>
      <c r="F207" s="77" t="s">
        <v>4810</v>
      </c>
      <c r="G207" s="77" t="s">
        <v>1101</v>
      </c>
      <c r="H207" s="77" t="s">
        <v>44</v>
      </c>
      <c r="I207" s="77" t="s">
        <v>17</v>
      </c>
      <c r="J207" s="77" t="s">
        <v>19</v>
      </c>
      <c r="K207" s="78" t="s">
        <v>34</v>
      </c>
      <c r="L207" s="77" t="s">
        <v>15</v>
      </c>
      <c r="M207" s="74" t="s">
        <v>12473</v>
      </c>
      <c r="N207" s="74" t="s">
        <v>13</v>
      </c>
      <c r="O207" s="159"/>
      <c r="P207" s="77" t="s">
        <v>1205</v>
      </c>
      <c r="Q207" s="77" t="s">
        <v>35</v>
      </c>
      <c r="R207" s="77" t="s">
        <v>1204</v>
      </c>
      <c r="S207" s="77"/>
      <c r="T207" s="77"/>
      <c r="U207" s="77" t="s">
        <v>1100</v>
      </c>
      <c r="V207" s="74" t="s">
        <v>97</v>
      </c>
      <c r="W207" s="100"/>
      <c r="X207" s="99"/>
      <c r="Y207" s="99"/>
      <c r="Z207" s="100"/>
      <c r="AA207" s="99" t="s">
        <v>1109</v>
      </c>
      <c r="AB207" s="99"/>
      <c r="AC207" s="100" t="s">
        <v>1206</v>
      </c>
      <c r="AD207" s="100" t="s">
        <v>1207</v>
      </c>
      <c r="AE207" s="83"/>
      <c r="AF207" s="54"/>
      <c r="AG207" s="78" t="s">
        <v>10999</v>
      </c>
      <c r="AH207" s="77" t="s">
        <v>20</v>
      </c>
      <c r="AI207" s="77" t="s">
        <v>21</v>
      </c>
      <c r="AJ207" s="77" t="s">
        <v>22</v>
      </c>
      <c r="AK207" s="77" t="s">
        <v>23</v>
      </c>
      <c r="AL207" s="77" t="s">
        <v>1106</v>
      </c>
      <c r="AM207" s="77" t="s">
        <v>25</v>
      </c>
      <c r="AN207" s="77" t="s">
        <v>202</v>
      </c>
      <c r="AO207" s="77" t="s">
        <v>1107</v>
      </c>
      <c r="AP207" s="77" t="s">
        <v>1108</v>
      </c>
      <c r="AQ207" s="77"/>
      <c r="AR207" s="79">
        <f>COUNTIF('Jalon + top _horaire passage'!A:A,A207)+IF(W207&lt;&gt;"",COUNTIF('Jalon + top _horaire passage'!A:A,W207),0)+IF(X207&lt;&gt;"",COUNTIF('Jalon + top _horaire passage'!A:A,X207),0)+IF(Y207&lt;&gt;"",COUNTIF('Jalon + top _horaire passage'!A:A,Y207),0)+IF(AA207&lt;&gt;"",COUNTIF('Jalon + top _horaire passage'!A:A,AA207),0)+IF(AB207&lt;&gt;"",COUNTIF('Jalon + top _horaire passage'!A:A,AB207),0)+IF(AD207&lt;&gt;"",COUNTIF('Jalon + top _horaire passage'!A:A,AD207),0)</f>
        <v>0</v>
      </c>
    </row>
    <row r="208" spans="1:44" x14ac:dyDescent="0.3">
      <c r="A208" s="77" t="s">
        <v>1208</v>
      </c>
      <c r="B208" s="159" t="s">
        <v>12</v>
      </c>
      <c r="C208" s="78" t="s">
        <v>199</v>
      </c>
      <c r="D208" s="77" t="s">
        <v>42</v>
      </c>
      <c r="E208" s="77" t="s">
        <v>1100</v>
      </c>
      <c r="F208" s="77" t="s">
        <v>4810</v>
      </c>
      <c r="G208" s="77" t="s">
        <v>1101</v>
      </c>
      <c r="H208" s="77" t="s">
        <v>44</v>
      </c>
      <c r="I208" s="77" t="s">
        <v>17</v>
      </c>
      <c r="J208" s="77" t="s">
        <v>19</v>
      </c>
      <c r="K208" s="78" t="s">
        <v>34</v>
      </c>
      <c r="L208" s="77" t="s">
        <v>15</v>
      </c>
      <c r="M208" s="74" t="s">
        <v>12473</v>
      </c>
      <c r="N208" s="74" t="s">
        <v>13</v>
      </c>
      <c r="O208" s="159"/>
      <c r="P208" s="77" t="s">
        <v>1205</v>
      </c>
      <c r="Q208" s="77" t="s">
        <v>35</v>
      </c>
      <c r="R208" s="77" t="s">
        <v>1208</v>
      </c>
      <c r="S208" s="77"/>
      <c r="T208" s="77"/>
      <c r="U208" s="77" t="s">
        <v>1100</v>
      </c>
      <c r="V208" s="74" t="s">
        <v>97</v>
      </c>
      <c r="W208" s="100"/>
      <c r="X208" s="99"/>
      <c r="Y208" s="99"/>
      <c r="Z208" s="100"/>
      <c r="AA208" s="99" t="s">
        <v>1109</v>
      </c>
      <c r="AB208" s="99"/>
      <c r="AC208" s="100" t="s">
        <v>1209</v>
      </c>
      <c r="AD208" s="100" t="s">
        <v>1210</v>
      </c>
      <c r="AE208" s="83"/>
      <c r="AF208" s="54"/>
      <c r="AG208" s="78" t="s">
        <v>10999</v>
      </c>
      <c r="AH208" s="77" t="s">
        <v>20</v>
      </c>
      <c r="AI208" s="77" t="s">
        <v>21</v>
      </c>
      <c r="AJ208" s="77" t="s">
        <v>22</v>
      </c>
      <c r="AK208" s="77" t="s">
        <v>23</v>
      </c>
      <c r="AL208" s="77" t="s">
        <v>1106</v>
      </c>
      <c r="AM208" s="77" t="s">
        <v>25</v>
      </c>
      <c r="AN208" s="77" t="s">
        <v>202</v>
      </c>
      <c r="AO208" s="77" t="s">
        <v>1107</v>
      </c>
      <c r="AP208" s="77" t="s">
        <v>1108</v>
      </c>
      <c r="AQ208" s="77"/>
      <c r="AR208" s="79">
        <f>COUNTIF('Jalon + top _horaire passage'!A:A,A208)+IF(W208&lt;&gt;"",COUNTIF('Jalon + top _horaire passage'!A:A,W208),0)+IF(X208&lt;&gt;"",COUNTIF('Jalon + top _horaire passage'!A:A,X208),0)+IF(Y208&lt;&gt;"",COUNTIF('Jalon + top _horaire passage'!A:A,Y208),0)+IF(AA208&lt;&gt;"",COUNTIF('Jalon + top _horaire passage'!A:A,AA208),0)+IF(AB208&lt;&gt;"",COUNTIF('Jalon + top _horaire passage'!A:A,AB208),0)+IF(AD208&lt;&gt;"",COUNTIF('Jalon + top _horaire passage'!A:A,AD208),0)</f>
        <v>0</v>
      </c>
    </row>
    <row r="209" spans="1:44" x14ac:dyDescent="0.3">
      <c r="A209" s="77" t="s">
        <v>1211</v>
      </c>
      <c r="B209" s="159" t="s">
        <v>12</v>
      </c>
      <c r="C209" s="78" t="s">
        <v>199</v>
      </c>
      <c r="D209" s="77" t="s">
        <v>42</v>
      </c>
      <c r="E209" s="77" t="s">
        <v>1100</v>
      </c>
      <c r="F209" s="77" t="s">
        <v>4810</v>
      </c>
      <c r="G209" s="77" t="s">
        <v>1101</v>
      </c>
      <c r="H209" s="77" t="s">
        <v>44</v>
      </c>
      <c r="I209" s="77" t="s">
        <v>17</v>
      </c>
      <c r="J209" s="77" t="s">
        <v>19</v>
      </c>
      <c r="K209" s="78" t="s">
        <v>34</v>
      </c>
      <c r="L209" s="77" t="s">
        <v>15</v>
      </c>
      <c r="M209" s="74" t="s">
        <v>12473</v>
      </c>
      <c r="N209" s="74" t="s">
        <v>13</v>
      </c>
      <c r="O209" s="159"/>
      <c r="P209" s="77" t="s">
        <v>1133</v>
      </c>
      <c r="Q209" s="77" t="s">
        <v>35</v>
      </c>
      <c r="R209" s="77" t="s">
        <v>1211</v>
      </c>
      <c r="S209" s="77"/>
      <c r="T209" s="77"/>
      <c r="U209" s="77" t="s">
        <v>1100</v>
      </c>
      <c r="V209" s="74" t="s">
        <v>97</v>
      </c>
      <c r="W209" s="100"/>
      <c r="X209" s="99"/>
      <c r="Y209" s="99"/>
      <c r="Z209" s="100"/>
      <c r="AA209" s="99" t="s">
        <v>1109</v>
      </c>
      <c r="AB209" s="99"/>
      <c r="AC209" s="100" t="s">
        <v>1212</v>
      </c>
      <c r="AD209" s="100" t="s">
        <v>1213</v>
      </c>
      <c r="AE209" s="83"/>
      <c r="AF209" s="54"/>
      <c r="AG209" s="78" t="s">
        <v>10999</v>
      </c>
      <c r="AH209" s="77" t="s">
        <v>20</v>
      </c>
      <c r="AI209" s="77" t="s">
        <v>21</v>
      </c>
      <c r="AJ209" s="77" t="s">
        <v>22</v>
      </c>
      <c r="AK209" s="77" t="s">
        <v>23</v>
      </c>
      <c r="AL209" s="77" t="s">
        <v>1106</v>
      </c>
      <c r="AM209" s="77" t="s">
        <v>25</v>
      </c>
      <c r="AN209" s="77" t="s">
        <v>202</v>
      </c>
      <c r="AO209" s="77" t="s">
        <v>1107</v>
      </c>
      <c r="AP209" s="77" t="s">
        <v>1108</v>
      </c>
      <c r="AQ209" s="77"/>
      <c r="AR209" s="79">
        <f>COUNTIF('Jalon + top _horaire passage'!A:A,A209)+IF(W209&lt;&gt;"",COUNTIF('Jalon + top _horaire passage'!A:A,W209),0)+IF(X209&lt;&gt;"",COUNTIF('Jalon + top _horaire passage'!A:A,X209),0)+IF(Y209&lt;&gt;"",COUNTIF('Jalon + top _horaire passage'!A:A,Y209),0)+IF(AA209&lt;&gt;"",COUNTIF('Jalon + top _horaire passage'!A:A,AA209),0)+IF(AB209&lt;&gt;"",COUNTIF('Jalon + top _horaire passage'!A:A,AB209),0)+IF(AD209&lt;&gt;"",COUNTIF('Jalon + top _horaire passage'!A:A,AD209),0)</f>
        <v>0</v>
      </c>
    </row>
    <row r="210" spans="1:44" x14ac:dyDescent="0.3">
      <c r="A210" s="77" t="s">
        <v>1214</v>
      </c>
      <c r="B210" s="159" t="s">
        <v>12</v>
      </c>
      <c r="C210" s="78" t="s">
        <v>199</v>
      </c>
      <c r="D210" s="77" t="s">
        <v>42</v>
      </c>
      <c r="E210" s="77" t="s">
        <v>1100</v>
      </c>
      <c r="F210" s="77" t="s">
        <v>4810</v>
      </c>
      <c r="G210" s="77" t="s">
        <v>1101</v>
      </c>
      <c r="H210" s="77" t="s">
        <v>44</v>
      </c>
      <c r="I210" s="77" t="s">
        <v>17</v>
      </c>
      <c r="J210" s="77" t="s">
        <v>19</v>
      </c>
      <c r="K210" s="78" t="s">
        <v>34</v>
      </c>
      <c r="L210" s="77" t="s">
        <v>15</v>
      </c>
      <c r="M210" s="74" t="s">
        <v>12473</v>
      </c>
      <c r="N210" s="74" t="s">
        <v>13</v>
      </c>
      <c r="O210" s="159"/>
      <c r="P210" s="77" t="s">
        <v>1129</v>
      </c>
      <c r="Q210" s="77" t="s">
        <v>35</v>
      </c>
      <c r="R210" s="77" t="s">
        <v>1214</v>
      </c>
      <c r="S210" s="77"/>
      <c r="T210" s="77"/>
      <c r="U210" s="77" t="s">
        <v>1100</v>
      </c>
      <c r="V210" s="74" t="s">
        <v>97</v>
      </c>
      <c r="W210" s="100"/>
      <c r="X210" s="99"/>
      <c r="Y210" s="99"/>
      <c r="Z210" s="100"/>
      <c r="AA210" s="99" t="s">
        <v>1109</v>
      </c>
      <c r="AB210" s="99"/>
      <c r="AC210" s="100" t="s">
        <v>1215</v>
      </c>
      <c r="AD210" s="100" t="s">
        <v>1216</v>
      </c>
      <c r="AE210" s="83"/>
      <c r="AF210" s="54"/>
      <c r="AG210" s="78" t="s">
        <v>10999</v>
      </c>
      <c r="AH210" s="77" t="s">
        <v>20</v>
      </c>
      <c r="AI210" s="77" t="s">
        <v>21</v>
      </c>
      <c r="AJ210" s="77" t="s">
        <v>22</v>
      </c>
      <c r="AK210" s="77" t="s">
        <v>23</v>
      </c>
      <c r="AL210" s="77" t="s">
        <v>1106</v>
      </c>
      <c r="AM210" s="77" t="s">
        <v>25</v>
      </c>
      <c r="AN210" s="77" t="s">
        <v>202</v>
      </c>
      <c r="AO210" s="77" t="s">
        <v>1107</v>
      </c>
      <c r="AP210" s="77" t="s">
        <v>1108</v>
      </c>
      <c r="AQ210" s="77"/>
      <c r="AR210" s="79">
        <f>COUNTIF('Jalon + top _horaire passage'!A:A,A210)+IF(W210&lt;&gt;"",COUNTIF('Jalon + top _horaire passage'!A:A,W210),0)+IF(X210&lt;&gt;"",COUNTIF('Jalon + top _horaire passage'!A:A,X210),0)+IF(Y210&lt;&gt;"",COUNTIF('Jalon + top _horaire passage'!A:A,Y210),0)+IF(AA210&lt;&gt;"",COUNTIF('Jalon + top _horaire passage'!A:A,AA210),0)+IF(AB210&lt;&gt;"",COUNTIF('Jalon + top _horaire passage'!A:A,AB210),0)+IF(AD210&lt;&gt;"",COUNTIF('Jalon + top _horaire passage'!A:A,AD210),0)</f>
        <v>0</v>
      </c>
    </row>
    <row r="211" spans="1:44" x14ac:dyDescent="0.3">
      <c r="A211" s="77" t="s">
        <v>1217</v>
      </c>
      <c r="B211" s="159" t="s">
        <v>12</v>
      </c>
      <c r="C211" s="78" t="s">
        <v>199</v>
      </c>
      <c r="D211" s="77" t="s">
        <v>42</v>
      </c>
      <c r="E211" s="77" t="s">
        <v>1100</v>
      </c>
      <c r="F211" s="77" t="s">
        <v>4810</v>
      </c>
      <c r="G211" s="77" t="s">
        <v>1101</v>
      </c>
      <c r="H211" s="77" t="s">
        <v>44</v>
      </c>
      <c r="I211" s="77" t="s">
        <v>17</v>
      </c>
      <c r="J211" s="77" t="s">
        <v>19</v>
      </c>
      <c r="K211" s="78" t="s">
        <v>34</v>
      </c>
      <c r="L211" s="77" t="s">
        <v>15</v>
      </c>
      <c r="M211" s="74" t="s">
        <v>12473</v>
      </c>
      <c r="N211" s="74" t="s">
        <v>13</v>
      </c>
      <c r="O211" s="159"/>
      <c r="P211" s="77" t="s">
        <v>1218</v>
      </c>
      <c r="Q211" s="77" t="s">
        <v>35</v>
      </c>
      <c r="R211" s="77" t="s">
        <v>1217</v>
      </c>
      <c r="S211" s="77"/>
      <c r="T211" s="77"/>
      <c r="U211" s="77" t="s">
        <v>1100</v>
      </c>
      <c r="V211" s="74" t="s">
        <v>97</v>
      </c>
      <c r="W211" s="100"/>
      <c r="X211" s="99"/>
      <c r="Y211" s="99"/>
      <c r="Z211" s="100"/>
      <c r="AA211" s="99" t="s">
        <v>1109</v>
      </c>
      <c r="AB211" s="99"/>
      <c r="AC211" s="100" t="s">
        <v>1219</v>
      </c>
      <c r="AD211" s="100" t="s">
        <v>1220</v>
      </c>
      <c r="AE211" s="83"/>
      <c r="AF211" s="54"/>
      <c r="AG211" s="78" t="s">
        <v>10999</v>
      </c>
      <c r="AH211" s="77" t="s">
        <v>20</v>
      </c>
      <c r="AI211" s="77" t="s">
        <v>21</v>
      </c>
      <c r="AJ211" s="77" t="s">
        <v>22</v>
      </c>
      <c r="AK211" s="77" t="s">
        <v>23</v>
      </c>
      <c r="AL211" s="77" t="s">
        <v>1106</v>
      </c>
      <c r="AM211" s="77" t="s">
        <v>25</v>
      </c>
      <c r="AN211" s="77" t="s">
        <v>202</v>
      </c>
      <c r="AO211" s="77" t="s">
        <v>1107</v>
      </c>
      <c r="AP211" s="77" t="s">
        <v>1108</v>
      </c>
      <c r="AQ211" s="77"/>
      <c r="AR211" s="79">
        <f>COUNTIF('Jalon + top _horaire passage'!A:A,A211)+IF(W211&lt;&gt;"",COUNTIF('Jalon + top _horaire passage'!A:A,W211),0)+IF(X211&lt;&gt;"",COUNTIF('Jalon + top _horaire passage'!A:A,X211),0)+IF(Y211&lt;&gt;"",COUNTIF('Jalon + top _horaire passage'!A:A,Y211),0)+IF(AA211&lt;&gt;"",COUNTIF('Jalon + top _horaire passage'!A:A,AA211),0)+IF(AB211&lt;&gt;"",COUNTIF('Jalon + top _horaire passage'!A:A,AB211),0)+IF(AD211&lt;&gt;"",COUNTIF('Jalon + top _horaire passage'!A:A,AD211),0)</f>
        <v>0</v>
      </c>
    </row>
    <row r="212" spans="1:44" x14ac:dyDescent="0.3">
      <c r="A212" s="77" t="s">
        <v>1221</v>
      </c>
      <c r="B212" s="159" t="s">
        <v>12</v>
      </c>
      <c r="C212" s="78" t="s">
        <v>199</v>
      </c>
      <c r="D212" s="77" t="s">
        <v>42</v>
      </c>
      <c r="E212" s="77" t="s">
        <v>1100</v>
      </c>
      <c r="F212" s="77" t="s">
        <v>4810</v>
      </c>
      <c r="G212" s="77" t="s">
        <v>1101</v>
      </c>
      <c r="H212" s="77" t="s">
        <v>44</v>
      </c>
      <c r="I212" s="77" t="s">
        <v>17</v>
      </c>
      <c r="J212" s="77" t="s">
        <v>19</v>
      </c>
      <c r="K212" s="78" t="s">
        <v>34</v>
      </c>
      <c r="L212" s="77" t="s">
        <v>15</v>
      </c>
      <c r="M212" s="74" t="s">
        <v>12473</v>
      </c>
      <c r="N212" s="74" t="s">
        <v>13</v>
      </c>
      <c r="O212" s="159"/>
      <c r="P212" s="77" t="s">
        <v>1218</v>
      </c>
      <c r="Q212" s="77" t="s">
        <v>35</v>
      </c>
      <c r="R212" s="77" t="s">
        <v>1221</v>
      </c>
      <c r="S212" s="77"/>
      <c r="T212" s="77"/>
      <c r="U212" s="77" t="s">
        <v>1100</v>
      </c>
      <c r="V212" s="74" t="s">
        <v>97</v>
      </c>
      <c r="W212" s="100"/>
      <c r="X212" s="99"/>
      <c r="Y212" s="99"/>
      <c r="Z212" s="100"/>
      <c r="AA212" s="99" t="s">
        <v>1109</v>
      </c>
      <c r="AB212" s="99"/>
      <c r="AC212" s="100" t="s">
        <v>1222</v>
      </c>
      <c r="AD212" s="100" t="s">
        <v>1223</v>
      </c>
      <c r="AE212" s="83"/>
      <c r="AF212" s="54"/>
      <c r="AG212" s="78" t="s">
        <v>10999</v>
      </c>
      <c r="AH212" s="77" t="s">
        <v>20</v>
      </c>
      <c r="AI212" s="77" t="s">
        <v>21</v>
      </c>
      <c r="AJ212" s="77" t="s">
        <v>22</v>
      </c>
      <c r="AK212" s="77" t="s">
        <v>23</v>
      </c>
      <c r="AL212" s="77" t="s">
        <v>1106</v>
      </c>
      <c r="AM212" s="77" t="s">
        <v>25</v>
      </c>
      <c r="AN212" s="77" t="s">
        <v>202</v>
      </c>
      <c r="AO212" s="77" t="s">
        <v>1107</v>
      </c>
      <c r="AP212" s="77" t="s">
        <v>1108</v>
      </c>
      <c r="AQ212" s="77"/>
      <c r="AR212" s="79">
        <f>COUNTIF('Jalon + top _horaire passage'!A:A,A212)+IF(W212&lt;&gt;"",COUNTIF('Jalon + top _horaire passage'!A:A,W212),0)+IF(X212&lt;&gt;"",COUNTIF('Jalon + top _horaire passage'!A:A,X212),0)+IF(Y212&lt;&gt;"",COUNTIF('Jalon + top _horaire passage'!A:A,Y212),0)+IF(AA212&lt;&gt;"",COUNTIF('Jalon + top _horaire passage'!A:A,AA212),0)+IF(AB212&lt;&gt;"",COUNTIF('Jalon + top _horaire passage'!A:A,AB212),0)+IF(AD212&lt;&gt;"",COUNTIF('Jalon + top _horaire passage'!A:A,AD212),0)</f>
        <v>0</v>
      </c>
    </row>
    <row r="213" spans="1:44" x14ac:dyDescent="0.3">
      <c r="A213" s="77" t="s">
        <v>1224</v>
      </c>
      <c r="B213" s="159" t="s">
        <v>12</v>
      </c>
      <c r="C213" s="78" t="s">
        <v>199</v>
      </c>
      <c r="D213" s="77" t="s">
        <v>42</v>
      </c>
      <c r="E213" s="77" t="s">
        <v>1100</v>
      </c>
      <c r="F213" s="77" t="s">
        <v>4810</v>
      </c>
      <c r="G213" s="77" t="s">
        <v>1101</v>
      </c>
      <c r="H213" s="77" t="s">
        <v>44</v>
      </c>
      <c r="I213" s="77" t="s">
        <v>17</v>
      </c>
      <c r="J213" s="77" t="s">
        <v>19</v>
      </c>
      <c r="K213" s="78" t="s">
        <v>34</v>
      </c>
      <c r="L213" s="77" t="s">
        <v>15</v>
      </c>
      <c r="M213" s="74" t="s">
        <v>12473</v>
      </c>
      <c r="N213" s="74" t="s">
        <v>13</v>
      </c>
      <c r="O213" s="159"/>
      <c r="P213" s="77" t="s">
        <v>1129</v>
      </c>
      <c r="Q213" s="77" t="s">
        <v>35</v>
      </c>
      <c r="R213" s="77" t="s">
        <v>1224</v>
      </c>
      <c r="S213" s="77"/>
      <c r="T213" s="77"/>
      <c r="U213" s="77" t="s">
        <v>1100</v>
      </c>
      <c r="V213" s="74" t="s">
        <v>97</v>
      </c>
      <c r="W213" s="100"/>
      <c r="X213" s="99"/>
      <c r="Y213" s="99"/>
      <c r="Z213" s="100"/>
      <c r="AA213" s="99" t="s">
        <v>1109</v>
      </c>
      <c r="AB213" s="99"/>
      <c r="AC213" s="100" t="s">
        <v>1225</v>
      </c>
      <c r="AD213" s="100" t="s">
        <v>1226</v>
      </c>
      <c r="AE213" s="83"/>
      <c r="AF213" s="54"/>
      <c r="AG213" s="78" t="s">
        <v>10999</v>
      </c>
      <c r="AH213" s="77" t="s">
        <v>20</v>
      </c>
      <c r="AI213" s="77" t="s">
        <v>21</v>
      </c>
      <c r="AJ213" s="77" t="s">
        <v>22</v>
      </c>
      <c r="AK213" s="77" t="s">
        <v>23</v>
      </c>
      <c r="AL213" s="77" t="s">
        <v>1106</v>
      </c>
      <c r="AM213" s="77" t="s">
        <v>25</v>
      </c>
      <c r="AN213" s="77" t="s">
        <v>202</v>
      </c>
      <c r="AO213" s="77" t="s">
        <v>1107</v>
      </c>
      <c r="AP213" s="77" t="s">
        <v>1108</v>
      </c>
      <c r="AQ213" s="77"/>
      <c r="AR213" s="79">
        <f>COUNTIF('Jalon + top _horaire passage'!A:A,A213)+IF(W213&lt;&gt;"",COUNTIF('Jalon + top _horaire passage'!A:A,W213),0)+IF(X213&lt;&gt;"",COUNTIF('Jalon + top _horaire passage'!A:A,X213),0)+IF(Y213&lt;&gt;"",COUNTIF('Jalon + top _horaire passage'!A:A,Y213),0)+IF(AA213&lt;&gt;"",COUNTIF('Jalon + top _horaire passage'!A:A,AA213),0)+IF(AB213&lt;&gt;"",COUNTIF('Jalon + top _horaire passage'!A:A,AB213),0)+IF(AD213&lt;&gt;"",COUNTIF('Jalon + top _horaire passage'!A:A,AD213),0)</f>
        <v>0</v>
      </c>
    </row>
    <row r="214" spans="1:44" x14ac:dyDescent="0.3">
      <c r="A214" s="77" t="s">
        <v>1227</v>
      </c>
      <c r="B214" s="159" t="s">
        <v>12</v>
      </c>
      <c r="C214" s="78" t="s">
        <v>199</v>
      </c>
      <c r="D214" s="77" t="s">
        <v>42</v>
      </c>
      <c r="E214" s="77" t="s">
        <v>1100</v>
      </c>
      <c r="F214" s="77" t="s">
        <v>4810</v>
      </c>
      <c r="G214" s="77" t="s">
        <v>1101</v>
      </c>
      <c r="H214" s="77" t="s">
        <v>44</v>
      </c>
      <c r="I214" s="77" t="s">
        <v>17</v>
      </c>
      <c r="J214" s="77" t="s">
        <v>19</v>
      </c>
      <c r="K214" s="78" t="s">
        <v>34</v>
      </c>
      <c r="L214" s="77" t="s">
        <v>15</v>
      </c>
      <c r="M214" s="74" t="s">
        <v>12473</v>
      </c>
      <c r="N214" s="74" t="s">
        <v>13</v>
      </c>
      <c r="O214" s="159"/>
      <c r="P214" s="77" t="s">
        <v>1129</v>
      </c>
      <c r="Q214" s="77" t="s">
        <v>35</v>
      </c>
      <c r="R214" s="77" t="s">
        <v>1227</v>
      </c>
      <c r="S214" s="77"/>
      <c r="T214" s="77"/>
      <c r="U214" s="77" t="s">
        <v>1100</v>
      </c>
      <c r="V214" s="74" t="s">
        <v>97</v>
      </c>
      <c r="W214" s="100"/>
      <c r="X214" s="99"/>
      <c r="Y214" s="99"/>
      <c r="Z214" s="100"/>
      <c r="AA214" s="99" t="s">
        <v>1109</v>
      </c>
      <c r="AB214" s="99"/>
      <c r="AC214" s="100" t="s">
        <v>1228</v>
      </c>
      <c r="AD214" s="100" t="s">
        <v>1229</v>
      </c>
      <c r="AE214" s="83"/>
      <c r="AF214" s="54"/>
      <c r="AG214" s="78" t="s">
        <v>10999</v>
      </c>
      <c r="AH214" s="77" t="s">
        <v>20</v>
      </c>
      <c r="AI214" s="77" t="s">
        <v>21</v>
      </c>
      <c r="AJ214" s="77" t="s">
        <v>22</v>
      </c>
      <c r="AK214" s="77" t="s">
        <v>23</v>
      </c>
      <c r="AL214" s="77" t="s">
        <v>1106</v>
      </c>
      <c r="AM214" s="77" t="s">
        <v>25</v>
      </c>
      <c r="AN214" s="77" t="s">
        <v>202</v>
      </c>
      <c r="AO214" s="77" t="s">
        <v>1107</v>
      </c>
      <c r="AP214" s="77" t="s">
        <v>1108</v>
      </c>
      <c r="AQ214" s="77"/>
      <c r="AR214" s="79">
        <f>COUNTIF('Jalon + top _horaire passage'!A:A,A214)+IF(W214&lt;&gt;"",COUNTIF('Jalon + top _horaire passage'!A:A,W214),0)+IF(X214&lt;&gt;"",COUNTIF('Jalon + top _horaire passage'!A:A,X214),0)+IF(Y214&lt;&gt;"",COUNTIF('Jalon + top _horaire passage'!A:A,Y214),0)+IF(AA214&lt;&gt;"",COUNTIF('Jalon + top _horaire passage'!A:A,AA214),0)+IF(AB214&lt;&gt;"",COUNTIF('Jalon + top _horaire passage'!A:A,AB214),0)+IF(AD214&lt;&gt;"",COUNTIF('Jalon + top _horaire passage'!A:A,AD214),0)</f>
        <v>0</v>
      </c>
    </row>
    <row r="215" spans="1:44" x14ac:dyDescent="0.3">
      <c r="A215" s="77" t="s">
        <v>1230</v>
      </c>
      <c r="B215" s="159" t="s">
        <v>12546</v>
      </c>
      <c r="C215" s="78" t="s">
        <v>199</v>
      </c>
      <c r="D215" s="77" t="s">
        <v>9</v>
      </c>
      <c r="E215" s="77" t="s">
        <v>1230</v>
      </c>
      <c r="F215" s="77" t="s">
        <v>4810</v>
      </c>
      <c r="G215" s="77" t="s">
        <v>1101</v>
      </c>
      <c r="H215" s="77" t="s">
        <v>44</v>
      </c>
      <c r="I215" s="77" t="s">
        <v>17</v>
      </c>
      <c r="J215" s="77" t="s">
        <v>237</v>
      </c>
      <c r="K215" s="78" t="s">
        <v>18</v>
      </c>
      <c r="L215" s="77" t="s">
        <v>98</v>
      </c>
      <c r="M215" s="74" t="s">
        <v>12473</v>
      </c>
      <c r="N215" s="74" t="s">
        <v>10986</v>
      </c>
      <c r="O215" s="159" t="s">
        <v>12470</v>
      </c>
      <c r="P215" s="77"/>
      <c r="Q215" s="77" t="s">
        <v>35</v>
      </c>
      <c r="R215" s="77" t="s">
        <v>1230</v>
      </c>
      <c r="S215" s="77"/>
      <c r="T215" s="77" t="s">
        <v>9241</v>
      </c>
      <c r="U215" s="77" t="s">
        <v>1230</v>
      </c>
      <c r="V215" s="74" t="s">
        <v>216</v>
      </c>
      <c r="W215" s="100"/>
      <c r="X215" s="99"/>
      <c r="Y215" s="99"/>
      <c r="Z215" s="100"/>
      <c r="AA215" s="99" t="s">
        <v>1233</v>
      </c>
      <c r="AB215" s="99"/>
      <c r="AC215" s="100" t="s">
        <v>1231</v>
      </c>
      <c r="AD215" s="100" t="s">
        <v>1232</v>
      </c>
      <c r="AE215" s="83"/>
      <c r="AF215" s="54"/>
      <c r="AG215" s="78" t="s">
        <v>12307</v>
      </c>
      <c r="AH215" s="77" t="s">
        <v>20</v>
      </c>
      <c r="AI215" s="77" t="s">
        <v>21</v>
      </c>
      <c r="AJ215" s="77" t="s">
        <v>22</v>
      </c>
      <c r="AK215" s="77" t="s">
        <v>23</v>
      </c>
      <c r="AL215" s="77" t="s">
        <v>1106</v>
      </c>
      <c r="AM215" s="77" t="s">
        <v>25</v>
      </c>
      <c r="AN215" s="77" t="s">
        <v>202</v>
      </c>
      <c r="AO215" s="77" t="s">
        <v>1107</v>
      </c>
      <c r="AP215" s="77" t="s">
        <v>1108</v>
      </c>
      <c r="AQ215" s="77"/>
      <c r="AR215" s="79">
        <f>COUNTIF('Jalon + top _horaire passage'!A:A,A215)+IF(W215&lt;&gt;"",COUNTIF('Jalon + top _horaire passage'!A:A,W215),0)+IF(X215&lt;&gt;"",COUNTIF('Jalon + top _horaire passage'!A:A,X215),0)+IF(Y215&lt;&gt;"",COUNTIF('Jalon + top _horaire passage'!A:A,Y215),0)+IF(AA215&lt;&gt;"",COUNTIF('Jalon + top _horaire passage'!A:A,AA215),0)+IF(AB215&lt;&gt;"",COUNTIF('Jalon + top _horaire passage'!A:A,AB215),0)+IF(AD215&lt;&gt;"",COUNTIF('Jalon + top _horaire passage'!A:A,AD215),0)</f>
        <v>0</v>
      </c>
    </row>
    <row r="216" spans="1:44" x14ac:dyDescent="0.3">
      <c r="A216" s="77" t="s">
        <v>1234</v>
      </c>
      <c r="B216" s="159" t="s">
        <v>12</v>
      </c>
      <c r="C216" s="78" t="s">
        <v>199</v>
      </c>
      <c r="D216" s="77" t="s">
        <v>42</v>
      </c>
      <c r="E216" s="77" t="s">
        <v>1234</v>
      </c>
      <c r="F216" s="77" t="s">
        <v>4810</v>
      </c>
      <c r="G216" s="77" t="s">
        <v>1101</v>
      </c>
      <c r="H216" s="77" t="s">
        <v>44</v>
      </c>
      <c r="I216" s="77" t="s">
        <v>17</v>
      </c>
      <c r="J216" s="77" t="s">
        <v>571</v>
      </c>
      <c r="K216" s="78" t="s">
        <v>34</v>
      </c>
      <c r="L216" s="77" t="s">
        <v>98</v>
      </c>
      <c r="M216" s="74" t="s">
        <v>12473</v>
      </c>
      <c r="N216" s="74" t="s">
        <v>13</v>
      </c>
      <c r="O216" s="159"/>
      <c r="P216" s="77" t="s">
        <v>1235</v>
      </c>
      <c r="Q216" s="77" t="s">
        <v>35</v>
      </c>
      <c r="R216" s="77" t="s">
        <v>1234</v>
      </c>
      <c r="S216" s="77"/>
      <c r="T216" s="77" t="s">
        <v>9241</v>
      </c>
      <c r="U216" s="77" t="s">
        <v>1234</v>
      </c>
      <c r="V216" s="74" t="s">
        <v>216</v>
      </c>
      <c r="W216" s="100"/>
      <c r="X216" s="99"/>
      <c r="Y216" s="99"/>
      <c r="Z216" s="100"/>
      <c r="AA216" s="99" t="s">
        <v>1238</v>
      </c>
      <c r="AB216" s="99"/>
      <c r="AC216" s="100" t="s">
        <v>1236</v>
      </c>
      <c r="AD216" s="100" t="s">
        <v>1237</v>
      </c>
      <c r="AE216" s="83"/>
      <c r="AF216" s="54"/>
      <c r="AG216" s="78" t="s">
        <v>12307</v>
      </c>
      <c r="AH216" s="77" t="s">
        <v>20</v>
      </c>
      <c r="AI216" s="77" t="s">
        <v>21</v>
      </c>
      <c r="AJ216" s="77" t="s">
        <v>22</v>
      </c>
      <c r="AK216" s="77" t="s">
        <v>23</v>
      </c>
      <c r="AL216" s="77" t="s">
        <v>1106</v>
      </c>
      <c r="AM216" s="77" t="s">
        <v>25</v>
      </c>
      <c r="AN216" s="77" t="s">
        <v>202</v>
      </c>
      <c r="AO216" s="77" t="s">
        <v>1107</v>
      </c>
      <c r="AP216" s="77" t="s">
        <v>1108</v>
      </c>
      <c r="AQ216" s="77"/>
      <c r="AR216" s="79">
        <f>COUNTIF('Jalon + top _horaire passage'!A:A,A216)+IF(W216&lt;&gt;"",COUNTIF('Jalon + top _horaire passage'!A:A,W216),0)+IF(X216&lt;&gt;"",COUNTIF('Jalon + top _horaire passage'!A:A,X216),0)+IF(Y216&lt;&gt;"",COUNTIF('Jalon + top _horaire passage'!A:A,Y216),0)+IF(AA216&lt;&gt;"",COUNTIF('Jalon + top _horaire passage'!A:A,AA216),0)+IF(AB216&lt;&gt;"",COUNTIF('Jalon + top _horaire passage'!A:A,AB216),0)+IF(AD216&lt;&gt;"",COUNTIF('Jalon + top _horaire passage'!A:A,AD216),0)</f>
        <v>0</v>
      </c>
    </row>
    <row r="217" spans="1:44" x14ac:dyDescent="0.3">
      <c r="A217" s="77" t="s">
        <v>1240</v>
      </c>
      <c r="B217" s="159">
        <v>0</v>
      </c>
      <c r="C217" s="78" t="s">
        <v>384</v>
      </c>
      <c r="D217" s="77" t="s">
        <v>42</v>
      </c>
      <c r="E217" s="77" t="s">
        <v>1239</v>
      </c>
      <c r="F217" s="77" t="s">
        <v>379</v>
      </c>
      <c r="G217" s="77" t="s">
        <v>380</v>
      </c>
      <c r="H217" s="77" t="s">
        <v>44</v>
      </c>
      <c r="I217" s="77" t="s">
        <v>17</v>
      </c>
      <c r="J217" s="77" t="s">
        <v>19</v>
      </c>
      <c r="K217" s="78" t="s">
        <v>376</v>
      </c>
      <c r="L217" s="77" t="s">
        <v>98</v>
      </c>
      <c r="M217" s="74" t="s">
        <v>12474</v>
      </c>
      <c r="N217" s="74" t="s">
        <v>13</v>
      </c>
      <c r="O217" s="159"/>
      <c r="P217" s="77" t="s">
        <v>1241</v>
      </c>
      <c r="Q217" s="77" t="s">
        <v>372</v>
      </c>
      <c r="R217" s="77" t="s">
        <v>1240</v>
      </c>
      <c r="S217" s="77" t="s">
        <v>384</v>
      </c>
      <c r="T217" s="77" t="s">
        <v>9241</v>
      </c>
      <c r="U217" s="77" t="s">
        <v>1242</v>
      </c>
      <c r="V217" s="74" t="s">
        <v>97</v>
      </c>
      <c r="W217" s="102" t="s">
        <v>392</v>
      </c>
      <c r="X217" s="99"/>
      <c r="Y217" s="102"/>
      <c r="Z217" s="100"/>
      <c r="AA217" s="99"/>
      <c r="AB217" s="99"/>
      <c r="AC217" s="100"/>
      <c r="AD217" s="100" t="s">
        <v>1243</v>
      </c>
      <c r="AE217" s="83"/>
      <c r="AF217" s="54"/>
      <c r="AG217" s="78" t="s">
        <v>12882</v>
      </c>
      <c r="AH217" s="77" t="s">
        <v>222</v>
      </c>
      <c r="AI217" s="77" t="s">
        <v>223</v>
      </c>
      <c r="AJ217" s="77" t="s">
        <v>386</v>
      </c>
      <c r="AK217" s="77" t="s">
        <v>387</v>
      </c>
      <c r="AL217" s="77" t="s">
        <v>388</v>
      </c>
      <c r="AM217" s="77" t="s">
        <v>25</v>
      </c>
      <c r="AN217" s="77" t="s">
        <v>389</v>
      </c>
      <c r="AO217" s="77" t="s">
        <v>390</v>
      </c>
      <c r="AP217" s="77" t="s">
        <v>391</v>
      </c>
      <c r="AQ217" s="77"/>
      <c r="AR217" s="79">
        <f>COUNTIF('Jalon + top _horaire passage'!A:A,A217)+IF(W217&lt;&gt;"",COUNTIF('Jalon + top _horaire passage'!A:A,W217),0)+IF(X217&lt;&gt;"",COUNTIF('Jalon + top _horaire passage'!A:A,X217),0)+IF(Y217&lt;&gt;"",COUNTIF('Jalon + top _horaire passage'!A:A,Y217),0)+IF(AA217&lt;&gt;"",COUNTIF('Jalon + top _horaire passage'!A:A,AA217),0)+IF(AB217&lt;&gt;"",COUNTIF('Jalon + top _horaire passage'!A:A,AB217),0)+IF(AD217&lt;&gt;"",COUNTIF('Jalon + top _horaire passage'!A:A,AD217),0)</f>
        <v>0</v>
      </c>
    </row>
    <row r="218" spans="1:44" x14ac:dyDescent="0.3">
      <c r="A218" s="77" t="s">
        <v>1245</v>
      </c>
      <c r="B218" s="159">
        <v>0</v>
      </c>
      <c r="C218" s="78" t="s">
        <v>384</v>
      </c>
      <c r="D218" s="77" t="s">
        <v>42</v>
      </c>
      <c r="E218" s="77" t="s">
        <v>1244</v>
      </c>
      <c r="F218" s="77" t="s">
        <v>379</v>
      </c>
      <c r="G218" s="77" t="s">
        <v>380</v>
      </c>
      <c r="H218" s="77" t="s">
        <v>44</v>
      </c>
      <c r="I218" s="77" t="s">
        <v>17</v>
      </c>
      <c r="J218" s="77" t="s">
        <v>19</v>
      </c>
      <c r="K218" s="78" t="s">
        <v>376</v>
      </c>
      <c r="L218" s="77" t="s">
        <v>98</v>
      </c>
      <c r="M218" s="74" t="s">
        <v>12474</v>
      </c>
      <c r="N218" s="74" t="s">
        <v>13</v>
      </c>
      <c r="O218" s="159"/>
      <c r="P218" s="77" t="s">
        <v>1246</v>
      </c>
      <c r="Q218" s="77" t="s">
        <v>372</v>
      </c>
      <c r="R218" s="77" t="s">
        <v>1245</v>
      </c>
      <c r="S218" s="77" t="s">
        <v>384</v>
      </c>
      <c r="T218" s="77" t="s">
        <v>9241</v>
      </c>
      <c r="U218" s="77" t="s">
        <v>1247</v>
      </c>
      <c r="V218" s="74" t="s">
        <v>97</v>
      </c>
      <c r="W218" s="102" t="s">
        <v>392</v>
      </c>
      <c r="X218" s="99"/>
      <c r="Y218" s="102"/>
      <c r="Z218" s="100"/>
      <c r="AA218" s="99"/>
      <c r="AB218" s="99"/>
      <c r="AC218" s="100"/>
      <c r="AD218" s="100" t="s">
        <v>1248</v>
      </c>
      <c r="AE218" s="83"/>
      <c r="AF218" s="54"/>
      <c r="AG218" s="78" t="s">
        <v>12882</v>
      </c>
      <c r="AH218" s="77" t="s">
        <v>222</v>
      </c>
      <c r="AI218" s="77" t="s">
        <v>223</v>
      </c>
      <c r="AJ218" s="77" t="s">
        <v>386</v>
      </c>
      <c r="AK218" s="77" t="s">
        <v>387</v>
      </c>
      <c r="AL218" s="77" t="s">
        <v>388</v>
      </c>
      <c r="AM218" s="77" t="s">
        <v>25</v>
      </c>
      <c r="AN218" s="77" t="s">
        <v>389</v>
      </c>
      <c r="AO218" s="77" t="s">
        <v>390</v>
      </c>
      <c r="AP218" s="77" t="s">
        <v>391</v>
      </c>
      <c r="AQ218" s="77"/>
      <c r="AR218" s="79">
        <f>COUNTIF('Jalon + top _horaire passage'!A:A,A218)+IF(W218&lt;&gt;"",COUNTIF('Jalon + top _horaire passage'!A:A,W218),0)+IF(X218&lt;&gt;"",COUNTIF('Jalon + top _horaire passage'!A:A,X218),0)+IF(Y218&lt;&gt;"",COUNTIF('Jalon + top _horaire passage'!A:A,Y218),0)+IF(AA218&lt;&gt;"",COUNTIF('Jalon + top _horaire passage'!A:A,AA218),0)+IF(AB218&lt;&gt;"",COUNTIF('Jalon + top _horaire passage'!A:A,AB218),0)+IF(AD218&lt;&gt;"",COUNTIF('Jalon + top _horaire passage'!A:A,AD218),0)</f>
        <v>0</v>
      </c>
    </row>
    <row r="219" spans="1:44" x14ac:dyDescent="0.3">
      <c r="A219" s="77" t="s">
        <v>1250</v>
      </c>
      <c r="B219" s="159">
        <v>0</v>
      </c>
      <c r="C219" s="78" t="s">
        <v>384</v>
      </c>
      <c r="D219" s="77" t="s">
        <v>42</v>
      </c>
      <c r="E219" s="77" t="s">
        <v>1249</v>
      </c>
      <c r="F219" s="77" t="s">
        <v>379</v>
      </c>
      <c r="G219" s="77" t="s">
        <v>380</v>
      </c>
      <c r="H219" s="77" t="s">
        <v>44</v>
      </c>
      <c r="I219" s="77" t="s">
        <v>17</v>
      </c>
      <c r="J219" s="77" t="s">
        <v>19</v>
      </c>
      <c r="K219" s="78" t="s">
        <v>376</v>
      </c>
      <c r="L219" s="77" t="s">
        <v>98</v>
      </c>
      <c r="M219" s="74" t="s">
        <v>12474</v>
      </c>
      <c r="N219" s="74" t="s">
        <v>13</v>
      </c>
      <c r="O219" s="159"/>
      <c r="P219" s="77" t="s">
        <v>1251</v>
      </c>
      <c r="Q219" s="77" t="s">
        <v>372</v>
      </c>
      <c r="R219" s="77" t="s">
        <v>1250</v>
      </c>
      <c r="S219" s="77" t="s">
        <v>384</v>
      </c>
      <c r="T219" s="77" t="s">
        <v>9241</v>
      </c>
      <c r="U219" s="77" t="s">
        <v>1252</v>
      </c>
      <c r="V219" s="74" t="s">
        <v>97</v>
      </c>
      <c r="W219" s="102" t="s">
        <v>392</v>
      </c>
      <c r="X219" s="99"/>
      <c r="Y219" s="102"/>
      <c r="Z219" s="100"/>
      <c r="AA219" s="99"/>
      <c r="AB219" s="99"/>
      <c r="AC219" s="100"/>
      <c r="AD219" s="100" t="s">
        <v>1253</v>
      </c>
      <c r="AE219" s="83"/>
      <c r="AF219" s="54"/>
      <c r="AG219" s="78" t="s">
        <v>12882</v>
      </c>
      <c r="AH219" s="77" t="s">
        <v>222</v>
      </c>
      <c r="AI219" s="77" t="s">
        <v>223</v>
      </c>
      <c r="AJ219" s="77" t="s">
        <v>386</v>
      </c>
      <c r="AK219" s="77" t="s">
        <v>387</v>
      </c>
      <c r="AL219" s="77" t="s">
        <v>388</v>
      </c>
      <c r="AM219" s="77" t="s">
        <v>25</v>
      </c>
      <c r="AN219" s="77" t="s">
        <v>389</v>
      </c>
      <c r="AO219" s="77" t="s">
        <v>390</v>
      </c>
      <c r="AP219" s="77" t="s">
        <v>391</v>
      </c>
      <c r="AQ219" s="77"/>
      <c r="AR219" s="79">
        <f>COUNTIF('Jalon + top _horaire passage'!A:A,A219)+IF(W219&lt;&gt;"",COUNTIF('Jalon + top _horaire passage'!A:A,W219),0)+IF(X219&lt;&gt;"",COUNTIF('Jalon + top _horaire passage'!A:A,X219),0)+IF(Y219&lt;&gt;"",COUNTIF('Jalon + top _horaire passage'!A:A,Y219),0)+IF(AA219&lt;&gt;"",COUNTIF('Jalon + top _horaire passage'!A:A,AA219),0)+IF(AB219&lt;&gt;"",COUNTIF('Jalon + top _horaire passage'!A:A,AB219),0)+IF(AD219&lt;&gt;"",COUNTIF('Jalon + top _horaire passage'!A:A,AD219),0)</f>
        <v>0</v>
      </c>
    </row>
    <row r="220" spans="1:44" x14ac:dyDescent="0.3">
      <c r="A220" s="77" t="s">
        <v>1255</v>
      </c>
      <c r="B220" s="159">
        <v>0</v>
      </c>
      <c r="C220" s="78" t="s">
        <v>384</v>
      </c>
      <c r="D220" s="77" t="s">
        <v>42</v>
      </c>
      <c r="E220" s="77" t="s">
        <v>1254</v>
      </c>
      <c r="F220" s="77" t="s">
        <v>379</v>
      </c>
      <c r="G220" s="77" t="s">
        <v>380</v>
      </c>
      <c r="H220" s="77" t="s">
        <v>44</v>
      </c>
      <c r="I220" s="77" t="s">
        <v>17</v>
      </c>
      <c r="J220" s="77" t="s">
        <v>19</v>
      </c>
      <c r="K220" s="78" t="s">
        <v>376</v>
      </c>
      <c r="L220" s="77" t="s">
        <v>98</v>
      </c>
      <c r="M220" s="74" t="s">
        <v>12474</v>
      </c>
      <c r="N220" s="74" t="s">
        <v>13</v>
      </c>
      <c r="O220" s="159"/>
      <c r="P220" s="77" t="s">
        <v>1256</v>
      </c>
      <c r="Q220" s="77" t="s">
        <v>372</v>
      </c>
      <c r="R220" s="77" t="s">
        <v>1255</v>
      </c>
      <c r="S220" s="77" t="s">
        <v>384</v>
      </c>
      <c r="T220" s="77" t="s">
        <v>9241</v>
      </c>
      <c r="U220" s="77" t="s">
        <v>1257</v>
      </c>
      <c r="V220" s="74" t="s">
        <v>97</v>
      </c>
      <c r="W220" s="102" t="s">
        <v>392</v>
      </c>
      <c r="X220" s="99"/>
      <c r="Y220" s="102"/>
      <c r="Z220" s="100"/>
      <c r="AA220" s="99"/>
      <c r="AB220" s="99"/>
      <c r="AC220" s="100"/>
      <c r="AD220" s="100" t="s">
        <v>1258</v>
      </c>
      <c r="AE220" s="83"/>
      <c r="AF220" s="54"/>
      <c r="AG220" s="78" t="s">
        <v>12882</v>
      </c>
      <c r="AH220" s="77" t="s">
        <v>222</v>
      </c>
      <c r="AI220" s="77" t="s">
        <v>223</v>
      </c>
      <c r="AJ220" s="77" t="s">
        <v>386</v>
      </c>
      <c r="AK220" s="77" t="s">
        <v>387</v>
      </c>
      <c r="AL220" s="77" t="s">
        <v>388</v>
      </c>
      <c r="AM220" s="77" t="s">
        <v>25</v>
      </c>
      <c r="AN220" s="77" t="s">
        <v>389</v>
      </c>
      <c r="AO220" s="77" t="s">
        <v>390</v>
      </c>
      <c r="AP220" s="77" t="s">
        <v>391</v>
      </c>
      <c r="AQ220" s="77"/>
      <c r="AR220" s="79">
        <f>COUNTIF('Jalon + top _horaire passage'!A:A,A220)+IF(W220&lt;&gt;"",COUNTIF('Jalon + top _horaire passage'!A:A,W220),0)+IF(X220&lt;&gt;"",COUNTIF('Jalon + top _horaire passage'!A:A,X220),0)+IF(Y220&lt;&gt;"",COUNTIF('Jalon + top _horaire passage'!A:A,Y220),0)+IF(AA220&lt;&gt;"",COUNTIF('Jalon + top _horaire passage'!A:A,AA220),0)+IF(AB220&lt;&gt;"",COUNTIF('Jalon + top _horaire passage'!A:A,AB220),0)+IF(AD220&lt;&gt;"",COUNTIF('Jalon + top _horaire passage'!A:A,AD220),0)</f>
        <v>0</v>
      </c>
    </row>
    <row r="221" spans="1:44" x14ac:dyDescent="0.3">
      <c r="A221" s="77" t="s">
        <v>1260</v>
      </c>
      <c r="B221" s="159">
        <v>0</v>
      </c>
      <c r="C221" s="78" t="s">
        <v>384</v>
      </c>
      <c r="D221" s="77" t="s">
        <v>42</v>
      </c>
      <c r="E221" s="77" t="s">
        <v>1259</v>
      </c>
      <c r="F221" s="77" t="s">
        <v>379</v>
      </c>
      <c r="G221" s="77" t="s">
        <v>380</v>
      </c>
      <c r="H221" s="77" t="s">
        <v>44</v>
      </c>
      <c r="I221" s="77" t="s">
        <v>17</v>
      </c>
      <c r="J221" s="77" t="s">
        <v>19</v>
      </c>
      <c r="K221" s="78" t="s">
        <v>376</v>
      </c>
      <c r="L221" s="77" t="s">
        <v>98</v>
      </c>
      <c r="M221" s="74" t="s">
        <v>12474</v>
      </c>
      <c r="N221" s="74" t="s">
        <v>13</v>
      </c>
      <c r="O221" s="159"/>
      <c r="P221" s="77" t="s">
        <v>1261</v>
      </c>
      <c r="Q221" s="77" t="s">
        <v>372</v>
      </c>
      <c r="R221" s="77" t="s">
        <v>1260</v>
      </c>
      <c r="S221" s="77" t="s">
        <v>384</v>
      </c>
      <c r="T221" s="77" t="s">
        <v>9241</v>
      </c>
      <c r="U221" s="77" t="s">
        <v>1262</v>
      </c>
      <c r="V221" s="74" t="s">
        <v>97</v>
      </c>
      <c r="W221" s="102" t="s">
        <v>392</v>
      </c>
      <c r="X221" s="99"/>
      <c r="Y221" s="102"/>
      <c r="Z221" s="100"/>
      <c r="AA221" s="99"/>
      <c r="AB221" s="99"/>
      <c r="AC221" s="100"/>
      <c r="AD221" s="100" t="s">
        <v>1263</v>
      </c>
      <c r="AE221" s="83"/>
      <c r="AF221" s="54"/>
      <c r="AG221" s="78" t="s">
        <v>12882</v>
      </c>
      <c r="AH221" s="77" t="s">
        <v>222</v>
      </c>
      <c r="AI221" s="77" t="s">
        <v>223</v>
      </c>
      <c r="AJ221" s="77" t="s">
        <v>386</v>
      </c>
      <c r="AK221" s="77" t="s">
        <v>387</v>
      </c>
      <c r="AL221" s="77" t="s">
        <v>388</v>
      </c>
      <c r="AM221" s="77" t="s">
        <v>25</v>
      </c>
      <c r="AN221" s="77" t="s">
        <v>389</v>
      </c>
      <c r="AO221" s="77" t="s">
        <v>390</v>
      </c>
      <c r="AP221" s="77" t="s">
        <v>391</v>
      </c>
      <c r="AQ221" s="77"/>
      <c r="AR221" s="79">
        <f>COUNTIF('Jalon + top _horaire passage'!A:A,A221)+IF(W221&lt;&gt;"",COUNTIF('Jalon + top _horaire passage'!A:A,W221),0)+IF(X221&lt;&gt;"",COUNTIF('Jalon + top _horaire passage'!A:A,X221),0)+IF(Y221&lt;&gt;"",COUNTIF('Jalon + top _horaire passage'!A:A,Y221),0)+IF(AA221&lt;&gt;"",COUNTIF('Jalon + top _horaire passage'!A:A,AA221),0)+IF(AB221&lt;&gt;"",COUNTIF('Jalon + top _horaire passage'!A:A,AB221),0)+IF(AD221&lt;&gt;"",COUNTIF('Jalon + top _horaire passage'!A:A,AD221),0)</f>
        <v>0</v>
      </c>
    </row>
    <row r="222" spans="1:44" x14ac:dyDescent="0.3">
      <c r="A222" s="77" t="s">
        <v>1265</v>
      </c>
      <c r="B222" s="159">
        <v>0</v>
      </c>
      <c r="C222" s="78" t="s">
        <v>384</v>
      </c>
      <c r="D222" s="77" t="s">
        <v>42</v>
      </c>
      <c r="E222" s="77" t="s">
        <v>1264</v>
      </c>
      <c r="F222" s="77" t="s">
        <v>379</v>
      </c>
      <c r="G222" s="77" t="s">
        <v>380</v>
      </c>
      <c r="H222" s="77" t="s">
        <v>44</v>
      </c>
      <c r="I222" s="77" t="s">
        <v>17</v>
      </c>
      <c r="J222" s="77" t="s">
        <v>19</v>
      </c>
      <c r="K222" s="78" t="s">
        <v>376</v>
      </c>
      <c r="L222" s="77" t="s">
        <v>98</v>
      </c>
      <c r="M222" s="74" t="s">
        <v>12474</v>
      </c>
      <c r="N222" s="74" t="s">
        <v>13</v>
      </c>
      <c r="O222" s="159"/>
      <c r="P222" s="77" t="s">
        <v>1266</v>
      </c>
      <c r="Q222" s="77" t="s">
        <v>372</v>
      </c>
      <c r="R222" s="77" t="s">
        <v>1265</v>
      </c>
      <c r="S222" s="77" t="s">
        <v>384</v>
      </c>
      <c r="T222" s="77" t="s">
        <v>9241</v>
      </c>
      <c r="U222" s="77" t="s">
        <v>1267</v>
      </c>
      <c r="V222" s="74" t="s">
        <v>97</v>
      </c>
      <c r="W222" s="102" t="s">
        <v>392</v>
      </c>
      <c r="X222" s="99"/>
      <c r="Y222" s="102"/>
      <c r="Z222" s="100"/>
      <c r="AA222" s="99"/>
      <c r="AB222" s="99"/>
      <c r="AC222" s="100"/>
      <c r="AD222" s="100" t="s">
        <v>1268</v>
      </c>
      <c r="AE222" s="83"/>
      <c r="AF222" s="54"/>
      <c r="AG222" s="78" t="s">
        <v>12882</v>
      </c>
      <c r="AH222" s="77" t="s">
        <v>222</v>
      </c>
      <c r="AI222" s="77" t="s">
        <v>223</v>
      </c>
      <c r="AJ222" s="77" t="s">
        <v>386</v>
      </c>
      <c r="AK222" s="77" t="s">
        <v>387</v>
      </c>
      <c r="AL222" s="77" t="s">
        <v>388</v>
      </c>
      <c r="AM222" s="77" t="s">
        <v>25</v>
      </c>
      <c r="AN222" s="77" t="s">
        <v>389</v>
      </c>
      <c r="AO222" s="77" t="s">
        <v>390</v>
      </c>
      <c r="AP222" s="77" t="s">
        <v>391</v>
      </c>
      <c r="AQ222" s="77"/>
      <c r="AR222" s="79">
        <f>COUNTIF('Jalon + top _horaire passage'!A:A,A222)+IF(W222&lt;&gt;"",COUNTIF('Jalon + top _horaire passage'!A:A,W222),0)+IF(X222&lt;&gt;"",COUNTIF('Jalon + top _horaire passage'!A:A,X222),0)+IF(Y222&lt;&gt;"",COUNTIF('Jalon + top _horaire passage'!A:A,Y222),0)+IF(AA222&lt;&gt;"",COUNTIF('Jalon + top _horaire passage'!A:A,AA222),0)+IF(AB222&lt;&gt;"",COUNTIF('Jalon + top _horaire passage'!A:A,AB222),0)+IF(AD222&lt;&gt;"",COUNTIF('Jalon + top _horaire passage'!A:A,AD222),0)</f>
        <v>0</v>
      </c>
    </row>
    <row r="223" spans="1:44" x14ac:dyDescent="0.3">
      <c r="A223" s="77" t="s">
        <v>1270</v>
      </c>
      <c r="B223" s="159">
        <v>0</v>
      </c>
      <c r="C223" s="78" t="s">
        <v>384</v>
      </c>
      <c r="D223" s="77" t="s">
        <v>42</v>
      </c>
      <c r="E223" s="77" t="s">
        <v>1269</v>
      </c>
      <c r="F223" s="77" t="s">
        <v>379</v>
      </c>
      <c r="G223" s="77" t="s">
        <v>380</v>
      </c>
      <c r="H223" s="77" t="s">
        <v>44</v>
      </c>
      <c r="I223" s="77" t="s">
        <v>17</v>
      </c>
      <c r="J223" s="77" t="s">
        <v>19</v>
      </c>
      <c r="K223" s="78" t="s">
        <v>376</v>
      </c>
      <c r="L223" s="77" t="s">
        <v>98</v>
      </c>
      <c r="M223" s="74" t="s">
        <v>12474</v>
      </c>
      <c r="N223" s="74" t="s">
        <v>13</v>
      </c>
      <c r="O223" s="159"/>
      <c r="P223" s="77" t="s">
        <v>1271</v>
      </c>
      <c r="Q223" s="77" t="s">
        <v>372</v>
      </c>
      <c r="R223" s="77" t="s">
        <v>1270</v>
      </c>
      <c r="S223" s="77" t="s">
        <v>384</v>
      </c>
      <c r="T223" s="77" t="s">
        <v>9241</v>
      </c>
      <c r="U223" s="77" t="s">
        <v>1272</v>
      </c>
      <c r="V223" s="74" t="s">
        <v>97</v>
      </c>
      <c r="W223" s="102" t="s">
        <v>392</v>
      </c>
      <c r="X223" s="99"/>
      <c r="Y223" s="102"/>
      <c r="Z223" s="100"/>
      <c r="AA223" s="99"/>
      <c r="AB223" s="99"/>
      <c r="AC223" s="100"/>
      <c r="AD223" s="100" t="s">
        <v>1273</v>
      </c>
      <c r="AE223" s="83"/>
      <c r="AF223" s="54"/>
      <c r="AG223" s="78" t="s">
        <v>12882</v>
      </c>
      <c r="AH223" s="77" t="s">
        <v>222</v>
      </c>
      <c r="AI223" s="77" t="s">
        <v>223</v>
      </c>
      <c r="AJ223" s="77" t="s">
        <v>386</v>
      </c>
      <c r="AK223" s="77" t="s">
        <v>387</v>
      </c>
      <c r="AL223" s="77" t="s">
        <v>388</v>
      </c>
      <c r="AM223" s="77" t="s">
        <v>25</v>
      </c>
      <c r="AN223" s="77" t="s">
        <v>389</v>
      </c>
      <c r="AO223" s="77" t="s">
        <v>390</v>
      </c>
      <c r="AP223" s="77" t="s">
        <v>391</v>
      </c>
      <c r="AQ223" s="77"/>
      <c r="AR223" s="79">
        <f>COUNTIF('Jalon + top _horaire passage'!A:A,A223)+IF(W223&lt;&gt;"",COUNTIF('Jalon + top _horaire passage'!A:A,W223),0)+IF(X223&lt;&gt;"",COUNTIF('Jalon + top _horaire passage'!A:A,X223),0)+IF(Y223&lt;&gt;"",COUNTIF('Jalon + top _horaire passage'!A:A,Y223),0)+IF(AA223&lt;&gt;"",COUNTIF('Jalon + top _horaire passage'!A:A,AA223),0)+IF(AB223&lt;&gt;"",COUNTIF('Jalon + top _horaire passage'!A:A,AB223),0)+IF(AD223&lt;&gt;"",COUNTIF('Jalon + top _horaire passage'!A:A,AD223),0)</f>
        <v>0</v>
      </c>
    </row>
    <row r="224" spans="1:44" x14ac:dyDescent="0.3">
      <c r="A224" s="77" t="s">
        <v>1275</v>
      </c>
      <c r="B224" s="159">
        <v>0</v>
      </c>
      <c r="C224" s="78" t="s">
        <v>384</v>
      </c>
      <c r="D224" s="77" t="s">
        <v>42</v>
      </c>
      <c r="E224" s="77" t="s">
        <v>1274</v>
      </c>
      <c r="F224" s="77" t="s">
        <v>379</v>
      </c>
      <c r="G224" s="77" t="s">
        <v>380</v>
      </c>
      <c r="H224" s="77" t="s">
        <v>44</v>
      </c>
      <c r="I224" s="77" t="s">
        <v>17</v>
      </c>
      <c r="J224" s="77" t="s">
        <v>19</v>
      </c>
      <c r="K224" s="78" t="s">
        <v>376</v>
      </c>
      <c r="L224" s="77" t="s">
        <v>98</v>
      </c>
      <c r="M224" s="74" t="s">
        <v>12474</v>
      </c>
      <c r="N224" s="74" t="s">
        <v>13</v>
      </c>
      <c r="O224" s="159"/>
      <c r="P224" s="77" t="s">
        <v>1276</v>
      </c>
      <c r="Q224" s="77" t="s">
        <v>372</v>
      </c>
      <c r="R224" s="77" t="s">
        <v>1275</v>
      </c>
      <c r="S224" s="77" t="s">
        <v>384</v>
      </c>
      <c r="T224" s="77" t="s">
        <v>9241</v>
      </c>
      <c r="U224" s="77" t="s">
        <v>1277</v>
      </c>
      <c r="V224" s="74" t="s">
        <v>97</v>
      </c>
      <c r="W224" s="102" t="s">
        <v>392</v>
      </c>
      <c r="X224" s="99"/>
      <c r="Y224" s="102"/>
      <c r="Z224" s="100"/>
      <c r="AA224" s="99"/>
      <c r="AB224" s="99"/>
      <c r="AC224" s="100"/>
      <c r="AD224" s="100" t="s">
        <v>1278</v>
      </c>
      <c r="AE224" s="83"/>
      <c r="AF224" s="54"/>
      <c r="AG224" s="78" t="s">
        <v>12882</v>
      </c>
      <c r="AH224" s="77" t="s">
        <v>222</v>
      </c>
      <c r="AI224" s="77" t="s">
        <v>223</v>
      </c>
      <c r="AJ224" s="77" t="s">
        <v>386</v>
      </c>
      <c r="AK224" s="77" t="s">
        <v>387</v>
      </c>
      <c r="AL224" s="77" t="s">
        <v>388</v>
      </c>
      <c r="AM224" s="77" t="s">
        <v>25</v>
      </c>
      <c r="AN224" s="77" t="s">
        <v>389</v>
      </c>
      <c r="AO224" s="77" t="s">
        <v>390</v>
      </c>
      <c r="AP224" s="77" t="s">
        <v>391</v>
      </c>
      <c r="AQ224" s="77"/>
      <c r="AR224" s="79">
        <f>COUNTIF('Jalon + top _horaire passage'!A:A,A224)+IF(W224&lt;&gt;"",COUNTIF('Jalon + top _horaire passage'!A:A,W224),0)+IF(X224&lt;&gt;"",COUNTIF('Jalon + top _horaire passage'!A:A,X224),0)+IF(Y224&lt;&gt;"",COUNTIF('Jalon + top _horaire passage'!A:A,Y224),0)+IF(AA224&lt;&gt;"",COUNTIF('Jalon + top _horaire passage'!A:A,AA224),0)+IF(AB224&lt;&gt;"",COUNTIF('Jalon + top _horaire passage'!A:A,AB224),0)+IF(AD224&lt;&gt;"",COUNTIF('Jalon + top _horaire passage'!A:A,AD224),0)</f>
        <v>0</v>
      </c>
    </row>
    <row r="225" spans="1:44" x14ac:dyDescent="0.3">
      <c r="A225" s="77" t="s">
        <v>1280</v>
      </c>
      <c r="B225" s="159">
        <v>0</v>
      </c>
      <c r="C225" s="78" t="s">
        <v>384</v>
      </c>
      <c r="D225" s="77" t="s">
        <v>42</v>
      </c>
      <c r="E225" s="77" t="s">
        <v>1279</v>
      </c>
      <c r="F225" s="77" t="s">
        <v>379</v>
      </c>
      <c r="G225" s="77" t="s">
        <v>380</v>
      </c>
      <c r="H225" s="77" t="s">
        <v>44</v>
      </c>
      <c r="I225" s="77" t="s">
        <v>17</v>
      </c>
      <c r="J225" s="77" t="s">
        <v>19</v>
      </c>
      <c r="K225" s="78" t="s">
        <v>376</v>
      </c>
      <c r="L225" s="77" t="s">
        <v>98</v>
      </c>
      <c r="M225" s="74" t="s">
        <v>12474</v>
      </c>
      <c r="N225" s="74" t="s">
        <v>13</v>
      </c>
      <c r="O225" s="159"/>
      <c r="P225" s="77" t="s">
        <v>1281</v>
      </c>
      <c r="Q225" s="77" t="s">
        <v>372</v>
      </c>
      <c r="R225" s="77" t="s">
        <v>1280</v>
      </c>
      <c r="S225" s="77" t="s">
        <v>384</v>
      </c>
      <c r="T225" s="77" t="s">
        <v>9241</v>
      </c>
      <c r="U225" s="77" t="s">
        <v>1282</v>
      </c>
      <c r="V225" s="74" t="s">
        <v>97</v>
      </c>
      <c r="W225" s="102" t="s">
        <v>392</v>
      </c>
      <c r="X225" s="99"/>
      <c r="Y225" s="102"/>
      <c r="Z225" s="100"/>
      <c r="AA225" s="99"/>
      <c r="AB225" s="99"/>
      <c r="AC225" s="100"/>
      <c r="AD225" s="100" t="s">
        <v>1283</v>
      </c>
      <c r="AE225" s="83"/>
      <c r="AF225" s="54"/>
      <c r="AG225" s="78" t="s">
        <v>12882</v>
      </c>
      <c r="AH225" s="77" t="s">
        <v>222</v>
      </c>
      <c r="AI225" s="77" t="s">
        <v>223</v>
      </c>
      <c r="AJ225" s="77" t="s">
        <v>386</v>
      </c>
      <c r="AK225" s="77" t="s">
        <v>387</v>
      </c>
      <c r="AL225" s="77" t="s">
        <v>388</v>
      </c>
      <c r="AM225" s="77" t="s">
        <v>25</v>
      </c>
      <c r="AN225" s="77" t="s">
        <v>389</v>
      </c>
      <c r="AO225" s="77" t="s">
        <v>390</v>
      </c>
      <c r="AP225" s="77" t="s">
        <v>391</v>
      </c>
      <c r="AQ225" s="77"/>
      <c r="AR225" s="79">
        <f>COUNTIF('Jalon + top _horaire passage'!A:A,A225)+IF(W225&lt;&gt;"",COUNTIF('Jalon + top _horaire passage'!A:A,W225),0)+IF(X225&lt;&gt;"",COUNTIF('Jalon + top _horaire passage'!A:A,X225),0)+IF(Y225&lt;&gt;"",COUNTIF('Jalon + top _horaire passage'!A:A,Y225),0)+IF(AA225&lt;&gt;"",COUNTIF('Jalon + top _horaire passage'!A:A,AA225),0)+IF(AB225&lt;&gt;"",COUNTIF('Jalon + top _horaire passage'!A:A,AB225),0)+IF(AD225&lt;&gt;"",COUNTIF('Jalon + top _horaire passage'!A:A,AD225),0)</f>
        <v>0</v>
      </c>
    </row>
    <row r="226" spans="1:44" x14ac:dyDescent="0.3">
      <c r="A226" s="77" t="s">
        <v>1285</v>
      </c>
      <c r="B226" s="159" t="s">
        <v>12699</v>
      </c>
      <c r="C226" s="78" t="s">
        <v>40</v>
      </c>
      <c r="D226" s="77" t="s">
        <v>1284</v>
      </c>
      <c r="E226" s="77" t="s">
        <v>1285</v>
      </c>
      <c r="F226" s="77" t="s">
        <v>10315</v>
      </c>
      <c r="G226" s="77" t="s">
        <v>732</v>
      </c>
      <c r="H226" s="77" t="s">
        <v>44</v>
      </c>
      <c r="I226" s="77" t="s">
        <v>39</v>
      </c>
      <c r="J226" s="77" t="s">
        <v>19</v>
      </c>
      <c r="K226" s="78" t="s">
        <v>18</v>
      </c>
      <c r="L226" s="77" t="s">
        <v>98</v>
      </c>
      <c r="M226" s="74" t="s">
        <v>12475</v>
      </c>
      <c r="N226" s="74" t="s">
        <v>10986</v>
      </c>
      <c r="O226" s="159"/>
      <c r="P226" s="77" t="s">
        <v>1286</v>
      </c>
      <c r="Q226" s="77" t="s">
        <v>30</v>
      </c>
      <c r="R226" s="77" t="s">
        <v>1285</v>
      </c>
      <c r="S226" s="77"/>
      <c r="T226" s="77"/>
      <c r="U226" s="77" t="s">
        <v>11185</v>
      </c>
      <c r="V226" s="74" t="s">
        <v>97</v>
      </c>
      <c r="W226" s="100"/>
      <c r="X226" s="99"/>
      <c r="Y226" s="99"/>
      <c r="Z226" s="100"/>
      <c r="AA226" s="99" t="s">
        <v>1290</v>
      </c>
      <c r="AB226" s="99"/>
      <c r="AC226" s="100" t="s">
        <v>1288</v>
      </c>
      <c r="AD226" s="100" t="s">
        <v>1289</v>
      </c>
      <c r="AE226" s="83"/>
      <c r="AF226" s="54"/>
      <c r="AG226" s="78" t="s">
        <v>10998</v>
      </c>
      <c r="AH226" s="77" t="s">
        <v>20</v>
      </c>
      <c r="AI226" s="77" t="s">
        <v>21</v>
      </c>
      <c r="AJ226" s="77" t="s">
        <v>46</v>
      </c>
      <c r="AK226" s="77" t="s">
        <v>47</v>
      </c>
      <c r="AL226" s="77" t="s">
        <v>738</v>
      </c>
      <c r="AM226" s="77" t="s">
        <v>25</v>
      </c>
      <c r="AN226" s="77" t="s">
        <v>49</v>
      </c>
      <c r="AO226" s="77" t="s">
        <v>50</v>
      </c>
      <c r="AP226" s="77" t="s">
        <v>51</v>
      </c>
      <c r="AQ226" s="77"/>
      <c r="AR226" s="79">
        <f>COUNTIF('Jalon + top _horaire passage'!A:A,A226)+IF(W226&lt;&gt;"",COUNTIF('Jalon + top _horaire passage'!A:A,W226),0)+IF(X226&lt;&gt;"",COUNTIF('Jalon + top _horaire passage'!A:A,X226),0)+IF(Y226&lt;&gt;"",COUNTIF('Jalon + top _horaire passage'!A:A,Y226),0)+IF(AA226&lt;&gt;"",COUNTIF('Jalon + top _horaire passage'!A:A,AA226),0)+IF(AB226&lt;&gt;"",COUNTIF('Jalon + top _horaire passage'!A:A,AB226),0)+IF(AD226&lt;&gt;"",COUNTIF('Jalon + top _horaire passage'!A:A,AD226),0)</f>
        <v>0</v>
      </c>
    </row>
    <row r="227" spans="1:44" x14ac:dyDescent="0.3">
      <c r="A227" s="77" t="s">
        <v>1291</v>
      </c>
      <c r="B227" s="159" t="s">
        <v>12700</v>
      </c>
      <c r="C227" s="78" t="s">
        <v>40</v>
      </c>
      <c r="D227" s="77" t="s">
        <v>1284</v>
      </c>
      <c r="E227" s="77" t="s">
        <v>1291</v>
      </c>
      <c r="F227" s="77" t="s">
        <v>10315</v>
      </c>
      <c r="G227" s="77" t="s">
        <v>732</v>
      </c>
      <c r="H227" s="77" t="s">
        <v>44</v>
      </c>
      <c r="I227" s="77" t="s">
        <v>39</v>
      </c>
      <c r="J227" s="77" t="s">
        <v>19</v>
      </c>
      <c r="K227" s="78" t="s">
        <v>18</v>
      </c>
      <c r="L227" s="77" t="s">
        <v>98</v>
      </c>
      <c r="M227" s="74" t="s">
        <v>12475</v>
      </c>
      <c r="N227" s="74" t="s">
        <v>10986</v>
      </c>
      <c r="O227" s="159"/>
      <c r="P227" s="77" t="s">
        <v>1292</v>
      </c>
      <c r="Q227" s="77" t="s">
        <v>30</v>
      </c>
      <c r="R227" s="77" t="s">
        <v>1291</v>
      </c>
      <c r="S227" s="77"/>
      <c r="T227" s="77"/>
      <c r="U227" s="77" t="s">
        <v>11186</v>
      </c>
      <c r="V227" s="74" t="s">
        <v>97</v>
      </c>
      <c r="W227" s="100"/>
      <c r="X227" s="99"/>
      <c r="Y227" s="99"/>
      <c r="Z227" s="100"/>
      <c r="AA227" s="99" t="s">
        <v>1296</v>
      </c>
      <c r="AB227" s="99"/>
      <c r="AC227" s="100" t="s">
        <v>1294</v>
      </c>
      <c r="AD227" s="100" t="s">
        <v>1295</v>
      </c>
      <c r="AE227" s="83"/>
      <c r="AF227" s="54"/>
      <c r="AG227" s="78" t="s">
        <v>10998</v>
      </c>
      <c r="AH227" s="77" t="s">
        <v>20</v>
      </c>
      <c r="AI227" s="77" t="s">
        <v>21</v>
      </c>
      <c r="AJ227" s="77" t="s">
        <v>46</v>
      </c>
      <c r="AK227" s="77" t="s">
        <v>47</v>
      </c>
      <c r="AL227" s="77" t="s">
        <v>738</v>
      </c>
      <c r="AM227" s="77" t="s">
        <v>25</v>
      </c>
      <c r="AN227" s="77" t="s">
        <v>49</v>
      </c>
      <c r="AO227" s="77" t="s">
        <v>50</v>
      </c>
      <c r="AP227" s="77" t="s">
        <v>51</v>
      </c>
      <c r="AQ227" s="77"/>
      <c r="AR227" s="79">
        <f>COUNTIF('Jalon + top _horaire passage'!A:A,A227)+IF(W227&lt;&gt;"",COUNTIF('Jalon + top _horaire passage'!A:A,W227),0)+IF(X227&lt;&gt;"",COUNTIF('Jalon + top _horaire passage'!A:A,X227),0)+IF(Y227&lt;&gt;"",COUNTIF('Jalon + top _horaire passage'!A:A,Y227),0)+IF(AA227&lt;&gt;"",COUNTIF('Jalon + top _horaire passage'!A:A,AA227),0)+IF(AB227&lt;&gt;"",COUNTIF('Jalon + top _horaire passage'!A:A,AB227),0)+IF(AD227&lt;&gt;"",COUNTIF('Jalon + top _horaire passage'!A:A,AD227),0)</f>
        <v>0</v>
      </c>
    </row>
    <row r="228" spans="1:44" x14ac:dyDescent="0.3">
      <c r="A228" s="77" t="s">
        <v>1297</v>
      </c>
      <c r="B228" s="159" t="s">
        <v>12</v>
      </c>
      <c r="C228" s="78" t="s">
        <v>40</v>
      </c>
      <c r="D228" s="77" t="s">
        <v>42</v>
      </c>
      <c r="E228" s="77" t="s">
        <v>1297</v>
      </c>
      <c r="F228" s="77" t="s">
        <v>2228</v>
      </c>
      <c r="G228" s="77" t="s">
        <v>639</v>
      </c>
      <c r="H228" s="77" t="s">
        <v>44</v>
      </c>
      <c r="I228" s="77" t="s">
        <v>39</v>
      </c>
      <c r="J228" s="77" t="s">
        <v>237</v>
      </c>
      <c r="K228" s="78" t="s">
        <v>18</v>
      </c>
      <c r="L228" s="77" t="s">
        <v>98</v>
      </c>
      <c r="M228" s="74" t="s">
        <v>12474</v>
      </c>
      <c r="N228" s="74" t="s">
        <v>10986</v>
      </c>
      <c r="O228" s="159"/>
      <c r="P228" s="77" t="s">
        <v>1298</v>
      </c>
      <c r="Q228" s="77" t="s">
        <v>30</v>
      </c>
      <c r="R228" s="77" t="s">
        <v>1297</v>
      </c>
      <c r="S228" s="77"/>
      <c r="T228" s="77"/>
      <c r="U228" s="77" t="s">
        <v>11187</v>
      </c>
      <c r="V228" s="74" t="s">
        <v>97</v>
      </c>
      <c r="W228" s="100"/>
      <c r="X228" s="99"/>
      <c r="Y228" s="99"/>
      <c r="Z228" s="100"/>
      <c r="AA228" s="99" t="s">
        <v>1302</v>
      </c>
      <c r="AB228" s="99"/>
      <c r="AC228" s="100" t="s">
        <v>1300</v>
      </c>
      <c r="AD228" s="100" t="s">
        <v>1301</v>
      </c>
      <c r="AE228" s="83"/>
      <c r="AF228" s="54"/>
      <c r="AG228" s="78" t="s">
        <v>10998</v>
      </c>
      <c r="AH228" s="77" t="s">
        <v>20</v>
      </c>
      <c r="AI228" s="77" t="s">
        <v>21</v>
      </c>
      <c r="AJ228" s="77" t="s">
        <v>46</v>
      </c>
      <c r="AK228" s="77" t="s">
        <v>47</v>
      </c>
      <c r="AL228" s="77" t="s">
        <v>48</v>
      </c>
      <c r="AM228" s="77" t="s">
        <v>25</v>
      </c>
      <c r="AN228" s="77" t="s">
        <v>49</v>
      </c>
      <c r="AO228" s="77" t="s">
        <v>50</v>
      </c>
      <c r="AP228" s="77" t="s">
        <v>51</v>
      </c>
      <c r="AQ228" s="77"/>
      <c r="AR228" s="79">
        <f>COUNTIF('Jalon + top _horaire passage'!A:A,A228)+IF(W228&lt;&gt;"",COUNTIF('Jalon + top _horaire passage'!A:A,W228),0)+IF(X228&lt;&gt;"",COUNTIF('Jalon + top _horaire passage'!A:A,X228),0)+IF(Y228&lt;&gt;"",COUNTIF('Jalon + top _horaire passage'!A:A,Y228),0)+IF(AA228&lt;&gt;"",COUNTIF('Jalon + top _horaire passage'!A:A,AA228),0)+IF(AB228&lt;&gt;"",COUNTIF('Jalon + top _horaire passage'!A:A,AB228),0)+IF(AD228&lt;&gt;"",COUNTIF('Jalon + top _horaire passage'!A:A,AD228),0)</f>
        <v>0</v>
      </c>
    </row>
    <row r="229" spans="1:44" x14ac:dyDescent="0.3">
      <c r="A229" s="77" t="s">
        <v>1303</v>
      </c>
      <c r="B229" s="159" t="s">
        <v>12</v>
      </c>
      <c r="C229" s="78" t="s">
        <v>40</v>
      </c>
      <c r="D229" s="77" t="s">
        <v>721</v>
      </c>
      <c r="E229" s="77" t="s">
        <v>1303</v>
      </c>
      <c r="F229" s="77" t="s">
        <v>2228</v>
      </c>
      <c r="G229" s="77" t="s">
        <v>639</v>
      </c>
      <c r="H229" s="77" t="s">
        <v>44</v>
      </c>
      <c r="I229" s="77" t="s">
        <v>39</v>
      </c>
      <c r="J229" s="77" t="s">
        <v>237</v>
      </c>
      <c r="K229" s="78" t="s">
        <v>18</v>
      </c>
      <c r="L229" s="77" t="s">
        <v>98</v>
      </c>
      <c r="M229" s="74" t="s">
        <v>12474</v>
      </c>
      <c r="N229" s="74" t="s">
        <v>10986</v>
      </c>
      <c r="O229" s="159"/>
      <c r="P229" s="77" t="s">
        <v>1304</v>
      </c>
      <c r="Q229" s="77" t="s">
        <v>30</v>
      </c>
      <c r="R229" s="77" t="s">
        <v>1303</v>
      </c>
      <c r="S229" s="77"/>
      <c r="T229" s="77"/>
      <c r="U229" s="77" t="s">
        <v>11188</v>
      </c>
      <c r="V229" s="74" t="s">
        <v>97</v>
      </c>
      <c r="W229" s="100"/>
      <c r="X229" s="99"/>
      <c r="Y229" s="99"/>
      <c r="Z229" s="100"/>
      <c r="AA229" s="99" t="s">
        <v>1307</v>
      </c>
      <c r="AB229" s="99"/>
      <c r="AC229" s="100" t="s">
        <v>1305</v>
      </c>
      <c r="AD229" s="100" t="s">
        <v>1306</v>
      </c>
      <c r="AE229" s="83"/>
      <c r="AF229" s="54"/>
      <c r="AG229" s="78" t="s">
        <v>10998</v>
      </c>
      <c r="AH229" s="77" t="s">
        <v>20</v>
      </c>
      <c r="AI229" s="77" t="s">
        <v>21</v>
      </c>
      <c r="AJ229" s="77" t="s">
        <v>46</v>
      </c>
      <c r="AK229" s="77" t="s">
        <v>47</v>
      </c>
      <c r="AL229" s="77" t="s">
        <v>48</v>
      </c>
      <c r="AM229" s="77" t="s">
        <v>25</v>
      </c>
      <c r="AN229" s="77" t="s">
        <v>49</v>
      </c>
      <c r="AO229" s="77" t="s">
        <v>50</v>
      </c>
      <c r="AP229" s="77" t="s">
        <v>51</v>
      </c>
      <c r="AQ229" s="77"/>
      <c r="AR229" s="79">
        <f>COUNTIF('Jalon + top _horaire passage'!A:A,A229)+IF(W229&lt;&gt;"",COUNTIF('Jalon + top _horaire passage'!A:A,W229),0)+IF(X229&lt;&gt;"",COUNTIF('Jalon + top _horaire passage'!A:A,X229),0)+IF(Y229&lt;&gt;"",COUNTIF('Jalon + top _horaire passage'!A:A,Y229),0)+IF(AA229&lt;&gt;"",COUNTIF('Jalon + top _horaire passage'!A:A,AA229),0)+IF(AB229&lt;&gt;"",COUNTIF('Jalon + top _horaire passage'!A:A,AB229),0)+IF(AD229&lt;&gt;"",COUNTIF('Jalon + top _horaire passage'!A:A,AD229),0)</f>
        <v>0</v>
      </c>
    </row>
    <row r="230" spans="1:44" x14ac:dyDescent="0.3">
      <c r="A230" s="77" t="s">
        <v>1308</v>
      </c>
      <c r="B230" s="159" t="s">
        <v>12</v>
      </c>
      <c r="C230" s="78" t="s">
        <v>40</v>
      </c>
      <c r="D230" s="77" t="s">
        <v>721</v>
      </c>
      <c r="E230" s="77" t="s">
        <v>1308</v>
      </c>
      <c r="F230" s="77" t="s">
        <v>2228</v>
      </c>
      <c r="G230" s="77" t="s">
        <v>639</v>
      </c>
      <c r="H230" s="77" t="s">
        <v>44</v>
      </c>
      <c r="I230" s="77" t="s">
        <v>39</v>
      </c>
      <c r="J230" s="77" t="s">
        <v>237</v>
      </c>
      <c r="K230" s="78" t="s">
        <v>18</v>
      </c>
      <c r="L230" s="77" t="s">
        <v>98</v>
      </c>
      <c r="M230" s="74" t="s">
        <v>12474</v>
      </c>
      <c r="N230" s="74" t="s">
        <v>10986</v>
      </c>
      <c r="O230" s="159"/>
      <c r="P230" s="77"/>
      <c r="Q230" s="77" t="s">
        <v>30</v>
      </c>
      <c r="R230" s="77" t="s">
        <v>1308</v>
      </c>
      <c r="S230" s="77"/>
      <c r="T230" s="77"/>
      <c r="U230" s="77" t="s">
        <v>11189</v>
      </c>
      <c r="V230" s="74" t="s">
        <v>97</v>
      </c>
      <c r="W230" s="100"/>
      <c r="X230" s="99"/>
      <c r="Y230" s="99"/>
      <c r="Z230" s="100"/>
      <c r="AA230" s="99" t="s">
        <v>1311</v>
      </c>
      <c r="AB230" s="99"/>
      <c r="AC230" s="100" t="s">
        <v>1309</v>
      </c>
      <c r="AD230" s="100" t="s">
        <v>1310</v>
      </c>
      <c r="AE230" s="83"/>
      <c r="AF230" s="54"/>
      <c r="AG230" s="78" t="s">
        <v>10998</v>
      </c>
      <c r="AH230" s="77" t="s">
        <v>20</v>
      </c>
      <c r="AI230" s="77" t="s">
        <v>21</v>
      </c>
      <c r="AJ230" s="77" t="s">
        <v>46</v>
      </c>
      <c r="AK230" s="77" t="s">
        <v>47</v>
      </c>
      <c r="AL230" s="77" t="s">
        <v>48</v>
      </c>
      <c r="AM230" s="77" t="s">
        <v>25</v>
      </c>
      <c r="AN230" s="77" t="s">
        <v>49</v>
      </c>
      <c r="AO230" s="77" t="s">
        <v>50</v>
      </c>
      <c r="AP230" s="77" t="s">
        <v>51</v>
      </c>
      <c r="AQ230" s="77"/>
      <c r="AR230" s="79">
        <f>COUNTIF('Jalon + top _horaire passage'!A:A,A230)+IF(W230&lt;&gt;"",COUNTIF('Jalon + top _horaire passage'!A:A,W230),0)+IF(X230&lt;&gt;"",COUNTIF('Jalon + top _horaire passage'!A:A,X230),0)+IF(Y230&lt;&gt;"",COUNTIF('Jalon + top _horaire passage'!A:A,Y230),0)+IF(AA230&lt;&gt;"",COUNTIF('Jalon + top _horaire passage'!A:A,AA230),0)+IF(AB230&lt;&gt;"",COUNTIF('Jalon + top _horaire passage'!A:A,AB230),0)+IF(AD230&lt;&gt;"",COUNTIF('Jalon + top _horaire passage'!A:A,AD230),0)</f>
        <v>0</v>
      </c>
    </row>
    <row r="231" spans="1:44" x14ac:dyDescent="0.3">
      <c r="A231" s="77" t="s">
        <v>1312</v>
      </c>
      <c r="B231" s="170" t="s">
        <v>12587</v>
      </c>
      <c r="C231" s="78" t="s">
        <v>651</v>
      </c>
      <c r="D231" s="77" t="s">
        <v>42</v>
      </c>
      <c r="E231" s="77" t="s">
        <v>1312</v>
      </c>
      <c r="F231" s="77" t="s">
        <v>7619</v>
      </c>
      <c r="G231" s="77" t="s">
        <v>12339</v>
      </c>
      <c r="H231" s="77" t="s">
        <v>44</v>
      </c>
      <c r="I231" s="77" t="s">
        <v>221</v>
      </c>
      <c r="J231" s="77" t="s">
        <v>19</v>
      </c>
      <c r="K231" s="78" t="s">
        <v>34</v>
      </c>
      <c r="L231" s="77" t="s">
        <v>98</v>
      </c>
      <c r="M231" s="74" t="s">
        <v>12475</v>
      </c>
      <c r="N231" s="74" t="s">
        <v>12032</v>
      </c>
      <c r="O231" s="159"/>
      <c r="P231" s="77" t="s">
        <v>1313</v>
      </c>
      <c r="Q231" s="77" t="s">
        <v>30</v>
      </c>
      <c r="R231" s="77" t="s">
        <v>1312</v>
      </c>
      <c r="S231" s="77"/>
      <c r="T231" s="77"/>
      <c r="U231" s="77" t="s">
        <v>11092</v>
      </c>
      <c r="V231" s="74" t="s">
        <v>97</v>
      </c>
      <c r="W231" s="100"/>
      <c r="X231" s="99"/>
      <c r="Y231" s="99"/>
      <c r="Z231" s="100"/>
      <c r="AA231" s="99" t="s">
        <v>1317</v>
      </c>
      <c r="AB231" s="99"/>
      <c r="AC231" s="100" t="s">
        <v>1315</v>
      </c>
      <c r="AD231" s="100" t="s">
        <v>1316</v>
      </c>
      <c r="AE231" s="83"/>
      <c r="AF231" s="54"/>
      <c r="AG231" s="78" t="s">
        <v>10998</v>
      </c>
      <c r="AH231" s="77" t="s">
        <v>354</v>
      </c>
      <c r="AI231" s="77" t="s">
        <v>652</v>
      </c>
      <c r="AJ231" s="77" t="s">
        <v>653</v>
      </c>
      <c r="AK231" s="77" t="s">
        <v>654</v>
      </c>
      <c r="AL231" s="77" t="s">
        <v>655</v>
      </c>
      <c r="AM231" s="77" t="s">
        <v>227</v>
      </c>
      <c r="AN231" s="77" t="s">
        <v>656</v>
      </c>
      <c r="AO231" s="77" t="s">
        <v>657</v>
      </c>
      <c r="AP231" s="77" t="s">
        <v>658</v>
      </c>
      <c r="AQ231" s="77"/>
      <c r="AR231" s="79">
        <f>COUNTIF('Jalon + top _horaire passage'!A:A,A231)+IF(W231&lt;&gt;"",COUNTIF('Jalon + top _horaire passage'!A:A,W231),0)+IF(X231&lt;&gt;"",COUNTIF('Jalon + top _horaire passage'!A:A,X231),0)+IF(Y231&lt;&gt;"",COUNTIF('Jalon + top _horaire passage'!A:A,Y231),0)+IF(AA231&lt;&gt;"",COUNTIF('Jalon + top _horaire passage'!A:A,AA231),0)+IF(AB231&lt;&gt;"",COUNTIF('Jalon + top _horaire passage'!A:A,AB231),0)+IF(AD231&lt;&gt;"",COUNTIF('Jalon + top _horaire passage'!A:A,AD231),0)</f>
        <v>0</v>
      </c>
    </row>
    <row r="232" spans="1:44" x14ac:dyDescent="0.3">
      <c r="A232" s="77" t="s">
        <v>1318</v>
      </c>
      <c r="B232" s="169" t="s">
        <v>12588</v>
      </c>
      <c r="C232" s="78" t="s">
        <v>651</v>
      </c>
      <c r="D232" s="77" t="s">
        <v>42</v>
      </c>
      <c r="E232" s="77" t="s">
        <v>1318</v>
      </c>
      <c r="F232" s="77" t="s">
        <v>7619</v>
      </c>
      <c r="G232" s="77" t="s">
        <v>12339</v>
      </c>
      <c r="H232" s="77" t="s">
        <v>44</v>
      </c>
      <c r="I232" s="77" t="s">
        <v>221</v>
      </c>
      <c r="J232" s="77" t="s">
        <v>19</v>
      </c>
      <c r="K232" s="78" t="s">
        <v>34</v>
      </c>
      <c r="L232" s="77" t="s">
        <v>98</v>
      </c>
      <c r="M232" s="74" t="s">
        <v>12475</v>
      </c>
      <c r="N232" s="74" t="s">
        <v>12032</v>
      </c>
      <c r="O232" s="159"/>
      <c r="P232" s="77" t="s">
        <v>1319</v>
      </c>
      <c r="Q232" s="77" t="s">
        <v>30</v>
      </c>
      <c r="R232" s="77" t="s">
        <v>1318</v>
      </c>
      <c r="S232" s="77"/>
      <c r="T232" s="77"/>
      <c r="U232" s="77" t="s">
        <v>11093</v>
      </c>
      <c r="V232" s="74" t="s">
        <v>97</v>
      </c>
      <c r="W232" s="100"/>
      <c r="X232" s="99"/>
      <c r="Y232" s="99"/>
      <c r="Z232" s="100"/>
      <c r="AA232" s="99" t="s">
        <v>1323</v>
      </c>
      <c r="AB232" s="99"/>
      <c r="AC232" s="100" t="s">
        <v>1321</v>
      </c>
      <c r="AD232" s="100" t="s">
        <v>1322</v>
      </c>
      <c r="AE232" s="83"/>
      <c r="AF232" s="54"/>
      <c r="AG232" s="78" t="s">
        <v>10998</v>
      </c>
      <c r="AH232" s="77" t="s">
        <v>354</v>
      </c>
      <c r="AI232" s="77" t="s">
        <v>652</v>
      </c>
      <c r="AJ232" s="77" t="s">
        <v>653</v>
      </c>
      <c r="AK232" s="77" t="s">
        <v>654</v>
      </c>
      <c r="AL232" s="77" t="s">
        <v>655</v>
      </c>
      <c r="AM232" s="77" t="s">
        <v>227</v>
      </c>
      <c r="AN232" s="77" t="s">
        <v>656</v>
      </c>
      <c r="AO232" s="77" t="s">
        <v>657</v>
      </c>
      <c r="AP232" s="77" t="s">
        <v>658</v>
      </c>
      <c r="AQ232" s="77"/>
      <c r="AR232" s="79">
        <f>COUNTIF('Jalon + top _horaire passage'!A:A,A232)+IF(W232&lt;&gt;"",COUNTIF('Jalon + top _horaire passage'!A:A,W232),0)+IF(X232&lt;&gt;"",COUNTIF('Jalon + top _horaire passage'!A:A,X232),0)+IF(Y232&lt;&gt;"",COUNTIF('Jalon + top _horaire passage'!A:A,Y232),0)+IF(AA232&lt;&gt;"",COUNTIF('Jalon + top _horaire passage'!A:A,AA232),0)+IF(AB232&lt;&gt;"",COUNTIF('Jalon + top _horaire passage'!A:A,AB232),0)+IF(AD232&lt;&gt;"",COUNTIF('Jalon + top _horaire passage'!A:A,AD232),0)</f>
        <v>0</v>
      </c>
    </row>
    <row r="233" spans="1:44" x14ac:dyDescent="0.3">
      <c r="A233" s="77" t="s">
        <v>1324</v>
      </c>
      <c r="B233" s="169" t="s">
        <v>12589</v>
      </c>
      <c r="C233" s="78" t="s">
        <v>651</v>
      </c>
      <c r="D233" s="77" t="s">
        <v>42</v>
      </c>
      <c r="E233" s="77" t="s">
        <v>1324</v>
      </c>
      <c r="F233" s="77" t="s">
        <v>7619</v>
      </c>
      <c r="G233" s="77" t="s">
        <v>12339</v>
      </c>
      <c r="H233" s="77" t="s">
        <v>44</v>
      </c>
      <c r="I233" s="77" t="s">
        <v>221</v>
      </c>
      <c r="J233" s="77" t="s">
        <v>19</v>
      </c>
      <c r="K233" s="78" t="s">
        <v>34</v>
      </c>
      <c r="L233" s="77" t="s">
        <v>98</v>
      </c>
      <c r="M233" s="74" t="s">
        <v>12475</v>
      </c>
      <c r="N233" s="74" t="s">
        <v>12032</v>
      </c>
      <c r="O233" s="159"/>
      <c r="P233" s="77" t="s">
        <v>1325</v>
      </c>
      <c r="Q233" s="77" t="s">
        <v>30</v>
      </c>
      <c r="R233" s="77" t="s">
        <v>1324</v>
      </c>
      <c r="S233" s="77"/>
      <c r="T233" s="77"/>
      <c r="U233" s="77" t="s">
        <v>11094</v>
      </c>
      <c r="V233" s="74" t="s">
        <v>97</v>
      </c>
      <c r="W233" s="100"/>
      <c r="X233" s="99"/>
      <c r="Y233" s="99"/>
      <c r="Z233" s="100"/>
      <c r="AA233" s="99" t="s">
        <v>1329</v>
      </c>
      <c r="AB233" s="99"/>
      <c r="AC233" s="100" t="s">
        <v>1327</v>
      </c>
      <c r="AD233" s="100" t="s">
        <v>1328</v>
      </c>
      <c r="AE233" s="83"/>
      <c r="AF233" s="54"/>
      <c r="AG233" s="78" t="s">
        <v>10998</v>
      </c>
      <c r="AH233" s="77" t="s">
        <v>354</v>
      </c>
      <c r="AI233" s="77" t="s">
        <v>652</v>
      </c>
      <c r="AJ233" s="77" t="s">
        <v>653</v>
      </c>
      <c r="AK233" s="77" t="s">
        <v>654</v>
      </c>
      <c r="AL233" s="77" t="s">
        <v>655</v>
      </c>
      <c r="AM233" s="77" t="s">
        <v>227</v>
      </c>
      <c r="AN233" s="77" t="s">
        <v>656</v>
      </c>
      <c r="AO233" s="77" t="s">
        <v>657</v>
      </c>
      <c r="AP233" s="77" t="s">
        <v>658</v>
      </c>
      <c r="AQ233" s="77"/>
      <c r="AR233" s="79">
        <f>COUNTIF('Jalon + top _horaire passage'!A:A,A233)+IF(W233&lt;&gt;"",COUNTIF('Jalon + top _horaire passage'!A:A,W233),0)+IF(X233&lt;&gt;"",COUNTIF('Jalon + top _horaire passage'!A:A,X233),0)+IF(Y233&lt;&gt;"",COUNTIF('Jalon + top _horaire passage'!A:A,Y233),0)+IF(AA233&lt;&gt;"",COUNTIF('Jalon + top _horaire passage'!A:A,AA233),0)+IF(AB233&lt;&gt;"",COUNTIF('Jalon + top _horaire passage'!A:A,AB233),0)+IF(AD233&lt;&gt;"",COUNTIF('Jalon + top _horaire passage'!A:A,AD233),0)</f>
        <v>0</v>
      </c>
    </row>
    <row r="234" spans="1:44" x14ac:dyDescent="0.3">
      <c r="A234" s="77" t="s">
        <v>1330</v>
      </c>
      <c r="B234" s="169" t="s">
        <v>12590</v>
      </c>
      <c r="C234" s="78" t="s">
        <v>651</v>
      </c>
      <c r="D234" s="77" t="s">
        <v>42</v>
      </c>
      <c r="E234" s="77" t="s">
        <v>1330</v>
      </c>
      <c r="F234" s="77" t="s">
        <v>7619</v>
      </c>
      <c r="G234" s="77" t="s">
        <v>12339</v>
      </c>
      <c r="H234" s="77" t="s">
        <v>44</v>
      </c>
      <c r="I234" s="77" t="s">
        <v>221</v>
      </c>
      <c r="J234" s="77" t="s">
        <v>19</v>
      </c>
      <c r="K234" s="78" t="s">
        <v>34</v>
      </c>
      <c r="L234" s="77" t="s">
        <v>98</v>
      </c>
      <c r="M234" s="74" t="s">
        <v>12475</v>
      </c>
      <c r="N234" s="74" t="s">
        <v>12032</v>
      </c>
      <c r="O234" s="159"/>
      <c r="P234" s="77" t="s">
        <v>1331</v>
      </c>
      <c r="Q234" s="77" t="s">
        <v>30</v>
      </c>
      <c r="R234" s="77" t="s">
        <v>1330</v>
      </c>
      <c r="S234" s="77"/>
      <c r="T234" s="77"/>
      <c r="U234" s="77" t="s">
        <v>11095</v>
      </c>
      <c r="V234" s="74" t="s">
        <v>97</v>
      </c>
      <c r="W234" s="100"/>
      <c r="X234" s="99"/>
      <c r="Y234" s="99"/>
      <c r="Z234" s="100"/>
      <c r="AA234" s="99" t="s">
        <v>1335</v>
      </c>
      <c r="AB234" s="99"/>
      <c r="AC234" s="100" t="s">
        <v>1333</v>
      </c>
      <c r="AD234" s="100" t="s">
        <v>1334</v>
      </c>
      <c r="AE234" s="83"/>
      <c r="AF234" s="54"/>
      <c r="AG234" s="78" t="s">
        <v>10998</v>
      </c>
      <c r="AH234" s="77" t="s">
        <v>354</v>
      </c>
      <c r="AI234" s="77" t="s">
        <v>652</v>
      </c>
      <c r="AJ234" s="77" t="s">
        <v>653</v>
      </c>
      <c r="AK234" s="77" t="s">
        <v>654</v>
      </c>
      <c r="AL234" s="77" t="s">
        <v>655</v>
      </c>
      <c r="AM234" s="77" t="s">
        <v>227</v>
      </c>
      <c r="AN234" s="77" t="s">
        <v>656</v>
      </c>
      <c r="AO234" s="77" t="s">
        <v>657</v>
      </c>
      <c r="AP234" s="77" t="s">
        <v>658</v>
      </c>
      <c r="AQ234" s="77"/>
      <c r="AR234" s="79">
        <f>COUNTIF('Jalon + top _horaire passage'!A:A,A234)+IF(W234&lt;&gt;"",COUNTIF('Jalon + top _horaire passage'!A:A,W234),0)+IF(X234&lt;&gt;"",COUNTIF('Jalon + top _horaire passage'!A:A,X234),0)+IF(Y234&lt;&gt;"",COUNTIF('Jalon + top _horaire passage'!A:A,Y234),0)+IF(AA234&lt;&gt;"",COUNTIF('Jalon + top _horaire passage'!A:A,AA234),0)+IF(AB234&lt;&gt;"",COUNTIF('Jalon + top _horaire passage'!A:A,AB234),0)+IF(AD234&lt;&gt;"",COUNTIF('Jalon + top _horaire passage'!A:A,AD234),0)</f>
        <v>0</v>
      </c>
    </row>
    <row r="235" spans="1:44" x14ac:dyDescent="0.3">
      <c r="A235" s="77" t="s">
        <v>1337</v>
      </c>
      <c r="B235" s="159" t="s">
        <v>12843</v>
      </c>
      <c r="C235" s="78" t="s">
        <v>199</v>
      </c>
      <c r="D235" s="77" t="s">
        <v>1336</v>
      </c>
      <c r="E235" s="77" t="s">
        <v>1337</v>
      </c>
      <c r="F235" s="77" t="s">
        <v>12356</v>
      </c>
      <c r="G235" s="77" t="s">
        <v>1338</v>
      </c>
      <c r="H235" s="77" t="s">
        <v>44</v>
      </c>
      <c r="I235" s="77" t="s">
        <v>17</v>
      </c>
      <c r="J235" s="77" t="s">
        <v>19</v>
      </c>
      <c r="K235" s="78" t="s">
        <v>18</v>
      </c>
      <c r="L235" s="77" t="s">
        <v>98</v>
      </c>
      <c r="M235" s="74" t="s">
        <v>12473</v>
      </c>
      <c r="N235" s="74" t="s">
        <v>10986</v>
      </c>
      <c r="O235" s="159"/>
      <c r="P235" s="77"/>
      <c r="Q235" s="77" t="s">
        <v>30</v>
      </c>
      <c r="R235" s="77" t="s">
        <v>1337</v>
      </c>
      <c r="S235" s="77"/>
      <c r="T235" s="77"/>
      <c r="U235" s="77" t="s">
        <v>11521</v>
      </c>
      <c r="V235" s="74" t="s">
        <v>97</v>
      </c>
      <c r="W235" s="100"/>
      <c r="X235" s="99"/>
      <c r="Y235" s="99"/>
      <c r="Z235" s="100"/>
      <c r="AA235" s="99" t="s">
        <v>1345</v>
      </c>
      <c r="AB235" s="99"/>
      <c r="AC235" s="100" t="s">
        <v>1339</v>
      </c>
      <c r="AD235" s="100" t="s">
        <v>1340</v>
      </c>
      <c r="AE235" s="83"/>
      <c r="AF235" s="54"/>
      <c r="AG235" s="78" t="s">
        <v>10998</v>
      </c>
      <c r="AH235" s="77" t="s">
        <v>1341</v>
      </c>
      <c r="AI235" s="77" t="s">
        <v>1342</v>
      </c>
      <c r="AJ235" s="77" t="s">
        <v>1342</v>
      </c>
      <c r="AK235" s="77" t="s">
        <v>1343</v>
      </c>
      <c r="AL235" s="77" t="s">
        <v>1344</v>
      </c>
      <c r="AM235" s="77" t="s">
        <v>25</v>
      </c>
      <c r="AN235" s="77" t="s">
        <v>202</v>
      </c>
      <c r="AO235" s="77" t="s">
        <v>1107</v>
      </c>
      <c r="AP235" s="77" t="s">
        <v>1108</v>
      </c>
      <c r="AQ235" s="77"/>
      <c r="AR235" s="79">
        <f>COUNTIF('Jalon + top _horaire passage'!A:A,A235)+IF(W235&lt;&gt;"",COUNTIF('Jalon + top _horaire passage'!A:A,W235),0)+IF(X235&lt;&gt;"",COUNTIF('Jalon + top _horaire passage'!A:A,X235),0)+IF(Y235&lt;&gt;"",COUNTIF('Jalon + top _horaire passage'!A:A,Y235),0)+IF(AA235&lt;&gt;"",COUNTIF('Jalon + top _horaire passage'!A:A,AA235),0)+IF(AB235&lt;&gt;"",COUNTIF('Jalon + top _horaire passage'!A:A,AB235),0)+IF(AD235&lt;&gt;"",COUNTIF('Jalon + top _horaire passage'!A:A,AD235),0)</f>
        <v>0</v>
      </c>
    </row>
    <row r="236" spans="1:44" x14ac:dyDescent="0.3">
      <c r="A236" s="77" t="s">
        <v>1346</v>
      </c>
      <c r="B236" s="159" t="s">
        <v>12773</v>
      </c>
      <c r="C236" s="78" t="s">
        <v>40</v>
      </c>
      <c r="D236" s="77" t="s">
        <v>362</v>
      </c>
      <c r="E236" s="77" t="s">
        <v>1346</v>
      </c>
      <c r="F236" s="77" t="s">
        <v>1808</v>
      </c>
      <c r="G236" s="77" t="s">
        <v>1347</v>
      </c>
      <c r="H236" s="77" t="s">
        <v>44</v>
      </c>
      <c r="I236" s="77" t="s">
        <v>39</v>
      </c>
      <c r="J236" s="77" t="s">
        <v>19</v>
      </c>
      <c r="K236" s="78" t="s">
        <v>18</v>
      </c>
      <c r="L236" s="77" t="s">
        <v>98</v>
      </c>
      <c r="M236" s="74" t="s">
        <v>12474</v>
      </c>
      <c r="N236" s="74" t="s">
        <v>10986</v>
      </c>
      <c r="O236" s="159"/>
      <c r="P236" s="77"/>
      <c r="Q236" s="77" t="s">
        <v>30</v>
      </c>
      <c r="R236" s="77" t="s">
        <v>1346</v>
      </c>
      <c r="S236" s="77"/>
      <c r="T236" s="77"/>
      <c r="U236" s="77" t="s">
        <v>11190</v>
      </c>
      <c r="V236" s="74" t="s">
        <v>97</v>
      </c>
      <c r="W236" s="100"/>
      <c r="X236" s="99"/>
      <c r="Y236" s="99"/>
      <c r="Z236" s="100"/>
      <c r="AA236" s="99" t="s">
        <v>1354</v>
      </c>
      <c r="AB236" s="99"/>
      <c r="AC236" s="100" t="s">
        <v>1348</v>
      </c>
      <c r="AD236" s="100" t="s">
        <v>1349</v>
      </c>
      <c r="AE236" s="83"/>
      <c r="AF236" s="54"/>
      <c r="AG236" s="78" t="s">
        <v>10998</v>
      </c>
      <c r="AH236" s="77" t="s">
        <v>354</v>
      </c>
      <c r="AI236" s="77" t="s">
        <v>1350</v>
      </c>
      <c r="AJ236" s="77" t="s">
        <v>1351</v>
      </c>
      <c r="AK236" s="77" t="s">
        <v>1352</v>
      </c>
      <c r="AL236" s="77" t="s">
        <v>1353</v>
      </c>
      <c r="AM236" s="77" t="s">
        <v>25</v>
      </c>
      <c r="AN236" s="77" t="s">
        <v>49</v>
      </c>
      <c r="AO236" s="77" t="s">
        <v>50</v>
      </c>
      <c r="AP236" s="77" t="s">
        <v>51</v>
      </c>
      <c r="AQ236" s="77"/>
      <c r="AR236" s="79">
        <f>COUNTIF('Jalon + top _horaire passage'!A:A,A236)+IF(W236&lt;&gt;"",COUNTIF('Jalon + top _horaire passage'!A:A,W236),0)+IF(X236&lt;&gt;"",COUNTIF('Jalon + top _horaire passage'!A:A,X236),0)+IF(Y236&lt;&gt;"",COUNTIF('Jalon + top _horaire passage'!A:A,Y236),0)+IF(AA236&lt;&gt;"",COUNTIF('Jalon + top _horaire passage'!A:A,AA236),0)+IF(AB236&lt;&gt;"",COUNTIF('Jalon + top _horaire passage'!A:A,AB236),0)+IF(AD236&lt;&gt;"",COUNTIF('Jalon + top _horaire passage'!A:A,AD236),0)</f>
        <v>0</v>
      </c>
    </row>
    <row r="237" spans="1:44" x14ac:dyDescent="0.3">
      <c r="A237" s="77" t="s">
        <v>1355</v>
      </c>
      <c r="B237" s="159" t="s">
        <v>12774</v>
      </c>
      <c r="C237" s="78" t="s">
        <v>40</v>
      </c>
      <c r="D237" s="77" t="s">
        <v>362</v>
      </c>
      <c r="E237" s="77" t="s">
        <v>1355</v>
      </c>
      <c r="F237" s="77" t="s">
        <v>1808</v>
      </c>
      <c r="G237" s="77" t="s">
        <v>1347</v>
      </c>
      <c r="H237" s="77" t="s">
        <v>44</v>
      </c>
      <c r="I237" s="77" t="s">
        <v>39</v>
      </c>
      <c r="J237" s="77" t="s">
        <v>19</v>
      </c>
      <c r="K237" s="78" t="s">
        <v>18</v>
      </c>
      <c r="L237" s="77" t="s">
        <v>98</v>
      </c>
      <c r="M237" s="74" t="s">
        <v>12474</v>
      </c>
      <c r="N237" s="74" t="s">
        <v>10986</v>
      </c>
      <c r="O237" s="159"/>
      <c r="P237" s="77"/>
      <c r="Q237" s="77" t="s">
        <v>30</v>
      </c>
      <c r="R237" s="77" t="s">
        <v>1355</v>
      </c>
      <c r="S237" s="77"/>
      <c r="T237" s="77"/>
      <c r="U237" s="77" t="s">
        <v>11191</v>
      </c>
      <c r="V237" s="74" t="s">
        <v>97</v>
      </c>
      <c r="W237" s="100"/>
      <c r="X237" s="99"/>
      <c r="Y237" s="99"/>
      <c r="Z237" s="100"/>
      <c r="AA237" s="99" t="s">
        <v>1358</v>
      </c>
      <c r="AB237" s="99"/>
      <c r="AC237" s="100" t="s">
        <v>1356</v>
      </c>
      <c r="AD237" s="100" t="s">
        <v>1357</v>
      </c>
      <c r="AE237" s="83"/>
      <c r="AF237" s="54"/>
      <c r="AG237" s="78" t="s">
        <v>10998</v>
      </c>
      <c r="AH237" s="77" t="s">
        <v>354</v>
      </c>
      <c r="AI237" s="77" t="s">
        <v>1350</v>
      </c>
      <c r="AJ237" s="77" t="s">
        <v>1351</v>
      </c>
      <c r="AK237" s="77" t="s">
        <v>1352</v>
      </c>
      <c r="AL237" s="77" t="s">
        <v>1353</v>
      </c>
      <c r="AM237" s="77" t="s">
        <v>25</v>
      </c>
      <c r="AN237" s="77" t="s">
        <v>49</v>
      </c>
      <c r="AO237" s="77" t="s">
        <v>50</v>
      </c>
      <c r="AP237" s="77" t="s">
        <v>51</v>
      </c>
      <c r="AQ237" s="77"/>
      <c r="AR237" s="79">
        <f>COUNTIF('Jalon + top _horaire passage'!A:A,A237)+IF(W237&lt;&gt;"",COUNTIF('Jalon + top _horaire passage'!A:A,W237),0)+IF(X237&lt;&gt;"",COUNTIF('Jalon + top _horaire passage'!A:A,X237),0)+IF(Y237&lt;&gt;"",COUNTIF('Jalon + top _horaire passage'!A:A,Y237),0)+IF(AA237&lt;&gt;"",COUNTIF('Jalon + top _horaire passage'!A:A,AA237),0)+IF(AB237&lt;&gt;"",COUNTIF('Jalon + top _horaire passage'!A:A,AB237),0)+IF(AD237&lt;&gt;"",COUNTIF('Jalon + top _horaire passage'!A:A,AD237),0)</f>
        <v>0</v>
      </c>
    </row>
    <row r="238" spans="1:44" x14ac:dyDescent="0.3">
      <c r="A238" s="77" t="s">
        <v>1359</v>
      </c>
      <c r="B238" s="159" t="s">
        <v>12</v>
      </c>
      <c r="C238" s="78" t="s">
        <v>40</v>
      </c>
      <c r="D238" s="77" t="s">
        <v>362</v>
      </c>
      <c r="E238" s="77" t="s">
        <v>1359</v>
      </c>
      <c r="F238" s="77" t="s">
        <v>2228</v>
      </c>
      <c r="G238" s="77" t="s">
        <v>639</v>
      </c>
      <c r="H238" s="77" t="s">
        <v>44</v>
      </c>
      <c r="I238" s="77" t="s">
        <v>39</v>
      </c>
      <c r="J238" s="77" t="s">
        <v>19</v>
      </c>
      <c r="K238" s="78" t="s">
        <v>18</v>
      </c>
      <c r="L238" s="77" t="s">
        <v>98</v>
      </c>
      <c r="M238" s="74" t="s">
        <v>12474</v>
      </c>
      <c r="N238" s="74" t="s">
        <v>10986</v>
      </c>
      <c r="O238" s="159"/>
      <c r="P238" s="77" t="s">
        <v>1360</v>
      </c>
      <c r="Q238" s="77" t="s">
        <v>30</v>
      </c>
      <c r="R238" s="77" t="s">
        <v>1359</v>
      </c>
      <c r="S238" s="77"/>
      <c r="T238" s="77"/>
      <c r="U238" s="77" t="s">
        <v>11192</v>
      </c>
      <c r="V238" s="74" t="s">
        <v>97</v>
      </c>
      <c r="W238" s="100"/>
      <c r="X238" s="99"/>
      <c r="Y238" s="99"/>
      <c r="Z238" s="100"/>
      <c r="AA238" s="99" t="s">
        <v>1363</v>
      </c>
      <c r="AB238" s="99"/>
      <c r="AC238" s="100" t="s">
        <v>1361</v>
      </c>
      <c r="AD238" s="100" t="s">
        <v>1362</v>
      </c>
      <c r="AE238" s="83"/>
      <c r="AF238" s="54"/>
      <c r="AG238" s="78" t="s">
        <v>10998</v>
      </c>
      <c r="AH238" s="77" t="s">
        <v>20</v>
      </c>
      <c r="AI238" s="77" t="s">
        <v>21</v>
      </c>
      <c r="AJ238" s="77" t="s">
        <v>46</v>
      </c>
      <c r="AK238" s="77" t="s">
        <v>47</v>
      </c>
      <c r="AL238" s="77" t="s">
        <v>48</v>
      </c>
      <c r="AM238" s="77" t="s">
        <v>25</v>
      </c>
      <c r="AN238" s="77" t="s">
        <v>49</v>
      </c>
      <c r="AO238" s="77" t="s">
        <v>50</v>
      </c>
      <c r="AP238" s="77" t="s">
        <v>51</v>
      </c>
      <c r="AQ238" s="77"/>
      <c r="AR238" s="79">
        <f>COUNTIF('Jalon + top _horaire passage'!A:A,A238)+IF(W238&lt;&gt;"",COUNTIF('Jalon + top _horaire passage'!A:A,W238),0)+IF(X238&lt;&gt;"",COUNTIF('Jalon + top _horaire passage'!A:A,X238),0)+IF(Y238&lt;&gt;"",COUNTIF('Jalon + top _horaire passage'!A:A,Y238),0)+IF(AA238&lt;&gt;"",COUNTIF('Jalon + top _horaire passage'!A:A,AA238),0)+IF(AB238&lt;&gt;"",COUNTIF('Jalon + top _horaire passage'!A:A,AB238),0)+IF(AD238&lt;&gt;"",COUNTIF('Jalon + top _horaire passage'!A:A,AD238),0)</f>
        <v>0</v>
      </c>
    </row>
    <row r="239" spans="1:44" x14ac:dyDescent="0.3">
      <c r="A239" s="77" t="s">
        <v>1365</v>
      </c>
      <c r="B239" s="159" t="s">
        <v>1366</v>
      </c>
      <c r="C239" s="78" t="s">
        <v>101</v>
      </c>
      <c r="D239" s="77" t="s">
        <v>42</v>
      </c>
      <c r="E239" s="77" t="s">
        <v>1364</v>
      </c>
      <c r="F239" s="77" t="s">
        <v>1471</v>
      </c>
      <c r="G239" s="77" t="s">
        <v>93</v>
      </c>
      <c r="H239" s="77" t="s">
        <v>44</v>
      </c>
      <c r="I239" s="77" t="s">
        <v>39</v>
      </c>
      <c r="J239" s="77" t="s">
        <v>19</v>
      </c>
      <c r="K239" s="78" t="s">
        <v>34</v>
      </c>
      <c r="L239" s="77" t="s">
        <v>98</v>
      </c>
      <c r="M239" s="74" t="s">
        <v>12473</v>
      </c>
      <c r="N239" s="74" t="s">
        <v>13</v>
      </c>
      <c r="O239" s="159"/>
      <c r="P239" s="77" t="s">
        <v>1367</v>
      </c>
      <c r="Q239" s="77" t="s">
        <v>30</v>
      </c>
      <c r="R239" s="77" t="s">
        <v>1365</v>
      </c>
      <c r="S239" s="77"/>
      <c r="T239" s="77"/>
      <c r="U239" s="77" t="s">
        <v>11343</v>
      </c>
      <c r="V239" s="74" t="s">
        <v>97</v>
      </c>
      <c r="W239" s="100"/>
      <c r="X239" s="99"/>
      <c r="Y239" s="99"/>
      <c r="Z239" s="100"/>
      <c r="AA239" s="99" t="s">
        <v>1370</v>
      </c>
      <c r="AB239" s="99"/>
      <c r="AC239" s="100" t="s">
        <v>1368</v>
      </c>
      <c r="AD239" s="100" t="s">
        <v>1369</v>
      </c>
      <c r="AE239" s="83"/>
      <c r="AF239" s="54"/>
      <c r="AG239" s="78" t="s">
        <v>10998</v>
      </c>
      <c r="AH239" s="77" t="s">
        <v>20</v>
      </c>
      <c r="AI239" s="77" t="s">
        <v>102</v>
      </c>
      <c r="AJ239" s="77" t="s">
        <v>103</v>
      </c>
      <c r="AK239" s="77" t="s">
        <v>104</v>
      </c>
      <c r="AL239" s="77" t="s">
        <v>105</v>
      </c>
      <c r="AM239" s="77" t="s">
        <v>25</v>
      </c>
      <c r="AN239" s="77" t="s">
        <v>106</v>
      </c>
      <c r="AO239" s="77" t="s">
        <v>107</v>
      </c>
      <c r="AP239" s="77" t="s">
        <v>108</v>
      </c>
      <c r="AQ239" s="77"/>
      <c r="AR239" s="79">
        <f>COUNTIF('Jalon + top _horaire passage'!A:A,A239)+IF(W239&lt;&gt;"",COUNTIF('Jalon + top _horaire passage'!A:A,W239),0)+IF(X239&lt;&gt;"",COUNTIF('Jalon + top _horaire passage'!A:A,X239),0)+IF(Y239&lt;&gt;"",COUNTIF('Jalon + top _horaire passage'!A:A,Y239),0)+IF(AA239&lt;&gt;"",COUNTIF('Jalon + top _horaire passage'!A:A,AA239),0)+IF(AB239&lt;&gt;"",COUNTIF('Jalon + top _horaire passage'!A:A,AB239),0)+IF(AD239&lt;&gt;"",COUNTIF('Jalon + top _horaire passage'!A:A,AD239),0)</f>
        <v>0</v>
      </c>
    </row>
    <row r="240" spans="1:44" x14ac:dyDescent="0.3">
      <c r="A240" s="77" t="s">
        <v>1371</v>
      </c>
      <c r="B240" s="159" t="s">
        <v>1366</v>
      </c>
      <c r="C240" s="78" t="s">
        <v>101</v>
      </c>
      <c r="D240" s="77" t="s">
        <v>42</v>
      </c>
      <c r="E240" s="77" t="s">
        <v>1364</v>
      </c>
      <c r="F240" s="77" t="s">
        <v>1471</v>
      </c>
      <c r="G240" s="77" t="s">
        <v>93</v>
      </c>
      <c r="H240" s="77" t="s">
        <v>44</v>
      </c>
      <c r="I240" s="77" t="s">
        <v>39</v>
      </c>
      <c r="J240" s="77" t="s">
        <v>19</v>
      </c>
      <c r="K240" s="78" t="s">
        <v>34</v>
      </c>
      <c r="L240" s="77" t="s">
        <v>98</v>
      </c>
      <c r="M240" s="74" t="s">
        <v>12473</v>
      </c>
      <c r="N240" s="74" t="s">
        <v>13</v>
      </c>
      <c r="O240" s="159"/>
      <c r="P240" s="77" t="s">
        <v>1367</v>
      </c>
      <c r="Q240" s="77" t="s">
        <v>30</v>
      </c>
      <c r="R240" s="77" t="s">
        <v>1371</v>
      </c>
      <c r="S240" s="77"/>
      <c r="T240" s="77"/>
      <c r="U240" s="77" t="s">
        <v>11343</v>
      </c>
      <c r="V240" s="74" t="s">
        <v>97</v>
      </c>
      <c r="W240" s="100"/>
      <c r="X240" s="99"/>
      <c r="Y240" s="99"/>
      <c r="Z240" s="100"/>
      <c r="AA240" s="99" t="s">
        <v>1370</v>
      </c>
      <c r="AB240" s="99"/>
      <c r="AC240" s="100" t="s">
        <v>1372</v>
      </c>
      <c r="AD240" s="100" t="s">
        <v>1373</v>
      </c>
      <c r="AE240" s="83"/>
      <c r="AF240" s="54"/>
      <c r="AG240" s="78" t="s">
        <v>10998</v>
      </c>
      <c r="AH240" s="77" t="s">
        <v>20</v>
      </c>
      <c r="AI240" s="77" t="s">
        <v>102</v>
      </c>
      <c r="AJ240" s="77" t="s">
        <v>103</v>
      </c>
      <c r="AK240" s="77" t="s">
        <v>104</v>
      </c>
      <c r="AL240" s="77" t="s">
        <v>105</v>
      </c>
      <c r="AM240" s="77" t="s">
        <v>25</v>
      </c>
      <c r="AN240" s="77" t="s">
        <v>106</v>
      </c>
      <c r="AO240" s="77" t="s">
        <v>107</v>
      </c>
      <c r="AP240" s="77" t="s">
        <v>108</v>
      </c>
      <c r="AQ240" s="77"/>
      <c r="AR240" s="79">
        <f>COUNTIF('Jalon + top _horaire passage'!A:A,A240)+IF(W240&lt;&gt;"",COUNTIF('Jalon + top _horaire passage'!A:A,W240),0)+IF(X240&lt;&gt;"",COUNTIF('Jalon + top _horaire passage'!A:A,X240),0)+IF(Y240&lt;&gt;"",COUNTIF('Jalon + top _horaire passage'!A:A,Y240),0)+IF(AA240&lt;&gt;"",COUNTIF('Jalon + top _horaire passage'!A:A,AA240),0)+IF(AB240&lt;&gt;"",COUNTIF('Jalon + top _horaire passage'!A:A,AB240),0)+IF(AD240&lt;&gt;"",COUNTIF('Jalon + top _horaire passage'!A:A,AD240),0)</f>
        <v>0</v>
      </c>
    </row>
    <row r="241" spans="1:44" x14ac:dyDescent="0.3">
      <c r="A241" s="77" t="s">
        <v>1374</v>
      </c>
      <c r="B241" s="159" t="s">
        <v>1366</v>
      </c>
      <c r="C241" s="78" t="s">
        <v>101</v>
      </c>
      <c r="D241" s="77" t="s">
        <v>42</v>
      </c>
      <c r="E241" s="77" t="s">
        <v>1364</v>
      </c>
      <c r="F241" s="77" t="s">
        <v>1471</v>
      </c>
      <c r="G241" s="77" t="s">
        <v>93</v>
      </c>
      <c r="H241" s="77" t="s">
        <v>44</v>
      </c>
      <c r="I241" s="77" t="s">
        <v>39</v>
      </c>
      <c r="J241" s="77" t="s">
        <v>19</v>
      </c>
      <c r="K241" s="78" t="s">
        <v>34</v>
      </c>
      <c r="L241" s="77" t="s">
        <v>98</v>
      </c>
      <c r="M241" s="74" t="s">
        <v>12473</v>
      </c>
      <c r="N241" s="74" t="s">
        <v>13</v>
      </c>
      <c r="O241" s="159"/>
      <c r="P241" s="77" t="s">
        <v>1375</v>
      </c>
      <c r="Q241" s="77" t="s">
        <v>30</v>
      </c>
      <c r="R241" s="77" t="s">
        <v>1374</v>
      </c>
      <c r="S241" s="77"/>
      <c r="T241" s="77"/>
      <c r="U241" s="77" t="s">
        <v>11343</v>
      </c>
      <c r="V241" s="74" t="s">
        <v>97</v>
      </c>
      <c r="W241" s="100"/>
      <c r="X241" s="99"/>
      <c r="Y241" s="99"/>
      <c r="Z241" s="100"/>
      <c r="AA241" s="99" t="s">
        <v>1370</v>
      </c>
      <c r="AB241" s="99"/>
      <c r="AC241" s="100" t="s">
        <v>1376</v>
      </c>
      <c r="AD241" s="100" t="s">
        <v>1377</v>
      </c>
      <c r="AE241" s="83"/>
      <c r="AF241" s="54"/>
      <c r="AG241" s="78" t="s">
        <v>10998</v>
      </c>
      <c r="AH241" s="77" t="s">
        <v>20</v>
      </c>
      <c r="AI241" s="77" t="s">
        <v>102</v>
      </c>
      <c r="AJ241" s="77" t="s">
        <v>103</v>
      </c>
      <c r="AK241" s="77" t="s">
        <v>104</v>
      </c>
      <c r="AL241" s="77" t="s">
        <v>105</v>
      </c>
      <c r="AM241" s="77" t="s">
        <v>25</v>
      </c>
      <c r="AN241" s="77" t="s">
        <v>106</v>
      </c>
      <c r="AO241" s="77" t="s">
        <v>107</v>
      </c>
      <c r="AP241" s="77" t="s">
        <v>108</v>
      </c>
      <c r="AQ241" s="77"/>
      <c r="AR241" s="79">
        <f>COUNTIF('Jalon + top _horaire passage'!A:A,A241)+IF(W241&lt;&gt;"",COUNTIF('Jalon + top _horaire passage'!A:A,W241),0)+IF(X241&lt;&gt;"",COUNTIF('Jalon + top _horaire passage'!A:A,X241),0)+IF(Y241&lt;&gt;"",COUNTIF('Jalon + top _horaire passage'!A:A,Y241),0)+IF(AA241&lt;&gt;"",COUNTIF('Jalon + top _horaire passage'!A:A,AA241),0)+IF(AB241&lt;&gt;"",COUNTIF('Jalon + top _horaire passage'!A:A,AB241),0)+IF(AD241&lt;&gt;"",COUNTIF('Jalon + top _horaire passage'!A:A,AD241),0)</f>
        <v>0</v>
      </c>
    </row>
    <row r="242" spans="1:44" x14ac:dyDescent="0.3">
      <c r="A242" s="77" t="s">
        <v>1378</v>
      </c>
      <c r="B242" s="159" t="s">
        <v>1366</v>
      </c>
      <c r="C242" s="78" t="s">
        <v>101</v>
      </c>
      <c r="D242" s="77" t="s">
        <v>42</v>
      </c>
      <c r="E242" s="77" t="s">
        <v>1364</v>
      </c>
      <c r="F242" s="77" t="s">
        <v>1471</v>
      </c>
      <c r="G242" s="77" t="s">
        <v>93</v>
      </c>
      <c r="H242" s="77" t="s">
        <v>44</v>
      </c>
      <c r="I242" s="77" t="s">
        <v>39</v>
      </c>
      <c r="J242" s="77" t="s">
        <v>19</v>
      </c>
      <c r="K242" s="78" t="s">
        <v>34</v>
      </c>
      <c r="L242" s="77" t="s">
        <v>98</v>
      </c>
      <c r="M242" s="74" t="s">
        <v>12473</v>
      </c>
      <c r="N242" s="74" t="s">
        <v>13</v>
      </c>
      <c r="O242" s="159"/>
      <c r="P242" s="77" t="s">
        <v>1379</v>
      </c>
      <c r="Q242" s="77" t="s">
        <v>30</v>
      </c>
      <c r="R242" s="77" t="s">
        <v>1378</v>
      </c>
      <c r="S242" s="77"/>
      <c r="T242" s="77"/>
      <c r="U242" s="77" t="s">
        <v>11343</v>
      </c>
      <c r="V242" s="74" t="s">
        <v>97</v>
      </c>
      <c r="W242" s="100"/>
      <c r="X242" s="99"/>
      <c r="Y242" s="99"/>
      <c r="Z242" s="100"/>
      <c r="AA242" s="99" t="s">
        <v>1370</v>
      </c>
      <c r="AB242" s="99"/>
      <c r="AC242" s="100" t="s">
        <v>1380</v>
      </c>
      <c r="AD242" s="100" t="s">
        <v>1381</v>
      </c>
      <c r="AE242" s="83"/>
      <c r="AF242" s="54"/>
      <c r="AG242" s="78" t="s">
        <v>10998</v>
      </c>
      <c r="AH242" s="77" t="s">
        <v>20</v>
      </c>
      <c r="AI242" s="77" t="s">
        <v>102</v>
      </c>
      <c r="AJ242" s="77" t="s">
        <v>103</v>
      </c>
      <c r="AK242" s="77" t="s">
        <v>104</v>
      </c>
      <c r="AL242" s="77" t="s">
        <v>105</v>
      </c>
      <c r="AM242" s="77" t="s">
        <v>25</v>
      </c>
      <c r="AN242" s="77" t="s">
        <v>106</v>
      </c>
      <c r="AO242" s="77" t="s">
        <v>107</v>
      </c>
      <c r="AP242" s="77" t="s">
        <v>108</v>
      </c>
      <c r="AQ242" s="77"/>
      <c r="AR242" s="79">
        <f>COUNTIF('Jalon + top _horaire passage'!A:A,A242)+IF(W242&lt;&gt;"",COUNTIF('Jalon + top _horaire passage'!A:A,W242),0)+IF(X242&lt;&gt;"",COUNTIF('Jalon + top _horaire passage'!A:A,X242),0)+IF(Y242&lt;&gt;"",COUNTIF('Jalon + top _horaire passage'!A:A,Y242),0)+IF(AA242&lt;&gt;"",COUNTIF('Jalon + top _horaire passage'!A:A,AA242),0)+IF(AB242&lt;&gt;"",COUNTIF('Jalon + top _horaire passage'!A:A,AB242),0)+IF(AD242&lt;&gt;"",COUNTIF('Jalon + top _horaire passage'!A:A,AD242),0)</f>
        <v>0</v>
      </c>
    </row>
    <row r="243" spans="1:44" x14ac:dyDescent="0.3">
      <c r="A243" s="77" t="s">
        <v>1382</v>
      </c>
      <c r="B243" s="159" t="s">
        <v>1366</v>
      </c>
      <c r="C243" s="78" t="s">
        <v>101</v>
      </c>
      <c r="D243" s="77" t="s">
        <v>42</v>
      </c>
      <c r="E243" s="77" t="s">
        <v>1364</v>
      </c>
      <c r="F243" s="77" t="s">
        <v>1471</v>
      </c>
      <c r="G243" s="77" t="s">
        <v>93</v>
      </c>
      <c r="H243" s="77" t="s">
        <v>44</v>
      </c>
      <c r="I243" s="77" t="s">
        <v>39</v>
      </c>
      <c r="J243" s="77" t="s">
        <v>19</v>
      </c>
      <c r="K243" s="78" t="s">
        <v>34</v>
      </c>
      <c r="L243" s="77" t="s">
        <v>98</v>
      </c>
      <c r="M243" s="74" t="s">
        <v>12473</v>
      </c>
      <c r="N243" s="74" t="s">
        <v>13</v>
      </c>
      <c r="O243" s="159"/>
      <c r="P243" s="77" t="s">
        <v>1383</v>
      </c>
      <c r="Q243" s="77" t="s">
        <v>30</v>
      </c>
      <c r="R243" s="77" t="s">
        <v>1382</v>
      </c>
      <c r="S243" s="77"/>
      <c r="T243" s="77"/>
      <c r="U243" s="77" t="s">
        <v>11343</v>
      </c>
      <c r="V243" s="74" t="s">
        <v>97</v>
      </c>
      <c r="W243" s="100"/>
      <c r="X243" s="99"/>
      <c r="Y243" s="99"/>
      <c r="Z243" s="100"/>
      <c r="AA243" s="99" t="s">
        <v>1370</v>
      </c>
      <c r="AB243" s="99"/>
      <c r="AC243" s="100" t="s">
        <v>1384</v>
      </c>
      <c r="AD243" s="100" t="s">
        <v>1385</v>
      </c>
      <c r="AE243" s="83"/>
      <c r="AF243" s="54"/>
      <c r="AG243" s="78" t="s">
        <v>10998</v>
      </c>
      <c r="AH243" s="77" t="s">
        <v>20</v>
      </c>
      <c r="AI243" s="77" t="s">
        <v>102</v>
      </c>
      <c r="AJ243" s="77" t="s">
        <v>103</v>
      </c>
      <c r="AK243" s="77" t="s">
        <v>104</v>
      </c>
      <c r="AL243" s="77" t="s">
        <v>105</v>
      </c>
      <c r="AM243" s="77" t="s">
        <v>25</v>
      </c>
      <c r="AN243" s="77" t="s">
        <v>106</v>
      </c>
      <c r="AO243" s="77" t="s">
        <v>107</v>
      </c>
      <c r="AP243" s="77" t="s">
        <v>108</v>
      </c>
      <c r="AQ243" s="77"/>
      <c r="AR243" s="79">
        <f>COUNTIF('Jalon + top _horaire passage'!A:A,A243)+IF(W243&lt;&gt;"",COUNTIF('Jalon + top _horaire passage'!A:A,W243),0)+IF(X243&lt;&gt;"",COUNTIF('Jalon + top _horaire passage'!A:A,X243),0)+IF(Y243&lt;&gt;"",COUNTIF('Jalon + top _horaire passage'!A:A,Y243),0)+IF(AA243&lt;&gt;"",COUNTIF('Jalon + top _horaire passage'!A:A,AA243),0)+IF(AB243&lt;&gt;"",COUNTIF('Jalon + top _horaire passage'!A:A,AB243),0)+IF(AD243&lt;&gt;"",COUNTIF('Jalon + top _horaire passage'!A:A,AD243),0)</f>
        <v>0</v>
      </c>
    </row>
    <row r="244" spans="1:44" x14ac:dyDescent="0.3">
      <c r="A244" s="77" t="s">
        <v>1386</v>
      </c>
      <c r="B244" s="159" t="s">
        <v>1366</v>
      </c>
      <c r="C244" s="78" t="s">
        <v>101</v>
      </c>
      <c r="D244" s="77" t="s">
        <v>42</v>
      </c>
      <c r="E244" s="77" t="s">
        <v>1364</v>
      </c>
      <c r="F244" s="77" t="s">
        <v>1471</v>
      </c>
      <c r="G244" s="77" t="s">
        <v>93</v>
      </c>
      <c r="H244" s="77" t="s">
        <v>44</v>
      </c>
      <c r="I244" s="77" t="s">
        <v>39</v>
      </c>
      <c r="J244" s="77" t="s">
        <v>19</v>
      </c>
      <c r="K244" s="78" t="s">
        <v>34</v>
      </c>
      <c r="L244" s="77" t="s">
        <v>98</v>
      </c>
      <c r="M244" s="74" t="s">
        <v>12473</v>
      </c>
      <c r="N244" s="74" t="s">
        <v>13</v>
      </c>
      <c r="O244" s="159"/>
      <c r="P244" s="77" t="s">
        <v>1387</v>
      </c>
      <c r="Q244" s="77" t="s">
        <v>30</v>
      </c>
      <c r="R244" s="77" t="s">
        <v>1386</v>
      </c>
      <c r="S244" s="77"/>
      <c r="T244" s="77"/>
      <c r="U244" s="77" t="s">
        <v>11343</v>
      </c>
      <c r="V244" s="74" t="s">
        <v>97</v>
      </c>
      <c r="W244" s="100"/>
      <c r="X244" s="99"/>
      <c r="Y244" s="99"/>
      <c r="Z244" s="100"/>
      <c r="AA244" s="99" t="s">
        <v>1370</v>
      </c>
      <c r="AB244" s="99"/>
      <c r="AC244" s="100" t="s">
        <v>1388</v>
      </c>
      <c r="AD244" s="100" t="s">
        <v>1389</v>
      </c>
      <c r="AE244" s="83"/>
      <c r="AF244" s="54"/>
      <c r="AG244" s="78" t="s">
        <v>10998</v>
      </c>
      <c r="AH244" s="77" t="s">
        <v>20</v>
      </c>
      <c r="AI244" s="77" t="s">
        <v>102</v>
      </c>
      <c r="AJ244" s="77" t="s">
        <v>103</v>
      </c>
      <c r="AK244" s="77" t="s">
        <v>104</v>
      </c>
      <c r="AL244" s="77" t="s">
        <v>105</v>
      </c>
      <c r="AM244" s="77" t="s">
        <v>25</v>
      </c>
      <c r="AN244" s="77" t="s">
        <v>106</v>
      </c>
      <c r="AO244" s="77" t="s">
        <v>107</v>
      </c>
      <c r="AP244" s="77" t="s">
        <v>108</v>
      </c>
      <c r="AQ244" s="77"/>
      <c r="AR244" s="79">
        <f>COUNTIF('Jalon + top _horaire passage'!A:A,A244)+IF(W244&lt;&gt;"",COUNTIF('Jalon + top _horaire passage'!A:A,W244),0)+IF(X244&lt;&gt;"",COUNTIF('Jalon + top _horaire passage'!A:A,X244),0)+IF(Y244&lt;&gt;"",COUNTIF('Jalon + top _horaire passage'!A:A,Y244),0)+IF(AA244&lt;&gt;"",COUNTIF('Jalon + top _horaire passage'!A:A,AA244),0)+IF(AB244&lt;&gt;"",COUNTIF('Jalon + top _horaire passage'!A:A,AB244),0)+IF(AD244&lt;&gt;"",COUNTIF('Jalon + top _horaire passage'!A:A,AD244),0)</f>
        <v>0</v>
      </c>
    </row>
    <row r="245" spans="1:44" x14ac:dyDescent="0.3">
      <c r="A245" s="77" t="s">
        <v>1391</v>
      </c>
      <c r="B245" s="159" t="s">
        <v>1392</v>
      </c>
      <c r="C245" s="78" t="s">
        <v>101</v>
      </c>
      <c r="D245" s="77" t="s">
        <v>42</v>
      </c>
      <c r="E245" s="77" t="s">
        <v>1390</v>
      </c>
      <c r="F245" s="77" t="s">
        <v>1471</v>
      </c>
      <c r="G245" s="77" t="s">
        <v>93</v>
      </c>
      <c r="H245" s="77" t="s">
        <v>44</v>
      </c>
      <c r="I245" s="77" t="s">
        <v>39</v>
      </c>
      <c r="J245" s="77" t="s">
        <v>19</v>
      </c>
      <c r="K245" s="78" t="s">
        <v>34</v>
      </c>
      <c r="L245" s="77" t="s">
        <v>98</v>
      </c>
      <c r="M245" s="74" t="s">
        <v>12473</v>
      </c>
      <c r="N245" s="74" t="s">
        <v>13</v>
      </c>
      <c r="O245" s="159"/>
      <c r="P245" s="77" t="s">
        <v>1393</v>
      </c>
      <c r="Q245" s="77" t="s">
        <v>30</v>
      </c>
      <c r="R245" s="77" t="s">
        <v>1391</v>
      </c>
      <c r="S245" s="77"/>
      <c r="T245" s="77"/>
      <c r="U245" s="77" t="s">
        <v>11364</v>
      </c>
      <c r="V245" s="74" t="s">
        <v>97</v>
      </c>
      <c r="W245" s="100"/>
      <c r="X245" s="99"/>
      <c r="Y245" s="99"/>
      <c r="Z245" s="100"/>
      <c r="AA245" s="99" t="s">
        <v>1397</v>
      </c>
      <c r="AB245" s="99"/>
      <c r="AC245" s="100" t="s">
        <v>1395</v>
      </c>
      <c r="AD245" s="100" t="s">
        <v>1396</v>
      </c>
      <c r="AE245" s="83"/>
      <c r="AF245" s="54"/>
      <c r="AG245" s="78" t="s">
        <v>10998</v>
      </c>
      <c r="AH245" s="77" t="s">
        <v>20</v>
      </c>
      <c r="AI245" s="77" t="s">
        <v>102</v>
      </c>
      <c r="AJ245" s="77" t="s">
        <v>103</v>
      </c>
      <c r="AK245" s="77" t="s">
        <v>104</v>
      </c>
      <c r="AL245" s="77" t="s">
        <v>105</v>
      </c>
      <c r="AM245" s="77" t="s">
        <v>25</v>
      </c>
      <c r="AN245" s="77" t="s">
        <v>106</v>
      </c>
      <c r="AO245" s="77" t="s">
        <v>107</v>
      </c>
      <c r="AP245" s="77" t="s">
        <v>108</v>
      </c>
      <c r="AQ245" s="77"/>
      <c r="AR245" s="79">
        <f>COUNTIF('Jalon + top _horaire passage'!A:A,A245)+IF(W245&lt;&gt;"",COUNTIF('Jalon + top _horaire passage'!A:A,W245),0)+IF(X245&lt;&gt;"",COUNTIF('Jalon + top _horaire passage'!A:A,X245),0)+IF(Y245&lt;&gt;"",COUNTIF('Jalon + top _horaire passage'!A:A,Y245),0)+IF(AA245&lt;&gt;"",COUNTIF('Jalon + top _horaire passage'!A:A,AA245),0)+IF(AB245&lt;&gt;"",COUNTIF('Jalon + top _horaire passage'!A:A,AB245),0)+IF(AD245&lt;&gt;"",COUNTIF('Jalon + top _horaire passage'!A:A,AD245),0)</f>
        <v>0</v>
      </c>
    </row>
    <row r="246" spans="1:44" x14ac:dyDescent="0.3">
      <c r="A246" s="77" t="s">
        <v>1398</v>
      </c>
      <c r="B246" s="159" t="s">
        <v>1392</v>
      </c>
      <c r="C246" s="78" t="s">
        <v>101</v>
      </c>
      <c r="D246" s="77" t="s">
        <v>42</v>
      </c>
      <c r="E246" s="77" t="s">
        <v>1390</v>
      </c>
      <c r="F246" s="77" t="s">
        <v>1471</v>
      </c>
      <c r="G246" s="77" t="s">
        <v>93</v>
      </c>
      <c r="H246" s="77" t="s">
        <v>44</v>
      </c>
      <c r="I246" s="77" t="s">
        <v>39</v>
      </c>
      <c r="J246" s="77" t="s">
        <v>19</v>
      </c>
      <c r="K246" s="78" t="s">
        <v>34</v>
      </c>
      <c r="L246" s="77" t="s">
        <v>98</v>
      </c>
      <c r="M246" s="74" t="s">
        <v>12473</v>
      </c>
      <c r="N246" s="74" t="s">
        <v>13</v>
      </c>
      <c r="O246" s="159"/>
      <c r="P246" s="77" t="s">
        <v>1399</v>
      </c>
      <c r="Q246" s="77" t="s">
        <v>30</v>
      </c>
      <c r="R246" s="77" t="s">
        <v>1398</v>
      </c>
      <c r="S246" s="77"/>
      <c r="T246" s="77"/>
      <c r="U246" s="77" t="s">
        <v>11364</v>
      </c>
      <c r="V246" s="74" t="s">
        <v>97</v>
      </c>
      <c r="W246" s="100"/>
      <c r="X246" s="99"/>
      <c r="Y246" s="99"/>
      <c r="Z246" s="100"/>
      <c r="AA246" s="99" t="s">
        <v>1397</v>
      </c>
      <c r="AB246" s="99"/>
      <c r="AC246" s="100" t="s">
        <v>1400</v>
      </c>
      <c r="AD246" s="100" t="s">
        <v>1401</v>
      </c>
      <c r="AE246" s="83"/>
      <c r="AF246" s="54"/>
      <c r="AG246" s="78" t="s">
        <v>10998</v>
      </c>
      <c r="AH246" s="77" t="s">
        <v>20</v>
      </c>
      <c r="AI246" s="77" t="s">
        <v>102</v>
      </c>
      <c r="AJ246" s="77" t="s">
        <v>103</v>
      </c>
      <c r="AK246" s="77" t="s">
        <v>104</v>
      </c>
      <c r="AL246" s="77" t="s">
        <v>105</v>
      </c>
      <c r="AM246" s="77" t="s">
        <v>25</v>
      </c>
      <c r="AN246" s="77" t="s">
        <v>106</v>
      </c>
      <c r="AO246" s="77" t="s">
        <v>107</v>
      </c>
      <c r="AP246" s="77" t="s">
        <v>108</v>
      </c>
      <c r="AQ246" s="77"/>
      <c r="AR246" s="79">
        <f>COUNTIF('Jalon + top _horaire passage'!A:A,A246)+IF(W246&lt;&gt;"",COUNTIF('Jalon + top _horaire passage'!A:A,W246),0)+IF(X246&lt;&gt;"",COUNTIF('Jalon + top _horaire passage'!A:A,X246),0)+IF(Y246&lt;&gt;"",COUNTIF('Jalon + top _horaire passage'!A:A,Y246),0)+IF(AA246&lt;&gt;"",COUNTIF('Jalon + top _horaire passage'!A:A,AA246),0)+IF(AB246&lt;&gt;"",COUNTIF('Jalon + top _horaire passage'!A:A,AB246),0)+IF(AD246&lt;&gt;"",COUNTIF('Jalon + top _horaire passage'!A:A,AD246),0)</f>
        <v>0</v>
      </c>
    </row>
    <row r="247" spans="1:44" x14ac:dyDescent="0.3">
      <c r="A247" s="77" t="s">
        <v>1402</v>
      </c>
      <c r="B247" s="159" t="s">
        <v>1392</v>
      </c>
      <c r="C247" s="78" t="s">
        <v>101</v>
      </c>
      <c r="D247" s="77" t="s">
        <v>42</v>
      </c>
      <c r="E247" s="77" t="s">
        <v>1390</v>
      </c>
      <c r="F247" s="77" t="s">
        <v>1471</v>
      </c>
      <c r="G247" s="77" t="s">
        <v>93</v>
      </c>
      <c r="H247" s="77" t="s">
        <v>44</v>
      </c>
      <c r="I247" s="77" t="s">
        <v>39</v>
      </c>
      <c r="J247" s="77" t="s">
        <v>19</v>
      </c>
      <c r="K247" s="78" t="s">
        <v>34</v>
      </c>
      <c r="L247" s="77" t="s">
        <v>98</v>
      </c>
      <c r="M247" s="74" t="s">
        <v>12473</v>
      </c>
      <c r="N247" s="74" t="s">
        <v>13</v>
      </c>
      <c r="O247" s="159"/>
      <c r="P247" s="77" t="s">
        <v>1403</v>
      </c>
      <c r="Q247" s="77" t="s">
        <v>30</v>
      </c>
      <c r="R247" s="77" t="s">
        <v>1402</v>
      </c>
      <c r="S247" s="77"/>
      <c r="T247" s="77"/>
      <c r="U247" s="77" t="s">
        <v>11364</v>
      </c>
      <c r="V247" s="74" t="s">
        <v>97</v>
      </c>
      <c r="W247" s="100"/>
      <c r="X247" s="99"/>
      <c r="Y247" s="99"/>
      <c r="Z247" s="100"/>
      <c r="AA247" s="99" t="s">
        <v>1397</v>
      </c>
      <c r="AB247" s="99"/>
      <c r="AC247" s="100" t="s">
        <v>1404</v>
      </c>
      <c r="AD247" s="100" t="s">
        <v>1405</v>
      </c>
      <c r="AE247" s="83"/>
      <c r="AF247" s="54"/>
      <c r="AG247" s="78" t="s">
        <v>10998</v>
      </c>
      <c r="AH247" s="77" t="s">
        <v>20</v>
      </c>
      <c r="AI247" s="77" t="s">
        <v>102</v>
      </c>
      <c r="AJ247" s="77" t="s">
        <v>103</v>
      </c>
      <c r="AK247" s="77" t="s">
        <v>104</v>
      </c>
      <c r="AL247" s="77" t="s">
        <v>105</v>
      </c>
      <c r="AM247" s="77" t="s">
        <v>25</v>
      </c>
      <c r="AN247" s="77" t="s">
        <v>106</v>
      </c>
      <c r="AO247" s="77" t="s">
        <v>107</v>
      </c>
      <c r="AP247" s="77" t="s">
        <v>108</v>
      </c>
      <c r="AQ247" s="77"/>
      <c r="AR247" s="79">
        <f>COUNTIF('Jalon + top _horaire passage'!A:A,A247)+IF(W247&lt;&gt;"",COUNTIF('Jalon + top _horaire passage'!A:A,W247),0)+IF(X247&lt;&gt;"",COUNTIF('Jalon + top _horaire passage'!A:A,X247),0)+IF(Y247&lt;&gt;"",COUNTIF('Jalon + top _horaire passage'!A:A,Y247),0)+IF(AA247&lt;&gt;"",COUNTIF('Jalon + top _horaire passage'!A:A,AA247),0)+IF(AB247&lt;&gt;"",COUNTIF('Jalon + top _horaire passage'!A:A,AB247),0)+IF(AD247&lt;&gt;"",COUNTIF('Jalon + top _horaire passage'!A:A,AD247),0)</f>
        <v>0</v>
      </c>
    </row>
    <row r="248" spans="1:44" x14ac:dyDescent="0.3">
      <c r="A248" s="77" t="s">
        <v>1406</v>
      </c>
      <c r="B248" s="159" t="s">
        <v>1392</v>
      </c>
      <c r="C248" s="78" t="s">
        <v>101</v>
      </c>
      <c r="D248" s="77" t="s">
        <v>42</v>
      </c>
      <c r="E248" s="77" t="s">
        <v>1390</v>
      </c>
      <c r="F248" s="77" t="s">
        <v>1471</v>
      </c>
      <c r="G248" s="77" t="s">
        <v>93</v>
      </c>
      <c r="H248" s="77" t="s">
        <v>44</v>
      </c>
      <c r="I248" s="77" t="s">
        <v>39</v>
      </c>
      <c r="J248" s="77" t="s">
        <v>19</v>
      </c>
      <c r="K248" s="78" t="s">
        <v>34</v>
      </c>
      <c r="L248" s="77" t="s">
        <v>98</v>
      </c>
      <c r="M248" s="74" t="s">
        <v>12473</v>
      </c>
      <c r="N248" s="74" t="s">
        <v>13</v>
      </c>
      <c r="O248" s="159"/>
      <c r="P248" s="77" t="s">
        <v>1407</v>
      </c>
      <c r="Q248" s="77" t="s">
        <v>30</v>
      </c>
      <c r="R248" s="77" t="s">
        <v>1406</v>
      </c>
      <c r="S248" s="77"/>
      <c r="T248" s="77"/>
      <c r="U248" s="77" t="s">
        <v>11364</v>
      </c>
      <c r="V248" s="74" t="s">
        <v>97</v>
      </c>
      <c r="W248" s="100"/>
      <c r="X248" s="99"/>
      <c r="Y248" s="99"/>
      <c r="Z248" s="100"/>
      <c r="AA248" s="99" t="s">
        <v>1397</v>
      </c>
      <c r="AB248" s="99"/>
      <c r="AC248" s="100" t="s">
        <v>1408</v>
      </c>
      <c r="AD248" s="100" t="s">
        <v>1409</v>
      </c>
      <c r="AE248" s="83"/>
      <c r="AF248" s="54"/>
      <c r="AG248" s="78" t="s">
        <v>10998</v>
      </c>
      <c r="AH248" s="77" t="s">
        <v>20</v>
      </c>
      <c r="AI248" s="77" t="s">
        <v>102</v>
      </c>
      <c r="AJ248" s="77" t="s">
        <v>103</v>
      </c>
      <c r="AK248" s="77" t="s">
        <v>104</v>
      </c>
      <c r="AL248" s="77" t="s">
        <v>105</v>
      </c>
      <c r="AM248" s="77" t="s">
        <v>25</v>
      </c>
      <c r="AN248" s="77" t="s">
        <v>106</v>
      </c>
      <c r="AO248" s="77" t="s">
        <v>107</v>
      </c>
      <c r="AP248" s="77" t="s">
        <v>108</v>
      </c>
      <c r="AQ248" s="77"/>
      <c r="AR248" s="79">
        <f>COUNTIF('Jalon + top _horaire passage'!A:A,A248)+IF(W248&lt;&gt;"",COUNTIF('Jalon + top _horaire passage'!A:A,W248),0)+IF(X248&lt;&gt;"",COUNTIF('Jalon + top _horaire passage'!A:A,X248),0)+IF(Y248&lt;&gt;"",COUNTIF('Jalon + top _horaire passage'!A:A,Y248),0)+IF(AA248&lt;&gt;"",COUNTIF('Jalon + top _horaire passage'!A:A,AA248),0)+IF(AB248&lt;&gt;"",COUNTIF('Jalon + top _horaire passage'!A:A,AB248),0)+IF(AD248&lt;&gt;"",COUNTIF('Jalon + top _horaire passage'!A:A,AD248),0)</f>
        <v>0</v>
      </c>
    </row>
    <row r="249" spans="1:44" x14ac:dyDescent="0.3">
      <c r="A249" s="77" t="s">
        <v>1410</v>
      </c>
      <c r="B249" s="159" t="s">
        <v>1392</v>
      </c>
      <c r="C249" s="78" t="s">
        <v>101</v>
      </c>
      <c r="D249" s="77" t="s">
        <v>42</v>
      </c>
      <c r="E249" s="77" t="s">
        <v>1390</v>
      </c>
      <c r="F249" s="77" t="s">
        <v>1471</v>
      </c>
      <c r="G249" s="77" t="s">
        <v>93</v>
      </c>
      <c r="H249" s="77" t="s">
        <v>44</v>
      </c>
      <c r="I249" s="77" t="s">
        <v>39</v>
      </c>
      <c r="J249" s="77" t="s">
        <v>19</v>
      </c>
      <c r="K249" s="78" t="s">
        <v>34</v>
      </c>
      <c r="L249" s="77" t="s">
        <v>98</v>
      </c>
      <c r="M249" s="74" t="s">
        <v>12473</v>
      </c>
      <c r="N249" s="74" t="s">
        <v>13</v>
      </c>
      <c r="O249" s="159"/>
      <c r="P249" s="77" t="s">
        <v>1411</v>
      </c>
      <c r="Q249" s="77" t="s">
        <v>30</v>
      </c>
      <c r="R249" s="77" t="s">
        <v>1410</v>
      </c>
      <c r="S249" s="77"/>
      <c r="T249" s="77"/>
      <c r="U249" s="77" t="s">
        <v>11364</v>
      </c>
      <c r="V249" s="74" t="s">
        <v>97</v>
      </c>
      <c r="W249" s="100"/>
      <c r="X249" s="99"/>
      <c r="Y249" s="99"/>
      <c r="Z249" s="100"/>
      <c r="AA249" s="99" t="s">
        <v>1397</v>
      </c>
      <c r="AB249" s="99"/>
      <c r="AC249" s="100" t="s">
        <v>1412</v>
      </c>
      <c r="AD249" s="100" t="s">
        <v>1413</v>
      </c>
      <c r="AE249" s="83"/>
      <c r="AF249" s="54"/>
      <c r="AG249" s="78" t="s">
        <v>10998</v>
      </c>
      <c r="AH249" s="77" t="s">
        <v>20</v>
      </c>
      <c r="AI249" s="77" t="s">
        <v>102</v>
      </c>
      <c r="AJ249" s="77" t="s">
        <v>103</v>
      </c>
      <c r="AK249" s="77" t="s">
        <v>104</v>
      </c>
      <c r="AL249" s="77" t="s">
        <v>105</v>
      </c>
      <c r="AM249" s="77" t="s">
        <v>25</v>
      </c>
      <c r="AN249" s="77" t="s">
        <v>106</v>
      </c>
      <c r="AO249" s="77" t="s">
        <v>107</v>
      </c>
      <c r="AP249" s="77" t="s">
        <v>108</v>
      </c>
      <c r="AQ249" s="77"/>
      <c r="AR249" s="79">
        <f>COUNTIF('Jalon + top _horaire passage'!A:A,A249)+IF(W249&lt;&gt;"",COUNTIF('Jalon + top _horaire passage'!A:A,W249),0)+IF(X249&lt;&gt;"",COUNTIF('Jalon + top _horaire passage'!A:A,X249),0)+IF(Y249&lt;&gt;"",COUNTIF('Jalon + top _horaire passage'!A:A,Y249),0)+IF(AA249&lt;&gt;"",COUNTIF('Jalon + top _horaire passage'!A:A,AA249),0)+IF(AB249&lt;&gt;"",COUNTIF('Jalon + top _horaire passage'!A:A,AB249),0)+IF(AD249&lt;&gt;"",COUNTIF('Jalon + top _horaire passage'!A:A,AD249),0)</f>
        <v>0</v>
      </c>
    </row>
    <row r="250" spans="1:44" x14ac:dyDescent="0.3">
      <c r="A250" s="77" t="s">
        <v>1414</v>
      </c>
      <c r="B250" s="159" t="s">
        <v>1392</v>
      </c>
      <c r="C250" s="78" t="s">
        <v>101</v>
      </c>
      <c r="D250" s="77" t="s">
        <v>42</v>
      </c>
      <c r="E250" s="77" t="s">
        <v>1390</v>
      </c>
      <c r="F250" s="77" t="s">
        <v>1471</v>
      </c>
      <c r="G250" s="77" t="s">
        <v>93</v>
      </c>
      <c r="H250" s="77" t="s">
        <v>44</v>
      </c>
      <c r="I250" s="77" t="s">
        <v>39</v>
      </c>
      <c r="J250" s="77" t="s">
        <v>19</v>
      </c>
      <c r="K250" s="78" t="s">
        <v>34</v>
      </c>
      <c r="L250" s="77" t="s">
        <v>98</v>
      </c>
      <c r="M250" s="74" t="s">
        <v>12473</v>
      </c>
      <c r="N250" s="74" t="s">
        <v>13</v>
      </c>
      <c r="O250" s="159"/>
      <c r="P250" s="77" t="s">
        <v>1415</v>
      </c>
      <c r="Q250" s="77" t="s">
        <v>30</v>
      </c>
      <c r="R250" s="77" t="s">
        <v>1414</v>
      </c>
      <c r="S250" s="77"/>
      <c r="T250" s="77"/>
      <c r="U250" s="77" t="s">
        <v>11364</v>
      </c>
      <c r="V250" s="74" t="s">
        <v>97</v>
      </c>
      <c r="W250" s="100"/>
      <c r="X250" s="99"/>
      <c r="Y250" s="99"/>
      <c r="Z250" s="100"/>
      <c r="AA250" s="99" t="s">
        <v>1397</v>
      </c>
      <c r="AB250" s="99"/>
      <c r="AC250" s="100" t="s">
        <v>1416</v>
      </c>
      <c r="AD250" s="100" t="s">
        <v>1417</v>
      </c>
      <c r="AE250" s="83"/>
      <c r="AF250" s="54"/>
      <c r="AG250" s="78" t="s">
        <v>10998</v>
      </c>
      <c r="AH250" s="77" t="s">
        <v>20</v>
      </c>
      <c r="AI250" s="77" t="s">
        <v>102</v>
      </c>
      <c r="AJ250" s="77" t="s">
        <v>103</v>
      </c>
      <c r="AK250" s="77" t="s">
        <v>104</v>
      </c>
      <c r="AL250" s="77" t="s">
        <v>105</v>
      </c>
      <c r="AM250" s="77" t="s">
        <v>25</v>
      </c>
      <c r="AN250" s="77" t="s">
        <v>106</v>
      </c>
      <c r="AO250" s="77" t="s">
        <v>107</v>
      </c>
      <c r="AP250" s="77" t="s">
        <v>108</v>
      </c>
      <c r="AQ250" s="77"/>
      <c r="AR250" s="79">
        <f>COUNTIF('Jalon + top _horaire passage'!A:A,A250)+IF(W250&lt;&gt;"",COUNTIF('Jalon + top _horaire passage'!A:A,W250),0)+IF(X250&lt;&gt;"",COUNTIF('Jalon + top _horaire passage'!A:A,X250),0)+IF(Y250&lt;&gt;"",COUNTIF('Jalon + top _horaire passage'!A:A,Y250),0)+IF(AA250&lt;&gt;"",COUNTIF('Jalon + top _horaire passage'!A:A,AA250),0)+IF(AB250&lt;&gt;"",COUNTIF('Jalon + top _horaire passage'!A:A,AB250),0)+IF(AD250&lt;&gt;"",COUNTIF('Jalon + top _horaire passage'!A:A,AD250),0)</f>
        <v>0</v>
      </c>
    </row>
    <row r="251" spans="1:44" x14ac:dyDescent="0.3">
      <c r="A251" s="77" t="s">
        <v>1418</v>
      </c>
      <c r="B251" s="159" t="s">
        <v>1392</v>
      </c>
      <c r="C251" s="78" t="s">
        <v>101</v>
      </c>
      <c r="D251" s="77" t="s">
        <v>42</v>
      </c>
      <c r="E251" s="77" t="s">
        <v>1390</v>
      </c>
      <c r="F251" s="77" t="s">
        <v>1471</v>
      </c>
      <c r="G251" s="77" t="s">
        <v>93</v>
      </c>
      <c r="H251" s="77" t="s">
        <v>44</v>
      </c>
      <c r="I251" s="77" t="s">
        <v>39</v>
      </c>
      <c r="J251" s="77" t="s">
        <v>19</v>
      </c>
      <c r="K251" s="78" t="s">
        <v>34</v>
      </c>
      <c r="L251" s="77" t="s">
        <v>98</v>
      </c>
      <c r="M251" s="74" t="s">
        <v>12473</v>
      </c>
      <c r="N251" s="74" t="s">
        <v>13</v>
      </c>
      <c r="O251" s="159"/>
      <c r="P251" s="77" t="s">
        <v>1419</v>
      </c>
      <c r="Q251" s="77" t="s">
        <v>30</v>
      </c>
      <c r="R251" s="77" t="s">
        <v>1418</v>
      </c>
      <c r="S251" s="77"/>
      <c r="T251" s="77"/>
      <c r="U251" s="77" t="s">
        <v>11364</v>
      </c>
      <c r="V251" s="74" t="s">
        <v>97</v>
      </c>
      <c r="W251" s="100"/>
      <c r="X251" s="99"/>
      <c r="Y251" s="99"/>
      <c r="Z251" s="100"/>
      <c r="AA251" s="99" t="s">
        <v>1397</v>
      </c>
      <c r="AB251" s="99"/>
      <c r="AC251" s="100" t="s">
        <v>1420</v>
      </c>
      <c r="AD251" s="100" t="s">
        <v>1421</v>
      </c>
      <c r="AE251" s="83"/>
      <c r="AF251" s="54"/>
      <c r="AG251" s="78" t="s">
        <v>10998</v>
      </c>
      <c r="AH251" s="77" t="s">
        <v>20</v>
      </c>
      <c r="AI251" s="77" t="s">
        <v>102</v>
      </c>
      <c r="AJ251" s="77" t="s">
        <v>103</v>
      </c>
      <c r="AK251" s="77" t="s">
        <v>104</v>
      </c>
      <c r="AL251" s="77" t="s">
        <v>105</v>
      </c>
      <c r="AM251" s="77" t="s">
        <v>25</v>
      </c>
      <c r="AN251" s="77" t="s">
        <v>106</v>
      </c>
      <c r="AO251" s="77" t="s">
        <v>107</v>
      </c>
      <c r="AP251" s="77" t="s">
        <v>108</v>
      </c>
      <c r="AQ251" s="77"/>
      <c r="AR251" s="79">
        <f>COUNTIF('Jalon + top _horaire passage'!A:A,A251)+IF(W251&lt;&gt;"",COUNTIF('Jalon + top _horaire passage'!A:A,W251),0)+IF(X251&lt;&gt;"",COUNTIF('Jalon + top _horaire passage'!A:A,X251),0)+IF(Y251&lt;&gt;"",COUNTIF('Jalon + top _horaire passage'!A:A,Y251),0)+IF(AA251&lt;&gt;"",COUNTIF('Jalon + top _horaire passage'!A:A,AA251),0)+IF(AB251&lt;&gt;"",COUNTIF('Jalon + top _horaire passage'!A:A,AB251),0)+IF(AD251&lt;&gt;"",COUNTIF('Jalon + top _horaire passage'!A:A,AD251),0)</f>
        <v>0</v>
      </c>
    </row>
    <row r="252" spans="1:44" x14ac:dyDescent="0.3">
      <c r="A252" s="77" t="s">
        <v>1422</v>
      </c>
      <c r="B252" s="159" t="s">
        <v>1392</v>
      </c>
      <c r="C252" s="78" t="s">
        <v>101</v>
      </c>
      <c r="D252" s="77" t="s">
        <v>42</v>
      </c>
      <c r="E252" s="77" t="s">
        <v>1390</v>
      </c>
      <c r="F252" s="77" t="s">
        <v>1471</v>
      </c>
      <c r="G252" s="77" t="s">
        <v>93</v>
      </c>
      <c r="H252" s="77" t="s">
        <v>44</v>
      </c>
      <c r="I252" s="77" t="s">
        <v>39</v>
      </c>
      <c r="J252" s="77" t="s">
        <v>19</v>
      </c>
      <c r="K252" s="78" t="s">
        <v>34</v>
      </c>
      <c r="L252" s="77" t="s">
        <v>98</v>
      </c>
      <c r="M252" s="74" t="s">
        <v>12473</v>
      </c>
      <c r="N252" s="74" t="s">
        <v>13</v>
      </c>
      <c r="O252" s="159"/>
      <c r="P252" s="77" t="s">
        <v>1423</v>
      </c>
      <c r="Q252" s="77" t="s">
        <v>30</v>
      </c>
      <c r="R252" s="77" t="s">
        <v>1422</v>
      </c>
      <c r="S252" s="77"/>
      <c r="T252" s="77"/>
      <c r="U252" s="77" t="s">
        <v>11364</v>
      </c>
      <c r="V252" s="74" t="s">
        <v>97</v>
      </c>
      <c r="W252" s="100"/>
      <c r="X252" s="99"/>
      <c r="Y252" s="99"/>
      <c r="Z252" s="100"/>
      <c r="AA252" s="99" t="s">
        <v>1397</v>
      </c>
      <c r="AB252" s="99"/>
      <c r="AC252" s="100" t="s">
        <v>1424</v>
      </c>
      <c r="AD252" s="100" t="s">
        <v>1425</v>
      </c>
      <c r="AE252" s="83"/>
      <c r="AF252" s="54"/>
      <c r="AG252" s="78" t="s">
        <v>10998</v>
      </c>
      <c r="AH252" s="77" t="s">
        <v>20</v>
      </c>
      <c r="AI252" s="77" t="s">
        <v>102</v>
      </c>
      <c r="AJ252" s="77" t="s">
        <v>103</v>
      </c>
      <c r="AK252" s="77" t="s">
        <v>104</v>
      </c>
      <c r="AL252" s="77" t="s">
        <v>105</v>
      </c>
      <c r="AM252" s="77" t="s">
        <v>25</v>
      </c>
      <c r="AN252" s="77" t="s">
        <v>106</v>
      </c>
      <c r="AO252" s="77" t="s">
        <v>107</v>
      </c>
      <c r="AP252" s="77" t="s">
        <v>108</v>
      </c>
      <c r="AQ252" s="77"/>
      <c r="AR252" s="79">
        <f>COUNTIF('Jalon + top _horaire passage'!A:A,A252)+IF(W252&lt;&gt;"",COUNTIF('Jalon + top _horaire passage'!A:A,W252),0)+IF(X252&lt;&gt;"",COUNTIF('Jalon + top _horaire passage'!A:A,X252),0)+IF(Y252&lt;&gt;"",COUNTIF('Jalon + top _horaire passage'!A:A,Y252),0)+IF(AA252&lt;&gt;"",COUNTIF('Jalon + top _horaire passage'!A:A,AA252),0)+IF(AB252&lt;&gt;"",COUNTIF('Jalon + top _horaire passage'!A:A,AB252),0)+IF(AD252&lt;&gt;"",COUNTIF('Jalon + top _horaire passage'!A:A,AD252),0)</f>
        <v>0</v>
      </c>
    </row>
    <row r="253" spans="1:44" x14ac:dyDescent="0.3">
      <c r="A253" s="77" t="s">
        <v>1426</v>
      </c>
      <c r="B253" s="159" t="s">
        <v>1392</v>
      </c>
      <c r="C253" s="78" t="s">
        <v>101</v>
      </c>
      <c r="D253" s="77" t="s">
        <v>42</v>
      </c>
      <c r="E253" s="77" t="s">
        <v>1390</v>
      </c>
      <c r="F253" s="77" t="s">
        <v>1471</v>
      </c>
      <c r="G253" s="77" t="s">
        <v>93</v>
      </c>
      <c r="H253" s="77" t="s">
        <v>44</v>
      </c>
      <c r="I253" s="77" t="s">
        <v>39</v>
      </c>
      <c r="J253" s="77" t="s">
        <v>19</v>
      </c>
      <c r="K253" s="78" t="s">
        <v>34</v>
      </c>
      <c r="L253" s="77" t="s">
        <v>98</v>
      </c>
      <c r="M253" s="74" t="s">
        <v>12473</v>
      </c>
      <c r="N253" s="74" t="s">
        <v>13</v>
      </c>
      <c r="O253" s="159"/>
      <c r="P253" s="77" t="s">
        <v>1427</v>
      </c>
      <c r="Q253" s="77" t="s">
        <v>30</v>
      </c>
      <c r="R253" s="77" t="s">
        <v>1426</v>
      </c>
      <c r="S253" s="77"/>
      <c r="T253" s="77"/>
      <c r="U253" s="77" t="s">
        <v>11364</v>
      </c>
      <c r="V253" s="74" t="s">
        <v>97</v>
      </c>
      <c r="W253" s="100"/>
      <c r="X253" s="99"/>
      <c r="Y253" s="99"/>
      <c r="Z253" s="100"/>
      <c r="AA253" s="99" t="s">
        <v>1397</v>
      </c>
      <c r="AB253" s="99"/>
      <c r="AC253" s="100" t="s">
        <v>1428</v>
      </c>
      <c r="AD253" s="100" t="s">
        <v>1429</v>
      </c>
      <c r="AE253" s="83"/>
      <c r="AF253" s="54"/>
      <c r="AG253" s="78" t="s">
        <v>10998</v>
      </c>
      <c r="AH253" s="77" t="s">
        <v>20</v>
      </c>
      <c r="AI253" s="77" t="s">
        <v>102</v>
      </c>
      <c r="AJ253" s="77" t="s">
        <v>103</v>
      </c>
      <c r="AK253" s="77" t="s">
        <v>104</v>
      </c>
      <c r="AL253" s="77" t="s">
        <v>105</v>
      </c>
      <c r="AM253" s="77" t="s">
        <v>25</v>
      </c>
      <c r="AN253" s="77" t="s">
        <v>106</v>
      </c>
      <c r="AO253" s="77" t="s">
        <v>107</v>
      </c>
      <c r="AP253" s="77" t="s">
        <v>108</v>
      </c>
      <c r="AQ253" s="77"/>
      <c r="AR253" s="79">
        <f>COUNTIF('Jalon + top _horaire passage'!A:A,A253)+IF(W253&lt;&gt;"",COUNTIF('Jalon + top _horaire passage'!A:A,W253),0)+IF(X253&lt;&gt;"",COUNTIF('Jalon + top _horaire passage'!A:A,X253),0)+IF(Y253&lt;&gt;"",COUNTIF('Jalon + top _horaire passage'!A:A,Y253),0)+IF(AA253&lt;&gt;"",COUNTIF('Jalon + top _horaire passage'!A:A,AA253),0)+IF(AB253&lt;&gt;"",COUNTIF('Jalon + top _horaire passage'!A:A,AB253),0)+IF(AD253&lt;&gt;"",COUNTIF('Jalon + top _horaire passage'!A:A,AD253),0)</f>
        <v>0</v>
      </c>
    </row>
    <row r="254" spans="1:44" x14ac:dyDescent="0.3">
      <c r="A254" s="77" t="s">
        <v>1430</v>
      </c>
      <c r="B254" s="159" t="s">
        <v>1392</v>
      </c>
      <c r="C254" s="78" t="s">
        <v>101</v>
      </c>
      <c r="D254" s="77" t="s">
        <v>42</v>
      </c>
      <c r="E254" s="77" t="s">
        <v>1390</v>
      </c>
      <c r="F254" s="77" t="s">
        <v>1471</v>
      </c>
      <c r="G254" s="77" t="s">
        <v>93</v>
      </c>
      <c r="H254" s="77" t="s">
        <v>44</v>
      </c>
      <c r="I254" s="77" t="s">
        <v>39</v>
      </c>
      <c r="J254" s="77" t="s">
        <v>19</v>
      </c>
      <c r="K254" s="78" t="s">
        <v>34</v>
      </c>
      <c r="L254" s="77" t="s">
        <v>98</v>
      </c>
      <c r="M254" s="74" t="s">
        <v>12473</v>
      </c>
      <c r="N254" s="74" t="s">
        <v>13</v>
      </c>
      <c r="O254" s="159"/>
      <c r="P254" s="77" t="s">
        <v>1431</v>
      </c>
      <c r="Q254" s="77" t="s">
        <v>30</v>
      </c>
      <c r="R254" s="77" t="s">
        <v>1430</v>
      </c>
      <c r="S254" s="77"/>
      <c r="T254" s="77"/>
      <c r="U254" s="77" t="s">
        <v>11364</v>
      </c>
      <c r="V254" s="74" t="s">
        <v>97</v>
      </c>
      <c r="W254" s="100"/>
      <c r="X254" s="99"/>
      <c r="Y254" s="99"/>
      <c r="Z254" s="100"/>
      <c r="AA254" s="99" t="s">
        <v>1397</v>
      </c>
      <c r="AB254" s="99"/>
      <c r="AC254" s="100" t="s">
        <v>1432</v>
      </c>
      <c r="AD254" s="100" t="s">
        <v>1433</v>
      </c>
      <c r="AE254" s="83"/>
      <c r="AF254" s="54"/>
      <c r="AG254" s="78" t="s">
        <v>10998</v>
      </c>
      <c r="AH254" s="77" t="s">
        <v>20</v>
      </c>
      <c r="AI254" s="77" t="s">
        <v>102</v>
      </c>
      <c r="AJ254" s="77" t="s">
        <v>103</v>
      </c>
      <c r="AK254" s="77" t="s">
        <v>104</v>
      </c>
      <c r="AL254" s="77" t="s">
        <v>105</v>
      </c>
      <c r="AM254" s="77" t="s">
        <v>25</v>
      </c>
      <c r="AN254" s="77" t="s">
        <v>106</v>
      </c>
      <c r="AO254" s="77" t="s">
        <v>107</v>
      </c>
      <c r="AP254" s="77" t="s">
        <v>108</v>
      </c>
      <c r="AQ254" s="77"/>
      <c r="AR254" s="79">
        <f>COUNTIF('Jalon + top _horaire passage'!A:A,A254)+IF(W254&lt;&gt;"",COUNTIF('Jalon + top _horaire passage'!A:A,W254),0)+IF(X254&lt;&gt;"",COUNTIF('Jalon + top _horaire passage'!A:A,X254),0)+IF(Y254&lt;&gt;"",COUNTIF('Jalon + top _horaire passage'!A:A,Y254),0)+IF(AA254&lt;&gt;"",COUNTIF('Jalon + top _horaire passage'!A:A,AA254),0)+IF(AB254&lt;&gt;"",COUNTIF('Jalon + top _horaire passage'!A:A,AB254),0)+IF(AD254&lt;&gt;"",COUNTIF('Jalon + top _horaire passage'!A:A,AD254),0)</f>
        <v>0</v>
      </c>
    </row>
    <row r="255" spans="1:44" x14ac:dyDescent="0.3">
      <c r="A255" s="77" t="s">
        <v>1434</v>
      </c>
      <c r="B255" s="159" t="s">
        <v>1392</v>
      </c>
      <c r="C255" s="78" t="s">
        <v>101</v>
      </c>
      <c r="D255" s="77" t="s">
        <v>42</v>
      </c>
      <c r="E255" s="77" t="s">
        <v>1390</v>
      </c>
      <c r="F255" s="77" t="s">
        <v>1471</v>
      </c>
      <c r="G255" s="77" t="s">
        <v>93</v>
      </c>
      <c r="H255" s="77" t="s">
        <v>44</v>
      </c>
      <c r="I255" s="77" t="s">
        <v>39</v>
      </c>
      <c r="J255" s="77" t="s">
        <v>19</v>
      </c>
      <c r="K255" s="78" t="s">
        <v>34</v>
      </c>
      <c r="L255" s="77" t="s">
        <v>98</v>
      </c>
      <c r="M255" s="74" t="s">
        <v>12473</v>
      </c>
      <c r="N255" s="74" t="s">
        <v>13</v>
      </c>
      <c r="O255" s="159"/>
      <c r="P255" s="77" t="s">
        <v>1435</v>
      </c>
      <c r="Q255" s="77" t="s">
        <v>30</v>
      </c>
      <c r="R255" s="77" t="s">
        <v>1434</v>
      </c>
      <c r="S255" s="77"/>
      <c r="T255" s="77"/>
      <c r="U255" s="77" t="s">
        <v>11364</v>
      </c>
      <c r="V255" s="74" t="s">
        <v>97</v>
      </c>
      <c r="W255" s="100"/>
      <c r="X255" s="99"/>
      <c r="Y255" s="99"/>
      <c r="Z255" s="100"/>
      <c r="AA255" s="99" t="s">
        <v>1397</v>
      </c>
      <c r="AB255" s="99"/>
      <c r="AC255" s="100" t="s">
        <v>1436</v>
      </c>
      <c r="AD255" s="100" t="s">
        <v>1437</v>
      </c>
      <c r="AE255" s="83"/>
      <c r="AF255" s="54"/>
      <c r="AG255" s="78" t="s">
        <v>10998</v>
      </c>
      <c r="AH255" s="77" t="s">
        <v>20</v>
      </c>
      <c r="AI255" s="77" t="s">
        <v>102</v>
      </c>
      <c r="AJ255" s="77" t="s">
        <v>103</v>
      </c>
      <c r="AK255" s="77" t="s">
        <v>104</v>
      </c>
      <c r="AL255" s="77" t="s">
        <v>105</v>
      </c>
      <c r="AM255" s="77" t="s">
        <v>25</v>
      </c>
      <c r="AN255" s="77" t="s">
        <v>106</v>
      </c>
      <c r="AO255" s="77" t="s">
        <v>107</v>
      </c>
      <c r="AP255" s="77" t="s">
        <v>108</v>
      </c>
      <c r="AQ255" s="77"/>
      <c r="AR255" s="79">
        <f>COUNTIF('Jalon + top _horaire passage'!A:A,A255)+IF(W255&lt;&gt;"",COUNTIF('Jalon + top _horaire passage'!A:A,W255),0)+IF(X255&lt;&gt;"",COUNTIF('Jalon + top _horaire passage'!A:A,X255),0)+IF(Y255&lt;&gt;"",COUNTIF('Jalon + top _horaire passage'!A:A,Y255),0)+IF(AA255&lt;&gt;"",COUNTIF('Jalon + top _horaire passage'!A:A,AA255),0)+IF(AB255&lt;&gt;"",COUNTIF('Jalon + top _horaire passage'!A:A,AB255),0)+IF(AD255&lt;&gt;"",COUNTIF('Jalon + top _horaire passage'!A:A,AD255),0)</f>
        <v>0</v>
      </c>
    </row>
    <row r="256" spans="1:44" x14ac:dyDescent="0.3">
      <c r="A256" s="77" t="s">
        <v>1438</v>
      </c>
      <c r="B256" s="159" t="s">
        <v>1392</v>
      </c>
      <c r="C256" s="78" t="s">
        <v>101</v>
      </c>
      <c r="D256" s="77" t="s">
        <v>42</v>
      </c>
      <c r="E256" s="77" t="s">
        <v>1390</v>
      </c>
      <c r="F256" s="77" t="s">
        <v>1471</v>
      </c>
      <c r="G256" s="77" t="s">
        <v>93</v>
      </c>
      <c r="H256" s="77" t="s">
        <v>44</v>
      </c>
      <c r="I256" s="77" t="s">
        <v>39</v>
      </c>
      <c r="J256" s="77" t="s">
        <v>19</v>
      </c>
      <c r="K256" s="78" t="s">
        <v>34</v>
      </c>
      <c r="L256" s="77" t="s">
        <v>98</v>
      </c>
      <c r="M256" s="74" t="s">
        <v>12473</v>
      </c>
      <c r="N256" s="74" t="s">
        <v>13</v>
      </c>
      <c r="O256" s="159"/>
      <c r="P256" s="77" t="s">
        <v>1439</v>
      </c>
      <c r="Q256" s="77" t="s">
        <v>30</v>
      </c>
      <c r="R256" s="77" t="s">
        <v>1438</v>
      </c>
      <c r="S256" s="77"/>
      <c r="T256" s="77"/>
      <c r="U256" s="77" t="s">
        <v>11364</v>
      </c>
      <c r="V256" s="74" t="s">
        <v>97</v>
      </c>
      <c r="W256" s="100"/>
      <c r="X256" s="99"/>
      <c r="Y256" s="99"/>
      <c r="Z256" s="100"/>
      <c r="AA256" s="99" t="s">
        <v>1397</v>
      </c>
      <c r="AB256" s="99"/>
      <c r="AC256" s="100" t="s">
        <v>1440</v>
      </c>
      <c r="AD256" s="100" t="s">
        <v>1441</v>
      </c>
      <c r="AE256" s="83"/>
      <c r="AF256" s="54"/>
      <c r="AG256" s="78" t="s">
        <v>10998</v>
      </c>
      <c r="AH256" s="77" t="s">
        <v>20</v>
      </c>
      <c r="AI256" s="77" t="s">
        <v>102</v>
      </c>
      <c r="AJ256" s="77" t="s">
        <v>103</v>
      </c>
      <c r="AK256" s="77" t="s">
        <v>104</v>
      </c>
      <c r="AL256" s="77" t="s">
        <v>105</v>
      </c>
      <c r="AM256" s="77" t="s">
        <v>25</v>
      </c>
      <c r="AN256" s="77" t="s">
        <v>106</v>
      </c>
      <c r="AO256" s="77" t="s">
        <v>107</v>
      </c>
      <c r="AP256" s="77" t="s">
        <v>108</v>
      </c>
      <c r="AQ256" s="77"/>
      <c r="AR256" s="79">
        <f>COUNTIF('Jalon + top _horaire passage'!A:A,A256)+IF(W256&lt;&gt;"",COUNTIF('Jalon + top _horaire passage'!A:A,W256),0)+IF(X256&lt;&gt;"",COUNTIF('Jalon + top _horaire passage'!A:A,X256),0)+IF(Y256&lt;&gt;"",COUNTIF('Jalon + top _horaire passage'!A:A,Y256),0)+IF(AA256&lt;&gt;"",COUNTIF('Jalon + top _horaire passage'!A:A,AA256),0)+IF(AB256&lt;&gt;"",COUNTIF('Jalon + top _horaire passage'!A:A,AB256),0)+IF(AD256&lt;&gt;"",COUNTIF('Jalon + top _horaire passage'!A:A,AD256),0)</f>
        <v>0</v>
      </c>
    </row>
    <row r="257" spans="1:44" x14ac:dyDescent="0.3">
      <c r="A257" s="77" t="s">
        <v>1442</v>
      </c>
      <c r="B257" s="159" t="s">
        <v>1392</v>
      </c>
      <c r="C257" s="78" t="s">
        <v>101</v>
      </c>
      <c r="D257" s="77" t="s">
        <v>42</v>
      </c>
      <c r="E257" s="77" t="s">
        <v>1390</v>
      </c>
      <c r="F257" s="77" t="s">
        <v>1471</v>
      </c>
      <c r="G257" s="77" t="s">
        <v>93</v>
      </c>
      <c r="H257" s="77" t="s">
        <v>44</v>
      </c>
      <c r="I257" s="77" t="s">
        <v>39</v>
      </c>
      <c r="J257" s="77" t="s">
        <v>19</v>
      </c>
      <c r="K257" s="78" t="s">
        <v>34</v>
      </c>
      <c r="L257" s="77" t="s">
        <v>98</v>
      </c>
      <c r="M257" s="74" t="s">
        <v>12473</v>
      </c>
      <c r="N257" s="74" t="s">
        <v>13</v>
      </c>
      <c r="O257" s="159"/>
      <c r="P257" s="77" t="s">
        <v>1443</v>
      </c>
      <c r="Q257" s="77" t="s">
        <v>30</v>
      </c>
      <c r="R257" s="77" t="s">
        <v>1442</v>
      </c>
      <c r="S257" s="77"/>
      <c r="T257" s="77"/>
      <c r="U257" s="77" t="s">
        <v>11364</v>
      </c>
      <c r="V257" s="74" t="s">
        <v>97</v>
      </c>
      <c r="W257" s="100"/>
      <c r="X257" s="99"/>
      <c r="Y257" s="99"/>
      <c r="Z257" s="100"/>
      <c r="AA257" s="99" t="s">
        <v>1397</v>
      </c>
      <c r="AB257" s="99"/>
      <c r="AC257" s="100" t="s">
        <v>1444</v>
      </c>
      <c r="AD257" s="100" t="s">
        <v>1445</v>
      </c>
      <c r="AE257" s="83"/>
      <c r="AF257" s="54"/>
      <c r="AG257" s="78" t="s">
        <v>10998</v>
      </c>
      <c r="AH257" s="77" t="s">
        <v>20</v>
      </c>
      <c r="AI257" s="77" t="s">
        <v>102</v>
      </c>
      <c r="AJ257" s="77" t="s">
        <v>103</v>
      </c>
      <c r="AK257" s="77" t="s">
        <v>104</v>
      </c>
      <c r="AL257" s="77" t="s">
        <v>105</v>
      </c>
      <c r="AM257" s="77" t="s">
        <v>25</v>
      </c>
      <c r="AN257" s="77" t="s">
        <v>106</v>
      </c>
      <c r="AO257" s="77" t="s">
        <v>107</v>
      </c>
      <c r="AP257" s="77" t="s">
        <v>108</v>
      </c>
      <c r="AQ257" s="77"/>
      <c r="AR257" s="79">
        <f>COUNTIF('Jalon + top _horaire passage'!A:A,A257)+IF(W257&lt;&gt;"",COUNTIF('Jalon + top _horaire passage'!A:A,W257),0)+IF(X257&lt;&gt;"",COUNTIF('Jalon + top _horaire passage'!A:A,X257),0)+IF(Y257&lt;&gt;"",COUNTIF('Jalon + top _horaire passage'!A:A,Y257),0)+IF(AA257&lt;&gt;"",COUNTIF('Jalon + top _horaire passage'!A:A,AA257),0)+IF(AB257&lt;&gt;"",COUNTIF('Jalon + top _horaire passage'!A:A,AB257),0)+IF(AD257&lt;&gt;"",COUNTIF('Jalon + top _horaire passage'!A:A,AD257),0)</f>
        <v>0</v>
      </c>
    </row>
    <row r="258" spans="1:44" x14ac:dyDescent="0.3">
      <c r="A258" s="77" t="s">
        <v>1446</v>
      </c>
      <c r="B258" s="159" t="s">
        <v>1392</v>
      </c>
      <c r="C258" s="78" t="s">
        <v>101</v>
      </c>
      <c r="D258" s="77" t="s">
        <v>42</v>
      </c>
      <c r="E258" s="77" t="s">
        <v>1390</v>
      </c>
      <c r="F258" s="77" t="s">
        <v>1471</v>
      </c>
      <c r="G258" s="77" t="s">
        <v>93</v>
      </c>
      <c r="H258" s="77" t="s">
        <v>44</v>
      </c>
      <c r="I258" s="77" t="s">
        <v>39</v>
      </c>
      <c r="J258" s="77" t="s">
        <v>19</v>
      </c>
      <c r="K258" s="78" t="s">
        <v>34</v>
      </c>
      <c r="L258" s="77" t="s">
        <v>98</v>
      </c>
      <c r="M258" s="74" t="s">
        <v>12473</v>
      </c>
      <c r="N258" s="74" t="s">
        <v>13</v>
      </c>
      <c r="O258" s="159"/>
      <c r="P258" s="77" t="s">
        <v>1447</v>
      </c>
      <c r="Q258" s="77" t="s">
        <v>30</v>
      </c>
      <c r="R258" s="77" t="s">
        <v>1446</v>
      </c>
      <c r="S258" s="77"/>
      <c r="T258" s="77"/>
      <c r="U258" s="77" t="s">
        <v>11364</v>
      </c>
      <c r="V258" s="74" t="s">
        <v>97</v>
      </c>
      <c r="W258" s="100"/>
      <c r="X258" s="99"/>
      <c r="Y258" s="99"/>
      <c r="Z258" s="100"/>
      <c r="AA258" s="99" t="s">
        <v>1397</v>
      </c>
      <c r="AB258" s="99"/>
      <c r="AC258" s="100" t="s">
        <v>1448</v>
      </c>
      <c r="AD258" s="100" t="s">
        <v>1449</v>
      </c>
      <c r="AE258" s="83"/>
      <c r="AF258" s="54"/>
      <c r="AG258" s="78" t="s">
        <v>10998</v>
      </c>
      <c r="AH258" s="77" t="s">
        <v>20</v>
      </c>
      <c r="AI258" s="77" t="s">
        <v>102</v>
      </c>
      <c r="AJ258" s="77" t="s">
        <v>103</v>
      </c>
      <c r="AK258" s="77" t="s">
        <v>104</v>
      </c>
      <c r="AL258" s="77" t="s">
        <v>105</v>
      </c>
      <c r="AM258" s="77" t="s">
        <v>25</v>
      </c>
      <c r="AN258" s="77" t="s">
        <v>106</v>
      </c>
      <c r="AO258" s="77" t="s">
        <v>107</v>
      </c>
      <c r="AP258" s="77" t="s">
        <v>108</v>
      </c>
      <c r="AQ258" s="77"/>
      <c r="AR258" s="79">
        <f>COUNTIF('Jalon + top _horaire passage'!A:A,A258)+IF(W258&lt;&gt;"",COUNTIF('Jalon + top _horaire passage'!A:A,W258),0)+IF(X258&lt;&gt;"",COUNTIF('Jalon + top _horaire passage'!A:A,X258),0)+IF(Y258&lt;&gt;"",COUNTIF('Jalon + top _horaire passage'!A:A,Y258),0)+IF(AA258&lt;&gt;"",COUNTIF('Jalon + top _horaire passage'!A:A,AA258),0)+IF(AB258&lt;&gt;"",COUNTIF('Jalon + top _horaire passage'!A:A,AB258),0)+IF(AD258&lt;&gt;"",COUNTIF('Jalon + top _horaire passage'!A:A,AD258),0)</f>
        <v>0</v>
      </c>
    </row>
    <row r="259" spans="1:44" x14ac:dyDescent="0.3">
      <c r="A259" s="77" t="s">
        <v>1450</v>
      </c>
      <c r="B259" s="159" t="s">
        <v>1392</v>
      </c>
      <c r="C259" s="78" t="s">
        <v>101</v>
      </c>
      <c r="D259" s="77" t="s">
        <v>42</v>
      </c>
      <c r="E259" s="77" t="s">
        <v>1390</v>
      </c>
      <c r="F259" s="77" t="s">
        <v>1471</v>
      </c>
      <c r="G259" s="77" t="s">
        <v>93</v>
      </c>
      <c r="H259" s="77" t="s">
        <v>44</v>
      </c>
      <c r="I259" s="77" t="s">
        <v>39</v>
      </c>
      <c r="J259" s="77" t="s">
        <v>19</v>
      </c>
      <c r="K259" s="78" t="s">
        <v>34</v>
      </c>
      <c r="L259" s="77" t="s">
        <v>98</v>
      </c>
      <c r="M259" s="74" t="s">
        <v>12473</v>
      </c>
      <c r="N259" s="74" t="s">
        <v>13</v>
      </c>
      <c r="O259" s="159"/>
      <c r="P259" s="77" t="s">
        <v>1451</v>
      </c>
      <c r="Q259" s="77" t="s">
        <v>30</v>
      </c>
      <c r="R259" s="77" t="s">
        <v>1450</v>
      </c>
      <c r="S259" s="77"/>
      <c r="T259" s="77"/>
      <c r="U259" s="77" t="s">
        <v>11364</v>
      </c>
      <c r="V259" s="74" t="s">
        <v>97</v>
      </c>
      <c r="W259" s="100"/>
      <c r="X259" s="99"/>
      <c r="Y259" s="99"/>
      <c r="Z259" s="100"/>
      <c r="AA259" s="99" t="s">
        <v>1397</v>
      </c>
      <c r="AB259" s="99"/>
      <c r="AC259" s="100" t="s">
        <v>1452</v>
      </c>
      <c r="AD259" s="100" t="s">
        <v>1453</v>
      </c>
      <c r="AE259" s="83"/>
      <c r="AF259" s="54"/>
      <c r="AG259" s="78" t="s">
        <v>10998</v>
      </c>
      <c r="AH259" s="77" t="s">
        <v>20</v>
      </c>
      <c r="AI259" s="77" t="s">
        <v>102</v>
      </c>
      <c r="AJ259" s="77" t="s">
        <v>103</v>
      </c>
      <c r="AK259" s="77" t="s">
        <v>104</v>
      </c>
      <c r="AL259" s="77" t="s">
        <v>105</v>
      </c>
      <c r="AM259" s="77" t="s">
        <v>25</v>
      </c>
      <c r="AN259" s="77" t="s">
        <v>106</v>
      </c>
      <c r="AO259" s="77" t="s">
        <v>107</v>
      </c>
      <c r="AP259" s="77" t="s">
        <v>108</v>
      </c>
      <c r="AQ259" s="77"/>
      <c r="AR259" s="79">
        <f>COUNTIF('Jalon + top _horaire passage'!A:A,A259)+IF(W259&lt;&gt;"",COUNTIF('Jalon + top _horaire passage'!A:A,W259),0)+IF(X259&lt;&gt;"",COUNTIF('Jalon + top _horaire passage'!A:A,X259),0)+IF(Y259&lt;&gt;"",COUNTIF('Jalon + top _horaire passage'!A:A,Y259),0)+IF(AA259&lt;&gt;"",COUNTIF('Jalon + top _horaire passage'!A:A,AA259),0)+IF(AB259&lt;&gt;"",COUNTIF('Jalon + top _horaire passage'!A:A,AB259),0)+IF(AD259&lt;&gt;"",COUNTIF('Jalon + top _horaire passage'!A:A,AD259),0)</f>
        <v>0</v>
      </c>
    </row>
    <row r="260" spans="1:44" x14ac:dyDescent="0.3">
      <c r="A260" s="77" t="s">
        <v>1454</v>
      </c>
      <c r="B260" s="159" t="s">
        <v>1392</v>
      </c>
      <c r="C260" s="78" t="s">
        <v>101</v>
      </c>
      <c r="D260" s="77" t="s">
        <v>42</v>
      </c>
      <c r="E260" s="77" t="s">
        <v>1390</v>
      </c>
      <c r="F260" s="77" t="s">
        <v>1471</v>
      </c>
      <c r="G260" s="77" t="s">
        <v>93</v>
      </c>
      <c r="H260" s="77" t="s">
        <v>44</v>
      </c>
      <c r="I260" s="77" t="s">
        <v>39</v>
      </c>
      <c r="J260" s="77" t="s">
        <v>19</v>
      </c>
      <c r="K260" s="78" t="s">
        <v>34</v>
      </c>
      <c r="L260" s="77" t="s">
        <v>98</v>
      </c>
      <c r="M260" s="74" t="s">
        <v>12473</v>
      </c>
      <c r="N260" s="74" t="s">
        <v>13</v>
      </c>
      <c r="O260" s="159"/>
      <c r="P260" s="77" t="s">
        <v>1455</v>
      </c>
      <c r="Q260" s="77" t="s">
        <v>30</v>
      </c>
      <c r="R260" s="77" t="s">
        <v>1454</v>
      </c>
      <c r="S260" s="77"/>
      <c r="T260" s="77"/>
      <c r="U260" s="77" t="s">
        <v>11364</v>
      </c>
      <c r="V260" s="74" t="s">
        <v>97</v>
      </c>
      <c r="W260" s="100"/>
      <c r="X260" s="99"/>
      <c r="Y260" s="99"/>
      <c r="Z260" s="100"/>
      <c r="AA260" s="99" t="s">
        <v>1397</v>
      </c>
      <c r="AB260" s="99"/>
      <c r="AC260" s="100" t="s">
        <v>1456</v>
      </c>
      <c r="AD260" s="100" t="s">
        <v>1457</v>
      </c>
      <c r="AE260" s="83"/>
      <c r="AF260" s="54"/>
      <c r="AG260" s="78" t="s">
        <v>10998</v>
      </c>
      <c r="AH260" s="77" t="s">
        <v>20</v>
      </c>
      <c r="AI260" s="77" t="s">
        <v>102</v>
      </c>
      <c r="AJ260" s="77" t="s">
        <v>103</v>
      </c>
      <c r="AK260" s="77" t="s">
        <v>104</v>
      </c>
      <c r="AL260" s="77" t="s">
        <v>105</v>
      </c>
      <c r="AM260" s="77" t="s">
        <v>25</v>
      </c>
      <c r="AN260" s="77" t="s">
        <v>106</v>
      </c>
      <c r="AO260" s="77" t="s">
        <v>107</v>
      </c>
      <c r="AP260" s="77" t="s">
        <v>108</v>
      </c>
      <c r="AQ260" s="77"/>
      <c r="AR260" s="79">
        <f>COUNTIF('Jalon + top _horaire passage'!A:A,A260)+IF(W260&lt;&gt;"",COUNTIF('Jalon + top _horaire passage'!A:A,W260),0)+IF(X260&lt;&gt;"",COUNTIF('Jalon + top _horaire passage'!A:A,X260),0)+IF(Y260&lt;&gt;"",COUNTIF('Jalon + top _horaire passage'!A:A,Y260),0)+IF(AA260&lt;&gt;"",COUNTIF('Jalon + top _horaire passage'!A:A,AA260),0)+IF(AB260&lt;&gt;"",COUNTIF('Jalon + top _horaire passage'!A:A,AB260),0)+IF(AD260&lt;&gt;"",COUNTIF('Jalon + top _horaire passage'!A:A,AD260),0)</f>
        <v>0</v>
      </c>
    </row>
    <row r="261" spans="1:44" x14ac:dyDescent="0.3">
      <c r="A261" s="77" t="s">
        <v>1458</v>
      </c>
      <c r="B261" s="159" t="s">
        <v>1392</v>
      </c>
      <c r="C261" s="78" t="s">
        <v>101</v>
      </c>
      <c r="D261" s="77" t="s">
        <v>42</v>
      </c>
      <c r="E261" s="77" t="s">
        <v>1390</v>
      </c>
      <c r="F261" s="77" t="s">
        <v>1471</v>
      </c>
      <c r="G261" s="77" t="s">
        <v>93</v>
      </c>
      <c r="H261" s="77" t="s">
        <v>44</v>
      </c>
      <c r="I261" s="77" t="s">
        <v>39</v>
      </c>
      <c r="J261" s="77" t="s">
        <v>19</v>
      </c>
      <c r="K261" s="78" t="s">
        <v>34</v>
      </c>
      <c r="L261" s="77" t="s">
        <v>98</v>
      </c>
      <c r="M261" s="74" t="s">
        <v>12473</v>
      </c>
      <c r="N261" s="74" t="s">
        <v>13</v>
      </c>
      <c r="O261" s="159"/>
      <c r="P261" s="77" t="s">
        <v>1459</v>
      </c>
      <c r="Q261" s="77" t="s">
        <v>30</v>
      </c>
      <c r="R261" s="77" t="s">
        <v>1458</v>
      </c>
      <c r="S261" s="77"/>
      <c r="T261" s="77"/>
      <c r="U261" s="77" t="s">
        <v>11364</v>
      </c>
      <c r="V261" s="74" t="s">
        <v>97</v>
      </c>
      <c r="W261" s="100"/>
      <c r="X261" s="99"/>
      <c r="Y261" s="99"/>
      <c r="Z261" s="100"/>
      <c r="AA261" s="99" t="s">
        <v>1397</v>
      </c>
      <c r="AB261" s="99"/>
      <c r="AC261" s="100" t="s">
        <v>1460</v>
      </c>
      <c r="AD261" s="100" t="s">
        <v>1461</v>
      </c>
      <c r="AE261" s="83"/>
      <c r="AF261" s="54"/>
      <c r="AG261" s="78" t="s">
        <v>10998</v>
      </c>
      <c r="AH261" s="77" t="s">
        <v>20</v>
      </c>
      <c r="AI261" s="77" t="s">
        <v>102</v>
      </c>
      <c r="AJ261" s="77" t="s">
        <v>103</v>
      </c>
      <c r="AK261" s="77" t="s">
        <v>104</v>
      </c>
      <c r="AL261" s="77" t="s">
        <v>105</v>
      </c>
      <c r="AM261" s="77" t="s">
        <v>25</v>
      </c>
      <c r="AN261" s="77" t="s">
        <v>106</v>
      </c>
      <c r="AO261" s="77" t="s">
        <v>107</v>
      </c>
      <c r="AP261" s="77" t="s">
        <v>108</v>
      </c>
      <c r="AQ261" s="77"/>
      <c r="AR261" s="79">
        <f>COUNTIF('Jalon + top _horaire passage'!A:A,A261)+IF(W261&lt;&gt;"",COUNTIF('Jalon + top _horaire passage'!A:A,W261),0)+IF(X261&lt;&gt;"",COUNTIF('Jalon + top _horaire passage'!A:A,X261),0)+IF(Y261&lt;&gt;"",COUNTIF('Jalon + top _horaire passage'!A:A,Y261),0)+IF(AA261&lt;&gt;"",COUNTIF('Jalon + top _horaire passage'!A:A,AA261),0)+IF(AB261&lt;&gt;"",COUNTIF('Jalon + top _horaire passage'!A:A,AB261),0)+IF(AD261&lt;&gt;"",COUNTIF('Jalon + top _horaire passage'!A:A,AD261),0)</f>
        <v>0</v>
      </c>
    </row>
    <row r="262" spans="1:44" x14ac:dyDescent="0.3">
      <c r="A262" s="77" t="s">
        <v>1462</v>
      </c>
      <c r="B262" s="159" t="s">
        <v>1392</v>
      </c>
      <c r="C262" s="78" t="s">
        <v>101</v>
      </c>
      <c r="D262" s="77" t="s">
        <v>42</v>
      </c>
      <c r="E262" s="77" t="s">
        <v>1390</v>
      </c>
      <c r="F262" s="77" t="s">
        <v>1471</v>
      </c>
      <c r="G262" s="77" t="s">
        <v>93</v>
      </c>
      <c r="H262" s="77" t="s">
        <v>44</v>
      </c>
      <c r="I262" s="77" t="s">
        <v>39</v>
      </c>
      <c r="J262" s="77" t="s">
        <v>19</v>
      </c>
      <c r="K262" s="78" t="s">
        <v>34</v>
      </c>
      <c r="L262" s="77" t="s">
        <v>98</v>
      </c>
      <c r="M262" s="74" t="s">
        <v>12473</v>
      </c>
      <c r="N262" s="74" t="s">
        <v>13</v>
      </c>
      <c r="O262" s="159"/>
      <c r="P262" s="77" t="s">
        <v>1463</v>
      </c>
      <c r="Q262" s="77" t="s">
        <v>30</v>
      </c>
      <c r="R262" s="77" t="s">
        <v>1462</v>
      </c>
      <c r="S262" s="77"/>
      <c r="T262" s="77"/>
      <c r="U262" s="77" t="s">
        <v>11364</v>
      </c>
      <c r="V262" s="74" t="s">
        <v>97</v>
      </c>
      <c r="W262" s="100"/>
      <c r="X262" s="99"/>
      <c r="Y262" s="99"/>
      <c r="Z262" s="100"/>
      <c r="AA262" s="99" t="s">
        <v>1397</v>
      </c>
      <c r="AB262" s="99"/>
      <c r="AC262" s="100" t="s">
        <v>1464</v>
      </c>
      <c r="AD262" s="100" t="s">
        <v>1465</v>
      </c>
      <c r="AE262" s="83"/>
      <c r="AF262" s="54"/>
      <c r="AG262" s="78" t="s">
        <v>10998</v>
      </c>
      <c r="AH262" s="77" t="s">
        <v>20</v>
      </c>
      <c r="AI262" s="77" t="s">
        <v>102</v>
      </c>
      <c r="AJ262" s="77" t="s">
        <v>103</v>
      </c>
      <c r="AK262" s="77" t="s">
        <v>104</v>
      </c>
      <c r="AL262" s="77" t="s">
        <v>105</v>
      </c>
      <c r="AM262" s="77" t="s">
        <v>25</v>
      </c>
      <c r="AN262" s="77" t="s">
        <v>106</v>
      </c>
      <c r="AO262" s="77" t="s">
        <v>107</v>
      </c>
      <c r="AP262" s="77" t="s">
        <v>108</v>
      </c>
      <c r="AQ262" s="77"/>
      <c r="AR262" s="79">
        <f>COUNTIF('Jalon + top _horaire passage'!A:A,A262)+IF(W262&lt;&gt;"",COUNTIF('Jalon + top _horaire passage'!A:A,W262),0)+IF(X262&lt;&gt;"",COUNTIF('Jalon + top _horaire passage'!A:A,X262),0)+IF(Y262&lt;&gt;"",COUNTIF('Jalon + top _horaire passage'!A:A,Y262),0)+IF(AA262&lt;&gt;"",COUNTIF('Jalon + top _horaire passage'!A:A,AA262),0)+IF(AB262&lt;&gt;"",COUNTIF('Jalon + top _horaire passage'!A:A,AB262),0)+IF(AD262&lt;&gt;"",COUNTIF('Jalon + top _horaire passage'!A:A,AD262),0)</f>
        <v>0</v>
      </c>
    </row>
    <row r="263" spans="1:44" x14ac:dyDescent="0.3">
      <c r="A263" s="77" t="s">
        <v>1466</v>
      </c>
      <c r="B263" s="159" t="s">
        <v>1392</v>
      </c>
      <c r="C263" s="78" t="s">
        <v>101</v>
      </c>
      <c r="D263" s="77" t="s">
        <v>42</v>
      </c>
      <c r="E263" s="77" t="s">
        <v>1390</v>
      </c>
      <c r="F263" s="77" t="s">
        <v>1471</v>
      </c>
      <c r="G263" s="77" t="s">
        <v>93</v>
      </c>
      <c r="H263" s="77" t="s">
        <v>44</v>
      </c>
      <c r="I263" s="77" t="s">
        <v>39</v>
      </c>
      <c r="J263" s="77" t="s">
        <v>19</v>
      </c>
      <c r="K263" s="78" t="s">
        <v>34</v>
      </c>
      <c r="L263" s="77" t="s">
        <v>98</v>
      </c>
      <c r="M263" s="74" t="s">
        <v>12473</v>
      </c>
      <c r="N263" s="74" t="s">
        <v>13</v>
      </c>
      <c r="O263" s="159"/>
      <c r="P263" s="77" t="s">
        <v>1467</v>
      </c>
      <c r="Q263" s="77" t="s">
        <v>30</v>
      </c>
      <c r="R263" s="77" t="s">
        <v>1466</v>
      </c>
      <c r="S263" s="77"/>
      <c r="T263" s="77"/>
      <c r="U263" s="77" t="s">
        <v>11364</v>
      </c>
      <c r="V263" s="74" t="s">
        <v>97</v>
      </c>
      <c r="W263" s="100"/>
      <c r="X263" s="99"/>
      <c r="Y263" s="99"/>
      <c r="Z263" s="100"/>
      <c r="AA263" s="99" t="s">
        <v>1397</v>
      </c>
      <c r="AB263" s="99"/>
      <c r="AC263" s="100" t="s">
        <v>1468</v>
      </c>
      <c r="AD263" s="100" t="s">
        <v>1469</v>
      </c>
      <c r="AE263" s="83"/>
      <c r="AF263" s="54"/>
      <c r="AG263" s="78" t="s">
        <v>10998</v>
      </c>
      <c r="AH263" s="77" t="s">
        <v>20</v>
      </c>
      <c r="AI263" s="77" t="s">
        <v>102</v>
      </c>
      <c r="AJ263" s="77" t="s">
        <v>103</v>
      </c>
      <c r="AK263" s="77" t="s">
        <v>104</v>
      </c>
      <c r="AL263" s="77" t="s">
        <v>105</v>
      </c>
      <c r="AM263" s="77" t="s">
        <v>25</v>
      </c>
      <c r="AN263" s="77" t="s">
        <v>106</v>
      </c>
      <c r="AO263" s="77" t="s">
        <v>107</v>
      </c>
      <c r="AP263" s="77" t="s">
        <v>108</v>
      </c>
      <c r="AQ263" s="77"/>
      <c r="AR263" s="79">
        <f>COUNTIF('Jalon + top _horaire passage'!A:A,A263)+IF(W263&lt;&gt;"",COUNTIF('Jalon + top _horaire passage'!A:A,W263),0)+IF(X263&lt;&gt;"",COUNTIF('Jalon + top _horaire passage'!A:A,X263),0)+IF(Y263&lt;&gt;"",COUNTIF('Jalon + top _horaire passage'!A:A,Y263),0)+IF(AA263&lt;&gt;"",COUNTIF('Jalon + top _horaire passage'!A:A,AA263),0)+IF(AB263&lt;&gt;"",COUNTIF('Jalon + top _horaire passage'!A:A,AB263),0)+IF(AD263&lt;&gt;"",COUNTIF('Jalon + top _horaire passage'!A:A,AD263),0)</f>
        <v>0</v>
      </c>
    </row>
    <row r="264" spans="1:44" x14ac:dyDescent="0.3">
      <c r="A264" s="77" t="s">
        <v>1470</v>
      </c>
      <c r="B264" s="159" t="s">
        <v>12</v>
      </c>
      <c r="C264" s="78" t="s">
        <v>101</v>
      </c>
      <c r="D264" s="77" t="s">
        <v>107</v>
      </c>
      <c r="E264" s="77" t="s">
        <v>1470</v>
      </c>
      <c r="F264" s="77" t="s">
        <v>1471</v>
      </c>
      <c r="G264" s="77" t="s">
        <v>93</v>
      </c>
      <c r="H264" s="77" t="s">
        <v>44</v>
      </c>
      <c r="I264" s="77" t="s">
        <v>39</v>
      </c>
      <c r="J264" s="77" t="s">
        <v>19</v>
      </c>
      <c r="K264" s="78" t="s">
        <v>18</v>
      </c>
      <c r="L264" s="77" t="s">
        <v>15</v>
      </c>
      <c r="M264" s="74" t="s">
        <v>12473</v>
      </c>
      <c r="N264" s="74" t="s">
        <v>10986</v>
      </c>
      <c r="O264" s="159"/>
      <c r="P264" s="77"/>
      <c r="Q264" s="77" t="s">
        <v>35</v>
      </c>
      <c r="R264" s="77" t="s">
        <v>1470</v>
      </c>
      <c r="S264" s="77"/>
      <c r="T264" s="77"/>
      <c r="U264" s="77" t="s">
        <v>1470</v>
      </c>
      <c r="V264" s="74" t="s">
        <v>97</v>
      </c>
      <c r="W264" s="100"/>
      <c r="X264" s="99"/>
      <c r="Y264" s="99"/>
      <c r="Z264" s="100"/>
      <c r="AA264" s="99"/>
      <c r="AB264" s="99"/>
      <c r="AC264" s="100" t="s">
        <v>1470</v>
      </c>
      <c r="AD264" s="100" t="s">
        <v>1472</v>
      </c>
      <c r="AE264" s="83"/>
      <c r="AF264" s="54"/>
      <c r="AG264" s="78" t="s">
        <v>10999</v>
      </c>
      <c r="AH264" s="77" t="s">
        <v>20</v>
      </c>
      <c r="AI264" s="77" t="s">
        <v>102</v>
      </c>
      <c r="AJ264" s="77" t="s">
        <v>103</v>
      </c>
      <c r="AK264" s="77" t="s">
        <v>104</v>
      </c>
      <c r="AL264" s="77" t="s">
        <v>105</v>
      </c>
      <c r="AM264" s="77" t="s">
        <v>25</v>
      </c>
      <c r="AN264" s="77" t="s">
        <v>106</v>
      </c>
      <c r="AO264" s="77" t="s">
        <v>107</v>
      </c>
      <c r="AP264" s="77" t="s">
        <v>108</v>
      </c>
      <c r="AQ264" s="77"/>
      <c r="AR264" s="79">
        <f>COUNTIF('Jalon + top _horaire passage'!A:A,A264)+IF(W264&lt;&gt;"",COUNTIF('Jalon + top _horaire passage'!A:A,W264),0)+IF(X264&lt;&gt;"",COUNTIF('Jalon + top _horaire passage'!A:A,X264),0)+IF(Y264&lt;&gt;"",COUNTIF('Jalon + top _horaire passage'!A:A,Y264),0)+IF(AA264&lt;&gt;"",COUNTIF('Jalon + top _horaire passage'!A:A,AA264),0)+IF(AB264&lt;&gt;"",COUNTIF('Jalon + top _horaire passage'!A:A,AB264),0)+IF(AD264&lt;&gt;"",COUNTIF('Jalon + top _horaire passage'!A:A,AD264),0)</f>
        <v>0</v>
      </c>
    </row>
    <row r="265" spans="1:44" x14ac:dyDescent="0.3">
      <c r="A265" s="77" t="s">
        <v>1473</v>
      </c>
      <c r="B265" s="159" t="s">
        <v>12</v>
      </c>
      <c r="C265" s="78" t="s">
        <v>101</v>
      </c>
      <c r="D265" s="77" t="s">
        <v>107</v>
      </c>
      <c r="E265" s="77" t="s">
        <v>1473</v>
      </c>
      <c r="F265" s="77" t="s">
        <v>1471</v>
      </c>
      <c r="G265" s="77" t="s">
        <v>93</v>
      </c>
      <c r="H265" s="77" t="s">
        <v>44</v>
      </c>
      <c r="I265" s="77" t="s">
        <v>39</v>
      </c>
      <c r="J265" s="77" t="s">
        <v>19</v>
      </c>
      <c r="K265" s="78" t="s">
        <v>18</v>
      </c>
      <c r="L265" s="77" t="s">
        <v>15</v>
      </c>
      <c r="M265" s="74" t="s">
        <v>12473</v>
      </c>
      <c r="N265" s="74" t="s">
        <v>10986</v>
      </c>
      <c r="O265" s="159"/>
      <c r="P265" s="77"/>
      <c r="Q265" s="77" t="s">
        <v>35</v>
      </c>
      <c r="R265" s="77" t="s">
        <v>1473</v>
      </c>
      <c r="S265" s="77"/>
      <c r="T265" s="77"/>
      <c r="U265" s="77" t="s">
        <v>1473</v>
      </c>
      <c r="V265" s="74" t="s">
        <v>97</v>
      </c>
      <c r="W265" s="100"/>
      <c r="X265" s="99"/>
      <c r="Y265" s="99"/>
      <c r="Z265" s="100"/>
      <c r="AA265" s="99"/>
      <c r="AB265" s="99"/>
      <c r="AC265" s="100" t="s">
        <v>1473</v>
      </c>
      <c r="AD265" s="100" t="s">
        <v>1474</v>
      </c>
      <c r="AE265" s="83"/>
      <c r="AF265" s="54"/>
      <c r="AG265" s="78" t="s">
        <v>10999</v>
      </c>
      <c r="AH265" s="77" t="s">
        <v>20</v>
      </c>
      <c r="AI265" s="77" t="s">
        <v>102</v>
      </c>
      <c r="AJ265" s="77" t="s">
        <v>103</v>
      </c>
      <c r="AK265" s="77" t="s">
        <v>104</v>
      </c>
      <c r="AL265" s="77" t="s">
        <v>105</v>
      </c>
      <c r="AM265" s="77" t="s">
        <v>25</v>
      </c>
      <c r="AN265" s="77" t="s">
        <v>106</v>
      </c>
      <c r="AO265" s="77" t="s">
        <v>107</v>
      </c>
      <c r="AP265" s="77" t="s">
        <v>108</v>
      </c>
      <c r="AQ265" s="77"/>
      <c r="AR265" s="79">
        <f>COUNTIF('Jalon + top _horaire passage'!A:A,A265)+IF(W265&lt;&gt;"",COUNTIF('Jalon + top _horaire passage'!A:A,W265),0)+IF(X265&lt;&gt;"",COUNTIF('Jalon + top _horaire passage'!A:A,X265),0)+IF(Y265&lt;&gt;"",COUNTIF('Jalon + top _horaire passage'!A:A,Y265),0)+IF(AA265&lt;&gt;"",COUNTIF('Jalon + top _horaire passage'!A:A,AA265),0)+IF(AB265&lt;&gt;"",COUNTIF('Jalon + top _horaire passage'!A:A,AB265),0)+IF(AD265&lt;&gt;"",COUNTIF('Jalon + top _horaire passage'!A:A,AD265),0)</f>
        <v>0</v>
      </c>
    </row>
    <row r="266" spans="1:44" x14ac:dyDescent="0.3">
      <c r="A266" s="77" t="s">
        <v>1475</v>
      </c>
      <c r="B266" s="159" t="s">
        <v>12</v>
      </c>
      <c r="C266" s="78" t="s">
        <v>101</v>
      </c>
      <c r="D266" s="77" t="s">
        <v>107</v>
      </c>
      <c r="E266" s="77" t="s">
        <v>1475</v>
      </c>
      <c r="F266" s="77" t="s">
        <v>1471</v>
      </c>
      <c r="G266" s="77" t="s">
        <v>93</v>
      </c>
      <c r="H266" s="77" t="s">
        <v>44</v>
      </c>
      <c r="I266" s="77" t="s">
        <v>39</v>
      </c>
      <c r="J266" s="77" t="s">
        <v>19</v>
      </c>
      <c r="K266" s="78" t="s">
        <v>18</v>
      </c>
      <c r="L266" s="77" t="s">
        <v>15</v>
      </c>
      <c r="M266" s="74" t="s">
        <v>12473</v>
      </c>
      <c r="N266" s="74" t="s">
        <v>10986</v>
      </c>
      <c r="O266" s="159"/>
      <c r="P266" s="77"/>
      <c r="Q266" s="77" t="s">
        <v>35</v>
      </c>
      <c r="R266" s="77" t="s">
        <v>1475</v>
      </c>
      <c r="S266" s="77"/>
      <c r="T266" s="77"/>
      <c r="U266" s="77" t="s">
        <v>1475</v>
      </c>
      <c r="V266" s="74" t="s">
        <v>97</v>
      </c>
      <c r="W266" s="100"/>
      <c r="X266" s="99"/>
      <c r="Y266" s="99"/>
      <c r="Z266" s="100"/>
      <c r="AA266" s="99"/>
      <c r="AB266" s="99"/>
      <c r="AC266" s="100" t="s">
        <v>1475</v>
      </c>
      <c r="AD266" s="100" t="s">
        <v>1476</v>
      </c>
      <c r="AE266" s="83"/>
      <c r="AF266" s="54"/>
      <c r="AG266" s="78" t="s">
        <v>10999</v>
      </c>
      <c r="AH266" s="77" t="s">
        <v>20</v>
      </c>
      <c r="AI266" s="77" t="s">
        <v>102</v>
      </c>
      <c r="AJ266" s="77" t="s">
        <v>103</v>
      </c>
      <c r="AK266" s="77" t="s">
        <v>104</v>
      </c>
      <c r="AL266" s="77" t="s">
        <v>105</v>
      </c>
      <c r="AM266" s="77" t="s">
        <v>25</v>
      </c>
      <c r="AN266" s="77" t="s">
        <v>106</v>
      </c>
      <c r="AO266" s="77" t="s">
        <v>107</v>
      </c>
      <c r="AP266" s="77" t="s">
        <v>108</v>
      </c>
      <c r="AQ266" s="77"/>
      <c r="AR266" s="79">
        <f>COUNTIF('Jalon + top _horaire passage'!A:A,A266)+IF(W266&lt;&gt;"",COUNTIF('Jalon + top _horaire passage'!A:A,W266),0)+IF(X266&lt;&gt;"",COUNTIF('Jalon + top _horaire passage'!A:A,X266),0)+IF(Y266&lt;&gt;"",COUNTIF('Jalon + top _horaire passage'!A:A,Y266),0)+IF(AA266&lt;&gt;"",COUNTIF('Jalon + top _horaire passage'!A:A,AA266),0)+IF(AB266&lt;&gt;"",COUNTIF('Jalon + top _horaire passage'!A:A,AB266),0)+IF(AD266&lt;&gt;"",COUNTIF('Jalon + top _horaire passage'!A:A,AD266),0)</f>
        <v>0</v>
      </c>
    </row>
    <row r="267" spans="1:44" x14ac:dyDescent="0.3">
      <c r="A267" s="77" t="s">
        <v>1477</v>
      </c>
      <c r="B267" s="159" t="s">
        <v>12</v>
      </c>
      <c r="C267" s="78" t="s">
        <v>101</v>
      </c>
      <c r="D267" s="77" t="s">
        <v>107</v>
      </c>
      <c r="E267" s="77" t="s">
        <v>1477</v>
      </c>
      <c r="F267" s="77" t="s">
        <v>1471</v>
      </c>
      <c r="G267" s="77" t="s">
        <v>93</v>
      </c>
      <c r="H267" s="77" t="s">
        <v>44</v>
      </c>
      <c r="I267" s="77" t="s">
        <v>39</v>
      </c>
      <c r="J267" s="77" t="s">
        <v>19</v>
      </c>
      <c r="K267" s="78" t="s">
        <v>18</v>
      </c>
      <c r="L267" s="77" t="s">
        <v>15</v>
      </c>
      <c r="M267" s="74" t="s">
        <v>12473</v>
      </c>
      <c r="N267" s="74" t="s">
        <v>10986</v>
      </c>
      <c r="O267" s="159"/>
      <c r="P267" s="77"/>
      <c r="Q267" s="77" t="s">
        <v>35</v>
      </c>
      <c r="R267" s="77" t="s">
        <v>1477</v>
      </c>
      <c r="S267" s="77"/>
      <c r="T267" s="77"/>
      <c r="U267" s="77" t="s">
        <v>1477</v>
      </c>
      <c r="V267" s="74" t="s">
        <v>97</v>
      </c>
      <c r="W267" s="100"/>
      <c r="X267" s="99"/>
      <c r="Y267" s="99"/>
      <c r="Z267" s="100"/>
      <c r="AA267" s="99"/>
      <c r="AB267" s="99"/>
      <c r="AC267" s="100" t="s">
        <v>1477</v>
      </c>
      <c r="AD267" s="100" t="s">
        <v>1478</v>
      </c>
      <c r="AE267" s="83"/>
      <c r="AF267" s="54"/>
      <c r="AG267" s="78" t="s">
        <v>10999</v>
      </c>
      <c r="AH267" s="77" t="s">
        <v>20</v>
      </c>
      <c r="AI267" s="77" t="s">
        <v>102</v>
      </c>
      <c r="AJ267" s="77" t="s">
        <v>103</v>
      </c>
      <c r="AK267" s="77" t="s">
        <v>104</v>
      </c>
      <c r="AL267" s="77" t="s">
        <v>105</v>
      </c>
      <c r="AM267" s="77" t="s">
        <v>25</v>
      </c>
      <c r="AN267" s="77" t="s">
        <v>106</v>
      </c>
      <c r="AO267" s="77" t="s">
        <v>107</v>
      </c>
      <c r="AP267" s="77" t="s">
        <v>108</v>
      </c>
      <c r="AQ267" s="77"/>
      <c r="AR267" s="79">
        <f>COUNTIF('Jalon + top _horaire passage'!A:A,A267)+IF(W267&lt;&gt;"",COUNTIF('Jalon + top _horaire passage'!A:A,W267),0)+IF(X267&lt;&gt;"",COUNTIF('Jalon + top _horaire passage'!A:A,X267),0)+IF(Y267&lt;&gt;"",COUNTIF('Jalon + top _horaire passage'!A:A,Y267),0)+IF(AA267&lt;&gt;"",COUNTIF('Jalon + top _horaire passage'!A:A,AA267),0)+IF(AB267&lt;&gt;"",COUNTIF('Jalon + top _horaire passage'!A:A,AB267),0)+IF(AD267&lt;&gt;"",COUNTIF('Jalon + top _horaire passage'!A:A,AD267),0)</f>
        <v>0</v>
      </c>
    </row>
    <row r="268" spans="1:44" x14ac:dyDescent="0.3">
      <c r="A268" s="77" t="s">
        <v>1479</v>
      </c>
      <c r="B268" s="159" t="s">
        <v>12</v>
      </c>
      <c r="C268" s="78" t="s">
        <v>101</v>
      </c>
      <c r="D268" s="77" t="s">
        <v>107</v>
      </c>
      <c r="E268" s="77" t="s">
        <v>1479</v>
      </c>
      <c r="F268" s="77" t="s">
        <v>1471</v>
      </c>
      <c r="G268" s="77" t="s">
        <v>93</v>
      </c>
      <c r="H268" s="77" t="s">
        <v>44</v>
      </c>
      <c r="I268" s="77" t="s">
        <v>39</v>
      </c>
      <c r="J268" s="77" t="s">
        <v>19</v>
      </c>
      <c r="K268" s="78" t="s">
        <v>18</v>
      </c>
      <c r="L268" s="77" t="s">
        <v>15</v>
      </c>
      <c r="M268" s="74" t="s">
        <v>12473</v>
      </c>
      <c r="N268" s="74" t="s">
        <v>10986</v>
      </c>
      <c r="O268" s="159"/>
      <c r="P268" s="77"/>
      <c r="Q268" s="77" t="s">
        <v>35</v>
      </c>
      <c r="R268" s="77" t="s">
        <v>1479</v>
      </c>
      <c r="S268" s="77"/>
      <c r="T268" s="77"/>
      <c r="U268" s="77" t="s">
        <v>1479</v>
      </c>
      <c r="V268" s="74" t="s">
        <v>97</v>
      </c>
      <c r="W268" s="100"/>
      <c r="X268" s="99"/>
      <c r="Y268" s="99"/>
      <c r="Z268" s="100"/>
      <c r="AA268" s="99"/>
      <c r="AB268" s="99"/>
      <c r="AC268" s="100" t="s">
        <v>1479</v>
      </c>
      <c r="AD268" s="100" t="s">
        <v>1480</v>
      </c>
      <c r="AE268" s="83"/>
      <c r="AF268" s="54"/>
      <c r="AG268" s="78" t="s">
        <v>10999</v>
      </c>
      <c r="AH268" s="77" t="s">
        <v>20</v>
      </c>
      <c r="AI268" s="77" t="s">
        <v>102</v>
      </c>
      <c r="AJ268" s="77" t="s">
        <v>103</v>
      </c>
      <c r="AK268" s="77" t="s">
        <v>104</v>
      </c>
      <c r="AL268" s="77" t="s">
        <v>105</v>
      </c>
      <c r="AM268" s="77" t="s">
        <v>25</v>
      </c>
      <c r="AN268" s="77" t="s">
        <v>106</v>
      </c>
      <c r="AO268" s="77" t="s">
        <v>107</v>
      </c>
      <c r="AP268" s="77" t="s">
        <v>108</v>
      </c>
      <c r="AQ268" s="77"/>
      <c r="AR268" s="79">
        <f>COUNTIF('Jalon + top _horaire passage'!A:A,A268)+IF(W268&lt;&gt;"",COUNTIF('Jalon + top _horaire passage'!A:A,W268),0)+IF(X268&lt;&gt;"",COUNTIF('Jalon + top _horaire passage'!A:A,X268),0)+IF(Y268&lt;&gt;"",COUNTIF('Jalon + top _horaire passage'!A:A,Y268),0)+IF(AA268&lt;&gt;"",COUNTIF('Jalon + top _horaire passage'!A:A,AA268),0)+IF(AB268&lt;&gt;"",COUNTIF('Jalon + top _horaire passage'!A:A,AB268),0)+IF(AD268&lt;&gt;"",COUNTIF('Jalon + top _horaire passage'!A:A,AD268),0)</f>
        <v>0</v>
      </c>
    </row>
    <row r="269" spans="1:44" x14ac:dyDescent="0.3">
      <c r="A269" s="77" t="s">
        <v>1481</v>
      </c>
      <c r="B269" s="159" t="s">
        <v>12</v>
      </c>
      <c r="C269" s="78" t="s">
        <v>101</v>
      </c>
      <c r="D269" s="77" t="s">
        <v>107</v>
      </c>
      <c r="E269" s="77" t="s">
        <v>1481</v>
      </c>
      <c r="F269" s="77" t="s">
        <v>1471</v>
      </c>
      <c r="G269" s="77" t="s">
        <v>93</v>
      </c>
      <c r="H269" s="77" t="s">
        <v>44</v>
      </c>
      <c r="I269" s="77" t="s">
        <v>39</v>
      </c>
      <c r="J269" s="77" t="s">
        <v>19</v>
      </c>
      <c r="K269" s="78" t="s">
        <v>18</v>
      </c>
      <c r="L269" s="77" t="s">
        <v>15</v>
      </c>
      <c r="M269" s="74" t="s">
        <v>12473</v>
      </c>
      <c r="N269" s="74" t="s">
        <v>10986</v>
      </c>
      <c r="O269" s="159"/>
      <c r="P269" s="77"/>
      <c r="Q269" s="77" t="s">
        <v>35</v>
      </c>
      <c r="R269" s="77" t="s">
        <v>1481</v>
      </c>
      <c r="S269" s="77"/>
      <c r="T269" s="77"/>
      <c r="U269" s="77" t="s">
        <v>1481</v>
      </c>
      <c r="V269" s="74" t="s">
        <v>97</v>
      </c>
      <c r="W269" s="100"/>
      <c r="X269" s="99"/>
      <c r="Y269" s="99"/>
      <c r="Z269" s="100"/>
      <c r="AA269" s="99"/>
      <c r="AB269" s="99"/>
      <c r="AC269" s="100" t="s">
        <v>1481</v>
      </c>
      <c r="AD269" s="100" t="s">
        <v>1482</v>
      </c>
      <c r="AE269" s="83"/>
      <c r="AF269" s="54"/>
      <c r="AG269" s="78" t="s">
        <v>10999</v>
      </c>
      <c r="AH269" s="77" t="s">
        <v>20</v>
      </c>
      <c r="AI269" s="77" t="s">
        <v>102</v>
      </c>
      <c r="AJ269" s="77" t="s">
        <v>103</v>
      </c>
      <c r="AK269" s="77" t="s">
        <v>104</v>
      </c>
      <c r="AL269" s="77" t="s">
        <v>105</v>
      </c>
      <c r="AM269" s="77" t="s">
        <v>25</v>
      </c>
      <c r="AN269" s="77" t="s">
        <v>106</v>
      </c>
      <c r="AO269" s="77" t="s">
        <v>107</v>
      </c>
      <c r="AP269" s="77" t="s">
        <v>108</v>
      </c>
      <c r="AQ269" s="77"/>
      <c r="AR269" s="79">
        <f>COUNTIF('Jalon + top _horaire passage'!A:A,A269)+IF(W269&lt;&gt;"",COUNTIF('Jalon + top _horaire passage'!A:A,W269),0)+IF(X269&lt;&gt;"",COUNTIF('Jalon + top _horaire passage'!A:A,X269),0)+IF(Y269&lt;&gt;"",COUNTIF('Jalon + top _horaire passage'!A:A,Y269),0)+IF(AA269&lt;&gt;"",COUNTIF('Jalon + top _horaire passage'!A:A,AA269),0)+IF(AB269&lt;&gt;"",COUNTIF('Jalon + top _horaire passage'!A:A,AB269),0)+IF(AD269&lt;&gt;"",COUNTIF('Jalon + top _horaire passage'!A:A,AD269),0)</f>
        <v>0</v>
      </c>
    </row>
    <row r="270" spans="1:44" x14ac:dyDescent="0.3">
      <c r="A270" s="77" t="s">
        <v>1483</v>
      </c>
      <c r="B270" s="159" t="s">
        <v>1484</v>
      </c>
      <c r="C270" s="78" t="s">
        <v>651</v>
      </c>
      <c r="D270" s="77" t="s">
        <v>42</v>
      </c>
      <c r="E270" s="77" t="s">
        <v>1483</v>
      </c>
      <c r="F270" s="77" t="s">
        <v>7619</v>
      </c>
      <c r="G270" s="77" t="s">
        <v>12339</v>
      </c>
      <c r="H270" s="77" t="s">
        <v>44</v>
      </c>
      <c r="I270" s="77" t="s">
        <v>221</v>
      </c>
      <c r="J270" s="77" t="s">
        <v>237</v>
      </c>
      <c r="K270" s="78" t="s">
        <v>34</v>
      </c>
      <c r="L270" s="77" t="s">
        <v>98</v>
      </c>
      <c r="M270" s="74" t="s">
        <v>12475</v>
      </c>
      <c r="N270" s="74" t="s">
        <v>13</v>
      </c>
      <c r="O270" s="159"/>
      <c r="P270" s="77" t="s">
        <v>1485</v>
      </c>
      <c r="Q270" s="77" t="s">
        <v>30</v>
      </c>
      <c r="R270" s="77" t="s">
        <v>1483</v>
      </c>
      <c r="S270" s="77"/>
      <c r="T270" s="77"/>
      <c r="U270" s="77" t="s">
        <v>11096</v>
      </c>
      <c r="V270" s="74" t="s">
        <v>97</v>
      </c>
      <c r="W270" s="100"/>
      <c r="X270" s="99"/>
      <c r="Y270" s="99"/>
      <c r="Z270" s="100"/>
      <c r="AA270" s="99" t="s">
        <v>1488</v>
      </c>
      <c r="AB270" s="99"/>
      <c r="AC270" s="100" t="s">
        <v>1486</v>
      </c>
      <c r="AD270" s="100" t="s">
        <v>1487</v>
      </c>
      <c r="AE270" s="83"/>
      <c r="AF270" s="54"/>
      <c r="AG270" s="78" t="s">
        <v>10998</v>
      </c>
      <c r="AH270" s="77" t="s">
        <v>354</v>
      </c>
      <c r="AI270" s="77" t="s">
        <v>652</v>
      </c>
      <c r="AJ270" s="77" t="s">
        <v>653</v>
      </c>
      <c r="AK270" s="77" t="s">
        <v>654</v>
      </c>
      <c r="AL270" s="77" t="s">
        <v>655</v>
      </c>
      <c r="AM270" s="77" t="s">
        <v>227</v>
      </c>
      <c r="AN270" s="77" t="s">
        <v>656</v>
      </c>
      <c r="AO270" s="77" t="s">
        <v>657</v>
      </c>
      <c r="AP270" s="77" t="s">
        <v>658</v>
      </c>
      <c r="AQ270" s="77"/>
      <c r="AR270" s="79">
        <f>COUNTIF('Jalon + top _horaire passage'!A:A,A270)+IF(W270&lt;&gt;"",COUNTIF('Jalon + top _horaire passage'!A:A,W270),0)+IF(X270&lt;&gt;"",COUNTIF('Jalon + top _horaire passage'!A:A,X270),0)+IF(Y270&lt;&gt;"",COUNTIF('Jalon + top _horaire passage'!A:A,Y270),0)+IF(AA270&lt;&gt;"",COUNTIF('Jalon + top _horaire passage'!A:A,AA270),0)+IF(AB270&lt;&gt;"",COUNTIF('Jalon + top _horaire passage'!A:A,AB270),0)+IF(AD270&lt;&gt;"",COUNTIF('Jalon + top _horaire passage'!A:A,AD270),0)</f>
        <v>0</v>
      </c>
    </row>
    <row r="271" spans="1:44" x14ac:dyDescent="0.3">
      <c r="A271" s="77" t="s">
        <v>1489</v>
      </c>
      <c r="B271" s="159" t="s">
        <v>12844</v>
      </c>
      <c r="C271" s="78" t="s">
        <v>199</v>
      </c>
      <c r="D271" s="77" t="s">
        <v>42</v>
      </c>
      <c r="E271" s="77" t="s">
        <v>1489</v>
      </c>
      <c r="F271" s="77" t="s">
        <v>12356</v>
      </c>
      <c r="G271" s="77" t="s">
        <v>1338</v>
      </c>
      <c r="H271" s="77" t="s">
        <v>44</v>
      </c>
      <c r="I271" s="77" t="s">
        <v>17</v>
      </c>
      <c r="J271" s="77" t="s">
        <v>19</v>
      </c>
      <c r="K271" s="78" t="s">
        <v>34</v>
      </c>
      <c r="L271" s="77" t="s">
        <v>98</v>
      </c>
      <c r="M271" s="74" t="s">
        <v>12473</v>
      </c>
      <c r="N271" s="74" t="s">
        <v>13</v>
      </c>
      <c r="O271" s="159"/>
      <c r="P271" s="77" t="s">
        <v>1490</v>
      </c>
      <c r="Q271" s="77" t="s">
        <v>30</v>
      </c>
      <c r="R271" s="77" t="s">
        <v>1489</v>
      </c>
      <c r="S271" s="77"/>
      <c r="T271" s="77"/>
      <c r="U271" s="77" t="s">
        <v>11522</v>
      </c>
      <c r="V271" s="74" t="s">
        <v>97</v>
      </c>
      <c r="W271" s="100"/>
      <c r="X271" s="99"/>
      <c r="Y271" s="99"/>
      <c r="Z271" s="100"/>
      <c r="AA271" s="99" t="s">
        <v>1493</v>
      </c>
      <c r="AB271" s="99"/>
      <c r="AC271" s="100" t="s">
        <v>1491</v>
      </c>
      <c r="AD271" s="100" t="s">
        <v>1492</v>
      </c>
      <c r="AE271" s="83"/>
      <c r="AF271" s="54"/>
      <c r="AG271" s="78" t="s">
        <v>10998</v>
      </c>
      <c r="AH271" s="77" t="s">
        <v>1341</v>
      </c>
      <c r="AI271" s="77" t="s">
        <v>1342</v>
      </c>
      <c r="AJ271" s="77" t="s">
        <v>1342</v>
      </c>
      <c r="AK271" s="77" t="s">
        <v>1343</v>
      </c>
      <c r="AL271" s="77" t="s">
        <v>1344</v>
      </c>
      <c r="AM271" s="77" t="s">
        <v>25</v>
      </c>
      <c r="AN271" s="77" t="s">
        <v>202</v>
      </c>
      <c r="AO271" s="77" t="s">
        <v>1107</v>
      </c>
      <c r="AP271" s="77" t="s">
        <v>1108</v>
      </c>
      <c r="AQ271" s="77"/>
      <c r="AR271" s="79">
        <f>COUNTIF('Jalon + top _horaire passage'!A:A,A271)+IF(W271&lt;&gt;"",COUNTIF('Jalon + top _horaire passage'!A:A,W271),0)+IF(X271&lt;&gt;"",COUNTIF('Jalon + top _horaire passage'!A:A,X271),0)+IF(Y271&lt;&gt;"",COUNTIF('Jalon + top _horaire passage'!A:A,Y271),0)+IF(AA271&lt;&gt;"",COUNTIF('Jalon + top _horaire passage'!A:A,AA271),0)+IF(AB271&lt;&gt;"",COUNTIF('Jalon + top _horaire passage'!A:A,AB271),0)+IF(AD271&lt;&gt;"",COUNTIF('Jalon + top _horaire passage'!A:A,AD271),0)</f>
        <v>0</v>
      </c>
    </row>
    <row r="272" spans="1:44" x14ac:dyDescent="0.3">
      <c r="A272" s="77" t="s">
        <v>1494</v>
      </c>
      <c r="B272" s="159" t="s">
        <v>1495</v>
      </c>
      <c r="C272" s="78" t="s">
        <v>676</v>
      </c>
      <c r="D272" s="77" t="s">
        <v>42</v>
      </c>
      <c r="E272" s="77" t="s">
        <v>1494</v>
      </c>
      <c r="F272" s="77" t="s">
        <v>4817</v>
      </c>
      <c r="G272" s="77" t="s">
        <v>671</v>
      </c>
      <c r="H272" s="77" t="s">
        <v>44</v>
      </c>
      <c r="I272" s="77" t="s">
        <v>166</v>
      </c>
      <c r="J272" s="77" t="s">
        <v>237</v>
      </c>
      <c r="K272" s="78" t="s">
        <v>34</v>
      </c>
      <c r="L272" s="77" t="s">
        <v>98</v>
      </c>
      <c r="M272" s="74" t="s">
        <v>12475</v>
      </c>
      <c r="N272" s="74" t="s">
        <v>13</v>
      </c>
      <c r="O272" s="159"/>
      <c r="P272" s="77" t="s">
        <v>1496</v>
      </c>
      <c r="Q272" s="77" t="s">
        <v>30</v>
      </c>
      <c r="R272" s="77" t="s">
        <v>1494</v>
      </c>
      <c r="S272" s="77"/>
      <c r="T272" s="77" t="s">
        <v>9241</v>
      </c>
      <c r="U272" s="77" t="s">
        <v>1497</v>
      </c>
      <c r="V272" s="74" t="s">
        <v>216</v>
      </c>
      <c r="W272" s="100"/>
      <c r="X272" s="99"/>
      <c r="Y272" s="99"/>
      <c r="Z272" s="100"/>
      <c r="AA272" s="99" t="s">
        <v>1500</v>
      </c>
      <c r="AB272" s="99"/>
      <c r="AC272" s="100" t="s">
        <v>1498</v>
      </c>
      <c r="AD272" s="100" t="s">
        <v>1499</v>
      </c>
      <c r="AE272" s="83"/>
      <c r="AF272" s="54"/>
      <c r="AG272" s="78" t="s">
        <v>12307</v>
      </c>
      <c r="AH272" s="77" t="s">
        <v>354</v>
      </c>
      <c r="AI272" s="77" t="s">
        <v>652</v>
      </c>
      <c r="AJ272" s="77" t="s">
        <v>167</v>
      </c>
      <c r="AK272" s="77" t="s">
        <v>677</v>
      </c>
      <c r="AL272" s="77" t="s">
        <v>678</v>
      </c>
      <c r="AM272" s="77" t="s">
        <v>170</v>
      </c>
      <c r="AN272" s="77" t="s">
        <v>679</v>
      </c>
      <c r="AO272" s="77" t="s">
        <v>680</v>
      </c>
      <c r="AP272" s="77" t="s">
        <v>681</v>
      </c>
      <c r="AQ272" s="77"/>
      <c r="AR272" s="79">
        <f>COUNTIF('Jalon + top _horaire passage'!A:A,A272)+IF(W272&lt;&gt;"",COUNTIF('Jalon + top _horaire passage'!A:A,W272),0)+IF(X272&lt;&gt;"",COUNTIF('Jalon + top _horaire passage'!A:A,X272),0)+IF(Y272&lt;&gt;"",COUNTIF('Jalon + top _horaire passage'!A:A,Y272),0)+IF(AA272&lt;&gt;"",COUNTIF('Jalon + top _horaire passage'!A:A,AA272),0)+IF(AB272&lt;&gt;"",COUNTIF('Jalon + top _horaire passage'!A:A,AB272),0)+IF(AD272&lt;&gt;"",COUNTIF('Jalon + top _horaire passage'!A:A,AD272),0)</f>
        <v>0</v>
      </c>
    </row>
    <row r="273" spans="1:44" x14ac:dyDescent="0.3">
      <c r="A273" s="77" t="s">
        <v>1501</v>
      </c>
      <c r="B273" s="159" t="s">
        <v>1502</v>
      </c>
      <c r="C273" s="78" t="s">
        <v>676</v>
      </c>
      <c r="D273" s="77" t="s">
        <v>42</v>
      </c>
      <c r="E273" s="77" t="s">
        <v>1501</v>
      </c>
      <c r="F273" s="77" t="s">
        <v>4817</v>
      </c>
      <c r="G273" s="77" t="s">
        <v>671</v>
      </c>
      <c r="H273" s="77" t="s">
        <v>44</v>
      </c>
      <c r="I273" s="77" t="s">
        <v>166</v>
      </c>
      <c r="J273" s="77" t="s">
        <v>19</v>
      </c>
      <c r="K273" s="78" t="s">
        <v>34</v>
      </c>
      <c r="L273" s="77" t="s">
        <v>98</v>
      </c>
      <c r="M273" s="74" t="s">
        <v>12475</v>
      </c>
      <c r="N273" s="74" t="s">
        <v>13</v>
      </c>
      <c r="O273" s="159"/>
      <c r="P273" s="77" t="s">
        <v>1503</v>
      </c>
      <c r="Q273" s="77" t="s">
        <v>30</v>
      </c>
      <c r="R273" s="77" t="s">
        <v>1501</v>
      </c>
      <c r="S273" s="77"/>
      <c r="T273" s="77"/>
      <c r="U273" s="77" t="s">
        <v>11661</v>
      </c>
      <c r="V273" s="74" t="s">
        <v>97</v>
      </c>
      <c r="W273" s="100"/>
      <c r="X273" s="99"/>
      <c r="Y273" s="99"/>
      <c r="Z273" s="100"/>
      <c r="AA273" s="99" t="s">
        <v>1506</v>
      </c>
      <c r="AB273" s="99"/>
      <c r="AC273" s="100" t="s">
        <v>1504</v>
      </c>
      <c r="AD273" s="100" t="s">
        <v>1505</v>
      </c>
      <c r="AE273" s="83"/>
      <c r="AF273" s="54"/>
      <c r="AG273" s="78" t="s">
        <v>10998</v>
      </c>
      <c r="AH273" s="77" t="s">
        <v>354</v>
      </c>
      <c r="AI273" s="77" t="s">
        <v>652</v>
      </c>
      <c r="AJ273" s="77" t="s">
        <v>167</v>
      </c>
      <c r="AK273" s="77" t="s">
        <v>677</v>
      </c>
      <c r="AL273" s="77" t="s">
        <v>678</v>
      </c>
      <c r="AM273" s="77" t="s">
        <v>170</v>
      </c>
      <c r="AN273" s="77" t="s">
        <v>679</v>
      </c>
      <c r="AO273" s="77" t="s">
        <v>680</v>
      </c>
      <c r="AP273" s="77" t="s">
        <v>681</v>
      </c>
      <c r="AQ273" s="77"/>
      <c r="AR273" s="79">
        <f>COUNTIF('Jalon + top _horaire passage'!A:A,A273)+IF(W273&lt;&gt;"",COUNTIF('Jalon + top _horaire passage'!A:A,W273),0)+IF(X273&lt;&gt;"",COUNTIF('Jalon + top _horaire passage'!A:A,X273),0)+IF(Y273&lt;&gt;"",COUNTIF('Jalon + top _horaire passage'!A:A,Y273),0)+IF(AA273&lt;&gt;"",COUNTIF('Jalon + top _horaire passage'!A:A,AA273),0)+IF(AB273&lt;&gt;"",COUNTIF('Jalon + top _horaire passage'!A:A,AB273),0)+IF(AD273&lt;&gt;"",COUNTIF('Jalon + top _horaire passage'!A:A,AD273),0)</f>
        <v>0</v>
      </c>
    </row>
    <row r="274" spans="1:44" x14ac:dyDescent="0.3">
      <c r="A274" s="77" t="s">
        <v>1507</v>
      </c>
      <c r="B274" s="159" t="s">
        <v>1508</v>
      </c>
      <c r="C274" s="78" t="s">
        <v>676</v>
      </c>
      <c r="D274" s="77" t="s">
        <v>42</v>
      </c>
      <c r="E274" s="77" t="s">
        <v>1507</v>
      </c>
      <c r="F274" s="77" t="s">
        <v>4817</v>
      </c>
      <c r="G274" s="77" t="s">
        <v>671</v>
      </c>
      <c r="H274" s="77" t="s">
        <v>44</v>
      </c>
      <c r="I274" s="77" t="s">
        <v>166</v>
      </c>
      <c r="J274" s="77" t="s">
        <v>571</v>
      </c>
      <c r="K274" s="78" t="s">
        <v>18</v>
      </c>
      <c r="L274" s="77" t="s">
        <v>98</v>
      </c>
      <c r="M274" s="74" t="s">
        <v>12475</v>
      </c>
      <c r="N274" s="74" t="s">
        <v>10986</v>
      </c>
      <c r="O274" s="159"/>
      <c r="P274" s="77" t="s">
        <v>1509</v>
      </c>
      <c r="Q274" s="77" t="s">
        <v>30</v>
      </c>
      <c r="R274" s="77" t="s">
        <v>1507</v>
      </c>
      <c r="S274" s="77"/>
      <c r="T274" s="77" t="s">
        <v>9241</v>
      </c>
      <c r="U274" s="77" t="s">
        <v>1510</v>
      </c>
      <c r="V274" s="74" t="s">
        <v>216</v>
      </c>
      <c r="W274" s="100"/>
      <c r="X274" s="99"/>
      <c r="Y274" s="99"/>
      <c r="Z274" s="100"/>
      <c r="AA274" s="99" t="s">
        <v>1513</v>
      </c>
      <c r="AB274" s="99"/>
      <c r="AC274" s="100" t="s">
        <v>1511</v>
      </c>
      <c r="AD274" s="100" t="s">
        <v>1512</v>
      </c>
      <c r="AE274" s="83"/>
      <c r="AF274" s="54"/>
      <c r="AG274" s="78" t="s">
        <v>12307</v>
      </c>
      <c r="AH274" s="77" t="s">
        <v>354</v>
      </c>
      <c r="AI274" s="77" t="s">
        <v>652</v>
      </c>
      <c r="AJ274" s="77" t="s">
        <v>167</v>
      </c>
      <c r="AK274" s="77" t="s">
        <v>677</v>
      </c>
      <c r="AL274" s="77" t="s">
        <v>678</v>
      </c>
      <c r="AM274" s="77" t="s">
        <v>170</v>
      </c>
      <c r="AN274" s="77" t="s">
        <v>679</v>
      </c>
      <c r="AO274" s="77" t="s">
        <v>680</v>
      </c>
      <c r="AP274" s="77" t="s">
        <v>681</v>
      </c>
      <c r="AQ274" s="77"/>
      <c r="AR274" s="79">
        <f>COUNTIF('Jalon + top _horaire passage'!A:A,A274)+IF(W274&lt;&gt;"",COUNTIF('Jalon + top _horaire passage'!A:A,W274),0)+IF(X274&lt;&gt;"",COUNTIF('Jalon + top _horaire passage'!A:A,X274),0)+IF(Y274&lt;&gt;"",COUNTIF('Jalon + top _horaire passage'!A:A,Y274),0)+IF(AA274&lt;&gt;"",COUNTIF('Jalon + top _horaire passage'!A:A,AA274),0)+IF(AB274&lt;&gt;"",COUNTIF('Jalon + top _horaire passage'!A:A,AB274),0)+IF(AD274&lt;&gt;"",COUNTIF('Jalon + top _horaire passage'!A:A,AD274),0)</f>
        <v>0</v>
      </c>
    </row>
    <row r="275" spans="1:44" x14ac:dyDescent="0.3">
      <c r="A275" s="77" t="s">
        <v>1514</v>
      </c>
      <c r="B275" s="159" t="s">
        <v>1515</v>
      </c>
      <c r="C275" s="78" t="s">
        <v>676</v>
      </c>
      <c r="D275" s="77" t="s">
        <v>42</v>
      </c>
      <c r="E275" s="77" t="s">
        <v>1514</v>
      </c>
      <c r="F275" s="77" t="s">
        <v>4817</v>
      </c>
      <c r="G275" s="77" t="s">
        <v>671</v>
      </c>
      <c r="H275" s="77" t="s">
        <v>44</v>
      </c>
      <c r="I275" s="77" t="s">
        <v>166</v>
      </c>
      <c r="J275" s="77" t="s">
        <v>237</v>
      </c>
      <c r="K275" s="78" t="s">
        <v>34</v>
      </c>
      <c r="L275" s="77" t="s">
        <v>98</v>
      </c>
      <c r="M275" s="74" t="s">
        <v>12475</v>
      </c>
      <c r="N275" s="74" t="s">
        <v>13</v>
      </c>
      <c r="O275" s="159"/>
      <c r="P275" s="77" t="s">
        <v>1516</v>
      </c>
      <c r="Q275" s="77" t="s">
        <v>30</v>
      </c>
      <c r="R275" s="77" t="s">
        <v>1514</v>
      </c>
      <c r="S275" s="77"/>
      <c r="T275" s="77"/>
      <c r="U275" s="77" t="s">
        <v>11662</v>
      </c>
      <c r="V275" s="74" t="s">
        <v>97</v>
      </c>
      <c r="W275" s="100"/>
      <c r="X275" s="99"/>
      <c r="Y275" s="99"/>
      <c r="Z275" s="100"/>
      <c r="AA275" s="99" t="s">
        <v>1519</v>
      </c>
      <c r="AB275" s="99"/>
      <c r="AC275" s="100" t="s">
        <v>1517</v>
      </c>
      <c r="AD275" s="100" t="s">
        <v>1518</v>
      </c>
      <c r="AE275" s="83"/>
      <c r="AF275" s="54"/>
      <c r="AG275" s="78" t="s">
        <v>10998</v>
      </c>
      <c r="AH275" s="77" t="s">
        <v>354</v>
      </c>
      <c r="AI275" s="77" t="s">
        <v>652</v>
      </c>
      <c r="AJ275" s="77" t="s">
        <v>167</v>
      </c>
      <c r="AK275" s="77" t="s">
        <v>677</v>
      </c>
      <c r="AL275" s="77" t="s">
        <v>678</v>
      </c>
      <c r="AM275" s="77" t="s">
        <v>170</v>
      </c>
      <c r="AN275" s="77" t="s">
        <v>679</v>
      </c>
      <c r="AO275" s="77" t="s">
        <v>680</v>
      </c>
      <c r="AP275" s="77" t="s">
        <v>681</v>
      </c>
      <c r="AQ275" s="77"/>
      <c r="AR275" s="79">
        <f>COUNTIF('Jalon + top _horaire passage'!A:A,A275)+IF(W275&lt;&gt;"",COUNTIF('Jalon + top _horaire passage'!A:A,W275),0)+IF(X275&lt;&gt;"",COUNTIF('Jalon + top _horaire passage'!A:A,X275),0)+IF(Y275&lt;&gt;"",COUNTIF('Jalon + top _horaire passage'!A:A,Y275),0)+IF(AA275&lt;&gt;"",COUNTIF('Jalon + top _horaire passage'!A:A,AA275),0)+IF(AB275&lt;&gt;"",COUNTIF('Jalon + top _horaire passage'!A:A,AB275),0)+IF(AD275&lt;&gt;"",COUNTIF('Jalon + top _horaire passage'!A:A,AD275),0)</f>
        <v>0</v>
      </c>
    </row>
    <row r="276" spans="1:44" x14ac:dyDescent="0.3">
      <c r="A276" s="77" t="s">
        <v>1520</v>
      </c>
      <c r="B276" s="159" t="s">
        <v>1521</v>
      </c>
      <c r="C276" s="78" t="s">
        <v>676</v>
      </c>
      <c r="D276" s="77" t="s">
        <v>42</v>
      </c>
      <c r="E276" s="77" t="s">
        <v>1520</v>
      </c>
      <c r="F276" s="77" t="s">
        <v>4817</v>
      </c>
      <c r="G276" s="77" t="s">
        <v>671</v>
      </c>
      <c r="H276" s="77" t="s">
        <v>44</v>
      </c>
      <c r="I276" s="77" t="s">
        <v>166</v>
      </c>
      <c r="J276" s="77" t="s">
        <v>237</v>
      </c>
      <c r="K276" s="78" t="s">
        <v>34</v>
      </c>
      <c r="L276" s="77" t="s">
        <v>98</v>
      </c>
      <c r="M276" s="74" t="s">
        <v>12475</v>
      </c>
      <c r="N276" s="74" t="s">
        <v>13</v>
      </c>
      <c r="O276" s="159"/>
      <c r="P276" s="77" t="s">
        <v>1522</v>
      </c>
      <c r="Q276" s="77" t="s">
        <v>30</v>
      </c>
      <c r="R276" s="77" t="s">
        <v>1520</v>
      </c>
      <c r="S276" s="77"/>
      <c r="T276" s="77"/>
      <c r="U276" s="77" t="s">
        <v>11663</v>
      </c>
      <c r="V276" s="74" t="s">
        <v>97</v>
      </c>
      <c r="W276" s="100"/>
      <c r="X276" s="99"/>
      <c r="Y276" s="99"/>
      <c r="Z276" s="100"/>
      <c r="AA276" s="99" t="s">
        <v>1525</v>
      </c>
      <c r="AB276" s="99"/>
      <c r="AC276" s="100" t="s">
        <v>1523</v>
      </c>
      <c r="AD276" s="100" t="s">
        <v>1524</v>
      </c>
      <c r="AE276" s="83"/>
      <c r="AF276" s="54"/>
      <c r="AG276" s="78" t="s">
        <v>10998</v>
      </c>
      <c r="AH276" s="77" t="s">
        <v>354</v>
      </c>
      <c r="AI276" s="77" t="s">
        <v>652</v>
      </c>
      <c r="AJ276" s="77" t="s">
        <v>167</v>
      </c>
      <c r="AK276" s="77" t="s">
        <v>677</v>
      </c>
      <c r="AL276" s="77" t="s">
        <v>678</v>
      </c>
      <c r="AM276" s="77" t="s">
        <v>170</v>
      </c>
      <c r="AN276" s="77" t="s">
        <v>679</v>
      </c>
      <c r="AO276" s="77" t="s">
        <v>680</v>
      </c>
      <c r="AP276" s="77" t="s">
        <v>681</v>
      </c>
      <c r="AQ276" s="77"/>
      <c r="AR276" s="79">
        <f>COUNTIF('Jalon + top _horaire passage'!A:A,A276)+IF(W276&lt;&gt;"",COUNTIF('Jalon + top _horaire passage'!A:A,W276),0)+IF(X276&lt;&gt;"",COUNTIF('Jalon + top _horaire passage'!A:A,X276),0)+IF(Y276&lt;&gt;"",COUNTIF('Jalon + top _horaire passage'!A:A,Y276),0)+IF(AA276&lt;&gt;"",COUNTIF('Jalon + top _horaire passage'!A:A,AA276),0)+IF(AB276&lt;&gt;"",COUNTIF('Jalon + top _horaire passage'!A:A,AB276),0)+IF(AD276&lt;&gt;"",COUNTIF('Jalon + top _horaire passage'!A:A,AD276),0)</f>
        <v>0</v>
      </c>
    </row>
    <row r="277" spans="1:44" x14ac:dyDescent="0.3">
      <c r="A277" s="77" t="s">
        <v>1527</v>
      </c>
      <c r="B277" s="159" t="s">
        <v>1528</v>
      </c>
      <c r="C277" s="78" t="s">
        <v>676</v>
      </c>
      <c r="D277" s="77" t="s">
        <v>1526</v>
      </c>
      <c r="E277" s="77" t="s">
        <v>1527</v>
      </c>
      <c r="F277" s="77" t="s">
        <v>4817</v>
      </c>
      <c r="G277" s="77" t="s">
        <v>671</v>
      </c>
      <c r="H277" s="77" t="s">
        <v>44</v>
      </c>
      <c r="I277" s="77" t="s">
        <v>166</v>
      </c>
      <c r="J277" s="77" t="s">
        <v>237</v>
      </c>
      <c r="K277" s="78" t="s">
        <v>18</v>
      </c>
      <c r="L277" s="77" t="s">
        <v>98</v>
      </c>
      <c r="M277" s="74" t="s">
        <v>12475</v>
      </c>
      <c r="N277" s="74" t="s">
        <v>10986</v>
      </c>
      <c r="O277" s="159"/>
      <c r="P277" s="77"/>
      <c r="Q277" s="77" t="s">
        <v>30</v>
      </c>
      <c r="R277" s="77" t="s">
        <v>1527</v>
      </c>
      <c r="S277" s="77"/>
      <c r="T277" s="77"/>
      <c r="U277" s="77" t="s">
        <v>11664</v>
      </c>
      <c r="V277" s="74" t="s">
        <v>97</v>
      </c>
      <c r="W277" s="100"/>
      <c r="X277" s="99"/>
      <c r="Y277" s="99"/>
      <c r="Z277" s="100"/>
      <c r="AA277" s="99" t="s">
        <v>1531</v>
      </c>
      <c r="AB277" s="99"/>
      <c r="AC277" s="100" t="s">
        <v>1529</v>
      </c>
      <c r="AD277" s="100" t="s">
        <v>1530</v>
      </c>
      <c r="AE277" s="83"/>
      <c r="AF277" s="54"/>
      <c r="AG277" s="78" t="s">
        <v>10998</v>
      </c>
      <c r="AH277" s="77" t="s">
        <v>354</v>
      </c>
      <c r="AI277" s="77" t="s">
        <v>652</v>
      </c>
      <c r="AJ277" s="77" t="s">
        <v>167</v>
      </c>
      <c r="AK277" s="77" t="s">
        <v>677</v>
      </c>
      <c r="AL277" s="77" t="s">
        <v>678</v>
      </c>
      <c r="AM277" s="77" t="s">
        <v>170</v>
      </c>
      <c r="AN277" s="77" t="s">
        <v>679</v>
      </c>
      <c r="AO277" s="77" t="s">
        <v>680</v>
      </c>
      <c r="AP277" s="77" t="s">
        <v>681</v>
      </c>
      <c r="AQ277" s="77"/>
      <c r="AR277" s="79">
        <f>COUNTIF('Jalon + top _horaire passage'!A:A,A277)+IF(W277&lt;&gt;"",COUNTIF('Jalon + top _horaire passage'!A:A,W277),0)+IF(X277&lt;&gt;"",COUNTIF('Jalon + top _horaire passage'!A:A,X277),0)+IF(Y277&lt;&gt;"",COUNTIF('Jalon + top _horaire passage'!A:A,Y277),0)+IF(AA277&lt;&gt;"",COUNTIF('Jalon + top _horaire passage'!A:A,AA277),0)+IF(AB277&lt;&gt;"",COUNTIF('Jalon + top _horaire passage'!A:A,AB277),0)+IF(AD277&lt;&gt;"",COUNTIF('Jalon + top _horaire passage'!A:A,AD277),0)</f>
        <v>0</v>
      </c>
    </row>
    <row r="278" spans="1:44" x14ac:dyDescent="0.3">
      <c r="A278" s="77" t="s">
        <v>1535</v>
      </c>
      <c r="B278" s="159">
        <v>0</v>
      </c>
      <c r="C278" s="78" t="s">
        <v>892</v>
      </c>
      <c r="D278" s="77" t="s">
        <v>42</v>
      </c>
      <c r="E278" s="77" t="s">
        <v>1532</v>
      </c>
      <c r="F278" s="77" t="s">
        <v>1533</v>
      </c>
      <c r="G278" s="77" t="s">
        <v>1534</v>
      </c>
      <c r="H278" s="77" t="s">
        <v>44</v>
      </c>
      <c r="I278" s="77" t="s">
        <v>221</v>
      </c>
      <c r="J278" s="77" t="s">
        <v>19</v>
      </c>
      <c r="K278" s="78" t="s">
        <v>376</v>
      </c>
      <c r="L278" s="77" t="s">
        <v>98</v>
      </c>
      <c r="M278" s="74" t="s">
        <v>12474</v>
      </c>
      <c r="N278" s="74" t="s">
        <v>13</v>
      </c>
      <c r="O278" s="159"/>
      <c r="P278" s="77" t="s">
        <v>1536</v>
      </c>
      <c r="Q278" s="77" t="s">
        <v>372</v>
      </c>
      <c r="R278" s="77" t="s">
        <v>1535</v>
      </c>
      <c r="S278" s="77" t="s">
        <v>892</v>
      </c>
      <c r="T278" s="77" t="s">
        <v>9241</v>
      </c>
      <c r="U278" s="77" t="s">
        <v>1537</v>
      </c>
      <c r="V278" s="74" t="s">
        <v>97</v>
      </c>
      <c r="W278" s="102" t="s">
        <v>1547</v>
      </c>
      <c r="X278" s="99"/>
      <c r="Y278" s="102"/>
      <c r="Z278" s="100"/>
      <c r="AA278" s="99"/>
      <c r="AB278" s="99"/>
      <c r="AC278" s="100"/>
      <c r="AD278" s="100" t="s">
        <v>1538</v>
      </c>
      <c r="AE278" s="83"/>
      <c r="AF278" s="54"/>
      <c r="AG278" s="78" t="s">
        <v>12882</v>
      </c>
      <c r="AH278" s="77" t="s">
        <v>1539</v>
      </c>
      <c r="AI278" s="77" t="s">
        <v>1540</v>
      </c>
      <c r="AJ278" s="77" t="s">
        <v>1541</v>
      </c>
      <c r="AK278" s="77" t="s">
        <v>1342</v>
      </c>
      <c r="AL278" s="77" t="s">
        <v>1542</v>
      </c>
      <c r="AM278" s="77" t="s">
        <v>1543</v>
      </c>
      <c r="AN278" s="77" t="s">
        <v>1544</v>
      </c>
      <c r="AO278" s="77" t="s">
        <v>1545</v>
      </c>
      <c r="AP278" s="77" t="s">
        <v>1546</v>
      </c>
      <c r="AQ278" s="77"/>
      <c r="AR278" s="79">
        <f>COUNTIF('Jalon + top _horaire passage'!A:A,A278)+IF(W278&lt;&gt;"",COUNTIF('Jalon + top _horaire passage'!A:A,W278),0)+IF(X278&lt;&gt;"",COUNTIF('Jalon + top _horaire passage'!A:A,X278),0)+IF(Y278&lt;&gt;"",COUNTIF('Jalon + top _horaire passage'!A:A,Y278),0)+IF(AA278&lt;&gt;"",COUNTIF('Jalon + top _horaire passage'!A:A,AA278),0)+IF(AB278&lt;&gt;"",COUNTIF('Jalon + top _horaire passage'!A:A,AB278),0)+IF(AD278&lt;&gt;"",COUNTIF('Jalon + top _horaire passage'!A:A,AD278),0)</f>
        <v>0</v>
      </c>
    </row>
    <row r="279" spans="1:44" x14ac:dyDescent="0.3">
      <c r="A279" s="77" t="s">
        <v>1549</v>
      </c>
      <c r="B279" s="159">
        <v>0</v>
      </c>
      <c r="C279" s="78" t="s">
        <v>892</v>
      </c>
      <c r="D279" s="77" t="s">
        <v>42</v>
      </c>
      <c r="E279" s="77" t="s">
        <v>1548</v>
      </c>
      <c r="F279" s="77" t="s">
        <v>1533</v>
      </c>
      <c r="G279" s="77" t="s">
        <v>1534</v>
      </c>
      <c r="H279" s="77" t="s">
        <v>44</v>
      </c>
      <c r="I279" s="77" t="s">
        <v>221</v>
      </c>
      <c r="J279" s="77" t="s">
        <v>19</v>
      </c>
      <c r="K279" s="78" t="s">
        <v>376</v>
      </c>
      <c r="L279" s="77" t="s">
        <v>98</v>
      </c>
      <c r="M279" s="74" t="s">
        <v>12474</v>
      </c>
      <c r="N279" s="74" t="s">
        <v>13</v>
      </c>
      <c r="O279" s="159"/>
      <c r="P279" s="77" t="s">
        <v>1550</v>
      </c>
      <c r="Q279" s="77" t="s">
        <v>372</v>
      </c>
      <c r="R279" s="77" t="s">
        <v>1549</v>
      </c>
      <c r="S279" s="77" t="s">
        <v>892</v>
      </c>
      <c r="T279" s="77" t="s">
        <v>9241</v>
      </c>
      <c r="U279" s="77" t="s">
        <v>1551</v>
      </c>
      <c r="V279" s="74" t="s">
        <v>97</v>
      </c>
      <c r="W279" s="102" t="s">
        <v>1547</v>
      </c>
      <c r="X279" s="99"/>
      <c r="Y279" s="102"/>
      <c r="Z279" s="100"/>
      <c r="AA279" s="99"/>
      <c r="AB279" s="99"/>
      <c r="AC279" s="100"/>
      <c r="AD279" s="100" t="s">
        <v>1552</v>
      </c>
      <c r="AE279" s="83"/>
      <c r="AF279" s="54"/>
      <c r="AG279" s="78" t="s">
        <v>12882</v>
      </c>
      <c r="AH279" s="77" t="s">
        <v>1539</v>
      </c>
      <c r="AI279" s="77" t="s">
        <v>1540</v>
      </c>
      <c r="AJ279" s="77" t="s">
        <v>1541</v>
      </c>
      <c r="AK279" s="77" t="s">
        <v>1342</v>
      </c>
      <c r="AL279" s="77" t="s">
        <v>1542</v>
      </c>
      <c r="AM279" s="77" t="s">
        <v>1543</v>
      </c>
      <c r="AN279" s="77" t="s">
        <v>1544</v>
      </c>
      <c r="AO279" s="77" t="s">
        <v>1545</v>
      </c>
      <c r="AP279" s="77" t="s">
        <v>1546</v>
      </c>
      <c r="AQ279" s="77"/>
      <c r="AR279" s="79">
        <f>COUNTIF('Jalon + top _horaire passage'!A:A,A279)+IF(W279&lt;&gt;"",COUNTIF('Jalon + top _horaire passage'!A:A,W279),0)+IF(X279&lt;&gt;"",COUNTIF('Jalon + top _horaire passage'!A:A,X279),0)+IF(Y279&lt;&gt;"",COUNTIF('Jalon + top _horaire passage'!A:A,Y279),0)+IF(AA279&lt;&gt;"",COUNTIF('Jalon + top _horaire passage'!A:A,AA279),0)+IF(AB279&lt;&gt;"",COUNTIF('Jalon + top _horaire passage'!A:A,AB279),0)+IF(AD279&lt;&gt;"",COUNTIF('Jalon + top _horaire passage'!A:A,AD279),0)</f>
        <v>0</v>
      </c>
    </row>
    <row r="280" spans="1:44" x14ac:dyDescent="0.3">
      <c r="A280" s="77" t="s">
        <v>1554</v>
      </c>
      <c r="B280" s="159">
        <v>0</v>
      </c>
      <c r="C280" s="78" t="s">
        <v>892</v>
      </c>
      <c r="D280" s="77" t="s">
        <v>42</v>
      </c>
      <c r="E280" s="77" t="s">
        <v>1553</v>
      </c>
      <c r="F280" s="77" t="s">
        <v>1533</v>
      </c>
      <c r="G280" s="77" t="s">
        <v>1534</v>
      </c>
      <c r="H280" s="77" t="s">
        <v>44</v>
      </c>
      <c r="I280" s="77" t="s">
        <v>221</v>
      </c>
      <c r="J280" s="77" t="s">
        <v>19</v>
      </c>
      <c r="K280" s="78" t="s">
        <v>376</v>
      </c>
      <c r="L280" s="77" t="s">
        <v>98</v>
      </c>
      <c r="M280" s="74" t="s">
        <v>12474</v>
      </c>
      <c r="N280" s="74" t="s">
        <v>13</v>
      </c>
      <c r="O280" s="159"/>
      <c r="P280" s="77" t="s">
        <v>1555</v>
      </c>
      <c r="Q280" s="77" t="s">
        <v>372</v>
      </c>
      <c r="R280" s="77" t="s">
        <v>1554</v>
      </c>
      <c r="S280" s="77" t="s">
        <v>892</v>
      </c>
      <c r="T280" s="77" t="s">
        <v>9241</v>
      </c>
      <c r="U280" s="77" t="s">
        <v>1556</v>
      </c>
      <c r="V280" s="74" t="s">
        <v>97</v>
      </c>
      <c r="W280" s="102" t="s">
        <v>1547</v>
      </c>
      <c r="X280" s="99"/>
      <c r="Y280" s="102"/>
      <c r="Z280" s="100"/>
      <c r="AA280" s="99"/>
      <c r="AB280" s="99"/>
      <c r="AC280" s="100"/>
      <c r="AD280" s="100" t="s">
        <v>1557</v>
      </c>
      <c r="AE280" s="83"/>
      <c r="AF280" s="54"/>
      <c r="AG280" s="78" t="s">
        <v>12882</v>
      </c>
      <c r="AH280" s="77" t="s">
        <v>1539</v>
      </c>
      <c r="AI280" s="77" t="s">
        <v>1540</v>
      </c>
      <c r="AJ280" s="77" t="s">
        <v>1541</v>
      </c>
      <c r="AK280" s="77" t="s">
        <v>1342</v>
      </c>
      <c r="AL280" s="77" t="s">
        <v>1542</v>
      </c>
      <c r="AM280" s="77" t="s">
        <v>1543</v>
      </c>
      <c r="AN280" s="77" t="s">
        <v>1544</v>
      </c>
      <c r="AO280" s="77" t="s">
        <v>1545</v>
      </c>
      <c r="AP280" s="77" t="s">
        <v>1546</v>
      </c>
      <c r="AQ280" s="77"/>
      <c r="AR280" s="79">
        <f>COUNTIF('Jalon + top _horaire passage'!A:A,A280)+IF(W280&lt;&gt;"",COUNTIF('Jalon + top _horaire passage'!A:A,W280),0)+IF(X280&lt;&gt;"",COUNTIF('Jalon + top _horaire passage'!A:A,X280),0)+IF(Y280&lt;&gt;"",COUNTIF('Jalon + top _horaire passage'!A:A,Y280),0)+IF(AA280&lt;&gt;"",COUNTIF('Jalon + top _horaire passage'!A:A,AA280),0)+IF(AB280&lt;&gt;"",COUNTIF('Jalon + top _horaire passage'!A:A,AB280),0)+IF(AD280&lt;&gt;"",COUNTIF('Jalon + top _horaire passage'!A:A,AD280),0)</f>
        <v>0</v>
      </c>
    </row>
    <row r="281" spans="1:44" x14ac:dyDescent="0.3">
      <c r="A281" s="77" t="s">
        <v>1559</v>
      </c>
      <c r="B281" s="159">
        <v>0</v>
      </c>
      <c r="C281" s="78" t="s">
        <v>892</v>
      </c>
      <c r="D281" s="77" t="s">
        <v>42</v>
      </c>
      <c r="E281" s="77" t="s">
        <v>1558</v>
      </c>
      <c r="F281" s="77" t="s">
        <v>1533</v>
      </c>
      <c r="G281" s="77" t="s">
        <v>1534</v>
      </c>
      <c r="H281" s="77" t="s">
        <v>44</v>
      </c>
      <c r="I281" s="77" t="s">
        <v>221</v>
      </c>
      <c r="J281" s="77" t="s">
        <v>19</v>
      </c>
      <c r="K281" s="78" t="s">
        <v>376</v>
      </c>
      <c r="L281" s="77" t="s">
        <v>98</v>
      </c>
      <c r="M281" s="74" t="s">
        <v>12474</v>
      </c>
      <c r="N281" s="74" t="s">
        <v>13</v>
      </c>
      <c r="O281" s="159"/>
      <c r="P281" s="77" t="s">
        <v>1560</v>
      </c>
      <c r="Q281" s="77" t="s">
        <v>372</v>
      </c>
      <c r="R281" s="77" t="s">
        <v>1559</v>
      </c>
      <c r="S281" s="77" t="s">
        <v>892</v>
      </c>
      <c r="T281" s="77" t="s">
        <v>9241</v>
      </c>
      <c r="U281" s="77" t="s">
        <v>1561</v>
      </c>
      <c r="V281" s="74" t="s">
        <v>97</v>
      </c>
      <c r="W281" s="102" t="s">
        <v>1547</v>
      </c>
      <c r="X281" s="99"/>
      <c r="Y281" s="102"/>
      <c r="Z281" s="100"/>
      <c r="AA281" s="99"/>
      <c r="AB281" s="99"/>
      <c r="AC281" s="100"/>
      <c r="AD281" s="100" t="s">
        <v>1562</v>
      </c>
      <c r="AE281" s="83"/>
      <c r="AF281" s="54"/>
      <c r="AG281" s="78" t="s">
        <v>12882</v>
      </c>
      <c r="AH281" s="77" t="s">
        <v>1539</v>
      </c>
      <c r="AI281" s="77" t="s">
        <v>1540</v>
      </c>
      <c r="AJ281" s="77" t="s">
        <v>1541</v>
      </c>
      <c r="AK281" s="77" t="s">
        <v>1342</v>
      </c>
      <c r="AL281" s="77" t="s">
        <v>1542</v>
      </c>
      <c r="AM281" s="77" t="s">
        <v>1543</v>
      </c>
      <c r="AN281" s="77" t="s">
        <v>1544</v>
      </c>
      <c r="AO281" s="77" t="s">
        <v>1545</v>
      </c>
      <c r="AP281" s="77" t="s">
        <v>1546</v>
      </c>
      <c r="AQ281" s="77"/>
      <c r="AR281" s="79">
        <f>COUNTIF('Jalon + top _horaire passage'!A:A,A281)+IF(W281&lt;&gt;"",COUNTIF('Jalon + top _horaire passage'!A:A,W281),0)+IF(X281&lt;&gt;"",COUNTIF('Jalon + top _horaire passage'!A:A,X281),0)+IF(Y281&lt;&gt;"",COUNTIF('Jalon + top _horaire passage'!A:A,Y281),0)+IF(AA281&lt;&gt;"",COUNTIF('Jalon + top _horaire passage'!A:A,AA281),0)+IF(AB281&lt;&gt;"",COUNTIF('Jalon + top _horaire passage'!A:A,AB281),0)+IF(AD281&lt;&gt;"",COUNTIF('Jalon + top _horaire passage'!A:A,AD281),0)</f>
        <v>0</v>
      </c>
    </row>
    <row r="282" spans="1:44" x14ac:dyDescent="0.3">
      <c r="A282" s="77" t="s">
        <v>1564</v>
      </c>
      <c r="B282" s="159">
        <v>0</v>
      </c>
      <c r="C282" s="78" t="s">
        <v>892</v>
      </c>
      <c r="D282" s="77" t="s">
        <v>42</v>
      </c>
      <c r="E282" s="77" t="s">
        <v>1563</v>
      </c>
      <c r="F282" s="77" t="s">
        <v>1533</v>
      </c>
      <c r="G282" s="77" t="s">
        <v>1534</v>
      </c>
      <c r="H282" s="77" t="s">
        <v>44</v>
      </c>
      <c r="I282" s="77" t="s">
        <v>221</v>
      </c>
      <c r="J282" s="77" t="s">
        <v>19</v>
      </c>
      <c r="K282" s="78" t="s">
        <v>376</v>
      </c>
      <c r="L282" s="77" t="s">
        <v>98</v>
      </c>
      <c r="M282" s="74" t="s">
        <v>12474</v>
      </c>
      <c r="N282" s="74" t="s">
        <v>13</v>
      </c>
      <c r="O282" s="159"/>
      <c r="P282" s="77" t="s">
        <v>1565</v>
      </c>
      <c r="Q282" s="77" t="s">
        <v>372</v>
      </c>
      <c r="R282" s="77" t="s">
        <v>1564</v>
      </c>
      <c r="S282" s="77" t="s">
        <v>892</v>
      </c>
      <c r="T282" s="77" t="s">
        <v>9241</v>
      </c>
      <c r="U282" s="77" t="s">
        <v>1566</v>
      </c>
      <c r="V282" s="74" t="s">
        <v>97</v>
      </c>
      <c r="W282" s="102" t="s">
        <v>1547</v>
      </c>
      <c r="X282" s="99"/>
      <c r="Y282" s="102"/>
      <c r="Z282" s="100"/>
      <c r="AA282" s="99"/>
      <c r="AB282" s="99"/>
      <c r="AC282" s="100"/>
      <c r="AD282" s="100" t="s">
        <v>1567</v>
      </c>
      <c r="AE282" s="83"/>
      <c r="AF282" s="54"/>
      <c r="AG282" s="78" t="s">
        <v>12882</v>
      </c>
      <c r="AH282" s="77" t="s">
        <v>1539</v>
      </c>
      <c r="AI282" s="77" t="s">
        <v>1540</v>
      </c>
      <c r="AJ282" s="77" t="s">
        <v>1541</v>
      </c>
      <c r="AK282" s="77" t="s">
        <v>1342</v>
      </c>
      <c r="AL282" s="77" t="s">
        <v>1542</v>
      </c>
      <c r="AM282" s="77" t="s">
        <v>1543</v>
      </c>
      <c r="AN282" s="77" t="s">
        <v>1544</v>
      </c>
      <c r="AO282" s="77" t="s">
        <v>1545</v>
      </c>
      <c r="AP282" s="77" t="s">
        <v>1546</v>
      </c>
      <c r="AQ282" s="77"/>
      <c r="AR282" s="79">
        <f>COUNTIF('Jalon + top _horaire passage'!A:A,A282)+IF(W282&lt;&gt;"",COUNTIF('Jalon + top _horaire passage'!A:A,W282),0)+IF(X282&lt;&gt;"",COUNTIF('Jalon + top _horaire passage'!A:A,X282),0)+IF(Y282&lt;&gt;"",COUNTIF('Jalon + top _horaire passage'!A:A,Y282),0)+IF(AA282&lt;&gt;"",COUNTIF('Jalon + top _horaire passage'!A:A,AA282),0)+IF(AB282&lt;&gt;"",COUNTIF('Jalon + top _horaire passage'!A:A,AB282),0)+IF(AD282&lt;&gt;"",COUNTIF('Jalon + top _horaire passage'!A:A,AD282),0)</f>
        <v>0</v>
      </c>
    </row>
    <row r="283" spans="1:44" x14ac:dyDescent="0.3">
      <c r="A283" s="77" t="s">
        <v>1568</v>
      </c>
      <c r="B283" s="159" t="s">
        <v>12759</v>
      </c>
      <c r="C283" s="78" t="s">
        <v>353</v>
      </c>
      <c r="D283" s="77" t="s">
        <v>42</v>
      </c>
      <c r="E283" s="77" t="s">
        <v>1568</v>
      </c>
      <c r="F283" s="77" t="s">
        <v>3343</v>
      </c>
      <c r="G283" s="77" t="s">
        <v>349</v>
      </c>
      <c r="H283" s="77" t="s">
        <v>44</v>
      </c>
      <c r="I283" s="77" t="s">
        <v>166</v>
      </c>
      <c r="J283" s="77" t="s">
        <v>237</v>
      </c>
      <c r="K283" s="78" t="s">
        <v>34</v>
      </c>
      <c r="L283" s="77" t="s">
        <v>98</v>
      </c>
      <c r="M283" s="74" t="s">
        <v>12475</v>
      </c>
      <c r="N283" s="74" t="s">
        <v>13</v>
      </c>
      <c r="O283" s="159"/>
      <c r="P283" s="77" t="s">
        <v>1569</v>
      </c>
      <c r="Q283" s="77" t="s">
        <v>30</v>
      </c>
      <c r="R283" s="77" t="s">
        <v>1568</v>
      </c>
      <c r="S283" s="77"/>
      <c r="T283" s="77"/>
      <c r="U283" s="77" t="s">
        <v>11665</v>
      </c>
      <c r="V283" s="74" t="s">
        <v>97</v>
      </c>
      <c r="W283" s="100"/>
      <c r="X283" s="99"/>
      <c r="Y283" s="99"/>
      <c r="Z283" s="100"/>
      <c r="AA283" s="99" t="s">
        <v>1572</v>
      </c>
      <c r="AB283" s="99"/>
      <c r="AC283" s="100" t="s">
        <v>1570</v>
      </c>
      <c r="AD283" s="100" t="s">
        <v>1571</v>
      </c>
      <c r="AE283" s="83"/>
      <c r="AF283" s="54"/>
      <c r="AG283" s="78" t="s">
        <v>10998</v>
      </c>
      <c r="AH283" s="77" t="s">
        <v>354</v>
      </c>
      <c r="AI283" s="77" t="s">
        <v>355</v>
      </c>
      <c r="AJ283" s="77" t="s">
        <v>356</v>
      </c>
      <c r="AK283" s="77" t="s">
        <v>357</v>
      </c>
      <c r="AL283" s="77" t="s">
        <v>358</v>
      </c>
      <c r="AM283" s="77" t="s">
        <v>170</v>
      </c>
      <c r="AN283" s="77" t="s">
        <v>359</v>
      </c>
      <c r="AO283" s="77" t="s">
        <v>360</v>
      </c>
      <c r="AP283" s="77" t="s">
        <v>360</v>
      </c>
      <c r="AQ283" s="77"/>
      <c r="AR283" s="79">
        <f>COUNTIF('Jalon + top _horaire passage'!A:A,A283)+IF(W283&lt;&gt;"",COUNTIF('Jalon + top _horaire passage'!A:A,W283),0)+IF(X283&lt;&gt;"",COUNTIF('Jalon + top _horaire passage'!A:A,X283),0)+IF(Y283&lt;&gt;"",COUNTIF('Jalon + top _horaire passage'!A:A,Y283),0)+IF(AA283&lt;&gt;"",COUNTIF('Jalon + top _horaire passage'!A:A,AA283),0)+IF(AB283&lt;&gt;"",COUNTIF('Jalon + top _horaire passage'!A:A,AB283),0)+IF(AD283&lt;&gt;"",COUNTIF('Jalon + top _horaire passage'!A:A,AD283),0)</f>
        <v>0</v>
      </c>
    </row>
    <row r="284" spans="1:44" x14ac:dyDescent="0.3">
      <c r="A284" s="77" t="s">
        <v>1573</v>
      </c>
      <c r="B284" s="159" t="s">
        <v>1575</v>
      </c>
      <c r="C284" s="78" t="s">
        <v>40</v>
      </c>
      <c r="D284" s="77" t="s">
        <v>42</v>
      </c>
      <c r="E284" s="77" t="s">
        <v>1573</v>
      </c>
      <c r="F284" s="77" t="s">
        <v>1574</v>
      </c>
      <c r="G284" s="77" t="s">
        <v>1574</v>
      </c>
      <c r="H284" s="77" t="s">
        <v>44</v>
      </c>
      <c r="I284" s="77" t="s">
        <v>39</v>
      </c>
      <c r="J284" s="77" t="s">
        <v>571</v>
      </c>
      <c r="K284" s="78" t="s">
        <v>34</v>
      </c>
      <c r="L284" s="77" t="s">
        <v>98</v>
      </c>
      <c r="M284" s="74" t="s">
        <v>12473</v>
      </c>
      <c r="N284" s="74" t="s">
        <v>13</v>
      </c>
      <c r="O284" s="159"/>
      <c r="P284" s="77" t="s">
        <v>1576</v>
      </c>
      <c r="Q284" s="77" t="s">
        <v>30</v>
      </c>
      <c r="R284" s="77" t="s">
        <v>1573</v>
      </c>
      <c r="S284" s="77"/>
      <c r="T284" s="77" t="s">
        <v>9241</v>
      </c>
      <c r="U284" s="77" t="s">
        <v>1577</v>
      </c>
      <c r="V284" s="74" t="s">
        <v>216</v>
      </c>
      <c r="W284" s="100"/>
      <c r="X284" s="99"/>
      <c r="Y284" s="99"/>
      <c r="Z284" s="100"/>
      <c r="AA284" s="99" t="s">
        <v>1584</v>
      </c>
      <c r="AB284" s="99"/>
      <c r="AC284" s="100" t="s">
        <v>1578</v>
      </c>
      <c r="AD284" s="100" t="s">
        <v>1579</v>
      </c>
      <c r="AE284" s="83"/>
      <c r="AF284" s="54"/>
      <c r="AG284" s="78" t="s">
        <v>12307</v>
      </c>
      <c r="AH284" s="77" t="s">
        <v>20</v>
      </c>
      <c r="AI284" s="77" t="s">
        <v>21</v>
      </c>
      <c r="AJ284" s="77" t="s">
        <v>46</v>
      </c>
      <c r="AK284" s="77" t="s">
        <v>1580</v>
      </c>
      <c r="AL284" s="77" t="s">
        <v>1581</v>
      </c>
      <c r="AM284" s="77" t="s">
        <v>25</v>
      </c>
      <c r="AN284" s="77" t="s">
        <v>49</v>
      </c>
      <c r="AO284" s="77" t="s">
        <v>1582</v>
      </c>
      <c r="AP284" s="77" t="s">
        <v>1583</v>
      </c>
      <c r="AQ284" s="77"/>
      <c r="AR284" s="79">
        <f>COUNTIF('Jalon + top _horaire passage'!A:A,A284)+IF(W284&lt;&gt;"",COUNTIF('Jalon + top _horaire passage'!A:A,W284),0)+IF(X284&lt;&gt;"",COUNTIF('Jalon + top _horaire passage'!A:A,X284),0)+IF(Y284&lt;&gt;"",COUNTIF('Jalon + top _horaire passage'!A:A,Y284),0)+IF(AA284&lt;&gt;"",COUNTIF('Jalon + top _horaire passage'!A:A,AA284),0)+IF(AB284&lt;&gt;"",COUNTIF('Jalon + top _horaire passage'!A:A,AB284),0)+IF(AD284&lt;&gt;"",COUNTIF('Jalon + top _horaire passage'!A:A,AD284),0)</f>
        <v>0</v>
      </c>
    </row>
    <row r="285" spans="1:44" x14ac:dyDescent="0.3">
      <c r="A285" s="77" t="s">
        <v>1585</v>
      </c>
      <c r="B285" s="159" t="s">
        <v>1586</v>
      </c>
      <c r="C285" s="78" t="s">
        <v>40</v>
      </c>
      <c r="D285" s="77" t="s">
        <v>362</v>
      </c>
      <c r="E285" s="77" t="s">
        <v>1585</v>
      </c>
      <c r="F285" s="77" t="s">
        <v>1808</v>
      </c>
      <c r="G285" s="77" t="s">
        <v>1347</v>
      </c>
      <c r="H285" s="77" t="s">
        <v>44</v>
      </c>
      <c r="I285" s="77" t="s">
        <v>39</v>
      </c>
      <c r="J285" s="77" t="s">
        <v>19</v>
      </c>
      <c r="K285" s="78" t="s">
        <v>18</v>
      </c>
      <c r="L285" s="77" t="s">
        <v>98</v>
      </c>
      <c r="M285" s="74" t="s">
        <v>12474</v>
      </c>
      <c r="N285" s="74" t="s">
        <v>10986</v>
      </c>
      <c r="O285" s="159"/>
      <c r="P285" s="77"/>
      <c r="Q285" s="77" t="s">
        <v>30</v>
      </c>
      <c r="R285" s="77" t="s">
        <v>1585</v>
      </c>
      <c r="S285" s="77"/>
      <c r="T285" s="77"/>
      <c r="U285" s="77" t="s">
        <v>11230</v>
      </c>
      <c r="V285" s="74" t="s">
        <v>97</v>
      </c>
      <c r="W285" s="100"/>
      <c r="X285" s="99"/>
      <c r="Y285" s="99"/>
      <c r="Z285" s="100"/>
      <c r="AA285" s="99" t="s">
        <v>1589</v>
      </c>
      <c r="AB285" s="99"/>
      <c r="AC285" s="100" t="s">
        <v>1587</v>
      </c>
      <c r="AD285" s="100" t="s">
        <v>1588</v>
      </c>
      <c r="AE285" s="83"/>
      <c r="AF285" s="54"/>
      <c r="AG285" s="78" t="s">
        <v>10998</v>
      </c>
      <c r="AH285" s="77" t="s">
        <v>354</v>
      </c>
      <c r="AI285" s="77" t="s">
        <v>1350</v>
      </c>
      <c r="AJ285" s="77" t="s">
        <v>1351</v>
      </c>
      <c r="AK285" s="77" t="s">
        <v>1352</v>
      </c>
      <c r="AL285" s="77" t="s">
        <v>1353</v>
      </c>
      <c r="AM285" s="77" t="s">
        <v>25</v>
      </c>
      <c r="AN285" s="77" t="s">
        <v>49</v>
      </c>
      <c r="AO285" s="77" t="s">
        <v>50</v>
      </c>
      <c r="AP285" s="77" t="s">
        <v>51</v>
      </c>
      <c r="AQ285" s="77"/>
      <c r="AR285" s="79">
        <f>COUNTIF('Jalon + top _horaire passage'!A:A,A285)+IF(W285&lt;&gt;"",COUNTIF('Jalon + top _horaire passage'!A:A,W285),0)+IF(X285&lt;&gt;"",COUNTIF('Jalon + top _horaire passage'!A:A,X285),0)+IF(Y285&lt;&gt;"",COUNTIF('Jalon + top _horaire passage'!A:A,Y285),0)+IF(AA285&lt;&gt;"",COUNTIF('Jalon + top _horaire passage'!A:A,AA285),0)+IF(AB285&lt;&gt;"",COUNTIF('Jalon + top _horaire passage'!A:A,AB285),0)+IF(AD285&lt;&gt;"",COUNTIF('Jalon + top _horaire passage'!A:A,AD285),0)</f>
        <v>0</v>
      </c>
    </row>
    <row r="286" spans="1:44" x14ac:dyDescent="0.3">
      <c r="A286" s="77" t="s">
        <v>1591</v>
      </c>
      <c r="B286" s="159" t="s">
        <v>1592</v>
      </c>
      <c r="C286" s="78" t="s">
        <v>353</v>
      </c>
      <c r="D286" s="77" t="s">
        <v>1039</v>
      </c>
      <c r="E286" s="77" t="s">
        <v>1590</v>
      </c>
      <c r="F286" s="77" t="s">
        <v>3343</v>
      </c>
      <c r="G286" s="77" t="s">
        <v>349</v>
      </c>
      <c r="H286" s="77" t="s">
        <v>44</v>
      </c>
      <c r="I286" s="77" t="s">
        <v>166</v>
      </c>
      <c r="J286" s="77" t="s">
        <v>19</v>
      </c>
      <c r="K286" s="78" t="s">
        <v>18</v>
      </c>
      <c r="L286" s="77" t="s">
        <v>98</v>
      </c>
      <c r="M286" s="74" t="s">
        <v>12475</v>
      </c>
      <c r="N286" s="74" t="s">
        <v>10986</v>
      </c>
      <c r="O286" s="159"/>
      <c r="P286" s="77" t="s">
        <v>1593</v>
      </c>
      <c r="Q286" s="77" t="s">
        <v>11048</v>
      </c>
      <c r="R286" s="77" t="s">
        <v>1591</v>
      </c>
      <c r="S286" s="77"/>
      <c r="T286" s="77"/>
      <c r="U286" s="77" t="s">
        <v>11833</v>
      </c>
      <c r="V286" s="74" t="s">
        <v>97</v>
      </c>
      <c r="W286" s="100"/>
      <c r="X286" s="99"/>
      <c r="Y286" s="99"/>
      <c r="Z286" s="100"/>
      <c r="AA286" s="99" t="s">
        <v>1596</v>
      </c>
      <c r="AB286" s="99"/>
      <c r="AC286" s="100" t="s">
        <v>1594</v>
      </c>
      <c r="AD286" s="100" t="s">
        <v>1595</v>
      </c>
      <c r="AE286" s="83"/>
      <c r="AF286" s="54"/>
      <c r="AG286" s="78" t="s">
        <v>10998</v>
      </c>
      <c r="AH286" s="77" t="s">
        <v>354</v>
      </c>
      <c r="AI286" s="77" t="s">
        <v>355</v>
      </c>
      <c r="AJ286" s="77" t="s">
        <v>356</v>
      </c>
      <c r="AK286" s="77" t="s">
        <v>357</v>
      </c>
      <c r="AL286" s="77" t="s">
        <v>358</v>
      </c>
      <c r="AM286" s="77" t="s">
        <v>170</v>
      </c>
      <c r="AN286" s="77" t="s">
        <v>359</v>
      </c>
      <c r="AO286" s="77" t="s">
        <v>360</v>
      </c>
      <c r="AP286" s="77" t="s">
        <v>360</v>
      </c>
      <c r="AQ286" s="77"/>
      <c r="AR286" s="79">
        <f>COUNTIF('Jalon + top _horaire passage'!A:A,A286)+IF(W286&lt;&gt;"",COUNTIF('Jalon + top _horaire passage'!A:A,W286),0)+IF(X286&lt;&gt;"",COUNTIF('Jalon + top _horaire passage'!A:A,X286),0)+IF(Y286&lt;&gt;"",COUNTIF('Jalon + top _horaire passage'!A:A,Y286),0)+IF(AA286&lt;&gt;"",COUNTIF('Jalon + top _horaire passage'!A:A,AA286),0)+IF(AB286&lt;&gt;"",COUNTIF('Jalon + top _horaire passage'!A:A,AB286),0)+IF(AD286&lt;&gt;"",COUNTIF('Jalon + top _horaire passage'!A:A,AD286),0)</f>
        <v>0</v>
      </c>
    </row>
    <row r="287" spans="1:44" x14ac:dyDescent="0.3">
      <c r="A287" s="77" t="s">
        <v>1597</v>
      </c>
      <c r="B287" s="180" t="s">
        <v>12775</v>
      </c>
      <c r="C287" s="78" t="s">
        <v>40</v>
      </c>
      <c r="D287" s="77" t="s">
        <v>362</v>
      </c>
      <c r="E287" s="77" t="s">
        <v>1597</v>
      </c>
      <c r="F287" s="77" t="s">
        <v>1808</v>
      </c>
      <c r="G287" s="77" t="s">
        <v>1347</v>
      </c>
      <c r="H287" s="77" t="s">
        <v>44</v>
      </c>
      <c r="I287" s="77" t="s">
        <v>39</v>
      </c>
      <c r="J287" s="77" t="s">
        <v>19</v>
      </c>
      <c r="K287" s="78" t="s">
        <v>18</v>
      </c>
      <c r="L287" s="77" t="s">
        <v>98</v>
      </c>
      <c r="M287" s="74" t="s">
        <v>12474</v>
      </c>
      <c r="N287" s="74" t="s">
        <v>10986</v>
      </c>
      <c r="O287" s="159"/>
      <c r="P287" s="77"/>
      <c r="Q287" s="77" t="s">
        <v>30</v>
      </c>
      <c r="R287" s="77" t="s">
        <v>1597</v>
      </c>
      <c r="S287" s="77"/>
      <c r="T287" s="77"/>
      <c r="U287" s="77" t="s">
        <v>11231</v>
      </c>
      <c r="V287" s="74" t="s">
        <v>97</v>
      </c>
      <c r="W287" s="100"/>
      <c r="X287" s="99"/>
      <c r="Y287" s="99"/>
      <c r="Z287" s="100"/>
      <c r="AA287" s="99" t="s">
        <v>1600</v>
      </c>
      <c r="AB287" s="99"/>
      <c r="AC287" s="100" t="s">
        <v>1598</v>
      </c>
      <c r="AD287" s="100" t="s">
        <v>1599</v>
      </c>
      <c r="AE287" s="83"/>
      <c r="AF287" s="54"/>
      <c r="AG287" s="78" t="s">
        <v>10998</v>
      </c>
      <c r="AH287" s="77" t="s">
        <v>354</v>
      </c>
      <c r="AI287" s="77" t="s">
        <v>1350</v>
      </c>
      <c r="AJ287" s="77" t="s">
        <v>1351</v>
      </c>
      <c r="AK287" s="77" t="s">
        <v>1352</v>
      </c>
      <c r="AL287" s="77" t="s">
        <v>1353</v>
      </c>
      <c r="AM287" s="77" t="s">
        <v>25</v>
      </c>
      <c r="AN287" s="77" t="s">
        <v>49</v>
      </c>
      <c r="AO287" s="77" t="s">
        <v>50</v>
      </c>
      <c r="AP287" s="77" t="s">
        <v>51</v>
      </c>
      <c r="AQ287" s="77"/>
      <c r="AR287" s="79">
        <f>COUNTIF('Jalon + top _horaire passage'!A:A,A287)+IF(W287&lt;&gt;"",COUNTIF('Jalon + top _horaire passage'!A:A,W287),0)+IF(X287&lt;&gt;"",COUNTIF('Jalon + top _horaire passage'!A:A,X287),0)+IF(Y287&lt;&gt;"",COUNTIF('Jalon + top _horaire passage'!A:A,Y287),0)+IF(AA287&lt;&gt;"",COUNTIF('Jalon + top _horaire passage'!A:A,AA287),0)+IF(AB287&lt;&gt;"",COUNTIF('Jalon + top _horaire passage'!A:A,AB287),0)+IF(AD287&lt;&gt;"",COUNTIF('Jalon + top _horaire passage'!A:A,AD287),0)</f>
        <v>0</v>
      </c>
    </row>
    <row r="288" spans="1:44" x14ac:dyDescent="0.3">
      <c r="A288" s="77" t="s">
        <v>1601</v>
      </c>
      <c r="B288" s="159" t="s">
        <v>1603</v>
      </c>
      <c r="C288" s="78" t="s">
        <v>40</v>
      </c>
      <c r="D288" s="77" t="s">
        <v>42</v>
      </c>
      <c r="E288" s="77" t="s">
        <v>1601</v>
      </c>
      <c r="F288" s="77" t="s">
        <v>2162</v>
      </c>
      <c r="G288" s="77" t="s">
        <v>1602</v>
      </c>
      <c r="H288" s="77" t="s">
        <v>44</v>
      </c>
      <c r="I288" s="77" t="s">
        <v>39</v>
      </c>
      <c r="J288" s="77" t="s">
        <v>19</v>
      </c>
      <c r="K288" s="78" t="s">
        <v>34</v>
      </c>
      <c r="L288" s="77" t="s">
        <v>98</v>
      </c>
      <c r="M288" s="74" t="s">
        <v>12474</v>
      </c>
      <c r="N288" s="74" t="s">
        <v>13</v>
      </c>
      <c r="O288" s="159"/>
      <c r="P288" s="77" t="s">
        <v>1604</v>
      </c>
      <c r="Q288" s="77" t="s">
        <v>30</v>
      </c>
      <c r="R288" s="77" t="s">
        <v>1601</v>
      </c>
      <c r="S288" s="77"/>
      <c r="T288" s="77" t="s">
        <v>9241</v>
      </c>
      <c r="U288" s="77" t="s">
        <v>1605</v>
      </c>
      <c r="V288" s="74" t="s">
        <v>231</v>
      </c>
      <c r="W288" s="100"/>
      <c r="X288" s="99"/>
      <c r="Y288" s="99"/>
      <c r="Z288" s="100"/>
      <c r="AA288" s="99" t="s">
        <v>1608</v>
      </c>
      <c r="AB288" s="99"/>
      <c r="AC288" s="100" t="s">
        <v>1606</v>
      </c>
      <c r="AD288" s="100" t="s">
        <v>1607</v>
      </c>
      <c r="AE288" s="83"/>
      <c r="AF288" s="54"/>
      <c r="AG288" s="78" t="s">
        <v>10992</v>
      </c>
      <c r="AH288" s="77" t="s">
        <v>20</v>
      </c>
      <c r="AI288" s="77" t="s">
        <v>21</v>
      </c>
      <c r="AJ288" s="77" t="s">
        <v>46</v>
      </c>
      <c r="AK288" s="77" t="s">
        <v>47</v>
      </c>
      <c r="AL288" s="77" t="s">
        <v>48</v>
      </c>
      <c r="AM288" s="77" t="s">
        <v>25</v>
      </c>
      <c r="AN288" s="77" t="s">
        <v>49</v>
      </c>
      <c r="AO288" s="77" t="s">
        <v>50</v>
      </c>
      <c r="AP288" s="77" t="s">
        <v>51</v>
      </c>
      <c r="AQ288" s="77"/>
      <c r="AR288" s="79">
        <f>COUNTIF('Jalon + top _horaire passage'!A:A,A288)+IF(W288&lt;&gt;"",COUNTIF('Jalon + top _horaire passage'!A:A,W288),0)+IF(X288&lt;&gt;"",COUNTIF('Jalon + top _horaire passage'!A:A,X288),0)+IF(Y288&lt;&gt;"",COUNTIF('Jalon + top _horaire passage'!A:A,Y288),0)+IF(AA288&lt;&gt;"",COUNTIF('Jalon + top _horaire passage'!A:A,AA288),0)+IF(AB288&lt;&gt;"",COUNTIF('Jalon + top _horaire passage'!A:A,AB288),0)+IF(AD288&lt;&gt;"",COUNTIF('Jalon + top _horaire passage'!A:A,AD288),0)</f>
        <v>0</v>
      </c>
    </row>
    <row r="289" spans="1:44" x14ac:dyDescent="0.3">
      <c r="A289" s="77" t="s">
        <v>1609</v>
      </c>
      <c r="B289" s="159" t="s">
        <v>12547</v>
      </c>
      <c r="C289" s="78" t="s">
        <v>220</v>
      </c>
      <c r="D289" s="77" t="s">
        <v>42</v>
      </c>
      <c r="E289" s="77" t="s">
        <v>1609</v>
      </c>
      <c r="F289" s="77" t="s">
        <v>1610</v>
      </c>
      <c r="G289" s="77" t="s">
        <v>1611</v>
      </c>
      <c r="H289" s="77" t="s">
        <v>44</v>
      </c>
      <c r="I289" s="77" t="s">
        <v>221</v>
      </c>
      <c r="J289" s="77" t="s">
        <v>571</v>
      </c>
      <c r="K289" s="78" t="s">
        <v>34</v>
      </c>
      <c r="L289" s="77" t="s">
        <v>98</v>
      </c>
      <c r="M289" s="74" t="s">
        <v>12474</v>
      </c>
      <c r="N289" s="74" t="s">
        <v>13</v>
      </c>
      <c r="O289" s="159" t="s">
        <v>12470</v>
      </c>
      <c r="P289" s="77" t="s">
        <v>1612</v>
      </c>
      <c r="Q289" s="77" t="s">
        <v>35</v>
      </c>
      <c r="R289" s="77" t="s">
        <v>1609</v>
      </c>
      <c r="S289" s="77"/>
      <c r="T289" s="77" t="s">
        <v>9241</v>
      </c>
      <c r="U289" s="77" t="s">
        <v>9241</v>
      </c>
      <c r="V289" s="74" t="s">
        <v>216</v>
      </c>
      <c r="W289" s="100"/>
      <c r="X289" s="99"/>
      <c r="Y289" s="99"/>
      <c r="Z289" s="100"/>
      <c r="AA289" s="99"/>
      <c r="AB289" s="99"/>
      <c r="AC289" s="100" t="s">
        <v>1609</v>
      </c>
      <c r="AD289" s="100" t="s">
        <v>1613</v>
      </c>
      <c r="AE289" s="83"/>
      <c r="AF289" s="54"/>
      <c r="AG289" s="78" t="s">
        <v>12307</v>
      </c>
      <c r="AH289" s="77" t="s">
        <v>222</v>
      </c>
      <c r="AI289" s="77" t="s">
        <v>223</v>
      </c>
      <c r="AJ289" s="77" t="s">
        <v>224</v>
      </c>
      <c r="AK289" s="77" t="s">
        <v>225</v>
      </c>
      <c r="AL289" s="77" t="s">
        <v>807</v>
      </c>
      <c r="AM289" s="77" t="s">
        <v>227</v>
      </c>
      <c r="AN289" s="77" t="s">
        <v>228</v>
      </c>
      <c r="AO289" s="77" t="s">
        <v>808</v>
      </c>
      <c r="AP289" s="77" t="s">
        <v>809</v>
      </c>
      <c r="AQ289" s="77"/>
      <c r="AR289" s="79">
        <f>COUNTIF('Jalon + top _horaire passage'!A:A,A289)+IF(W289&lt;&gt;"",COUNTIF('Jalon + top _horaire passage'!A:A,W289),0)+IF(X289&lt;&gt;"",COUNTIF('Jalon + top _horaire passage'!A:A,X289),0)+IF(Y289&lt;&gt;"",COUNTIF('Jalon + top _horaire passage'!A:A,Y289),0)+IF(AA289&lt;&gt;"",COUNTIF('Jalon + top _horaire passage'!A:A,AA289),0)+IF(AB289&lt;&gt;"",COUNTIF('Jalon + top _horaire passage'!A:A,AB289),0)+IF(AD289&lt;&gt;"",COUNTIF('Jalon + top _horaire passage'!A:A,AD289),0)</f>
        <v>0</v>
      </c>
    </row>
    <row r="290" spans="1:44" x14ac:dyDescent="0.3">
      <c r="A290" s="77" t="s">
        <v>1614</v>
      </c>
      <c r="B290" s="161" t="s">
        <v>12548</v>
      </c>
      <c r="C290" s="78" t="s">
        <v>220</v>
      </c>
      <c r="D290" s="77" t="s">
        <v>42</v>
      </c>
      <c r="E290" s="77" t="s">
        <v>1614</v>
      </c>
      <c r="F290" s="77" t="s">
        <v>1610</v>
      </c>
      <c r="G290" s="77" t="s">
        <v>1611</v>
      </c>
      <c r="H290" s="77" t="s">
        <v>44</v>
      </c>
      <c r="I290" s="77" t="s">
        <v>221</v>
      </c>
      <c r="J290" s="77" t="s">
        <v>571</v>
      </c>
      <c r="K290" s="78" t="s">
        <v>34</v>
      </c>
      <c r="L290" s="77" t="s">
        <v>98</v>
      </c>
      <c r="M290" s="74" t="s">
        <v>12474</v>
      </c>
      <c r="N290" s="74" t="s">
        <v>13</v>
      </c>
      <c r="O290" s="159" t="s">
        <v>12470</v>
      </c>
      <c r="P290" s="77" t="s">
        <v>1615</v>
      </c>
      <c r="Q290" s="77" t="s">
        <v>35</v>
      </c>
      <c r="R290" s="77" t="s">
        <v>1614</v>
      </c>
      <c r="S290" s="77"/>
      <c r="T290" s="77" t="s">
        <v>9241</v>
      </c>
      <c r="U290" s="77" t="s">
        <v>9241</v>
      </c>
      <c r="V290" s="74" t="s">
        <v>216</v>
      </c>
      <c r="W290" s="100"/>
      <c r="X290" s="99"/>
      <c r="Y290" s="99"/>
      <c r="Z290" s="100"/>
      <c r="AA290" s="99"/>
      <c r="AB290" s="99"/>
      <c r="AC290" s="100" t="s">
        <v>1614</v>
      </c>
      <c r="AD290" s="100" t="s">
        <v>1616</v>
      </c>
      <c r="AE290" s="83"/>
      <c r="AF290" s="54"/>
      <c r="AG290" s="78" t="s">
        <v>12307</v>
      </c>
      <c r="AH290" s="77" t="s">
        <v>222</v>
      </c>
      <c r="AI290" s="77" t="s">
        <v>223</v>
      </c>
      <c r="AJ290" s="77" t="s">
        <v>224</v>
      </c>
      <c r="AK290" s="77" t="s">
        <v>225</v>
      </c>
      <c r="AL290" s="77" t="s">
        <v>807</v>
      </c>
      <c r="AM290" s="77" t="s">
        <v>227</v>
      </c>
      <c r="AN290" s="77" t="s">
        <v>228</v>
      </c>
      <c r="AO290" s="77" t="s">
        <v>808</v>
      </c>
      <c r="AP290" s="77" t="s">
        <v>809</v>
      </c>
      <c r="AQ290" s="77"/>
      <c r="AR290" s="79">
        <f>COUNTIF('Jalon + top _horaire passage'!A:A,A290)+IF(W290&lt;&gt;"",COUNTIF('Jalon + top _horaire passage'!A:A,W290),0)+IF(X290&lt;&gt;"",COUNTIF('Jalon + top _horaire passage'!A:A,X290),0)+IF(Y290&lt;&gt;"",COUNTIF('Jalon + top _horaire passage'!A:A,Y290),0)+IF(AA290&lt;&gt;"",COUNTIF('Jalon + top _horaire passage'!A:A,AA290),0)+IF(AB290&lt;&gt;"",COUNTIF('Jalon + top _horaire passage'!A:A,AB290),0)+IF(AD290&lt;&gt;"",COUNTIF('Jalon + top _horaire passage'!A:A,AD290),0)</f>
        <v>0</v>
      </c>
    </row>
    <row r="291" spans="1:44" x14ac:dyDescent="0.3">
      <c r="A291" s="77" t="s">
        <v>1617</v>
      </c>
      <c r="B291" s="159" t="s">
        <v>12661</v>
      </c>
      <c r="C291" s="78" t="s">
        <v>220</v>
      </c>
      <c r="D291" s="77" t="s">
        <v>42</v>
      </c>
      <c r="E291" s="77" t="s">
        <v>1617</v>
      </c>
      <c r="F291" s="77" t="s">
        <v>1610</v>
      </c>
      <c r="G291" s="77" t="s">
        <v>1611</v>
      </c>
      <c r="H291" s="77" t="s">
        <v>44</v>
      </c>
      <c r="I291" s="77" t="s">
        <v>221</v>
      </c>
      <c r="J291" s="77" t="s">
        <v>571</v>
      </c>
      <c r="K291" s="78" t="s">
        <v>34</v>
      </c>
      <c r="L291" s="77" t="s">
        <v>98</v>
      </c>
      <c r="M291" s="74" t="s">
        <v>12474</v>
      </c>
      <c r="N291" s="74" t="s">
        <v>13</v>
      </c>
      <c r="O291" s="159" t="s">
        <v>12470</v>
      </c>
      <c r="P291" s="77" t="s">
        <v>1618</v>
      </c>
      <c r="Q291" s="77" t="s">
        <v>35</v>
      </c>
      <c r="R291" s="77" t="s">
        <v>1617</v>
      </c>
      <c r="S291" s="77"/>
      <c r="T291" s="77" t="s">
        <v>9241</v>
      </c>
      <c r="U291" s="77" t="s">
        <v>9241</v>
      </c>
      <c r="V291" s="74" t="s">
        <v>216</v>
      </c>
      <c r="W291" s="100"/>
      <c r="X291" s="99"/>
      <c r="Y291" s="99"/>
      <c r="Z291" s="100"/>
      <c r="AA291" s="99"/>
      <c r="AB291" s="99"/>
      <c r="AC291" s="100" t="s">
        <v>1619</v>
      </c>
      <c r="AD291" s="100" t="s">
        <v>1620</v>
      </c>
      <c r="AE291" s="83"/>
      <c r="AF291" s="54"/>
      <c r="AG291" s="78" t="s">
        <v>12307</v>
      </c>
      <c r="AH291" s="77" t="s">
        <v>222</v>
      </c>
      <c r="AI291" s="77" t="s">
        <v>223</v>
      </c>
      <c r="AJ291" s="77" t="s">
        <v>224</v>
      </c>
      <c r="AK291" s="77" t="s">
        <v>225</v>
      </c>
      <c r="AL291" s="77" t="s">
        <v>807</v>
      </c>
      <c r="AM291" s="77" t="s">
        <v>227</v>
      </c>
      <c r="AN291" s="77" t="s">
        <v>228</v>
      </c>
      <c r="AO291" s="77" t="s">
        <v>225</v>
      </c>
      <c r="AP291" s="77" t="s">
        <v>1621</v>
      </c>
      <c r="AQ291" s="77"/>
      <c r="AR291" s="79">
        <f>COUNTIF('Jalon + top _horaire passage'!A:A,A291)+IF(W291&lt;&gt;"",COUNTIF('Jalon + top _horaire passage'!A:A,W291),0)+IF(X291&lt;&gt;"",COUNTIF('Jalon + top _horaire passage'!A:A,X291),0)+IF(Y291&lt;&gt;"",COUNTIF('Jalon + top _horaire passage'!A:A,Y291),0)+IF(AA291&lt;&gt;"",COUNTIF('Jalon + top _horaire passage'!A:A,AA291),0)+IF(AB291&lt;&gt;"",COUNTIF('Jalon + top _horaire passage'!A:A,AB291),0)+IF(AD291&lt;&gt;"",COUNTIF('Jalon + top _horaire passage'!A:A,AD291),0)</f>
        <v>0</v>
      </c>
    </row>
    <row r="292" spans="1:44" x14ac:dyDescent="0.3">
      <c r="A292" s="77" t="s">
        <v>1623</v>
      </c>
      <c r="B292" s="159" t="s">
        <v>12662</v>
      </c>
      <c r="C292" s="78" t="s">
        <v>220</v>
      </c>
      <c r="D292" s="77" t="s">
        <v>42</v>
      </c>
      <c r="E292" s="77" t="s">
        <v>1622</v>
      </c>
      <c r="F292" s="77" t="s">
        <v>1610</v>
      </c>
      <c r="G292" s="77" t="s">
        <v>1611</v>
      </c>
      <c r="H292" s="77" t="s">
        <v>44</v>
      </c>
      <c r="I292" s="77" t="s">
        <v>221</v>
      </c>
      <c r="J292" s="77" t="s">
        <v>571</v>
      </c>
      <c r="K292" s="78" t="s">
        <v>34</v>
      </c>
      <c r="L292" s="77" t="s">
        <v>98</v>
      </c>
      <c r="M292" s="74" t="s">
        <v>12474</v>
      </c>
      <c r="N292" s="74" t="s">
        <v>13</v>
      </c>
      <c r="O292" s="159" t="s">
        <v>12470</v>
      </c>
      <c r="P292" s="77" t="s">
        <v>1624</v>
      </c>
      <c r="Q292" s="77" t="s">
        <v>35</v>
      </c>
      <c r="R292" s="77" t="s">
        <v>1623</v>
      </c>
      <c r="S292" s="77"/>
      <c r="T292" s="77" t="s">
        <v>9241</v>
      </c>
      <c r="U292" s="77" t="s">
        <v>9241</v>
      </c>
      <c r="V292" s="74" t="s">
        <v>216</v>
      </c>
      <c r="W292" s="100"/>
      <c r="X292" s="99"/>
      <c r="Y292" s="99"/>
      <c r="Z292" s="100"/>
      <c r="AA292" s="99"/>
      <c r="AB292" s="99"/>
      <c r="AC292" s="100" t="s">
        <v>1623</v>
      </c>
      <c r="AD292" s="100" t="s">
        <v>1625</v>
      </c>
      <c r="AE292" s="83"/>
      <c r="AF292" s="54"/>
      <c r="AG292" s="78" t="s">
        <v>12307</v>
      </c>
      <c r="AH292" s="77" t="s">
        <v>222</v>
      </c>
      <c r="AI292" s="77" t="s">
        <v>223</v>
      </c>
      <c r="AJ292" s="77" t="s">
        <v>224</v>
      </c>
      <c r="AK292" s="77" t="s">
        <v>225</v>
      </c>
      <c r="AL292" s="77" t="s">
        <v>807</v>
      </c>
      <c r="AM292" s="77" t="s">
        <v>227</v>
      </c>
      <c r="AN292" s="77" t="s">
        <v>228</v>
      </c>
      <c r="AO292" s="77" t="s">
        <v>225</v>
      </c>
      <c r="AP292" s="77" t="s">
        <v>1621</v>
      </c>
      <c r="AQ292" s="77"/>
      <c r="AR292" s="79">
        <f>COUNTIF('Jalon + top _horaire passage'!A:A,A292)+IF(W292&lt;&gt;"",COUNTIF('Jalon + top _horaire passage'!A:A,W292),0)+IF(X292&lt;&gt;"",COUNTIF('Jalon + top _horaire passage'!A:A,X292),0)+IF(Y292&lt;&gt;"",COUNTIF('Jalon + top _horaire passage'!A:A,Y292),0)+IF(AA292&lt;&gt;"",COUNTIF('Jalon + top _horaire passage'!A:A,AA292),0)+IF(AB292&lt;&gt;"",COUNTIF('Jalon + top _horaire passage'!A:A,AB292),0)+IF(AD292&lt;&gt;"",COUNTIF('Jalon + top _horaire passage'!A:A,AD292),0)</f>
        <v>0</v>
      </c>
    </row>
    <row r="293" spans="1:44" x14ac:dyDescent="0.3">
      <c r="A293" s="77" t="s">
        <v>1626</v>
      </c>
      <c r="B293" s="161" t="s">
        <v>12660</v>
      </c>
      <c r="C293" s="78" t="s">
        <v>892</v>
      </c>
      <c r="D293" s="77" t="s">
        <v>42</v>
      </c>
      <c r="E293" s="77" t="s">
        <v>1626</v>
      </c>
      <c r="F293" s="77" t="s">
        <v>1610</v>
      </c>
      <c r="G293" s="77" t="s">
        <v>1611</v>
      </c>
      <c r="H293" s="77" t="s">
        <v>44</v>
      </c>
      <c r="I293" s="77" t="s">
        <v>221</v>
      </c>
      <c r="J293" s="77" t="s">
        <v>19</v>
      </c>
      <c r="K293" s="78" t="s">
        <v>34</v>
      </c>
      <c r="L293" s="77" t="s">
        <v>98</v>
      </c>
      <c r="M293" s="74" t="s">
        <v>12474</v>
      </c>
      <c r="N293" s="74" t="s">
        <v>13</v>
      </c>
      <c r="O293" s="159"/>
      <c r="P293" s="77" t="s">
        <v>1627</v>
      </c>
      <c r="Q293" s="77" t="s">
        <v>35</v>
      </c>
      <c r="R293" s="77" t="s">
        <v>1626</v>
      </c>
      <c r="S293" s="77"/>
      <c r="T293" s="77" t="s">
        <v>9241</v>
      </c>
      <c r="U293" s="77" t="s">
        <v>9241</v>
      </c>
      <c r="V293" s="74" t="s">
        <v>819</v>
      </c>
      <c r="W293" s="100"/>
      <c r="X293" s="99"/>
      <c r="Y293" s="99"/>
      <c r="Z293" s="100"/>
      <c r="AA293" s="99"/>
      <c r="AB293" s="99"/>
      <c r="AC293" s="100" t="s">
        <v>1626</v>
      </c>
      <c r="AD293" s="100" t="s">
        <v>1628</v>
      </c>
      <c r="AE293" s="83"/>
      <c r="AF293" s="54"/>
      <c r="AG293" s="78" t="s">
        <v>10992</v>
      </c>
      <c r="AH293" s="77" t="s">
        <v>222</v>
      </c>
      <c r="AI293" s="77" t="s">
        <v>223</v>
      </c>
      <c r="AJ293" s="77" t="s">
        <v>224</v>
      </c>
      <c r="AK293" s="77" t="s">
        <v>225</v>
      </c>
      <c r="AL293" s="77" t="s">
        <v>807</v>
      </c>
      <c r="AM293" s="77" t="s">
        <v>227</v>
      </c>
      <c r="AN293" s="77" t="s">
        <v>228</v>
      </c>
      <c r="AO293" s="77" t="s">
        <v>225</v>
      </c>
      <c r="AP293" s="77" t="s">
        <v>1621</v>
      </c>
      <c r="AQ293" s="77"/>
      <c r="AR293" s="79">
        <f>COUNTIF('Jalon + top _horaire passage'!A:A,A293)+IF(W293&lt;&gt;"",COUNTIF('Jalon + top _horaire passage'!A:A,W293),0)+IF(X293&lt;&gt;"",COUNTIF('Jalon + top _horaire passage'!A:A,X293),0)+IF(Y293&lt;&gt;"",COUNTIF('Jalon + top _horaire passage'!A:A,Y293),0)+IF(AA293&lt;&gt;"",COUNTIF('Jalon + top _horaire passage'!A:A,AA293),0)+IF(AB293&lt;&gt;"",COUNTIF('Jalon + top _horaire passage'!A:A,AB293),0)+IF(AD293&lt;&gt;"",COUNTIF('Jalon + top _horaire passage'!A:A,AD293),0)</f>
        <v>0</v>
      </c>
    </row>
    <row r="294" spans="1:44" x14ac:dyDescent="0.3">
      <c r="A294" s="77" t="s">
        <v>1629</v>
      </c>
      <c r="B294" s="159" t="s">
        <v>12599</v>
      </c>
      <c r="C294" s="78" t="s">
        <v>220</v>
      </c>
      <c r="D294" s="77" t="s">
        <v>42</v>
      </c>
      <c r="E294" s="77" t="s">
        <v>1629</v>
      </c>
      <c r="F294" s="77" t="s">
        <v>1610</v>
      </c>
      <c r="G294" s="77" t="s">
        <v>1611</v>
      </c>
      <c r="H294" s="77" t="s">
        <v>44</v>
      </c>
      <c r="I294" s="77" t="s">
        <v>221</v>
      </c>
      <c r="J294" s="77" t="s">
        <v>237</v>
      </c>
      <c r="K294" s="78" t="s">
        <v>34</v>
      </c>
      <c r="L294" s="77" t="s">
        <v>98</v>
      </c>
      <c r="M294" s="74" t="s">
        <v>12474</v>
      </c>
      <c r="N294" s="74" t="s">
        <v>13</v>
      </c>
      <c r="O294" s="159"/>
      <c r="P294" s="77" t="s">
        <v>1630</v>
      </c>
      <c r="Q294" s="77" t="s">
        <v>30</v>
      </c>
      <c r="R294" s="77" t="s">
        <v>1629</v>
      </c>
      <c r="S294" s="77"/>
      <c r="T294" s="77" t="s">
        <v>9241</v>
      </c>
      <c r="U294" s="77" t="s">
        <v>1631</v>
      </c>
      <c r="V294" s="74" t="s">
        <v>819</v>
      </c>
      <c r="W294" s="100"/>
      <c r="X294" s="99"/>
      <c r="Y294" s="99"/>
      <c r="Z294" s="100"/>
      <c r="AA294" s="99" t="s">
        <v>1634</v>
      </c>
      <c r="AB294" s="99"/>
      <c r="AC294" s="100" t="s">
        <v>1632</v>
      </c>
      <c r="AD294" s="100" t="s">
        <v>1633</v>
      </c>
      <c r="AE294" s="83"/>
      <c r="AF294" s="54"/>
      <c r="AG294" s="78" t="s">
        <v>10992</v>
      </c>
      <c r="AH294" s="77" t="s">
        <v>222</v>
      </c>
      <c r="AI294" s="77" t="s">
        <v>223</v>
      </c>
      <c r="AJ294" s="77" t="s">
        <v>224</v>
      </c>
      <c r="AK294" s="77" t="s">
        <v>225</v>
      </c>
      <c r="AL294" s="77" t="s">
        <v>807</v>
      </c>
      <c r="AM294" s="77" t="s">
        <v>227</v>
      </c>
      <c r="AN294" s="77" t="s">
        <v>228</v>
      </c>
      <c r="AO294" s="77" t="s">
        <v>225</v>
      </c>
      <c r="AP294" s="77" t="s">
        <v>1621</v>
      </c>
      <c r="AQ294" s="77"/>
      <c r="AR294" s="79">
        <f>COUNTIF('Jalon + top _horaire passage'!A:A,A294)+IF(W294&lt;&gt;"",COUNTIF('Jalon + top _horaire passage'!A:A,W294),0)+IF(X294&lt;&gt;"",COUNTIF('Jalon + top _horaire passage'!A:A,X294),0)+IF(Y294&lt;&gt;"",COUNTIF('Jalon + top _horaire passage'!A:A,Y294),0)+IF(AA294&lt;&gt;"",COUNTIF('Jalon + top _horaire passage'!A:A,AA294),0)+IF(AB294&lt;&gt;"",COUNTIF('Jalon + top _horaire passage'!A:A,AB294),0)+IF(AD294&lt;&gt;"",COUNTIF('Jalon + top _horaire passage'!A:A,AD294),0)</f>
        <v>0</v>
      </c>
    </row>
    <row r="295" spans="1:44" x14ac:dyDescent="0.3">
      <c r="A295" s="77" t="s">
        <v>1635</v>
      </c>
      <c r="B295" s="159" t="s">
        <v>177</v>
      </c>
      <c r="C295" s="78" t="s">
        <v>165</v>
      </c>
      <c r="D295" s="77" t="s">
        <v>42</v>
      </c>
      <c r="E295" s="77" t="s">
        <v>175</v>
      </c>
      <c r="F295" s="77" t="s">
        <v>160</v>
      </c>
      <c r="G295" s="77" t="s">
        <v>161</v>
      </c>
      <c r="H295" s="77" t="s">
        <v>44</v>
      </c>
      <c r="I295" s="77" t="s">
        <v>166</v>
      </c>
      <c r="J295" s="77" t="s">
        <v>19</v>
      </c>
      <c r="K295" s="78" t="s">
        <v>34</v>
      </c>
      <c r="L295" s="77" t="s">
        <v>98</v>
      </c>
      <c r="M295" s="74" t="s">
        <v>12473</v>
      </c>
      <c r="N295" s="74" t="s">
        <v>13</v>
      </c>
      <c r="O295" s="159"/>
      <c r="P295" s="77" t="s">
        <v>1636</v>
      </c>
      <c r="Q295" s="77" t="s">
        <v>35</v>
      </c>
      <c r="R295" s="77" t="s">
        <v>1635</v>
      </c>
      <c r="S295" s="77"/>
      <c r="T295" s="77"/>
      <c r="U295" s="77" t="s">
        <v>175</v>
      </c>
      <c r="V295" s="74" t="s">
        <v>97</v>
      </c>
      <c r="W295" s="100"/>
      <c r="X295" s="99"/>
      <c r="Y295" s="99"/>
      <c r="Z295" s="100"/>
      <c r="AA295" s="99" t="s">
        <v>181</v>
      </c>
      <c r="AB295" s="99"/>
      <c r="AC295" s="100" t="s">
        <v>1637</v>
      </c>
      <c r="AD295" s="100" t="s">
        <v>1638</v>
      </c>
      <c r="AE295" s="83"/>
      <c r="AF295" s="54"/>
      <c r="AG295" s="78" t="s">
        <v>10998</v>
      </c>
      <c r="AH295" s="77">
        <v>0</v>
      </c>
      <c r="AI295" s="77">
        <v>0</v>
      </c>
      <c r="AJ295" s="77" t="s">
        <v>167</v>
      </c>
      <c r="AK295" s="77" t="s">
        <v>168</v>
      </c>
      <c r="AL295" s="77" t="s">
        <v>169</v>
      </c>
      <c r="AM295" s="77" t="s">
        <v>170</v>
      </c>
      <c r="AN295" s="77" t="s">
        <v>171</v>
      </c>
      <c r="AO295" s="77" t="s">
        <v>172</v>
      </c>
      <c r="AP295" s="77" t="s">
        <v>173</v>
      </c>
      <c r="AQ295" s="77"/>
      <c r="AR295" s="79">
        <f>COUNTIF('Jalon + top _horaire passage'!A:A,A295)+IF(W295&lt;&gt;"",COUNTIF('Jalon + top _horaire passage'!A:A,W295),0)+IF(X295&lt;&gt;"",COUNTIF('Jalon + top _horaire passage'!A:A,X295),0)+IF(Y295&lt;&gt;"",COUNTIF('Jalon + top _horaire passage'!A:A,Y295),0)+IF(AA295&lt;&gt;"",COUNTIF('Jalon + top _horaire passage'!A:A,AA295),0)+IF(AB295&lt;&gt;"",COUNTIF('Jalon + top _horaire passage'!A:A,AB295),0)+IF(AD295&lt;&gt;"",COUNTIF('Jalon + top _horaire passage'!A:A,AD295),0)</f>
        <v>0</v>
      </c>
    </row>
    <row r="296" spans="1:44" x14ac:dyDescent="0.3">
      <c r="A296" s="77" t="s">
        <v>1640</v>
      </c>
      <c r="B296" s="159" t="s">
        <v>1640</v>
      </c>
      <c r="C296" s="78" t="s">
        <v>829</v>
      </c>
      <c r="D296" s="77" t="s">
        <v>42</v>
      </c>
      <c r="E296" s="77" t="s">
        <v>1639</v>
      </c>
      <c r="F296" s="77" t="s">
        <v>374</v>
      </c>
      <c r="G296" s="77" t="s">
        <v>1041</v>
      </c>
      <c r="H296" s="77" t="s">
        <v>44</v>
      </c>
      <c r="I296" s="77" t="s">
        <v>221</v>
      </c>
      <c r="J296" s="77" t="s">
        <v>19</v>
      </c>
      <c r="K296" s="78" t="s">
        <v>34</v>
      </c>
      <c r="L296" s="77" t="s">
        <v>98</v>
      </c>
      <c r="M296" s="74" t="s">
        <v>12473</v>
      </c>
      <c r="N296" s="74" t="s">
        <v>13</v>
      </c>
      <c r="O296" s="159"/>
      <c r="P296" s="77"/>
      <c r="Q296" s="77" t="s">
        <v>11048</v>
      </c>
      <c r="R296" s="77" t="s">
        <v>1640</v>
      </c>
      <c r="S296" s="77"/>
      <c r="T296" s="77"/>
      <c r="U296" s="77" t="s">
        <v>1639</v>
      </c>
      <c r="V296" s="74" t="s">
        <v>97</v>
      </c>
      <c r="W296" s="100"/>
      <c r="X296" s="99"/>
      <c r="Y296" s="99"/>
      <c r="Z296" s="100"/>
      <c r="AA296" s="99" t="s">
        <v>1643</v>
      </c>
      <c r="AB296" s="99"/>
      <c r="AC296" s="100" t="s">
        <v>1641</v>
      </c>
      <c r="AD296" s="100" t="s">
        <v>1642</v>
      </c>
      <c r="AE296" s="83"/>
      <c r="AF296" s="54"/>
      <c r="AG296" s="78" t="s">
        <v>10998</v>
      </c>
      <c r="AH296" s="77" t="s">
        <v>222</v>
      </c>
      <c r="AI296" s="77" t="s">
        <v>830</v>
      </c>
      <c r="AJ296" s="77" t="s">
        <v>831</v>
      </c>
      <c r="AK296" s="77" t="s">
        <v>832</v>
      </c>
      <c r="AL296" s="77" t="s">
        <v>833</v>
      </c>
      <c r="AM296" s="77" t="s">
        <v>227</v>
      </c>
      <c r="AN296" s="77" t="s">
        <v>834</v>
      </c>
      <c r="AO296" s="77" t="s">
        <v>835</v>
      </c>
      <c r="AP296" s="77" t="s">
        <v>836</v>
      </c>
      <c r="AQ296" s="77"/>
      <c r="AR296" s="79">
        <f>COUNTIF('Jalon + top _horaire passage'!A:A,A296)+IF(W296&lt;&gt;"",COUNTIF('Jalon + top _horaire passage'!A:A,W296),0)+IF(X296&lt;&gt;"",COUNTIF('Jalon + top _horaire passage'!A:A,X296),0)+IF(Y296&lt;&gt;"",COUNTIF('Jalon + top _horaire passage'!A:A,Y296),0)+IF(AA296&lt;&gt;"",COUNTIF('Jalon + top _horaire passage'!A:A,AA296),0)+IF(AB296&lt;&gt;"",COUNTIF('Jalon + top _horaire passage'!A:A,AB296),0)+IF(AD296&lt;&gt;"",COUNTIF('Jalon + top _horaire passage'!A:A,AD296),0)</f>
        <v>0</v>
      </c>
    </row>
    <row r="297" spans="1:44" x14ac:dyDescent="0.3">
      <c r="A297" s="77" t="s">
        <v>1644</v>
      </c>
      <c r="B297" s="159" t="s">
        <v>12</v>
      </c>
      <c r="C297" s="78" t="s">
        <v>40</v>
      </c>
      <c r="D297" s="77" t="s">
        <v>42</v>
      </c>
      <c r="E297" s="77" t="s">
        <v>1644</v>
      </c>
      <c r="F297" s="77" t="s">
        <v>1645</v>
      </c>
      <c r="G297" s="77" t="s">
        <v>1646</v>
      </c>
      <c r="H297" s="77" t="s">
        <v>44</v>
      </c>
      <c r="I297" s="77" t="s">
        <v>39</v>
      </c>
      <c r="J297" s="77" t="s">
        <v>571</v>
      </c>
      <c r="K297" s="78" t="s">
        <v>34</v>
      </c>
      <c r="L297" s="77" t="s">
        <v>98</v>
      </c>
      <c r="M297" s="74" t="s">
        <v>12474</v>
      </c>
      <c r="N297" s="74" t="s">
        <v>13</v>
      </c>
      <c r="O297" s="159"/>
      <c r="P297" s="77" t="s">
        <v>1647</v>
      </c>
      <c r="Q297" s="77" t="s">
        <v>35</v>
      </c>
      <c r="R297" s="77" t="s">
        <v>1644</v>
      </c>
      <c r="S297" s="77"/>
      <c r="T297" s="77" t="s">
        <v>9241</v>
      </c>
      <c r="U297" s="77" t="s">
        <v>9241</v>
      </c>
      <c r="V297" s="74" t="s">
        <v>216</v>
      </c>
      <c r="W297" s="100"/>
      <c r="X297" s="99"/>
      <c r="Y297" s="99"/>
      <c r="Z297" s="100"/>
      <c r="AA297" s="99"/>
      <c r="AB297" s="99"/>
      <c r="AC297" s="100" t="s">
        <v>1644</v>
      </c>
      <c r="AD297" s="100" t="s">
        <v>1648</v>
      </c>
      <c r="AE297" s="83"/>
      <c r="AF297" s="54"/>
      <c r="AG297" s="78" t="s">
        <v>12307</v>
      </c>
      <c r="AH297" s="77" t="s">
        <v>20</v>
      </c>
      <c r="AI297" s="77" t="s">
        <v>21</v>
      </c>
      <c r="AJ297" s="77" t="s">
        <v>46</v>
      </c>
      <c r="AK297" s="77" t="s">
        <v>1580</v>
      </c>
      <c r="AL297" s="77" t="s">
        <v>1581</v>
      </c>
      <c r="AM297" s="77" t="s">
        <v>25</v>
      </c>
      <c r="AN297" s="77" t="s">
        <v>49</v>
      </c>
      <c r="AO297" s="77" t="s">
        <v>1582</v>
      </c>
      <c r="AP297" s="77" t="s">
        <v>1583</v>
      </c>
      <c r="AQ297" s="77"/>
      <c r="AR297" s="79">
        <f>COUNTIF('Jalon + top _horaire passage'!A:A,A297)+IF(W297&lt;&gt;"",COUNTIF('Jalon + top _horaire passage'!A:A,W297),0)+IF(X297&lt;&gt;"",COUNTIF('Jalon + top _horaire passage'!A:A,X297),0)+IF(Y297&lt;&gt;"",COUNTIF('Jalon + top _horaire passage'!A:A,Y297),0)+IF(AA297&lt;&gt;"",COUNTIF('Jalon + top _horaire passage'!A:A,AA297),0)+IF(AB297&lt;&gt;"",COUNTIF('Jalon + top _horaire passage'!A:A,AB297),0)+IF(AD297&lt;&gt;"",COUNTIF('Jalon + top _horaire passage'!A:A,AD297),0)</f>
        <v>0</v>
      </c>
    </row>
    <row r="298" spans="1:44" x14ac:dyDescent="0.3">
      <c r="A298" s="77" t="s">
        <v>1649</v>
      </c>
      <c r="B298" s="159" t="s">
        <v>12</v>
      </c>
      <c r="C298" s="78" t="s">
        <v>676</v>
      </c>
      <c r="D298" s="77" t="s">
        <v>42</v>
      </c>
      <c r="E298" s="77" t="s">
        <v>1649</v>
      </c>
      <c r="F298" s="77" t="s">
        <v>12357</v>
      </c>
      <c r="G298" s="77" t="s">
        <v>1650</v>
      </c>
      <c r="H298" s="77" t="s">
        <v>44</v>
      </c>
      <c r="I298" s="77" t="s">
        <v>166</v>
      </c>
      <c r="J298" s="77" t="s">
        <v>19</v>
      </c>
      <c r="K298" s="78" t="s">
        <v>34</v>
      </c>
      <c r="L298" s="77" t="s">
        <v>98</v>
      </c>
      <c r="M298" s="74" t="s">
        <v>12475</v>
      </c>
      <c r="N298" s="74" t="s">
        <v>13</v>
      </c>
      <c r="O298" s="159"/>
      <c r="P298" s="77" t="s">
        <v>1651</v>
      </c>
      <c r="Q298" s="77" t="s">
        <v>30</v>
      </c>
      <c r="R298" s="77" t="s">
        <v>1649</v>
      </c>
      <c r="S298" s="77"/>
      <c r="T298" s="77"/>
      <c r="U298" s="77" t="s">
        <v>11666</v>
      </c>
      <c r="V298" s="74" t="s">
        <v>97</v>
      </c>
      <c r="W298" s="100"/>
      <c r="X298" s="99"/>
      <c r="Y298" s="99"/>
      <c r="Z298" s="100"/>
      <c r="AA298" s="99" t="s">
        <v>1656</v>
      </c>
      <c r="AB298" s="99"/>
      <c r="AC298" s="100" t="s">
        <v>1652</v>
      </c>
      <c r="AD298" s="100" t="s">
        <v>1653</v>
      </c>
      <c r="AE298" s="83"/>
      <c r="AF298" s="54"/>
      <c r="AG298" s="78" t="s">
        <v>10998</v>
      </c>
      <c r="AH298" s="77" t="s">
        <v>354</v>
      </c>
      <c r="AI298" s="77" t="s">
        <v>652</v>
      </c>
      <c r="AJ298" s="77" t="s">
        <v>653</v>
      </c>
      <c r="AK298" s="77" t="s">
        <v>654</v>
      </c>
      <c r="AL298" s="77" t="s">
        <v>655</v>
      </c>
      <c r="AM298" s="77" t="s">
        <v>170</v>
      </c>
      <c r="AN298" s="77" t="s">
        <v>679</v>
      </c>
      <c r="AO298" s="77" t="s">
        <v>1654</v>
      </c>
      <c r="AP298" s="77" t="s">
        <v>1655</v>
      </c>
      <c r="AQ298" s="77"/>
      <c r="AR298" s="79">
        <f>COUNTIF('Jalon + top _horaire passage'!A:A,A298)+IF(W298&lt;&gt;"",COUNTIF('Jalon + top _horaire passage'!A:A,W298),0)+IF(X298&lt;&gt;"",COUNTIF('Jalon + top _horaire passage'!A:A,X298),0)+IF(Y298&lt;&gt;"",COUNTIF('Jalon + top _horaire passage'!A:A,Y298),0)+IF(AA298&lt;&gt;"",COUNTIF('Jalon + top _horaire passage'!A:A,AA298),0)+IF(AB298&lt;&gt;"",COUNTIF('Jalon + top _horaire passage'!A:A,AB298),0)+IF(AD298&lt;&gt;"",COUNTIF('Jalon + top _horaire passage'!A:A,AD298),0)</f>
        <v>0</v>
      </c>
    </row>
    <row r="299" spans="1:44" x14ac:dyDescent="0.3">
      <c r="A299" s="77" t="s">
        <v>1657</v>
      </c>
      <c r="B299" s="159" t="s">
        <v>12</v>
      </c>
      <c r="C299" s="78" t="s">
        <v>676</v>
      </c>
      <c r="D299" s="77" t="s">
        <v>42</v>
      </c>
      <c r="E299" s="77" t="s">
        <v>1657</v>
      </c>
      <c r="F299" s="77" t="s">
        <v>12357</v>
      </c>
      <c r="G299" s="77" t="s">
        <v>1650</v>
      </c>
      <c r="H299" s="77" t="s">
        <v>44</v>
      </c>
      <c r="I299" s="77" t="s">
        <v>166</v>
      </c>
      <c r="J299" s="77" t="s">
        <v>19</v>
      </c>
      <c r="K299" s="78" t="s">
        <v>34</v>
      </c>
      <c r="L299" s="77" t="s">
        <v>98</v>
      </c>
      <c r="M299" s="74" t="s">
        <v>12475</v>
      </c>
      <c r="N299" s="74" t="s">
        <v>13</v>
      </c>
      <c r="O299" s="159"/>
      <c r="P299" s="77" t="s">
        <v>1658</v>
      </c>
      <c r="Q299" s="77" t="s">
        <v>30</v>
      </c>
      <c r="R299" s="77" t="s">
        <v>1657</v>
      </c>
      <c r="S299" s="77"/>
      <c r="T299" s="77"/>
      <c r="U299" s="77" t="s">
        <v>11667</v>
      </c>
      <c r="V299" s="74" t="s">
        <v>97</v>
      </c>
      <c r="W299" s="100"/>
      <c r="X299" s="99"/>
      <c r="Y299" s="99"/>
      <c r="Z299" s="100"/>
      <c r="AA299" s="99" t="s">
        <v>1661</v>
      </c>
      <c r="AB299" s="99"/>
      <c r="AC299" s="100" t="s">
        <v>1659</v>
      </c>
      <c r="AD299" s="100" t="s">
        <v>1660</v>
      </c>
      <c r="AE299" s="83"/>
      <c r="AF299" s="54"/>
      <c r="AG299" s="78" t="s">
        <v>10998</v>
      </c>
      <c r="AH299" s="77" t="s">
        <v>354</v>
      </c>
      <c r="AI299" s="77" t="s">
        <v>652</v>
      </c>
      <c r="AJ299" s="77" t="s">
        <v>653</v>
      </c>
      <c r="AK299" s="77" t="s">
        <v>654</v>
      </c>
      <c r="AL299" s="77" t="s">
        <v>655</v>
      </c>
      <c r="AM299" s="77" t="s">
        <v>170</v>
      </c>
      <c r="AN299" s="77" t="s">
        <v>679</v>
      </c>
      <c r="AO299" s="77" t="s">
        <v>1654</v>
      </c>
      <c r="AP299" s="77" t="s">
        <v>1655</v>
      </c>
      <c r="AQ299" s="77"/>
      <c r="AR299" s="79">
        <f>COUNTIF('Jalon + top _horaire passage'!A:A,A299)+IF(W299&lt;&gt;"",COUNTIF('Jalon + top _horaire passage'!A:A,W299),0)+IF(X299&lt;&gt;"",COUNTIF('Jalon + top _horaire passage'!A:A,X299),0)+IF(Y299&lt;&gt;"",COUNTIF('Jalon + top _horaire passage'!A:A,Y299),0)+IF(AA299&lt;&gt;"",COUNTIF('Jalon + top _horaire passage'!A:A,AA299),0)+IF(AB299&lt;&gt;"",COUNTIF('Jalon + top _horaire passage'!A:A,AB299),0)+IF(AD299&lt;&gt;"",COUNTIF('Jalon + top _horaire passage'!A:A,AD299),0)</f>
        <v>0</v>
      </c>
    </row>
    <row r="300" spans="1:44" x14ac:dyDescent="0.3">
      <c r="A300" s="77" t="s">
        <v>1662</v>
      </c>
      <c r="B300" s="159" t="s">
        <v>12</v>
      </c>
      <c r="C300" s="78" t="s">
        <v>676</v>
      </c>
      <c r="D300" s="77" t="s">
        <v>42</v>
      </c>
      <c r="E300" s="77" t="s">
        <v>1662</v>
      </c>
      <c r="F300" s="77" t="s">
        <v>12357</v>
      </c>
      <c r="G300" s="77" t="s">
        <v>1650</v>
      </c>
      <c r="H300" s="77" t="s">
        <v>44</v>
      </c>
      <c r="I300" s="77" t="s">
        <v>166</v>
      </c>
      <c r="J300" s="77" t="s">
        <v>571</v>
      </c>
      <c r="K300" s="78" t="s">
        <v>34</v>
      </c>
      <c r="L300" s="77" t="s">
        <v>98</v>
      </c>
      <c r="M300" s="74" t="s">
        <v>12475</v>
      </c>
      <c r="N300" s="74" t="s">
        <v>13</v>
      </c>
      <c r="O300" s="159"/>
      <c r="P300" s="77" t="s">
        <v>1663</v>
      </c>
      <c r="Q300" s="77" t="s">
        <v>30</v>
      </c>
      <c r="R300" s="77" t="s">
        <v>1662</v>
      </c>
      <c r="S300" s="77"/>
      <c r="T300" s="77" t="s">
        <v>9241</v>
      </c>
      <c r="U300" s="77" t="s">
        <v>1664</v>
      </c>
      <c r="V300" s="74" t="s">
        <v>216</v>
      </c>
      <c r="W300" s="100"/>
      <c r="X300" s="99"/>
      <c r="Y300" s="99"/>
      <c r="Z300" s="100"/>
      <c r="AA300" s="99" t="s">
        <v>1667</v>
      </c>
      <c r="AB300" s="99"/>
      <c r="AC300" s="100" t="s">
        <v>1665</v>
      </c>
      <c r="AD300" s="100" t="s">
        <v>1666</v>
      </c>
      <c r="AE300" s="83"/>
      <c r="AF300" s="54"/>
      <c r="AG300" s="78" t="s">
        <v>12307</v>
      </c>
      <c r="AH300" s="77" t="s">
        <v>354</v>
      </c>
      <c r="AI300" s="77" t="s">
        <v>652</v>
      </c>
      <c r="AJ300" s="77" t="s">
        <v>653</v>
      </c>
      <c r="AK300" s="77" t="s">
        <v>654</v>
      </c>
      <c r="AL300" s="77" t="s">
        <v>655</v>
      </c>
      <c r="AM300" s="77" t="s">
        <v>170</v>
      </c>
      <c r="AN300" s="77" t="s">
        <v>679</v>
      </c>
      <c r="AO300" s="77" t="s">
        <v>1654</v>
      </c>
      <c r="AP300" s="77" t="s">
        <v>1655</v>
      </c>
      <c r="AQ300" s="77"/>
      <c r="AR300" s="79">
        <f>COUNTIF('Jalon + top _horaire passage'!A:A,A300)+IF(W300&lt;&gt;"",COUNTIF('Jalon + top _horaire passage'!A:A,W300),0)+IF(X300&lt;&gt;"",COUNTIF('Jalon + top _horaire passage'!A:A,X300),0)+IF(Y300&lt;&gt;"",COUNTIF('Jalon + top _horaire passage'!A:A,Y300),0)+IF(AA300&lt;&gt;"",COUNTIF('Jalon + top _horaire passage'!A:A,AA300),0)+IF(AB300&lt;&gt;"",COUNTIF('Jalon + top _horaire passage'!A:A,AB300),0)+IF(AD300&lt;&gt;"",COUNTIF('Jalon + top _horaire passage'!A:A,AD300),0)</f>
        <v>0</v>
      </c>
    </row>
    <row r="301" spans="1:44" x14ac:dyDescent="0.3">
      <c r="A301" s="77" t="s">
        <v>1668</v>
      </c>
      <c r="B301" s="159" t="s">
        <v>12</v>
      </c>
      <c r="C301" s="78" t="s">
        <v>676</v>
      </c>
      <c r="D301" s="77" t="s">
        <v>42</v>
      </c>
      <c r="E301" s="77" t="s">
        <v>1668</v>
      </c>
      <c r="F301" s="77" t="s">
        <v>12357</v>
      </c>
      <c r="G301" s="77" t="s">
        <v>1650</v>
      </c>
      <c r="H301" s="77" t="s">
        <v>44</v>
      </c>
      <c r="I301" s="77" t="s">
        <v>166</v>
      </c>
      <c r="J301" s="77" t="s">
        <v>19</v>
      </c>
      <c r="K301" s="78" t="s">
        <v>34</v>
      </c>
      <c r="L301" s="77" t="s">
        <v>98</v>
      </c>
      <c r="M301" s="74" t="s">
        <v>12475</v>
      </c>
      <c r="N301" s="74" t="s">
        <v>13</v>
      </c>
      <c r="O301" s="159"/>
      <c r="P301" s="77" t="s">
        <v>1669</v>
      </c>
      <c r="Q301" s="77" t="s">
        <v>30</v>
      </c>
      <c r="R301" s="77" t="s">
        <v>1668</v>
      </c>
      <c r="S301" s="77"/>
      <c r="T301" s="77"/>
      <c r="U301" s="77" t="s">
        <v>11668</v>
      </c>
      <c r="V301" s="74" t="s">
        <v>97</v>
      </c>
      <c r="W301" s="100"/>
      <c r="X301" s="99"/>
      <c r="Y301" s="99"/>
      <c r="Z301" s="100"/>
      <c r="AA301" s="99" t="s">
        <v>1672</v>
      </c>
      <c r="AB301" s="99"/>
      <c r="AC301" s="100" t="s">
        <v>1670</v>
      </c>
      <c r="AD301" s="100" t="s">
        <v>1671</v>
      </c>
      <c r="AE301" s="83"/>
      <c r="AF301" s="54"/>
      <c r="AG301" s="78" t="s">
        <v>10998</v>
      </c>
      <c r="AH301" s="77" t="s">
        <v>354</v>
      </c>
      <c r="AI301" s="77" t="s">
        <v>652</v>
      </c>
      <c r="AJ301" s="77" t="s">
        <v>653</v>
      </c>
      <c r="AK301" s="77" t="s">
        <v>654</v>
      </c>
      <c r="AL301" s="77" t="s">
        <v>655</v>
      </c>
      <c r="AM301" s="77" t="s">
        <v>170</v>
      </c>
      <c r="AN301" s="77" t="s">
        <v>679</v>
      </c>
      <c r="AO301" s="77" t="s">
        <v>1654</v>
      </c>
      <c r="AP301" s="77" t="s">
        <v>1655</v>
      </c>
      <c r="AQ301" s="77"/>
      <c r="AR301" s="79">
        <f>COUNTIF('Jalon + top _horaire passage'!A:A,A301)+IF(W301&lt;&gt;"",COUNTIF('Jalon + top _horaire passage'!A:A,W301),0)+IF(X301&lt;&gt;"",COUNTIF('Jalon + top _horaire passage'!A:A,X301),0)+IF(Y301&lt;&gt;"",COUNTIF('Jalon + top _horaire passage'!A:A,Y301),0)+IF(AA301&lt;&gt;"",COUNTIF('Jalon + top _horaire passage'!A:A,AA301),0)+IF(AB301&lt;&gt;"",COUNTIF('Jalon + top _horaire passage'!A:A,AB301),0)+IF(AD301&lt;&gt;"",COUNTIF('Jalon + top _horaire passage'!A:A,AD301),0)</f>
        <v>0</v>
      </c>
    </row>
    <row r="302" spans="1:44" x14ac:dyDescent="0.3">
      <c r="A302" s="77" t="s">
        <v>1673</v>
      </c>
      <c r="B302" s="159" t="s">
        <v>12</v>
      </c>
      <c r="C302" s="78" t="s">
        <v>676</v>
      </c>
      <c r="D302" s="77" t="s">
        <v>42</v>
      </c>
      <c r="E302" s="77" t="s">
        <v>1673</v>
      </c>
      <c r="F302" s="77" t="s">
        <v>12357</v>
      </c>
      <c r="G302" s="77" t="s">
        <v>1650</v>
      </c>
      <c r="H302" s="77" t="s">
        <v>44</v>
      </c>
      <c r="I302" s="77" t="s">
        <v>166</v>
      </c>
      <c r="J302" s="77" t="s">
        <v>19</v>
      </c>
      <c r="K302" s="78" t="s">
        <v>34</v>
      </c>
      <c r="L302" s="77" t="s">
        <v>15</v>
      </c>
      <c r="M302" s="74" t="s">
        <v>12475</v>
      </c>
      <c r="N302" s="74" t="s">
        <v>13</v>
      </c>
      <c r="O302" s="159"/>
      <c r="P302" s="77" t="s">
        <v>1674</v>
      </c>
      <c r="Q302" s="77" t="s">
        <v>30</v>
      </c>
      <c r="R302" s="77" t="s">
        <v>1673</v>
      </c>
      <c r="S302" s="77"/>
      <c r="T302" s="77"/>
      <c r="U302" s="77" t="s">
        <v>1675</v>
      </c>
      <c r="V302" s="74" t="s">
        <v>97</v>
      </c>
      <c r="W302" s="100"/>
      <c r="X302" s="99"/>
      <c r="Y302" s="99"/>
      <c r="Z302" s="100"/>
      <c r="AA302" s="99" t="s">
        <v>1678</v>
      </c>
      <c r="AB302" s="99"/>
      <c r="AC302" s="100" t="s">
        <v>1676</v>
      </c>
      <c r="AD302" s="100" t="s">
        <v>1677</v>
      </c>
      <c r="AE302" s="83"/>
      <c r="AF302" s="54"/>
      <c r="AG302" s="78" t="s">
        <v>12471</v>
      </c>
      <c r="AH302" s="77" t="s">
        <v>354</v>
      </c>
      <c r="AI302" s="77" t="s">
        <v>652</v>
      </c>
      <c r="AJ302" s="77" t="s">
        <v>653</v>
      </c>
      <c r="AK302" s="77" t="s">
        <v>654</v>
      </c>
      <c r="AL302" s="77" t="s">
        <v>655</v>
      </c>
      <c r="AM302" s="77" t="s">
        <v>170</v>
      </c>
      <c r="AN302" s="77" t="s">
        <v>679</v>
      </c>
      <c r="AO302" s="77" t="s">
        <v>1654</v>
      </c>
      <c r="AP302" s="77" t="s">
        <v>1655</v>
      </c>
      <c r="AQ302" s="77"/>
      <c r="AR302" s="79">
        <f>COUNTIF('Jalon + top _horaire passage'!A:A,A302)+IF(W302&lt;&gt;"",COUNTIF('Jalon + top _horaire passage'!A:A,W302),0)+IF(X302&lt;&gt;"",COUNTIF('Jalon + top _horaire passage'!A:A,X302),0)+IF(Y302&lt;&gt;"",COUNTIF('Jalon + top _horaire passage'!A:A,Y302),0)+IF(AA302&lt;&gt;"",COUNTIF('Jalon + top _horaire passage'!A:A,AA302),0)+IF(AB302&lt;&gt;"",COUNTIF('Jalon + top _horaire passage'!A:A,AB302),0)+IF(AD302&lt;&gt;"",COUNTIF('Jalon + top _horaire passage'!A:A,AD302),0)</f>
        <v>0</v>
      </c>
    </row>
    <row r="303" spans="1:44" x14ac:dyDescent="0.3">
      <c r="A303" s="77" t="s">
        <v>1679</v>
      </c>
      <c r="B303" s="159" t="s">
        <v>12</v>
      </c>
      <c r="C303" s="78" t="s">
        <v>676</v>
      </c>
      <c r="D303" s="77" t="s">
        <v>42</v>
      </c>
      <c r="E303" s="77" t="s">
        <v>1679</v>
      </c>
      <c r="F303" s="77" t="s">
        <v>12357</v>
      </c>
      <c r="G303" s="77" t="s">
        <v>1650</v>
      </c>
      <c r="H303" s="77" t="s">
        <v>44</v>
      </c>
      <c r="I303" s="77" t="s">
        <v>166</v>
      </c>
      <c r="J303" s="77" t="s">
        <v>19</v>
      </c>
      <c r="K303" s="78" t="s">
        <v>34</v>
      </c>
      <c r="L303" s="77" t="s">
        <v>98</v>
      </c>
      <c r="M303" s="74" t="s">
        <v>12475</v>
      </c>
      <c r="N303" s="74" t="s">
        <v>13</v>
      </c>
      <c r="O303" s="159"/>
      <c r="P303" s="77" t="s">
        <v>1680</v>
      </c>
      <c r="Q303" s="77" t="s">
        <v>30</v>
      </c>
      <c r="R303" s="77" t="s">
        <v>1679</v>
      </c>
      <c r="S303" s="77"/>
      <c r="T303" s="77"/>
      <c r="U303" s="77" t="s">
        <v>11669</v>
      </c>
      <c r="V303" s="74" t="s">
        <v>97</v>
      </c>
      <c r="W303" s="100"/>
      <c r="X303" s="99"/>
      <c r="Y303" s="99"/>
      <c r="Z303" s="100"/>
      <c r="AA303" s="99" t="s">
        <v>1683</v>
      </c>
      <c r="AB303" s="99"/>
      <c r="AC303" s="100" t="s">
        <v>1681</v>
      </c>
      <c r="AD303" s="100" t="s">
        <v>1682</v>
      </c>
      <c r="AE303" s="83"/>
      <c r="AF303" s="54"/>
      <c r="AG303" s="78" t="s">
        <v>10998</v>
      </c>
      <c r="AH303" s="77" t="s">
        <v>354</v>
      </c>
      <c r="AI303" s="77" t="s">
        <v>652</v>
      </c>
      <c r="AJ303" s="77" t="s">
        <v>653</v>
      </c>
      <c r="AK303" s="77" t="s">
        <v>654</v>
      </c>
      <c r="AL303" s="77" t="s">
        <v>655</v>
      </c>
      <c r="AM303" s="77" t="s">
        <v>170</v>
      </c>
      <c r="AN303" s="77" t="s">
        <v>679</v>
      </c>
      <c r="AO303" s="77" t="s">
        <v>1654</v>
      </c>
      <c r="AP303" s="77" t="s">
        <v>1655</v>
      </c>
      <c r="AQ303" s="77"/>
      <c r="AR303" s="79">
        <f>COUNTIF('Jalon + top _horaire passage'!A:A,A303)+IF(W303&lt;&gt;"",COUNTIF('Jalon + top _horaire passage'!A:A,W303),0)+IF(X303&lt;&gt;"",COUNTIF('Jalon + top _horaire passage'!A:A,X303),0)+IF(Y303&lt;&gt;"",COUNTIF('Jalon + top _horaire passage'!A:A,Y303),0)+IF(AA303&lt;&gt;"",COUNTIF('Jalon + top _horaire passage'!A:A,AA303),0)+IF(AB303&lt;&gt;"",COUNTIF('Jalon + top _horaire passage'!A:A,AB303),0)+IF(AD303&lt;&gt;"",COUNTIF('Jalon + top _horaire passage'!A:A,AD303),0)</f>
        <v>0</v>
      </c>
    </row>
    <row r="304" spans="1:44" x14ac:dyDescent="0.3">
      <c r="A304" s="77" t="s">
        <v>1684</v>
      </c>
      <c r="B304" s="159" t="s">
        <v>12</v>
      </c>
      <c r="C304" s="78" t="s">
        <v>676</v>
      </c>
      <c r="D304" s="77" t="s">
        <v>42</v>
      </c>
      <c r="E304" s="77" t="s">
        <v>1684</v>
      </c>
      <c r="F304" s="77" t="s">
        <v>12357</v>
      </c>
      <c r="G304" s="77" t="s">
        <v>1650</v>
      </c>
      <c r="H304" s="77" t="s">
        <v>44</v>
      </c>
      <c r="I304" s="77" t="s">
        <v>166</v>
      </c>
      <c r="J304" s="77" t="s">
        <v>19</v>
      </c>
      <c r="K304" s="78" t="s">
        <v>34</v>
      </c>
      <c r="L304" s="77" t="s">
        <v>98</v>
      </c>
      <c r="M304" s="74" t="s">
        <v>12475</v>
      </c>
      <c r="N304" s="74" t="s">
        <v>13</v>
      </c>
      <c r="O304" s="159"/>
      <c r="P304" s="77" t="s">
        <v>1685</v>
      </c>
      <c r="Q304" s="77" t="s">
        <v>30</v>
      </c>
      <c r="R304" s="77" t="s">
        <v>1684</v>
      </c>
      <c r="S304" s="77"/>
      <c r="T304" s="77"/>
      <c r="U304" s="77" t="s">
        <v>11670</v>
      </c>
      <c r="V304" s="74" t="s">
        <v>97</v>
      </c>
      <c r="W304" s="100"/>
      <c r="X304" s="99"/>
      <c r="Y304" s="99"/>
      <c r="Z304" s="100"/>
      <c r="AA304" s="99" t="s">
        <v>1688</v>
      </c>
      <c r="AB304" s="99"/>
      <c r="AC304" s="100" t="s">
        <v>1686</v>
      </c>
      <c r="AD304" s="100" t="s">
        <v>1687</v>
      </c>
      <c r="AE304" s="83"/>
      <c r="AF304" s="54"/>
      <c r="AG304" s="78" t="s">
        <v>10998</v>
      </c>
      <c r="AH304" s="77" t="s">
        <v>354</v>
      </c>
      <c r="AI304" s="77" t="s">
        <v>652</v>
      </c>
      <c r="AJ304" s="77" t="s">
        <v>653</v>
      </c>
      <c r="AK304" s="77" t="s">
        <v>654</v>
      </c>
      <c r="AL304" s="77" t="s">
        <v>655</v>
      </c>
      <c r="AM304" s="77" t="s">
        <v>170</v>
      </c>
      <c r="AN304" s="77" t="s">
        <v>679</v>
      </c>
      <c r="AO304" s="77" t="s">
        <v>1654</v>
      </c>
      <c r="AP304" s="77" t="s">
        <v>1655</v>
      </c>
      <c r="AQ304" s="77"/>
      <c r="AR304" s="79">
        <f>COUNTIF('Jalon + top _horaire passage'!A:A,A304)+IF(W304&lt;&gt;"",COUNTIF('Jalon + top _horaire passage'!A:A,W304),0)+IF(X304&lt;&gt;"",COUNTIF('Jalon + top _horaire passage'!A:A,X304),0)+IF(Y304&lt;&gt;"",COUNTIF('Jalon + top _horaire passage'!A:A,Y304),0)+IF(AA304&lt;&gt;"",COUNTIF('Jalon + top _horaire passage'!A:A,AA304),0)+IF(AB304&lt;&gt;"",COUNTIF('Jalon + top _horaire passage'!A:A,AB304),0)+IF(AD304&lt;&gt;"",COUNTIF('Jalon + top _horaire passage'!A:A,AD304),0)</f>
        <v>0</v>
      </c>
    </row>
    <row r="305" spans="1:44" x14ac:dyDescent="0.3">
      <c r="A305" s="77" t="s">
        <v>1689</v>
      </c>
      <c r="B305" s="159" t="s">
        <v>12</v>
      </c>
      <c r="C305" s="78" t="s">
        <v>676</v>
      </c>
      <c r="D305" s="77" t="s">
        <v>42</v>
      </c>
      <c r="E305" s="77" t="s">
        <v>1689</v>
      </c>
      <c r="F305" s="77" t="s">
        <v>12357</v>
      </c>
      <c r="G305" s="77" t="s">
        <v>1650</v>
      </c>
      <c r="H305" s="77" t="s">
        <v>44</v>
      </c>
      <c r="I305" s="77" t="s">
        <v>166</v>
      </c>
      <c r="J305" s="77" t="s">
        <v>571</v>
      </c>
      <c r="K305" s="78" t="s">
        <v>34</v>
      </c>
      <c r="L305" s="77" t="s">
        <v>98</v>
      </c>
      <c r="M305" s="74" t="s">
        <v>12475</v>
      </c>
      <c r="N305" s="74" t="s">
        <v>13</v>
      </c>
      <c r="O305" s="159"/>
      <c r="P305" s="77" t="s">
        <v>1690</v>
      </c>
      <c r="Q305" s="77" t="s">
        <v>30</v>
      </c>
      <c r="R305" s="77" t="s">
        <v>1689</v>
      </c>
      <c r="S305" s="77"/>
      <c r="T305" s="77" t="s">
        <v>9241</v>
      </c>
      <c r="U305" s="77" t="s">
        <v>1691</v>
      </c>
      <c r="V305" s="74" t="s">
        <v>216</v>
      </c>
      <c r="W305" s="100"/>
      <c r="X305" s="99"/>
      <c r="Y305" s="99"/>
      <c r="Z305" s="100"/>
      <c r="AA305" s="99" t="s">
        <v>1694</v>
      </c>
      <c r="AB305" s="99"/>
      <c r="AC305" s="100" t="s">
        <v>1692</v>
      </c>
      <c r="AD305" s="100" t="s">
        <v>1693</v>
      </c>
      <c r="AE305" s="83"/>
      <c r="AF305" s="54"/>
      <c r="AG305" s="78" t="s">
        <v>12307</v>
      </c>
      <c r="AH305" s="77" t="s">
        <v>354</v>
      </c>
      <c r="AI305" s="77" t="s">
        <v>652</v>
      </c>
      <c r="AJ305" s="77" t="s">
        <v>653</v>
      </c>
      <c r="AK305" s="77" t="s">
        <v>654</v>
      </c>
      <c r="AL305" s="77" t="s">
        <v>655</v>
      </c>
      <c r="AM305" s="77" t="s">
        <v>170</v>
      </c>
      <c r="AN305" s="77" t="s">
        <v>679</v>
      </c>
      <c r="AO305" s="77" t="s">
        <v>1654</v>
      </c>
      <c r="AP305" s="77" t="s">
        <v>1655</v>
      </c>
      <c r="AQ305" s="77"/>
      <c r="AR305" s="79">
        <f>COUNTIF('Jalon + top _horaire passage'!A:A,A305)+IF(W305&lt;&gt;"",COUNTIF('Jalon + top _horaire passage'!A:A,W305),0)+IF(X305&lt;&gt;"",COUNTIF('Jalon + top _horaire passage'!A:A,X305),0)+IF(Y305&lt;&gt;"",COUNTIF('Jalon + top _horaire passage'!A:A,Y305),0)+IF(AA305&lt;&gt;"",COUNTIF('Jalon + top _horaire passage'!A:A,AA305),0)+IF(AB305&lt;&gt;"",COUNTIF('Jalon + top _horaire passage'!A:A,AB305),0)+IF(AD305&lt;&gt;"",COUNTIF('Jalon + top _horaire passage'!A:A,AD305),0)</f>
        <v>0</v>
      </c>
    </row>
    <row r="306" spans="1:44" x14ac:dyDescent="0.3">
      <c r="A306" s="77" t="s">
        <v>1695</v>
      </c>
      <c r="B306" s="159" t="s">
        <v>12</v>
      </c>
      <c r="C306" s="78" t="s">
        <v>676</v>
      </c>
      <c r="D306" s="77" t="s">
        <v>42</v>
      </c>
      <c r="E306" s="77" t="s">
        <v>1695</v>
      </c>
      <c r="F306" s="77" t="s">
        <v>12357</v>
      </c>
      <c r="G306" s="77" t="s">
        <v>1650</v>
      </c>
      <c r="H306" s="77" t="s">
        <v>44</v>
      </c>
      <c r="I306" s="77" t="s">
        <v>166</v>
      </c>
      <c r="J306" s="77" t="s">
        <v>571</v>
      </c>
      <c r="K306" s="78" t="s">
        <v>34</v>
      </c>
      <c r="L306" s="77" t="s">
        <v>98</v>
      </c>
      <c r="M306" s="74" t="s">
        <v>12475</v>
      </c>
      <c r="N306" s="74" t="s">
        <v>13</v>
      </c>
      <c r="O306" s="159"/>
      <c r="P306" s="77" t="s">
        <v>1696</v>
      </c>
      <c r="Q306" s="77" t="s">
        <v>30</v>
      </c>
      <c r="R306" s="77" t="s">
        <v>1695</v>
      </c>
      <c r="S306" s="77"/>
      <c r="T306" s="77" t="s">
        <v>9241</v>
      </c>
      <c r="U306" s="77" t="s">
        <v>1697</v>
      </c>
      <c r="V306" s="74" t="s">
        <v>216</v>
      </c>
      <c r="W306" s="100"/>
      <c r="X306" s="99"/>
      <c r="Y306" s="99"/>
      <c r="Z306" s="100"/>
      <c r="AA306" s="99" t="s">
        <v>1700</v>
      </c>
      <c r="AB306" s="99"/>
      <c r="AC306" s="100" t="s">
        <v>1698</v>
      </c>
      <c r="AD306" s="100" t="s">
        <v>1699</v>
      </c>
      <c r="AE306" s="83"/>
      <c r="AF306" s="54"/>
      <c r="AG306" s="78" t="s">
        <v>12307</v>
      </c>
      <c r="AH306" s="77" t="s">
        <v>354</v>
      </c>
      <c r="AI306" s="77" t="s">
        <v>652</v>
      </c>
      <c r="AJ306" s="77" t="s">
        <v>653</v>
      </c>
      <c r="AK306" s="77" t="s">
        <v>654</v>
      </c>
      <c r="AL306" s="77" t="s">
        <v>655</v>
      </c>
      <c r="AM306" s="77" t="s">
        <v>170</v>
      </c>
      <c r="AN306" s="77" t="s">
        <v>679</v>
      </c>
      <c r="AO306" s="77" t="s">
        <v>1654</v>
      </c>
      <c r="AP306" s="77" t="s">
        <v>1655</v>
      </c>
      <c r="AQ306" s="77"/>
      <c r="AR306" s="79">
        <f>COUNTIF('Jalon + top _horaire passage'!A:A,A306)+IF(W306&lt;&gt;"",COUNTIF('Jalon + top _horaire passage'!A:A,W306),0)+IF(X306&lt;&gt;"",COUNTIF('Jalon + top _horaire passage'!A:A,X306),0)+IF(Y306&lt;&gt;"",COUNTIF('Jalon + top _horaire passage'!A:A,Y306),0)+IF(AA306&lt;&gt;"",COUNTIF('Jalon + top _horaire passage'!A:A,AA306),0)+IF(AB306&lt;&gt;"",COUNTIF('Jalon + top _horaire passage'!A:A,AB306),0)+IF(AD306&lt;&gt;"",COUNTIF('Jalon + top _horaire passage'!A:A,AD306),0)</f>
        <v>0</v>
      </c>
    </row>
    <row r="307" spans="1:44" x14ac:dyDescent="0.3">
      <c r="A307" s="77" t="s">
        <v>1701</v>
      </c>
      <c r="B307" s="159" t="s">
        <v>1703</v>
      </c>
      <c r="C307" s="78" t="s">
        <v>40</v>
      </c>
      <c r="D307" s="77" t="s">
        <v>42</v>
      </c>
      <c r="E307" s="77" t="s">
        <v>1701</v>
      </c>
      <c r="F307" s="77" t="s">
        <v>12358</v>
      </c>
      <c r="G307" s="77" t="s">
        <v>1702</v>
      </c>
      <c r="H307" s="77" t="s">
        <v>44</v>
      </c>
      <c r="I307" s="77" t="s">
        <v>39</v>
      </c>
      <c r="J307" s="77" t="s">
        <v>19</v>
      </c>
      <c r="K307" s="78" t="s">
        <v>34</v>
      </c>
      <c r="L307" s="77" t="s">
        <v>98</v>
      </c>
      <c r="M307" s="74" t="s">
        <v>12474</v>
      </c>
      <c r="N307" s="74" t="s">
        <v>12032</v>
      </c>
      <c r="O307" s="159"/>
      <c r="P307" s="77" t="s">
        <v>1704</v>
      </c>
      <c r="Q307" s="77" t="s">
        <v>30</v>
      </c>
      <c r="R307" s="77" t="s">
        <v>1701</v>
      </c>
      <c r="S307" s="77"/>
      <c r="T307" s="77"/>
      <c r="U307" s="77" t="s">
        <v>11232</v>
      </c>
      <c r="V307" s="74" t="s">
        <v>97</v>
      </c>
      <c r="W307" s="100"/>
      <c r="X307" s="99"/>
      <c r="Y307" s="99"/>
      <c r="Z307" s="100"/>
      <c r="AA307" s="99" t="s">
        <v>1708</v>
      </c>
      <c r="AB307" s="99"/>
      <c r="AC307" s="100" t="s">
        <v>1706</v>
      </c>
      <c r="AD307" s="100" t="s">
        <v>1707</v>
      </c>
      <c r="AE307" s="83"/>
      <c r="AF307" s="54"/>
      <c r="AG307" s="78" t="s">
        <v>10998</v>
      </c>
      <c r="AH307" s="77" t="s">
        <v>20</v>
      </c>
      <c r="AI307" s="77" t="s">
        <v>21</v>
      </c>
      <c r="AJ307" s="77" t="s">
        <v>46</v>
      </c>
      <c r="AK307" s="77" t="s">
        <v>1005</v>
      </c>
      <c r="AL307" s="77" t="s">
        <v>1006</v>
      </c>
      <c r="AM307" s="77" t="s">
        <v>25</v>
      </c>
      <c r="AN307" s="77" t="s">
        <v>49</v>
      </c>
      <c r="AO307" s="77" t="s">
        <v>50</v>
      </c>
      <c r="AP307" s="77" t="s">
        <v>51</v>
      </c>
      <c r="AQ307" s="77"/>
      <c r="AR307" s="79">
        <f>COUNTIF('Jalon + top _horaire passage'!A:A,A307)+IF(W307&lt;&gt;"",COUNTIF('Jalon + top _horaire passage'!A:A,W307),0)+IF(X307&lt;&gt;"",COUNTIF('Jalon + top _horaire passage'!A:A,X307),0)+IF(Y307&lt;&gt;"",COUNTIF('Jalon + top _horaire passage'!A:A,Y307),0)+IF(AA307&lt;&gt;"",COUNTIF('Jalon + top _horaire passage'!A:A,AA307),0)+IF(AB307&lt;&gt;"",COUNTIF('Jalon + top _horaire passage'!A:A,AB307),0)+IF(AD307&lt;&gt;"",COUNTIF('Jalon + top _horaire passage'!A:A,AD307),0)</f>
        <v>0</v>
      </c>
    </row>
    <row r="308" spans="1:44" x14ac:dyDescent="0.3">
      <c r="A308" s="77" t="s">
        <v>1709</v>
      </c>
      <c r="B308" s="159" t="s">
        <v>1711</v>
      </c>
      <c r="C308" s="78" t="s">
        <v>59</v>
      </c>
      <c r="D308" s="77" t="s">
        <v>42</v>
      </c>
      <c r="E308" s="77" t="s">
        <v>1709</v>
      </c>
      <c r="F308" s="77" t="s">
        <v>12359</v>
      </c>
      <c r="G308" s="77" t="s">
        <v>1710</v>
      </c>
      <c r="H308" s="77" t="s">
        <v>44</v>
      </c>
      <c r="I308" s="77" t="s">
        <v>17</v>
      </c>
      <c r="J308" s="77" t="s">
        <v>19</v>
      </c>
      <c r="K308" s="78" t="s">
        <v>34</v>
      </c>
      <c r="L308" s="101" t="s">
        <v>15</v>
      </c>
      <c r="M308" s="74" t="s">
        <v>12473</v>
      </c>
      <c r="N308" s="74" t="s">
        <v>13</v>
      </c>
      <c r="O308" s="159"/>
      <c r="P308" s="77" t="s">
        <v>1712</v>
      </c>
      <c r="Q308" s="77" t="s">
        <v>35</v>
      </c>
      <c r="R308" s="77" t="s">
        <v>1709</v>
      </c>
      <c r="S308" s="77"/>
      <c r="T308" s="77"/>
      <c r="U308" s="77" t="s">
        <v>11006</v>
      </c>
      <c r="V308" s="74" t="s">
        <v>97</v>
      </c>
      <c r="W308" s="100"/>
      <c r="X308" s="99"/>
      <c r="Y308" s="99" t="s">
        <v>1715</v>
      </c>
      <c r="Z308" s="102" t="s">
        <v>11881</v>
      </c>
      <c r="AA308" s="99" t="s">
        <v>12233</v>
      </c>
      <c r="AB308" s="99"/>
      <c r="AC308" s="100" t="s">
        <v>1713</v>
      </c>
      <c r="AD308" s="100" t="s">
        <v>1714</v>
      </c>
      <c r="AE308" s="83"/>
      <c r="AF308" s="54" t="s">
        <v>12029</v>
      </c>
      <c r="AG308" s="78" t="s">
        <v>10998</v>
      </c>
      <c r="AH308" s="77" t="s">
        <v>20</v>
      </c>
      <c r="AI308" s="77" t="s">
        <v>305</v>
      </c>
      <c r="AJ308" s="77" t="s">
        <v>306</v>
      </c>
      <c r="AK308" s="77" t="s">
        <v>307</v>
      </c>
      <c r="AL308" s="77" t="s">
        <v>815</v>
      </c>
      <c r="AM308" s="77" t="s">
        <v>25</v>
      </c>
      <c r="AN308" s="77" t="s">
        <v>309</v>
      </c>
      <c r="AO308" s="77" t="s">
        <v>310</v>
      </c>
      <c r="AP308" s="77" t="s">
        <v>311</v>
      </c>
      <c r="AQ308" s="77"/>
      <c r="AR308" s="79">
        <f>COUNTIF('Jalon + top _horaire passage'!A:A,A308)+IF(W308&lt;&gt;"",COUNTIF('Jalon + top _horaire passage'!A:A,W308),0)+IF(X308&lt;&gt;"",COUNTIF('Jalon + top _horaire passage'!A:A,X308),0)+IF(Y308&lt;&gt;"",COUNTIF('Jalon + top _horaire passage'!A:A,Y308),0)+IF(AA308&lt;&gt;"",COUNTIF('Jalon + top _horaire passage'!A:A,AA308),0)+IF(AB308&lt;&gt;"",COUNTIF('Jalon + top _horaire passage'!A:A,AB308),0)+IF(AD308&lt;&gt;"",COUNTIF('Jalon + top _horaire passage'!A:A,AD308),0)</f>
        <v>0</v>
      </c>
    </row>
    <row r="309" spans="1:44" x14ac:dyDescent="0.3">
      <c r="A309" s="77" t="s">
        <v>1716</v>
      </c>
      <c r="B309" s="159" t="s">
        <v>1717</v>
      </c>
      <c r="C309" s="78" t="s">
        <v>40</v>
      </c>
      <c r="D309" s="77" t="s">
        <v>42</v>
      </c>
      <c r="E309" s="77" t="s">
        <v>1716</v>
      </c>
      <c r="F309" s="77" t="s">
        <v>12358</v>
      </c>
      <c r="G309" s="77" t="s">
        <v>1702</v>
      </c>
      <c r="H309" s="77" t="s">
        <v>44</v>
      </c>
      <c r="I309" s="77" t="s">
        <v>39</v>
      </c>
      <c r="J309" s="77" t="s">
        <v>19</v>
      </c>
      <c r="K309" s="78" t="s">
        <v>34</v>
      </c>
      <c r="L309" s="77" t="s">
        <v>98</v>
      </c>
      <c r="M309" s="74" t="s">
        <v>12474</v>
      </c>
      <c r="N309" s="74" t="s">
        <v>12032</v>
      </c>
      <c r="O309" s="159"/>
      <c r="P309" s="77" t="s">
        <v>1718</v>
      </c>
      <c r="Q309" s="77" t="s">
        <v>30</v>
      </c>
      <c r="R309" s="77" t="s">
        <v>1716</v>
      </c>
      <c r="S309" s="77"/>
      <c r="T309" s="77"/>
      <c r="U309" s="77" t="s">
        <v>11233</v>
      </c>
      <c r="V309" s="74" t="s">
        <v>97</v>
      </c>
      <c r="W309" s="100"/>
      <c r="X309" s="99"/>
      <c r="Y309" s="99"/>
      <c r="Z309" s="100"/>
      <c r="AA309" s="99" t="s">
        <v>1722</v>
      </c>
      <c r="AB309" s="99"/>
      <c r="AC309" s="100" t="s">
        <v>1720</v>
      </c>
      <c r="AD309" s="100" t="s">
        <v>1721</v>
      </c>
      <c r="AE309" s="83"/>
      <c r="AF309" s="54"/>
      <c r="AG309" s="78" t="s">
        <v>10998</v>
      </c>
      <c r="AH309" s="77" t="s">
        <v>20</v>
      </c>
      <c r="AI309" s="77" t="s">
        <v>21</v>
      </c>
      <c r="AJ309" s="77" t="s">
        <v>46</v>
      </c>
      <c r="AK309" s="77" t="s">
        <v>1005</v>
      </c>
      <c r="AL309" s="77" t="s">
        <v>1006</v>
      </c>
      <c r="AM309" s="77" t="s">
        <v>25</v>
      </c>
      <c r="AN309" s="77" t="s">
        <v>49</v>
      </c>
      <c r="AO309" s="77" t="s">
        <v>50</v>
      </c>
      <c r="AP309" s="77" t="s">
        <v>51</v>
      </c>
      <c r="AQ309" s="77"/>
      <c r="AR309" s="79">
        <f>COUNTIF('Jalon + top _horaire passage'!A:A,A309)+IF(W309&lt;&gt;"",COUNTIF('Jalon + top _horaire passage'!A:A,W309),0)+IF(X309&lt;&gt;"",COUNTIF('Jalon + top _horaire passage'!A:A,X309),0)+IF(Y309&lt;&gt;"",COUNTIF('Jalon + top _horaire passage'!A:A,Y309),0)+IF(AA309&lt;&gt;"",COUNTIF('Jalon + top _horaire passage'!A:A,AA309),0)+IF(AB309&lt;&gt;"",COUNTIF('Jalon + top _horaire passage'!A:A,AB309),0)+IF(AD309&lt;&gt;"",COUNTIF('Jalon + top _horaire passage'!A:A,AD309),0)</f>
        <v>0</v>
      </c>
    </row>
    <row r="310" spans="1:44" x14ac:dyDescent="0.3">
      <c r="A310" s="77" t="s">
        <v>1723</v>
      </c>
      <c r="B310" s="159" t="s">
        <v>12663</v>
      </c>
      <c r="C310" s="78" t="s">
        <v>59</v>
      </c>
      <c r="D310" s="77" t="s">
        <v>42</v>
      </c>
      <c r="E310" s="77" t="s">
        <v>1723</v>
      </c>
      <c r="F310" s="77" t="s">
        <v>1727</v>
      </c>
      <c r="G310" s="77" t="s">
        <v>12360</v>
      </c>
      <c r="H310" s="77" t="s">
        <v>44</v>
      </c>
      <c r="I310" s="77" t="s">
        <v>17</v>
      </c>
      <c r="J310" s="77" t="s">
        <v>19</v>
      </c>
      <c r="K310" s="78" t="s">
        <v>34</v>
      </c>
      <c r="L310" s="77" t="s">
        <v>98</v>
      </c>
      <c r="M310" s="74" t="s">
        <v>12473</v>
      </c>
      <c r="N310" s="74" t="s">
        <v>13</v>
      </c>
      <c r="O310" s="159"/>
      <c r="P310" s="77" t="s">
        <v>1724</v>
      </c>
      <c r="Q310" s="77" t="s">
        <v>35</v>
      </c>
      <c r="R310" s="77" t="s">
        <v>1723</v>
      </c>
      <c r="S310" s="77"/>
      <c r="T310" s="77" t="s">
        <v>9241</v>
      </c>
      <c r="U310" s="77" t="s">
        <v>9241</v>
      </c>
      <c r="V310" s="74" t="s">
        <v>97</v>
      </c>
      <c r="W310" s="100"/>
      <c r="X310" s="99"/>
      <c r="Y310" s="99"/>
      <c r="Z310" s="100"/>
      <c r="AA310" s="99"/>
      <c r="AB310" s="99"/>
      <c r="AC310" s="100" t="s">
        <v>1723</v>
      </c>
      <c r="AD310" s="100" t="s">
        <v>1725</v>
      </c>
      <c r="AE310" s="83"/>
      <c r="AF310" s="54"/>
      <c r="AG310" s="78" t="s">
        <v>10998</v>
      </c>
      <c r="AH310" s="77" t="s">
        <v>20</v>
      </c>
      <c r="AI310" s="77" t="s">
        <v>305</v>
      </c>
      <c r="AJ310" s="77" t="s">
        <v>306</v>
      </c>
      <c r="AK310" s="77" t="s">
        <v>307</v>
      </c>
      <c r="AL310" s="77" t="s">
        <v>308</v>
      </c>
      <c r="AM310" s="77" t="s">
        <v>25</v>
      </c>
      <c r="AN310" s="77" t="s">
        <v>309</v>
      </c>
      <c r="AO310" s="77" t="s">
        <v>310</v>
      </c>
      <c r="AP310" s="77" t="s">
        <v>311</v>
      </c>
      <c r="AQ310" s="77"/>
      <c r="AR310" s="79">
        <f>COUNTIF('Jalon + top _horaire passage'!A:A,A310)+IF(W310&lt;&gt;"",COUNTIF('Jalon + top _horaire passage'!A:A,W310),0)+IF(X310&lt;&gt;"",COUNTIF('Jalon + top _horaire passage'!A:A,X310),0)+IF(Y310&lt;&gt;"",COUNTIF('Jalon + top _horaire passage'!A:A,Y310),0)+IF(AA310&lt;&gt;"",COUNTIF('Jalon + top _horaire passage'!A:A,AA310),0)+IF(AB310&lt;&gt;"",COUNTIF('Jalon + top _horaire passage'!A:A,AB310),0)+IF(AD310&lt;&gt;"",COUNTIF('Jalon + top _horaire passage'!A:A,AD310),0)</f>
        <v>0</v>
      </c>
    </row>
    <row r="311" spans="1:44" x14ac:dyDescent="0.3">
      <c r="A311" s="77" t="s">
        <v>1726</v>
      </c>
      <c r="B311" s="159" t="s">
        <v>12627</v>
      </c>
      <c r="C311" s="78" t="s">
        <v>59</v>
      </c>
      <c r="D311" s="77" t="s">
        <v>42</v>
      </c>
      <c r="E311" s="77" t="s">
        <v>1726</v>
      </c>
      <c r="F311" s="77" t="s">
        <v>1727</v>
      </c>
      <c r="G311" s="77" t="s">
        <v>12360</v>
      </c>
      <c r="H311" s="77" t="s">
        <v>44</v>
      </c>
      <c r="I311" s="77" t="s">
        <v>17</v>
      </c>
      <c r="J311" s="77" t="s">
        <v>19</v>
      </c>
      <c r="K311" s="78" t="s">
        <v>34</v>
      </c>
      <c r="L311" s="77" t="s">
        <v>98</v>
      </c>
      <c r="M311" s="74" t="s">
        <v>12473</v>
      </c>
      <c r="N311" s="74" t="s">
        <v>13</v>
      </c>
      <c r="O311" s="159"/>
      <c r="P311" s="77" t="s">
        <v>1728</v>
      </c>
      <c r="Q311" s="77" t="s">
        <v>35</v>
      </c>
      <c r="R311" s="77" t="s">
        <v>1726</v>
      </c>
      <c r="S311" s="77"/>
      <c r="T311" s="77" t="s">
        <v>9241</v>
      </c>
      <c r="U311" s="77" t="s">
        <v>9241</v>
      </c>
      <c r="V311" s="74" t="s">
        <v>97</v>
      </c>
      <c r="W311" s="100"/>
      <c r="X311" s="99"/>
      <c r="Y311" s="99"/>
      <c r="Z311" s="100"/>
      <c r="AA311" s="99"/>
      <c r="AB311" s="99"/>
      <c r="AC311" s="100" t="s">
        <v>1726</v>
      </c>
      <c r="AD311" s="100" t="s">
        <v>1729</v>
      </c>
      <c r="AE311" s="83"/>
      <c r="AF311" s="54"/>
      <c r="AG311" s="78" t="s">
        <v>10998</v>
      </c>
      <c r="AH311" s="77" t="s">
        <v>20</v>
      </c>
      <c r="AI311" s="77" t="s">
        <v>305</v>
      </c>
      <c r="AJ311" s="77" t="s">
        <v>306</v>
      </c>
      <c r="AK311" s="77" t="s">
        <v>307</v>
      </c>
      <c r="AL311" s="77" t="s">
        <v>308</v>
      </c>
      <c r="AM311" s="77" t="s">
        <v>25</v>
      </c>
      <c r="AN311" s="77" t="s">
        <v>309</v>
      </c>
      <c r="AO311" s="77" t="s">
        <v>310</v>
      </c>
      <c r="AP311" s="77" t="s">
        <v>311</v>
      </c>
      <c r="AQ311" s="77"/>
      <c r="AR311" s="79">
        <f>COUNTIF('Jalon + top _horaire passage'!A:A,A311)+IF(W311&lt;&gt;"",COUNTIF('Jalon + top _horaire passage'!A:A,W311),0)+IF(X311&lt;&gt;"",COUNTIF('Jalon + top _horaire passage'!A:A,X311),0)+IF(Y311&lt;&gt;"",COUNTIF('Jalon + top _horaire passage'!A:A,Y311),0)+IF(AA311&lt;&gt;"",COUNTIF('Jalon + top _horaire passage'!A:A,AA311),0)+IF(AB311&lt;&gt;"",COUNTIF('Jalon + top _horaire passage'!A:A,AB311),0)+IF(AD311&lt;&gt;"",COUNTIF('Jalon + top _horaire passage'!A:A,AD311),0)</f>
        <v>0</v>
      </c>
    </row>
    <row r="312" spans="1:44" x14ac:dyDescent="0.3">
      <c r="A312" s="77" t="s">
        <v>1730</v>
      </c>
      <c r="B312" s="159" t="s">
        <v>12692</v>
      </c>
      <c r="C312" s="78" t="s">
        <v>892</v>
      </c>
      <c r="D312" s="77" t="s">
        <v>42</v>
      </c>
      <c r="E312" s="77" t="s">
        <v>1730</v>
      </c>
      <c r="F312" s="77" t="s">
        <v>1049</v>
      </c>
      <c r="G312" s="77" t="s">
        <v>195</v>
      </c>
      <c r="H312" s="77" t="s">
        <v>44</v>
      </c>
      <c r="I312" s="77" t="s">
        <v>221</v>
      </c>
      <c r="J312" s="77" t="s">
        <v>19</v>
      </c>
      <c r="K312" s="78" t="s">
        <v>34</v>
      </c>
      <c r="L312" s="77" t="s">
        <v>98</v>
      </c>
      <c r="M312" s="74" t="s">
        <v>12474</v>
      </c>
      <c r="N312" s="74" t="s">
        <v>13</v>
      </c>
      <c r="O312" s="159"/>
      <c r="P312" s="77" t="s">
        <v>1731</v>
      </c>
      <c r="Q312" s="77" t="s">
        <v>35</v>
      </c>
      <c r="R312" s="77" t="s">
        <v>1730</v>
      </c>
      <c r="S312" s="77"/>
      <c r="T312" s="77" t="s">
        <v>9241</v>
      </c>
      <c r="U312" s="77" t="s">
        <v>9241</v>
      </c>
      <c r="V312" s="74" t="s">
        <v>97</v>
      </c>
      <c r="W312" s="100"/>
      <c r="X312" s="99"/>
      <c r="Y312" s="99"/>
      <c r="Z312" s="100"/>
      <c r="AA312" s="99"/>
      <c r="AB312" s="99"/>
      <c r="AC312" s="100" t="s">
        <v>1730</v>
      </c>
      <c r="AD312" s="100" t="s">
        <v>1732</v>
      </c>
      <c r="AE312" s="83"/>
      <c r="AF312" s="54"/>
      <c r="AG312" s="78" t="s">
        <v>10998</v>
      </c>
      <c r="AH312" s="77" t="s">
        <v>20</v>
      </c>
      <c r="AI312" s="77" t="s">
        <v>21</v>
      </c>
      <c r="AJ312" s="77" t="s">
        <v>22</v>
      </c>
      <c r="AK312" s="77" t="s">
        <v>200</v>
      </c>
      <c r="AL312" s="77" t="s">
        <v>201</v>
      </c>
      <c r="AM312" s="77" t="s">
        <v>25</v>
      </c>
      <c r="AN312" s="77" t="s">
        <v>202</v>
      </c>
      <c r="AO312" s="77" t="s">
        <v>203</v>
      </c>
      <c r="AP312" s="77" t="s">
        <v>204</v>
      </c>
      <c r="AQ312" s="77"/>
      <c r="AR312" s="79">
        <f>COUNTIF('Jalon + top _horaire passage'!A:A,A312)+IF(W312&lt;&gt;"",COUNTIF('Jalon + top _horaire passage'!A:A,W312),0)+IF(X312&lt;&gt;"",COUNTIF('Jalon + top _horaire passage'!A:A,X312),0)+IF(Y312&lt;&gt;"",COUNTIF('Jalon + top _horaire passage'!A:A,Y312),0)+IF(AA312&lt;&gt;"",COUNTIF('Jalon + top _horaire passage'!A:A,AA312),0)+IF(AB312&lt;&gt;"",COUNTIF('Jalon + top _horaire passage'!A:A,AB312),0)+IF(AD312&lt;&gt;"",COUNTIF('Jalon + top _horaire passage'!A:A,AD312),0)</f>
        <v>0</v>
      </c>
    </row>
    <row r="313" spans="1:44" x14ac:dyDescent="0.3">
      <c r="A313" s="77" t="s">
        <v>1733</v>
      </c>
      <c r="B313" s="159" t="s">
        <v>1735</v>
      </c>
      <c r="C313" s="78" t="s">
        <v>353</v>
      </c>
      <c r="D313" s="77" t="s">
        <v>1039</v>
      </c>
      <c r="E313" s="77" t="s">
        <v>1733</v>
      </c>
      <c r="F313" s="77" t="s">
        <v>12361</v>
      </c>
      <c r="G313" s="77" t="s">
        <v>1734</v>
      </c>
      <c r="H313" s="77" t="s">
        <v>44</v>
      </c>
      <c r="I313" s="77" t="s">
        <v>166</v>
      </c>
      <c r="J313" s="77" t="s">
        <v>19</v>
      </c>
      <c r="K313" s="78" t="s">
        <v>18</v>
      </c>
      <c r="L313" s="77" t="s">
        <v>98</v>
      </c>
      <c r="M313" s="74" t="s">
        <v>12475</v>
      </c>
      <c r="N313" s="74" t="s">
        <v>10986</v>
      </c>
      <c r="O313" s="159"/>
      <c r="P313" s="77" t="s">
        <v>1736</v>
      </c>
      <c r="Q313" s="77" t="s">
        <v>11048</v>
      </c>
      <c r="R313" s="77" t="s">
        <v>1733</v>
      </c>
      <c r="S313" s="77"/>
      <c r="T313" s="77"/>
      <c r="U313" s="77" t="s">
        <v>11834</v>
      </c>
      <c r="V313" s="74" t="s">
        <v>97</v>
      </c>
      <c r="W313" s="100"/>
      <c r="X313" s="99"/>
      <c r="Y313" s="99"/>
      <c r="Z313" s="100"/>
      <c r="AA313" s="99" t="s">
        <v>1741</v>
      </c>
      <c r="AB313" s="99"/>
      <c r="AC313" s="100" t="s">
        <v>1737</v>
      </c>
      <c r="AD313" s="100" t="s">
        <v>1738</v>
      </c>
      <c r="AE313" s="83"/>
      <c r="AF313" s="54"/>
      <c r="AG313" s="78" t="s">
        <v>10998</v>
      </c>
      <c r="AH313" s="77" t="s">
        <v>354</v>
      </c>
      <c r="AI313" s="77" t="s">
        <v>355</v>
      </c>
      <c r="AJ313" s="77" t="s">
        <v>356</v>
      </c>
      <c r="AK313" s="77" t="s">
        <v>357</v>
      </c>
      <c r="AL313" s="77" t="s">
        <v>358</v>
      </c>
      <c r="AM313" s="77" t="s">
        <v>170</v>
      </c>
      <c r="AN313" s="77" t="s">
        <v>359</v>
      </c>
      <c r="AO313" s="77" t="s">
        <v>1739</v>
      </c>
      <c r="AP313" s="77" t="s">
        <v>1740</v>
      </c>
      <c r="AQ313" s="77"/>
      <c r="AR313" s="79">
        <f>COUNTIF('Jalon + top _horaire passage'!A:A,A313)+IF(W313&lt;&gt;"",COUNTIF('Jalon + top _horaire passage'!A:A,W313),0)+IF(X313&lt;&gt;"",COUNTIF('Jalon + top _horaire passage'!A:A,X313),0)+IF(Y313&lt;&gt;"",COUNTIF('Jalon + top _horaire passage'!A:A,Y313),0)+IF(AA313&lt;&gt;"",COUNTIF('Jalon + top _horaire passage'!A:A,AA313),0)+IF(AB313&lt;&gt;"",COUNTIF('Jalon + top _horaire passage'!A:A,AB313),0)+IF(AD313&lt;&gt;"",COUNTIF('Jalon + top _horaire passage'!A:A,AD313),0)</f>
        <v>0</v>
      </c>
    </row>
    <row r="314" spans="1:44" x14ac:dyDescent="0.3">
      <c r="A314" s="77" t="s">
        <v>1743</v>
      </c>
      <c r="B314" s="159" t="s">
        <v>1745</v>
      </c>
      <c r="C314" s="78" t="s">
        <v>892</v>
      </c>
      <c r="D314" s="77" t="s">
        <v>1742</v>
      </c>
      <c r="E314" s="77" t="s">
        <v>1743</v>
      </c>
      <c r="F314" s="77" t="s">
        <v>1744</v>
      </c>
      <c r="G314" s="77" t="s">
        <v>12362</v>
      </c>
      <c r="H314" s="77" t="s">
        <v>44</v>
      </c>
      <c r="I314" s="77" t="s">
        <v>221</v>
      </c>
      <c r="J314" s="77" t="s">
        <v>19</v>
      </c>
      <c r="K314" s="78" t="s">
        <v>18</v>
      </c>
      <c r="L314" s="77" t="s">
        <v>98</v>
      </c>
      <c r="M314" s="74" t="s">
        <v>12476</v>
      </c>
      <c r="N314" s="74" t="s">
        <v>10986</v>
      </c>
      <c r="O314" s="159"/>
      <c r="P314" s="77" t="s">
        <v>1736</v>
      </c>
      <c r="Q314" s="77" t="s">
        <v>11048</v>
      </c>
      <c r="R314" s="77" t="s">
        <v>1743</v>
      </c>
      <c r="S314" s="77"/>
      <c r="T314" s="77"/>
      <c r="U314" s="77" t="s">
        <v>11771</v>
      </c>
      <c r="V314" s="74" t="s">
        <v>97</v>
      </c>
      <c r="W314" s="100"/>
      <c r="X314" s="99"/>
      <c r="Y314" s="99"/>
      <c r="Z314" s="100"/>
      <c r="AA314" s="99" t="s">
        <v>1754</v>
      </c>
      <c r="AB314" s="99"/>
      <c r="AC314" s="100" t="s">
        <v>1746</v>
      </c>
      <c r="AD314" s="100" t="s">
        <v>1747</v>
      </c>
      <c r="AE314" s="83"/>
      <c r="AF314" s="54"/>
      <c r="AG314" s="78" t="s">
        <v>10998</v>
      </c>
      <c r="AH314" s="77" t="s">
        <v>1748</v>
      </c>
      <c r="AI314" s="77" t="s">
        <v>1748</v>
      </c>
      <c r="AJ314" s="77" t="s">
        <v>1748</v>
      </c>
      <c r="AK314" s="77" t="s">
        <v>1748</v>
      </c>
      <c r="AL314" s="77" t="s">
        <v>1749</v>
      </c>
      <c r="AM314" s="77" t="s">
        <v>1750</v>
      </c>
      <c r="AN314" s="77" t="s">
        <v>1751</v>
      </c>
      <c r="AO314" s="77" t="s">
        <v>1752</v>
      </c>
      <c r="AP314" s="77" t="s">
        <v>1753</v>
      </c>
      <c r="AQ314" s="77"/>
      <c r="AR314" s="79">
        <f>COUNTIF('Jalon + top _horaire passage'!A:A,A314)+IF(W314&lt;&gt;"",COUNTIF('Jalon + top _horaire passage'!A:A,W314),0)+IF(X314&lt;&gt;"",COUNTIF('Jalon + top _horaire passage'!A:A,X314),0)+IF(Y314&lt;&gt;"",COUNTIF('Jalon + top _horaire passage'!A:A,Y314),0)+IF(AA314&lt;&gt;"",COUNTIF('Jalon + top _horaire passage'!A:A,AA314),0)+IF(AB314&lt;&gt;"",COUNTIF('Jalon + top _horaire passage'!A:A,AB314),0)+IF(AD314&lt;&gt;"",COUNTIF('Jalon + top _horaire passage'!A:A,AD314),0)</f>
        <v>0</v>
      </c>
    </row>
    <row r="315" spans="1:44" x14ac:dyDescent="0.3">
      <c r="A315" s="77" t="s">
        <v>1755</v>
      </c>
      <c r="B315" s="159" t="s">
        <v>1757</v>
      </c>
      <c r="C315" s="78" t="s">
        <v>353</v>
      </c>
      <c r="D315" s="77" t="s">
        <v>362</v>
      </c>
      <c r="E315" s="77" t="s">
        <v>1755</v>
      </c>
      <c r="F315" s="77" t="s">
        <v>12363</v>
      </c>
      <c r="G315" s="77" t="s">
        <v>1756</v>
      </c>
      <c r="H315" s="77" t="s">
        <v>44</v>
      </c>
      <c r="I315" s="77" t="s">
        <v>166</v>
      </c>
      <c r="J315" s="77" t="s">
        <v>237</v>
      </c>
      <c r="K315" s="78" t="s">
        <v>18</v>
      </c>
      <c r="L315" s="77" t="s">
        <v>98</v>
      </c>
      <c r="M315" s="74" t="s">
        <v>12475</v>
      </c>
      <c r="N315" s="74" t="s">
        <v>10986</v>
      </c>
      <c r="O315" s="159" t="s">
        <v>12470</v>
      </c>
      <c r="P315" s="77" t="s">
        <v>1758</v>
      </c>
      <c r="Q315" s="77" t="s">
        <v>30</v>
      </c>
      <c r="R315" s="77" t="s">
        <v>1755</v>
      </c>
      <c r="S315" s="77"/>
      <c r="T315" s="77"/>
      <c r="U315" s="77" t="s">
        <v>11671</v>
      </c>
      <c r="V315" s="74" t="s">
        <v>97</v>
      </c>
      <c r="W315" s="100"/>
      <c r="X315" s="99"/>
      <c r="Y315" s="99"/>
      <c r="Z315" s="100"/>
      <c r="AA315" s="99" t="s">
        <v>1761</v>
      </c>
      <c r="AB315" s="99"/>
      <c r="AC315" s="100" t="s">
        <v>1759</v>
      </c>
      <c r="AD315" s="100" t="s">
        <v>1760</v>
      </c>
      <c r="AE315" s="83"/>
      <c r="AF315" s="54"/>
      <c r="AG315" s="78" t="s">
        <v>10998</v>
      </c>
      <c r="AH315" s="77" t="s">
        <v>354</v>
      </c>
      <c r="AI315" s="77" t="s">
        <v>355</v>
      </c>
      <c r="AJ315" s="77" t="s">
        <v>356</v>
      </c>
      <c r="AK315" s="77" t="s">
        <v>624</v>
      </c>
      <c r="AL315" s="77" t="s">
        <v>625</v>
      </c>
      <c r="AM315" s="77" t="s">
        <v>170</v>
      </c>
      <c r="AN315" s="77" t="s">
        <v>359</v>
      </c>
      <c r="AO315" s="77" t="s">
        <v>626</v>
      </c>
      <c r="AP315" s="77" t="s">
        <v>627</v>
      </c>
      <c r="AQ315" s="77"/>
      <c r="AR315" s="79">
        <f>COUNTIF('Jalon + top _horaire passage'!A:A,A315)+IF(W315&lt;&gt;"",COUNTIF('Jalon + top _horaire passage'!A:A,W315),0)+IF(X315&lt;&gt;"",COUNTIF('Jalon + top _horaire passage'!A:A,X315),0)+IF(Y315&lt;&gt;"",COUNTIF('Jalon + top _horaire passage'!A:A,Y315),0)+IF(AA315&lt;&gt;"",COUNTIF('Jalon + top _horaire passage'!A:A,AA315),0)+IF(AB315&lt;&gt;"",COUNTIF('Jalon + top _horaire passage'!A:A,AB315),0)+IF(AD315&lt;&gt;"",COUNTIF('Jalon + top _horaire passage'!A:A,AD315),0)</f>
        <v>0</v>
      </c>
    </row>
    <row r="316" spans="1:44" x14ac:dyDescent="0.3">
      <c r="A316" s="77" t="s">
        <v>1762</v>
      </c>
      <c r="B316" s="159" t="s">
        <v>1763</v>
      </c>
      <c r="C316" s="78" t="s">
        <v>353</v>
      </c>
      <c r="D316" s="77" t="s">
        <v>362</v>
      </c>
      <c r="E316" s="77" t="s">
        <v>1762</v>
      </c>
      <c r="F316" s="77" t="s">
        <v>12363</v>
      </c>
      <c r="G316" s="77" t="s">
        <v>1756</v>
      </c>
      <c r="H316" s="77" t="s">
        <v>44</v>
      </c>
      <c r="I316" s="77" t="s">
        <v>166</v>
      </c>
      <c r="J316" s="77" t="s">
        <v>237</v>
      </c>
      <c r="K316" s="78" t="s">
        <v>18</v>
      </c>
      <c r="L316" s="77" t="s">
        <v>98</v>
      </c>
      <c r="M316" s="74" t="s">
        <v>12475</v>
      </c>
      <c r="N316" s="74" t="s">
        <v>10986</v>
      </c>
      <c r="O316" s="159"/>
      <c r="P316" s="77" t="s">
        <v>1764</v>
      </c>
      <c r="Q316" s="77" t="s">
        <v>30</v>
      </c>
      <c r="R316" s="77" t="s">
        <v>1762</v>
      </c>
      <c r="S316" s="77"/>
      <c r="T316" s="77"/>
      <c r="U316" s="77" t="s">
        <v>11672</v>
      </c>
      <c r="V316" s="74" t="s">
        <v>97</v>
      </c>
      <c r="W316" s="100"/>
      <c r="X316" s="99"/>
      <c r="Y316" s="99"/>
      <c r="Z316" s="100"/>
      <c r="AA316" s="99" t="s">
        <v>1767</v>
      </c>
      <c r="AB316" s="99"/>
      <c r="AC316" s="100" t="s">
        <v>1765</v>
      </c>
      <c r="AD316" s="100" t="s">
        <v>1766</v>
      </c>
      <c r="AE316" s="83"/>
      <c r="AF316" s="54"/>
      <c r="AG316" s="78" t="s">
        <v>10998</v>
      </c>
      <c r="AH316" s="77" t="s">
        <v>354</v>
      </c>
      <c r="AI316" s="77" t="s">
        <v>355</v>
      </c>
      <c r="AJ316" s="77" t="s">
        <v>356</v>
      </c>
      <c r="AK316" s="77" t="s">
        <v>624</v>
      </c>
      <c r="AL316" s="77" t="s">
        <v>625</v>
      </c>
      <c r="AM316" s="77" t="s">
        <v>170</v>
      </c>
      <c r="AN316" s="77" t="s">
        <v>359</v>
      </c>
      <c r="AO316" s="77" t="s">
        <v>626</v>
      </c>
      <c r="AP316" s="77" t="s">
        <v>627</v>
      </c>
      <c r="AQ316" s="77"/>
      <c r="AR316" s="79">
        <f>COUNTIF('Jalon + top _horaire passage'!A:A,A316)+IF(W316&lt;&gt;"",COUNTIF('Jalon + top _horaire passage'!A:A,W316),0)+IF(X316&lt;&gt;"",COUNTIF('Jalon + top _horaire passage'!A:A,X316),0)+IF(Y316&lt;&gt;"",COUNTIF('Jalon + top _horaire passage'!A:A,Y316),0)+IF(AA316&lt;&gt;"",COUNTIF('Jalon + top _horaire passage'!A:A,AA316),0)+IF(AB316&lt;&gt;"",COUNTIF('Jalon + top _horaire passage'!A:A,AB316),0)+IF(AD316&lt;&gt;"",COUNTIF('Jalon + top _horaire passage'!A:A,AD316),0)</f>
        <v>0</v>
      </c>
    </row>
    <row r="317" spans="1:44" x14ac:dyDescent="0.3">
      <c r="A317" s="77" t="s">
        <v>1770</v>
      </c>
      <c r="B317" s="159" t="s">
        <v>1771</v>
      </c>
      <c r="C317" s="78" t="s">
        <v>59</v>
      </c>
      <c r="D317" s="77" t="s">
        <v>42</v>
      </c>
      <c r="E317" s="77" t="s">
        <v>1768</v>
      </c>
      <c r="F317" s="77" t="s">
        <v>1769</v>
      </c>
      <c r="G317" s="77" t="s">
        <v>12364</v>
      </c>
      <c r="H317" s="77" t="s">
        <v>44</v>
      </c>
      <c r="I317" s="77" t="s">
        <v>17</v>
      </c>
      <c r="J317" s="77" t="s">
        <v>19</v>
      </c>
      <c r="K317" s="78" t="s">
        <v>34</v>
      </c>
      <c r="L317" s="77" t="s">
        <v>98</v>
      </c>
      <c r="M317" s="74" t="s">
        <v>12473</v>
      </c>
      <c r="N317" s="74" t="s">
        <v>13</v>
      </c>
      <c r="O317" s="159"/>
      <c r="P317" s="77" t="s">
        <v>1772</v>
      </c>
      <c r="Q317" s="77" t="s">
        <v>30</v>
      </c>
      <c r="R317" s="77" t="s">
        <v>1770</v>
      </c>
      <c r="S317" s="77"/>
      <c r="T317" s="77"/>
      <c r="U317" s="77" t="s">
        <v>11520</v>
      </c>
      <c r="V317" s="74" t="s">
        <v>97</v>
      </c>
      <c r="W317" s="100"/>
      <c r="X317" s="99"/>
      <c r="Y317" s="99"/>
      <c r="Z317" s="100"/>
      <c r="AA317" s="99" t="s">
        <v>1779</v>
      </c>
      <c r="AB317" s="99"/>
      <c r="AC317" s="100" t="s">
        <v>1773</v>
      </c>
      <c r="AD317" s="100" t="s">
        <v>1774</v>
      </c>
      <c r="AE317" s="83"/>
      <c r="AF317" s="54"/>
      <c r="AG317" s="78" t="s">
        <v>10998</v>
      </c>
      <c r="AH317" s="77" t="s">
        <v>20</v>
      </c>
      <c r="AI317" s="77" t="s">
        <v>305</v>
      </c>
      <c r="AJ317" s="77" t="s">
        <v>920</v>
      </c>
      <c r="AK317" s="77" t="s">
        <v>1775</v>
      </c>
      <c r="AL317" s="77" t="s">
        <v>1776</v>
      </c>
      <c r="AM317" s="77" t="s">
        <v>25</v>
      </c>
      <c r="AN317" s="77" t="s">
        <v>309</v>
      </c>
      <c r="AO317" s="77" t="s">
        <v>1777</v>
      </c>
      <c r="AP317" s="77" t="s">
        <v>1778</v>
      </c>
      <c r="AQ317" s="77"/>
      <c r="AR317" s="79">
        <f>COUNTIF('Jalon + top _horaire passage'!A:A,A317)+IF(W317&lt;&gt;"",COUNTIF('Jalon + top _horaire passage'!A:A,W317),0)+IF(X317&lt;&gt;"",COUNTIF('Jalon + top _horaire passage'!A:A,X317),0)+IF(Y317&lt;&gt;"",COUNTIF('Jalon + top _horaire passage'!A:A,Y317),0)+IF(AA317&lt;&gt;"",COUNTIF('Jalon + top _horaire passage'!A:A,AA317),0)+IF(AB317&lt;&gt;"",COUNTIF('Jalon + top _horaire passage'!A:A,AB317),0)+IF(AD317&lt;&gt;"",COUNTIF('Jalon + top _horaire passage'!A:A,AD317),0)</f>
        <v>0</v>
      </c>
    </row>
    <row r="318" spans="1:44" x14ac:dyDescent="0.3">
      <c r="A318" s="77" t="s">
        <v>1780</v>
      </c>
      <c r="B318" s="159" t="s">
        <v>1781</v>
      </c>
      <c r="C318" s="78" t="s">
        <v>40</v>
      </c>
      <c r="D318" s="77" t="s">
        <v>362</v>
      </c>
      <c r="E318" s="77" t="s">
        <v>1780</v>
      </c>
      <c r="F318" s="77" t="s">
        <v>1808</v>
      </c>
      <c r="G318" s="77" t="s">
        <v>1347</v>
      </c>
      <c r="H318" s="77" t="s">
        <v>44</v>
      </c>
      <c r="I318" s="77" t="s">
        <v>39</v>
      </c>
      <c r="J318" s="77" t="s">
        <v>19</v>
      </c>
      <c r="K318" s="78" t="s">
        <v>18</v>
      </c>
      <c r="L318" s="77" t="s">
        <v>98</v>
      </c>
      <c r="M318" s="74" t="s">
        <v>12474</v>
      </c>
      <c r="N318" s="74" t="s">
        <v>10986</v>
      </c>
      <c r="O318" s="159"/>
      <c r="P318" s="77" t="s">
        <v>1782</v>
      </c>
      <c r="Q318" s="77" t="s">
        <v>30</v>
      </c>
      <c r="R318" s="77" t="s">
        <v>1780</v>
      </c>
      <c r="S318" s="77"/>
      <c r="T318" s="77"/>
      <c r="U318" s="77" t="s">
        <v>11202</v>
      </c>
      <c r="V318" s="74" t="s">
        <v>97</v>
      </c>
      <c r="W318" s="100"/>
      <c r="X318" s="99"/>
      <c r="Y318" s="99"/>
      <c r="Z318" s="100"/>
      <c r="AA318" s="99" t="s">
        <v>1785</v>
      </c>
      <c r="AB318" s="99"/>
      <c r="AC318" s="100" t="s">
        <v>1783</v>
      </c>
      <c r="AD318" s="100" t="s">
        <v>1784</v>
      </c>
      <c r="AE318" s="83"/>
      <c r="AF318" s="54"/>
      <c r="AG318" s="78" t="s">
        <v>10998</v>
      </c>
      <c r="AH318" s="77" t="s">
        <v>354</v>
      </c>
      <c r="AI318" s="77" t="s">
        <v>1350</v>
      </c>
      <c r="AJ318" s="77" t="s">
        <v>1351</v>
      </c>
      <c r="AK318" s="77" t="s">
        <v>1352</v>
      </c>
      <c r="AL318" s="77" t="s">
        <v>1353</v>
      </c>
      <c r="AM318" s="77" t="s">
        <v>25</v>
      </c>
      <c r="AN318" s="77" t="s">
        <v>49</v>
      </c>
      <c r="AO318" s="77" t="s">
        <v>50</v>
      </c>
      <c r="AP318" s="77" t="s">
        <v>51</v>
      </c>
      <c r="AQ318" s="77"/>
      <c r="AR318" s="79">
        <f>COUNTIF('Jalon + top _horaire passage'!A:A,A318)+IF(W318&lt;&gt;"",COUNTIF('Jalon + top _horaire passage'!A:A,W318),0)+IF(X318&lt;&gt;"",COUNTIF('Jalon + top _horaire passage'!A:A,X318),0)+IF(Y318&lt;&gt;"",COUNTIF('Jalon + top _horaire passage'!A:A,Y318),0)+IF(AA318&lt;&gt;"",COUNTIF('Jalon + top _horaire passage'!A:A,AA318),0)+IF(AB318&lt;&gt;"",COUNTIF('Jalon + top _horaire passage'!A:A,AB318),0)+IF(AD318&lt;&gt;"",COUNTIF('Jalon + top _horaire passage'!A:A,AD318),0)</f>
        <v>0</v>
      </c>
    </row>
    <row r="319" spans="1:44" x14ac:dyDescent="0.3">
      <c r="A319" s="77" t="s">
        <v>1786</v>
      </c>
      <c r="B319" s="159" t="s">
        <v>1788</v>
      </c>
      <c r="C319" s="78" t="s">
        <v>59</v>
      </c>
      <c r="D319" s="77" t="s">
        <v>42</v>
      </c>
      <c r="E319" s="77" t="s">
        <v>1786</v>
      </c>
      <c r="F319" s="77" t="s">
        <v>1789</v>
      </c>
      <c r="G319" s="77" t="s">
        <v>1787</v>
      </c>
      <c r="H319" s="77" t="s">
        <v>44</v>
      </c>
      <c r="I319" s="77" t="s">
        <v>17</v>
      </c>
      <c r="J319" s="77" t="s">
        <v>237</v>
      </c>
      <c r="K319" s="78" t="s">
        <v>34</v>
      </c>
      <c r="L319" s="77" t="s">
        <v>98</v>
      </c>
      <c r="M319" s="74" t="s">
        <v>12473</v>
      </c>
      <c r="N319" s="74" t="s">
        <v>13</v>
      </c>
      <c r="O319" s="159"/>
      <c r="P319" s="77" t="s">
        <v>1789</v>
      </c>
      <c r="Q319" s="77" t="s">
        <v>30</v>
      </c>
      <c r="R319" s="77" t="s">
        <v>1786</v>
      </c>
      <c r="S319" s="77"/>
      <c r="T319" s="77"/>
      <c r="U319" s="77" t="s">
        <v>11524</v>
      </c>
      <c r="V319" s="74" t="s">
        <v>97</v>
      </c>
      <c r="W319" s="100"/>
      <c r="X319" s="99"/>
      <c r="Y319" s="99"/>
      <c r="Z319" s="100"/>
      <c r="AA319" s="99" t="s">
        <v>1792</v>
      </c>
      <c r="AB319" s="99"/>
      <c r="AC319" s="100" t="s">
        <v>1790</v>
      </c>
      <c r="AD319" s="100" t="s">
        <v>1791</v>
      </c>
      <c r="AE319" s="83"/>
      <c r="AF319" s="54"/>
      <c r="AG319" s="78" t="s">
        <v>10998</v>
      </c>
      <c r="AH319" s="77" t="s">
        <v>20</v>
      </c>
      <c r="AI319" s="77" t="s">
        <v>305</v>
      </c>
      <c r="AJ319" s="77" t="s">
        <v>920</v>
      </c>
      <c r="AK319" s="77" t="s">
        <v>1775</v>
      </c>
      <c r="AL319" s="77" t="s">
        <v>1776</v>
      </c>
      <c r="AM319" s="77" t="s">
        <v>25</v>
      </c>
      <c r="AN319" s="77" t="s">
        <v>309</v>
      </c>
      <c r="AO319" s="77" t="s">
        <v>1777</v>
      </c>
      <c r="AP319" s="77" t="s">
        <v>1778</v>
      </c>
      <c r="AQ319" s="77"/>
      <c r="AR319" s="79">
        <f>COUNTIF('Jalon + top _horaire passage'!A:A,A319)+IF(W319&lt;&gt;"",COUNTIF('Jalon + top _horaire passage'!A:A,W319),0)+IF(X319&lt;&gt;"",COUNTIF('Jalon + top _horaire passage'!A:A,X319),0)+IF(Y319&lt;&gt;"",COUNTIF('Jalon + top _horaire passage'!A:A,Y319),0)+IF(AA319&lt;&gt;"",COUNTIF('Jalon + top _horaire passage'!A:A,AA319),0)+IF(AB319&lt;&gt;"",COUNTIF('Jalon + top _horaire passage'!A:A,AB319),0)+IF(AD319&lt;&gt;"",COUNTIF('Jalon + top _horaire passage'!A:A,AD319),0)</f>
        <v>0</v>
      </c>
    </row>
    <row r="320" spans="1:44" x14ac:dyDescent="0.3">
      <c r="A320" s="77" t="s">
        <v>1793</v>
      </c>
      <c r="B320" s="159" t="s">
        <v>1794</v>
      </c>
      <c r="C320" s="78" t="s">
        <v>40</v>
      </c>
      <c r="D320" s="77" t="s">
        <v>42</v>
      </c>
      <c r="E320" s="77" t="s">
        <v>1793</v>
      </c>
      <c r="F320" s="77" t="s">
        <v>2228</v>
      </c>
      <c r="G320" s="77" t="s">
        <v>639</v>
      </c>
      <c r="H320" s="77" t="s">
        <v>44</v>
      </c>
      <c r="I320" s="77" t="s">
        <v>39</v>
      </c>
      <c r="J320" s="77" t="s">
        <v>237</v>
      </c>
      <c r="K320" s="78" t="s">
        <v>34</v>
      </c>
      <c r="L320" s="77" t="s">
        <v>98</v>
      </c>
      <c r="M320" s="74" t="s">
        <v>12474</v>
      </c>
      <c r="N320" s="74" t="s">
        <v>12032</v>
      </c>
      <c r="O320" s="159"/>
      <c r="P320" s="77" t="s">
        <v>1795</v>
      </c>
      <c r="Q320" s="77" t="s">
        <v>30</v>
      </c>
      <c r="R320" s="77" t="s">
        <v>1793</v>
      </c>
      <c r="S320" s="77"/>
      <c r="T320" s="77"/>
      <c r="U320" s="77" t="s">
        <v>11203</v>
      </c>
      <c r="V320" s="74" t="s">
        <v>97</v>
      </c>
      <c r="W320" s="100"/>
      <c r="X320" s="99"/>
      <c r="Y320" s="99"/>
      <c r="Z320" s="100"/>
      <c r="AA320" s="99" t="s">
        <v>1799</v>
      </c>
      <c r="AB320" s="99"/>
      <c r="AC320" s="100" t="s">
        <v>1797</v>
      </c>
      <c r="AD320" s="100" t="s">
        <v>1798</v>
      </c>
      <c r="AE320" s="83"/>
      <c r="AF320" s="54"/>
      <c r="AG320" s="78" t="s">
        <v>10998</v>
      </c>
      <c r="AH320" s="77" t="s">
        <v>20</v>
      </c>
      <c r="AI320" s="77" t="s">
        <v>21</v>
      </c>
      <c r="AJ320" s="77" t="s">
        <v>46</v>
      </c>
      <c r="AK320" s="77" t="s">
        <v>47</v>
      </c>
      <c r="AL320" s="77" t="s">
        <v>48</v>
      </c>
      <c r="AM320" s="77" t="s">
        <v>25</v>
      </c>
      <c r="AN320" s="77" t="s">
        <v>49</v>
      </c>
      <c r="AO320" s="77" t="s">
        <v>50</v>
      </c>
      <c r="AP320" s="77" t="s">
        <v>51</v>
      </c>
      <c r="AQ320" s="77"/>
      <c r="AR320" s="79">
        <f>COUNTIF('Jalon + top _horaire passage'!A:A,A320)+IF(W320&lt;&gt;"",COUNTIF('Jalon + top _horaire passage'!A:A,W320),0)+IF(X320&lt;&gt;"",COUNTIF('Jalon + top _horaire passage'!A:A,X320),0)+IF(Y320&lt;&gt;"",COUNTIF('Jalon + top _horaire passage'!A:A,Y320),0)+IF(AA320&lt;&gt;"",COUNTIF('Jalon + top _horaire passage'!A:A,AA320),0)+IF(AB320&lt;&gt;"",COUNTIF('Jalon + top _horaire passage'!A:A,AB320),0)+IF(AD320&lt;&gt;"",COUNTIF('Jalon + top _horaire passage'!A:A,AD320),0)</f>
        <v>0</v>
      </c>
    </row>
    <row r="321" spans="1:44" x14ac:dyDescent="0.3">
      <c r="A321" s="77" t="s">
        <v>1800</v>
      </c>
      <c r="B321" s="159" t="s">
        <v>12814</v>
      </c>
      <c r="C321" s="78" t="s">
        <v>59</v>
      </c>
      <c r="D321" s="77" t="s">
        <v>42</v>
      </c>
      <c r="E321" s="77" t="s">
        <v>1800</v>
      </c>
      <c r="F321" s="77" t="s">
        <v>12365</v>
      </c>
      <c r="G321" s="77" t="s">
        <v>1801</v>
      </c>
      <c r="H321" s="77" t="s">
        <v>44</v>
      </c>
      <c r="I321" s="77" t="s">
        <v>17</v>
      </c>
      <c r="J321" s="77" t="s">
        <v>19</v>
      </c>
      <c r="K321" s="78" t="s">
        <v>34</v>
      </c>
      <c r="L321" s="77" t="s">
        <v>15</v>
      </c>
      <c r="M321" s="74" t="s">
        <v>12473</v>
      </c>
      <c r="N321" s="74" t="s">
        <v>13</v>
      </c>
      <c r="O321" s="159"/>
      <c r="P321" s="77" t="s">
        <v>1802</v>
      </c>
      <c r="Q321" s="77" t="s">
        <v>30</v>
      </c>
      <c r="R321" s="77" t="s">
        <v>1800</v>
      </c>
      <c r="S321" s="77"/>
      <c r="T321" s="77"/>
      <c r="U321" s="77" t="s">
        <v>1803</v>
      </c>
      <c r="V321" s="74" t="s">
        <v>97</v>
      </c>
      <c r="W321" s="100"/>
      <c r="X321" s="99"/>
      <c r="Y321" s="99"/>
      <c r="Z321" s="100"/>
      <c r="AA321" s="99" t="s">
        <v>1806</v>
      </c>
      <c r="AB321" s="99"/>
      <c r="AC321" s="100" t="s">
        <v>1804</v>
      </c>
      <c r="AD321" s="100" t="s">
        <v>1805</v>
      </c>
      <c r="AE321" s="83"/>
      <c r="AF321" s="54"/>
      <c r="AG321" s="78" t="s">
        <v>12471</v>
      </c>
      <c r="AH321" s="77" t="s">
        <v>20</v>
      </c>
      <c r="AI321" s="77" t="s">
        <v>305</v>
      </c>
      <c r="AJ321" s="77" t="s">
        <v>920</v>
      </c>
      <c r="AK321" s="77" t="s">
        <v>1775</v>
      </c>
      <c r="AL321" s="77" t="s">
        <v>1776</v>
      </c>
      <c r="AM321" s="77" t="s">
        <v>25</v>
      </c>
      <c r="AN321" s="77" t="s">
        <v>309</v>
      </c>
      <c r="AO321" s="77" t="s">
        <v>1777</v>
      </c>
      <c r="AP321" s="77" t="s">
        <v>1778</v>
      </c>
      <c r="AQ321" s="77"/>
      <c r="AR321" s="79">
        <f>COUNTIF('Jalon + top _horaire passage'!A:A,A321)+IF(W321&lt;&gt;"",COUNTIF('Jalon + top _horaire passage'!A:A,W321),0)+IF(X321&lt;&gt;"",COUNTIF('Jalon + top _horaire passage'!A:A,X321),0)+IF(Y321&lt;&gt;"",COUNTIF('Jalon + top _horaire passage'!A:A,Y321),0)+IF(AA321&lt;&gt;"",COUNTIF('Jalon + top _horaire passage'!A:A,AA321),0)+IF(AB321&lt;&gt;"",COUNTIF('Jalon + top _horaire passage'!A:A,AB321),0)+IF(AD321&lt;&gt;"",COUNTIF('Jalon + top _horaire passage'!A:A,AD321),0)</f>
        <v>0</v>
      </c>
    </row>
    <row r="322" spans="1:44" x14ac:dyDescent="0.3">
      <c r="A322" s="77" t="s">
        <v>1807</v>
      </c>
      <c r="B322" s="159" t="s">
        <v>1809</v>
      </c>
      <c r="C322" s="78" t="s">
        <v>40</v>
      </c>
      <c r="D322" s="77" t="s">
        <v>362</v>
      </c>
      <c r="E322" s="77" t="s">
        <v>1807</v>
      </c>
      <c r="F322" s="77" t="s">
        <v>1808</v>
      </c>
      <c r="G322" s="77" t="s">
        <v>1347</v>
      </c>
      <c r="H322" s="77" t="s">
        <v>44</v>
      </c>
      <c r="I322" s="77" t="s">
        <v>39</v>
      </c>
      <c r="J322" s="77" t="s">
        <v>19</v>
      </c>
      <c r="K322" s="78" t="s">
        <v>18</v>
      </c>
      <c r="L322" s="77" t="s">
        <v>98</v>
      </c>
      <c r="M322" s="74" t="s">
        <v>12474</v>
      </c>
      <c r="N322" s="74" t="s">
        <v>10986</v>
      </c>
      <c r="O322" s="159" t="s">
        <v>12470</v>
      </c>
      <c r="P322" s="77"/>
      <c r="Q322" s="77" t="s">
        <v>35</v>
      </c>
      <c r="R322" s="77" t="s">
        <v>1807</v>
      </c>
      <c r="S322" s="77"/>
      <c r="T322" s="77" t="s">
        <v>9241</v>
      </c>
      <c r="U322" s="77" t="s">
        <v>9241</v>
      </c>
      <c r="V322" s="74" t="s">
        <v>97</v>
      </c>
      <c r="W322" s="100"/>
      <c r="X322" s="99"/>
      <c r="Y322" s="99"/>
      <c r="Z322" s="100"/>
      <c r="AA322" s="99"/>
      <c r="AB322" s="99"/>
      <c r="AC322" s="100" t="s">
        <v>1807</v>
      </c>
      <c r="AD322" s="100" t="s">
        <v>1810</v>
      </c>
      <c r="AE322" s="83"/>
      <c r="AF322" s="54"/>
      <c r="AG322" s="78" t="s">
        <v>10998</v>
      </c>
      <c r="AH322" s="77" t="s">
        <v>354</v>
      </c>
      <c r="AI322" s="77" t="s">
        <v>1350</v>
      </c>
      <c r="AJ322" s="77" t="s">
        <v>1351</v>
      </c>
      <c r="AK322" s="77" t="s">
        <v>1352</v>
      </c>
      <c r="AL322" s="77" t="s">
        <v>1353</v>
      </c>
      <c r="AM322" s="77" t="s">
        <v>25</v>
      </c>
      <c r="AN322" s="77" t="s">
        <v>49</v>
      </c>
      <c r="AO322" s="77" t="s">
        <v>50</v>
      </c>
      <c r="AP322" s="77" t="s">
        <v>51</v>
      </c>
      <c r="AQ322" s="77"/>
      <c r="AR322" s="79">
        <f>COUNTIF('Jalon + top _horaire passage'!A:A,A322)+IF(W322&lt;&gt;"",COUNTIF('Jalon + top _horaire passage'!A:A,W322),0)+IF(X322&lt;&gt;"",COUNTIF('Jalon + top _horaire passage'!A:A,X322),0)+IF(Y322&lt;&gt;"",COUNTIF('Jalon + top _horaire passage'!A:A,Y322),0)+IF(AA322&lt;&gt;"",COUNTIF('Jalon + top _horaire passage'!A:A,AA322),0)+IF(AB322&lt;&gt;"",COUNTIF('Jalon + top _horaire passage'!A:A,AB322),0)+IF(AD322&lt;&gt;"",COUNTIF('Jalon + top _horaire passage'!A:A,AD322),0)</f>
        <v>0</v>
      </c>
    </row>
    <row r="323" spans="1:44" x14ac:dyDescent="0.3">
      <c r="A323" s="77" t="s">
        <v>1814</v>
      </c>
      <c r="B323" s="159">
        <v>0</v>
      </c>
      <c r="C323" s="78" t="s">
        <v>165</v>
      </c>
      <c r="D323" s="77" t="s">
        <v>42</v>
      </c>
      <c r="E323" s="77" t="s">
        <v>1811</v>
      </c>
      <c r="F323" s="77" t="s">
        <v>1812</v>
      </c>
      <c r="G323" s="77" t="s">
        <v>1813</v>
      </c>
      <c r="H323" s="77" t="s">
        <v>44</v>
      </c>
      <c r="I323" s="77" t="s">
        <v>166</v>
      </c>
      <c r="J323" s="77" t="s">
        <v>19</v>
      </c>
      <c r="K323" s="78" t="s">
        <v>376</v>
      </c>
      <c r="L323" s="77" t="s">
        <v>15</v>
      </c>
      <c r="M323" s="74" t="s">
        <v>12473</v>
      </c>
      <c r="N323" s="74" t="s">
        <v>13</v>
      </c>
      <c r="O323" s="159"/>
      <c r="P323" s="77" t="s">
        <v>1815</v>
      </c>
      <c r="Q323" s="77" t="s">
        <v>372</v>
      </c>
      <c r="R323" s="77" t="s">
        <v>1814</v>
      </c>
      <c r="S323" s="77" t="s">
        <v>165</v>
      </c>
      <c r="T323" s="77" t="s">
        <v>9241</v>
      </c>
      <c r="U323" s="77" t="s">
        <v>1816</v>
      </c>
      <c r="V323" s="74" t="s">
        <v>97</v>
      </c>
      <c r="W323" s="102" t="s">
        <v>1818</v>
      </c>
      <c r="X323" s="99"/>
      <c r="Y323" s="102"/>
      <c r="Z323" s="100"/>
      <c r="AA323" s="99"/>
      <c r="AB323" s="99"/>
      <c r="AC323" s="100"/>
      <c r="AD323" s="100" t="s">
        <v>1817</v>
      </c>
      <c r="AE323" s="83"/>
      <c r="AF323" s="54"/>
      <c r="AG323" s="78" t="s">
        <v>12882</v>
      </c>
      <c r="AH323" s="77" t="s">
        <v>919</v>
      </c>
      <c r="AI323" s="77" t="s">
        <v>652</v>
      </c>
      <c r="AJ323" s="77" t="s">
        <v>167</v>
      </c>
      <c r="AK323" s="77" t="s">
        <v>168</v>
      </c>
      <c r="AL323" s="77" t="s">
        <v>169</v>
      </c>
      <c r="AM323" s="77" t="s">
        <v>170</v>
      </c>
      <c r="AN323" s="77" t="s">
        <v>171</v>
      </c>
      <c r="AO323" s="77" t="s">
        <v>172</v>
      </c>
      <c r="AP323" s="77" t="s">
        <v>173</v>
      </c>
      <c r="AQ323" s="77"/>
      <c r="AR323" s="79">
        <f>COUNTIF('Jalon + top _horaire passage'!A:A,A323)+IF(W323&lt;&gt;"",COUNTIF('Jalon + top _horaire passage'!A:A,W323),0)+IF(X323&lt;&gt;"",COUNTIF('Jalon + top _horaire passage'!A:A,X323),0)+IF(Y323&lt;&gt;"",COUNTIF('Jalon + top _horaire passage'!A:A,Y323),0)+IF(AA323&lt;&gt;"",COUNTIF('Jalon + top _horaire passage'!A:A,AA323),0)+IF(AB323&lt;&gt;"",COUNTIF('Jalon + top _horaire passage'!A:A,AB323),0)+IF(AD323&lt;&gt;"",COUNTIF('Jalon + top _horaire passage'!A:A,AD323),0)</f>
        <v>0</v>
      </c>
    </row>
    <row r="324" spans="1:44" x14ac:dyDescent="0.3">
      <c r="A324" s="77" t="s">
        <v>1820</v>
      </c>
      <c r="B324" s="159" t="s">
        <v>1821</v>
      </c>
      <c r="C324" s="78" t="s">
        <v>59</v>
      </c>
      <c r="D324" s="77" t="s">
        <v>42</v>
      </c>
      <c r="E324" s="77" t="s">
        <v>1819</v>
      </c>
      <c r="F324" s="77" t="s">
        <v>12365</v>
      </c>
      <c r="G324" s="77" t="s">
        <v>1801</v>
      </c>
      <c r="H324" s="77" t="s">
        <v>44</v>
      </c>
      <c r="I324" s="77" t="s">
        <v>17</v>
      </c>
      <c r="J324" s="77" t="s">
        <v>19</v>
      </c>
      <c r="K324" s="78" t="s">
        <v>34</v>
      </c>
      <c r="L324" s="77" t="s">
        <v>98</v>
      </c>
      <c r="M324" s="74" t="s">
        <v>12473</v>
      </c>
      <c r="N324" s="74" t="s">
        <v>13</v>
      </c>
      <c r="O324" s="159"/>
      <c r="P324" s="77" t="s">
        <v>1822</v>
      </c>
      <c r="Q324" s="77" t="s">
        <v>35</v>
      </c>
      <c r="R324" s="77" t="s">
        <v>1820</v>
      </c>
      <c r="S324" s="77"/>
      <c r="T324" s="77"/>
      <c r="U324" s="77" t="s">
        <v>1819</v>
      </c>
      <c r="V324" s="74" t="s">
        <v>97</v>
      </c>
      <c r="W324" s="100"/>
      <c r="X324" s="99"/>
      <c r="Y324" s="99"/>
      <c r="Z324" s="100"/>
      <c r="AA324" s="99" t="s">
        <v>1825</v>
      </c>
      <c r="AB324" s="99"/>
      <c r="AC324" s="100" t="s">
        <v>1823</v>
      </c>
      <c r="AD324" s="100" t="s">
        <v>1824</v>
      </c>
      <c r="AE324" s="83"/>
      <c r="AF324" s="54"/>
      <c r="AG324" s="78" t="s">
        <v>10998</v>
      </c>
      <c r="AH324" s="77" t="s">
        <v>20</v>
      </c>
      <c r="AI324" s="77" t="s">
        <v>305</v>
      </c>
      <c r="AJ324" s="77" t="s">
        <v>920</v>
      </c>
      <c r="AK324" s="77" t="s">
        <v>1775</v>
      </c>
      <c r="AL324" s="77" t="s">
        <v>1776</v>
      </c>
      <c r="AM324" s="77" t="s">
        <v>25</v>
      </c>
      <c r="AN324" s="77" t="s">
        <v>309</v>
      </c>
      <c r="AO324" s="77" t="s">
        <v>1777</v>
      </c>
      <c r="AP324" s="77" t="s">
        <v>1778</v>
      </c>
      <c r="AQ324" s="77"/>
      <c r="AR324" s="79">
        <f>COUNTIF('Jalon + top _horaire passage'!A:A,A324)+IF(W324&lt;&gt;"",COUNTIF('Jalon + top _horaire passage'!A:A,W324),0)+IF(X324&lt;&gt;"",COUNTIF('Jalon + top _horaire passage'!A:A,X324),0)+IF(Y324&lt;&gt;"",COUNTIF('Jalon + top _horaire passage'!A:A,Y324),0)+IF(AA324&lt;&gt;"",COUNTIF('Jalon + top _horaire passage'!A:A,AA324),0)+IF(AB324&lt;&gt;"",COUNTIF('Jalon + top _horaire passage'!A:A,AB324),0)+IF(AD324&lt;&gt;"",COUNTIF('Jalon + top _horaire passage'!A:A,AD324),0)</f>
        <v>0</v>
      </c>
    </row>
    <row r="325" spans="1:44" x14ac:dyDescent="0.3">
      <c r="A325" s="77" t="s">
        <v>1826</v>
      </c>
      <c r="B325" s="159" t="s">
        <v>1821</v>
      </c>
      <c r="C325" s="78" t="s">
        <v>59</v>
      </c>
      <c r="D325" s="77" t="s">
        <v>42</v>
      </c>
      <c r="E325" s="77" t="s">
        <v>1819</v>
      </c>
      <c r="F325" s="77" t="s">
        <v>12365</v>
      </c>
      <c r="G325" s="77" t="s">
        <v>1801</v>
      </c>
      <c r="H325" s="77" t="s">
        <v>44</v>
      </c>
      <c r="I325" s="77" t="s">
        <v>17</v>
      </c>
      <c r="J325" s="77" t="s">
        <v>19</v>
      </c>
      <c r="K325" s="78" t="s">
        <v>34</v>
      </c>
      <c r="L325" s="77" t="s">
        <v>98</v>
      </c>
      <c r="M325" s="74" t="s">
        <v>12473</v>
      </c>
      <c r="N325" s="74" t="s">
        <v>13</v>
      </c>
      <c r="O325" s="159"/>
      <c r="P325" s="77" t="s">
        <v>1827</v>
      </c>
      <c r="Q325" s="77" t="s">
        <v>35</v>
      </c>
      <c r="R325" s="77" t="s">
        <v>1826</v>
      </c>
      <c r="S325" s="77"/>
      <c r="T325" s="77"/>
      <c r="U325" s="77" t="s">
        <v>1819</v>
      </c>
      <c r="V325" s="74" t="s">
        <v>97</v>
      </c>
      <c r="W325" s="100"/>
      <c r="X325" s="99"/>
      <c r="Y325" s="99"/>
      <c r="Z325" s="100"/>
      <c r="AA325" s="99" t="s">
        <v>1825</v>
      </c>
      <c r="AB325" s="99"/>
      <c r="AC325" s="100" t="s">
        <v>1828</v>
      </c>
      <c r="AD325" s="100" t="s">
        <v>1829</v>
      </c>
      <c r="AE325" s="83"/>
      <c r="AF325" s="54"/>
      <c r="AG325" s="78" t="s">
        <v>10998</v>
      </c>
      <c r="AH325" s="77" t="s">
        <v>20</v>
      </c>
      <c r="AI325" s="77" t="s">
        <v>305</v>
      </c>
      <c r="AJ325" s="77" t="s">
        <v>920</v>
      </c>
      <c r="AK325" s="77" t="s">
        <v>1775</v>
      </c>
      <c r="AL325" s="77" t="s">
        <v>1776</v>
      </c>
      <c r="AM325" s="77" t="s">
        <v>25</v>
      </c>
      <c r="AN325" s="77" t="s">
        <v>309</v>
      </c>
      <c r="AO325" s="77" t="s">
        <v>1777</v>
      </c>
      <c r="AP325" s="77" t="s">
        <v>1778</v>
      </c>
      <c r="AQ325" s="77"/>
      <c r="AR325" s="79">
        <f>COUNTIF('Jalon + top _horaire passage'!A:A,A325)+IF(W325&lt;&gt;"",COUNTIF('Jalon + top _horaire passage'!A:A,W325),0)+IF(X325&lt;&gt;"",COUNTIF('Jalon + top _horaire passage'!A:A,X325),0)+IF(Y325&lt;&gt;"",COUNTIF('Jalon + top _horaire passage'!A:A,Y325),0)+IF(AA325&lt;&gt;"",COUNTIF('Jalon + top _horaire passage'!A:A,AA325),0)+IF(AB325&lt;&gt;"",COUNTIF('Jalon + top _horaire passage'!A:A,AB325),0)+IF(AD325&lt;&gt;"",COUNTIF('Jalon + top _horaire passage'!A:A,AD325),0)</f>
        <v>0</v>
      </c>
    </row>
    <row r="326" spans="1:44" x14ac:dyDescent="0.3">
      <c r="A326" s="77" t="s">
        <v>1830</v>
      </c>
      <c r="B326" s="159" t="s">
        <v>12819</v>
      </c>
      <c r="C326" s="78" t="s">
        <v>59</v>
      </c>
      <c r="D326" s="77" t="s">
        <v>42</v>
      </c>
      <c r="E326" s="77" t="s">
        <v>1830</v>
      </c>
      <c r="F326" s="77" t="s">
        <v>12365</v>
      </c>
      <c r="G326" s="77" t="s">
        <v>1801</v>
      </c>
      <c r="H326" s="77" t="s">
        <v>44</v>
      </c>
      <c r="I326" s="77" t="s">
        <v>17</v>
      </c>
      <c r="J326" s="77" t="s">
        <v>19</v>
      </c>
      <c r="K326" s="78" t="s">
        <v>34</v>
      </c>
      <c r="L326" s="77" t="s">
        <v>98</v>
      </c>
      <c r="M326" s="74" t="s">
        <v>12473</v>
      </c>
      <c r="N326" s="74" t="s">
        <v>13</v>
      </c>
      <c r="O326" s="159"/>
      <c r="P326" s="77" t="s">
        <v>12816</v>
      </c>
      <c r="Q326" s="77" t="s">
        <v>35</v>
      </c>
      <c r="R326" s="77" t="s">
        <v>1830</v>
      </c>
      <c r="S326" s="77"/>
      <c r="T326" s="77" t="s">
        <v>9241</v>
      </c>
      <c r="U326" s="77" t="s">
        <v>9241</v>
      </c>
      <c r="V326" s="74" t="s">
        <v>216</v>
      </c>
      <c r="W326" s="100"/>
      <c r="X326" s="99"/>
      <c r="Y326" s="99"/>
      <c r="Z326" s="100"/>
      <c r="AA326" s="99"/>
      <c r="AB326" s="99"/>
      <c r="AC326" s="100" t="s">
        <v>1830</v>
      </c>
      <c r="AD326" s="100" t="s">
        <v>1831</v>
      </c>
      <c r="AE326" s="83"/>
      <c r="AF326" s="54"/>
      <c r="AG326" s="78" t="s">
        <v>12307</v>
      </c>
      <c r="AH326" s="77" t="s">
        <v>20</v>
      </c>
      <c r="AI326" s="77" t="s">
        <v>305</v>
      </c>
      <c r="AJ326" s="77" t="s">
        <v>920</v>
      </c>
      <c r="AK326" s="77" t="s">
        <v>1775</v>
      </c>
      <c r="AL326" s="77" t="s">
        <v>1776</v>
      </c>
      <c r="AM326" s="77" t="s">
        <v>25</v>
      </c>
      <c r="AN326" s="77" t="s">
        <v>309</v>
      </c>
      <c r="AO326" s="77" t="s">
        <v>1777</v>
      </c>
      <c r="AP326" s="77" t="s">
        <v>1778</v>
      </c>
      <c r="AQ326" s="77"/>
      <c r="AR326" s="79">
        <f>COUNTIF('Jalon + top _horaire passage'!A:A,A326)+IF(W326&lt;&gt;"",COUNTIF('Jalon + top _horaire passage'!A:A,W326),0)+IF(X326&lt;&gt;"",COUNTIF('Jalon + top _horaire passage'!A:A,X326),0)+IF(Y326&lt;&gt;"",COUNTIF('Jalon + top _horaire passage'!A:A,Y326),0)+IF(AA326&lt;&gt;"",COUNTIF('Jalon + top _horaire passage'!A:A,AA326),0)+IF(AB326&lt;&gt;"",COUNTIF('Jalon + top _horaire passage'!A:A,AB326),0)+IF(AD326&lt;&gt;"",COUNTIF('Jalon + top _horaire passage'!A:A,AD326),0)</f>
        <v>0</v>
      </c>
    </row>
    <row r="327" spans="1:44" ht="15.6" x14ac:dyDescent="0.3">
      <c r="A327" s="77" t="s">
        <v>1833</v>
      </c>
      <c r="B327" s="190" t="s">
        <v>12817</v>
      </c>
      <c r="C327" s="78" t="s">
        <v>59</v>
      </c>
      <c r="D327" s="77" t="s">
        <v>42</v>
      </c>
      <c r="E327" s="77" t="s">
        <v>1832</v>
      </c>
      <c r="F327" s="77" t="s">
        <v>12365</v>
      </c>
      <c r="G327" s="77" t="s">
        <v>1801</v>
      </c>
      <c r="H327" s="77" t="s">
        <v>44</v>
      </c>
      <c r="I327" s="77" t="s">
        <v>17</v>
      </c>
      <c r="J327" s="77" t="s">
        <v>19</v>
      </c>
      <c r="K327" s="78" t="s">
        <v>34</v>
      </c>
      <c r="L327" s="77" t="s">
        <v>15</v>
      </c>
      <c r="M327" s="74" t="s">
        <v>12473</v>
      </c>
      <c r="N327" s="74" t="s">
        <v>13</v>
      </c>
      <c r="O327" s="159"/>
      <c r="P327" s="77" t="s">
        <v>1834</v>
      </c>
      <c r="Q327" s="77" t="s">
        <v>35</v>
      </c>
      <c r="R327" s="77" t="s">
        <v>1833</v>
      </c>
      <c r="S327" s="77"/>
      <c r="T327" s="77"/>
      <c r="U327" s="77" t="s">
        <v>1832</v>
      </c>
      <c r="V327" s="74" t="s">
        <v>97</v>
      </c>
      <c r="W327" s="100"/>
      <c r="X327" s="99"/>
      <c r="Y327" s="99"/>
      <c r="Z327" s="100"/>
      <c r="AA327" s="99" t="s">
        <v>1837</v>
      </c>
      <c r="AB327" s="99"/>
      <c r="AC327" s="100" t="s">
        <v>1835</v>
      </c>
      <c r="AD327" s="100" t="s">
        <v>1836</v>
      </c>
      <c r="AE327" s="83"/>
      <c r="AF327" s="54"/>
      <c r="AG327" s="78" t="s">
        <v>12471</v>
      </c>
      <c r="AH327" s="77" t="s">
        <v>20</v>
      </c>
      <c r="AI327" s="77" t="s">
        <v>305</v>
      </c>
      <c r="AJ327" s="77" t="s">
        <v>920</v>
      </c>
      <c r="AK327" s="77" t="s">
        <v>1775</v>
      </c>
      <c r="AL327" s="77" t="s">
        <v>1776</v>
      </c>
      <c r="AM327" s="77" t="s">
        <v>25</v>
      </c>
      <c r="AN327" s="77" t="s">
        <v>309</v>
      </c>
      <c r="AO327" s="77" t="s">
        <v>1777</v>
      </c>
      <c r="AP327" s="77" t="s">
        <v>1778</v>
      </c>
      <c r="AQ327" s="77"/>
      <c r="AR327" s="79">
        <f>COUNTIF('Jalon + top _horaire passage'!A:A,A327)+IF(W327&lt;&gt;"",COUNTIF('Jalon + top _horaire passage'!A:A,W327),0)+IF(X327&lt;&gt;"",COUNTIF('Jalon + top _horaire passage'!A:A,X327),0)+IF(Y327&lt;&gt;"",COUNTIF('Jalon + top _horaire passage'!A:A,Y327),0)+IF(AA327&lt;&gt;"",COUNTIF('Jalon + top _horaire passage'!A:A,AA327),0)+IF(AB327&lt;&gt;"",COUNTIF('Jalon + top _horaire passage'!A:A,AB327),0)+IF(AD327&lt;&gt;"",COUNTIF('Jalon + top _horaire passage'!A:A,AD327),0)</f>
        <v>0</v>
      </c>
    </row>
    <row r="328" spans="1:44" ht="15.6" x14ac:dyDescent="0.3">
      <c r="A328" s="77" t="s">
        <v>1838</v>
      </c>
      <c r="B328" s="190" t="s">
        <v>12818</v>
      </c>
      <c r="C328" s="78" t="s">
        <v>59</v>
      </c>
      <c r="D328" s="77" t="s">
        <v>42</v>
      </c>
      <c r="E328" s="77" t="s">
        <v>1832</v>
      </c>
      <c r="F328" s="77" t="s">
        <v>12365</v>
      </c>
      <c r="G328" s="77" t="s">
        <v>1801</v>
      </c>
      <c r="H328" s="77" t="s">
        <v>44</v>
      </c>
      <c r="I328" s="77" t="s">
        <v>17</v>
      </c>
      <c r="J328" s="77" t="s">
        <v>19</v>
      </c>
      <c r="K328" s="78" t="s">
        <v>34</v>
      </c>
      <c r="L328" s="77" t="s">
        <v>15</v>
      </c>
      <c r="M328" s="74" t="s">
        <v>12473</v>
      </c>
      <c r="N328" s="74" t="s">
        <v>13</v>
      </c>
      <c r="O328" s="159"/>
      <c r="P328" s="77" t="s">
        <v>1839</v>
      </c>
      <c r="Q328" s="77" t="s">
        <v>35</v>
      </c>
      <c r="R328" s="77" t="s">
        <v>1838</v>
      </c>
      <c r="S328" s="77"/>
      <c r="T328" s="77"/>
      <c r="U328" s="77" t="s">
        <v>1832</v>
      </c>
      <c r="V328" s="74" t="s">
        <v>97</v>
      </c>
      <c r="W328" s="100"/>
      <c r="X328" s="99"/>
      <c r="Y328" s="99"/>
      <c r="Z328" s="100"/>
      <c r="AA328" s="99" t="s">
        <v>1837</v>
      </c>
      <c r="AB328" s="99"/>
      <c r="AC328" s="100" t="s">
        <v>1840</v>
      </c>
      <c r="AD328" s="100" t="s">
        <v>1841</v>
      </c>
      <c r="AE328" s="83"/>
      <c r="AF328" s="54"/>
      <c r="AG328" s="78" t="s">
        <v>12471</v>
      </c>
      <c r="AH328" s="77" t="s">
        <v>20</v>
      </c>
      <c r="AI328" s="77" t="s">
        <v>305</v>
      </c>
      <c r="AJ328" s="77" t="s">
        <v>920</v>
      </c>
      <c r="AK328" s="77" t="s">
        <v>1775</v>
      </c>
      <c r="AL328" s="77" t="s">
        <v>1776</v>
      </c>
      <c r="AM328" s="77" t="s">
        <v>25</v>
      </c>
      <c r="AN328" s="77" t="s">
        <v>309</v>
      </c>
      <c r="AO328" s="77" t="s">
        <v>1777</v>
      </c>
      <c r="AP328" s="77" t="s">
        <v>1778</v>
      </c>
      <c r="AQ328" s="77"/>
      <c r="AR328" s="79">
        <f>COUNTIF('Jalon + top _horaire passage'!A:A,A328)+IF(W328&lt;&gt;"",COUNTIF('Jalon + top _horaire passage'!A:A,W328),0)+IF(X328&lt;&gt;"",COUNTIF('Jalon + top _horaire passage'!A:A,X328),0)+IF(Y328&lt;&gt;"",COUNTIF('Jalon + top _horaire passage'!A:A,Y328),0)+IF(AA328&lt;&gt;"",COUNTIF('Jalon + top _horaire passage'!A:A,AA328),0)+IF(AB328&lt;&gt;"",COUNTIF('Jalon + top _horaire passage'!A:A,AB328),0)+IF(AD328&lt;&gt;"",COUNTIF('Jalon + top _horaire passage'!A:A,AD328),0)</f>
        <v>0</v>
      </c>
    </row>
    <row r="329" spans="1:44" ht="15.6" x14ac:dyDescent="0.3">
      <c r="A329" s="77" t="s">
        <v>1842</v>
      </c>
      <c r="B329" s="190" t="s">
        <v>12821</v>
      </c>
      <c r="C329" s="78" t="s">
        <v>59</v>
      </c>
      <c r="D329" s="77" t="s">
        <v>42</v>
      </c>
      <c r="E329" s="77" t="s">
        <v>1842</v>
      </c>
      <c r="F329" s="77" t="s">
        <v>12365</v>
      </c>
      <c r="G329" s="77" t="s">
        <v>1801</v>
      </c>
      <c r="H329" s="77" t="s">
        <v>44</v>
      </c>
      <c r="I329" s="77" t="s">
        <v>17</v>
      </c>
      <c r="J329" s="77" t="s">
        <v>19</v>
      </c>
      <c r="K329" s="78" t="s">
        <v>34</v>
      </c>
      <c r="L329" s="77" t="s">
        <v>98</v>
      </c>
      <c r="M329" s="74" t="s">
        <v>12473</v>
      </c>
      <c r="N329" s="74" t="s">
        <v>13</v>
      </c>
      <c r="O329" s="159"/>
      <c r="P329" s="77" t="s">
        <v>1843</v>
      </c>
      <c r="Q329" s="77" t="s">
        <v>35</v>
      </c>
      <c r="R329" s="77" t="s">
        <v>1842</v>
      </c>
      <c r="S329" s="77"/>
      <c r="T329" s="77" t="s">
        <v>9241</v>
      </c>
      <c r="U329" s="77" t="s">
        <v>9241</v>
      </c>
      <c r="V329" s="74" t="s">
        <v>97</v>
      </c>
      <c r="W329" s="100"/>
      <c r="X329" s="99"/>
      <c r="Y329" s="99"/>
      <c r="Z329" s="100"/>
      <c r="AA329" s="99"/>
      <c r="AB329" s="99"/>
      <c r="AC329" s="100" t="s">
        <v>1842</v>
      </c>
      <c r="AD329" s="100" t="s">
        <v>1844</v>
      </c>
      <c r="AE329" s="83"/>
      <c r="AF329" s="54"/>
      <c r="AG329" s="78" t="s">
        <v>10998</v>
      </c>
      <c r="AH329" s="77" t="s">
        <v>20</v>
      </c>
      <c r="AI329" s="77" t="s">
        <v>305</v>
      </c>
      <c r="AJ329" s="77" t="s">
        <v>920</v>
      </c>
      <c r="AK329" s="77" t="s">
        <v>1775</v>
      </c>
      <c r="AL329" s="77" t="s">
        <v>1776</v>
      </c>
      <c r="AM329" s="77" t="s">
        <v>25</v>
      </c>
      <c r="AN329" s="77" t="s">
        <v>309</v>
      </c>
      <c r="AO329" s="77" t="s">
        <v>1777</v>
      </c>
      <c r="AP329" s="77" t="s">
        <v>1778</v>
      </c>
      <c r="AQ329" s="77"/>
      <c r="AR329" s="79">
        <f>COUNTIF('Jalon + top _horaire passage'!A:A,A329)+IF(W329&lt;&gt;"",COUNTIF('Jalon + top _horaire passage'!A:A,W329),0)+IF(X329&lt;&gt;"",COUNTIF('Jalon + top _horaire passage'!A:A,X329),0)+IF(Y329&lt;&gt;"",COUNTIF('Jalon + top _horaire passage'!A:A,Y329),0)+IF(AA329&lt;&gt;"",COUNTIF('Jalon + top _horaire passage'!A:A,AA329),0)+IF(AB329&lt;&gt;"",COUNTIF('Jalon + top _horaire passage'!A:A,AB329),0)+IF(AD329&lt;&gt;"",COUNTIF('Jalon + top _horaire passage'!A:A,AD329),0)</f>
        <v>0</v>
      </c>
    </row>
    <row r="330" spans="1:44" ht="15.6" x14ac:dyDescent="0.3">
      <c r="A330" s="77" t="s">
        <v>1845</v>
      </c>
      <c r="B330" s="190" t="s">
        <v>12822</v>
      </c>
      <c r="C330" s="78" t="s">
        <v>59</v>
      </c>
      <c r="D330" s="77" t="s">
        <v>42</v>
      </c>
      <c r="E330" s="77" t="s">
        <v>1845</v>
      </c>
      <c r="F330" s="77" t="s">
        <v>12365</v>
      </c>
      <c r="G330" s="77" t="s">
        <v>1801</v>
      </c>
      <c r="H330" s="77" t="s">
        <v>44</v>
      </c>
      <c r="I330" s="77" t="s">
        <v>17</v>
      </c>
      <c r="J330" s="77" t="s">
        <v>19</v>
      </c>
      <c r="K330" s="78" t="s">
        <v>34</v>
      </c>
      <c r="L330" s="77" t="s">
        <v>98</v>
      </c>
      <c r="M330" s="74" t="s">
        <v>12473</v>
      </c>
      <c r="N330" s="74" t="s">
        <v>13</v>
      </c>
      <c r="O330" s="159"/>
      <c r="P330" s="77" t="s">
        <v>1846</v>
      </c>
      <c r="Q330" s="77" t="s">
        <v>35</v>
      </c>
      <c r="R330" s="77" t="s">
        <v>1845</v>
      </c>
      <c r="S330" s="77"/>
      <c r="T330" s="77" t="s">
        <v>9241</v>
      </c>
      <c r="U330" s="77" t="s">
        <v>9241</v>
      </c>
      <c r="V330" s="74" t="s">
        <v>97</v>
      </c>
      <c r="W330" s="100"/>
      <c r="X330" s="99"/>
      <c r="Y330" s="99"/>
      <c r="Z330" s="100"/>
      <c r="AA330" s="99"/>
      <c r="AB330" s="99"/>
      <c r="AC330" s="100" t="s">
        <v>1845</v>
      </c>
      <c r="AD330" s="100" t="s">
        <v>1847</v>
      </c>
      <c r="AE330" s="83"/>
      <c r="AF330" s="54"/>
      <c r="AG330" s="78" t="s">
        <v>10998</v>
      </c>
      <c r="AH330" s="77" t="s">
        <v>20</v>
      </c>
      <c r="AI330" s="77" t="s">
        <v>305</v>
      </c>
      <c r="AJ330" s="77" t="s">
        <v>920</v>
      </c>
      <c r="AK330" s="77" t="s">
        <v>1775</v>
      </c>
      <c r="AL330" s="77" t="s">
        <v>1776</v>
      </c>
      <c r="AM330" s="77" t="s">
        <v>25</v>
      </c>
      <c r="AN330" s="77" t="s">
        <v>309</v>
      </c>
      <c r="AO330" s="77" t="s">
        <v>1777</v>
      </c>
      <c r="AP330" s="77" t="s">
        <v>1778</v>
      </c>
      <c r="AQ330" s="77"/>
      <c r="AR330" s="79">
        <f>COUNTIF('Jalon + top _horaire passage'!A:A,A330)+IF(W330&lt;&gt;"",COUNTIF('Jalon + top _horaire passage'!A:A,W330),0)+IF(X330&lt;&gt;"",COUNTIF('Jalon + top _horaire passage'!A:A,X330),0)+IF(Y330&lt;&gt;"",COUNTIF('Jalon + top _horaire passage'!A:A,Y330),0)+IF(AA330&lt;&gt;"",COUNTIF('Jalon + top _horaire passage'!A:A,AA330),0)+IF(AB330&lt;&gt;"",COUNTIF('Jalon + top _horaire passage'!A:A,AB330),0)+IF(AD330&lt;&gt;"",COUNTIF('Jalon + top _horaire passage'!A:A,AD330),0)</f>
        <v>0</v>
      </c>
    </row>
    <row r="331" spans="1:44" x14ac:dyDescent="0.3">
      <c r="A331" s="77" t="s">
        <v>1848</v>
      </c>
      <c r="B331" s="159" t="s">
        <v>12788</v>
      </c>
      <c r="C331" s="78" t="s">
        <v>40</v>
      </c>
      <c r="D331" s="77" t="s">
        <v>42</v>
      </c>
      <c r="E331" s="77" t="s">
        <v>1848</v>
      </c>
      <c r="F331" s="77" t="s">
        <v>12338</v>
      </c>
      <c r="G331" s="77" t="s">
        <v>631</v>
      </c>
      <c r="H331" s="77" t="s">
        <v>44</v>
      </c>
      <c r="I331" s="77" t="s">
        <v>39</v>
      </c>
      <c r="J331" s="77" t="s">
        <v>237</v>
      </c>
      <c r="K331" s="78" t="s">
        <v>34</v>
      </c>
      <c r="L331" s="77" t="s">
        <v>98</v>
      </c>
      <c r="M331" s="74" t="s">
        <v>12474</v>
      </c>
      <c r="N331" s="74" t="s">
        <v>13</v>
      </c>
      <c r="O331" s="159"/>
      <c r="P331" s="77" t="s">
        <v>1849</v>
      </c>
      <c r="Q331" s="77" t="s">
        <v>30</v>
      </c>
      <c r="R331" s="77" t="s">
        <v>1848</v>
      </c>
      <c r="S331" s="77"/>
      <c r="T331" s="77"/>
      <c r="U331" s="77" t="s">
        <v>11205</v>
      </c>
      <c r="V331" s="74" t="s">
        <v>97</v>
      </c>
      <c r="W331" s="100"/>
      <c r="X331" s="99"/>
      <c r="Y331" s="99"/>
      <c r="Z331" s="100"/>
      <c r="AA331" s="99" t="s">
        <v>1852</v>
      </c>
      <c r="AB331" s="99"/>
      <c r="AC331" s="100" t="s">
        <v>1850</v>
      </c>
      <c r="AD331" s="100" t="s">
        <v>1851</v>
      </c>
      <c r="AE331" s="83"/>
      <c r="AF331" s="54"/>
      <c r="AG331" s="78" t="s">
        <v>10998</v>
      </c>
      <c r="AH331" s="77" t="s">
        <v>20</v>
      </c>
      <c r="AI331" s="77" t="s">
        <v>21</v>
      </c>
      <c r="AJ331" s="77" t="s">
        <v>46</v>
      </c>
      <c r="AK331" s="77" t="s">
        <v>47</v>
      </c>
      <c r="AL331" s="77" t="s">
        <v>48</v>
      </c>
      <c r="AM331" s="77" t="s">
        <v>25</v>
      </c>
      <c r="AN331" s="77" t="s">
        <v>49</v>
      </c>
      <c r="AO331" s="77" t="s">
        <v>50</v>
      </c>
      <c r="AP331" s="77" t="s">
        <v>51</v>
      </c>
      <c r="AQ331" s="77"/>
      <c r="AR331" s="79">
        <f>COUNTIF('Jalon + top _horaire passage'!A:A,A331)+IF(W331&lt;&gt;"",COUNTIF('Jalon + top _horaire passage'!A:A,W331),0)+IF(X331&lt;&gt;"",COUNTIF('Jalon + top _horaire passage'!A:A,X331),0)+IF(Y331&lt;&gt;"",COUNTIF('Jalon + top _horaire passage'!A:A,Y331),0)+IF(AA331&lt;&gt;"",COUNTIF('Jalon + top _horaire passage'!A:A,AA331),0)+IF(AB331&lt;&gt;"",COUNTIF('Jalon + top _horaire passage'!A:A,AB331),0)+IF(AD331&lt;&gt;"",COUNTIF('Jalon + top _horaire passage'!A:A,AD331),0)</f>
        <v>0</v>
      </c>
    </row>
    <row r="332" spans="1:44" x14ac:dyDescent="0.3">
      <c r="A332" s="77" t="s">
        <v>1853</v>
      </c>
      <c r="B332" s="159" t="s">
        <v>12</v>
      </c>
      <c r="C332" s="78" t="s">
        <v>59</v>
      </c>
      <c r="D332" s="77" t="s">
        <v>42</v>
      </c>
      <c r="E332" s="77" t="s">
        <v>1853</v>
      </c>
      <c r="F332" s="77" t="s">
        <v>9928</v>
      </c>
      <c r="G332" s="77" t="s">
        <v>1854</v>
      </c>
      <c r="H332" s="77" t="s">
        <v>44</v>
      </c>
      <c r="I332" s="77" t="s">
        <v>17</v>
      </c>
      <c r="J332" s="77" t="s">
        <v>19</v>
      </c>
      <c r="K332" s="78" t="s">
        <v>34</v>
      </c>
      <c r="L332" s="77" t="s">
        <v>98</v>
      </c>
      <c r="M332" s="74" t="s">
        <v>12473</v>
      </c>
      <c r="N332" s="74" t="s">
        <v>13</v>
      </c>
      <c r="O332" s="159"/>
      <c r="P332" s="77" t="s">
        <v>1855</v>
      </c>
      <c r="Q332" s="77" t="s">
        <v>30</v>
      </c>
      <c r="R332" s="77" t="s">
        <v>1853</v>
      </c>
      <c r="S332" s="77"/>
      <c r="T332" s="77"/>
      <c r="U332" s="77" t="s">
        <v>11535</v>
      </c>
      <c r="V332" s="74" t="s">
        <v>97</v>
      </c>
      <c r="W332" s="100"/>
      <c r="X332" s="99"/>
      <c r="Y332" s="99"/>
      <c r="Z332" s="100"/>
      <c r="AA332" s="99" t="s">
        <v>1858</v>
      </c>
      <c r="AB332" s="99"/>
      <c r="AC332" s="100" t="s">
        <v>1856</v>
      </c>
      <c r="AD332" s="100" t="s">
        <v>1857</v>
      </c>
      <c r="AE332" s="83"/>
      <c r="AF332" s="54"/>
      <c r="AG332" s="78" t="s">
        <v>10998</v>
      </c>
      <c r="AH332" s="77" t="s">
        <v>20</v>
      </c>
      <c r="AI332" s="77" t="s">
        <v>305</v>
      </c>
      <c r="AJ332" s="77" t="s">
        <v>920</v>
      </c>
      <c r="AK332" s="77" t="s">
        <v>1775</v>
      </c>
      <c r="AL332" s="77" t="s">
        <v>1776</v>
      </c>
      <c r="AM332" s="77" t="s">
        <v>25</v>
      </c>
      <c r="AN332" s="77" t="s">
        <v>309</v>
      </c>
      <c r="AO332" s="77" t="s">
        <v>923</v>
      </c>
      <c r="AP332" s="77" t="s">
        <v>924</v>
      </c>
      <c r="AQ332" s="77"/>
      <c r="AR332" s="79">
        <f>COUNTIF('Jalon + top _horaire passage'!A:A,A332)+IF(W332&lt;&gt;"",COUNTIF('Jalon + top _horaire passage'!A:A,W332),0)+IF(X332&lt;&gt;"",COUNTIF('Jalon + top _horaire passage'!A:A,X332),0)+IF(Y332&lt;&gt;"",COUNTIF('Jalon + top _horaire passage'!A:A,Y332),0)+IF(AA332&lt;&gt;"",COUNTIF('Jalon + top _horaire passage'!A:A,AA332),0)+IF(AB332&lt;&gt;"",COUNTIF('Jalon + top _horaire passage'!A:A,AB332),0)+IF(AD332&lt;&gt;"",COUNTIF('Jalon + top _horaire passage'!A:A,AD332),0)</f>
        <v>0</v>
      </c>
    </row>
    <row r="333" spans="1:44" x14ac:dyDescent="0.3">
      <c r="A333" s="77" t="s">
        <v>1859</v>
      </c>
      <c r="B333" s="159" t="s">
        <v>12729</v>
      </c>
      <c r="C333" s="78" t="s">
        <v>40</v>
      </c>
      <c r="D333" s="77" t="s">
        <v>1284</v>
      </c>
      <c r="E333" s="77" t="s">
        <v>1859</v>
      </c>
      <c r="F333" s="77" t="s">
        <v>12366</v>
      </c>
      <c r="G333" s="77" t="s">
        <v>12367</v>
      </c>
      <c r="H333" s="77" t="s">
        <v>44</v>
      </c>
      <c r="I333" s="77" t="s">
        <v>39</v>
      </c>
      <c r="J333" s="77" t="s">
        <v>19</v>
      </c>
      <c r="K333" s="78" t="s">
        <v>18</v>
      </c>
      <c r="L333" s="77" t="s">
        <v>98</v>
      </c>
      <c r="M333" s="74" t="s">
        <v>12474</v>
      </c>
      <c r="N333" s="74" t="s">
        <v>10986</v>
      </c>
      <c r="O333" s="159"/>
      <c r="P333" s="77" t="s">
        <v>1860</v>
      </c>
      <c r="Q333" s="77" t="s">
        <v>30</v>
      </c>
      <c r="R333" s="77" t="s">
        <v>1859</v>
      </c>
      <c r="S333" s="77"/>
      <c r="T333" s="77"/>
      <c r="U333" s="77" t="s">
        <v>11206</v>
      </c>
      <c r="V333" s="74" t="s">
        <v>97</v>
      </c>
      <c r="W333" s="100"/>
      <c r="X333" s="99"/>
      <c r="Y333" s="99"/>
      <c r="Z333" s="100"/>
      <c r="AA333" s="99" t="s">
        <v>1863</v>
      </c>
      <c r="AB333" s="99"/>
      <c r="AC333" s="100" t="s">
        <v>1861</v>
      </c>
      <c r="AD333" s="100" t="s">
        <v>1862</v>
      </c>
      <c r="AE333" s="83"/>
      <c r="AF333" s="54"/>
      <c r="AG333" s="78" t="s">
        <v>10998</v>
      </c>
      <c r="AH333" s="77" t="s">
        <v>20</v>
      </c>
      <c r="AI333" s="77" t="s">
        <v>21</v>
      </c>
      <c r="AJ333" s="77" t="s">
        <v>46</v>
      </c>
      <c r="AK333" s="77" t="s">
        <v>47</v>
      </c>
      <c r="AL333" s="77" t="s">
        <v>738</v>
      </c>
      <c r="AM333" s="77" t="s">
        <v>25</v>
      </c>
      <c r="AN333" s="77" t="s">
        <v>49</v>
      </c>
      <c r="AO333" s="77" t="s">
        <v>1007</v>
      </c>
      <c r="AP333" s="77" t="s">
        <v>1008</v>
      </c>
      <c r="AQ333" s="77"/>
      <c r="AR333" s="79">
        <f>COUNTIF('Jalon + top _horaire passage'!A:A,A333)+IF(W333&lt;&gt;"",COUNTIF('Jalon + top _horaire passage'!A:A,W333),0)+IF(X333&lt;&gt;"",COUNTIF('Jalon + top _horaire passage'!A:A,X333),0)+IF(Y333&lt;&gt;"",COUNTIF('Jalon + top _horaire passage'!A:A,Y333),0)+IF(AA333&lt;&gt;"",COUNTIF('Jalon + top _horaire passage'!A:A,AA333),0)+IF(AB333&lt;&gt;"",COUNTIF('Jalon + top _horaire passage'!A:A,AB333),0)+IF(AD333&lt;&gt;"",COUNTIF('Jalon + top _horaire passage'!A:A,AD333),0)</f>
        <v>0</v>
      </c>
    </row>
    <row r="334" spans="1:44" x14ac:dyDescent="0.3">
      <c r="A334" s="77" t="s">
        <v>1864</v>
      </c>
      <c r="B334" s="159" t="s">
        <v>12721</v>
      </c>
      <c r="C334" s="78" t="s">
        <v>40</v>
      </c>
      <c r="D334" s="77" t="s">
        <v>42</v>
      </c>
      <c r="E334" s="77" t="s">
        <v>1864</v>
      </c>
      <c r="F334" s="77" t="s">
        <v>1866</v>
      </c>
      <c r="G334" s="77" t="s">
        <v>1865</v>
      </c>
      <c r="H334" s="77" t="s">
        <v>44</v>
      </c>
      <c r="I334" s="77" t="s">
        <v>39</v>
      </c>
      <c r="J334" s="77" t="s">
        <v>237</v>
      </c>
      <c r="K334" s="78" t="s">
        <v>34</v>
      </c>
      <c r="L334" s="77" t="s">
        <v>98</v>
      </c>
      <c r="M334" s="74" t="s">
        <v>12473</v>
      </c>
      <c r="N334" s="74" t="s">
        <v>13</v>
      </c>
      <c r="O334" s="159"/>
      <c r="P334" s="77" t="s">
        <v>1866</v>
      </c>
      <c r="Q334" s="77" t="s">
        <v>30</v>
      </c>
      <c r="R334" s="77" t="s">
        <v>1864</v>
      </c>
      <c r="S334" s="77"/>
      <c r="T334" s="77"/>
      <c r="U334" s="77" t="s">
        <v>11207</v>
      </c>
      <c r="V334" s="74" t="s">
        <v>97</v>
      </c>
      <c r="W334" s="100"/>
      <c r="X334" s="99"/>
      <c r="Y334" s="99"/>
      <c r="Z334" s="100"/>
      <c r="AA334" s="99" t="s">
        <v>1871</v>
      </c>
      <c r="AB334" s="99"/>
      <c r="AC334" s="100" t="s">
        <v>1867</v>
      </c>
      <c r="AD334" s="100" t="s">
        <v>1868</v>
      </c>
      <c r="AE334" s="83"/>
      <c r="AF334" s="54"/>
      <c r="AG334" s="78" t="s">
        <v>10998</v>
      </c>
      <c r="AH334" s="77" t="s">
        <v>20</v>
      </c>
      <c r="AI334" s="77" t="s">
        <v>21</v>
      </c>
      <c r="AJ334" s="77" t="s">
        <v>46</v>
      </c>
      <c r="AK334" s="77" t="s">
        <v>47</v>
      </c>
      <c r="AL334" s="77" t="s">
        <v>738</v>
      </c>
      <c r="AM334" s="77" t="s">
        <v>25</v>
      </c>
      <c r="AN334" s="77" t="s">
        <v>49</v>
      </c>
      <c r="AO334" s="77" t="s">
        <v>1869</v>
      </c>
      <c r="AP334" s="77" t="s">
        <v>1870</v>
      </c>
      <c r="AQ334" s="77"/>
      <c r="AR334" s="79">
        <f>COUNTIF('Jalon + top _horaire passage'!A:A,A334)+IF(W334&lt;&gt;"",COUNTIF('Jalon + top _horaire passage'!A:A,W334),0)+IF(X334&lt;&gt;"",COUNTIF('Jalon + top _horaire passage'!A:A,X334),0)+IF(Y334&lt;&gt;"",COUNTIF('Jalon + top _horaire passage'!A:A,Y334),0)+IF(AA334&lt;&gt;"",COUNTIF('Jalon + top _horaire passage'!A:A,AA334),0)+IF(AB334&lt;&gt;"",COUNTIF('Jalon + top _horaire passage'!A:A,AB334),0)+IF(AD334&lt;&gt;"",COUNTIF('Jalon + top _horaire passage'!A:A,AD334),0)</f>
        <v>0</v>
      </c>
    </row>
    <row r="335" spans="1:44" ht="27" x14ac:dyDescent="0.3">
      <c r="A335" s="77" t="s">
        <v>1873</v>
      </c>
      <c r="B335" s="159" t="s">
        <v>12</v>
      </c>
      <c r="C335" s="78" t="s">
        <v>829</v>
      </c>
      <c r="D335" s="77" t="s">
        <v>42</v>
      </c>
      <c r="E335" s="77" t="s">
        <v>1872</v>
      </c>
      <c r="F335" s="77" t="s">
        <v>12349</v>
      </c>
      <c r="G335" s="77" t="s">
        <v>825</v>
      </c>
      <c r="H335" s="77" t="s">
        <v>44</v>
      </c>
      <c r="I335" s="77" t="s">
        <v>221</v>
      </c>
      <c r="J335" s="77" t="s">
        <v>19</v>
      </c>
      <c r="K335" s="78" t="s">
        <v>34</v>
      </c>
      <c r="L335" s="77" t="s">
        <v>15</v>
      </c>
      <c r="M335" s="74" t="s">
        <v>12473</v>
      </c>
      <c r="N335" s="74" t="s">
        <v>13</v>
      </c>
      <c r="O335" s="159"/>
      <c r="P335" s="77" t="s">
        <v>1874</v>
      </c>
      <c r="Q335" s="77" t="s">
        <v>35</v>
      </c>
      <c r="R335" s="77" t="s">
        <v>1873</v>
      </c>
      <c r="S335" s="77"/>
      <c r="T335" s="77"/>
      <c r="U335" s="77" t="s">
        <v>10820</v>
      </c>
      <c r="V335" s="74" t="s">
        <v>97</v>
      </c>
      <c r="W335" s="100"/>
      <c r="X335" s="99"/>
      <c r="Y335" s="99" t="s">
        <v>12137</v>
      </c>
      <c r="Z335" s="100" t="s">
        <v>12139</v>
      </c>
      <c r="AA335" s="143" t="s">
        <v>12136</v>
      </c>
      <c r="AB335" s="99" t="s">
        <v>1877</v>
      </c>
      <c r="AC335" s="143" t="s">
        <v>1875</v>
      </c>
      <c r="AD335" s="100" t="s">
        <v>1876</v>
      </c>
      <c r="AE335" s="83"/>
      <c r="AF335" s="54" t="s">
        <v>12029</v>
      </c>
      <c r="AG335" s="103" t="str">
        <f>CONCATENATE( "NEXE ",AA335," ",AD335, " reprise que le jour ouvré suivant ")</f>
        <v xml:space="preserve">NEXE ZH0BJF ZH0TJD reprise que le jour ouvré suivant </v>
      </c>
      <c r="AH335" s="77" t="s">
        <v>222</v>
      </c>
      <c r="AI335" s="77" t="s">
        <v>830</v>
      </c>
      <c r="AJ335" s="77" t="s">
        <v>831</v>
      </c>
      <c r="AK335" s="77" t="s">
        <v>832</v>
      </c>
      <c r="AL335" s="77" t="s">
        <v>833</v>
      </c>
      <c r="AM335" s="77" t="s">
        <v>227</v>
      </c>
      <c r="AN335" s="77" t="s">
        <v>834</v>
      </c>
      <c r="AO335" s="77" t="s">
        <v>835</v>
      </c>
      <c r="AP335" s="77" t="s">
        <v>836</v>
      </c>
      <c r="AQ335" s="77" t="s">
        <v>12144</v>
      </c>
      <c r="AR335" s="79">
        <f>COUNTIF('Jalon + top _horaire passage'!A:A,A335)+IF(W335&lt;&gt;"",COUNTIF('Jalon + top _horaire passage'!A:A,W335),0)+IF(X335&lt;&gt;"",COUNTIF('Jalon + top _horaire passage'!A:A,X335),0)+IF(Y335&lt;&gt;"",COUNTIF('Jalon + top _horaire passage'!A:A,Y335),0)+IF(AA335&lt;&gt;"",COUNTIF('Jalon + top _horaire passage'!A:A,AA335),0)+IF(AB335&lt;&gt;"",COUNTIF('Jalon + top _horaire passage'!A:A,AB335),0)+IF(AD335&lt;&gt;"",COUNTIF('Jalon + top _horaire passage'!A:A,AD335),0)</f>
        <v>0</v>
      </c>
    </row>
    <row r="336" spans="1:44" ht="27" x14ac:dyDescent="0.3">
      <c r="A336" s="77" t="s">
        <v>1878</v>
      </c>
      <c r="B336" s="159" t="s">
        <v>12</v>
      </c>
      <c r="C336" s="78" t="s">
        <v>829</v>
      </c>
      <c r="D336" s="77" t="s">
        <v>42</v>
      </c>
      <c r="E336" s="77" t="s">
        <v>1872</v>
      </c>
      <c r="F336" s="77" t="s">
        <v>12349</v>
      </c>
      <c r="G336" s="77" t="s">
        <v>825</v>
      </c>
      <c r="H336" s="77" t="s">
        <v>44</v>
      </c>
      <c r="I336" s="77" t="s">
        <v>221</v>
      </c>
      <c r="J336" s="77" t="s">
        <v>19</v>
      </c>
      <c r="K336" s="78" t="s">
        <v>34</v>
      </c>
      <c r="L336" s="77" t="s">
        <v>15</v>
      </c>
      <c r="M336" s="74" t="s">
        <v>12473</v>
      </c>
      <c r="N336" s="74" t="s">
        <v>13</v>
      </c>
      <c r="O336" s="159"/>
      <c r="P336" s="77" t="s">
        <v>1879</v>
      </c>
      <c r="Q336" s="77" t="s">
        <v>35</v>
      </c>
      <c r="R336" s="77" t="s">
        <v>1878</v>
      </c>
      <c r="S336" s="77"/>
      <c r="T336" s="77"/>
      <c r="U336" s="77" t="s">
        <v>10820</v>
      </c>
      <c r="V336" s="74" t="s">
        <v>97</v>
      </c>
      <c r="W336" s="100"/>
      <c r="X336" s="99"/>
      <c r="Y336" s="99" t="s">
        <v>12137</v>
      </c>
      <c r="Z336" s="100" t="s">
        <v>12140</v>
      </c>
      <c r="AA336" s="143" t="s">
        <v>12136</v>
      </c>
      <c r="AB336" s="99" t="s">
        <v>1877</v>
      </c>
      <c r="AC336" s="143" t="s">
        <v>1880</v>
      </c>
      <c r="AD336" s="100" t="s">
        <v>1881</v>
      </c>
      <c r="AE336" s="83"/>
      <c r="AF336" s="54" t="s">
        <v>12029</v>
      </c>
      <c r="AG336" s="103" t="str">
        <f t="shared" ref="AG336:AG337" si="0">CONCATENATE( "NEXE ",AA336," ",AD336, " reprise que le jour ouvré suivant ")</f>
        <v xml:space="preserve">NEXE ZH0BJF ZH0TJE reprise que le jour ouvré suivant </v>
      </c>
      <c r="AH336" s="77" t="s">
        <v>222</v>
      </c>
      <c r="AI336" s="77" t="s">
        <v>830</v>
      </c>
      <c r="AJ336" s="77" t="s">
        <v>831</v>
      </c>
      <c r="AK336" s="77" t="s">
        <v>832</v>
      </c>
      <c r="AL336" s="77" t="s">
        <v>833</v>
      </c>
      <c r="AM336" s="77" t="s">
        <v>227</v>
      </c>
      <c r="AN336" s="77" t="s">
        <v>834</v>
      </c>
      <c r="AO336" s="77" t="s">
        <v>835</v>
      </c>
      <c r="AP336" s="77" t="s">
        <v>836</v>
      </c>
      <c r="AQ336" s="77" t="s">
        <v>12144</v>
      </c>
      <c r="AR336" s="79">
        <f>COUNTIF('Jalon + top _horaire passage'!A:A,A336)+IF(W336&lt;&gt;"",COUNTIF('Jalon + top _horaire passage'!A:A,W336),0)+IF(X336&lt;&gt;"",COUNTIF('Jalon + top _horaire passage'!A:A,X336),0)+IF(Y336&lt;&gt;"",COUNTIF('Jalon + top _horaire passage'!A:A,Y336),0)+IF(AA336&lt;&gt;"",COUNTIF('Jalon + top _horaire passage'!A:A,AA336),0)+IF(AB336&lt;&gt;"",COUNTIF('Jalon + top _horaire passage'!A:A,AB336),0)+IF(AD336&lt;&gt;"",COUNTIF('Jalon + top _horaire passage'!A:A,AD336),0)</f>
        <v>0</v>
      </c>
    </row>
    <row r="337" spans="1:44" ht="27" x14ac:dyDescent="0.3">
      <c r="A337" s="77" t="s">
        <v>1882</v>
      </c>
      <c r="B337" s="159" t="s">
        <v>12</v>
      </c>
      <c r="C337" s="78" t="s">
        <v>829</v>
      </c>
      <c r="D337" s="77" t="s">
        <v>42</v>
      </c>
      <c r="E337" s="77" t="s">
        <v>1872</v>
      </c>
      <c r="F337" s="77" t="s">
        <v>12349</v>
      </c>
      <c r="G337" s="77" t="s">
        <v>825</v>
      </c>
      <c r="H337" s="77" t="s">
        <v>44</v>
      </c>
      <c r="I337" s="77" t="s">
        <v>221</v>
      </c>
      <c r="J337" s="77" t="s">
        <v>19</v>
      </c>
      <c r="K337" s="78" t="s">
        <v>34</v>
      </c>
      <c r="L337" s="77" t="s">
        <v>15</v>
      </c>
      <c r="M337" s="74" t="s">
        <v>12473</v>
      </c>
      <c r="N337" s="74" t="s">
        <v>13</v>
      </c>
      <c r="O337" s="159"/>
      <c r="P337" s="77" t="s">
        <v>1883</v>
      </c>
      <c r="Q337" s="77" t="s">
        <v>35</v>
      </c>
      <c r="R337" s="77" t="s">
        <v>1882</v>
      </c>
      <c r="S337" s="77"/>
      <c r="T337" s="77"/>
      <c r="U337" s="77" t="s">
        <v>10820</v>
      </c>
      <c r="V337" s="74" t="s">
        <v>97</v>
      </c>
      <c r="W337" s="100"/>
      <c r="X337" s="99"/>
      <c r="Y337" s="99" t="s">
        <v>12137</v>
      </c>
      <c r="Z337" s="100" t="s">
        <v>12141</v>
      </c>
      <c r="AA337" s="143" t="s">
        <v>12136</v>
      </c>
      <c r="AB337" s="99" t="s">
        <v>1877</v>
      </c>
      <c r="AC337" s="143" t="s">
        <v>1884</v>
      </c>
      <c r="AD337" s="100" t="s">
        <v>1885</v>
      </c>
      <c r="AE337" s="83"/>
      <c r="AF337" s="54" t="s">
        <v>12029</v>
      </c>
      <c r="AG337" s="103" t="str">
        <f t="shared" si="0"/>
        <v xml:space="preserve">NEXE ZH0BJF ZH0TJF reprise que le jour ouvré suivant </v>
      </c>
      <c r="AH337" s="77" t="s">
        <v>222</v>
      </c>
      <c r="AI337" s="77" t="s">
        <v>830</v>
      </c>
      <c r="AJ337" s="77" t="s">
        <v>831</v>
      </c>
      <c r="AK337" s="77" t="s">
        <v>832</v>
      </c>
      <c r="AL337" s="77" t="s">
        <v>833</v>
      </c>
      <c r="AM337" s="77" t="s">
        <v>227</v>
      </c>
      <c r="AN337" s="77" t="s">
        <v>834</v>
      </c>
      <c r="AO337" s="77" t="s">
        <v>835</v>
      </c>
      <c r="AP337" s="77" t="s">
        <v>836</v>
      </c>
      <c r="AQ337" s="77" t="s">
        <v>12144</v>
      </c>
      <c r="AR337" s="79">
        <f>COUNTIF('Jalon + top _horaire passage'!A:A,A337)+IF(W337&lt;&gt;"",COUNTIF('Jalon + top _horaire passage'!A:A,W337),0)+IF(X337&lt;&gt;"",COUNTIF('Jalon + top _horaire passage'!A:A,X337),0)+IF(Y337&lt;&gt;"",COUNTIF('Jalon + top _horaire passage'!A:A,Y337),0)+IF(AA337&lt;&gt;"",COUNTIF('Jalon + top _horaire passage'!A:A,AA337),0)+IF(AB337&lt;&gt;"",COUNTIF('Jalon + top _horaire passage'!A:A,AB337),0)+IF(AD337&lt;&gt;"",COUNTIF('Jalon + top _horaire passage'!A:A,AD337),0)</f>
        <v>0</v>
      </c>
    </row>
    <row r="338" spans="1:44" x14ac:dyDescent="0.3">
      <c r="A338" s="77" t="s">
        <v>1886</v>
      </c>
      <c r="B338" s="159" t="s">
        <v>12</v>
      </c>
      <c r="C338" s="78" t="s">
        <v>59</v>
      </c>
      <c r="D338" s="77" t="s">
        <v>42</v>
      </c>
      <c r="E338" s="77" t="s">
        <v>1886</v>
      </c>
      <c r="F338" s="77" t="s">
        <v>56</v>
      </c>
      <c r="G338" s="77" t="s">
        <v>58</v>
      </c>
      <c r="H338" s="77" t="s">
        <v>44</v>
      </c>
      <c r="I338" s="77" t="s">
        <v>17</v>
      </c>
      <c r="J338" s="77" t="s">
        <v>19</v>
      </c>
      <c r="K338" s="78" t="s">
        <v>34</v>
      </c>
      <c r="L338" s="77" t="s">
        <v>98</v>
      </c>
      <c r="M338" s="74" t="s">
        <v>12473</v>
      </c>
      <c r="N338" s="74" t="s">
        <v>13</v>
      </c>
      <c r="O338" s="159"/>
      <c r="P338" s="77" t="s">
        <v>1887</v>
      </c>
      <c r="Q338" s="77" t="s">
        <v>35</v>
      </c>
      <c r="R338" s="77" t="s">
        <v>1886</v>
      </c>
      <c r="S338" s="77"/>
      <c r="T338" s="77"/>
      <c r="U338" s="77" t="s">
        <v>11816</v>
      </c>
      <c r="V338" s="74" t="s">
        <v>97</v>
      </c>
      <c r="W338" s="100"/>
      <c r="X338" s="99"/>
      <c r="Y338" s="99"/>
      <c r="Z338" s="100"/>
      <c r="AA338" s="99" t="s">
        <v>1890</v>
      </c>
      <c r="AB338" s="99"/>
      <c r="AC338" s="100" t="s">
        <v>1888</v>
      </c>
      <c r="AD338" s="100" t="s">
        <v>1889</v>
      </c>
      <c r="AE338" s="83"/>
      <c r="AF338" s="54"/>
      <c r="AG338" s="78" t="s">
        <v>10998</v>
      </c>
      <c r="AH338" s="77" t="s">
        <v>20</v>
      </c>
      <c r="AI338" s="77" t="s">
        <v>305</v>
      </c>
      <c r="AJ338" s="77" t="s">
        <v>920</v>
      </c>
      <c r="AK338" s="77" t="s">
        <v>921</v>
      </c>
      <c r="AL338" s="77" t="s">
        <v>922</v>
      </c>
      <c r="AM338" s="77" t="s">
        <v>25</v>
      </c>
      <c r="AN338" s="77" t="s">
        <v>309</v>
      </c>
      <c r="AO338" s="77" t="s">
        <v>923</v>
      </c>
      <c r="AP338" s="77" t="s">
        <v>924</v>
      </c>
      <c r="AQ338" s="77"/>
      <c r="AR338" s="79">
        <f>COUNTIF('Jalon + top _horaire passage'!A:A,A338)+IF(W338&lt;&gt;"",COUNTIF('Jalon + top _horaire passage'!A:A,W338),0)+IF(X338&lt;&gt;"",COUNTIF('Jalon + top _horaire passage'!A:A,X338),0)+IF(Y338&lt;&gt;"",COUNTIF('Jalon + top _horaire passage'!A:A,Y338),0)+IF(AA338&lt;&gt;"",COUNTIF('Jalon + top _horaire passage'!A:A,AA338),0)+IF(AB338&lt;&gt;"",COUNTIF('Jalon + top _horaire passage'!A:A,AB338),0)+IF(AD338&lt;&gt;"",COUNTIF('Jalon + top _horaire passage'!A:A,AD338),0)</f>
        <v>0</v>
      </c>
    </row>
    <row r="339" spans="1:44" x14ac:dyDescent="0.3">
      <c r="A339" s="77" t="s">
        <v>1891</v>
      </c>
      <c r="B339" s="159" t="s">
        <v>12</v>
      </c>
      <c r="C339" s="78" t="s">
        <v>59</v>
      </c>
      <c r="D339" s="77" t="s">
        <v>42</v>
      </c>
      <c r="E339" s="77" t="s">
        <v>66</v>
      </c>
      <c r="F339" s="77" t="s">
        <v>56</v>
      </c>
      <c r="G339" s="77" t="s">
        <v>58</v>
      </c>
      <c r="H339" s="77" t="s">
        <v>44</v>
      </c>
      <c r="I339" s="77" t="s">
        <v>17</v>
      </c>
      <c r="J339" s="77" t="s">
        <v>19</v>
      </c>
      <c r="K339" s="78" t="s">
        <v>34</v>
      </c>
      <c r="L339" s="77" t="s">
        <v>15</v>
      </c>
      <c r="M339" s="74" t="s">
        <v>12473</v>
      </c>
      <c r="N339" s="74" t="s">
        <v>13</v>
      </c>
      <c r="O339" s="159"/>
      <c r="P339" s="77" t="s">
        <v>1892</v>
      </c>
      <c r="Q339" s="77" t="s">
        <v>35</v>
      </c>
      <c r="R339" s="77" t="s">
        <v>1891</v>
      </c>
      <c r="S339" s="77"/>
      <c r="T339" s="77"/>
      <c r="U339" s="77" t="s">
        <v>66</v>
      </c>
      <c r="V339" s="74" t="s">
        <v>97</v>
      </c>
      <c r="W339" s="100"/>
      <c r="X339" s="99"/>
      <c r="Y339" s="99" t="s">
        <v>54</v>
      </c>
      <c r="Z339" s="100" t="s">
        <v>12176</v>
      </c>
      <c r="AA339" s="99" t="s">
        <v>12175</v>
      </c>
      <c r="AB339" s="99"/>
      <c r="AC339" s="100" t="s">
        <v>1893</v>
      </c>
      <c r="AD339" s="100" t="s">
        <v>1894</v>
      </c>
      <c r="AE339" s="83"/>
      <c r="AF339" s="54" t="s">
        <v>12029</v>
      </c>
      <c r="AG339" s="78" t="str">
        <f>CONCATENATE("NEXE ",AD339," et ",AA339, " ", AB339)</f>
        <v xml:space="preserve">NEXE ZH2UJ2 et ZH2CJ6 </v>
      </c>
      <c r="AH339" s="77" t="s">
        <v>20</v>
      </c>
      <c r="AI339" s="77" t="s">
        <v>305</v>
      </c>
      <c r="AJ339" s="77" t="s">
        <v>920</v>
      </c>
      <c r="AK339" s="77" t="s">
        <v>921</v>
      </c>
      <c r="AL339" s="77" t="s">
        <v>922</v>
      </c>
      <c r="AM339" s="77" t="s">
        <v>25</v>
      </c>
      <c r="AN339" s="77" t="s">
        <v>309</v>
      </c>
      <c r="AO339" s="77" t="s">
        <v>923</v>
      </c>
      <c r="AP339" s="77" t="s">
        <v>924</v>
      </c>
      <c r="AQ339" s="77" t="s">
        <v>12144</v>
      </c>
      <c r="AR339" s="79">
        <f>COUNTIF('Jalon + top _horaire passage'!A:A,A339)+IF(W339&lt;&gt;"",COUNTIF('Jalon + top _horaire passage'!A:A,W339),0)+IF(X339&lt;&gt;"",COUNTIF('Jalon + top _horaire passage'!A:A,X339),0)+IF(Y339&lt;&gt;"",COUNTIF('Jalon + top _horaire passage'!A:A,Y339),0)+IF(AA339&lt;&gt;"",COUNTIF('Jalon + top _horaire passage'!A:A,AA339),0)+IF(AB339&lt;&gt;"",COUNTIF('Jalon + top _horaire passage'!A:A,AB339),0)+IF(AD339&lt;&gt;"",COUNTIF('Jalon + top _horaire passage'!A:A,AD339),0)</f>
        <v>0</v>
      </c>
    </row>
    <row r="340" spans="1:44" x14ac:dyDescent="0.3">
      <c r="A340" s="77" t="s">
        <v>1895</v>
      </c>
      <c r="B340" s="159" t="s">
        <v>12</v>
      </c>
      <c r="C340" s="78" t="s">
        <v>59</v>
      </c>
      <c r="D340" s="77" t="s">
        <v>42</v>
      </c>
      <c r="E340" s="77" t="s">
        <v>66</v>
      </c>
      <c r="F340" s="77" t="s">
        <v>56</v>
      </c>
      <c r="G340" s="77" t="s">
        <v>58</v>
      </c>
      <c r="H340" s="77" t="s">
        <v>44</v>
      </c>
      <c r="I340" s="77" t="s">
        <v>17</v>
      </c>
      <c r="J340" s="77" t="s">
        <v>19</v>
      </c>
      <c r="K340" s="78" t="s">
        <v>34</v>
      </c>
      <c r="L340" s="77" t="s">
        <v>15</v>
      </c>
      <c r="M340" s="74" t="s">
        <v>12473</v>
      </c>
      <c r="N340" s="74" t="s">
        <v>13</v>
      </c>
      <c r="O340" s="159"/>
      <c r="P340" s="77" t="s">
        <v>1896</v>
      </c>
      <c r="Q340" s="77" t="s">
        <v>35</v>
      </c>
      <c r="R340" s="77" t="s">
        <v>1895</v>
      </c>
      <c r="S340" s="77"/>
      <c r="T340" s="77"/>
      <c r="U340" s="77" t="s">
        <v>66</v>
      </c>
      <c r="V340" s="74" t="s">
        <v>97</v>
      </c>
      <c r="W340" s="100"/>
      <c r="X340" s="99"/>
      <c r="Y340" s="99" t="s">
        <v>54</v>
      </c>
      <c r="Z340" s="100" t="s">
        <v>12180</v>
      </c>
      <c r="AA340" s="99" t="s">
        <v>12175</v>
      </c>
      <c r="AB340" s="99"/>
      <c r="AC340" s="100" t="s">
        <v>1897</v>
      </c>
      <c r="AD340" s="100" t="s">
        <v>1898</v>
      </c>
      <c r="AE340" s="83"/>
      <c r="AF340" s="54" t="s">
        <v>12029</v>
      </c>
      <c r="AG340" s="78" t="str">
        <f t="shared" ref="AG340:AG352" si="1">CONCATENATE("NEXE ",AD340," et ",AA340, " ", AB340)</f>
        <v xml:space="preserve">NEXE ZH2UJ6 et ZH2CJ6 </v>
      </c>
      <c r="AH340" s="77" t="s">
        <v>20</v>
      </c>
      <c r="AI340" s="77" t="s">
        <v>305</v>
      </c>
      <c r="AJ340" s="77" t="s">
        <v>920</v>
      </c>
      <c r="AK340" s="77" t="s">
        <v>921</v>
      </c>
      <c r="AL340" s="77" t="s">
        <v>922</v>
      </c>
      <c r="AM340" s="77" t="s">
        <v>25</v>
      </c>
      <c r="AN340" s="77" t="s">
        <v>309</v>
      </c>
      <c r="AO340" s="77" t="s">
        <v>923</v>
      </c>
      <c r="AP340" s="77" t="s">
        <v>924</v>
      </c>
      <c r="AQ340" s="77" t="s">
        <v>12144</v>
      </c>
      <c r="AR340" s="79">
        <f>COUNTIF('Jalon + top _horaire passage'!A:A,A340)+IF(W340&lt;&gt;"",COUNTIF('Jalon + top _horaire passage'!A:A,W340),0)+IF(X340&lt;&gt;"",COUNTIF('Jalon + top _horaire passage'!A:A,X340),0)+IF(Y340&lt;&gt;"",COUNTIF('Jalon + top _horaire passage'!A:A,Y340),0)+IF(AA340&lt;&gt;"",COUNTIF('Jalon + top _horaire passage'!A:A,AA340),0)+IF(AB340&lt;&gt;"",COUNTIF('Jalon + top _horaire passage'!A:A,AB340),0)+IF(AD340&lt;&gt;"",COUNTIF('Jalon + top _horaire passage'!A:A,AD340),0)</f>
        <v>0</v>
      </c>
    </row>
    <row r="341" spans="1:44" x14ac:dyDescent="0.3">
      <c r="A341" s="77" t="s">
        <v>1899</v>
      </c>
      <c r="B341" s="159" t="s">
        <v>12</v>
      </c>
      <c r="C341" s="78" t="s">
        <v>59</v>
      </c>
      <c r="D341" s="77" t="s">
        <v>42</v>
      </c>
      <c r="E341" s="77" t="s">
        <v>66</v>
      </c>
      <c r="F341" s="77" t="s">
        <v>56</v>
      </c>
      <c r="G341" s="77" t="s">
        <v>58</v>
      </c>
      <c r="H341" s="77" t="s">
        <v>44</v>
      </c>
      <c r="I341" s="77" t="s">
        <v>17</v>
      </c>
      <c r="J341" s="77" t="s">
        <v>19</v>
      </c>
      <c r="K341" s="78" t="s">
        <v>34</v>
      </c>
      <c r="L341" s="77" t="s">
        <v>15</v>
      </c>
      <c r="M341" s="74" t="s">
        <v>12473</v>
      </c>
      <c r="N341" s="74" t="s">
        <v>13</v>
      </c>
      <c r="O341" s="159"/>
      <c r="P341" s="77" t="s">
        <v>1896</v>
      </c>
      <c r="Q341" s="77" t="s">
        <v>35</v>
      </c>
      <c r="R341" s="77" t="s">
        <v>1899</v>
      </c>
      <c r="S341" s="77"/>
      <c r="T341" s="77"/>
      <c r="U341" s="77" t="s">
        <v>66</v>
      </c>
      <c r="V341" s="74" t="s">
        <v>97</v>
      </c>
      <c r="W341" s="100"/>
      <c r="X341" s="99"/>
      <c r="Y341" s="99" t="s">
        <v>54</v>
      </c>
      <c r="Z341" s="100" t="s">
        <v>12185</v>
      </c>
      <c r="AA341" s="99" t="s">
        <v>12175</v>
      </c>
      <c r="AB341" s="99"/>
      <c r="AC341" s="100" t="s">
        <v>1900</v>
      </c>
      <c r="AD341" s="100" t="s">
        <v>1901</v>
      </c>
      <c r="AE341" s="83"/>
      <c r="AF341" s="54" t="s">
        <v>12029</v>
      </c>
      <c r="AG341" s="78" t="str">
        <f t="shared" si="1"/>
        <v xml:space="preserve">NEXE ZH2UJ7 et ZH2CJ6 </v>
      </c>
      <c r="AH341" s="77" t="s">
        <v>20</v>
      </c>
      <c r="AI341" s="77" t="s">
        <v>305</v>
      </c>
      <c r="AJ341" s="77" t="s">
        <v>920</v>
      </c>
      <c r="AK341" s="77" t="s">
        <v>921</v>
      </c>
      <c r="AL341" s="77" t="s">
        <v>922</v>
      </c>
      <c r="AM341" s="77" t="s">
        <v>25</v>
      </c>
      <c r="AN341" s="77" t="s">
        <v>309</v>
      </c>
      <c r="AO341" s="77" t="s">
        <v>923</v>
      </c>
      <c r="AP341" s="77" t="s">
        <v>924</v>
      </c>
      <c r="AQ341" s="77" t="s">
        <v>12144</v>
      </c>
      <c r="AR341" s="79">
        <f>COUNTIF('Jalon + top _horaire passage'!A:A,A341)+IF(W341&lt;&gt;"",COUNTIF('Jalon + top _horaire passage'!A:A,W341),0)+IF(X341&lt;&gt;"",COUNTIF('Jalon + top _horaire passage'!A:A,X341),0)+IF(Y341&lt;&gt;"",COUNTIF('Jalon + top _horaire passage'!A:A,Y341),0)+IF(AA341&lt;&gt;"",COUNTIF('Jalon + top _horaire passage'!A:A,AA341),0)+IF(AB341&lt;&gt;"",COUNTIF('Jalon + top _horaire passage'!A:A,AB341),0)+IF(AD341&lt;&gt;"",COUNTIF('Jalon + top _horaire passage'!A:A,AD341),0)</f>
        <v>0</v>
      </c>
    </row>
    <row r="342" spans="1:44" x14ac:dyDescent="0.3">
      <c r="A342" s="77" t="s">
        <v>1902</v>
      </c>
      <c r="B342" s="159" t="s">
        <v>12</v>
      </c>
      <c r="C342" s="78" t="s">
        <v>59</v>
      </c>
      <c r="D342" s="77" t="s">
        <v>42</v>
      </c>
      <c r="E342" s="77" t="s">
        <v>66</v>
      </c>
      <c r="F342" s="77" t="s">
        <v>56</v>
      </c>
      <c r="G342" s="77" t="s">
        <v>58</v>
      </c>
      <c r="H342" s="77" t="s">
        <v>44</v>
      </c>
      <c r="I342" s="77" t="s">
        <v>17</v>
      </c>
      <c r="J342" s="77" t="s">
        <v>19</v>
      </c>
      <c r="K342" s="78" t="s">
        <v>34</v>
      </c>
      <c r="L342" s="77" t="s">
        <v>15</v>
      </c>
      <c r="M342" s="74" t="s">
        <v>12473</v>
      </c>
      <c r="N342" s="74" t="s">
        <v>13</v>
      </c>
      <c r="O342" s="159"/>
      <c r="P342" s="77" t="s">
        <v>1903</v>
      </c>
      <c r="Q342" s="77" t="s">
        <v>35</v>
      </c>
      <c r="R342" s="77" t="s">
        <v>1902</v>
      </c>
      <c r="S342" s="77"/>
      <c r="T342" s="77"/>
      <c r="U342" s="77" t="s">
        <v>66</v>
      </c>
      <c r="V342" s="74" t="s">
        <v>97</v>
      </c>
      <c r="W342" s="100"/>
      <c r="X342" s="99"/>
      <c r="Y342" s="99" t="s">
        <v>54</v>
      </c>
      <c r="Z342" s="100" t="s">
        <v>12178</v>
      </c>
      <c r="AA342" s="99" t="s">
        <v>12175</v>
      </c>
      <c r="AB342" s="99"/>
      <c r="AC342" s="100" t="s">
        <v>1904</v>
      </c>
      <c r="AD342" s="100" t="s">
        <v>1905</v>
      </c>
      <c r="AE342" s="83"/>
      <c r="AF342" s="54" t="s">
        <v>12029</v>
      </c>
      <c r="AG342" s="78" t="str">
        <f t="shared" si="1"/>
        <v xml:space="preserve">NEXE ZH2UJ5 et ZH2CJ6 </v>
      </c>
      <c r="AH342" s="77" t="s">
        <v>20</v>
      </c>
      <c r="AI342" s="77" t="s">
        <v>305</v>
      </c>
      <c r="AJ342" s="77" t="s">
        <v>920</v>
      </c>
      <c r="AK342" s="77" t="s">
        <v>921</v>
      </c>
      <c r="AL342" s="77" t="s">
        <v>922</v>
      </c>
      <c r="AM342" s="77" t="s">
        <v>25</v>
      </c>
      <c r="AN342" s="77" t="s">
        <v>309</v>
      </c>
      <c r="AO342" s="77" t="s">
        <v>923</v>
      </c>
      <c r="AP342" s="77" t="s">
        <v>924</v>
      </c>
      <c r="AQ342" s="77" t="s">
        <v>12144</v>
      </c>
      <c r="AR342" s="79">
        <f>COUNTIF('Jalon + top _horaire passage'!A:A,A342)+IF(W342&lt;&gt;"",COUNTIF('Jalon + top _horaire passage'!A:A,W342),0)+IF(X342&lt;&gt;"",COUNTIF('Jalon + top _horaire passage'!A:A,X342),0)+IF(Y342&lt;&gt;"",COUNTIF('Jalon + top _horaire passage'!A:A,Y342),0)+IF(AA342&lt;&gt;"",COUNTIF('Jalon + top _horaire passage'!A:A,AA342),0)+IF(AB342&lt;&gt;"",COUNTIF('Jalon + top _horaire passage'!A:A,AB342),0)+IF(AD342&lt;&gt;"",COUNTIF('Jalon + top _horaire passage'!A:A,AD342),0)</f>
        <v>0</v>
      </c>
    </row>
    <row r="343" spans="1:44" x14ac:dyDescent="0.3">
      <c r="A343" s="77" t="s">
        <v>1906</v>
      </c>
      <c r="B343" s="159" t="s">
        <v>12</v>
      </c>
      <c r="C343" s="78" t="s">
        <v>59</v>
      </c>
      <c r="D343" s="77" t="s">
        <v>42</v>
      </c>
      <c r="E343" s="77" t="s">
        <v>66</v>
      </c>
      <c r="F343" s="77" t="s">
        <v>56</v>
      </c>
      <c r="G343" s="77" t="s">
        <v>58</v>
      </c>
      <c r="H343" s="77" t="s">
        <v>44</v>
      </c>
      <c r="I343" s="77" t="s">
        <v>17</v>
      </c>
      <c r="J343" s="77" t="s">
        <v>19</v>
      </c>
      <c r="K343" s="78" t="s">
        <v>34</v>
      </c>
      <c r="L343" s="77" t="s">
        <v>15</v>
      </c>
      <c r="M343" s="74" t="s">
        <v>12473</v>
      </c>
      <c r="N343" s="74" t="s">
        <v>13</v>
      </c>
      <c r="O343" s="159"/>
      <c r="P343" s="77" t="s">
        <v>1907</v>
      </c>
      <c r="Q343" s="77" t="s">
        <v>35</v>
      </c>
      <c r="R343" s="77" t="s">
        <v>1906</v>
      </c>
      <c r="S343" s="77"/>
      <c r="T343" s="77"/>
      <c r="U343" s="77" t="s">
        <v>66</v>
      </c>
      <c r="V343" s="74" t="s">
        <v>97</v>
      </c>
      <c r="W343" s="100"/>
      <c r="X343" s="99"/>
      <c r="Y343" s="99" t="s">
        <v>54</v>
      </c>
      <c r="Z343" s="100" t="s">
        <v>12177</v>
      </c>
      <c r="AA343" s="99" t="s">
        <v>12175</v>
      </c>
      <c r="AB343" s="99"/>
      <c r="AC343" s="100" t="s">
        <v>1908</v>
      </c>
      <c r="AD343" s="100" t="s">
        <v>1909</v>
      </c>
      <c r="AE343" s="83"/>
      <c r="AF343" s="54" t="s">
        <v>12029</v>
      </c>
      <c r="AG343" s="78" t="str">
        <f t="shared" si="1"/>
        <v xml:space="preserve">NEXE ZH2UJ4 et ZH2CJ6 </v>
      </c>
      <c r="AH343" s="77" t="s">
        <v>20</v>
      </c>
      <c r="AI343" s="77" t="s">
        <v>305</v>
      </c>
      <c r="AJ343" s="77" t="s">
        <v>920</v>
      </c>
      <c r="AK343" s="77" t="s">
        <v>921</v>
      </c>
      <c r="AL343" s="77" t="s">
        <v>922</v>
      </c>
      <c r="AM343" s="77" t="s">
        <v>25</v>
      </c>
      <c r="AN343" s="77" t="s">
        <v>309</v>
      </c>
      <c r="AO343" s="77" t="s">
        <v>923</v>
      </c>
      <c r="AP343" s="77" t="s">
        <v>924</v>
      </c>
      <c r="AQ343" s="77" t="s">
        <v>12144</v>
      </c>
      <c r="AR343" s="79">
        <f>COUNTIF('Jalon + top _horaire passage'!A:A,A343)+IF(W343&lt;&gt;"",COUNTIF('Jalon + top _horaire passage'!A:A,W343),0)+IF(X343&lt;&gt;"",COUNTIF('Jalon + top _horaire passage'!A:A,X343),0)+IF(Y343&lt;&gt;"",COUNTIF('Jalon + top _horaire passage'!A:A,Y343),0)+IF(AA343&lt;&gt;"",COUNTIF('Jalon + top _horaire passage'!A:A,AA343),0)+IF(AB343&lt;&gt;"",COUNTIF('Jalon + top _horaire passage'!A:A,AB343),0)+IF(AD343&lt;&gt;"",COUNTIF('Jalon + top _horaire passage'!A:A,AD343),0)</f>
        <v>0</v>
      </c>
    </row>
    <row r="344" spans="1:44" x14ac:dyDescent="0.3">
      <c r="A344" s="77" t="s">
        <v>1910</v>
      </c>
      <c r="B344" s="159" t="s">
        <v>12</v>
      </c>
      <c r="C344" s="78" t="s">
        <v>59</v>
      </c>
      <c r="D344" s="77" t="s">
        <v>42</v>
      </c>
      <c r="E344" s="77" t="s">
        <v>66</v>
      </c>
      <c r="F344" s="77" t="s">
        <v>56</v>
      </c>
      <c r="G344" s="77" t="s">
        <v>58</v>
      </c>
      <c r="H344" s="77" t="s">
        <v>44</v>
      </c>
      <c r="I344" s="77" t="s">
        <v>17</v>
      </c>
      <c r="J344" s="77" t="s">
        <v>19</v>
      </c>
      <c r="K344" s="78" t="s">
        <v>34</v>
      </c>
      <c r="L344" s="77" t="s">
        <v>15</v>
      </c>
      <c r="M344" s="74" t="s">
        <v>12473</v>
      </c>
      <c r="N344" s="74" t="s">
        <v>13</v>
      </c>
      <c r="O344" s="159"/>
      <c r="P344" s="77" t="s">
        <v>1907</v>
      </c>
      <c r="Q344" s="77" t="s">
        <v>35</v>
      </c>
      <c r="R344" s="77" t="s">
        <v>1910</v>
      </c>
      <c r="S344" s="77"/>
      <c r="T344" s="77"/>
      <c r="U344" s="77" t="s">
        <v>66</v>
      </c>
      <c r="V344" s="74" t="s">
        <v>97</v>
      </c>
      <c r="W344" s="100"/>
      <c r="X344" s="99"/>
      <c r="Y344" s="99" t="s">
        <v>54</v>
      </c>
      <c r="Z344" s="100" t="s">
        <v>12179</v>
      </c>
      <c r="AA344" s="99" t="s">
        <v>12175</v>
      </c>
      <c r="AB344" s="99"/>
      <c r="AC344" s="100" t="s">
        <v>1911</v>
      </c>
      <c r="AD344" s="100" t="s">
        <v>1912</v>
      </c>
      <c r="AE344" s="83"/>
      <c r="AF344" s="54" t="s">
        <v>12029</v>
      </c>
      <c r="AG344" s="78" t="str">
        <f t="shared" si="1"/>
        <v xml:space="preserve">NEXE ZH23JB et ZH2CJ6 </v>
      </c>
      <c r="AH344" s="77" t="s">
        <v>20</v>
      </c>
      <c r="AI344" s="77" t="s">
        <v>305</v>
      </c>
      <c r="AJ344" s="77" t="s">
        <v>920</v>
      </c>
      <c r="AK344" s="77" t="s">
        <v>921</v>
      </c>
      <c r="AL344" s="77" t="s">
        <v>922</v>
      </c>
      <c r="AM344" s="77" t="s">
        <v>25</v>
      </c>
      <c r="AN344" s="77" t="s">
        <v>309</v>
      </c>
      <c r="AO344" s="77" t="s">
        <v>923</v>
      </c>
      <c r="AP344" s="77" t="s">
        <v>924</v>
      </c>
      <c r="AQ344" s="77" t="s">
        <v>12144</v>
      </c>
      <c r="AR344" s="79">
        <f>COUNTIF('Jalon + top _horaire passage'!A:A,A344)+IF(W344&lt;&gt;"",COUNTIF('Jalon + top _horaire passage'!A:A,W344),0)+IF(X344&lt;&gt;"",COUNTIF('Jalon + top _horaire passage'!A:A,X344),0)+IF(Y344&lt;&gt;"",COUNTIF('Jalon + top _horaire passage'!A:A,Y344),0)+IF(AA344&lt;&gt;"",COUNTIF('Jalon + top _horaire passage'!A:A,AA344),0)+IF(AB344&lt;&gt;"",COUNTIF('Jalon + top _horaire passage'!A:A,AB344),0)+IF(AD344&lt;&gt;"",COUNTIF('Jalon + top _horaire passage'!A:A,AD344),0)</f>
        <v>0</v>
      </c>
    </row>
    <row r="345" spans="1:44" x14ac:dyDescent="0.3">
      <c r="A345" s="77" t="s">
        <v>1913</v>
      </c>
      <c r="B345" s="159" t="s">
        <v>12</v>
      </c>
      <c r="C345" s="78" t="s">
        <v>59</v>
      </c>
      <c r="D345" s="77" t="s">
        <v>42</v>
      </c>
      <c r="E345" s="77" t="s">
        <v>66</v>
      </c>
      <c r="F345" s="77" t="s">
        <v>56</v>
      </c>
      <c r="G345" s="77" t="s">
        <v>58</v>
      </c>
      <c r="H345" s="77" t="s">
        <v>44</v>
      </c>
      <c r="I345" s="77" t="s">
        <v>17</v>
      </c>
      <c r="J345" s="77" t="s">
        <v>19</v>
      </c>
      <c r="K345" s="78" t="s">
        <v>34</v>
      </c>
      <c r="L345" s="77" t="s">
        <v>15</v>
      </c>
      <c r="M345" s="74" t="s">
        <v>12473</v>
      </c>
      <c r="N345" s="74" t="s">
        <v>13</v>
      </c>
      <c r="O345" s="159"/>
      <c r="P345" s="77" t="s">
        <v>1907</v>
      </c>
      <c r="Q345" s="77" t="s">
        <v>35</v>
      </c>
      <c r="R345" s="77" t="s">
        <v>1913</v>
      </c>
      <c r="S345" s="77"/>
      <c r="T345" s="77"/>
      <c r="U345" s="77" t="s">
        <v>66</v>
      </c>
      <c r="V345" s="74" t="s">
        <v>97</v>
      </c>
      <c r="W345" s="100"/>
      <c r="X345" s="99"/>
      <c r="Y345" s="99" t="s">
        <v>54</v>
      </c>
      <c r="Z345" s="100" t="s">
        <v>12181</v>
      </c>
      <c r="AA345" s="99" t="s">
        <v>12175</v>
      </c>
      <c r="AB345" s="99"/>
      <c r="AC345" s="100" t="s">
        <v>1914</v>
      </c>
      <c r="AD345" s="100" t="s">
        <v>1915</v>
      </c>
      <c r="AE345" s="83"/>
      <c r="AF345" s="54" t="s">
        <v>12029</v>
      </c>
      <c r="AG345" s="78" t="str">
        <f t="shared" si="1"/>
        <v xml:space="preserve">NEXE ZH23JC et ZH2CJ6 </v>
      </c>
      <c r="AH345" s="77" t="s">
        <v>20</v>
      </c>
      <c r="AI345" s="77" t="s">
        <v>305</v>
      </c>
      <c r="AJ345" s="77" t="s">
        <v>920</v>
      </c>
      <c r="AK345" s="77" t="s">
        <v>921</v>
      </c>
      <c r="AL345" s="77" t="s">
        <v>922</v>
      </c>
      <c r="AM345" s="77" t="s">
        <v>25</v>
      </c>
      <c r="AN345" s="77" t="s">
        <v>309</v>
      </c>
      <c r="AO345" s="77" t="s">
        <v>923</v>
      </c>
      <c r="AP345" s="77" t="s">
        <v>924</v>
      </c>
      <c r="AQ345" s="77" t="s">
        <v>12144</v>
      </c>
      <c r="AR345" s="79">
        <f>COUNTIF('Jalon + top _horaire passage'!A:A,A345)+IF(W345&lt;&gt;"",COUNTIF('Jalon + top _horaire passage'!A:A,W345),0)+IF(X345&lt;&gt;"",COUNTIF('Jalon + top _horaire passage'!A:A,X345),0)+IF(Y345&lt;&gt;"",COUNTIF('Jalon + top _horaire passage'!A:A,Y345),0)+IF(AA345&lt;&gt;"",COUNTIF('Jalon + top _horaire passage'!A:A,AA345),0)+IF(AB345&lt;&gt;"",COUNTIF('Jalon + top _horaire passage'!A:A,AB345),0)+IF(AD345&lt;&gt;"",COUNTIF('Jalon + top _horaire passage'!A:A,AD345),0)</f>
        <v>0</v>
      </c>
    </row>
    <row r="346" spans="1:44" x14ac:dyDescent="0.3">
      <c r="A346" s="77" t="s">
        <v>1916</v>
      </c>
      <c r="B346" s="159" t="s">
        <v>12</v>
      </c>
      <c r="C346" s="78" t="s">
        <v>59</v>
      </c>
      <c r="D346" s="77" t="s">
        <v>42</v>
      </c>
      <c r="E346" s="77" t="s">
        <v>66</v>
      </c>
      <c r="F346" s="77" t="s">
        <v>56</v>
      </c>
      <c r="G346" s="77" t="s">
        <v>58</v>
      </c>
      <c r="H346" s="77" t="s">
        <v>44</v>
      </c>
      <c r="I346" s="77" t="s">
        <v>17</v>
      </c>
      <c r="J346" s="77" t="s">
        <v>19</v>
      </c>
      <c r="K346" s="78" t="s">
        <v>34</v>
      </c>
      <c r="L346" s="77" t="s">
        <v>15</v>
      </c>
      <c r="M346" s="74" t="s">
        <v>12473</v>
      </c>
      <c r="N346" s="74" t="s">
        <v>13</v>
      </c>
      <c r="O346" s="159"/>
      <c r="P346" s="77" t="s">
        <v>1907</v>
      </c>
      <c r="Q346" s="77" t="s">
        <v>35</v>
      </c>
      <c r="R346" s="77" t="s">
        <v>1916</v>
      </c>
      <c r="S346" s="77"/>
      <c r="T346" s="77"/>
      <c r="U346" s="77" t="s">
        <v>66</v>
      </c>
      <c r="V346" s="74" t="s">
        <v>97</v>
      </c>
      <c r="W346" s="100"/>
      <c r="X346" s="99"/>
      <c r="Y346" s="99" t="s">
        <v>54</v>
      </c>
      <c r="Z346" s="100" t="s">
        <v>12182</v>
      </c>
      <c r="AA346" s="99" t="s">
        <v>12175</v>
      </c>
      <c r="AB346" s="99"/>
      <c r="AC346" s="100" t="s">
        <v>1917</v>
      </c>
      <c r="AD346" s="100" t="s">
        <v>1918</v>
      </c>
      <c r="AE346" s="83"/>
      <c r="AF346" s="54" t="s">
        <v>12029</v>
      </c>
      <c r="AG346" s="78" t="str">
        <f t="shared" si="1"/>
        <v xml:space="preserve">NEXE ZH23JD et ZH2CJ6 </v>
      </c>
      <c r="AH346" s="77" t="s">
        <v>20</v>
      </c>
      <c r="AI346" s="77" t="s">
        <v>305</v>
      </c>
      <c r="AJ346" s="77" t="s">
        <v>920</v>
      </c>
      <c r="AK346" s="77" t="s">
        <v>921</v>
      </c>
      <c r="AL346" s="77" t="s">
        <v>922</v>
      </c>
      <c r="AM346" s="77" t="s">
        <v>25</v>
      </c>
      <c r="AN346" s="77" t="s">
        <v>309</v>
      </c>
      <c r="AO346" s="77" t="s">
        <v>923</v>
      </c>
      <c r="AP346" s="77" t="s">
        <v>924</v>
      </c>
      <c r="AQ346" s="77" t="s">
        <v>12144</v>
      </c>
      <c r="AR346" s="79">
        <f>COUNTIF('Jalon + top _horaire passage'!A:A,A346)+IF(W346&lt;&gt;"",COUNTIF('Jalon + top _horaire passage'!A:A,W346),0)+IF(X346&lt;&gt;"",COUNTIF('Jalon + top _horaire passage'!A:A,X346),0)+IF(Y346&lt;&gt;"",COUNTIF('Jalon + top _horaire passage'!A:A,Y346),0)+IF(AA346&lt;&gt;"",COUNTIF('Jalon + top _horaire passage'!A:A,AA346),0)+IF(AB346&lt;&gt;"",COUNTIF('Jalon + top _horaire passage'!A:A,AB346),0)+IF(AD346&lt;&gt;"",COUNTIF('Jalon + top _horaire passage'!A:A,AD346),0)</f>
        <v>0</v>
      </c>
    </row>
    <row r="347" spans="1:44" x14ac:dyDescent="0.3">
      <c r="A347" s="77" t="s">
        <v>1919</v>
      </c>
      <c r="B347" s="159" t="s">
        <v>12</v>
      </c>
      <c r="C347" s="78" t="s">
        <v>59</v>
      </c>
      <c r="D347" s="77" t="s">
        <v>42</v>
      </c>
      <c r="E347" s="77" t="s">
        <v>66</v>
      </c>
      <c r="F347" s="77" t="s">
        <v>56</v>
      </c>
      <c r="G347" s="77" t="s">
        <v>58</v>
      </c>
      <c r="H347" s="77" t="s">
        <v>44</v>
      </c>
      <c r="I347" s="77" t="s">
        <v>17</v>
      </c>
      <c r="J347" s="77" t="s">
        <v>19</v>
      </c>
      <c r="K347" s="78" t="s">
        <v>34</v>
      </c>
      <c r="L347" s="77" t="s">
        <v>15</v>
      </c>
      <c r="M347" s="74" t="s">
        <v>12473</v>
      </c>
      <c r="N347" s="74" t="s">
        <v>13</v>
      </c>
      <c r="O347" s="159"/>
      <c r="P347" s="77" t="s">
        <v>1896</v>
      </c>
      <c r="Q347" s="77" t="s">
        <v>35</v>
      </c>
      <c r="R347" s="77" t="s">
        <v>1919</v>
      </c>
      <c r="S347" s="77"/>
      <c r="T347" s="77"/>
      <c r="U347" s="77" t="s">
        <v>66</v>
      </c>
      <c r="V347" s="74" t="s">
        <v>97</v>
      </c>
      <c r="W347" s="100"/>
      <c r="X347" s="99"/>
      <c r="Y347" s="99" t="s">
        <v>54</v>
      </c>
      <c r="Z347" s="100" t="s">
        <v>12186</v>
      </c>
      <c r="AA347" s="99" t="s">
        <v>12175</v>
      </c>
      <c r="AB347" s="99"/>
      <c r="AC347" s="100" t="s">
        <v>1920</v>
      </c>
      <c r="AD347" s="100" t="s">
        <v>1921</v>
      </c>
      <c r="AE347" s="83"/>
      <c r="AF347" s="54" t="s">
        <v>12029</v>
      </c>
      <c r="AG347" s="78" t="str">
        <f t="shared" si="1"/>
        <v xml:space="preserve">NEXE ZH2UJ8 et ZH2CJ6 </v>
      </c>
      <c r="AH347" s="77" t="s">
        <v>20</v>
      </c>
      <c r="AI347" s="77" t="s">
        <v>305</v>
      </c>
      <c r="AJ347" s="77" t="s">
        <v>920</v>
      </c>
      <c r="AK347" s="77" t="s">
        <v>921</v>
      </c>
      <c r="AL347" s="77" t="s">
        <v>922</v>
      </c>
      <c r="AM347" s="77" t="s">
        <v>25</v>
      </c>
      <c r="AN347" s="77" t="s">
        <v>309</v>
      </c>
      <c r="AO347" s="77" t="s">
        <v>923</v>
      </c>
      <c r="AP347" s="77" t="s">
        <v>924</v>
      </c>
      <c r="AQ347" s="77" t="s">
        <v>12144</v>
      </c>
      <c r="AR347" s="79">
        <f>COUNTIF('Jalon + top _horaire passage'!A:A,A347)+IF(W347&lt;&gt;"",COUNTIF('Jalon + top _horaire passage'!A:A,W347),0)+IF(X347&lt;&gt;"",COUNTIF('Jalon + top _horaire passage'!A:A,X347),0)+IF(Y347&lt;&gt;"",COUNTIF('Jalon + top _horaire passage'!A:A,Y347),0)+IF(AA347&lt;&gt;"",COUNTIF('Jalon + top _horaire passage'!A:A,AA347),0)+IF(AB347&lt;&gt;"",COUNTIF('Jalon + top _horaire passage'!A:A,AB347),0)+IF(AD347&lt;&gt;"",COUNTIF('Jalon + top _horaire passage'!A:A,AD347),0)</f>
        <v>0</v>
      </c>
    </row>
    <row r="348" spans="1:44" x14ac:dyDescent="0.3">
      <c r="A348" s="77" t="s">
        <v>1922</v>
      </c>
      <c r="B348" s="159" t="s">
        <v>12</v>
      </c>
      <c r="C348" s="78" t="s">
        <v>59</v>
      </c>
      <c r="D348" s="77" t="s">
        <v>42</v>
      </c>
      <c r="E348" s="77" t="s">
        <v>66</v>
      </c>
      <c r="F348" s="77" t="s">
        <v>56</v>
      </c>
      <c r="G348" s="77" t="s">
        <v>58</v>
      </c>
      <c r="H348" s="77" t="s">
        <v>44</v>
      </c>
      <c r="I348" s="77" t="s">
        <v>17</v>
      </c>
      <c r="J348" s="77" t="s">
        <v>19</v>
      </c>
      <c r="K348" s="78" t="s">
        <v>34</v>
      </c>
      <c r="L348" s="77" t="s">
        <v>15</v>
      </c>
      <c r="M348" s="74" t="s">
        <v>12473</v>
      </c>
      <c r="N348" s="74" t="s">
        <v>13</v>
      </c>
      <c r="O348" s="159"/>
      <c r="P348" s="77" t="s">
        <v>1923</v>
      </c>
      <c r="Q348" s="77" t="s">
        <v>35</v>
      </c>
      <c r="R348" s="77" t="s">
        <v>1922</v>
      </c>
      <c r="S348" s="77"/>
      <c r="T348" s="77"/>
      <c r="U348" s="77" t="s">
        <v>66</v>
      </c>
      <c r="V348" s="74" t="s">
        <v>97</v>
      </c>
      <c r="W348" s="100"/>
      <c r="X348" s="99"/>
      <c r="Y348" s="99" t="s">
        <v>54</v>
      </c>
      <c r="Z348" s="100" t="s">
        <v>12187</v>
      </c>
      <c r="AA348" s="99" t="s">
        <v>12175</v>
      </c>
      <c r="AB348" s="99" t="s">
        <v>53</v>
      </c>
      <c r="AC348" s="100" t="s">
        <v>76</v>
      </c>
      <c r="AD348" s="100" t="s">
        <v>77</v>
      </c>
      <c r="AE348" s="83"/>
      <c r="AF348" s="54" t="s">
        <v>12029</v>
      </c>
      <c r="AG348" s="78" t="str">
        <f t="shared" si="1"/>
        <v>NEXE ZH2UJ9 et ZH2CJ6 ZH2CJ4</v>
      </c>
      <c r="AH348" s="77" t="s">
        <v>20</v>
      </c>
      <c r="AI348" s="77" t="s">
        <v>305</v>
      </c>
      <c r="AJ348" s="77" t="s">
        <v>920</v>
      </c>
      <c r="AK348" s="77" t="s">
        <v>921</v>
      </c>
      <c r="AL348" s="77" t="s">
        <v>922</v>
      </c>
      <c r="AM348" s="77" t="s">
        <v>25</v>
      </c>
      <c r="AN348" s="77" t="s">
        <v>309</v>
      </c>
      <c r="AO348" s="77" t="s">
        <v>923</v>
      </c>
      <c r="AP348" s="77" t="s">
        <v>924</v>
      </c>
      <c r="AQ348" s="77" t="s">
        <v>12144</v>
      </c>
      <c r="AR348" s="79">
        <f>COUNTIF('Jalon + top _horaire passage'!A:A,A348)+IF(W348&lt;&gt;"",COUNTIF('Jalon + top _horaire passage'!A:A,W348),0)+IF(X348&lt;&gt;"",COUNTIF('Jalon + top _horaire passage'!A:A,X348),0)+IF(Y348&lt;&gt;"",COUNTIF('Jalon + top _horaire passage'!A:A,Y348),0)+IF(AA348&lt;&gt;"",COUNTIF('Jalon + top _horaire passage'!A:A,AA348),0)+IF(AB348&lt;&gt;"",COUNTIF('Jalon + top _horaire passage'!A:A,AB348),0)+IF(AD348&lt;&gt;"",COUNTIF('Jalon + top _horaire passage'!A:A,AD348),0)</f>
        <v>0</v>
      </c>
    </row>
    <row r="349" spans="1:44" x14ac:dyDescent="0.3">
      <c r="A349" s="77" t="s">
        <v>1924</v>
      </c>
      <c r="B349" s="159" t="s">
        <v>12</v>
      </c>
      <c r="C349" s="78" t="s">
        <v>59</v>
      </c>
      <c r="D349" s="77" t="s">
        <v>42</v>
      </c>
      <c r="E349" s="77" t="s">
        <v>66</v>
      </c>
      <c r="F349" s="77" t="s">
        <v>56</v>
      </c>
      <c r="G349" s="77" t="s">
        <v>58</v>
      </c>
      <c r="H349" s="77" t="s">
        <v>44</v>
      </c>
      <c r="I349" s="77" t="s">
        <v>17</v>
      </c>
      <c r="J349" s="77" t="s">
        <v>19</v>
      </c>
      <c r="K349" s="78" t="s">
        <v>34</v>
      </c>
      <c r="L349" s="77" t="s">
        <v>15</v>
      </c>
      <c r="M349" s="74" t="s">
        <v>12473</v>
      </c>
      <c r="N349" s="74" t="s">
        <v>13</v>
      </c>
      <c r="O349" s="159"/>
      <c r="P349" s="77" t="s">
        <v>1925</v>
      </c>
      <c r="Q349" s="77" t="s">
        <v>35</v>
      </c>
      <c r="R349" s="77" t="s">
        <v>1924</v>
      </c>
      <c r="S349" s="77"/>
      <c r="T349" s="77"/>
      <c r="U349" s="77" t="s">
        <v>66</v>
      </c>
      <c r="V349" s="74" t="s">
        <v>97</v>
      </c>
      <c r="W349" s="100"/>
      <c r="X349" s="99"/>
      <c r="Y349" s="99" t="s">
        <v>54</v>
      </c>
      <c r="Z349" s="100" t="s">
        <v>12188</v>
      </c>
      <c r="AA349" s="99" t="s">
        <v>12175</v>
      </c>
      <c r="AB349" s="99" t="s">
        <v>53</v>
      </c>
      <c r="AC349" s="100" t="s">
        <v>1926</v>
      </c>
      <c r="AD349" s="100" t="s">
        <v>1927</v>
      </c>
      <c r="AE349" s="83"/>
      <c r="AF349" s="54" t="s">
        <v>12029</v>
      </c>
      <c r="AG349" s="78" t="str">
        <f t="shared" si="1"/>
        <v>NEXE ZH2UJA et ZH2CJ6 ZH2CJ4</v>
      </c>
      <c r="AH349" s="77" t="s">
        <v>20</v>
      </c>
      <c r="AI349" s="77" t="s">
        <v>305</v>
      </c>
      <c r="AJ349" s="77" t="s">
        <v>920</v>
      </c>
      <c r="AK349" s="77" t="s">
        <v>921</v>
      </c>
      <c r="AL349" s="77" t="s">
        <v>922</v>
      </c>
      <c r="AM349" s="77" t="s">
        <v>25</v>
      </c>
      <c r="AN349" s="77" t="s">
        <v>309</v>
      </c>
      <c r="AO349" s="77" t="s">
        <v>923</v>
      </c>
      <c r="AP349" s="77" t="s">
        <v>924</v>
      </c>
      <c r="AQ349" s="77" t="s">
        <v>12144</v>
      </c>
      <c r="AR349" s="79">
        <f>COUNTIF('Jalon + top _horaire passage'!A:A,A349)+IF(W349&lt;&gt;"",COUNTIF('Jalon + top _horaire passage'!A:A,W349),0)+IF(X349&lt;&gt;"",COUNTIF('Jalon + top _horaire passage'!A:A,X349),0)+IF(Y349&lt;&gt;"",COUNTIF('Jalon + top _horaire passage'!A:A,Y349),0)+IF(AA349&lt;&gt;"",COUNTIF('Jalon + top _horaire passage'!A:A,AA349),0)+IF(AB349&lt;&gt;"",COUNTIF('Jalon + top _horaire passage'!A:A,AB349),0)+IF(AD349&lt;&gt;"",COUNTIF('Jalon + top _horaire passage'!A:A,AD349),0)</f>
        <v>0</v>
      </c>
    </row>
    <row r="350" spans="1:44" x14ac:dyDescent="0.3">
      <c r="A350" s="77" t="s">
        <v>1928</v>
      </c>
      <c r="B350" s="159" t="s">
        <v>12</v>
      </c>
      <c r="C350" s="78" t="s">
        <v>59</v>
      </c>
      <c r="D350" s="77" t="s">
        <v>42</v>
      </c>
      <c r="E350" s="77" t="s">
        <v>66</v>
      </c>
      <c r="F350" s="77" t="s">
        <v>56</v>
      </c>
      <c r="G350" s="77" t="s">
        <v>58</v>
      </c>
      <c r="H350" s="77" t="s">
        <v>44</v>
      </c>
      <c r="I350" s="77" t="s">
        <v>17</v>
      </c>
      <c r="J350" s="77" t="s">
        <v>19</v>
      </c>
      <c r="K350" s="78" t="s">
        <v>34</v>
      </c>
      <c r="L350" s="77" t="s">
        <v>15</v>
      </c>
      <c r="M350" s="74" t="s">
        <v>12473</v>
      </c>
      <c r="N350" s="74" t="s">
        <v>13</v>
      </c>
      <c r="O350" s="159"/>
      <c r="P350" s="77" t="s">
        <v>1929</v>
      </c>
      <c r="Q350" s="77" t="s">
        <v>35</v>
      </c>
      <c r="R350" s="77" t="s">
        <v>1928</v>
      </c>
      <c r="S350" s="77"/>
      <c r="T350" s="77"/>
      <c r="U350" s="77" t="s">
        <v>66</v>
      </c>
      <c r="V350" s="74" t="s">
        <v>97</v>
      </c>
      <c r="W350" s="100"/>
      <c r="X350" s="99"/>
      <c r="Y350" s="99" t="s">
        <v>54</v>
      </c>
      <c r="Z350" s="100" t="s">
        <v>12189</v>
      </c>
      <c r="AA350" s="99" t="s">
        <v>12175</v>
      </c>
      <c r="AB350" s="99" t="s">
        <v>53</v>
      </c>
      <c r="AC350" s="100" t="s">
        <v>1930</v>
      </c>
      <c r="AD350" s="100" t="s">
        <v>1931</v>
      </c>
      <c r="AE350" s="83"/>
      <c r="AF350" s="54" t="s">
        <v>12029</v>
      </c>
      <c r="AG350" s="78" t="str">
        <f t="shared" si="1"/>
        <v>NEXE ZH2UJB et ZH2CJ6 ZH2CJ4</v>
      </c>
      <c r="AH350" s="77" t="s">
        <v>20</v>
      </c>
      <c r="AI350" s="77" t="s">
        <v>305</v>
      </c>
      <c r="AJ350" s="77" t="s">
        <v>920</v>
      </c>
      <c r="AK350" s="77" t="s">
        <v>921</v>
      </c>
      <c r="AL350" s="77" t="s">
        <v>922</v>
      </c>
      <c r="AM350" s="77" t="s">
        <v>25</v>
      </c>
      <c r="AN350" s="77" t="s">
        <v>309</v>
      </c>
      <c r="AO350" s="77" t="s">
        <v>923</v>
      </c>
      <c r="AP350" s="77" t="s">
        <v>924</v>
      </c>
      <c r="AQ350" s="77" t="s">
        <v>12144</v>
      </c>
      <c r="AR350" s="79">
        <f>COUNTIF('Jalon + top _horaire passage'!A:A,A350)+IF(W350&lt;&gt;"",COUNTIF('Jalon + top _horaire passage'!A:A,W350),0)+IF(X350&lt;&gt;"",COUNTIF('Jalon + top _horaire passage'!A:A,X350),0)+IF(Y350&lt;&gt;"",COUNTIF('Jalon + top _horaire passage'!A:A,Y350),0)+IF(AA350&lt;&gt;"",COUNTIF('Jalon + top _horaire passage'!A:A,AA350),0)+IF(AB350&lt;&gt;"",COUNTIF('Jalon + top _horaire passage'!A:A,AB350),0)+IF(AD350&lt;&gt;"",COUNTIF('Jalon + top _horaire passage'!A:A,AD350),0)</f>
        <v>0</v>
      </c>
    </row>
    <row r="351" spans="1:44" x14ac:dyDescent="0.3">
      <c r="A351" s="77" t="s">
        <v>1932</v>
      </c>
      <c r="B351" s="159" t="s">
        <v>12</v>
      </c>
      <c r="C351" s="78" t="s">
        <v>59</v>
      </c>
      <c r="D351" s="77" t="s">
        <v>42</v>
      </c>
      <c r="E351" s="77" t="s">
        <v>66</v>
      </c>
      <c r="F351" s="77" t="s">
        <v>56</v>
      </c>
      <c r="G351" s="77" t="s">
        <v>58</v>
      </c>
      <c r="H351" s="77" t="s">
        <v>44</v>
      </c>
      <c r="I351" s="77" t="s">
        <v>17</v>
      </c>
      <c r="J351" s="77" t="s">
        <v>19</v>
      </c>
      <c r="K351" s="78" t="s">
        <v>34</v>
      </c>
      <c r="L351" s="77" t="s">
        <v>15</v>
      </c>
      <c r="M351" s="74" t="s">
        <v>12473</v>
      </c>
      <c r="N351" s="74" t="s">
        <v>13</v>
      </c>
      <c r="O351" s="159"/>
      <c r="P351" s="77" t="s">
        <v>1933</v>
      </c>
      <c r="Q351" s="77" t="s">
        <v>35</v>
      </c>
      <c r="R351" s="77" t="s">
        <v>1932</v>
      </c>
      <c r="S351" s="77"/>
      <c r="T351" s="77"/>
      <c r="U351" s="77" t="s">
        <v>66</v>
      </c>
      <c r="V351" s="74" t="s">
        <v>97</v>
      </c>
      <c r="W351" s="100"/>
      <c r="X351" s="99"/>
      <c r="Y351" s="99" t="s">
        <v>54</v>
      </c>
      <c r="Z351" s="100" t="s">
        <v>12190</v>
      </c>
      <c r="AA351" s="99" t="s">
        <v>12175</v>
      </c>
      <c r="AB351" s="99" t="s">
        <v>53</v>
      </c>
      <c r="AC351" s="100" t="s">
        <v>1934</v>
      </c>
      <c r="AD351" s="100" t="s">
        <v>1935</v>
      </c>
      <c r="AE351" s="83"/>
      <c r="AF351" s="54" t="s">
        <v>12029</v>
      </c>
      <c r="AG351" s="78" t="str">
        <f t="shared" si="1"/>
        <v>NEXE ZH2UJC et ZH2CJ6 ZH2CJ4</v>
      </c>
      <c r="AH351" s="77" t="s">
        <v>20</v>
      </c>
      <c r="AI351" s="77" t="s">
        <v>305</v>
      </c>
      <c r="AJ351" s="77" t="s">
        <v>920</v>
      </c>
      <c r="AK351" s="77" t="s">
        <v>921</v>
      </c>
      <c r="AL351" s="77" t="s">
        <v>922</v>
      </c>
      <c r="AM351" s="77" t="s">
        <v>25</v>
      </c>
      <c r="AN351" s="77" t="s">
        <v>309</v>
      </c>
      <c r="AO351" s="77" t="s">
        <v>923</v>
      </c>
      <c r="AP351" s="77" t="s">
        <v>924</v>
      </c>
      <c r="AQ351" s="77" t="s">
        <v>12144</v>
      </c>
      <c r="AR351" s="79">
        <f>COUNTIF('Jalon + top _horaire passage'!A:A,A351)+IF(W351&lt;&gt;"",COUNTIF('Jalon + top _horaire passage'!A:A,W351),0)+IF(X351&lt;&gt;"",COUNTIF('Jalon + top _horaire passage'!A:A,X351),0)+IF(Y351&lt;&gt;"",COUNTIF('Jalon + top _horaire passage'!A:A,Y351),0)+IF(AA351&lt;&gt;"",COUNTIF('Jalon + top _horaire passage'!A:A,AA351),0)+IF(AB351&lt;&gt;"",COUNTIF('Jalon + top _horaire passage'!A:A,AB351),0)+IF(AD351&lt;&gt;"",COUNTIF('Jalon + top _horaire passage'!A:A,AD351),0)</f>
        <v>0</v>
      </c>
    </row>
    <row r="352" spans="1:44" x14ac:dyDescent="0.3">
      <c r="A352" s="77" t="s">
        <v>1936</v>
      </c>
      <c r="B352" s="159" t="s">
        <v>12</v>
      </c>
      <c r="C352" s="78" t="s">
        <v>59</v>
      </c>
      <c r="D352" s="77" t="s">
        <v>42</v>
      </c>
      <c r="E352" s="77" t="s">
        <v>66</v>
      </c>
      <c r="F352" s="77" t="s">
        <v>56</v>
      </c>
      <c r="G352" s="77" t="s">
        <v>58</v>
      </c>
      <c r="H352" s="77" t="s">
        <v>44</v>
      </c>
      <c r="I352" s="77" t="s">
        <v>17</v>
      </c>
      <c r="J352" s="77" t="s">
        <v>19</v>
      </c>
      <c r="K352" s="78" t="s">
        <v>34</v>
      </c>
      <c r="L352" s="77" t="s">
        <v>15</v>
      </c>
      <c r="M352" s="74" t="s">
        <v>12473</v>
      </c>
      <c r="N352" s="74" t="s">
        <v>13</v>
      </c>
      <c r="O352" s="159"/>
      <c r="P352" s="77" t="s">
        <v>1937</v>
      </c>
      <c r="Q352" s="77" t="s">
        <v>35</v>
      </c>
      <c r="R352" s="77" t="s">
        <v>1936</v>
      </c>
      <c r="S352" s="77"/>
      <c r="T352" s="77"/>
      <c r="U352" s="77" t="s">
        <v>66</v>
      </c>
      <c r="V352" s="74" t="s">
        <v>97</v>
      </c>
      <c r="W352" s="100"/>
      <c r="X352" s="99"/>
      <c r="Y352" s="99" t="s">
        <v>54</v>
      </c>
      <c r="Z352" s="100" t="s">
        <v>12191</v>
      </c>
      <c r="AA352" s="99" t="s">
        <v>12175</v>
      </c>
      <c r="AB352" s="99" t="s">
        <v>53</v>
      </c>
      <c r="AC352" s="100" t="s">
        <v>1938</v>
      </c>
      <c r="AD352" s="100" t="s">
        <v>1939</v>
      </c>
      <c r="AE352" s="83"/>
      <c r="AF352" s="54" t="s">
        <v>12029</v>
      </c>
      <c r="AG352" s="78" t="str">
        <f t="shared" si="1"/>
        <v>NEXE ZH2UJD et ZH2CJ6 ZH2CJ4</v>
      </c>
      <c r="AH352" s="77" t="s">
        <v>20</v>
      </c>
      <c r="AI352" s="77" t="s">
        <v>305</v>
      </c>
      <c r="AJ352" s="77" t="s">
        <v>920</v>
      </c>
      <c r="AK352" s="77" t="s">
        <v>921</v>
      </c>
      <c r="AL352" s="77" t="s">
        <v>922</v>
      </c>
      <c r="AM352" s="77" t="s">
        <v>25</v>
      </c>
      <c r="AN352" s="77" t="s">
        <v>309</v>
      </c>
      <c r="AO352" s="77" t="s">
        <v>923</v>
      </c>
      <c r="AP352" s="77" t="s">
        <v>924</v>
      </c>
      <c r="AQ352" s="77" t="s">
        <v>12144</v>
      </c>
      <c r="AR352" s="79">
        <f>COUNTIF('Jalon + top _horaire passage'!A:A,A352)+IF(W352&lt;&gt;"",COUNTIF('Jalon + top _horaire passage'!A:A,W352),0)+IF(X352&lt;&gt;"",COUNTIF('Jalon + top _horaire passage'!A:A,X352),0)+IF(Y352&lt;&gt;"",COUNTIF('Jalon + top _horaire passage'!A:A,Y352),0)+IF(AA352&lt;&gt;"",COUNTIF('Jalon + top _horaire passage'!A:A,AA352),0)+IF(AB352&lt;&gt;"",COUNTIF('Jalon + top _horaire passage'!A:A,AB352),0)+IF(AD352&lt;&gt;"",COUNTIF('Jalon + top _horaire passage'!A:A,AD352),0)</f>
        <v>0</v>
      </c>
    </row>
    <row r="353" spans="1:44" x14ac:dyDescent="0.3">
      <c r="A353" s="77" t="s">
        <v>1940</v>
      </c>
      <c r="B353" s="159" t="s">
        <v>12</v>
      </c>
      <c r="C353" s="78" t="s">
        <v>829</v>
      </c>
      <c r="D353" s="77" t="s">
        <v>42</v>
      </c>
      <c r="E353" s="77" t="s">
        <v>1940</v>
      </c>
      <c r="F353" s="77" t="s">
        <v>12349</v>
      </c>
      <c r="G353" s="77" t="s">
        <v>825</v>
      </c>
      <c r="H353" s="77" t="s">
        <v>44</v>
      </c>
      <c r="I353" s="77" t="s">
        <v>221</v>
      </c>
      <c r="J353" s="77" t="s">
        <v>19</v>
      </c>
      <c r="K353" s="78" t="s">
        <v>34</v>
      </c>
      <c r="L353" s="77" t="s">
        <v>98</v>
      </c>
      <c r="M353" s="74" t="s">
        <v>12473</v>
      </c>
      <c r="N353" s="74" t="s">
        <v>13</v>
      </c>
      <c r="O353" s="159"/>
      <c r="P353" s="77" t="s">
        <v>1941</v>
      </c>
      <c r="Q353" s="77" t="s">
        <v>35</v>
      </c>
      <c r="R353" s="77" t="s">
        <v>1940</v>
      </c>
      <c r="S353" s="77"/>
      <c r="T353" s="77"/>
      <c r="U353" s="77" t="s">
        <v>1940</v>
      </c>
      <c r="V353" s="74" t="s">
        <v>97</v>
      </c>
      <c r="W353" s="100"/>
      <c r="X353" s="99"/>
      <c r="Y353" s="99"/>
      <c r="Z353" s="100"/>
      <c r="AA353" s="99" t="s">
        <v>1944</v>
      </c>
      <c r="AB353" s="99"/>
      <c r="AC353" s="100" t="s">
        <v>1942</v>
      </c>
      <c r="AD353" s="100" t="s">
        <v>1943</v>
      </c>
      <c r="AE353" s="83"/>
      <c r="AF353" s="54"/>
      <c r="AG353" s="78" t="s">
        <v>10998</v>
      </c>
      <c r="AH353" s="77" t="s">
        <v>222</v>
      </c>
      <c r="AI353" s="77" t="s">
        <v>830</v>
      </c>
      <c r="AJ353" s="77" t="s">
        <v>831</v>
      </c>
      <c r="AK353" s="77" t="s">
        <v>832</v>
      </c>
      <c r="AL353" s="77" t="s">
        <v>833</v>
      </c>
      <c r="AM353" s="77" t="s">
        <v>227</v>
      </c>
      <c r="AN353" s="77" t="s">
        <v>834</v>
      </c>
      <c r="AO353" s="77" t="s">
        <v>835</v>
      </c>
      <c r="AP353" s="77" t="s">
        <v>836</v>
      </c>
      <c r="AQ353" s="77"/>
      <c r="AR353" s="79">
        <f>COUNTIF('Jalon + top _horaire passage'!A:A,A353)+IF(W353&lt;&gt;"",COUNTIF('Jalon + top _horaire passage'!A:A,W353),0)+IF(X353&lt;&gt;"",COUNTIF('Jalon + top _horaire passage'!A:A,X353),0)+IF(Y353&lt;&gt;"",COUNTIF('Jalon + top _horaire passage'!A:A,Y353),0)+IF(AA353&lt;&gt;"",COUNTIF('Jalon + top _horaire passage'!A:A,AA353),0)+IF(AB353&lt;&gt;"",COUNTIF('Jalon + top _horaire passage'!A:A,AB353),0)+IF(AD353&lt;&gt;"",COUNTIF('Jalon + top _horaire passage'!A:A,AD353),0)</f>
        <v>0</v>
      </c>
    </row>
    <row r="354" spans="1:44" ht="15.6" x14ac:dyDescent="0.3">
      <c r="A354" s="77" t="s">
        <v>1945</v>
      </c>
      <c r="B354" s="165" t="s">
        <v>12620</v>
      </c>
      <c r="C354" s="78" t="s">
        <v>676</v>
      </c>
      <c r="D354" s="77" t="s">
        <v>42</v>
      </c>
      <c r="E354" s="77" t="s">
        <v>1945</v>
      </c>
      <c r="F354" s="77" t="s">
        <v>12368</v>
      </c>
      <c r="G354" s="77" t="s">
        <v>1946</v>
      </c>
      <c r="H354" s="77" t="s">
        <v>44</v>
      </c>
      <c r="I354" s="77" t="s">
        <v>166</v>
      </c>
      <c r="J354" s="77" t="s">
        <v>19</v>
      </c>
      <c r="K354" s="78" t="s">
        <v>34</v>
      </c>
      <c r="L354" s="77" t="s">
        <v>98</v>
      </c>
      <c r="M354" s="74" t="s">
        <v>12475</v>
      </c>
      <c r="N354" s="74" t="s">
        <v>13</v>
      </c>
      <c r="O354" s="159" t="s">
        <v>12470</v>
      </c>
      <c r="P354" s="77" t="s">
        <v>1947</v>
      </c>
      <c r="Q354" s="77" t="s">
        <v>30</v>
      </c>
      <c r="R354" s="77" t="s">
        <v>1945</v>
      </c>
      <c r="S354" s="77"/>
      <c r="T354" s="77"/>
      <c r="U354" s="77" t="s">
        <v>11673</v>
      </c>
      <c r="V354" s="74" t="s">
        <v>97</v>
      </c>
      <c r="W354" s="100"/>
      <c r="X354" s="99"/>
      <c r="Y354" s="99"/>
      <c r="Z354" s="100"/>
      <c r="AA354" s="99" t="s">
        <v>1950</v>
      </c>
      <c r="AB354" s="99"/>
      <c r="AC354" s="100" t="s">
        <v>1948</v>
      </c>
      <c r="AD354" s="100" t="s">
        <v>1949</v>
      </c>
      <c r="AE354" s="83"/>
      <c r="AF354" s="54"/>
      <c r="AG354" s="78" t="s">
        <v>10998</v>
      </c>
      <c r="AH354" s="77" t="s">
        <v>354</v>
      </c>
      <c r="AI354" s="77" t="s">
        <v>652</v>
      </c>
      <c r="AJ354" s="77" t="s">
        <v>167</v>
      </c>
      <c r="AK354" s="77" t="s">
        <v>677</v>
      </c>
      <c r="AL354" s="77" t="s">
        <v>678</v>
      </c>
      <c r="AM354" s="77" t="s">
        <v>170</v>
      </c>
      <c r="AN354" s="77" t="s">
        <v>679</v>
      </c>
      <c r="AO354" s="77" t="s">
        <v>680</v>
      </c>
      <c r="AP354" s="77" t="s">
        <v>681</v>
      </c>
      <c r="AQ354" s="77"/>
      <c r="AR354" s="79">
        <f>COUNTIF('Jalon + top _horaire passage'!A:A,A354)+IF(W354&lt;&gt;"",COUNTIF('Jalon + top _horaire passage'!A:A,W354),0)+IF(X354&lt;&gt;"",COUNTIF('Jalon + top _horaire passage'!A:A,X354),0)+IF(Y354&lt;&gt;"",COUNTIF('Jalon + top _horaire passage'!A:A,Y354),0)+IF(AA354&lt;&gt;"",COUNTIF('Jalon + top _horaire passage'!A:A,AA354),0)+IF(AB354&lt;&gt;"",COUNTIF('Jalon + top _horaire passage'!A:A,AB354),0)+IF(AD354&lt;&gt;"",COUNTIF('Jalon + top _horaire passage'!A:A,AD354),0)</f>
        <v>0</v>
      </c>
    </row>
    <row r="355" spans="1:44" x14ac:dyDescent="0.3">
      <c r="A355" s="77" t="s">
        <v>1951</v>
      </c>
      <c r="B355" s="159" t="s">
        <v>1953</v>
      </c>
      <c r="C355" s="78" t="s">
        <v>40</v>
      </c>
      <c r="D355" s="77" t="s">
        <v>42</v>
      </c>
      <c r="E355" s="77" t="s">
        <v>1951</v>
      </c>
      <c r="F355" s="77" t="s">
        <v>12369</v>
      </c>
      <c r="G355" s="77" t="s">
        <v>1952</v>
      </c>
      <c r="H355" s="77" t="s">
        <v>44</v>
      </c>
      <c r="I355" s="77" t="s">
        <v>39</v>
      </c>
      <c r="J355" s="77" t="s">
        <v>19</v>
      </c>
      <c r="K355" s="78" t="s">
        <v>34</v>
      </c>
      <c r="L355" s="77" t="s">
        <v>98</v>
      </c>
      <c r="M355" s="74" t="s">
        <v>12473</v>
      </c>
      <c r="N355" s="74" t="s">
        <v>13</v>
      </c>
      <c r="O355" s="159"/>
      <c r="P355" s="77" t="s">
        <v>1954</v>
      </c>
      <c r="Q355" s="77" t="s">
        <v>35</v>
      </c>
      <c r="R355" s="77" t="s">
        <v>1951</v>
      </c>
      <c r="S355" s="77"/>
      <c r="T355" s="77" t="s">
        <v>9241</v>
      </c>
      <c r="U355" s="77" t="s">
        <v>1951</v>
      </c>
      <c r="V355" s="74" t="s">
        <v>97</v>
      </c>
      <c r="W355" s="100"/>
      <c r="X355" s="99"/>
      <c r="Y355" s="99"/>
      <c r="Z355" s="100"/>
      <c r="AA355" s="99"/>
      <c r="AB355" s="99" t="s">
        <v>1957</v>
      </c>
      <c r="AC355" s="100" t="s">
        <v>1955</v>
      </c>
      <c r="AD355" s="100" t="s">
        <v>1956</v>
      </c>
      <c r="AE355" s="83"/>
      <c r="AF355" s="54"/>
      <c r="AG355" s="78" t="s">
        <v>10998</v>
      </c>
      <c r="AH355" s="77" t="s">
        <v>20</v>
      </c>
      <c r="AI355" s="77" t="s">
        <v>21</v>
      </c>
      <c r="AJ355" s="77" t="s">
        <v>46</v>
      </c>
      <c r="AK355" s="77" t="s">
        <v>1005</v>
      </c>
      <c r="AL355" s="77" t="s">
        <v>1006</v>
      </c>
      <c r="AM355" s="77" t="s">
        <v>25</v>
      </c>
      <c r="AN355" s="77" t="s">
        <v>49</v>
      </c>
      <c r="AO355" s="77" t="s">
        <v>1007</v>
      </c>
      <c r="AP355" s="77" t="s">
        <v>1008</v>
      </c>
      <c r="AQ355" s="77"/>
      <c r="AR355" s="79">
        <f>COUNTIF('Jalon + top _horaire passage'!A:A,A355)+IF(W355&lt;&gt;"",COUNTIF('Jalon + top _horaire passage'!A:A,W355),0)+IF(X355&lt;&gt;"",COUNTIF('Jalon + top _horaire passage'!A:A,X355),0)+IF(Y355&lt;&gt;"",COUNTIF('Jalon + top _horaire passage'!A:A,Y355),0)+IF(AA355&lt;&gt;"",COUNTIF('Jalon + top _horaire passage'!A:A,AA355),0)+IF(AB355&lt;&gt;"",COUNTIF('Jalon + top _horaire passage'!A:A,AB355),0)+IF(AD355&lt;&gt;"",COUNTIF('Jalon + top _horaire passage'!A:A,AD355),0)</f>
        <v>0</v>
      </c>
    </row>
    <row r="356" spans="1:44" x14ac:dyDescent="0.3">
      <c r="A356" s="77" t="s">
        <v>1958</v>
      </c>
      <c r="B356" s="159" t="s">
        <v>1959</v>
      </c>
      <c r="C356" s="78" t="s">
        <v>40</v>
      </c>
      <c r="D356" s="77" t="s">
        <v>42</v>
      </c>
      <c r="E356" s="77" t="s">
        <v>1951</v>
      </c>
      <c r="F356" s="77" t="s">
        <v>12369</v>
      </c>
      <c r="G356" s="77" t="s">
        <v>1952</v>
      </c>
      <c r="H356" s="77" t="s">
        <v>44</v>
      </c>
      <c r="I356" s="77" t="s">
        <v>39</v>
      </c>
      <c r="J356" s="77" t="s">
        <v>19</v>
      </c>
      <c r="K356" s="78" t="s">
        <v>34</v>
      </c>
      <c r="L356" s="77" t="s">
        <v>98</v>
      </c>
      <c r="M356" s="74" t="s">
        <v>12473</v>
      </c>
      <c r="N356" s="74" t="s">
        <v>13</v>
      </c>
      <c r="O356" s="159"/>
      <c r="P356" s="77" t="s">
        <v>1954</v>
      </c>
      <c r="Q356" s="77" t="s">
        <v>35</v>
      </c>
      <c r="R356" s="77" t="s">
        <v>1958</v>
      </c>
      <c r="S356" s="77"/>
      <c r="T356" s="77" t="s">
        <v>9241</v>
      </c>
      <c r="U356" s="77" t="s">
        <v>1951</v>
      </c>
      <c r="V356" s="74" t="s">
        <v>97</v>
      </c>
      <c r="W356" s="100"/>
      <c r="X356" s="99"/>
      <c r="Y356" s="99"/>
      <c r="Z356" s="100"/>
      <c r="AA356" s="99"/>
      <c r="AB356" s="99" t="s">
        <v>1957</v>
      </c>
      <c r="AC356" s="100" t="s">
        <v>1960</v>
      </c>
      <c r="AD356" s="100" t="s">
        <v>1961</v>
      </c>
      <c r="AE356" s="83"/>
      <c r="AF356" s="54"/>
      <c r="AG356" s="78" t="s">
        <v>10998</v>
      </c>
      <c r="AH356" s="77" t="s">
        <v>20</v>
      </c>
      <c r="AI356" s="77" t="s">
        <v>21</v>
      </c>
      <c r="AJ356" s="77" t="s">
        <v>46</v>
      </c>
      <c r="AK356" s="77" t="s">
        <v>1005</v>
      </c>
      <c r="AL356" s="77" t="s">
        <v>1006</v>
      </c>
      <c r="AM356" s="77" t="s">
        <v>25</v>
      </c>
      <c r="AN356" s="77" t="s">
        <v>49</v>
      </c>
      <c r="AO356" s="77" t="s">
        <v>1007</v>
      </c>
      <c r="AP356" s="77" t="s">
        <v>1008</v>
      </c>
      <c r="AQ356" s="77"/>
      <c r="AR356" s="79">
        <f>COUNTIF('Jalon + top _horaire passage'!A:A,A356)+IF(W356&lt;&gt;"",COUNTIF('Jalon + top _horaire passage'!A:A,W356),0)+IF(X356&lt;&gt;"",COUNTIF('Jalon + top _horaire passage'!A:A,X356),0)+IF(Y356&lt;&gt;"",COUNTIF('Jalon + top _horaire passage'!A:A,Y356),0)+IF(AA356&lt;&gt;"",COUNTIF('Jalon + top _horaire passage'!A:A,AA356),0)+IF(AB356&lt;&gt;"",COUNTIF('Jalon + top _horaire passage'!A:A,AB356),0)+IF(AD356&lt;&gt;"",COUNTIF('Jalon + top _horaire passage'!A:A,AD356),0)</f>
        <v>0</v>
      </c>
    </row>
    <row r="357" spans="1:44" x14ac:dyDescent="0.3">
      <c r="A357" s="77" t="s">
        <v>1962</v>
      </c>
      <c r="B357" s="159" t="s">
        <v>1963</v>
      </c>
      <c r="C357" s="78" t="s">
        <v>40</v>
      </c>
      <c r="D357" s="77" t="s">
        <v>42</v>
      </c>
      <c r="E357" s="77" t="s">
        <v>1951</v>
      </c>
      <c r="F357" s="77" t="s">
        <v>12369</v>
      </c>
      <c r="G357" s="77" t="s">
        <v>1952</v>
      </c>
      <c r="H357" s="77" t="s">
        <v>44</v>
      </c>
      <c r="I357" s="77" t="s">
        <v>39</v>
      </c>
      <c r="J357" s="77" t="s">
        <v>19</v>
      </c>
      <c r="K357" s="78" t="s">
        <v>34</v>
      </c>
      <c r="L357" s="77" t="s">
        <v>98</v>
      </c>
      <c r="M357" s="74" t="s">
        <v>12473</v>
      </c>
      <c r="N357" s="74" t="s">
        <v>13</v>
      </c>
      <c r="O357" s="159"/>
      <c r="P357" s="77" t="s">
        <v>1954</v>
      </c>
      <c r="Q357" s="77" t="s">
        <v>35</v>
      </c>
      <c r="R357" s="77" t="s">
        <v>1962</v>
      </c>
      <c r="S357" s="77"/>
      <c r="T357" s="77" t="s">
        <v>9241</v>
      </c>
      <c r="U357" s="77" t="s">
        <v>1951</v>
      </c>
      <c r="V357" s="74" t="s">
        <v>97</v>
      </c>
      <c r="W357" s="100"/>
      <c r="X357" s="99"/>
      <c r="Y357" s="99"/>
      <c r="Z357" s="100"/>
      <c r="AA357" s="99"/>
      <c r="AB357" s="99" t="s">
        <v>1957</v>
      </c>
      <c r="AC357" s="100" t="s">
        <v>1964</v>
      </c>
      <c r="AD357" s="100" t="s">
        <v>1965</v>
      </c>
      <c r="AE357" s="83"/>
      <c r="AF357" s="54"/>
      <c r="AG357" s="78" t="s">
        <v>10998</v>
      </c>
      <c r="AH357" s="77" t="s">
        <v>20</v>
      </c>
      <c r="AI357" s="77" t="s">
        <v>21</v>
      </c>
      <c r="AJ357" s="77" t="s">
        <v>46</v>
      </c>
      <c r="AK357" s="77" t="s">
        <v>1005</v>
      </c>
      <c r="AL357" s="77" t="s">
        <v>1006</v>
      </c>
      <c r="AM357" s="77" t="s">
        <v>25</v>
      </c>
      <c r="AN357" s="77" t="s">
        <v>49</v>
      </c>
      <c r="AO357" s="77" t="s">
        <v>1007</v>
      </c>
      <c r="AP357" s="77" t="s">
        <v>1008</v>
      </c>
      <c r="AQ357" s="77"/>
      <c r="AR357" s="79">
        <f>COUNTIF('Jalon + top _horaire passage'!A:A,A357)+IF(W357&lt;&gt;"",COUNTIF('Jalon + top _horaire passage'!A:A,W357),0)+IF(X357&lt;&gt;"",COUNTIF('Jalon + top _horaire passage'!A:A,X357),0)+IF(Y357&lt;&gt;"",COUNTIF('Jalon + top _horaire passage'!A:A,Y357),0)+IF(AA357&lt;&gt;"",COUNTIF('Jalon + top _horaire passage'!A:A,AA357),0)+IF(AB357&lt;&gt;"",COUNTIF('Jalon + top _horaire passage'!A:A,AB357),0)+IF(AD357&lt;&gt;"",COUNTIF('Jalon + top _horaire passage'!A:A,AD357),0)</f>
        <v>0</v>
      </c>
    </row>
    <row r="358" spans="1:44" x14ac:dyDescent="0.3">
      <c r="A358" s="77" t="s">
        <v>1966</v>
      </c>
      <c r="B358" s="159" t="s">
        <v>1967</v>
      </c>
      <c r="C358" s="78" t="s">
        <v>40</v>
      </c>
      <c r="D358" s="77" t="s">
        <v>42</v>
      </c>
      <c r="E358" s="77" t="s">
        <v>1951</v>
      </c>
      <c r="F358" s="77" t="s">
        <v>12369</v>
      </c>
      <c r="G358" s="77" t="s">
        <v>1952</v>
      </c>
      <c r="H358" s="77" t="s">
        <v>44</v>
      </c>
      <c r="I358" s="77" t="s">
        <v>39</v>
      </c>
      <c r="J358" s="77" t="s">
        <v>19</v>
      </c>
      <c r="K358" s="78" t="s">
        <v>34</v>
      </c>
      <c r="L358" s="77" t="s">
        <v>98</v>
      </c>
      <c r="M358" s="74" t="s">
        <v>12473</v>
      </c>
      <c r="N358" s="74" t="s">
        <v>13</v>
      </c>
      <c r="O358" s="159"/>
      <c r="P358" s="77" t="s">
        <v>1954</v>
      </c>
      <c r="Q358" s="77" t="s">
        <v>35</v>
      </c>
      <c r="R358" s="77" t="s">
        <v>1966</v>
      </c>
      <c r="S358" s="77"/>
      <c r="T358" s="77" t="s">
        <v>9241</v>
      </c>
      <c r="U358" s="77" t="s">
        <v>1951</v>
      </c>
      <c r="V358" s="74" t="s">
        <v>97</v>
      </c>
      <c r="W358" s="100"/>
      <c r="X358" s="99"/>
      <c r="Y358" s="99"/>
      <c r="Z358" s="100"/>
      <c r="AA358" s="99"/>
      <c r="AB358" s="99" t="s">
        <v>1957</v>
      </c>
      <c r="AC358" s="100" t="s">
        <v>1968</v>
      </c>
      <c r="AD358" s="100" t="s">
        <v>1969</v>
      </c>
      <c r="AE358" s="83"/>
      <c r="AF358" s="54"/>
      <c r="AG358" s="78" t="s">
        <v>10998</v>
      </c>
      <c r="AH358" s="77" t="s">
        <v>20</v>
      </c>
      <c r="AI358" s="77" t="s">
        <v>21</v>
      </c>
      <c r="AJ358" s="77" t="s">
        <v>46</v>
      </c>
      <c r="AK358" s="77" t="s">
        <v>1005</v>
      </c>
      <c r="AL358" s="77" t="s">
        <v>1006</v>
      </c>
      <c r="AM358" s="77" t="s">
        <v>25</v>
      </c>
      <c r="AN358" s="77" t="s">
        <v>49</v>
      </c>
      <c r="AO358" s="77" t="s">
        <v>1007</v>
      </c>
      <c r="AP358" s="77" t="s">
        <v>1008</v>
      </c>
      <c r="AQ358" s="77"/>
      <c r="AR358" s="79">
        <f>COUNTIF('Jalon + top _horaire passage'!A:A,A358)+IF(W358&lt;&gt;"",COUNTIF('Jalon + top _horaire passage'!A:A,W358),0)+IF(X358&lt;&gt;"",COUNTIF('Jalon + top _horaire passage'!A:A,X358),0)+IF(Y358&lt;&gt;"",COUNTIF('Jalon + top _horaire passage'!A:A,Y358),0)+IF(AA358&lt;&gt;"",COUNTIF('Jalon + top _horaire passage'!A:A,AA358),0)+IF(AB358&lt;&gt;"",COUNTIF('Jalon + top _horaire passage'!A:A,AB358),0)+IF(AD358&lt;&gt;"",COUNTIF('Jalon + top _horaire passage'!A:A,AD358),0)</f>
        <v>0</v>
      </c>
    </row>
    <row r="359" spans="1:44" x14ac:dyDescent="0.3">
      <c r="A359" s="77" t="s">
        <v>1970</v>
      </c>
      <c r="B359" s="159" t="s">
        <v>1971</v>
      </c>
      <c r="C359" s="78" t="s">
        <v>40</v>
      </c>
      <c r="D359" s="77" t="s">
        <v>42</v>
      </c>
      <c r="E359" s="77" t="s">
        <v>1951</v>
      </c>
      <c r="F359" s="77" t="s">
        <v>12369</v>
      </c>
      <c r="G359" s="77" t="s">
        <v>1952</v>
      </c>
      <c r="H359" s="77" t="s">
        <v>44</v>
      </c>
      <c r="I359" s="77" t="s">
        <v>39</v>
      </c>
      <c r="J359" s="77" t="s">
        <v>19</v>
      </c>
      <c r="K359" s="78" t="s">
        <v>34</v>
      </c>
      <c r="L359" s="77" t="s">
        <v>98</v>
      </c>
      <c r="M359" s="74" t="s">
        <v>12473</v>
      </c>
      <c r="N359" s="74" t="s">
        <v>13</v>
      </c>
      <c r="O359" s="159"/>
      <c r="P359" s="77" t="s">
        <v>1954</v>
      </c>
      <c r="Q359" s="77" t="s">
        <v>35</v>
      </c>
      <c r="R359" s="77" t="s">
        <v>1970</v>
      </c>
      <c r="S359" s="77"/>
      <c r="T359" s="77" t="s">
        <v>9241</v>
      </c>
      <c r="U359" s="77" t="s">
        <v>1951</v>
      </c>
      <c r="V359" s="74" t="s">
        <v>97</v>
      </c>
      <c r="W359" s="100"/>
      <c r="X359" s="99"/>
      <c r="Y359" s="99"/>
      <c r="Z359" s="100"/>
      <c r="AA359" s="99"/>
      <c r="AB359" s="99" t="s">
        <v>1957</v>
      </c>
      <c r="AC359" s="100" t="s">
        <v>1972</v>
      </c>
      <c r="AD359" s="100" t="s">
        <v>1973</v>
      </c>
      <c r="AE359" s="83"/>
      <c r="AF359" s="54"/>
      <c r="AG359" s="78" t="s">
        <v>10998</v>
      </c>
      <c r="AH359" s="77" t="s">
        <v>20</v>
      </c>
      <c r="AI359" s="77" t="s">
        <v>21</v>
      </c>
      <c r="AJ359" s="77" t="s">
        <v>46</v>
      </c>
      <c r="AK359" s="77" t="s">
        <v>1005</v>
      </c>
      <c r="AL359" s="77" t="s">
        <v>1006</v>
      </c>
      <c r="AM359" s="77" t="s">
        <v>25</v>
      </c>
      <c r="AN359" s="77" t="s">
        <v>49</v>
      </c>
      <c r="AO359" s="77" t="s">
        <v>1007</v>
      </c>
      <c r="AP359" s="77" t="s">
        <v>1008</v>
      </c>
      <c r="AQ359" s="77"/>
      <c r="AR359" s="79">
        <f>COUNTIF('Jalon + top _horaire passage'!A:A,A359)+IF(W359&lt;&gt;"",COUNTIF('Jalon + top _horaire passage'!A:A,W359),0)+IF(X359&lt;&gt;"",COUNTIF('Jalon + top _horaire passage'!A:A,X359),0)+IF(Y359&lt;&gt;"",COUNTIF('Jalon + top _horaire passage'!A:A,Y359),0)+IF(AA359&lt;&gt;"",COUNTIF('Jalon + top _horaire passage'!A:A,AA359),0)+IF(AB359&lt;&gt;"",COUNTIF('Jalon + top _horaire passage'!A:A,AB359),0)+IF(AD359&lt;&gt;"",COUNTIF('Jalon + top _horaire passage'!A:A,AD359),0)</f>
        <v>0</v>
      </c>
    </row>
    <row r="360" spans="1:44" x14ac:dyDescent="0.3">
      <c r="A360" s="77" t="s">
        <v>1974</v>
      </c>
      <c r="B360" s="159" t="s">
        <v>1975</v>
      </c>
      <c r="C360" s="78" t="s">
        <v>40</v>
      </c>
      <c r="D360" s="77" t="s">
        <v>42</v>
      </c>
      <c r="E360" s="77" t="s">
        <v>1951</v>
      </c>
      <c r="F360" s="77" t="s">
        <v>12369</v>
      </c>
      <c r="G360" s="77" t="s">
        <v>1952</v>
      </c>
      <c r="H360" s="77" t="s">
        <v>44</v>
      </c>
      <c r="I360" s="77" t="s">
        <v>39</v>
      </c>
      <c r="J360" s="77" t="s">
        <v>19</v>
      </c>
      <c r="K360" s="78" t="s">
        <v>34</v>
      </c>
      <c r="L360" s="77" t="s">
        <v>98</v>
      </c>
      <c r="M360" s="74" t="s">
        <v>12473</v>
      </c>
      <c r="N360" s="74" t="s">
        <v>13</v>
      </c>
      <c r="O360" s="159" t="s">
        <v>12470</v>
      </c>
      <c r="P360" s="77" t="s">
        <v>1954</v>
      </c>
      <c r="Q360" s="77" t="s">
        <v>35</v>
      </c>
      <c r="R360" s="77" t="s">
        <v>1974</v>
      </c>
      <c r="S360" s="77"/>
      <c r="T360" s="77" t="s">
        <v>9241</v>
      </c>
      <c r="U360" s="77" t="s">
        <v>1951</v>
      </c>
      <c r="V360" s="74" t="s">
        <v>97</v>
      </c>
      <c r="W360" s="100"/>
      <c r="X360" s="99"/>
      <c r="Y360" s="99"/>
      <c r="Z360" s="100"/>
      <c r="AA360" s="99"/>
      <c r="AB360" s="99" t="s">
        <v>1957</v>
      </c>
      <c r="AC360" s="100" t="s">
        <v>1976</v>
      </c>
      <c r="AD360" s="100" t="s">
        <v>1977</v>
      </c>
      <c r="AE360" s="83"/>
      <c r="AF360" s="54"/>
      <c r="AG360" s="78" t="s">
        <v>10998</v>
      </c>
      <c r="AH360" s="77" t="s">
        <v>20</v>
      </c>
      <c r="AI360" s="77" t="s">
        <v>21</v>
      </c>
      <c r="AJ360" s="77" t="s">
        <v>46</v>
      </c>
      <c r="AK360" s="77" t="s">
        <v>1005</v>
      </c>
      <c r="AL360" s="77" t="s">
        <v>1006</v>
      </c>
      <c r="AM360" s="77" t="s">
        <v>25</v>
      </c>
      <c r="AN360" s="77" t="s">
        <v>49</v>
      </c>
      <c r="AO360" s="77" t="s">
        <v>1007</v>
      </c>
      <c r="AP360" s="77" t="s">
        <v>1008</v>
      </c>
      <c r="AQ360" s="77"/>
      <c r="AR360" s="79">
        <f>COUNTIF('Jalon + top _horaire passage'!A:A,A360)+IF(W360&lt;&gt;"",COUNTIF('Jalon + top _horaire passage'!A:A,W360),0)+IF(X360&lt;&gt;"",COUNTIF('Jalon + top _horaire passage'!A:A,X360),0)+IF(Y360&lt;&gt;"",COUNTIF('Jalon + top _horaire passage'!A:A,Y360),0)+IF(AA360&lt;&gt;"",COUNTIF('Jalon + top _horaire passage'!A:A,AA360),0)+IF(AB360&lt;&gt;"",COUNTIF('Jalon + top _horaire passage'!A:A,AB360),0)+IF(AD360&lt;&gt;"",COUNTIF('Jalon + top _horaire passage'!A:A,AD360),0)</f>
        <v>0</v>
      </c>
    </row>
    <row r="361" spans="1:44" x14ac:dyDescent="0.3">
      <c r="A361" s="77" t="s">
        <v>1978</v>
      </c>
      <c r="B361" s="159" t="s">
        <v>1979</v>
      </c>
      <c r="C361" s="78" t="s">
        <v>40</v>
      </c>
      <c r="D361" s="77" t="s">
        <v>42</v>
      </c>
      <c r="E361" s="77" t="s">
        <v>1951</v>
      </c>
      <c r="F361" s="77" t="s">
        <v>12369</v>
      </c>
      <c r="G361" s="77" t="s">
        <v>1952</v>
      </c>
      <c r="H361" s="77" t="s">
        <v>44</v>
      </c>
      <c r="I361" s="77" t="s">
        <v>39</v>
      </c>
      <c r="J361" s="77" t="s">
        <v>19</v>
      </c>
      <c r="K361" s="78" t="s">
        <v>34</v>
      </c>
      <c r="L361" s="77" t="s">
        <v>98</v>
      </c>
      <c r="M361" s="74" t="s">
        <v>12473</v>
      </c>
      <c r="N361" s="74" t="s">
        <v>13</v>
      </c>
      <c r="O361" s="159"/>
      <c r="P361" s="77" t="s">
        <v>1954</v>
      </c>
      <c r="Q361" s="77" t="s">
        <v>35</v>
      </c>
      <c r="R361" s="77" t="s">
        <v>1978</v>
      </c>
      <c r="S361" s="77"/>
      <c r="T361" s="77" t="s">
        <v>9241</v>
      </c>
      <c r="U361" s="77" t="s">
        <v>1951</v>
      </c>
      <c r="V361" s="74" t="s">
        <v>97</v>
      </c>
      <c r="W361" s="100"/>
      <c r="X361" s="99"/>
      <c r="Y361" s="99"/>
      <c r="Z361" s="100"/>
      <c r="AA361" s="99"/>
      <c r="AB361" s="99" t="s">
        <v>1957</v>
      </c>
      <c r="AC361" s="100" t="s">
        <v>1980</v>
      </c>
      <c r="AD361" s="100" t="s">
        <v>1981</v>
      </c>
      <c r="AE361" s="83"/>
      <c r="AF361" s="54"/>
      <c r="AG361" s="78" t="s">
        <v>10998</v>
      </c>
      <c r="AH361" s="77" t="s">
        <v>20</v>
      </c>
      <c r="AI361" s="77" t="s">
        <v>21</v>
      </c>
      <c r="AJ361" s="77" t="s">
        <v>46</v>
      </c>
      <c r="AK361" s="77" t="s">
        <v>1005</v>
      </c>
      <c r="AL361" s="77" t="s">
        <v>1006</v>
      </c>
      <c r="AM361" s="77" t="s">
        <v>25</v>
      </c>
      <c r="AN361" s="77" t="s">
        <v>49</v>
      </c>
      <c r="AO361" s="77" t="s">
        <v>1007</v>
      </c>
      <c r="AP361" s="77" t="s">
        <v>1008</v>
      </c>
      <c r="AQ361" s="77"/>
      <c r="AR361" s="79">
        <f>COUNTIF('Jalon + top _horaire passage'!A:A,A361)+IF(W361&lt;&gt;"",COUNTIF('Jalon + top _horaire passage'!A:A,W361),0)+IF(X361&lt;&gt;"",COUNTIF('Jalon + top _horaire passage'!A:A,X361),0)+IF(Y361&lt;&gt;"",COUNTIF('Jalon + top _horaire passage'!A:A,Y361),0)+IF(AA361&lt;&gt;"",COUNTIF('Jalon + top _horaire passage'!A:A,AA361),0)+IF(AB361&lt;&gt;"",COUNTIF('Jalon + top _horaire passage'!A:A,AB361),0)+IF(AD361&lt;&gt;"",COUNTIF('Jalon + top _horaire passage'!A:A,AD361),0)</f>
        <v>0</v>
      </c>
    </row>
    <row r="362" spans="1:44" x14ac:dyDescent="0.3">
      <c r="A362" s="77" t="s">
        <v>1982</v>
      </c>
      <c r="B362" s="159" t="s">
        <v>1983</v>
      </c>
      <c r="C362" s="78" t="s">
        <v>40</v>
      </c>
      <c r="D362" s="77" t="s">
        <v>42</v>
      </c>
      <c r="E362" s="77" t="s">
        <v>1951</v>
      </c>
      <c r="F362" s="77" t="s">
        <v>12369</v>
      </c>
      <c r="G362" s="77" t="s">
        <v>1952</v>
      </c>
      <c r="H362" s="77" t="s">
        <v>44</v>
      </c>
      <c r="I362" s="77" t="s">
        <v>39</v>
      </c>
      <c r="J362" s="77" t="s">
        <v>19</v>
      </c>
      <c r="K362" s="78" t="s">
        <v>34</v>
      </c>
      <c r="L362" s="77" t="s">
        <v>98</v>
      </c>
      <c r="M362" s="74" t="s">
        <v>12473</v>
      </c>
      <c r="N362" s="74" t="s">
        <v>13</v>
      </c>
      <c r="O362" s="159"/>
      <c r="P362" s="77" t="s">
        <v>1954</v>
      </c>
      <c r="Q362" s="77" t="s">
        <v>35</v>
      </c>
      <c r="R362" s="77" t="s">
        <v>1982</v>
      </c>
      <c r="S362" s="77"/>
      <c r="T362" s="77" t="s">
        <v>9241</v>
      </c>
      <c r="U362" s="77" t="s">
        <v>1951</v>
      </c>
      <c r="V362" s="74" t="s">
        <v>97</v>
      </c>
      <c r="W362" s="100"/>
      <c r="X362" s="99"/>
      <c r="Y362" s="99"/>
      <c r="Z362" s="100"/>
      <c r="AA362" s="99"/>
      <c r="AB362" s="99" t="s">
        <v>1957</v>
      </c>
      <c r="AC362" s="100" t="s">
        <v>1984</v>
      </c>
      <c r="AD362" s="100" t="s">
        <v>1985</v>
      </c>
      <c r="AE362" s="83"/>
      <c r="AF362" s="54"/>
      <c r="AG362" s="78" t="s">
        <v>10998</v>
      </c>
      <c r="AH362" s="77" t="s">
        <v>20</v>
      </c>
      <c r="AI362" s="77" t="s">
        <v>21</v>
      </c>
      <c r="AJ362" s="77" t="s">
        <v>46</v>
      </c>
      <c r="AK362" s="77" t="s">
        <v>1005</v>
      </c>
      <c r="AL362" s="77" t="s">
        <v>1006</v>
      </c>
      <c r="AM362" s="77" t="s">
        <v>25</v>
      </c>
      <c r="AN362" s="77" t="s">
        <v>49</v>
      </c>
      <c r="AO362" s="77" t="s">
        <v>1007</v>
      </c>
      <c r="AP362" s="77" t="s">
        <v>1008</v>
      </c>
      <c r="AQ362" s="77"/>
      <c r="AR362" s="79">
        <f>COUNTIF('Jalon + top _horaire passage'!A:A,A362)+IF(W362&lt;&gt;"",COUNTIF('Jalon + top _horaire passage'!A:A,W362),0)+IF(X362&lt;&gt;"",COUNTIF('Jalon + top _horaire passage'!A:A,X362),0)+IF(Y362&lt;&gt;"",COUNTIF('Jalon + top _horaire passage'!A:A,Y362),0)+IF(AA362&lt;&gt;"",COUNTIF('Jalon + top _horaire passage'!A:A,AA362),0)+IF(AB362&lt;&gt;"",COUNTIF('Jalon + top _horaire passage'!A:A,AB362),0)+IF(AD362&lt;&gt;"",COUNTIF('Jalon + top _horaire passage'!A:A,AD362),0)</f>
        <v>0</v>
      </c>
    </row>
    <row r="363" spans="1:44" x14ac:dyDescent="0.3">
      <c r="A363" s="77" t="s">
        <v>1986</v>
      </c>
      <c r="B363" s="159" t="s">
        <v>1987</v>
      </c>
      <c r="C363" s="78" t="s">
        <v>40</v>
      </c>
      <c r="D363" s="77" t="s">
        <v>42</v>
      </c>
      <c r="E363" s="77" t="s">
        <v>1951</v>
      </c>
      <c r="F363" s="77" t="s">
        <v>12369</v>
      </c>
      <c r="G363" s="77" t="s">
        <v>1952</v>
      </c>
      <c r="H363" s="77" t="s">
        <v>44</v>
      </c>
      <c r="I363" s="77" t="s">
        <v>39</v>
      </c>
      <c r="J363" s="77" t="s">
        <v>19</v>
      </c>
      <c r="K363" s="78" t="s">
        <v>34</v>
      </c>
      <c r="L363" s="77" t="s">
        <v>98</v>
      </c>
      <c r="M363" s="74" t="s">
        <v>12473</v>
      </c>
      <c r="N363" s="74" t="s">
        <v>13</v>
      </c>
      <c r="O363" s="159"/>
      <c r="P363" s="77" t="s">
        <v>1954</v>
      </c>
      <c r="Q363" s="77" t="s">
        <v>35</v>
      </c>
      <c r="R363" s="77" t="s">
        <v>1986</v>
      </c>
      <c r="S363" s="77"/>
      <c r="T363" s="77" t="s">
        <v>9241</v>
      </c>
      <c r="U363" s="77" t="s">
        <v>1951</v>
      </c>
      <c r="V363" s="74" t="s">
        <v>97</v>
      </c>
      <c r="W363" s="100"/>
      <c r="X363" s="99"/>
      <c r="Y363" s="99"/>
      <c r="Z363" s="100"/>
      <c r="AA363" s="99"/>
      <c r="AB363" s="99" t="s">
        <v>1957</v>
      </c>
      <c r="AC363" s="100" t="s">
        <v>1988</v>
      </c>
      <c r="AD363" s="100" t="s">
        <v>1989</v>
      </c>
      <c r="AE363" s="83"/>
      <c r="AF363" s="54"/>
      <c r="AG363" s="78" t="s">
        <v>10998</v>
      </c>
      <c r="AH363" s="77" t="s">
        <v>20</v>
      </c>
      <c r="AI363" s="77" t="s">
        <v>21</v>
      </c>
      <c r="AJ363" s="77" t="s">
        <v>46</v>
      </c>
      <c r="AK363" s="77" t="s">
        <v>1005</v>
      </c>
      <c r="AL363" s="77" t="s">
        <v>1006</v>
      </c>
      <c r="AM363" s="77" t="s">
        <v>25</v>
      </c>
      <c r="AN363" s="77" t="s">
        <v>49</v>
      </c>
      <c r="AO363" s="77" t="s">
        <v>1007</v>
      </c>
      <c r="AP363" s="77" t="s">
        <v>1008</v>
      </c>
      <c r="AQ363" s="77"/>
      <c r="AR363" s="79">
        <f>COUNTIF('Jalon + top _horaire passage'!A:A,A363)+IF(W363&lt;&gt;"",COUNTIF('Jalon + top _horaire passage'!A:A,W363),0)+IF(X363&lt;&gt;"",COUNTIF('Jalon + top _horaire passage'!A:A,X363),0)+IF(Y363&lt;&gt;"",COUNTIF('Jalon + top _horaire passage'!A:A,Y363),0)+IF(AA363&lt;&gt;"",COUNTIF('Jalon + top _horaire passage'!A:A,AA363),0)+IF(AB363&lt;&gt;"",COUNTIF('Jalon + top _horaire passage'!A:A,AB363),0)+IF(AD363&lt;&gt;"",COUNTIF('Jalon + top _horaire passage'!A:A,AD363),0)</f>
        <v>0</v>
      </c>
    </row>
    <row r="364" spans="1:44" x14ac:dyDescent="0.3">
      <c r="A364" s="77" t="s">
        <v>1990</v>
      </c>
      <c r="B364" s="159" t="s">
        <v>1991</v>
      </c>
      <c r="C364" s="78" t="s">
        <v>40</v>
      </c>
      <c r="D364" s="77" t="s">
        <v>42</v>
      </c>
      <c r="E364" s="77" t="s">
        <v>1951</v>
      </c>
      <c r="F364" s="77" t="s">
        <v>12369</v>
      </c>
      <c r="G364" s="77" t="s">
        <v>1952</v>
      </c>
      <c r="H364" s="77" t="s">
        <v>44</v>
      </c>
      <c r="I364" s="77" t="s">
        <v>39</v>
      </c>
      <c r="J364" s="77" t="s">
        <v>19</v>
      </c>
      <c r="K364" s="78" t="s">
        <v>34</v>
      </c>
      <c r="L364" s="77" t="s">
        <v>98</v>
      </c>
      <c r="M364" s="74" t="s">
        <v>12473</v>
      </c>
      <c r="N364" s="74" t="s">
        <v>13</v>
      </c>
      <c r="O364" s="159"/>
      <c r="P364" s="77" t="s">
        <v>1954</v>
      </c>
      <c r="Q364" s="77" t="s">
        <v>35</v>
      </c>
      <c r="R364" s="77" t="s">
        <v>1990</v>
      </c>
      <c r="S364" s="77"/>
      <c r="T364" s="77" t="s">
        <v>9241</v>
      </c>
      <c r="U364" s="77" t="s">
        <v>1951</v>
      </c>
      <c r="V364" s="74" t="s">
        <v>97</v>
      </c>
      <c r="W364" s="100"/>
      <c r="X364" s="99"/>
      <c r="Y364" s="99"/>
      <c r="Z364" s="100"/>
      <c r="AA364" s="99"/>
      <c r="AB364" s="99" t="s">
        <v>1957</v>
      </c>
      <c r="AC364" s="100" t="s">
        <v>1992</v>
      </c>
      <c r="AD364" s="100" t="s">
        <v>1993</v>
      </c>
      <c r="AE364" s="83"/>
      <c r="AF364" s="54"/>
      <c r="AG364" s="78" t="s">
        <v>10998</v>
      </c>
      <c r="AH364" s="77" t="s">
        <v>20</v>
      </c>
      <c r="AI364" s="77" t="s">
        <v>21</v>
      </c>
      <c r="AJ364" s="77" t="s">
        <v>46</v>
      </c>
      <c r="AK364" s="77" t="s">
        <v>1005</v>
      </c>
      <c r="AL364" s="77" t="s">
        <v>1006</v>
      </c>
      <c r="AM364" s="77" t="s">
        <v>25</v>
      </c>
      <c r="AN364" s="77" t="s">
        <v>49</v>
      </c>
      <c r="AO364" s="77" t="s">
        <v>1007</v>
      </c>
      <c r="AP364" s="77" t="s">
        <v>1008</v>
      </c>
      <c r="AQ364" s="77"/>
      <c r="AR364" s="79">
        <f>COUNTIF('Jalon + top _horaire passage'!A:A,A364)+IF(W364&lt;&gt;"",COUNTIF('Jalon + top _horaire passage'!A:A,W364),0)+IF(X364&lt;&gt;"",COUNTIF('Jalon + top _horaire passage'!A:A,X364),0)+IF(Y364&lt;&gt;"",COUNTIF('Jalon + top _horaire passage'!A:A,Y364),0)+IF(AA364&lt;&gt;"",COUNTIF('Jalon + top _horaire passage'!A:A,AA364),0)+IF(AB364&lt;&gt;"",COUNTIF('Jalon + top _horaire passage'!A:A,AB364),0)+IF(AD364&lt;&gt;"",COUNTIF('Jalon + top _horaire passage'!A:A,AD364),0)</f>
        <v>0</v>
      </c>
    </row>
    <row r="365" spans="1:44" x14ac:dyDescent="0.3">
      <c r="A365" s="77" t="s">
        <v>1994</v>
      </c>
      <c r="B365" s="159" t="s">
        <v>1995</v>
      </c>
      <c r="C365" s="78" t="s">
        <v>40</v>
      </c>
      <c r="D365" s="77" t="s">
        <v>42</v>
      </c>
      <c r="E365" s="77" t="s">
        <v>1951</v>
      </c>
      <c r="F365" s="77" t="s">
        <v>12369</v>
      </c>
      <c r="G365" s="77" t="s">
        <v>1952</v>
      </c>
      <c r="H365" s="77" t="s">
        <v>44</v>
      </c>
      <c r="I365" s="77" t="s">
        <v>39</v>
      </c>
      <c r="J365" s="77" t="s">
        <v>19</v>
      </c>
      <c r="K365" s="78" t="s">
        <v>34</v>
      </c>
      <c r="L365" s="77" t="s">
        <v>98</v>
      </c>
      <c r="M365" s="74" t="s">
        <v>12473</v>
      </c>
      <c r="N365" s="74" t="s">
        <v>13</v>
      </c>
      <c r="O365" s="159"/>
      <c r="P365" s="77" t="s">
        <v>1954</v>
      </c>
      <c r="Q365" s="77" t="s">
        <v>35</v>
      </c>
      <c r="R365" s="77" t="s">
        <v>1994</v>
      </c>
      <c r="S365" s="77"/>
      <c r="T365" s="77" t="s">
        <v>9241</v>
      </c>
      <c r="U365" s="77" t="s">
        <v>1951</v>
      </c>
      <c r="V365" s="74" t="s">
        <v>97</v>
      </c>
      <c r="W365" s="100"/>
      <c r="X365" s="99"/>
      <c r="Y365" s="99"/>
      <c r="Z365" s="100"/>
      <c r="AA365" s="99"/>
      <c r="AB365" s="99" t="s">
        <v>1957</v>
      </c>
      <c r="AC365" s="100" t="s">
        <v>1996</v>
      </c>
      <c r="AD365" s="100" t="s">
        <v>1997</v>
      </c>
      <c r="AE365" s="83"/>
      <c r="AF365" s="54"/>
      <c r="AG365" s="78" t="s">
        <v>10998</v>
      </c>
      <c r="AH365" s="77" t="s">
        <v>20</v>
      </c>
      <c r="AI365" s="77" t="s">
        <v>21</v>
      </c>
      <c r="AJ365" s="77" t="s">
        <v>46</v>
      </c>
      <c r="AK365" s="77" t="s">
        <v>1005</v>
      </c>
      <c r="AL365" s="77" t="s">
        <v>1006</v>
      </c>
      <c r="AM365" s="77" t="s">
        <v>25</v>
      </c>
      <c r="AN365" s="77" t="s">
        <v>49</v>
      </c>
      <c r="AO365" s="77" t="s">
        <v>1007</v>
      </c>
      <c r="AP365" s="77" t="s">
        <v>1008</v>
      </c>
      <c r="AQ365" s="77"/>
      <c r="AR365" s="79">
        <f>COUNTIF('Jalon + top _horaire passage'!A:A,A365)+IF(W365&lt;&gt;"",COUNTIF('Jalon + top _horaire passage'!A:A,W365),0)+IF(X365&lt;&gt;"",COUNTIF('Jalon + top _horaire passage'!A:A,X365),0)+IF(Y365&lt;&gt;"",COUNTIF('Jalon + top _horaire passage'!A:A,Y365),0)+IF(AA365&lt;&gt;"",COUNTIF('Jalon + top _horaire passage'!A:A,AA365),0)+IF(AB365&lt;&gt;"",COUNTIF('Jalon + top _horaire passage'!A:A,AB365),0)+IF(AD365&lt;&gt;"",COUNTIF('Jalon + top _horaire passage'!A:A,AD365),0)</f>
        <v>0</v>
      </c>
    </row>
    <row r="366" spans="1:44" x14ac:dyDescent="0.3">
      <c r="A366" s="77" t="s">
        <v>1998</v>
      </c>
      <c r="B366" s="159" t="s">
        <v>1999</v>
      </c>
      <c r="C366" s="78" t="s">
        <v>40</v>
      </c>
      <c r="D366" s="77" t="s">
        <v>42</v>
      </c>
      <c r="E366" s="77" t="s">
        <v>1951</v>
      </c>
      <c r="F366" s="77" t="s">
        <v>12369</v>
      </c>
      <c r="G366" s="77" t="s">
        <v>1952</v>
      </c>
      <c r="H366" s="77" t="s">
        <v>44</v>
      </c>
      <c r="I366" s="77" t="s">
        <v>39</v>
      </c>
      <c r="J366" s="77" t="s">
        <v>19</v>
      </c>
      <c r="K366" s="78" t="s">
        <v>34</v>
      </c>
      <c r="L366" s="77" t="s">
        <v>98</v>
      </c>
      <c r="M366" s="74" t="s">
        <v>12473</v>
      </c>
      <c r="N366" s="74" t="s">
        <v>13</v>
      </c>
      <c r="O366" s="159"/>
      <c r="P366" s="77" t="s">
        <v>1954</v>
      </c>
      <c r="Q366" s="77" t="s">
        <v>35</v>
      </c>
      <c r="R366" s="77" t="s">
        <v>1998</v>
      </c>
      <c r="S366" s="77"/>
      <c r="T366" s="77" t="s">
        <v>9241</v>
      </c>
      <c r="U366" s="77" t="s">
        <v>1951</v>
      </c>
      <c r="V366" s="74" t="s">
        <v>97</v>
      </c>
      <c r="W366" s="100"/>
      <c r="X366" s="99"/>
      <c r="Y366" s="99"/>
      <c r="Z366" s="100"/>
      <c r="AA366" s="99"/>
      <c r="AB366" s="99" t="s">
        <v>1957</v>
      </c>
      <c r="AC366" s="100" t="s">
        <v>2000</v>
      </c>
      <c r="AD366" s="100" t="s">
        <v>2001</v>
      </c>
      <c r="AE366" s="83"/>
      <c r="AF366" s="54"/>
      <c r="AG366" s="78" t="s">
        <v>10998</v>
      </c>
      <c r="AH366" s="77" t="s">
        <v>20</v>
      </c>
      <c r="AI366" s="77" t="s">
        <v>21</v>
      </c>
      <c r="AJ366" s="77" t="s">
        <v>46</v>
      </c>
      <c r="AK366" s="77" t="s">
        <v>1005</v>
      </c>
      <c r="AL366" s="77" t="s">
        <v>1006</v>
      </c>
      <c r="AM366" s="77" t="s">
        <v>25</v>
      </c>
      <c r="AN366" s="77" t="s">
        <v>49</v>
      </c>
      <c r="AO366" s="77" t="s">
        <v>1007</v>
      </c>
      <c r="AP366" s="77" t="s">
        <v>1008</v>
      </c>
      <c r="AQ366" s="77"/>
      <c r="AR366" s="79">
        <f>COUNTIF('Jalon + top _horaire passage'!A:A,A366)+IF(W366&lt;&gt;"",COUNTIF('Jalon + top _horaire passage'!A:A,W366),0)+IF(X366&lt;&gt;"",COUNTIF('Jalon + top _horaire passage'!A:A,X366),0)+IF(Y366&lt;&gt;"",COUNTIF('Jalon + top _horaire passage'!A:A,Y366),0)+IF(AA366&lt;&gt;"",COUNTIF('Jalon + top _horaire passage'!A:A,AA366),0)+IF(AB366&lt;&gt;"",COUNTIF('Jalon + top _horaire passage'!A:A,AB366),0)+IF(AD366&lt;&gt;"",COUNTIF('Jalon + top _horaire passage'!A:A,AD366),0)</f>
        <v>0</v>
      </c>
    </row>
    <row r="367" spans="1:44" x14ac:dyDescent="0.3">
      <c r="A367" s="77" t="s">
        <v>2002</v>
      </c>
      <c r="B367" s="159" t="s">
        <v>2003</v>
      </c>
      <c r="C367" s="78" t="s">
        <v>40</v>
      </c>
      <c r="D367" s="77" t="s">
        <v>42</v>
      </c>
      <c r="E367" s="77" t="s">
        <v>1951</v>
      </c>
      <c r="F367" s="77" t="s">
        <v>12369</v>
      </c>
      <c r="G367" s="77" t="s">
        <v>1952</v>
      </c>
      <c r="H367" s="77" t="s">
        <v>44</v>
      </c>
      <c r="I367" s="77" t="s">
        <v>39</v>
      </c>
      <c r="J367" s="77" t="s">
        <v>19</v>
      </c>
      <c r="K367" s="78" t="s">
        <v>34</v>
      </c>
      <c r="L367" s="77" t="s">
        <v>98</v>
      </c>
      <c r="M367" s="74" t="s">
        <v>12473</v>
      </c>
      <c r="N367" s="74" t="s">
        <v>13</v>
      </c>
      <c r="O367" s="159"/>
      <c r="P367" s="77" t="s">
        <v>1954</v>
      </c>
      <c r="Q367" s="77" t="s">
        <v>35</v>
      </c>
      <c r="R367" s="77" t="s">
        <v>2002</v>
      </c>
      <c r="S367" s="77"/>
      <c r="T367" s="77" t="s">
        <v>9241</v>
      </c>
      <c r="U367" s="77" t="s">
        <v>1951</v>
      </c>
      <c r="V367" s="74" t="s">
        <v>97</v>
      </c>
      <c r="W367" s="100"/>
      <c r="X367" s="99"/>
      <c r="Y367" s="99"/>
      <c r="Z367" s="100"/>
      <c r="AA367" s="99"/>
      <c r="AB367" s="99" t="s">
        <v>1957</v>
      </c>
      <c r="AC367" s="100" t="s">
        <v>2004</v>
      </c>
      <c r="AD367" s="100" t="s">
        <v>2005</v>
      </c>
      <c r="AE367" s="83"/>
      <c r="AF367" s="54"/>
      <c r="AG367" s="78" t="s">
        <v>10998</v>
      </c>
      <c r="AH367" s="77" t="s">
        <v>20</v>
      </c>
      <c r="AI367" s="77" t="s">
        <v>21</v>
      </c>
      <c r="AJ367" s="77" t="s">
        <v>46</v>
      </c>
      <c r="AK367" s="77" t="s">
        <v>1005</v>
      </c>
      <c r="AL367" s="77" t="s">
        <v>1006</v>
      </c>
      <c r="AM367" s="77" t="s">
        <v>25</v>
      </c>
      <c r="AN367" s="77" t="s">
        <v>49</v>
      </c>
      <c r="AO367" s="77" t="s">
        <v>1007</v>
      </c>
      <c r="AP367" s="77" t="s">
        <v>1008</v>
      </c>
      <c r="AQ367" s="77"/>
      <c r="AR367" s="79">
        <f>COUNTIF('Jalon + top _horaire passage'!A:A,A367)+IF(W367&lt;&gt;"",COUNTIF('Jalon + top _horaire passage'!A:A,W367),0)+IF(X367&lt;&gt;"",COUNTIF('Jalon + top _horaire passage'!A:A,X367),0)+IF(Y367&lt;&gt;"",COUNTIF('Jalon + top _horaire passage'!A:A,Y367),0)+IF(AA367&lt;&gt;"",COUNTIF('Jalon + top _horaire passage'!A:A,AA367),0)+IF(AB367&lt;&gt;"",COUNTIF('Jalon + top _horaire passage'!A:A,AB367),0)+IF(AD367&lt;&gt;"",COUNTIF('Jalon + top _horaire passage'!A:A,AD367),0)</f>
        <v>0</v>
      </c>
    </row>
    <row r="368" spans="1:44" x14ac:dyDescent="0.3">
      <c r="A368" s="77" t="s">
        <v>2006</v>
      </c>
      <c r="B368" s="159" t="s">
        <v>2007</v>
      </c>
      <c r="C368" s="78" t="s">
        <v>40</v>
      </c>
      <c r="D368" s="77" t="s">
        <v>42</v>
      </c>
      <c r="E368" s="77" t="s">
        <v>1951</v>
      </c>
      <c r="F368" s="77" t="s">
        <v>12369</v>
      </c>
      <c r="G368" s="77" t="s">
        <v>1952</v>
      </c>
      <c r="H368" s="77" t="s">
        <v>44</v>
      </c>
      <c r="I368" s="77" t="s">
        <v>39</v>
      </c>
      <c r="J368" s="77" t="s">
        <v>19</v>
      </c>
      <c r="K368" s="78" t="s">
        <v>34</v>
      </c>
      <c r="L368" s="77" t="s">
        <v>98</v>
      </c>
      <c r="M368" s="74" t="s">
        <v>12473</v>
      </c>
      <c r="N368" s="74" t="s">
        <v>13</v>
      </c>
      <c r="O368" s="159"/>
      <c r="P368" s="77" t="s">
        <v>1954</v>
      </c>
      <c r="Q368" s="77" t="s">
        <v>35</v>
      </c>
      <c r="R368" s="77" t="s">
        <v>2006</v>
      </c>
      <c r="S368" s="77"/>
      <c r="T368" s="77" t="s">
        <v>9241</v>
      </c>
      <c r="U368" s="77" t="s">
        <v>1951</v>
      </c>
      <c r="V368" s="74" t="s">
        <v>97</v>
      </c>
      <c r="W368" s="100"/>
      <c r="X368" s="99"/>
      <c r="Y368" s="99"/>
      <c r="Z368" s="100"/>
      <c r="AA368" s="99"/>
      <c r="AB368" s="99" t="s">
        <v>1957</v>
      </c>
      <c r="AC368" s="100" t="s">
        <v>2008</v>
      </c>
      <c r="AD368" s="100" t="s">
        <v>2009</v>
      </c>
      <c r="AE368" s="83"/>
      <c r="AF368" s="54"/>
      <c r="AG368" s="78" t="s">
        <v>10998</v>
      </c>
      <c r="AH368" s="77" t="s">
        <v>20</v>
      </c>
      <c r="AI368" s="77" t="s">
        <v>21</v>
      </c>
      <c r="AJ368" s="77" t="s">
        <v>46</v>
      </c>
      <c r="AK368" s="77" t="s">
        <v>1005</v>
      </c>
      <c r="AL368" s="77" t="s">
        <v>1006</v>
      </c>
      <c r="AM368" s="77" t="s">
        <v>25</v>
      </c>
      <c r="AN368" s="77" t="s">
        <v>49</v>
      </c>
      <c r="AO368" s="77" t="s">
        <v>1007</v>
      </c>
      <c r="AP368" s="77" t="s">
        <v>1008</v>
      </c>
      <c r="AQ368" s="77"/>
      <c r="AR368" s="79">
        <f>COUNTIF('Jalon + top _horaire passage'!A:A,A368)+IF(W368&lt;&gt;"",COUNTIF('Jalon + top _horaire passage'!A:A,W368),0)+IF(X368&lt;&gt;"",COUNTIF('Jalon + top _horaire passage'!A:A,X368),0)+IF(Y368&lt;&gt;"",COUNTIF('Jalon + top _horaire passage'!A:A,Y368),0)+IF(AA368&lt;&gt;"",COUNTIF('Jalon + top _horaire passage'!A:A,AA368),0)+IF(AB368&lt;&gt;"",COUNTIF('Jalon + top _horaire passage'!A:A,AB368),0)+IF(AD368&lt;&gt;"",COUNTIF('Jalon + top _horaire passage'!A:A,AD368),0)</f>
        <v>0</v>
      </c>
    </row>
    <row r="369" spans="1:44" x14ac:dyDescent="0.3">
      <c r="A369" s="77" t="s">
        <v>2010</v>
      </c>
      <c r="B369" s="159" t="s">
        <v>2011</v>
      </c>
      <c r="C369" s="78" t="s">
        <v>40</v>
      </c>
      <c r="D369" s="77" t="s">
        <v>42</v>
      </c>
      <c r="E369" s="77" t="s">
        <v>1951</v>
      </c>
      <c r="F369" s="77" t="s">
        <v>12369</v>
      </c>
      <c r="G369" s="77" t="s">
        <v>1952</v>
      </c>
      <c r="H369" s="77" t="s">
        <v>44</v>
      </c>
      <c r="I369" s="77" t="s">
        <v>39</v>
      </c>
      <c r="J369" s="77" t="s">
        <v>19</v>
      </c>
      <c r="K369" s="78" t="s">
        <v>34</v>
      </c>
      <c r="L369" s="77" t="s">
        <v>98</v>
      </c>
      <c r="M369" s="74" t="s">
        <v>12473</v>
      </c>
      <c r="N369" s="74" t="s">
        <v>13</v>
      </c>
      <c r="O369" s="159"/>
      <c r="P369" s="77" t="s">
        <v>1954</v>
      </c>
      <c r="Q369" s="77" t="s">
        <v>35</v>
      </c>
      <c r="R369" s="77" t="s">
        <v>2010</v>
      </c>
      <c r="S369" s="77"/>
      <c r="T369" s="77" t="s">
        <v>9241</v>
      </c>
      <c r="U369" s="77" t="s">
        <v>1951</v>
      </c>
      <c r="V369" s="74" t="s">
        <v>97</v>
      </c>
      <c r="W369" s="100"/>
      <c r="X369" s="99"/>
      <c r="Y369" s="99"/>
      <c r="Z369" s="100"/>
      <c r="AA369" s="99"/>
      <c r="AB369" s="99" t="s">
        <v>1957</v>
      </c>
      <c r="AC369" s="100" t="s">
        <v>2012</v>
      </c>
      <c r="AD369" s="100" t="s">
        <v>2013</v>
      </c>
      <c r="AE369" s="83"/>
      <c r="AF369" s="54"/>
      <c r="AG369" s="78" t="s">
        <v>10998</v>
      </c>
      <c r="AH369" s="77" t="s">
        <v>20</v>
      </c>
      <c r="AI369" s="77" t="s">
        <v>21</v>
      </c>
      <c r="AJ369" s="77" t="s">
        <v>46</v>
      </c>
      <c r="AK369" s="77" t="s">
        <v>1005</v>
      </c>
      <c r="AL369" s="77" t="s">
        <v>1006</v>
      </c>
      <c r="AM369" s="77" t="s">
        <v>25</v>
      </c>
      <c r="AN369" s="77" t="s">
        <v>49</v>
      </c>
      <c r="AO369" s="77" t="s">
        <v>1007</v>
      </c>
      <c r="AP369" s="77" t="s">
        <v>1008</v>
      </c>
      <c r="AQ369" s="77"/>
      <c r="AR369" s="79">
        <f>COUNTIF('Jalon + top _horaire passage'!A:A,A369)+IF(W369&lt;&gt;"",COUNTIF('Jalon + top _horaire passage'!A:A,W369),0)+IF(X369&lt;&gt;"",COUNTIF('Jalon + top _horaire passage'!A:A,X369),0)+IF(Y369&lt;&gt;"",COUNTIF('Jalon + top _horaire passage'!A:A,Y369),0)+IF(AA369&lt;&gt;"",COUNTIF('Jalon + top _horaire passage'!A:A,AA369),0)+IF(AB369&lt;&gt;"",COUNTIF('Jalon + top _horaire passage'!A:A,AB369),0)+IF(AD369&lt;&gt;"",COUNTIF('Jalon + top _horaire passage'!A:A,AD369),0)</f>
        <v>0</v>
      </c>
    </row>
    <row r="370" spans="1:44" x14ac:dyDescent="0.3">
      <c r="A370" s="77" t="s">
        <v>2014</v>
      </c>
      <c r="B370" s="159" t="s">
        <v>2015</v>
      </c>
      <c r="C370" s="78" t="s">
        <v>40</v>
      </c>
      <c r="D370" s="77" t="s">
        <v>42</v>
      </c>
      <c r="E370" s="77" t="s">
        <v>1951</v>
      </c>
      <c r="F370" s="77" t="s">
        <v>12369</v>
      </c>
      <c r="G370" s="77" t="s">
        <v>1952</v>
      </c>
      <c r="H370" s="77" t="s">
        <v>44</v>
      </c>
      <c r="I370" s="77" t="s">
        <v>39</v>
      </c>
      <c r="J370" s="77" t="s">
        <v>19</v>
      </c>
      <c r="K370" s="78" t="s">
        <v>34</v>
      </c>
      <c r="L370" s="77" t="s">
        <v>98</v>
      </c>
      <c r="M370" s="74" t="s">
        <v>12473</v>
      </c>
      <c r="N370" s="74" t="s">
        <v>13</v>
      </c>
      <c r="O370" s="159"/>
      <c r="P370" s="77" t="s">
        <v>1954</v>
      </c>
      <c r="Q370" s="77" t="s">
        <v>35</v>
      </c>
      <c r="R370" s="77" t="s">
        <v>2014</v>
      </c>
      <c r="S370" s="77"/>
      <c r="T370" s="77" t="s">
        <v>9241</v>
      </c>
      <c r="U370" s="77" t="s">
        <v>1951</v>
      </c>
      <c r="V370" s="74" t="s">
        <v>97</v>
      </c>
      <c r="W370" s="100"/>
      <c r="X370" s="99"/>
      <c r="Y370" s="99"/>
      <c r="Z370" s="100"/>
      <c r="AA370" s="99"/>
      <c r="AB370" s="99" t="s">
        <v>1957</v>
      </c>
      <c r="AC370" s="100" t="s">
        <v>2016</v>
      </c>
      <c r="AD370" s="100" t="s">
        <v>2017</v>
      </c>
      <c r="AE370" s="83"/>
      <c r="AF370" s="54"/>
      <c r="AG370" s="78" t="s">
        <v>10998</v>
      </c>
      <c r="AH370" s="77" t="s">
        <v>20</v>
      </c>
      <c r="AI370" s="77" t="s">
        <v>21</v>
      </c>
      <c r="AJ370" s="77" t="s">
        <v>46</v>
      </c>
      <c r="AK370" s="77" t="s">
        <v>1005</v>
      </c>
      <c r="AL370" s="77" t="s">
        <v>1006</v>
      </c>
      <c r="AM370" s="77" t="s">
        <v>25</v>
      </c>
      <c r="AN370" s="77" t="s">
        <v>49</v>
      </c>
      <c r="AO370" s="77" t="s">
        <v>1007</v>
      </c>
      <c r="AP370" s="77" t="s">
        <v>1008</v>
      </c>
      <c r="AQ370" s="77"/>
      <c r="AR370" s="79">
        <f>COUNTIF('Jalon + top _horaire passage'!A:A,A370)+IF(W370&lt;&gt;"",COUNTIF('Jalon + top _horaire passage'!A:A,W370),0)+IF(X370&lt;&gt;"",COUNTIF('Jalon + top _horaire passage'!A:A,X370),0)+IF(Y370&lt;&gt;"",COUNTIF('Jalon + top _horaire passage'!A:A,Y370),0)+IF(AA370&lt;&gt;"",COUNTIF('Jalon + top _horaire passage'!A:A,AA370),0)+IF(AB370&lt;&gt;"",COUNTIF('Jalon + top _horaire passage'!A:A,AB370),0)+IF(AD370&lt;&gt;"",COUNTIF('Jalon + top _horaire passage'!A:A,AD370),0)</f>
        <v>0</v>
      </c>
    </row>
    <row r="371" spans="1:44" x14ac:dyDescent="0.3">
      <c r="A371" s="77" t="s">
        <v>2018</v>
      </c>
      <c r="B371" s="159" t="s">
        <v>2019</v>
      </c>
      <c r="C371" s="78" t="s">
        <v>40</v>
      </c>
      <c r="D371" s="77" t="s">
        <v>42</v>
      </c>
      <c r="E371" s="77" t="s">
        <v>1951</v>
      </c>
      <c r="F371" s="77" t="s">
        <v>12369</v>
      </c>
      <c r="G371" s="77" t="s">
        <v>1952</v>
      </c>
      <c r="H371" s="77" t="s">
        <v>44</v>
      </c>
      <c r="I371" s="77" t="s">
        <v>39</v>
      </c>
      <c r="J371" s="77" t="s">
        <v>19</v>
      </c>
      <c r="K371" s="78" t="s">
        <v>34</v>
      </c>
      <c r="L371" s="77" t="s">
        <v>98</v>
      </c>
      <c r="M371" s="74" t="s">
        <v>12473</v>
      </c>
      <c r="N371" s="74" t="s">
        <v>13</v>
      </c>
      <c r="O371" s="159"/>
      <c r="P371" s="77" t="s">
        <v>1954</v>
      </c>
      <c r="Q371" s="77" t="s">
        <v>35</v>
      </c>
      <c r="R371" s="77" t="s">
        <v>2018</v>
      </c>
      <c r="S371" s="77"/>
      <c r="T371" s="77" t="s">
        <v>9241</v>
      </c>
      <c r="U371" s="77" t="s">
        <v>1951</v>
      </c>
      <c r="V371" s="74" t="s">
        <v>97</v>
      </c>
      <c r="W371" s="100"/>
      <c r="X371" s="99"/>
      <c r="Y371" s="99"/>
      <c r="Z371" s="100"/>
      <c r="AA371" s="99"/>
      <c r="AB371" s="99" t="s">
        <v>1957</v>
      </c>
      <c r="AC371" s="100" t="s">
        <v>2020</v>
      </c>
      <c r="AD371" s="100" t="s">
        <v>2021</v>
      </c>
      <c r="AE371" s="83"/>
      <c r="AF371" s="54"/>
      <c r="AG371" s="78" t="s">
        <v>10998</v>
      </c>
      <c r="AH371" s="77" t="s">
        <v>20</v>
      </c>
      <c r="AI371" s="77" t="s">
        <v>21</v>
      </c>
      <c r="AJ371" s="77" t="s">
        <v>46</v>
      </c>
      <c r="AK371" s="77" t="s">
        <v>1005</v>
      </c>
      <c r="AL371" s="77" t="s">
        <v>1006</v>
      </c>
      <c r="AM371" s="77" t="s">
        <v>25</v>
      </c>
      <c r="AN371" s="77" t="s">
        <v>49</v>
      </c>
      <c r="AO371" s="77" t="s">
        <v>1007</v>
      </c>
      <c r="AP371" s="77" t="s">
        <v>1008</v>
      </c>
      <c r="AQ371" s="77"/>
      <c r="AR371" s="79">
        <f>COUNTIF('Jalon + top _horaire passage'!A:A,A371)+IF(W371&lt;&gt;"",COUNTIF('Jalon + top _horaire passage'!A:A,W371),0)+IF(X371&lt;&gt;"",COUNTIF('Jalon + top _horaire passage'!A:A,X371),0)+IF(Y371&lt;&gt;"",COUNTIF('Jalon + top _horaire passage'!A:A,Y371),0)+IF(AA371&lt;&gt;"",COUNTIF('Jalon + top _horaire passage'!A:A,AA371),0)+IF(AB371&lt;&gt;"",COUNTIF('Jalon + top _horaire passage'!A:A,AB371),0)+IF(AD371&lt;&gt;"",COUNTIF('Jalon + top _horaire passage'!A:A,AD371),0)</f>
        <v>0</v>
      </c>
    </row>
    <row r="372" spans="1:44" x14ac:dyDescent="0.3">
      <c r="A372" s="77" t="s">
        <v>2022</v>
      </c>
      <c r="B372" s="159" t="s">
        <v>2023</v>
      </c>
      <c r="C372" s="78" t="s">
        <v>40</v>
      </c>
      <c r="D372" s="77" t="s">
        <v>42</v>
      </c>
      <c r="E372" s="77" t="s">
        <v>1951</v>
      </c>
      <c r="F372" s="77" t="s">
        <v>12369</v>
      </c>
      <c r="G372" s="77" t="s">
        <v>1952</v>
      </c>
      <c r="H372" s="77" t="s">
        <v>44</v>
      </c>
      <c r="I372" s="77" t="s">
        <v>39</v>
      </c>
      <c r="J372" s="77" t="s">
        <v>19</v>
      </c>
      <c r="K372" s="78" t="s">
        <v>34</v>
      </c>
      <c r="L372" s="77" t="s">
        <v>98</v>
      </c>
      <c r="M372" s="74" t="s">
        <v>12473</v>
      </c>
      <c r="N372" s="74" t="s">
        <v>13</v>
      </c>
      <c r="O372" s="159"/>
      <c r="P372" s="77" t="s">
        <v>1954</v>
      </c>
      <c r="Q372" s="77" t="s">
        <v>35</v>
      </c>
      <c r="R372" s="77" t="s">
        <v>2022</v>
      </c>
      <c r="S372" s="77"/>
      <c r="T372" s="77" t="s">
        <v>9241</v>
      </c>
      <c r="U372" s="77" t="s">
        <v>1951</v>
      </c>
      <c r="V372" s="74" t="s">
        <v>97</v>
      </c>
      <c r="W372" s="100"/>
      <c r="X372" s="99"/>
      <c r="Y372" s="99"/>
      <c r="Z372" s="100"/>
      <c r="AA372" s="99"/>
      <c r="AB372" s="99" t="s">
        <v>1957</v>
      </c>
      <c r="AC372" s="100" t="s">
        <v>2024</v>
      </c>
      <c r="AD372" s="100" t="s">
        <v>2025</v>
      </c>
      <c r="AE372" s="83"/>
      <c r="AF372" s="54"/>
      <c r="AG372" s="78" t="s">
        <v>10998</v>
      </c>
      <c r="AH372" s="77" t="s">
        <v>20</v>
      </c>
      <c r="AI372" s="77" t="s">
        <v>21</v>
      </c>
      <c r="AJ372" s="77" t="s">
        <v>46</v>
      </c>
      <c r="AK372" s="77" t="s">
        <v>1005</v>
      </c>
      <c r="AL372" s="77" t="s">
        <v>1006</v>
      </c>
      <c r="AM372" s="77" t="s">
        <v>25</v>
      </c>
      <c r="AN372" s="77" t="s">
        <v>49</v>
      </c>
      <c r="AO372" s="77" t="s">
        <v>1007</v>
      </c>
      <c r="AP372" s="77" t="s">
        <v>1008</v>
      </c>
      <c r="AQ372" s="77"/>
      <c r="AR372" s="79">
        <f>COUNTIF('Jalon + top _horaire passage'!A:A,A372)+IF(W372&lt;&gt;"",COUNTIF('Jalon + top _horaire passage'!A:A,W372),0)+IF(X372&lt;&gt;"",COUNTIF('Jalon + top _horaire passage'!A:A,X372),0)+IF(Y372&lt;&gt;"",COUNTIF('Jalon + top _horaire passage'!A:A,Y372),0)+IF(AA372&lt;&gt;"",COUNTIF('Jalon + top _horaire passage'!A:A,AA372),0)+IF(AB372&lt;&gt;"",COUNTIF('Jalon + top _horaire passage'!A:A,AB372),0)+IF(AD372&lt;&gt;"",COUNTIF('Jalon + top _horaire passage'!A:A,AD372),0)</f>
        <v>0</v>
      </c>
    </row>
    <row r="373" spans="1:44" x14ac:dyDescent="0.3">
      <c r="A373" s="77" t="s">
        <v>2026</v>
      </c>
      <c r="B373" s="159" t="s">
        <v>2027</v>
      </c>
      <c r="C373" s="78" t="s">
        <v>40</v>
      </c>
      <c r="D373" s="77" t="s">
        <v>42</v>
      </c>
      <c r="E373" s="77" t="s">
        <v>1951</v>
      </c>
      <c r="F373" s="77" t="s">
        <v>12369</v>
      </c>
      <c r="G373" s="77" t="s">
        <v>1952</v>
      </c>
      <c r="H373" s="77" t="s">
        <v>44</v>
      </c>
      <c r="I373" s="77" t="s">
        <v>39</v>
      </c>
      <c r="J373" s="77" t="s">
        <v>19</v>
      </c>
      <c r="K373" s="78" t="s">
        <v>34</v>
      </c>
      <c r="L373" s="77" t="s">
        <v>98</v>
      </c>
      <c r="M373" s="74" t="s">
        <v>12473</v>
      </c>
      <c r="N373" s="74" t="s">
        <v>13</v>
      </c>
      <c r="O373" s="159"/>
      <c r="P373" s="77" t="s">
        <v>1954</v>
      </c>
      <c r="Q373" s="77" t="s">
        <v>35</v>
      </c>
      <c r="R373" s="77" t="s">
        <v>2026</v>
      </c>
      <c r="S373" s="77"/>
      <c r="T373" s="77" t="s">
        <v>9241</v>
      </c>
      <c r="U373" s="77" t="s">
        <v>1951</v>
      </c>
      <c r="V373" s="74" t="s">
        <v>97</v>
      </c>
      <c r="W373" s="100"/>
      <c r="X373" s="99"/>
      <c r="Y373" s="99"/>
      <c r="Z373" s="100"/>
      <c r="AA373" s="99"/>
      <c r="AB373" s="99" t="s">
        <v>1957</v>
      </c>
      <c r="AC373" s="100" t="s">
        <v>2028</v>
      </c>
      <c r="AD373" s="100" t="s">
        <v>2029</v>
      </c>
      <c r="AE373" s="83"/>
      <c r="AF373" s="54"/>
      <c r="AG373" s="78" t="s">
        <v>10998</v>
      </c>
      <c r="AH373" s="77" t="s">
        <v>20</v>
      </c>
      <c r="AI373" s="77" t="s">
        <v>21</v>
      </c>
      <c r="AJ373" s="77" t="s">
        <v>46</v>
      </c>
      <c r="AK373" s="77" t="s">
        <v>1005</v>
      </c>
      <c r="AL373" s="77" t="s">
        <v>1006</v>
      </c>
      <c r="AM373" s="77" t="s">
        <v>25</v>
      </c>
      <c r="AN373" s="77" t="s">
        <v>49</v>
      </c>
      <c r="AO373" s="77" t="s">
        <v>1007</v>
      </c>
      <c r="AP373" s="77" t="s">
        <v>1008</v>
      </c>
      <c r="AQ373" s="77"/>
      <c r="AR373" s="79">
        <f>COUNTIF('Jalon + top _horaire passage'!A:A,A373)+IF(W373&lt;&gt;"",COUNTIF('Jalon + top _horaire passage'!A:A,W373),0)+IF(X373&lt;&gt;"",COUNTIF('Jalon + top _horaire passage'!A:A,X373),0)+IF(Y373&lt;&gt;"",COUNTIF('Jalon + top _horaire passage'!A:A,Y373),0)+IF(AA373&lt;&gt;"",COUNTIF('Jalon + top _horaire passage'!A:A,AA373),0)+IF(AB373&lt;&gt;"",COUNTIF('Jalon + top _horaire passage'!A:A,AB373),0)+IF(AD373&lt;&gt;"",COUNTIF('Jalon + top _horaire passage'!A:A,AD373),0)</f>
        <v>0</v>
      </c>
    </row>
    <row r="374" spans="1:44" x14ac:dyDescent="0.3">
      <c r="A374" s="77" t="s">
        <v>2030</v>
      </c>
      <c r="B374" s="159" t="s">
        <v>2031</v>
      </c>
      <c r="C374" s="78" t="s">
        <v>40</v>
      </c>
      <c r="D374" s="77" t="s">
        <v>42</v>
      </c>
      <c r="E374" s="77" t="s">
        <v>1951</v>
      </c>
      <c r="F374" s="77" t="s">
        <v>12369</v>
      </c>
      <c r="G374" s="77" t="s">
        <v>1952</v>
      </c>
      <c r="H374" s="77" t="s">
        <v>44</v>
      </c>
      <c r="I374" s="77" t="s">
        <v>39</v>
      </c>
      <c r="J374" s="77" t="s">
        <v>19</v>
      </c>
      <c r="K374" s="78" t="s">
        <v>34</v>
      </c>
      <c r="L374" s="77" t="s">
        <v>98</v>
      </c>
      <c r="M374" s="74" t="s">
        <v>12473</v>
      </c>
      <c r="N374" s="74" t="s">
        <v>13</v>
      </c>
      <c r="O374" s="159"/>
      <c r="P374" s="77" t="s">
        <v>1954</v>
      </c>
      <c r="Q374" s="77" t="s">
        <v>35</v>
      </c>
      <c r="R374" s="77" t="s">
        <v>2030</v>
      </c>
      <c r="S374" s="77"/>
      <c r="T374" s="77" t="s">
        <v>9241</v>
      </c>
      <c r="U374" s="77" t="s">
        <v>1951</v>
      </c>
      <c r="V374" s="74" t="s">
        <v>97</v>
      </c>
      <c r="W374" s="100"/>
      <c r="X374" s="99"/>
      <c r="Y374" s="99"/>
      <c r="Z374" s="100"/>
      <c r="AA374" s="99"/>
      <c r="AB374" s="99" t="s">
        <v>1957</v>
      </c>
      <c r="AC374" s="100" t="s">
        <v>2032</v>
      </c>
      <c r="AD374" s="100" t="s">
        <v>2033</v>
      </c>
      <c r="AE374" s="83"/>
      <c r="AF374" s="54"/>
      <c r="AG374" s="78" t="s">
        <v>10998</v>
      </c>
      <c r="AH374" s="77" t="s">
        <v>20</v>
      </c>
      <c r="AI374" s="77" t="s">
        <v>21</v>
      </c>
      <c r="AJ374" s="77" t="s">
        <v>46</v>
      </c>
      <c r="AK374" s="77" t="s">
        <v>1005</v>
      </c>
      <c r="AL374" s="77" t="s">
        <v>1006</v>
      </c>
      <c r="AM374" s="77" t="s">
        <v>25</v>
      </c>
      <c r="AN374" s="77" t="s">
        <v>49</v>
      </c>
      <c r="AO374" s="77" t="s">
        <v>1007</v>
      </c>
      <c r="AP374" s="77" t="s">
        <v>1008</v>
      </c>
      <c r="AQ374" s="77"/>
      <c r="AR374" s="79">
        <f>COUNTIF('Jalon + top _horaire passage'!A:A,A374)+IF(W374&lt;&gt;"",COUNTIF('Jalon + top _horaire passage'!A:A,W374),0)+IF(X374&lt;&gt;"",COUNTIF('Jalon + top _horaire passage'!A:A,X374),0)+IF(Y374&lt;&gt;"",COUNTIF('Jalon + top _horaire passage'!A:A,Y374),0)+IF(AA374&lt;&gt;"",COUNTIF('Jalon + top _horaire passage'!A:A,AA374),0)+IF(AB374&lt;&gt;"",COUNTIF('Jalon + top _horaire passage'!A:A,AB374),0)+IF(AD374&lt;&gt;"",COUNTIF('Jalon + top _horaire passage'!A:A,AD374),0)</f>
        <v>0</v>
      </c>
    </row>
    <row r="375" spans="1:44" x14ac:dyDescent="0.3">
      <c r="A375" s="77" t="s">
        <v>2034</v>
      </c>
      <c r="B375" s="159" t="s">
        <v>2035</v>
      </c>
      <c r="C375" s="78" t="s">
        <v>40</v>
      </c>
      <c r="D375" s="77" t="s">
        <v>42</v>
      </c>
      <c r="E375" s="77" t="s">
        <v>1951</v>
      </c>
      <c r="F375" s="77" t="s">
        <v>12369</v>
      </c>
      <c r="G375" s="77" t="s">
        <v>1952</v>
      </c>
      <c r="H375" s="77" t="s">
        <v>44</v>
      </c>
      <c r="I375" s="77" t="s">
        <v>39</v>
      </c>
      <c r="J375" s="77" t="s">
        <v>19</v>
      </c>
      <c r="K375" s="78" t="s">
        <v>34</v>
      </c>
      <c r="L375" s="77" t="s">
        <v>98</v>
      </c>
      <c r="M375" s="74" t="s">
        <v>12473</v>
      </c>
      <c r="N375" s="74" t="s">
        <v>13</v>
      </c>
      <c r="O375" s="159"/>
      <c r="P375" s="77" t="s">
        <v>1954</v>
      </c>
      <c r="Q375" s="77" t="s">
        <v>35</v>
      </c>
      <c r="R375" s="77" t="s">
        <v>2034</v>
      </c>
      <c r="S375" s="77"/>
      <c r="T375" s="77" t="s">
        <v>9241</v>
      </c>
      <c r="U375" s="77" t="s">
        <v>1951</v>
      </c>
      <c r="V375" s="74" t="s">
        <v>97</v>
      </c>
      <c r="W375" s="100"/>
      <c r="X375" s="99"/>
      <c r="Y375" s="99"/>
      <c r="Z375" s="100"/>
      <c r="AA375" s="99"/>
      <c r="AB375" s="99" t="s">
        <v>1957</v>
      </c>
      <c r="AC375" s="100" t="s">
        <v>2036</v>
      </c>
      <c r="AD375" s="100" t="s">
        <v>2037</v>
      </c>
      <c r="AE375" s="83"/>
      <c r="AF375" s="54"/>
      <c r="AG375" s="78" t="s">
        <v>10998</v>
      </c>
      <c r="AH375" s="77" t="s">
        <v>20</v>
      </c>
      <c r="AI375" s="77" t="s">
        <v>21</v>
      </c>
      <c r="AJ375" s="77" t="s">
        <v>46</v>
      </c>
      <c r="AK375" s="77" t="s">
        <v>1005</v>
      </c>
      <c r="AL375" s="77" t="s">
        <v>1006</v>
      </c>
      <c r="AM375" s="77" t="s">
        <v>25</v>
      </c>
      <c r="AN375" s="77" t="s">
        <v>49</v>
      </c>
      <c r="AO375" s="77" t="s">
        <v>1007</v>
      </c>
      <c r="AP375" s="77" t="s">
        <v>1008</v>
      </c>
      <c r="AQ375" s="77"/>
      <c r="AR375" s="79">
        <f>COUNTIF('Jalon + top _horaire passage'!A:A,A375)+IF(W375&lt;&gt;"",COUNTIF('Jalon + top _horaire passage'!A:A,W375),0)+IF(X375&lt;&gt;"",COUNTIF('Jalon + top _horaire passage'!A:A,X375),0)+IF(Y375&lt;&gt;"",COUNTIF('Jalon + top _horaire passage'!A:A,Y375),0)+IF(AA375&lt;&gt;"",COUNTIF('Jalon + top _horaire passage'!A:A,AA375),0)+IF(AB375&lt;&gt;"",COUNTIF('Jalon + top _horaire passage'!A:A,AB375),0)+IF(AD375&lt;&gt;"",COUNTIF('Jalon + top _horaire passage'!A:A,AD375),0)</f>
        <v>0</v>
      </c>
    </row>
    <row r="376" spans="1:44" x14ac:dyDescent="0.3">
      <c r="A376" s="77" t="s">
        <v>2038</v>
      </c>
      <c r="B376" s="159" t="s">
        <v>2039</v>
      </c>
      <c r="C376" s="78" t="s">
        <v>40</v>
      </c>
      <c r="D376" s="77" t="s">
        <v>42</v>
      </c>
      <c r="E376" s="77" t="s">
        <v>1951</v>
      </c>
      <c r="F376" s="77" t="s">
        <v>12369</v>
      </c>
      <c r="G376" s="77" t="s">
        <v>1952</v>
      </c>
      <c r="H376" s="77" t="s">
        <v>44</v>
      </c>
      <c r="I376" s="77" t="s">
        <v>39</v>
      </c>
      <c r="J376" s="77" t="s">
        <v>19</v>
      </c>
      <c r="K376" s="78" t="s">
        <v>34</v>
      </c>
      <c r="L376" s="77" t="s">
        <v>98</v>
      </c>
      <c r="M376" s="74" t="s">
        <v>12473</v>
      </c>
      <c r="N376" s="74" t="s">
        <v>13</v>
      </c>
      <c r="O376" s="159"/>
      <c r="P376" s="77" t="s">
        <v>1954</v>
      </c>
      <c r="Q376" s="77" t="s">
        <v>35</v>
      </c>
      <c r="R376" s="77" t="s">
        <v>2038</v>
      </c>
      <c r="S376" s="77"/>
      <c r="T376" s="77" t="s">
        <v>9241</v>
      </c>
      <c r="U376" s="77" t="s">
        <v>1951</v>
      </c>
      <c r="V376" s="74" t="s">
        <v>97</v>
      </c>
      <c r="W376" s="100"/>
      <c r="X376" s="99"/>
      <c r="Y376" s="99"/>
      <c r="Z376" s="100"/>
      <c r="AA376" s="99"/>
      <c r="AB376" s="99" t="s">
        <v>1957</v>
      </c>
      <c r="AC376" s="100" t="s">
        <v>2040</v>
      </c>
      <c r="AD376" s="100" t="s">
        <v>2041</v>
      </c>
      <c r="AE376" s="83"/>
      <c r="AF376" s="54"/>
      <c r="AG376" s="78" t="s">
        <v>10998</v>
      </c>
      <c r="AH376" s="77" t="s">
        <v>20</v>
      </c>
      <c r="AI376" s="77" t="s">
        <v>21</v>
      </c>
      <c r="AJ376" s="77" t="s">
        <v>46</v>
      </c>
      <c r="AK376" s="77" t="s">
        <v>1005</v>
      </c>
      <c r="AL376" s="77" t="s">
        <v>1006</v>
      </c>
      <c r="AM376" s="77" t="s">
        <v>25</v>
      </c>
      <c r="AN376" s="77" t="s">
        <v>49</v>
      </c>
      <c r="AO376" s="77" t="s">
        <v>1007</v>
      </c>
      <c r="AP376" s="77" t="s">
        <v>1008</v>
      </c>
      <c r="AQ376" s="77"/>
      <c r="AR376" s="79">
        <f>COUNTIF('Jalon + top _horaire passage'!A:A,A376)+IF(W376&lt;&gt;"",COUNTIF('Jalon + top _horaire passage'!A:A,W376),0)+IF(X376&lt;&gt;"",COUNTIF('Jalon + top _horaire passage'!A:A,X376),0)+IF(Y376&lt;&gt;"",COUNTIF('Jalon + top _horaire passage'!A:A,Y376),0)+IF(AA376&lt;&gt;"",COUNTIF('Jalon + top _horaire passage'!A:A,AA376),0)+IF(AB376&lt;&gt;"",COUNTIF('Jalon + top _horaire passage'!A:A,AB376),0)+IF(AD376&lt;&gt;"",COUNTIF('Jalon + top _horaire passage'!A:A,AD376),0)</f>
        <v>0</v>
      </c>
    </row>
    <row r="377" spans="1:44" x14ac:dyDescent="0.3">
      <c r="A377" s="77" t="s">
        <v>2042</v>
      </c>
      <c r="B377" s="159" t="s">
        <v>2043</v>
      </c>
      <c r="C377" s="78" t="s">
        <v>40</v>
      </c>
      <c r="D377" s="77" t="s">
        <v>42</v>
      </c>
      <c r="E377" s="77" t="s">
        <v>1951</v>
      </c>
      <c r="F377" s="77" t="s">
        <v>12369</v>
      </c>
      <c r="G377" s="77" t="s">
        <v>1952</v>
      </c>
      <c r="H377" s="77" t="s">
        <v>44</v>
      </c>
      <c r="I377" s="77" t="s">
        <v>39</v>
      </c>
      <c r="J377" s="77" t="s">
        <v>19</v>
      </c>
      <c r="K377" s="78" t="s">
        <v>34</v>
      </c>
      <c r="L377" s="77" t="s">
        <v>98</v>
      </c>
      <c r="M377" s="74" t="s">
        <v>12473</v>
      </c>
      <c r="N377" s="74" t="s">
        <v>13</v>
      </c>
      <c r="O377" s="159"/>
      <c r="P377" s="77" t="s">
        <v>1954</v>
      </c>
      <c r="Q377" s="77" t="s">
        <v>35</v>
      </c>
      <c r="R377" s="77" t="s">
        <v>2042</v>
      </c>
      <c r="S377" s="77"/>
      <c r="T377" s="77" t="s">
        <v>9241</v>
      </c>
      <c r="U377" s="77" t="s">
        <v>1951</v>
      </c>
      <c r="V377" s="74" t="s">
        <v>97</v>
      </c>
      <c r="W377" s="100"/>
      <c r="X377" s="99"/>
      <c r="Y377" s="99"/>
      <c r="Z377" s="100"/>
      <c r="AA377" s="99"/>
      <c r="AB377" s="99" t="s">
        <v>1957</v>
      </c>
      <c r="AC377" s="100" t="s">
        <v>2044</v>
      </c>
      <c r="AD377" s="100" t="s">
        <v>2045</v>
      </c>
      <c r="AE377" s="83"/>
      <c r="AF377" s="54"/>
      <c r="AG377" s="78" t="s">
        <v>10998</v>
      </c>
      <c r="AH377" s="77" t="s">
        <v>20</v>
      </c>
      <c r="AI377" s="77" t="s">
        <v>21</v>
      </c>
      <c r="AJ377" s="77" t="s">
        <v>46</v>
      </c>
      <c r="AK377" s="77" t="s">
        <v>1005</v>
      </c>
      <c r="AL377" s="77" t="s">
        <v>1006</v>
      </c>
      <c r="AM377" s="77" t="s">
        <v>25</v>
      </c>
      <c r="AN377" s="77" t="s">
        <v>49</v>
      </c>
      <c r="AO377" s="77" t="s">
        <v>1007</v>
      </c>
      <c r="AP377" s="77" t="s">
        <v>1008</v>
      </c>
      <c r="AQ377" s="77"/>
      <c r="AR377" s="79">
        <f>COUNTIF('Jalon + top _horaire passage'!A:A,A377)+IF(W377&lt;&gt;"",COUNTIF('Jalon + top _horaire passage'!A:A,W377),0)+IF(X377&lt;&gt;"",COUNTIF('Jalon + top _horaire passage'!A:A,X377),0)+IF(Y377&lt;&gt;"",COUNTIF('Jalon + top _horaire passage'!A:A,Y377),0)+IF(AA377&lt;&gt;"",COUNTIF('Jalon + top _horaire passage'!A:A,AA377),0)+IF(AB377&lt;&gt;"",COUNTIF('Jalon + top _horaire passage'!A:A,AB377),0)+IF(AD377&lt;&gt;"",COUNTIF('Jalon + top _horaire passage'!A:A,AD377),0)</f>
        <v>0</v>
      </c>
    </row>
    <row r="378" spans="1:44" x14ac:dyDescent="0.3">
      <c r="A378" s="77" t="s">
        <v>2046</v>
      </c>
      <c r="B378" s="159" t="s">
        <v>2047</v>
      </c>
      <c r="C378" s="78" t="s">
        <v>40</v>
      </c>
      <c r="D378" s="77" t="s">
        <v>42</v>
      </c>
      <c r="E378" s="77" t="s">
        <v>1951</v>
      </c>
      <c r="F378" s="77" t="s">
        <v>12369</v>
      </c>
      <c r="G378" s="77" t="s">
        <v>1952</v>
      </c>
      <c r="H378" s="77" t="s">
        <v>44</v>
      </c>
      <c r="I378" s="77" t="s">
        <v>39</v>
      </c>
      <c r="J378" s="77" t="s">
        <v>19</v>
      </c>
      <c r="K378" s="78" t="s">
        <v>34</v>
      </c>
      <c r="L378" s="77" t="s">
        <v>98</v>
      </c>
      <c r="M378" s="74" t="s">
        <v>12473</v>
      </c>
      <c r="N378" s="74" t="s">
        <v>13</v>
      </c>
      <c r="O378" s="159" t="s">
        <v>12470</v>
      </c>
      <c r="P378" s="77" t="s">
        <v>1954</v>
      </c>
      <c r="Q378" s="77" t="s">
        <v>35</v>
      </c>
      <c r="R378" s="77" t="s">
        <v>2046</v>
      </c>
      <c r="S378" s="77"/>
      <c r="T378" s="77" t="s">
        <v>9241</v>
      </c>
      <c r="U378" s="77" t="s">
        <v>1951</v>
      </c>
      <c r="V378" s="74" t="s">
        <v>97</v>
      </c>
      <c r="W378" s="100"/>
      <c r="X378" s="99"/>
      <c r="Y378" s="99"/>
      <c r="Z378" s="100"/>
      <c r="AA378" s="99"/>
      <c r="AB378" s="99" t="s">
        <v>1957</v>
      </c>
      <c r="AC378" s="100" t="s">
        <v>2048</v>
      </c>
      <c r="AD378" s="100" t="s">
        <v>2049</v>
      </c>
      <c r="AE378" s="83"/>
      <c r="AF378" s="54"/>
      <c r="AG378" s="78" t="s">
        <v>10998</v>
      </c>
      <c r="AH378" s="77" t="s">
        <v>20</v>
      </c>
      <c r="AI378" s="77" t="s">
        <v>21</v>
      </c>
      <c r="AJ378" s="77" t="s">
        <v>46</v>
      </c>
      <c r="AK378" s="77" t="s">
        <v>1005</v>
      </c>
      <c r="AL378" s="77" t="s">
        <v>1006</v>
      </c>
      <c r="AM378" s="77" t="s">
        <v>25</v>
      </c>
      <c r="AN378" s="77" t="s">
        <v>49</v>
      </c>
      <c r="AO378" s="77" t="s">
        <v>1007</v>
      </c>
      <c r="AP378" s="77" t="s">
        <v>1008</v>
      </c>
      <c r="AQ378" s="77"/>
      <c r="AR378" s="79">
        <f>COUNTIF('Jalon + top _horaire passage'!A:A,A378)+IF(W378&lt;&gt;"",COUNTIF('Jalon + top _horaire passage'!A:A,W378),0)+IF(X378&lt;&gt;"",COUNTIF('Jalon + top _horaire passage'!A:A,X378),0)+IF(Y378&lt;&gt;"",COUNTIF('Jalon + top _horaire passage'!A:A,Y378),0)+IF(AA378&lt;&gt;"",COUNTIF('Jalon + top _horaire passage'!A:A,AA378),0)+IF(AB378&lt;&gt;"",COUNTIF('Jalon + top _horaire passage'!A:A,AB378),0)+IF(AD378&lt;&gt;"",COUNTIF('Jalon + top _horaire passage'!A:A,AD378),0)</f>
        <v>0</v>
      </c>
    </row>
    <row r="379" spans="1:44" x14ac:dyDescent="0.3">
      <c r="A379" s="77" t="s">
        <v>2050</v>
      </c>
      <c r="B379" s="159" t="s">
        <v>2051</v>
      </c>
      <c r="C379" s="78" t="s">
        <v>40</v>
      </c>
      <c r="D379" s="77" t="s">
        <v>42</v>
      </c>
      <c r="E379" s="77" t="s">
        <v>1951</v>
      </c>
      <c r="F379" s="77" t="s">
        <v>12369</v>
      </c>
      <c r="G379" s="77" t="s">
        <v>1952</v>
      </c>
      <c r="H379" s="77" t="s">
        <v>44</v>
      </c>
      <c r="I379" s="77" t="s">
        <v>39</v>
      </c>
      <c r="J379" s="77" t="s">
        <v>19</v>
      </c>
      <c r="K379" s="78" t="s">
        <v>34</v>
      </c>
      <c r="L379" s="77" t="s">
        <v>98</v>
      </c>
      <c r="M379" s="74" t="s">
        <v>12473</v>
      </c>
      <c r="N379" s="74" t="s">
        <v>13</v>
      </c>
      <c r="O379" s="159"/>
      <c r="P379" s="77" t="s">
        <v>1954</v>
      </c>
      <c r="Q379" s="77" t="s">
        <v>35</v>
      </c>
      <c r="R379" s="77" t="s">
        <v>2050</v>
      </c>
      <c r="S379" s="77"/>
      <c r="T379" s="77" t="s">
        <v>9241</v>
      </c>
      <c r="U379" s="77" t="s">
        <v>1951</v>
      </c>
      <c r="V379" s="74" t="s">
        <v>97</v>
      </c>
      <c r="W379" s="100"/>
      <c r="X379" s="99"/>
      <c r="Y379" s="99"/>
      <c r="Z379" s="100"/>
      <c r="AA379" s="99"/>
      <c r="AB379" s="99" t="s">
        <v>1957</v>
      </c>
      <c r="AC379" s="100" t="s">
        <v>2052</v>
      </c>
      <c r="AD379" s="100" t="s">
        <v>2053</v>
      </c>
      <c r="AE379" s="83"/>
      <c r="AF379" s="54"/>
      <c r="AG379" s="78" t="s">
        <v>10998</v>
      </c>
      <c r="AH379" s="77" t="s">
        <v>20</v>
      </c>
      <c r="AI379" s="77" t="s">
        <v>21</v>
      </c>
      <c r="AJ379" s="77" t="s">
        <v>46</v>
      </c>
      <c r="AK379" s="77" t="s">
        <v>1005</v>
      </c>
      <c r="AL379" s="77" t="s">
        <v>1006</v>
      </c>
      <c r="AM379" s="77" t="s">
        <v>25</v>
      </c>
      <c r="AN379" s="77" t="s">
        <v>49</v>
      </c>
      <c r="AO379" s="77" t="s">
        <v>1007</v>
      </c>
      <c r="AP379" s="77" t="s">
        <v>1008</v>
      </c>
      <c r="AQ379" s="77"/>
      <c r="AR379" s="79">
        <f>COUNTIF('Jalon + top _horaire passage'!A:A,A379)+IF(W379&lt;&gt;"",COUNTIF('Jalon + top _horaire passage'!A:A,W379),0)+IF(X379&lt;&gt;"",COUNTIF('Jalon + top _horaire passage'!A:A,X379),0)+IF(Y379&lt;&gt;"",COUNTIF('Jalon + top _horaire passage'!A:A,Y379),0)+IF(AA379&lt;&gt;"",COUNTIF('Jalon + top _horaire passage'!A:A,AA379),0)+IF(AB379&lt;&gt;"",COUNTIF('Jalon + top _horaire passage'!A:A,AB379),0)+IF(AD379&lt;&gt;"",COUNTIF('Jalon + top _horaire passage'!A:A,AD379),0)</f>
        <v>0</v>
      </c>
    </row>
    <row r="380" spans="1:44" x14ac:dyDescent="0.3">
      <c r="A380" s="77" t="s">
        <v>2054</v>
      </c>
      <c r="B380" s="159" t="s">
        <v>2055</v>
      </c>
      <c r="C380" s="78" t="s">
        <v>40</v>
      </c>
      <c r="D380" s="77" t="s">
        <v>42</v>
      </c>
      <c r="E380" s="77" t="s">
        <v>1951</v>
      </c>
      <c r="F380" s="77" t="s">
        <v>12369</v>
      </c>
      <c r="G380" s="77" t="s">
        <v>1952</v>
      </c>
      <c r="H380" s="77" t="s">
        <v>44</v>
      </c>
      <c r="I380" s="77" t="s">
        <v>39</v>
      </c>
      <c r="J380" s="77" t="s">
        <v>19</v>
      </c>
      <c r="K380" s="78" t="s">
        <v>34</v>
      </c>
      <c r="L380" s="77" t="s">
        <v>98</v>
      </c>
      <c r="M380" s="74" t="s">
        <v>12473</v>
      </c>
      <c r="N380" s="74" t="s">
        <v>13</v>
      </c>
      <c r="O380" s="159"/>
      <c r="P380" s="77" t="s">
        <v>1954</v>
      </c>
      <c r="Q380" s="77" t="s">
        <v>35</v>
      </c>
      <c r="R380" s="77" t="s">
        <v>2054</v>
      </c>
      <c r="S380" s="77"/>
      <c r="T380" s="77" t="s">
        <v>9241</v>
      </c>
      <c r="U380" s="77" t="s">
        <v>1951</v>
      </c>
      <c r="V380" s="74" t="s">
        <v>97</v>
      </c>
      <c r="W380" s="100"/>
      <c r="X380" s="99"/>
      <c r="Y380" s="99"/>
      <c r="Z380" s="100"/>
      <c r="AA380" s="99"/>
      <c r="AB380" s="99" t="s">
        <v>1957</v>
      </c>
      <c r="AC380" s="100" t="s">
        <v>2056</v>
      </c>
      <c r="AD380" s="100" t="s">
        <v>2057</v>
      </c>
      <c r="AE380" s="83"/>
      <c r="AF380" s="54"/>
      <c r="AG380" s="78" t="s">
        <v>10998</v>
      </c>
      <c r="AH380" s="77" t="s">
        <v>20</v>
      </c>
      <c r="AI380" s="77" t="s">
        <v>21</v>
      </c>
      <c r="AJ380" s="77" t="s">
        <v>46</v>
      </c>
      <c r="AK380" s="77" t="s">
        <v>1005</v>
      </c>
      <c r="AL380" s="77" t="s">
        <v>1006</v>
      </c>
      <c r="AM380" s="77" t="s">
        <v>25</v>
      </c>
      <c r="AN380" s="77" t="s">
        <v>49</v>
      </c>
      <c r="AO380" s="77" t="s">
        <v>1007</v>
      </c>
      <c r="AP380" s="77" t="s">
        <v>1008</v>
      </c>
      <c r="AQ380" s="77"/>
      <c r="AR380" s="79">
        <f>COUNTIF('Jalon + top _horaire passage'!A:A,A380)+IF(W380&lt;&gt;"",COUNTIF('Jalon + top _horaire passage'!A:A,W380),0)+IF(X380&lt;&gt;"",COUNTIF('Jalon + top _horaire passage'!A:A,X380),0)+IF(Y380&lt;&gt;"",COUNTIF('Jalon + top _horaire passage'!A:A,Y380),0)+IF(AA380&lt;&gt;"",COUNTIF('Jalon + top _horaire passage'!A:A,AA380),0)+IF(AB380&lt;&gt;"",COUNTIF('Jalon + top _horaire passage'!A:A,AB380),0)+IF(AD380&lt;&gt;"",COUNTIF('Jalon + top _horaire passage'!A:A,AD380),0)</f>
        <v>0</v>
      </c>
    </row>
    <row r="381" spans="1:44" x14ac:dyDescent="0.3">
      <c r="A381" s="77" t="s">
        <v>2058</v>
      </c>
      <c r="B381" s="159" t="s">
        <v>2059</v>
      </c>
      <c r="C381" s="78" t="s">
        <v>40</v>
      </c>
      <c r="D381" s="77" t="s">
        <v>42</v>
      </c>
      <c r="E381" s="77" t="s">
        <v>1951</v>
      </c>
      <c r="F381" s="77" t="s">
        <v>12369</v>
      </c>
      <c r="G381" s="77" t="s">
        <v>1952</v>
      </c>
      <c r="H381" s="77" t="s">
        <v>44</v>
      </c>
      <c r="I381" s="77" t="s">
        <v>39</v>
      </c>
      <c r="J381" s="77" t="s">
        <v>19</v>
      </c>
      <c r="K381" s="78" t="s">
        <v>34</v>
      </c>
      <c r="L381" s="77" t="s">
        <v>98</v>
      </c>
      <c r="M381" s="74" t="s">
        <v>12473</v>
      </c>
      <c r="N381" s="74" t="s">
        <v>13</v>
      </c>
      <c r="O381" s="159"/>
      <c r="P381" s="77" t="s">
        <v>1954</v>
      </c>
      <c r="Q381" s="77" t="s">
        <v>35</v>
      </c>
      <c r="R381" s="77" t="s">
        <v>2058</v>
      </c>
      <c r="S381" s="77"/>
      <c r="T381" s="77" t="s">
        <v>9241</v>
      </c>
      <c r="U381" s="77" t="s">
        <v>1951</v>
      </c>
      <c r="V381" s="74" t="s">
        <v>97</v>
      </c>
      <c r="W381" s="100"/>
      <c r="X381" s="99"/>
      <c r="Y381" s="99"/>
      <c r="Z381" s="100"/>
      <c r="AA381" s="99"/>
      <c r="AB381" s="99" t="s">
        <v>1957</v>
      </c>
      <c r="AC381" s="100" t="s">
        <v>2060</v>
      </c>
      <c r="AD381" s="100" t="s">
        <v>2061</v>
      </c>
      <c r="AE381" s="83"/>
      <c r="AF381" s="54"/>
      <c r="AG381" s="78" t="s">
        <v>10998</v>
      </c>
      <c r="AH381" s="77" t="s">
        <v>20</v>
      </c>
      <c r="AI381" s="77" t="s">
        <v>21</v>
      </c>
      <c r="AJ381" s="77" t="s">
        <v>46</v>
      </c>
      <c r="AK381" s="77" t="s">
        <v>1005</v>
      </c>
      <c r="AL381" s="77" t="s">
        <v>1006</v>
      </c>
      <c r="AM381" s="77" t="s">
        <v>25</v>
      </c>
      <c r="AN381" s="77" t="s">
        <v>49</v>
      </c>
      <c r="AO381" s="77" t="s">
        <v>1007</v>
      </c>
      <c r="AP381" s="77" t="s">
        <v>1008</v>
      </c>
      <c r="AQ381" s="77"/>
      <c r="AR381" s="79">
        <f>COUNTIF('Jalon + top _horaire passage'!A:A,A381)+IF(W381&lt;&gt;"",COUNTIF('Jalon + top _horaire passage'!A:A,W381),0)+IF(X381&lt;&gt;"",COUNTIF('Jalon + top _horaire passage'!A:A,X381),0)+IF(Y381&lt;&gt;"",COUNTIF('Jalon + top _horaire passage'!A:A,Y381),0)+IF(AA381&lt;&gt;"",COUNTIF('Jalon + top _horaire passage'!A:A,AA381),0)+IF(AB381&lt;&gt;"",COUNTIF('Jalon + top _horaire passage'!A:A,AB381),0)+IF(AD381&lt;&gt;"",COUNTIF('Jalon + top _horaire passage'!A:A,AD381),0)</f>
        <v>0</v>
      </c>
    </row>
    <row r="382" spans="1:44" x14ac:dyDescent="0.3">
      <c r="A382" s="77" t="s">
        <v>2062</v>
      </c>
      <c r="B382" s="159" t="s">
        <v>2063</v>
      </c>
      <c r="C382" s="78" t="s">
        <v>40</v>
      </c>
      <c r="D382" s="77" t="s">
        <v>42</v>
      </c>
      <c r="E382" s="77" t="s">
        <v>1951</v>
      </c>
      <c r="F382" s="77" t="s">
        <v>12369</v>
      </c>
      <c r="G382" s="77" t="s">
        <v>1952</v>
      </c>
      <c r="H382" s="77" t="s">
        <v>44</v>
      </c>
      <c r="I382" s="77" t="s">
        <v>39</v>
      </c>
      <c r="J382" s="77" t="s">
        <v>19</v>
      </c>
      <c r="K382" s="78" t="s">
        <v>34</v>
      </c>
      <c r="L382" s="77" t="s">
        <v>98</v>
      </c>
      <c r="M382" s="74" t="s">
        <v>12473</v>
      </c>
      <c r="N382" s="74" t="s">
        <v>13</v>
      </c>
      <c r="O382" s="159" t="s">
        <v>12470</v>
      </c>
      <c r="P382" s="77" t="s">
        <v>1954</v>
      </c>
      <c r="Q382" s="77" t="s">
        <v>35</v>
      </c>
      <c r="R382" s="77" t="s">
        <v>2062</v>
      </c>
      <c r="S382" s="77"/>
      <c r="T382" s="77" t="s">
        <v>9241</v>
      </c>
      <c r="U382" s="77" t="s">
        <v>1951</v>
      </c>
      <c r="V382" s="74" t="s">
        <v>97</v>
      </c>
      <c r="W382" s="100"/>
      <c r="X382" s="99"/>
      <c r="Y382" s="99"/>
      <c r="Z382" s="100"/>
      <c r="AA382" s="99"/>
      <c r="AB382" s="99" t="s">
        <v>1957</v>
      </c>
      <c r="AC382" s="100" t="s">
        <v>2064</v>
      </c>
      <c r="AD382" s="100" t="s">
        <v>2065</v>
      </c>
      <c r="AE382" s="83"/>
      <c r="AF382" s="54"/>
      <c r="AG382" s="78" t="s">
        <v>10998</v>
      </c>
      <c r="AH382" s="77" t="s">
        <v>20</v>
      </c>
      <c r="AI382" s="77" t="s">
        <v>21</v>
      </c>
      <c r="AJ382" s="77" t="s">
        <v>46</v>
      </c>
      <c r="AK382" s="77" t="s">
        <v>1005</v>
      </c>
      <c r="AL382" s="77" t="s">
        <v>1006</v>
      </c>
      <c r="AM382" s="77" t="s">
        <v>25</v>
      </c>
      <c r="AN382" s="77" t="s">
        <v>49</v>
      </c>
      <c r="AO382" s="77" t="s">
        <v>1007</v>
      </c>
      <c r="AP382" s="77" t="s">
        <v>1008</v>
      </c>
      <c r="AQ382" s="77"/>
      <c r="AR382" s="79">
        <f>COUNTIF('Jalon + top _horaire passage'!A:A,A382)+IF(W382&lt;&gt;"",COUNTIF('Jalon + top _horaire passage'!A:A,W382),0)+IF(X382&lt;&gt;"",COUNTIF('Jalon + top _horaire passage'!A:A,X382),0)+IF(Y382&lt;&gt;"",COUNTIF('Jalon + top _horaire passage'!A:A,Y382),0)+IF(AA382&lt;&gt;"",COUNTIF('Jalon + top _horaire passage'!A:A,AA382),0)+IF(AB382&lt;&gt;"",COUNTIF('Jalon + top _horaire passage'!A:A,AB382),0)+IF(AD382&lt;&gt;"",COUNTIF('Jalon + top _horaire passage'!A:A,AD382),0)</f>
        <v>0</v>
      </c>
    </row>
    <row r="383" spans="1:44" x14ac:dyDescent="0.3">
      <c r="A383" s="77" t="s">
        <v>2066</v>
      </c>
      <c r="B383" s="159" t="s">
        <v>2068</v>
      </c>
      <c r="C383" s="78" t="s">
        <v>40</v>
      </c>
      <c r="D383" s="77" t="s">
        <v>42</v>
      </c>
      <c r="E383" s="77" t="s">
        <v>2066</v>
      </c>
      <c r="F383" s="77" t="s">
        <v>12370</v>
      </c>
      <c r="G383" s="77" t="s">
        <v>2067</v>
      </c>
      <c r="H383" s="77" t="s">
        <v>44</v>
      </c>
      <c r="I383" s="77" t="s">
        <v>39</v>
      </c>
      <c r="J383" s="77" t="s">
        <v>571</v>
      </c>
      <c r="K383" s="78" t="s">
        <v>34</v>
      </c>
      <c r="L383" s="77" t="s">
        <v>98</v>
      </c>
      <c r="M383" s="74" t="s">
        <v>12473</v>
      </c>
      <c r="N383" s="74" t="s">
        <v>13</v>
      </c>
      <c r="O383" s="159"/>
      <c r="P383" s="77" t="s">
        <v>2069</v>
      </c>
      <c r="Q383" s="77" t="s">
        <v>35</v>
      </c>
      <c r="R383" s="77" t="s">
        <v>2066</v>
      </c>
      <c r="S383" s="77"/>
      <c r="T383" s="77" t="s">
        <v>9241</v>
      </c>
      <c r="U383" s="77" t="s">
        <v>9241</v>
      </c>
      <c r="V383" s="74" t="s">
        <v>216</v>
      </c>
      <c r="W383" s="100"/>
      <c r="X383" s="99"/>
      <c r="Y383" s="99"/>
      <c r="Z383" s="100"/>
      <c r="AA383" s="99"/>
      <c r="AB383" s="99"/>
      <c r="AC383" s="100" t="s">
        <v>2066</v>
      </c>
      <c r="AD383" s="100" t="s">
        <v>2070</v>
      </c>
      <c r="AE383" s="83"/>
      <c r="AF383" s="54"/>
      <c r="AG383" s="78" t="s">
        <v>12307</v>
      </c>
      <c r="AH383" s="77" t="s">
        <v>20</v>
      </c>
      <c r="AI383" s="77" t="s">
        <v>21</v>
      </c>
      <c r="AJ383" s="77" t="s">
        <v>46</v>
      </c>
      <c r="AK383" s="77" t="s">
        <v>1580</v>
      </c>
      <c r="AL383" s="77" t="s">
        <v>1581</v>
      </c>
      <c r="AM383" s="77" t="s">
        <v>25</v>
      </c>
      <c r="AN383" s="77" t="s">
        <v>49</v>
      </c>
      <c r="AO383" s="77" t="s">
        <v>50</v>
      </c>
      <c r="AP383" s="77" t="s">
        <v>51</v>
      </c>
      <c r="AQ383" s="77"/>
      <c r="AR383" s="79">
        <f>COUNTIF('Jalon + top _horaire passage'!A:A,A383)+IF(W383&lt;&gt;"",COUNTIF('Jalon + top _horaire passage'!A:A,W383),0)+IF(X383&lt;&gt;"",COUNTIF('Jalon + top _horaire passage'!A:A,X383),0)+IF(Y383&lt;&gt;"",COUNTIF('Jalon + top _horaire passage'!A:A,Y383),0)+IF(AA383&lt;&gt;"",COUNTIF('Jalon + top _horaire passage'!A:A,AA383),0)+IF(AB383&lt;&gt;"",COUNTIF('Jalon + top _horaire passage'!A:A,AB383),0)+IF(AD383&lt;&gt;"",COUNTIF('Jalon + top _horaire passage'!A:A,AD383),0)</f>
        <v>0</v>
      </c>
    </row>
    <row r="384" spans="1:44" x14ac:dyDescent="0.3">
      <c r="A384" s="77" t="s">
        <v>2071</v>
      </c>
      <c r="B384" s="159" t="s">
        <v>2072</v>
      </c>
      <c r="C384" s="78" t="s">
        <v>59</v>
      </c>
      <c r="D384" s="77" t="s">
        <v>42</v>
      </c>
      <c r="E384" s="77" t="s">
        <v>2071</v>
      </c>
      <c r="F384" s="77" t="s">
        <v>1789</v>
      </c>
      <c r="G384" s="77" t="s">
        <v>1787</v>
      </c>
      <c r="H384" s="77" t="s">
        <v>44</v>
      </c>
      <c r="I384" s="77" t="s">
        <v>17</v>
      </c>
      <c r="J384" s="77" t="s">
        <v>19</v>
      </c>
      <c r="K384" s="78" t="s">
        <v>34</v>
      </c>
      <c r="L384" s="77" t="s">
        <v>98</v>
      </c>
      <c r="M384" s="74" t="s">
        <v>12473</v>
      </c>
      <c r="N384" s="74" t="s">
        <v>13</v>
      </c>
      <c r="O384" s="159"/>
      <c r="P384" s="77" t="s">
        <v>2073</v>
      </c>
      <c r="Q384" s="77" t="s">
        <v>30</v>
      </c>
      <c r="R384" s="77" t="s">
        <v>2071</v>
      </c>
      <c r="S384" s="77"/>
      <c r="T384" s="77"/>
      <c r="U384" s="77" t="s">
        <v>11536</v>
      </c>
      <c r="V384" s="74" t="s">
        <v>97</v>
      </c>
      <c r="W384" s="100"/>
      <c r="X384" s="99"/>
      <c r="Y384" s="99"/>
      <c r="Z384" s="100"/>
      <c r="AA384" s="99" t="s">
        <v>2076</v>
      </c>
      <c r="AB384" s="99"/>
      <c r="AC384" s="100" t="s">
        <v>2074</v>
      </c>
      <c r="AD384" s="100" t="s">
        <v>2075</v>
      </c>
      <c r="AE384" s="83"/>
      <c r="AF384" s="54"/>
      <c r="AG384" s="78" t="s">
        <v>10998</v>
      </c>
      <c r="AH384" s="77" t="s">
        <v>20</v>
      </c>
      <c r="AI384" s="77" t="s">
        <v>305</v>
      </c>
      <c r="AJ384" s="77" t="s">
        <v>920</v>
      </c>
      <c r="AK384" s="77" t="s">
        <v>1775</v>
      </c>
      <c r="AL384" s="77" t="s">
        <v>1776</v>
      </c>
      <c r="AM384" s="77" t="s">
        <v>25</v>
      </c>
      <c r="AN384" s="77" t="s">
        <v>309</v>
      </c>
      <c r="AO384" s="77" t="s">
        <v>1777</v>
      </c>
      <c r="AP384" s="77" t="s">
        <v>1778</v>
      </c>
      <c r="AQ384" s="77"/>
      <c r="AR384" s="79">
        <f>COUNTIF('Jalon + top _horaire passage'!A:A,A384)+IF(W384&lt;&gt;"",COUNTIF('Jalon + top _horaire passage'!A:A,W384),0)+IF(X384&lt;&gt;"",COUNTIF('Jalon + top _horaire passage'!A:A,X384),0)+IF(Y384&lt;&gt;"",COUNTIF('Jalon + top _horaire passage'!A:A,Y384),0)+IF(AA384&lt;&gt;"",COUNTIF('Jalon + top _horaire passage'!A:A,AA384),0)+IF(AB384&lt;&gt;"",COUNTIF('Jalon + top _horaire passage'!A:A,AB384),0)+IF(AD384&lt;&gt;"",COUNTIF('Jalon + top _horaire passage'!A:A,AD384),0)</f>
        <v>0</v>
      </c>
    </row>
    <row r="385" spans="1:44" x14ac:dyDescent="0.3">
      <c r="A385" s="77" t="s">
        <v>2077</v>
      </c>
      <c r="B385" s="159" t="s">
        <v>2072</v>
      </c>
      <c r="C385" s="78" t="s">
        <v>59</v>
      </c>
      <c r="D385" s="77" t="s">
        <v>42</v>
      </c>
      <c r="E385" s="77" t="s">
        <v>2077</v>
      </c>
      <c r="F385" s="77" t="s">
        <v>1789</v>
      </c>
      <c r="G385" s="77" t="s">
        <v>1787</v>
      </c>
      <c r="H385" s="77" t="s">
        <v>44</v>
      </c>
      <c r="I385" s="77" t="s">
        <v>17</v>
      </c>
      <c r="J385" s="77" t="s">
        <v>19</v>
      </c>
      <c r="K385" s="78" t="s">
        <v>34</v>
      </c>
      <c r="L385" s="77" t="s">
        <v>98</v>
      </c>
      <c r="M385" s="74" t="s">
        <v>12473</v>
      </c>
      <c r="N385" s="74" t="s">
        <v>13</v>
      </c>
      <c r="O385" s="159"/>
      <c r="P385" s="77" t="s">
        <v>2078</v>
      </c>
      <c r="Q385" s="77" t="s">
        <v>30</v>
      </c>
      <c r="R385" s="77" t="s">
        <v>2077</v>
      </c>
      <c r="S385" s="77"/>
      <c r="T385" s="77"/>
      <c r="U385" s="77" t="s">
        <v>11537</v>
      </c>
      <c r="V385" s="74" t="s">
        <v>97</v>
      </c>
      <c r="W385" s="100"/>
      <c r="X385" s="99"/>
      <c r="Y385" s="99"/>
      <c r="Z385" s="100"/>
      <c r="AA385" s="99" t="s">
        <v>2081</v>
      </c>
      <c r="AB385" s="99"/>
      <c r="AC385" s="100" t="s">
        <v>2079</v>
      </c>
      <c r="AD385" s="100" t="s">
        <v>2080</v>
      </c>
      <c r="AE385" s="83"/>
      <c r="AF385" s="54"/>
      <c r="AG385" s="78" t="s">
        <v>10998</v>
      </c>
      <c r="AH385" s="77" t="s">
        <v>20</v>
      </c>
      <c r="AI385" s="77" t="s">
        <v>305</v>
      </c>
      <c r="AJ385" s="77" t="s">
        <v>920</v>
      </c>
      <c r="AK385" s="77" t="s">
        <v>1775</v>
      </c>
      <c r="AL385" s="77" t="s">
        <v>1776</v>
      </c>
      <c r="AM385" s="77" t="s">
        <v>25</v>
      </c>
      <c r="AN385" s="77" t="s">
        <v>309</v>
      </c>
      <c r="AO385" s="77" t="s">
        <v>1777</v>
      </c>
      <c r="AP385" s="77" t="s">
        <v>1778</v>
      </c>
      <c r="AQ385" s="77"/>
      <c r="AR385" s="79">
        <f>COUNTIF('Jalon + top _horaire passage'!A:A,A385)+IF(W385&lt;&gt;"",COUNTIF('Jalon + top _horaire passage'!A:A,W385),0)+IF(X385&lt;&gt;"",COUNTIF('Jalon + top _horaire passage'!A:A,X385),0)+IF(Y385&lt;&gt;"",COUNTIF('Jalon + top _horaire passage'!A:A,Y385),0)+IF(AA385&lt;&gt;"",COUNTIF('Jalon + top _horaire passage'!A:A,AA385),0)+IF(AB385&lt;&gt;"",COUNTIF('Jalon + top _horaire passage'!A:A,AB385),0)+IF(AD385&lt;&gt;"",COUNTIF('Jalon + top _horaire passage'!A:A,AD385),0)</f>
        <v>0</v>
      </c>
    </row>
    <row r="386" spans="1:44" x14ac:dyDescent="0.3">
      <c r="A386" s="77" t="s">
        <v>2083</v>
      </c>
      <c r="B386" s="159" t="s">
        <v>2072</v>
      </c>
      <c r="C386" s="78" t="s">
        <v>892</v>
      </c>
      <c r="D386" s="77" t="s">
        <v>2082</v>
      </c>
      <c r="E386" s="77" t="s">
        <v>2083</v>
      </c>
      <c r="F386" s="77" t="s">
        <v>1744</v>
      </c>
      <c r="G386" s="77" t="s">
        <v>12362</v>
      </c>
      <c r="H386" s="77" t="s">
        <v>44</v>
      </c>
      <c r="I386" s="77" t="s">
        <v>221</v>
      </c>
      <c r="J386" s="77" t="s">
        <v>19</v>
      </c>
      <c r="K386" s="78" t="s">
        <v>18</v>
      </c>
      <c r="L386" s="77" t="s">
        <v>98</v>
      </c>
      <c r="M386" s="74" t="s">
        <v>12476</v>
      </c>
      <c r="N386" s="74" t="s">
        <v>10986</v>
      </c>
      <c r="O386" s="159"/>
      <c r="P386" s="77" t="s">
        <v>2084</v>
      </c>
      <c r="Q386" s="77" t="s">
        <v>30</v>
      </c>
      <c r="R386" s="77" t="s">
        <v>2083</v>
      </c>
      <c r="S386" s="77"/>
      <c r="T386" s="77"/>
      <c r="U386" s="77" t="s">
        <v>11097</v>
      </c>
      <c r="V386" s="74" t="s">
        <v>97</v>
      </c>
      <c r="W386" s="100"/>
      <c r="X386" s="99"/>
      <c r="Y386" s="99"/>
      <c r="Z386" s="100"/>
      <c r="AA386" s="99" t="s">
        <v>2087</v>
      </c>
      <c r="AB386" s="99"/>
      <c r="AC386" s="100" t="s">
        <v>2085</v>
      </c>
      <c r="AD386" s="100" t="s">
        <v>2086</v>
      </c>
      <c r="AE386" s="83"/>
      <c r="AF386" s="54"/>
      <c r="AG386" s="78" t="s">
        <v>10998</v>
      </c>
      <c r="AH386" s="77" t="s">
        <v>1748</v>
      </c>
      <c r="AI386" s="77" t="s">
        <v>1748</v>
      </c>
      <c r="AJ386" s="77" t="s">
        <v>1748</v>
      </c>
      <c r="AK386" s="77" t="s">
        <v>1748</v>
      </c>
      <c r="AL386" s="77" t="s">
        <v>1749</v>
      </c>
      <c r="AM386" s="77" t="s">
        <v>1750</v>
      </c>
      <c r="AN386" s="77" t="s">
        <v>1751</v>
      </c>
      <c r="AO386" s="77" t="s">
        <v>1752</v>
      </c>
      <c r="AP386" s="77" t="s">
        <v>1753</v>
      </c>
      <c r="AQ386" s="77"/>
      <c r="AR386" s="79">
        <f>COUNTIF('Jalon + top _horaire passage'!A:A,A386)+IF(W386&lt;&gt;"",COUNTIF('Jalon + top _horaire passage'!A:A,W386),0)+IF(X386&lt;&gt;"",COUNTIF('Jalon + top _horaire passage'!A:A,X386),0)+IF(Y386&lt;&gt;"",COUNTIF('Jalon + top _horaire passage'!A:A,Y386),0)+IF(AA386&lt;&gt;"",COUNTIF('Jalon + top _horaire passage'!A:A,AA386),0)+IF(AB386&lt;&gt;"",COUNTIF('Jalon + top _horaire passage'!A:A,AB386),0)+IF(AD386&lt;&gt;"",COUNTIF('Jalon + top _horaire passage'!A:A,AD386),0)</f>
        <v>0</v>
      </c>
    </row>
    <row r="387" spans="1:44" x14ac:dyDescent="0.3">
      <c r="A387" s="77" t="s">
        <v>2088</v>
      </c>
      <c r="B387" s="159" t="s">
        <v>2089</v>
      </c>
      <c r="C387" s="78" t="s">
        <v>651</v>
      </c>
      <c r="D387" s="77" t="s">
        <v>42</v>
      </c>
      <c r="E387" s="77" t="s">
        <v>2088</v>
      </c>
      <c r="F387" s="77" t="s">
        <v>7619</v>
      </c>
      <c r="G387" s="77" t="s">
        <v>12339</v>
      </c>
      <c r="H387" s="77" t="s">
        <v>44</v>
      </c>
      <c r="I387" s="77" t="s">
        <v>221</v>
      </c>
      <c r="J387" s="101" t="s">
        <v>237</v>
      </c>
      <c r="K387" s="78" t="s">
        <v>34</v>
      </c>
      <c r="L387" s="77" t="s">
        <v>98</v>
      </c>
      <c r="M387" s="74" t="s">
        <v>12475</v>
      </c>
      <c r="N387" s="74" t="s">
        <v>12032</v>
      </c>
      <c r="O387" s="159"/>
      <c r="P387" s="77" t="s">
        <v>2090</v>
      </c>
      <c r="Q387" s="77" t="s">
        <v>30</v>
      </c>
      <c r="R387" s="77" t="s">
        <v>2088</v>
      </c>
      <c r="S387" s="77"/>
      <c r="T387" s="77"/>
      <c r="U387" s="77" t="s">
        <v>11098</v>
      </c>
      <c r="V387" s="74" t="s">
        <v>97</v>
      </c>
      <c r="W387" s="100"/>
      <c r="X387" s="99"/>
      <c r="Y387" s="99"/>
      <c r="Z387" s="100"/>
      <c r="AA387" s="99" t="s">
        <v>2094</v>
      </c>
      <c r="AB387" s="99"/>
      <c r="AC387" s="100" t="s">
        <v>2092</v>
      </c>
      <c r="AD387" s="100" t="s">
        <v>2093</v>
      </c>
      <c r="AE387" s="83"/>
      <c r="AF387" s="54"/>
      <c r="AG387" s="78" t="s">
        <v>10998</v>
      </c>
      <c r="AH387" s="77" t="s">
        <v>354</v>
      </c>
      <c r="AI387" s="77" t="s">
        <v>652</v>
      </c>
      <c r="AJ387" s="77" t="s">
        <v>653</v>
      </c>
      <c r="AK387" s="77" t="s">
        <v>654</v>
      </c>
      <c r="AL387" s="77" t="s">
        <v>655</v>
      </c>
      <c r="AM387" s="77" t="s">
        <v>227</v>
      </c>
      <c r="AN387" s="77" t="s">
        <v>656</v>
      </c>
      <c r="AO387" s="77" t="s">
        <v>657</v>
      </c>
      <c r="AP387" s="77" t="s">
        <v>658</v>
      </c>
      <c r="AQ387" s="77"/>
      <c r="AR387" s="79">
        <f>COUNTIF('Jalon + top _horaire passage'!A:A,A387)+IF(W387&lt;&gt;"",COUNTIF('Jalon + top _horaire passage'!A:A,W387),0)+IF(X387&lt;&gt;"",COUNTIF('Jalon + top _horaire passage'!A:A,X387),0)+IF(Y387&lt;&gt;"",COUNTIF('Jalon + top _horaire passage'!A:A,Y387),0)+IF(AA387&lt;&gt;"",COUNTIF('Jalon + top _horaire passage'!A:A,AA387),0)+IF(AB387&lt;&gt;"",COUNTIF('Jalon + top _horaire passage'!A:A,AB387),0)+IF(AD387&lt;&gt;"",COUNTIF('Jalon + top _horaire passage'!A:A,AD387),0)</f>
        <v>0</v>
      </c>
    </row>
    <row r="388" spans="1:44" x14ac:dyDescent="0.3">
      <c r="A388" s="77" t="s">
        <v>2095</v>
      </c>
      <c r="B388" s="169" t="s">
        <v>12591</v>
      </c>
      <c r="C388" s="78" t="s">
        <v>651</v>
      </c>
      <c r="D388" s="77" t="s">
        <v>42</v>
      </c>
      <c r="E388" s="77" t="s">
        <v>2095</v>
      </c>
      <c r="F388" s="77" t="s">
        <v>7619</v>
      </c>
      <c r="G388" s="77" t="s">
        <v>12339</v>
      </c>
      <c r="H388" s="77" t="s">
        <v>44</v>
      </c>
      <c r="I388" s="77" t="s">
        <v>221</v>
      </c>
      <c r="J388" s="77" t="s">
        <v>19</v>
      </c>
      <c r="K388" s="78" t="s">
        <v>34</v>
      </c>
      <c r="L388" s="77" t="s">
        <v>98</v>
      </c>
      <c r="M388" s="74" t="s">
        <v>12475</v>
      </c>
      <c r="N388" s="74" t="s">
        <v>12032</v>
      </c>
      <c r="O388" s="159"/>
      <c r="P388" s="77" t="s">
        <v>2096</v>
      </c>
      <c r="Q388" s="77" t="s">
        <v>30</v>
      </c>
      <c r="R388" s="77" t="s">
        <v>2095</v>
      </c>
      <c r="S388" s="77"/>
      <c r="T388" s="77"/>
      <c r="U388" s="77" t="s">
        <v>11099</v>
      </c>
      <c r="V388" s="74" t="s">
        <v>97</v>
      </c>
      <c r="W388" s="100"/>
      <c r="X388" s="99"/>
      <c r="Y388" s="99"/>
      <c r="Z388" s="100"/>
      <c r="AA388" s="99" t="s">
        <v>2100</v>
      </c>
      <c r="AB388" s="99"/>
      <c r="AC388" s="100" t="s">
        <v>2098</v>
      </c>
      <c r="AD388" s="100" t="s">
        <v>2099</v>
      </c>
      <c r="AE388" s="83"/>
      <c r="AF388" s="54"/>
      <c r="AG388" s="78" t="s">
        <v>10998</v>
      </c>
      <c r="AH388" s="77" t="s">
        <v>354</v>
      </c>
      <c r="AI388" s="77" t="s">
        <v>652</v>
      </c>
      <c r="AJ388" s="77" t="s">
        <v>653</v>
      </c>
      <c r="AK388" s="77" t="s">
        <v>654</v>
      </c>
      <c r="AL388" s="77" t="s">
        <v>655</v>
      </c>
      <c r="AM388" s="77" t="s">
        <v>227</v>
      </c>
      <c r="AN388" s="77" t="s">
        <v>656</v>
      </c>
      <c r="AO388" s="77" t="s">
        <v>657</v>
      </c>
      <c r="AP388" s="77" t="s">
        <v>658</v>
      </c>
      <c r="AQ388" s="77"/>
      <c r="AR388" s="79">
        <f>COUNTIF('Jalon + top _horaire passage'!A:A,A388)+IF(W388&lt;&gt;"",COUNTIF('Jalon + top _horaire passage'!A:A,W388),0)+IF(X388&lt;&gt;"",COUNTIF('Jalon + top _horaire passage'!A:A,X388),0)+IF(Y388&lt;&gt;"",COUNTIF('Jalon + top _horaire passage'!A:A,Y388),0)+IF(AA388&lt;&gt;"",COUNTIF('Jalon + top _horaire passage'!A:A,AA388),0)+IF(AB388&lt;&gt;"",COUNTIF('Jalon + top _horaire passage'!A:A,AB388),0)+IF(AD388&lt;&gt;"",COUNTIF('Jalon + top _horaire passage'!A:A,AD388),0)</f>
        <v>0</v>
      </c>
    </row>
    <row r="389" spans="1:44" x14ac:dyDescent="0.3">
      <c r="A389" s="77" t="s">
        <v>2101</v>
      </c>
      <c r="B389" s="159" t="s">
        <v>2102</v>
      </c>
      <c r="C389" s="78" t="s">
        <v>651</v>
      </c>
      <c r="D389" s="77" t="s">
        <v>42</v>
      </c>
      <c r="E389" s="77" t="s">
        <v>2101</v>
      </c>
      <c r="F389" s="77" t="s">
        <v>7619</v>
      </c>
      <c r="G389" s="77" t="s">
        <v>12339</v>
      </c>
      <c r="H389" s="77" t="s">
        <v>44</v>
      </c>
      <c r="I389" s="77" t="s">
        <v>221</v>
      </c>
      <c r="J389" s="77" t="s">
        <v>19</v>
      </c>
      <c r="K389" s="78" t="s">
        <v>34</v>
      </c>
      <c r="L389" s="77" t="s">
        <v>98</v>
      </c>
      <c r="M389" s="74" t="s">
        <v>12475</v>
      </c>
      <c r="N389" s="74" t="s">
        <v>12032</v>
      </c>
      <c r="O389" s="159"/>
      <c r="P389" s="77" t="s">
        <v>2103</v>
      </c>
      <c r="Q389" s="77" t="s">
        <v>30</v>
      </c>
      <c r="R389" s="77" t="s">
        <v>2101</v>
      </c>
      <c r="S389" s="77"/>
      <c r="T389" s="77"/>
      <c r="U389" s="77" t="s">
        <v>11100</v>
      </c>
      <c r="V389" s="74" t="s">
        <v>97</v>
      </c>
      <c r="W389" s="100"/>
      <c r="X389" s="99"/>
      <c r="Y389" s="99"/>
      <c r="Z389" s="100"/>
      <c r="AA389" s="99" t="s">
        <v>2107</v>
      </c>
      <c r="AB389" s="99"/>
      <c r="AC389" s="100" t="s">
        <v>2105</v>
      </c>
      <c r="AD389" s="100" t="s">
        <v>2106</v>
      </c>
      <c r="AE389" s="83"/>
      <c r="AF389" s="54"/>
      <c r="AG389" s="78" t="s">
        <v>10998</v>
      </c>
      <c r="AH389" s="77" t="s">
        <v>354</v>
      </c>
      <c r="AI389" s="77" t="s">
        <v>652</v>
      </c>
      <c r="AJ389" s="77" t="s">
        <v>653</v>
      </c>
      <c r="AK389" s="77" t="s">
        <v>654</v>
      </c>
      <c r="AL389" s="77" t="s">
        <v>655</v>
      </c>
      <c r="AM389" s="77" t="s">
        <v>227</v>
      </c>
      <c r="AN389" s="77" t="s">
        <v>656</v>
      </c>
      <c r="AO389" s="77" t="s">
        <v>657</v>
      </c>
      <c r="AP389" s="77" t="s">
        <v>658</v>
      </c>
      <c r="AQ389" s="77"/>
      <c r="AR389" s="79">
        <f>COUNTIF('Jalon + top _horaire passage'!A:A,A389)+IF(W389&lt;&gt;"",COUNTIF('Jalon + top _horaire passage'!A:A,W389),0)+IF(X389&lt;&gt;"",COUNTIF('Jalon + top _horaire passage'!A:A,X389),0)+IF(Y389&lt;&gt;"",COUNTIF('Jalon + top _horaire passage'!A:A,Y389),0)+IF(AA389&lt;&gt;"",COUNTIF('Jalon + top _horaire passage'!A:A,AA389),0)+IF(AB389&lt;&gt;"",COUNTIF('Jalon + top _horaire passage'!A:A,AB389),0)+IF(AD389&lt;&gt;"",COUNTIF('Jalon + top _horaire passage'!A:A,AD389),0)</f>
        <v>0</v>
      </c>
    </row>
    <row r="390" spans="1:44" x14ac:dyDescent="0.3">
      <c r="A390" s="77" t="s">
        <v>2108</v>
      </c>
      <c r="B390" s="159" t="s">
        <v>2109</v>
      </c>
      <c r="C390" s="78" t="s">
        <v>101</v>
      </c>
      <c r="D390" s="77" t="s">
        <v>107</v>
      </c>
      <c r="E390" s="77" t="s">
        <v>2108</v>
      </c>
      <c r="F390" s="77" t="s">
        <v>1471</v>
      </c>
      <c r="G390" s="77" t="s">
        <v>93</v>
      </c>
      <c r="H390" s="77" t="s">
        <v>44</v>
      </c>
      <c r="I390" s="77" t="s">
        <v>39</v>
      </c>
      <c r="J390" s="77" t="s">
        <v>19</v>
      </c>
      <c r="K390" s="78" t="s">
        <v>18</v>
      </c>
      <c r="L390" s="77" t="s">
        <v>98</v>
      </c>
      <c r="M390" s="74" t="s">
        <v>12473</v>
      </c>
      <c r="N390" s="74" t="s">
        <v>10986</v>
      </c>
      <c r="O390" s="159"/>
      <c r="P390" s="77"/>
      <c r="Q390" s="77" t="s">
        <v>30</v>
      </c>
      <c r="R390" s="77" t="s">
        <v>2108</v>
      </c>
      <c r="S390" s="77"/>
      <c r="T390" s="77"/>
      <c r="U390" s="77" t="s">
        <v>11209</v>
      </c>
      <c r="V390" s="74" t="s">
        <v>97</v>
      </c>
      <c r="W390" s="100"/>
      <c r="X390" s="99"/>
      <c r="Y390" s="99"/>
      <c r="Z390" s="100"/>
      <c r="AA390" s="99" t="s">
        <v>2112</v>
      </c>
      <c r="AB390" s="99"/>
      <c r="AC390" s="100" t="s">
        <v>2110</v>
      </c>
      <c r="AD390" s="100" t="s">
        <v>2111</v>
      </c>
      <c r="AE390" s="83"/>
      <c r="AF390" s="54"/>
      <c r="AG390" s="78" t="s">
        <v>10998</v>
      </c>
      <c r="AH390" s="77" t="s">
        <v>20</v>
      </c>
      <c r="AI390" s="77" t="s">
        <v>102</v>
      </c>
      <c r="AJ390" s="77" t="s">
        <v>103</v>
      </c>
      <c r="AK390" s="77" t="s">
        <v>104</v>
      </c>
      <c r="AL390" s="77" t="s">
        <v>105</v>
      </c>
      <c r="AM390" s="77" t="s">
        <v>25</v>
      </c>
      <c r="AN390" s="77" t="s">
        <v>106</v>
      </c>
      <c r="AO390" s="77" t="s">
        <v>107</v>
      </c>
      <c r="AP390" s="77" t="s">
        <v>108</v>
      </c>
      <c r="AQ390" s="77"/>
      <c r="AR390" s="79">
        <f>COUNTIF('Jalon + top _horaire passage'!A:A,A390)+IF(W390&lt;&gt;"",COUNTIF('Jalon + top _horaire passage'!A:A,W390),0)+IF(X390&lt;&gt;"",COUNTIF('Jalon + top _horaire passage'!A:A,X390),0)+IF(Y390&lt;&gt;"",COUNTIF('Jalon + top _horaire passage'!A:A,Y390),0)+IF(AA390&lt;&gt;"",COUNTIF('Jalon + top _horaire passage'!A:A,AA390),0)+IF(AB390&lt;&gt;"",COUNTIF('Jalon + top _horaire passage'!A:A,AB390),0)+IF(AD390&lt;&gt;"",COUNTIF('Jalon + top _horaire passage'!A:A,AD390),0)</f>
        <v>0</v>
      </c>
    </row>
    <row r="391" spans="1:44" x14ac:dyDescent="0.3">
      <c r="A391" s="77" t="s">
        <v>2113</v>
      </c>
      <c r="B391" s="159" t="s">
        <v>2114</v>
      </c>
      <c r="C391" s="78" t="s">
        <v>59</v>
      </c>
      <c r="D391" s="77" t="s">
        <v>42</v>
      </c>
      <c r="E391" s="77" t="s">
        <v>2113</v>
      </c>
      <c r="F391" s="77" t="s">
        <v>12371</v>
      </c>
      <c r="G391" s="77" t="s">
        <v>12372</v>
      </c>
      <c r="H391" s="77" t="s">
        <v>44</v>
      </c>
      <c r="I391" s="77" t="s">
        <v>17</v>
      </c>
      <c r="J391" s="77" t="s">
        <v>19</v>
      </c>
      <c r="K391" s="78" t="s">
        <v>34</v>
      </c>
      <c r="L391" s="77" t="s">
        <v>98</v>
      </c>
      <c r="M391" s="74" t="s">
        <v>12473</v>
      </c>
      <c r="N391" s="74" t="s">
        <v>13</v>
      </c>
      <c r="O391" s="159"/>
      <c r="P391" s="77" t="s">
        <v>2115</v>
      </c>
      <c r="Q391" s="77" t="s">
        <v>30</v>
      </c>
      <c r="R391" s="77" t="s">
        <v>2113</v>
      </c>
      <c r="S391" s="77"/>
      <c r="T391" s="77"/>
      <c r="U391" s="77" t="s">
        <v>11538</v>
      </c>
      <c r="V391" s="74" t="s">
        <v>97</v>
      </c>
      <c r="W391" s="100"/>
      <c r="X391" s="99"/>
      <c r="Y391" s="99"/>
      <c r="Z391" s="100"/>
      <c r="AA391" s="99" t="s">
        <v>2118</v>
      </c>
      <c r="AB391" s="99"/>
      <c r="AC391" s="100" t="s">
        <v>2116</v>
      </c>
      <c r="AD391" s="100" t="s">
        <v>2117</v>
      </c>
      <c r="AE391" s="83"/>
      <c r="AF391" s="54"/>
      <c r="AG391" s="78" t="s">
        <v>10998</v>
      </c>
      <c r="AH391" s="77" t="s">
        <v>20</v>
      </c>
      <c r="AI391" s="77" t="s">
        <v>305</v>
      </c>
      <c r="AJ391" s="77" t="s">
        <v>920</v>
      </c>
      <c r="AK391" s="77" t="s">
        <v>1775</v>
      </c>
      <c r="AL391" s="77" t="s">
        <v>1776</v>
      </c>
      <c r="AM391" s="77" t="s">
        <v>25</v>
      </c>
      <c r="AN391" s="77" t="s">
        <v>309</v>
      </c>
      <c r="AO391" s="77" t="s">
        <v>923</v>
      </c>
      <c r="AP391" s="77" t="s">
        <v>924</v>
      </c>
      <c r="AQ391" s="77"/>
      <c r="AR391" s="79">
        <f>COUNTIF('Jalon + top _horaire passage'!A:A,A391)+IF(W391&lt;&gt;"",COUNTIF('Jalon + top _horaire passage'!A:A,W391),0)+IF(X391&lt;&gt;"",COUNTIF('Jalon + top _horaire passage'!A:A,X391),0)+IF(Y391&lt;&gt;"",COUNTIF('Jalon + top _horaire passage'!A:A,Y391),0)+IF(AA391&lt;&gt;"",COUNTIF('Jalon + top _horaire passage'!A:A,AA391),0)+IF(AB391&lt;&gt;"",COUNTIF('Jalon + top _horaire passage'!A:A,AB391),0)+IF(AD391&lt;&gt;"",COUNTIF('Jalon + top _horaire passage'!A:A,AD391),0)</f>
        <v>0</v>
      </c>
    </row>
    <row r="392" spans="1:44" x14ac:dyDescent="0.3">
      <c r="A392" s="77" t="s">
        <v>2119</v>
      </c>
      <c r="B392" s="159" t="s">
        <v>2120</v>
      </c>
      <c r="C392" s="78" t="s">
        <v>651</v>
      </c>
      <c r="D392" s="77" t="s">
        <v>42</v>
      </c>
      <c r="E392" s="77" t="s">
        <v>2119</v>
      </c>
      <c r="F392" s="77" t="s">
        <v>7619</v>
      </c>
      <c r="G392" s="77" t="s">
        <v>12339</v>
      </c>
      <c r="H392" s="77" t="s">
        <v>44</v>
      </c>
      <c r="I392" s="77" t="s">
        <v>221</v>
      </c>
      <c r="J392" s="77" t="s">
        <v>19</v>
      </c>
      <c r="K392" s="78" t="s">
        <v>34</v>
      </c>
      <c r="L392" s="77" t="s">
        <v>98</v>
      </c>
      <c r="M392" s="74" t="s">
        <v>12475</v>
      </c>
      <c r="N392" s="74" t="s">
        <v>13</v>
      </c>
      <c r="O392" s="159"/>
      <c r="P392" s="77" t="s">
        <v>2121</v>
      </c>
      <c r="Q392" s="77" t="s">
        <v>30</v>
      </c>
      <c r="R392" s="77" t="s">
        <v>2119</v>
      </c>
      <c r="S392" s="77"/>
      <c r="T392" s="77"/>
      <c r="U392" s="77" t="s">
        <v>11101</v>
      </c>
      <c r="V392" s="74" t="s">
        <v>97</v>
      </c>
      <c r="W392" s="100"/>
      <c r="X392" s="99"/>
      <c r="Y392" s="99"/>
      <c r="Z392" s="100"/>
      <c r="AA392" s="99" t="s">
        <v>2124</v>
      </c>
      <c r="AB392" s="99"/>
      <c r="AC392" s="100" t="s">
        <v>2122</v>
      </c>
      <c r="AD392" s="100" t="s">
        <v>2123</v>
      </c>
      <c r="AE392" s="83"/>
      <c r="AF392" s="54"/>
      <c r="AG392" s="78" t="s">
        <v>10998</v>
      </c>
      <c r="AH392" s="77" t="s">
        <v>354</v>
      </c>
      <c r="AI392" s="77" t="s">
        <v>652</v>
      </c>
      <c r="AJ392" s="77" t="s">
        <v>653</v>
      </c>
      <c r="AK392" s="77" t="s">
        <v>654</v>
      </c>
      <c r="AL392" s="77" t="s">
        <v>655</v>
      </c>
      <c r="AM392" s="77" t="s">
        <v>227</v>
      </c>
      <c r="AN392" s="77" t="s">
        <v>656</v>
      </c>
      <c r="AO392" s="77" t="s">
        <v>657</v>
      </c>
      <c r="AP392" s="77" t="s">
        <v>658</v>
      </c>
      <c r="AQ392" s="77"/>
      <c r="AR392" s="79">
        <f>COUNTIF('Jalon + top _horaire passage'!A:A,A392)+IF(W392&lt;&gt;"",COUNTIF('Jalon + top _horaire passage'!A:A,W392),0)+IF(X392&lt;&gt;"",COUNTIF('Jalon + top _horaire passage'!A:A,X392),0)+IF(Y392&lt;&gt;"",COUNTIF('Jalon + top _horaire passage'!A:A,Y392),0)+IF(AA392&lt;&gt;"",COUNTIF('Jalon + top _horaire passage'!A:A,AA392),0)+IF(AB392&lt;&gt;"",COUNTIF('Jalon + top _horaire passage'!A:A,AB392),0)+IF(AD392&lt;&gt;"",COUNTIF('Jalon + top _horaire passage'!A:A,AD392),0)</f>
        <v>0</v>
      </c>
    </row>
    <row r="393" spans="1:44" x14ac:dyDescent="0.3">
      <c r="A393" s="77" t="s">
        <v>2125</v>
      </c>
      <c r="B393" s="159" t="s">
        <v>2126</v>
      </c>
      <c r="C393" s="78" t="s">
        <v>651</v>
      </c>
      <c r="D393" s="77" t="s">
        <v>42</v>
      </c>
      <c r="E393" s="77" t="s">
        <v>2125</v>
      </c>
      <c r="F393" s="77" t="s">
        <v>7619</v>
      </c>
      <c r="G393" s="77" t="s">
        <v>12339</v>
      </c>
      <c r="H393" s="77" t="s">
        <v>44</v>
      </c>
      <c r="I393" s="77" t="s">
        <v>221</v>
      </c>
      <c r="J393" s="77" t="s">
        <v>19</v>
      </c>
      <c r="K393" s="78" t="s">
        <v>34</v>
      </c>
      <c r="L393" s="77" t="s">
        <v>98</v>
      </c>
      <c r="M393" s="74" t="s">
        <v>12475</v>
      </c>
      <c r="N393" s="74" t="s">
        <v>12032</v>
      </c>
      <c r="O393" s="159"/>
      <c r="P393" s="77" t="s">
        <v>2127</v>
      </c>
      <c r="Q393" s="77" t="s">
        <v>30</v>
      </c>
      <c r="R393" s="77" t="s">
        <v>2125</v>
      </c>
      <c r="S393" s="77"/>
      <c r="T393" s="77"/>
      <c r="U393" s="77" t="s">
        <v>11102</v>
      </c>
      <c r="V393" s="74" t="s">
        <v>97</v>
      </c>
      <c r="W393" s="100"/>
      <c r="X393" s="99"/>
      <c r="Y393" s="99"/>
      <c r="Z393" s="100"/>
      <c r="AA393" s="99" t="s">
        <v>2131</v>
      </c>
      <c r="AB393" s="99"/>
      <c r="AC393" s="100" t="s">
        <v>2129</v>
      </c>
      <c r="AD393" s="100" t="s">
        <v>2130</v>
      </c>
      <c r="AE393" s="83"/>
      <c r="AF393" s="54"/>
      <c r="AG393" s="78" t="s">
        <v>10998</v>
      </c>
      <c r="AH393" s="77" t="s">
        <v>354</v>
      </c>
      <c r="AI393" s="77" t="s">
        <v>652</v>
      </c>
      <c r="AJ393" s="77" t="s">
        <v>653</v>
      </c>
      <c r="AK393" s="77" t="s">
        <v>654</v>
      </c>
      <c r="AL393" s="77" t="s">
        <v>655</v>
      </c>
      <c r="AM393" s="77" t="s">
        <v>227</v>
      </c>
      <c r="AN393" s="77" t="s">
        <v>656</v>
      </c>
      <c r="AO393" s="77" t="s">
        <v>657</v>
      </c>
      <c r="AP393" s="77" t="s">
        <v>658</v>
      </c>
      <c r="AQ393" s="77"/>
      <c r="AR393" s="79">
        <f>COUNTIF('Jalon + top _horaire passage'!A:A,A393)+IF(W393&lt;&gt;"",COUNTIF('Jalon + top _horaire passage'!A:A,W393),0)+IF(X393&lt;&gt;"",COUNTIF('Jalon + top _horaire passage'!A:A,X393),0)+IF(Y393&lt;&gt;"",COUNTIF('Jalon + top _horaire passage'!A:A,Y393),0)+IF(AA393&lt;&gt;"",COUNTIF('Jalon + top _horaire passage'!A:A,AA393),0)+IF(AB393&lt;&gt;"",COUNTIF('Jalon + top _horaire passage'!A:A,AB393),0)+IF(AD393&lt;&gt;"",COUNTIF('Jalon + top _horaire passage'!A:A,AD393),0)</f>
        <v>0</v>
      </c>
    </row>
    <row r="394" spans="1:44" x14ac:dyDescent="0.3">
      <c r="A394" s="77" t="s">
        <v>2133</v>
      </c>
      <c r="B394" s="159">
        <v>0</v>
      </c>
      <c r="C394" s="78" t="s">
        <v>165</v>
      </c>
      <c r="D394" s="77" t="s">
        <v>42</v>
      </c>
      <c r="E394" s="77" t="s">
        <v>2132</v>
      </c>
      <c r="F394" s="77" t="s">
        <v>1812</v>
      </c>
      <c r="G394" s="77" t="s">
        <v>1813</v>
      </c>
      <c r="H394" s="77" t="s">
        <v>44</v>
      </c>
      <c r="I394" s="77" t="s">
        <v>166</v>
      </c>
      <c r="J394" s="77" t="s">
        <v>19</v>
      </c>
      <c r="K394" s="78" t="s">
        <v>376</v>
      </c>
      <c r="L394" s="77" t="s">
        <v>98</v>
      </c>
      <c r="M394" s="74" t="s">
        <v>12473</v>
      </c>
      <c r="N394" s="74" t="s">
        <v>13</v>
      </c>
      <c r="O394" s="159"/>
      <c r="P394" s="77" t="s">
        <v>2134</v>
      </c>
      <c r="Q394" s="77" t="s">
        <v>372</v>
      </c>
      <c r="R394" s="77" t="s">
        <v>2133</v>
      </c>
      <c r="S394" s="77" t="s">
        <v>165</v>
      </c>
      <c r="T394" s="77" t="s">
        <v>9241</v>
      </c>
      <c r="U394" s="77" t="s">
        <v>2135</v>
      </c>
      <c r="V394" s="74" t="s">
        <v>97</v>
      </c>
      <c r="W394" s="102" t="s">
        <v>2137</v>
      </c>
      <c r="X394" s="99"/>
      <c r="Y394" s="102"/>
      <c r="Z394" s="100"/>
      <c r="AA394" s="99"/>
      <c r="AB394" s="99"/>
      <c r="AC394" s="100"/>
      <c r="AD394" s="100" t="s">
        <v>2136</v>
      </c>
      <c r="AE394" s="83"/>
      <c r="AF394" s="54"/>
      <c r="AG394" s="78" t="s">
        <v>12882</v>
      </c>
      <c r="AH394" s="77" t="s">
        <v>919</v>
      </c>
      <c r="AI394" s="77" t="s">
        <v>652</v>
      </c>
      <c r="AJ394" s="77" t="s">
        <v>167</v>
      </c>
      <c r="AK394" s="77" t="s">
        <v>168</v>
      </c>
      <c r="AL394" s="77" t="s">
        <v>169</v>
      </c>
      <c r="AM394" s="77" t="s">
        <v>170</v>
      </c>
      <c r="AN394" s="77" t="s">
        <v>171</v>
      </c>
      <c r="AO394" s="77" t="s">
        <v>172</v>
      </c>
      <c r="AP394" s="77" t="s">
        <v>173</v>
      </c>
      <c r="AQ394" s="77"/>
      <c r="AR394" s="79">
        <f>COUNTIF('Jalon + top _horaire passage'!A:A,A394)+IF(W394&lt;&gt;"",COUNTIF('Jalon + top _horaire passage'!A:A,W394),0)+IF(X394&lt;&gt;"",COUNTIF('Jalon + top _horaire passage'!A:A,X394),0)+IF(Y394&lt;&gt;"",COUNTIF('Jalon + top _horaire passage'!A:A,Y394),0)+IF(AA394&lt;&gt;"",COUNTIF('Jalon + top _horaire passage'!A:A,AA394),0)+IF(AB394&lt;&gt;"",COUNTIF('Jalon + top _horaire passage'!A:A,AB394),0)+IF(AD394&lt;&gt;"",COUNTIF('Jalon + top _horaire passage'!A:A,AD394),0)</f>
        <v>0</v>
      </c>
    </row>
    <row r="395" spans="1:44" x14ac:dyDescent="0.3">
      <c r="A395" s="77" t="s">
        <v>2138</v>
      </c>
      <c r="B395" s="159" t="s">
        <v>12618</v>
      </c>
      <c r="C395" s="78" t="s">
        <v>16</v>
      </c>
      <c r="D395" s="77" t="s">
        <v>42</v>
      </c>
      <c r="E395" s="77" t="s">
        <v>2138</v>
      </c>
      <c r="F395" s="77" t="s">
        <v>12355</v>
      </c>
      <c r="G395" s="77" t="s">
        <v>1062</v>
      </c>
      <c r="H395" s="77" t="s">
        <v>44</v>
      </c>
      <c r="I395" s="77" t="s">
        <v>17</v>
      </c>
      <c r="J395" s="77" t="s">
        <v>19</v>
      </c>
      <c r="K395" s="78" t="s">
        <v>34</v>
      </c>
      <c r="L395" s="77" t="s">
        <v>98</v>
      </c>
      <c r="M395" s="74" t="s">
        <v>12473</v>
      </c>
      <c r="N395" s="74" t="s">
        <v>13</v>
      </c>
      <c r="O395" s="159"/>
      <c r="P395" s="77" t="s">
        <v>2139</v>
      </c>
      <c r="Q395" s="77" t="s">
        <v>30</v>
      </c>
      <c r="R395" s="77" t="s">
        <v>2138</v>
      </c>
      <c r="S395" s="77"/>
      <c r="T395" s="77"/>
      <c r="U395" s="77" t="s">
        <v>11539</v>
      </c>
      <c r="V395" s="74" t="s">
        <v>97</v>
      </c>
      <c r="W395" s="100"/>
      <c r="X395" s="99"/>
      <c r="Y395" s="99"/>
      <c r="Z395" s="100"/>
      <c r="AA395" s="99" t="s">
        <v>2142</v>
      </c>
      <c r="AB395" s="99"/>
      <c r="AC395" s="100" t="s">
        <v>2140</v>
      </c>
      <c r="AD395" s="100" t="s">
        <v>2141</v>
      </c>
      <c r="AE395" s="83"/>
      <c r="AF395" s="54"/>
      <c r="AG395" s="78" t="s">
        <v>10998</v>
      </c>
      <c r="AH395" s="77" t="s">
        <v>20</v>
      </c>
      <c r="AI395" s="77" t="s">
        <v>21</v>
      </c>
      <c r="AJ395" s="77" t="s">
        <v>22</v>
      </c>
      <c r="AK395" s="77" t="s">
        <v>23</v>
      </c>
      <c r="AL395" s="77" t="s">
        <v>24</v>
      </c>
      <c r="AM395" s="77" t="s">
        <v>25</v>
      </c>
      <c r="AN395" s="77" t="s">
        <v>26</v>
      </c>
      <c r="AO395" s="77" t="s">
        <v>785</v>
      </c>
      <c r="AP395" s="77" t="s">
        <v>786</v>
      </c>
      <c r="AQ395" s="77"/>
      <c r="AR395" s="79">
        <f>COUNTIF('Jalon + top _horaire passage'!A:A,A395)+IF(W395&lt;&gt;"",COUNTIF('Jalon + top _horaire passage'!A:A,W395),0)+IF(X395&lt;&gt;"",COUNTIF('Jalon + top _horaire passage'!A:A,X395),0)+IF(Y395&lt;&gt;"",COUNTIF('Jalon + top _horaire passage'!A:A,Y395),0)+IF(AA395&lt;&gt;"",COUNTIF('Jalon + top _horaire passage'!A:A,AA395),0)+IF(AB395&lt;&gt;"",COUNTIF('Jalon + top _horaire passage'!A:A,AB395),0)+IF(AD395&lt;&gt;"",COUNTIF('Jalon + top _horaire passage'!A:A,AD395),0)</f>
        <v>0</v>
      </c>
    </row>
    <row r="396" spans="1:44" x14ac:dyDescent="0.3">
      <c r="A396" s="77" t="s">
        <v>2143</v>
      </c>
      <c r="B396" s="159" t="s">
        <v>2144</v>
      </c>
      <c r="C396" s="78" t="s">
        <v>40</v>
      </c>
      <c r="D396" s="77" t="s">
        <v>362</v>
      </c>
      <c r="E396" s="77" t="s">
        <v>2143</v>
      </c>
      <c r="F396" s="77" t="s">
        <v>1808</v>
      </c>
      <c r="G396" s="77" t="s">
        <v>1347</v>
      </c>
      <c r="H396" s="77" t="s">
        <v>44</v>
      </c>
      <c r="I396" s="77" t="s">
        <v>39</v>
      </c>
      <c r="J396" s="77" t="s">
        <v>19</v>
      </c>
      <c r="K396" s="78" t="s">
        <v>18</v>
      </c>
      <c r="L396" s="77" t="s">
        <v>98</v>
      </c>
      <c r="M396" s="74" t="s">
        <v>12474</v>
      </c>
      <c r="N396" s="74" t="s">
        <v>10986</v>
      </c>
      <c r="O396" s="159"/>
      <c r="P396" s="77"/>
      <c r="Q396" s="77" t="s">
        <v>30</v>
      </c>
      <c r="R396" s="77" t="s">
        <v>2143</v>
      </c>
      <c r="S396" s="77"/>
      <c r="T396" s="77"/>
      <c r="U396" s="77" t="s">
        <v>11210</v>
      </c>
      <c r="V396" s="74" t="s">
        <v>97</v>
      </c>
      <c r="W396" s="100"/>
      <c r="X396" s="99"/>
      <c r="Y396" s="99"/>
      <c r="Z396" s="100"/>
      <c r="AA396" s="99" t="s">
        <v>2147</v>
      </c>
      <c r="AB396" s="99"/>
      <c r="AC396" s="100" t="s">
        <v>2145</v>
      </c>
      <c r="AD396" s="100" t="s">
        <v>2146</v>
      </c>
      <c r="AE396" s="83"/>
      <c r="AF396" s="54"/>
      <c r="AG396" s="78" t="s">
        <v>10998</v>
      </c>
      <c r="AH396" s="77" t="s">
        <v>354</v>
      </c>
      <c r="AI396" s="77" t="s">
        <v>1350</v>
      </c>
      <c r="AJ396" s="77" t="s">
        <v>1351</v>
      </c>
      <c r="AK396" s="77" t="s">
        <v>1352</v>
      </c>
      <c r="AL396" s="77" t="s">
        <v>1353</v>
      </c>
      <c r="AM396" s="77" t="s">
        <v>25</v>
      </c>
      <c r="AN396" s="77" t="s">
        <v>49</v>
      </c>
      <c r="AO396" s="77" t="s">
        <v>50</v>
      </c>
      <c r="AP396" s="77" t="s">
        <v>51</v>
      </c>
      <c r="AQ396" s="77"/>
      <c r="AR396" s="79">
        <f>COUNTIF('Jalon + top _horaire passage'!A:A,A396)+IF(W396&lt;&gt;"",COUNTIF('Jalon + top _horaire passage'!A:A,W396),0)+IF(X396&lt;&gt;"",COUNTIF('Jalon + top _horaire passage'!A:A,X396),0)+IF(Y396&lt;&gt;"",COUNTIF('Jalon + top _horaire passage'!A:A,Y396),0)+IF(AA396&lt;&gt;"",COUNTIF('Jalon + top _horaire passage'!A:A,AA396),0)+IF(AB396&lt;&gt;"",COUNTIF('Jalon + top _horaire passage'!A:A,AB396),0)+IF(AD396&lt;&gt;"",COUNTIF('Jalon + top _horaire passage'!A:A,AD396),0)</f>
        <v>0</v>
      </c>
    </row>
    <row r="397" spans="1:44" x14ac:dyDescent="0.3">
      <c r="A397" s="77" t="s">
        <v>2148</v>
      </c>
      <c r="B397" s="159" t="s">
        <v>2149</v>
      </c>
      <c r="C397" s="78" t="s">
        <v>40</v>
      </c>
      <c r="D397" s="77" t="s">
        <v>362</v>
      </c>
      <c r="E397" s="77" t="s">
        <v>2148</v>
      </c>
      <c r="F397" s="77" t="s">
        <v>2162</v>
      </c>
      <c r="G397" s="77" t="s">
        <v>1602</v>
      </c>
      <c r="H397" s="77" t="s">
        <v>44</v>
      </c>
      <c r="I397" s="77" t="s">
        <v>39</v>
      </c>
      <c r="J397" s="77" t="s">
        <v>19</v>
      </c>
      <c r="K397" s="78" t="s">
        <v>18</v>
      </c>
      <c r="L397" s="77" t="s">
        <v>98</v>
      </c>
      <c r="M397" s="74" t="s">
        <v>12474</v>
      </c>
      <c r="N397" s="74" t="s">
        <v>10986</v>
      </c>
      <c r="O397" s="159"/>
      <c r="P397" s="77" t="s">
        <v>2150</v>
      </c>
      <c r="Q397" s="77" t="s">
        <v>30</v>
      </c>
      <c r="R397" s="77" t="s">
        <v>2148</v>
      </c>
      <c r="S397" s="77"/>
      <c r="T397" s="77"/>
      <c r="U397" s="77" t="s">
        <v>11211</v>
      </c>
      <c r="V397" s="74" t="s">
        <v>97</v>
      </c>
      <c r="W397" s="100"/>
      <c r="X397" s="99"/>
      <c r="Y397" s="99"/>
      <c r="Z397" s="100"/>
      <c r="AA397" s="99" t="s">
        <v>2153</v>
      </c>
      <c r="AB397" s="99"/>
      <c r="AC397" s="100" t="s">
        <v>2151</v>
      </c>
      <c r="AD397" s="100" t="s">
        <v>2152</v>
      </c>
      <c r="AE397" s="83"/>
      <c r="AF397" s="54"/>
      <c r="AG397" s="78" t="s">
        <v>10998</v>
      </c>
      <c r="AH397" s="77" t="s">
        <v>20</v>
      </c>
      <c r="AI397" s="77" t="s">
        <v>21</v>
      </c>
      <c r="AJ397" s="77" t="s">
        <v>46</v>
      </c>
      <c r="AK397" s="77" t="s">
        <v>47</v>
      </c>
      <c r="AL397" s="77" t="s">
        <v>48</v>
      </c>
      <c r="AM397" s="77" t="s">
        <v>25</v>
      </c>
      <c r="AN397" s="77" t="s">
        <v>49</v>
      </c>
      <c r="AO397" s="77" t="s">
        <v>50</v>
      </c>
      <c r="AP397" s="77" t="s">
        <v>51</v>
      </c>
      <c r="AQ397" s="77"/>
      <c r="AR397" s="79">
        <f>COUNTIF('Jalon + top _horaire passage'!A:A,A397)+IF(W397&lt;&gt;"",COUNTIF('Jalon + top _horaire passage'!A:A,W397),0)+IF(X397&lt;&gt;"",COUNTIF('Jalon + top _horaire passage'!A:A,X397),0)+IF(Y397&lt;&gt;"",COUNTIF('Jalon + top _horaire passage'!A:A,Y397),0)+IF(AA397&lt;&gt;"",COUNTIF('Jalon + top _horaire passage'!A:A,AA397),0)+IF(AB397&lt;&gt;"",COUNTIF('Jalon + top _horaire passage'!A:A,AB397),0)+IF(AD397&lt;&gt;"",COUNTIF('Jalon + top _horaire passage'!A:A,AD397),0)</f>
        <v>0</v>
      </c>
    </row>
    <row r="398" spans="1:44" x14ac:dyDescent="0.3">
      <c r="A398" s="77" t="s">
        <v>2154</v>
      </c>
      <c r="B398" s="159" t="s">
        <v>2155</v>
      </c>
      <c r="C398" s="78" t="s">
        <v>40</v>
      </c>
      <c r="D398" s="77" t="s">
        <v>42</v>
      </c>
      <c r="E398" s="77" t="s">
        <v>2154</v>
      </c>
      <c r="F398" s="77" t="s">
        <v>2162</v>
      </c>
      <c r="G398" s="77" t="s">
        <v>1602</v>
      </c>
      <c r="H398" s="77" t="s">
        <v>44</v>
      </c>
      <c r="I398" s="77" t="s">
        <v>39</v>
      </c>
      <c r="J398" s="77" t="s">
        <v>571</v>
      </c>
      <c r="K398" s="78" t="s">
        <v>34</v>
      </c>
      <c r="L398" s="77" t="s">
        <v>98</v>
      </c>
      <c r="M398" s="74" t="s">
        <v>12474</v>
      </c>
      <c r="N398" s="74" t="s">
        <v>13</v>
      </c>
      <c r="O398" s="159"/>
      <c r="P398" s="77" t="s">
        <v>2156</v>
      </c>
      <c r="Q398" s="77" t="s">
        <v>30</v>
      </c>
      <c r="R398" s="77" t="s">
        <v>2154</v>
      </c>
      <c r="S398" s="77"/>
      <c r="T398" s="77" t="s">
        <v>9241</v>
      </c>
      <c r="U398" s="77" t="s">
        <v>2157</v>
      </c>
      <c r="V398" s="74" t="s">
        <v>216</v>
      </c>
      <c r="W398" s="100"/>
      <c r="X398" s="99"/>
      <c r="Y398" s="99"/>
      <c r="Z398" s="100"/>
      <c r="AA398" s="99" t="s">
        <v>2160</v>
      </c>
      <c r="AB398" s="99"/>
      <c r="AC398" s="100" t="s">
        <v>2158</v>
      </c>
      <c r="AD398" s="100" t="s">
        <v>2159</v>
      </c>
      <c r="AE398" s="83"/>
      <c r="AF398" s="54"/>
      <c r="AG398" s="78" t="s">
        <v>12307</v>
      </c>
      <c r="AH398" s="77" t="s">
        <v>20</v>
      </c>
      <c r="AI398" s="77" t="s">
        <v>21</v>
      </c>
      <c r="AJ398" s="77" t="s">
        <v>46</v>
      </c>
      <c r="AK398" s="77" t="s">
        <v>47</v>
      </c>
      <c r="AL398" s="77" t="s">
        <v>48</v>
      </c>
      <c r="AM398" s="77" t="s">
        <v>25</v>
      </c>
      <c r="AN398" s="77" t="s">
        <v>49</v>
      </c>
      <c r="AO398" s="77" t="s">
        <v>50</v>
      </c>
      <c r="AP398" s="77" t="s">
        <v>51</v>
      </c>
      <c r="AQ398" s="77"/>
      <c r="AR398" s="79">
        <f>COUNTIF('Jalon + top _horaire passage'!A:A,A398)+IF(W398&lt;&gt;"",COUNTIF('Jalon + top _horaire passage'!A:A,W398),0)+IF(X398&lt;&gt;"",COUNTIF('Jalon + top _horaire passage'!A:A,X398),0)+IF(Y398&lt;&gt;"",COUNTIF('Jalon + top _horaire passage'!A:A,Y398),0)+IF(AA398&lt;&gt;"",COUNTIF('Jalon + top _horaire passage'!A:A,AA398),0)+IF(AB398&lt;&gt;"",COUNTIF('Jalon + top _horaire passage'!A:A,AB398),0)+IF(AD398&lt;&gt;"",COUNTIF('Jalon + top _horaire passage'!A:A,AD398),0)</f>
        <v>0</v>
      </c>
    </row>
    <row r="399" spans="1:44" x14ac:dyDescent="0.3">
      <c r="A399" s="77" t="s">
        <v>2161</v>
      </c>
      <c r="B399" s="159" t="s">
        <v>2161</v>
      </c>
      <c r="C399" s="78" t="s">
        <v>40</v>
      </c>
      <c r="D399" s="77" t="s">
        <v>42</v>
      </c>
      <c r="E399" s="77" t="s">
        <v>2161</v>
      </c>
      <c r="F399" s="77" t="s">
        <v>2162</v>
      </c>
      <c r="G399" s="77" t="s">
        <v>1602</v>
      </c>
      <c r="H399" s="77" t="s">
        <v>44</v>
      </c>
      <c r="I399" s="77" t="s">
        <v>39</v>
      </c>
      <c r="J399" s="77" t="s">
        <v>19</v>
      </c>
      <c r="K399" s="78" t="s">
        <v>34</v>
      </c>
      <c r="L399" s="77" t="s">
        <v>98</v>
      </c>
      <c r="M399" s="74" t="s">
        <v>12474</v>
      </c>
      <c r="N399" s="74" t="s">
        <v>13</v>
      </c>
      <c r="O399" s="159"/>
      <c r="P399" s="77" t="s">
        <v>2163</v>
      </c>
      <c r="Q399" s="77" t="s">
        <v>30</v>
      </c>
      <c r="R399" s="77" t="s">
        <v>2161</v>
      </c>
      <c r="S399" s="77"/>
      <c r="T399" s="77"/>
      <c r="U399" s="77" t="s">
        <v>11226</v>
      </c>
      <c r="V399" s="74" t="s">
        <v>97</v>
      </c>
      <c r="W399" s="100"/>
      <c r="X399" s="99"/>
      <c r="Y399" s="99"/>
      <c r="Z399" s="100"/>
      <c r="AA399" s="99" t="s">
        <v>2166</v>
      </c>
      <c r="AB399" s="99"/>
      <c r="AC399" s="100" t="s">
        <v>2164</v>
      </c>
      <c r="AD399" s="100" t="s">
        <v>2165</v>
      </c>
      <c r="AE399" s="83"/>
      <c r="AF399" s="54"/>
      <c r="AG399" s="78" t="s">
        <v>10998</v>
      </c>
      <c r="AH399" s="77" t="s">
        <v>20</v>
      </c>
      <c r="AI399" s="77" t="s">
        <v>21</v>
      </c>
      <c r="AJ399" s="77" t="s">
        <v>46</v>
      </c>
      <c r="AK399" s="77" t="s">
        <v>47</v>
      </c>
      <c r="AL399" s="77" t="s">
        <v>48</v>
      </c>
      <c r="AM399" s="77" t="s">
        <v>25</v>
      </c>
      <c r="AN399" s="77" t="s">
        <v>49</v>
      </c>
      <c r="AO399" s="77" t="s">
        <v>50</v>
      </c>
      <c r="AP399" s="77" t="s">
        <v>51</v>
      </c>
      <c r="AQ399" s="77"/>
      <c r="AR399" s="79">
        <f>COUNTIF('Jalon + top _horaire passage'!A:A,A399)+IF(W399&lt;&gt;"",COUNTIF('Jalon + top _horaire passage'!A:A,W399),0)+IF(X399&lt;&gt;"",COUNTIF('Jalon + top _horaire passage'!A:A,X399),0)+IF(Y399&lt;&gt;"",COUNTIF('Jalon + top _horaire passage'!A:A,Y399),0)+IF(AA399&lt;&gt;"",COUNTIF('Jalon + top _horaire passage'!A:A,AA399),0)+IF(AB399&lt;&gt;"",COUNTIF('Jalon + top _horaire passage'!A:A,AB399),0)+IF(AD399&lt;&gt;"",COUNTIF('Jalon + top _horaire passage'!A:A,AD399),0)</f>
        <v>0</v>
      </c>
    </row>
    <row r="400" spans="1:44" x14ac:dyDescent="0.3">
      <c r="A400" s="77" t="s">
        <v>2167</v>
      </c>
      <c r="B400" s="159" t="s">
        <v>2168</v>
      </c>
      <c r="C400" s="78" t="s">
        <v>40</v>
      </c>
      <c r="D400" s="77" t="s">
        <v>42</v>
      </c>
      <c r="E400" s="77" t="s">
        <v>2167</v>
      </c>
      <c r="F400" s="77" t="s">
        <v>1866</v>
      </c>
      <c r="G400" s="77" t="s">
        <v>1865</v>
      </c>
      <c r="H400" s="77" t="s">
        <v>44</v>
      </c>
      <c r="I400" s="77" t="s">
        <v>39</v>
      </c>
      <c r="J400" s="77" t="s">
        <v>19</v>
      </c>
      <c r="K400" s="78" t="s">
        <v>34</v>
      </c>
      <c r="L400" s="77" t="s">
        <v>98</v>
      </c>
      <c r="M400" s="74" t="s">
        <v>12473</v>
      </c>
      <c r="N400" s="74" t="s">
        <v>13</v>
      </c>
      <c r="O400" s="159"/>
      <c r="P400" s="77" t="s">
        <v>2169</v>
      </c>
      <c r="Q400" s="77" t="s">
        <v>30</v>
      </c>
      <c r="R400" s="77" t="s">
        <v>2167</v>
      </c>
      <c r="S400" s="77"/>
      <c r="T400" s="77"/>
      <c r="U400" s="77" t="s">
        <v>11212</v>
      </c>
      <c r="V400" s="74" t="s">
        <v>97</v>
      </c>
      <c r="W400" s="100"/>
      <c r="X400" s="99"/>
      <c r="Y400" s="99"/>
      <c r="Z400" s="100"/>
      <c r="AA400" s="99" t="s">
        <v>2172</v>
      </c>
      <c r="AB400" s="99"/>
      <c r="AC400" s="100" t="s">
        <v>2170</v>
      </c>
      <c r="AD400" s="100" t="s">
        <v>2171</v>
      </c>
      <c r="AE400" s="83"/>
      <c r="AF400" s="54"/>
      <c r="AG400" s="78" t="s">
        <v>10998</v>
      </c>
      <c r="AH400" s="77" t="s">
        <v>20</v>
      </c>
      <c r="AI400" s="77" t="s">
        <v>21</v>
      </c>
      <c r="AJ400" s="77" t="s">
        <v>46</v>
      </c>
      <c r="AK400" s="77" t="s">
        <v>47</v>
      </c>
      <c r="AL400" s="77" t="s">
        <v>738</v>
      </c>
      <c r="AM400" s="77" t="s">
        <v>25</v>
      </c>
      <c r="AN400" s="77" t="s">
        <v>49</v>
      </c>
      <c r="AO400" s="77" t="s">
        <v>1869</v>
      </c>
      <c r="AP400" s="77" t="s">
        <v>1870</v>
      </c>
      <c r="AQ400" s="77"/>
      <c r="AR400" s="79">
        <f>COUNTIF('Jalon + top _horaire passage'!A:A,A400)+IF(W400&lt;&gt;"",COUNTIF('Jalon + top _horaire passage'!A:A,W400),0)+IF(X400&lt;&gt;"",COUNTIF('Jalon + top _horaire passage'!A:A,X400),0)+IF(Y400&lt;&gt;"",COUNTIF('Jalon + top _horaire passage'!A:A,Y400),0)+IF(AA400&lt;&gt;"",COUNTIF('Jalon + top _horaire passage'!A:A,AA400),0)+IF(AB400&lt;&gt;"",COUNTIF('Jalon + top _horaire passage'!A:A,AB400),0)+IF(AD400&lt;&gt;"",COUNTIF('Jalon + top _horaire passage'!A:A,AD400),0)</f>
        <v>0</v>
      </c>
    </row>
    <row r="401" spans="1:44" x14ac:dyDescent="0.3">
      <c r="A401" s="77" t="s">
        <v>2173</v>
      </c>
      <c r="B401" s="159" t="s">
        <v>2174</v>
      </c>
      <c r="C401" s="78" t="s">
        <v>40</v>
      </c>
      <c r="D401" s="77" t="s">
        <v>1284</v>
      </c>
      <c r="E401" s="77" t="s">
        <v>2173</v>
      </c>
      <c r="F401" s="77" t="s">
        <v>10315</v>
      </c>
      <c r="G401" s="77" t="s">
        <v>732</v>
      </c>
      <c r="H401" s="77" t="s">
        <v>44</v>
      </c>
      <c r="I401" s="77" t="s">
        <v>39</v>
      </c>
      <c r="J401" s="77" t="s">
        <v>19</v>
      </c>
      <c r="K401" s="78" t="s">
        <v>18</v>
      </c>
      <c r="L401" s="77" t="s">
        <v>98</v>
      </c>
      <c r="M401" s="74" t="s">
        <v>12475</v>
      </c>
      <c r="N401" s="74" t="s">
        <v>10986</v>
      </c>
      <c r="O401" s="159"/>
      <c r="P401" s="77" t="s">
        <v>2175</v>
      </c>
      <c r="Q401" s="77" t="s">
        <v>30</v>
      </c>
      <c r="R401" s="77" t="s">
        <v>2173</v>
      </c>
      <c r="S401" s="77"/>
      <c r="T401" s="77"/>
      <c r="U401" s="77" t="s">
        <v>11213</v>
      </c>
      <c r="V401" s="74" t="s">
        <v>97</v>
      </c>
      <c r="W401" s="100"/>
      <c r="X401" s="99"/>
      <c r="Y401" s="99"/>
      <c r="Z401" s="100"/>
      <c r="AA401" s="99" t="s">
        <v>2178</v>
      </c>
      <c r="AB401" s="99"/>
      <c r="AC401" s="100" t="s">
        <v>2176</v>
      </c>
      <c r="AD401" s="100" t="s">
        <v>2177</v>
      </c>
      <c r="AE401" s="83"/>
      <c r="AF401" s="54"/>
      <c r="AG401" s="78" t="s">
        <v>10998</v>
      </c>
      <c r="AH401" s="77" t="s">
        <v>20</v>
      </c>
      <c r="AI401" s="77" t="s">
        <v>21</v>
      </c>
      <c r="AJ401" s="77" t="s">
        <v>46</v>
      </c>
      <c r="AK401" s="77" t="s">
        <v>47</v>
      </c>
      <c r="AL401" s="77" t="s">
        <v>738</v>
      </c>
      <c r="AM401" s="77" t="s">
        <v>25</v>
      </c>
      <c r="AN401" s="77" t="s">
        <v>49</v>
      </c>
      <c r="AO401" s="77" t="s">
        <v>50</v>
      </c>
      <c r="AP401" s="77" t="s">
        <v>51</v>
      </c>
      <c r="AQ401" s="77"/>
      <c r="AR401" s="79">
        <f>COUNTIF('Jalon + top _horaire passage'!A:A,A401)+IF(W401&lt;&gt;"",COUNTIF('Jalon + top _horaire passage'!A:A,W401),0)+IF(X401&lt;&gt;"",COUNTIF('Jalon + top _horaire passage'!A:A,X401),0)+IF(Y401&lt;&gt;"",COUNTIF('Jalon + top _horaire passage'!A:A,Y401),0)+IF(AA401&lt;&gt;"",COUNTIF('Jalon + top _horaire passage'!A:A,AA401),0)+IF(AB401&lt;&gt;"",COUNTIF('Jalon + top _horaire passage'!A:A,AB401),0)+IF(AD401&lt;&gt;"",COUNTIF('Jalon + top _horaire passage'!A:A,AD401),0)</f>
        <v>0</v>
      </c>
    </row>
    <row r="402" spans="1:44" x14ac:dyDescent="0.3">
      <c r="A402" s="77" t="s">
        <v>2179</v>
      </c>
      <c r="B402" s="159" t="s">
        <v>2180</v>
      </c>
      <c r="C402" s="78" t="s">
        <v>101</v>
      </c>
      <c r="D402" s="77" t="s">
        <v>42</v>
      </c>
      <c r="E402" s="77" t="s">
        <v>2179</v>
      </c>
      <c r="F402" s="77" t="s">
        <v>1471</v>
      </c>
      <c r="G402" s="77" t="s">
        <v>93</v>
      </c>
      <c r="H402" s="77" t="s">
        <v>44</v>
      </c>
      <c r="I402" s="77" t="s">
        <v>39</v>
      </c>
      <c r="J402" s="77" t="s">
        <v>19</v>
      </c>
      <c r="K402" s="78" t="s">
        <v>34</v>
      </c>
      <c r="L402" s="77" t="s">
        <v>98</v>
      </c>
      <c r="M402" s="74" t="s">
        <v>12473</v>
      </c>
      <c r="N402" s="74" t="s">
        <v>13</v>
      </c>
      <c r="O402" s="159"/>
      <c r="P402" s="77" t="s">
        <v>2181</v>
      </c>
      <c r="Q402" s="77" t="s">
        <v>35</v>
      </c>
      <c r="R402" s="77" t="s">
        <v>2179</v>
      </c>
      <c r="S402" s="77"/>
      <c r="T402" s="77" t="s">
        <v>9241</v>
      </c>
      <c r="U402" s="77" t="s">
        <v>9241</v>
      </c>
      <c r="V402" s="74" t="s">
        <v>97</v>
      </c>
      <c r="W402" s="100"/>
      <c r="X402" s="99"/>
      <c r="Y402" s="99"/>
      <c r="Z402" s="100"/>
      <c r="AA402" s="99"/>
      <c r="AB402" s="99"/>
      <c r="AC402" s="100" t="s">
        <v>2179</v>
      </c>
      <c r="AD402" s="100" t="s">
        <v>2182</v>
      </c>
      <c r="AE402" s="83"/>
      <c r="AF402" s="54"/>
      <c r="AG402" s="78" t="s">
        <v>10998</v>
      </c>
      <c r="AH402" s="77" t="s">
        <v>20</v>
      </c>
      <c r="AI402" s="77" t="s">
        <v>102</v>
      </c>
      <c r="AJ402" s="77" t="s">
        <v>103</v>
      </c>
      <c r="AK402" s="77" t="s">
        <v>104</v>
      </c>
      <c r="AL402" s="77" t="s">
        <v>105</v>
      </c>
      <c r="AM402" s="77" t="s">
        <v>25</v>
      </c>
      <c r="AN402" s="77" t="s">
        <v>106</v>
      </c>
      <c r="AO402" s="77" t="s">
        <v>107</v>
      </c>
      <c r="AP402" s="77" t="s">
        <v>108</v>
      </c>
      <c r="AQ402" s="77"/>
      <c r="AR402" s="79">
        <f>COUNTIF('Jalon + top _horaire passage'!A:A,A402)+IF(W402&lt;&gt;"",COUNTIF('Jalon + top _horaire passage'!A:A,W402),0)+IF(X402&lt;&gt;"",COUNTIF('Jalon + top _horaire passage'!A:A,X402),0)+IF(Y402&lt;&gt;"",COUNTIF('Jalon + top _horaire passage'!A:A,Y402),0)+IF(AA402&lt;&gt;"",COUNTIF('Jalon + top _horaire passage'!A:A,AA402),0)+IF(AB402&lt;&gt;"",COUNTIF('Jalon + top _horaire passage'!A:A,AB402),0)+IF(AD402&lt;&gt;"",COUNTIF('Jalon + top _horaire passage'!A:A,AD402),0)</f>
        <v>0</v>
      </c>
    </row>
    <row r="403" spans="1:44" x14ac:dyDescent="0.3">
      <c r="A403" s="77" t="s">
        <v>2183</v>
      </c>
      <c r="B403" s="159" t="s">
        <v>2184</v>
      </c>
      <c r="C403" s="78" t="s">
        <v>40</v>
      </c>
      <c r="D403" s="77" t="s">
        <v>42</v>
      </c>
      <c r="E403" s="77" t="s">
        <v>2183</v>
      </c>
      <c r="F403" s="77" t="s">
        <v>1574</v>
      </c>
      <c r="G403" s="77" t="s">
        <v>1574</v>
      </c>
      <c r="H403" s="77" t="s">
        <v>44</v>
      </c>
      <c r="I403" s="77" t="s">
        <v>39</v>
      </c>
      <c r="J403" s="77" t="s">
        <v>571</v>
      </c>
      <c r="K403" s="78" t="s">
        <v>34</v>
      </c>
      <c r="L403" s="77" t="s">
        <v>98</v>
      </c>
      <c r="M403" s="74" t="s">
        <v>12473</v>
      </c>
      <c r="N403" s="74" t="s">
        <v>13</v>
      </c>
      <c r="O403" s="159"/>
      <c r="P403" s="77" t="s">
        <v>2185</v>
      </c>
      <c r="Q403" s="77" t="s">
        <v>30</v>
      </c>
      <c r="R403" s="77" t="s">
        <v>2183</v>
      </c>
      <c r="S403" s="77"/>
      <c r="T403" s="77" t="s">
        <v>9241</v>
      </c>
      <c r="U403" s="77" t="s">
        <v>2186</v>
      </c>
      <c r="V403" s="74" t="s">
        <v>216</v>
      </c>
      <c r="W403" s="100"/>
      <c r="X403" s="99"/>
      <c r="Y403" s="99"/>
      <c r="Z403" s="100"/>
      <c r="AA403" s="99" t="s">
        <v>2189</v>
      </c>
      <c r="AB403" s="99"/>
      <c r="AC403" s="100" t="s">
        <v>2187</v>
      </c>
      <c r="AD403" s="100" t="s">
        <v>2188</v>
      </c>
      <c r="AE403" s="83"/>
      <c r="AF403" s="54"/>
      <c r="AG403" s="78" t="s">
        <v>12307</v>
      </c>
      <c r="AH403" s="77" t="s">
        <v>20</v>
      </c>
      <c r="AI403" s="77" t="s">
        <v>21</v>
      </c>
      <c r="AJ403" s="77" t="s">
        <v>46</v>
      </c>
      <c r="AK403" s="77" t="s">
        <v>1580</v>
      </c>
      <c r="AL403" s="77" t="s">
        <v>1581</v>
      </c>
      <c r="AM403" s="77" t="s">
        <v>25</v>
      </c>
      <c r="AN403" s="77" t="s">
        <v>49</v>
      </c>
      <c r="AO403" s="77" t="s">
        <v>1582</v>
      </c>
      <c r="AP403" s="77" t="s">
        <v>1583</v>
      </c>
      <c r="AQ403" s="77"/>
      <c r="AR403" s="79">
        <f>COUNTIF('Jalon + top _horaire passage'!A:A,A403)+IF(W403&lt;&gt;"",COUNTIF('Jalon + top _horaire passage'!A:A,W403),0)+IF(X403&lt;&gt;"",COUNTIF('Jalon + top _horaire passage'!A:A,X403),0)+IF(Y403&lt;&gt;"",COUNTIF('Jalon + top _horaire passage'!A:A,Y403),0)+IF(AA403&lt;&gt;"",COUNTIF('Jalon + top _horaire passage'!A:A,AA403),0)+IF(AB403&lt;&gt;"",COUNTIF('Jalon + top _horaire passage'!A:A,AB403),0)+IF(AD403&lt;&gt;"",COUNTIF('Jalon + top _horaire passage'!A:A,AD403),0)</f>
        <v>0</v>
      </c>
    </row>
    <row r="404" spans="1:44" x14ac:dyDescent="0.3">
      <c r="A404" s="77" t="s">
        <v>2190</v>
      </c>
      <c r="B404" s="159" t="s">
        <v>2184</v>
      </c>
      <c r="C404" s="78" t="s">
        <v>40</v>
      </c>
      <c r="D404" s="77" t="s">
        <v>1284</v>
      </c>
      <c r="E404" s="77" t="s">
        <v>2190</v>
      </c>
      <c r="F404" s="77" t="s">
        <v>10315</v>
      </c>
      <c r="G404" s="77" t="s">
        <v>732</v>
      </c>
      <c r="H404" s="77" t="s">
        <v>44</v>
      </c>
      <c r="I404" s="77" t="s">
        <v>39</v>
      </c>
      <c r="J404" s="77" t="s">
        <v>237</v>
      </c>
      <c r="K404" s="78" t="s">
        <v>18</v>
      </c>
      <c r="L404" s="77" t="s">
        <v>98</v>
      </c>
      <c r="M404" s="74" t="s">
        <v>12475</v>
      </c>
      <c r="N404" s="74" t="s">
        <v>10986</v>
      </c>
      <c r="O404" s="159"/>
      <c r="P404" s="77" t="s">
        <v>2191</v>
      </c>
      <c r="Q404" s="77" t="s">
        <v>30</v>
      </c>
      <c r="R404" s="77" t="s">
        <v>2190</v>
      </c>
      <c r="S404" s="77"/>
      <c r="T404" s="77"/>
      <c r="U404" s="77" t="s">
        <v>11215</v>
      </c>
      <c r="V404" s="74" t="s">
        <v>97</v>
      </c>
      <c r="W404" s="100"/>
      <c r="X404" s="99"/>
      <c r="Y404" s="99"/>
      <c r="Z404" s="100"/>
      <c r="AA404" s="99" t="s">
        <v>2194</v>
      </c>
      <c r="AB404" s="99"/>
      <c r="AC404" s="100" t="s">
        <v>2192</v>
      </c>
      <c r="AD404" s="100" t="s">
        <v>2193</v>
      </c>
      <c r="AE404" s="83"/>
      <c r="AF404" s="54"/>
      <c r="AG404" s="78" t="s">
        <v>10998</v>
      </c>
      <c r="AH404" s="77" t="s">
        <v>20</v>
      </c>
      <c r="AI404" s="77" t="s">
        <v>21</v>
      </c>
      <c r="AJ404" s="77" t="s">
        <v>46</v>
      </c>
      <c r="AK404" s="77" t="s">
        <v>47</v>
      </c>
      <c r="AL404" s="77" t="s">
        <v>738</v>
      </c>
      <c r="AM404" s="77" t="s">
        <v>25</v>
      </c>
      <c r="AN404" s="77" t="s">
        <v>49</v>
      </c>
      <c r="AO404" s="77" t="s">
        <v>50</v>
      </c>
      <c r="AP404" s="77" t="s">
        <v>51</v>
      </c>
      <c r="AQ404" s="77"/>
      <c r="AR404" s="79">
        <f>COUNTIF('Jalon + top _horaire passage'!A:A,A404)+IF(W404&lt;&gt;"",COUNTIF('Jalon + top _horaire passage'!A:A,W404),0)+IF(X404&lt;&gt;"",COUNTIF('Jalon + top _horaire passage'!A:A,X404),0)+IF(Y404&lt;&gt;"",COUNTIF('Jalon + top _horaire passage'!A:A,Y404),0)+IF(AA404&lt;&gt;"",COUNTIF('Jalon + top _horaire passage'!A:A,AA404),0)+IF(AB404&lt;&gt;"",COUNTIF('Jalon + top _horaire passage'!A:A,AB404),0)+IF(AD404&lt;&gt;"",COUNTIF('Jalon + top _horaire passage'!A:A,AD404),0)</f>
        <v>0</v>
      </c>
    </row>
    <row r="405" spans="1:44" x14ac:dyDescent="0.3">
      <c r="A405" s="77" t="s">
        <v>2195</v>
      </c>
      <c r="B405" s="159" t="s">
        <v>12760</v>
      </c>
      <c r="C405" s="78" t="s">
        <v>353</v>
      </c>
      <c r="D405" s="77" t="s">
        <v>1039</v>
      </c>
      <c r="E405" s="77" t="s">
        <v>2195</v>
      </c>
      <c r="F405" s="77" t="s">
        <v>3343</v>
      </c>
      <c r="G405" s="77" t="s">
        <v>349</v>
      </c>
      <c r="H405" s="77" t="s">
        <v>44</v>
      </c>
      <c r="I405" s="77" t="s">
        <v>166</v>
      </c>
      <c r="J405" s="77" t="s">
        <v>19</v>
      </c>
      <c r="K405" s="78" t="s">
        <v>18</v>
      </c>
      <c r="L405" s="77" t="s">
        <v>98</v>
      </c>
      <c r="M405" s="74" t="s">
        <v>12475</v>
      </c>
      <c r="N405" s="74" t="s">
        <v>10986</v>
      </c>
      <c r="O405" s="159"/>
      <c r="P405" s="77" t="s">
        <v>2196</v>
      </c>
      <c r="Q405" s="77" t="s">
        <v>30</v>
      </c>
      <c r="R405" s="77" t="s">
        <v>2195</v>
      </c>
      <c r="S405" s="77"/>
      <c r="T405" s="77"/>
      <c r="U405" s="77" t="s">
        <v>11674</v>
      </c>
      <c r="V405" s="74" t="s">
        <v>97</v>
      </c>
      <c r="W405" s="100"/>
      <c r="X405" s="99"/>
      <c r="Y405" s="99"/>
      <c r="Z405" s="100"/>
      <c r="AA405" s="99" t="s">
        <v>2199</v>
      </c>
      <c r="AB405" s="99"/>
      <c r="AC405" s="100" t="s">
        <v>2197</v>
      </c>
      <c r="AD405" s="100" t="s">
        <v>2198</v>
      </c>
      <c r="AE405" s="83"/>
      <c r="AF405" s="54"/>
      <c r="AG405" s="78" t="s">
        <v>10998</v>
      </c>
      <c r="AH405" s="77" t="s">
        <v>354</v>
      </c>
      <c r="AI405" s="77" t="s">
        <v>355</v>
      </c>
      <c r="AJ405" s="77" t="s">
        <v>356</v>
      </c>
      <c r="AK405" s="77" t="s">
        <v>357</v>
      </c>
      <c r="AL405" s="77" t="s">
        <v>358</v>
      </c>
      <c r="AM405" s="77" t="s">
        <v>170</v>
      </c>
      <c r="AN405" s="77" t="s">
        <v>359</v>
      </c>
      <c r="AO405" s="77" t="s">
        <v>360</v>
      </c>
      <c r="AP405" s="77" t="s">
        <v>360</v>
      </c>
      <c r="AQ405" s="77"/>
      <c r="AR405" s="79">
        <f>COUNTIF('Jalon + top _horaire passage'!A:A,A405)+IF(W405&lt;&gt;"",COUNTIF('Jalon + top _horaire passage'!A:A,W405),0)+IF(X405&lt;&gt;"",COUNTIF('Jalon + top _horaire passage'!A:A,X405),0)+IF(Y405&lt;&gt;"",COUNTIF('Jalon + top _horaire passage'!A:A,Y405),0)+IF(AA405&lt;&gt;"",COUNTIF('Jalon + top _horaire passage'!A:A,AA405),0)+IF(AB405&lt;&gt;"",COUNTIF('Jalon + top _horaire passage'!A:A,AB405),0)+IF(AD405&lt;&gt;"",COUNTIF('Jalon + top _horaire passage'!A:A,AD405),0)</f>
        <v>0</v>
      </c>
    </row>
    <row r="406" spans="1:44" x14ac:dyDescent="0.3">
      <c r="A406" s="77" t="s">
        <v>2200</v>
      </c>
      <c r="B406" s="159" t="s">
        <v>2201</v>
      </c>
      <c r="C406" s="78" t="s">
        <v>40</v>
      </c>
      <c r="D406" s="77" t="s">
        <v>42</v>
      </c>
      <c r="E406" s="77" t="s">
        <v>2200</v>
      </c>
      <c r="F406" s="77" t="s">
        <v>2228</v>
      </c>
      <c r="G406" s="77" t="s">
        <v>639</v>
      </c>
      <c r="H406" s="77" t="s">
        <v>44</v>
      </c>
      <c r="I406" s="77" t="s">
        <v>39</v>
      </c>
      <c r="J406" s="77" t="s">
        <v>19</v>
      </c>
      <c r="K406" s="78" t="s">
        <v>34</v>
      </c>
      <c r="L406" s="77" t="s">
        <v>98</v>
      </c>
      <c r="M406" s="74" t="s">
        <v>12474</v>
      </c>
      <c r="N406" s="74" t="s">
        <v>9241</v>
      </c>
      <c r="O406" s="159"/>
      <c r="P406" s="77" t="s">
        <v>2202</v>
      </c>
      <c r="Q406" s="77" t="s">
        <v>30</v>
      </c>
      <c r="R406" s="77" t="s">
        <v>2200</v>
      </c>
      <c r="S406" s="77"/>
      <c r="T406" s="77" t="s">
        <v>9241</v>
      </c>
      <c r="U406" s="77" t="s">
        <v>2204</v>
      </c>
      <c r="V406" s="74" t="s">
        <v>819</v>
      </c>
      <c r="W406" s="100"/>
      <c r="X406" s="99"/>
      <c r="Y406" s="99"/>
      <c r="Z406" s="100"/>
      <c r="AA406" s="99" t="s">
        <v>2207</v>
      </c>
      <c r="AB406" s="99"/>
      <c r="AC406" s="100" t="s">
        <v>2205</v>
      </c>
      <c r="AD406" s="100" t="s">
        <v>2206</v>
      </c>
      <c r="AE406" s="83"/>
      <c r="AF406" s="54"/>
      <c r="AG406" s="78" t="s">
        <v>10992</v>
      </c>
      <c r="AH406" s="77" t="s">
        <v>20</v>
      </c>
      <c r="AI406" s="77" t="s">
        <v>21</v>
      </c>
      <c r="AJ406" s="77" t="s">
        <v>46</v>
      </c>
      <c r="AK406" s="77" t="s">
        <v>47</v>
      </c>
      <c r="AL406" s="77" t="s">
        <v>48</v>
      </c>
      <c r="AM406" s="77" t="s">
        <v>25</v>
      </c>
      <c r="AN406" s="77" t="s">
        <v>49</v>
      </c>
      <c r="AO406" s="77" t="s">
        <v>50</v>
      </c>
      <c r="AP406" s="77" t="s">
        <v>51</v>
      </c>
      <c r="AQ406" s="77"/>
      <c r="AR406" s="79">
        <f>COUNTIF('Jalon + top _horaire passage'!A:A,A406)+IF(W406&lt;&gt;"",COUNTIF('Jalon + top _horaire passage'!A:A,W406),0)+IF(X406&lt;&gt;"",COUNTIF('Jalon + top _horaire passage'!A:A,X406),0)+IF(Y406&lt;&gt;"",COUNTIF('Jalon + top _horaire passage'!A:A,Y406),0)+IF(AA406&lt;&gt;"",COUNTIF('Jalon + top _horaire passage'!A:A,AA406),0)+IF(AB406&lt;&gt;"",COUNTIF('Jalon + top _horaire passage'!A:A,AB406),0)+IF(AD406&lt;&gt;"",COUNTIF('Jalon + top _horaire passage'!A:A,AD406),0)</f>
        <v>0</v>
      </c>
    </row>
    <row r="407" spans="1:44" x14ac:dyDescent="0.3">
      <c r="A407" s="77" t="s">
        <v>2208</v>
      </c>
      <c r="B407" s="159" t="s">
        <v>12761</v>
      </c>
      <c r="C407" s="78" t="s">
        <v>353</v>
      </c>
      <c r="D407" s="77" t="s">
        <v>42</v>
      </c>
      <c r="E407" s="77" t="s">
        <v>2208</v>
      </c>
      <c r="F407" s="77" t="s">
        <v>3343</v>
      </c>
      <c r="G407" s="77" t="s">
        <v>349</v>
      </c>
      <c r="H407" s="77" t="s">
        <v>44</v>
      </c>
      <c r="I407" s="77" t="s">
        <v>166</v>
      </c>
      <c r="J407" s="77" t="s">
        <v>19</v>
      </c>
      <c r="K407" s="78" t="s">
        <v>34</v>
      </c>
      <c r="L407" s="77" t="s">
        <v>98</v>
      </c>
      <c r="M407" s="74" t="s">
        <v>12475</v>
      </c>
      <c r="N407" s="74" t="s">
        <v>13</v>
      </c>
      <c r="O407" s="159"/>
      <c r="P407" s="77" t="s">
        <v>2209</v>
      </c>
      <c r="Q407" s="77" t="s">
        <v>30</v>
      </c>
      <c r="R407" s="77" t="s">
        <v>2208</v>
      </c>
      <c r="S407" s="77"/>
      <c r="T407" s="77"/>
      <c r="U407" s="77" t="s">
        <v>11675</v>
      </c>
      <c r="V407" s="74" t="s">
        <v>97</v>
      </c>
      <c r="W407" s="100"/>
      <c r="X407" s="99"/>
      <c r="Y407" s="99"/>
      <c r="Z407" s="100"/>
      <c r="AA407" s="99" t="s">
        <v>2212</v>
      </c>
      <c r="AB407" s="99"/>
      <c r="AC407" s="100" t="s">
        <v>2210</v>
      </c>
      <c r="AD407" s="100" t="s">
        <v>2211</v>
      </c>
      <c r="AE407" s="83"/>
      <c r="AF407" s="54"/>
      <c r="AG407" s="78" t="s">
        <v>10998</v>
      </c>
      <c r="AH407" s="77" t="s">
        <v>354</v>
      </c>
      <c r="AI407" s="77" t="s">
        <v>355</v>
      </c>
      <c r="AJ407" s="77" t="s">
        <v>356</v>
      </c>
      <c r="AK407" s="77" t="s">
        <v>357</v>
      </c>
      <c r="AL407" s="77" t="s">
        <v>358</v>
      </c>
      <c r="AM407" s="77" t="s">
        <v>170</v>
      </c>
      <c r="AN407" s="77" t="s">
        <v>359</v>
      </c>
      <c r="AO407" s="77" t="s">
        <v>360</v>
      </c>
      <c r="AP407" s="77" t="s">
        <v>360</v>
      </c>
      <c r="AQ407" s="77"/>
      <c r="AR407" s="79">
        <f>COUNTIF('Jalon + top _horaire passage'!A:A,A407)+IF(W407&lt;&gt;"",COUNTIF('Jalon + top _horaire passage'!A:A,W407),0)+IF(X407&lt;&gt;"",COUNTIF('Jalon + top _horaire passage'!A:A,X407),0)+IF(Y407&lt;&gt;"",COUNTIF('Jalon + top _horaire passage'!A:A,Y407),0)+IF(AA407&lt;&gt;"",COUNTIF('Jalon + top _horaire passage'!A:A,AA407),0)+IF(AB407&lt;&gt;"",COUNTIF('Jalon + top _horaire passage'!A:A,AB407),0)+IF(AD407&lt;&gt;"",COUNTIF('Jalon + top _horaire passage'!A:A,AD407),0)</f>
        <v>0</v>
      </c>
    </row>
    <row r="408" spans="1:44" x14ac:dyDescent="0.3">
      <c r="A408" s="77" t="s">
        <v>2213</v>
      </c>
      <c r="B408" s="159" t="s">
        <v>12762</v>
      </c>
      <c r="C408" s="78" t="s">
        <v>353</v>
      </c>
      <c r="D408" s="77" t="s">
        <v>1039</v>
      </c>
      <c r="E408" s="77" t="s">
        <v>2213</v>
      </c>
      <c r="F408" s="77" t="s">
        <v>3343</v>
      </c>
      <c r="G408" s="77" t="s">
        <v>349</v>
      </c>
      <c r="H408" s="77" t="s">
        <v>44</v>
      </c>
      <c r="I408" s="77" t="s">
        <v>166</v>
      </c>
      <c r="J408" s="77" t="s">
        <v>19</v>
      </c>
      <c r="K408" s="78" t="s">
        <v>18</v>
      </c>
      <c r="L408" s="77" t="s">
        <v>98</v>
      </c>
      <c r="M408" s="74" t="s">
        <v>12475</v>
      </c>
      <c r="N408" s="74" t="s">
        <v>10986</v>
      </c>
      <c r="O408" s="159"/>
      <c r="P408" s="77"/>
      <c r="Q408" s="77" t="s">
        <v>30</v>
      </c>
      <c r="R408" s="77" t="s">
        <v>2213</v>
      </c>
      <c r="S408" s="77"/>
      <c r="T408" s="77"/>
      <c r="U408" s="77" t="s">
        <v>11676</v>
      </c>
      <c r="V408" s="74" t="s">
        <v>97</v>
      </c>
      <c r="W408" s="100"/>
      <c r="X408" s="99"/>
      <c r="Y408" s="99"/>
      <c r="Z408" s="100"/>
      <c r="AA408" s="99" t="s">
        <v>2216</v>
      </c>
      <c r="AB408" s="99"/>
      <c r="AC408" s="100" t="s">
        <v>2214</v>
      </c>
      <c r="AD408" s="100" t="s">
        <v>2215</v>
      </c>
      <c r="AE408" s="83"/>
      <c r="AF408" s="54"/>
      <c r="AG408" s="78" t="s">
        <v>10998</v>
      </c>
      <c r="AH408" s="77" t="s">
        <v>354</v>
      </c>
      <c r="AI408" s="77" t="s">
        <v>355</v>
      </c>
      <c r="AJ408" s="77" t="s">
        <v>356</v>
      </c>
      <c r="AK408" s="77" t="s">
        <v>357</v>
      </c>
      <c r="AL408" s="77" t="s">
        <v>358</v>
      </c>
      <c r="AM408" s="77" t="s">
        <v>170</v>
      </c>
      <c r="AN408" s="77" t="s">
        <v>359</v>
      </c>
      <c r="AO408" s="77" t="s">
        <v>360</v>
      </c>
      <c r="AP408" s="77" t="s">
        <v>360</v>
      </c>
      <c r="AQ408" s="77"/>
      <c r="AR408" s="79">
        <f>COUNTIF('Jalon + top _horaire passage'!A:A,A408)+IF(W408&lt;&gt;"",COUNTIF('Jalon + top _horaire passage'!A:A,W408),0)+IF(X408&lt;&gt;"",COUNTIF('Jalon + top _horaire passage'!A:A,X408),0)+IF(Y408&lt;&gt;"",COUNTIF('Jalon + top _horaire passage'!A:A,Y408),0)+IF(AA408&lt;&gt;"",COUNTIF('Jalon + top _horaire passage'!A:A,AA408),0)+IF(AB408&lt;&gt;"",COUNTIF('Jalon + top _horaire passage'!A:A,AB408),0)+IF(AD408&lt;&gt;"",COUNTIF('Jalon + top _horaire passage'!A:A,AD408),0)</f>
        <v>0</v>
      </c>
    </row>
    <row r="409" spans="1:44" x14ac:dyDescent="0.3">
      <c r="A409" s="77" t="s">
        <v>2217</v>
      </c>
      <c r="B409" s="159" t="s">
        <v>12763</v>
      </c>
      <c r="C409" s="78" t="s">
        <v>353</v>
      </c>
      <c r="D409" s="77" t="s">
        <v>1039</v>
      </c>
      <c r="E409" s="77" t="s">
        <v>2217</v>
      </c>
      <c r="F409" s="77" t="s">
        <v>3343</v>
      </c>
      <c r="G409" s="77" t="s">
        <v>349</v>
      </c>
      <c r="H409" s="77" t="s">
        <v>44</v>
      </c>
      <c r="I409" s="77" t="s">
        <v>166</v>
      </c>
      <c r="J409" s="77" t="s">
        <v>19</v>
      </c>
      <c r="K409" s="78" t="s">
        <v>18</v>
      </c>
      <c r="L409" s="77" t="s">
        <v>98</v>
      </c>
      <c r="M409" s="74" t="s">
        <v>12475</v>
      </c>
      <c r="N409" s="74" t="s">
        <v>10986</v>
      </c>
      <c r="O409" s="159"/>
      <c r="P409" s="77" t="s">
        <v>2218</v>
      </c>
      <c r="Q409" s="77" t="s">
        <v>30</v>
      </c>
      <c r="R409" s="77" t="s">
        <v>2217</v>
      </c>
      <c r="S409" s="77"/>
      <c r="T409" s="77"/>
      <c r="U409" s="77" t="s">
        <v>11677</v>
      </c>
      <c r="V409" s="74" t="s">
        <v>97</v>
      </c>
      <c r="W409" s="100"/>
      <c r="X409" s="99"/>
      <c r="Y409" s="99"/>
      <c r="Z409" s="100"/>
      <c r="AA409" s="99" t="s">
        <v>2221</v>
      </c>
      <c r="AB409" s="99"/>
      <c r="AC409" s="100" t="s">
        <v>2219</v>
      </c>
      <c r="AD409" s="100" t="s">
        <v>2220</v>
      </c>
      <c r="AE409" s="83"/>
      <c r="AF409" s="54"/>
      <c r="AG409" s="78" t="s">
        <v>10998</v>
      </c>
      <c r="AH409" s="77" t="s">
        <v>354</v>
      </c>
      <c r="AI409" s="77" t="s">
        <v>355</v>
      </c>
      <c r="AJ409" s="77" t="s">
        <v>356</v>
      </c>
      <c r="AK409" s="77" t="s">
        <v>357</v>
      </c>
      <c r="AL409" s="77" t="s">
        <v>358</v>
      </c>
      <c r="AM409" s="77" t="s">
        <v>170</v>
      </c>
      <c r="AN409" s="77" t="s">
        <v>359</v>
      </c>
      <c r="AO409" s="77" t="s">
        <v>360</v>
      </c>
      <c r="AP409" s="77" t="s">
        <v>360</v>
      </c>
      <c r="AQ409" s="77"/>
      <c r="AR409" s="79">
        <f>COUNTIF('Jalon + top _horaire passage'!A:A,A409)+IF(W409&lt;&gt;"",COUNTIF('Jalon + top _horaire passage'!A:A,W409),0)+IF(X409&lt;&gt;"",COUNTIF('Jalon + top _horaire passage'!A:A,X409),0)+IF(Y409&lt;&gt;"",COUNTIF('Jalon + top _horaire passage'!A:A,Y409),0)+IF(AA409&lt;&gt;"",COUNTIF('Jalon + top _horaire passage'!A:A,AA409),0)+IF(AB409&lt;&gt;"",COUNTIF('Jalon + top _horaire passage'!A:A,AB409),0)+IF(AD409&lt;&gt;"",COUNTIF('Jalon + top _horaire passage'!A:A,AD409),0)</f>
        <v>0</v>
      </c>
    </row>
    <row r="410" spans="1:44" x14ac:dyDescent="0.3">
      <c r="A410" s="77" t="s">
        <v>2223</v>
      </c>
      <c r="B410" s="159">
        <v>0</v>
      </c>
      <c r="C410" s="78" t="s">
        <v>165</v>
      </c>
      <c r="D410" s="77" t="s">
        <v>42</v>
      </c>
      <c r="E410" s="77" t="s">
        <v>2222</v>
      </c>
      <c r="F410" s="77" t="s">
        <v>1812</v>
      </c>
      <c r="G410" s="77" t="s">
        <v>1813</v>
      </c>
      <c r="H410" s="77" t="s">
        <v>44</v>
      </c>
      <c r="I410" s="77" t="s">
        <v>166</v>
      </c>
      <c r="J410" s="77" t="s">
        <v>19</v>
      </c>
      <c r="K410" s="78" t="s">
        <v>376</v>
      </c>
      <c r="L410" s="77" t="s">
        <v>98</v>
      </c>
      <c r="M410" s="74" t="s">
        <v>12473</v>
      </c>
      <c r="N410" s="74" t="s">
        <v>13</v>
      </c>
      <c r="O410" s="159"/>
      <c r="P410" s="77" t="s">
        <v>2224</v>
      </c>
      <c r="Q410" s="77" t="s">
        <v>372</v>
      </c>
      <c r="R410" s="77" t="s">
        <v>2223</v>
      </c>
      <c r="S410" s="77" t="s">
        <v>165</v>
      </c>
      <c r="T410" s="77" t="s">
        <v>9241</v>
      </c>
      <c r="U410" s="77" t="s">
        <v>2225</v>
      </c>
      <c r="V410" s="74" t="s">
        <v>97</v>
      </c>
      <c r="W410" s="102" t="s">
        <v>2137</v>
      </c>
      <c r="X410" s="99"/>
      <c r="Y410" s="102"/>
      <c r="Z410" s="100"/>
      <c r="AA410" s="99"/>
      <c r="AB410" s="99"/>
      <c r="AC410" s="100"/>
      <c r="AD410" s="100" t="s">
        <v>2226</v>
      </c>
      <c r="AE410" s="83"/>
      <c r="AF410" s="54"/>
      <c r="AG410" s="78" t="s">
        <v>12882</v>
      </c>
      <c r="AH410" s="77" t="s">
        <v>919</v>
      </c>
      <c r="AI410" s="77" t="s">
        <v>652</v>
      </c>
      <c r="AJ410" s="77" t="s">
        <v>167</v>
      </c>
      <c r="AK410" s="77" t="s">
        <v>168</v>
      </c>
      <c r="AL410" s="77" t="s">
        <v>169</v>
      </c>
      <c r="AM410" s="77" t="s">
        <v>170</v>
      </c>
      <c r="AN410" s="77" t="s">
        <v>171</v>
      </c>
      <c r="AO410" s="77" t="s">
        <v>172</v>
      </c>
      <c r="AP410" s="77" t="s">
        <v>173</v>
      </c>
      <c r="AQ410" s="77"/>
      <c r="AR410" s="79">
        <f>COUNTIF('Jalon + top _horaire passage'!A:A,A410)+IF(W410&lt;&gt;"",COUNTIF('Jalon + top _horaire passage'!A:A,W410),0)+IF(X410&lt;&gt;"",COUNTIF('Jalon + top _horaire passage'!A:A,X410),0)+IF(Y410&lt;&gt;"",COUNTIF('Jalon + top _horaire passage'!A:A,Y410),0)+IF(AA410&lt;&gt;"",COUNTIF('Jalon + top _horaire passage'!A:A,AA410),0)+IF(AB410&lt;&gt;"",COUNTIF('Jalon + top _horaire passage'!A:A,AB410),0)+IF(AD410&lt;&gt;"",COUNTIF('Jalon + top _horaire passage'!A:A,AD410),0)</f>
        <v>0</v>
      </c>
    </row>
    <row r="411" spans="1:44" x14ac:dyDescent="0.3">
      <c r="A411" s="77" t="s">
        <v>2227</v>
      </c>
      <c r="B411" s="159" t="s">
        <v>2227</v>
      </c>
      <c r="C411" s="78" t="s">
        <v>40</v>
      </c>
      <c r="D411" s="77" t="s">
        <v>42</v>
      </c>
      <c r="E411" s="77" t="s">
        <v>2227</v>
      </c>
      <c r="F411" s="77" t="s">
        <v>2228</v>
      </c>
      <c r="G411" s="77" t="s">
        <v>639</v>
      </c>
      <c r="H411" s="77" t="s">
        <v>44</v>
      </c>
      <c r="I411" s="77" t="s">
        <v>39</v>
      </c>
      <c r="J411" s="77" t="s">
        <v>571</v>
      </c>
      <c r="K411" s="78" t="s">
        <v>34</v>
      </c>
      <c r="L411" s="77" t="s">
        <v>98</v>
      </c>
      <c r="M411" s="74" t="s">
        <v>12474</v>
      </c>
      <c r="N411" s="74" t="s">
        <v>13</v>
      </c>
      <c r="O411" s="159"/>
      <c r="P411" s="77" t="s">
        <v>2229</v>
      </c>
      <c r="Q411" s="77" t="s">
        <v>30</v>
      </c>
      <c r="R411" s="77" t="s">
        <v>2227</v>
      </c>
      <c r="S411" s="77"/>
      <c r="T411" s="77" t="s">
        <v>9241</v>
      </c>
      <c r="U411" s="77" t="s">
        <v>2230</v>
      </c>
      <c r="V411" s="74" t="s">
        <v>216</v>
      </c>
      <c r="W411" s="100"/>
      <c r="X411" s="99"/>
      <c r="Y411" s="99"/>
      <c r="Z411" s="100"/>
      <c r="AA411" s="99" t="s">
        <v>2233</v>
      </c>
      <c r="AB411" s="99"/>
      <c r="AC411" s="100" t="s">
        <v>2231</v>
      </c>
      <c r="AD411" s="100" t="s">
        <v>2232</v>
      </c>
      <c r="AE411" s="83"/>
      <c r="AF411" s="54"/>
      <c r="AG411" s="78" t="s">
        <v>12307</v>
      </c>
      <c r="AH411" s="77" t="s">
        <v>20</v>
      </c>
      <c r="AI411" s="77" t="s">
        <v>21</v>
      </c>
      <c r="AJ411" s="77" t="s">
        <v>46</v>
      </c>
      <c r="AK411" s="77" t="s">
        <v>47</v>
      </c>
      <c r="AL411" s="77" t="s">
        <v>48</v>
      </c>
      <c r="AM411" s="77" t="s">
        <v>25</v>
      </c>
      <c r="AN411" s="77" t="s">
        <v>49</v>
      </c>
      <c r="AO411" s="77" t="s">
        <v>50</v>
      </c>
      <c r="AP411" s="77" t="s">
        <v>51</v>
      </c>
      <c r="AQ411" s="77"/>
      <c r="AR411" s="79">
        <f>COUNTIF('Jalon + top _horaire passage'!A:A,A411)+IF(W411&lt;&gt;"",COUNTIF('Jalon + top _horaire passage'!A:A,W411),0)+IF(X411&lt;&gt;"",COUNTIF('Jalon + top _horaire passage'!A:A,X411),0)+IF(Y411&lt;&gt;"",COUNTIF('Jalon + top _horaire passage'!A:A,Y411),0)+IF(AA411&lt;&gt;"",COUNTIF('Jalon + top _horaire passage'!A:A,AA411),0)+IF(AB411&lt;&gt;"",COUNTIF('Jalon + top _horaire passage'!A:A,AB411),0)+IF(AD411&lt;&gt;"",COUNTIF('Jalon + top _horaire passage'!A:A,AD411),0)</f>
        <v>0</v>
      </c>
    </row>
    <row r="412" spans="1:44" x14ac:dyDescent="0.3">
      <c r="A412" s="77" t="s">
        <v>2234</v>
      </c>
      <c r="B412" s="159" t="s">
        <v>12</v>
      </c>
      <c r="C412" s="78" t="s">
        <v>40</v>
      </c>
      <c r="D412" s="77" t="s">
        <v>42</v>
      </c>
      <c r="E412" s="77" t="s">
        <v>2234</v>
      </c>
      <c r="F412" s="77" t="s">
        <v>1574</v>
      </c>
      <c r="G412" s="77" t="s">
        <v>1574</v>
      </c>
      <c r="H412" s="77" t="s">
        <v>44</v>
      </c>
      <c r="I412" s="77" t="s">
        <v>39</v>
      </c>
      <c r="J412" s="77" t="s">
        <v>19</v>
      </c>
      <c r="K412" s="78" t="s">
        <v>34</v>
      </c>
      <c r="L412" s="77" t="s">
        <v>98</v>
      </c>
      <c r="M412" s="74" t="s">
        <v>12473</v>
      </c>
      <c r="N412" s="74" t="s">
        <v>13</v>
      </c>
      <c r="O412" s="159"/>
      <c r="P412" s="77" t="s">
        <v>2235</v>
      </c>
      <c r="Q412" s="77" t="s">
        <v>30</v>
      </c>
      <c r="R412" s="77" t="s">
        <v>2234</v>
      </c>
      <c r="S412" s="77"/>
      <c r="T412" s="77"/>
      <c r="U412" s="77" t="s">
        <v>11216</v>
      </c>
      <c r="V412" s="74" t="s">
        <v>97</v>
      </c>
      <c r="W412" s="100"/>
      <c r="X412" s="99"/>
      <c r="Y412" s="99"/>
      <c r="Z412" s="100"/>
      <c r="AA412" s="99" t="s">
        <v>2238</v>
      </c>
      <c r="AB412" s="99"/>
      <c r="AC412" s="100" t="s">
        <v>2236</v>
      </c>
      <c r="AD412" s="100" t="s">
        <v>2237</v>
      </c>
      <c r="AE412" s="83"/>
      <c r="AF412" s="54"/>
      <c r="AG412" s="78" t="s">
        <v>10998</v>
      </c>
      <c r="AH412" s="77" t="s">
        <v>20</v>
      </c>
      <c r="AI412" s="77" t="s">
        <v>21</v>
      </c>
      <c r="AJ412" s="77" t="s">
        <v>46</v>
      </c>
      <c r="AK412" s="77" t="s">
        <v>1580</v>
      </c>
      <c r="AL412" s="77" t="s">
        <v>1581</v>
      </c>
      <c r="AM412" s="77" t="s">
        <v>25</v>
      </c>
      <c r="AN412" s="77" t="s">
        <v>49</v>
      </c>
      <c r="AO412" s="77" t="s">
        <v>1582</v>
      </c>
      <c r="AP412" s="77" t="s">
        <v>1583</v>
      </c>
      <c r="AQ412" s="77"/>
      <c r="AR412" s="79">
        <f>COUNTIF('Jalon + top _horaire passage'!A:A,A412)+IF(W412&lt;&gt;"",COUNTIF('Jalon + top _horaire passage'!A:A,W412),0)+IF(X412&lt;&gt;"",COUNTIF('Jalon + top _horaire passage'!A:A,X412),0)+IF(Y412&lt;&gt;"",COUNTIF('Jalon + top _horaire passage'!A:A,Y412),0)+IF(AA412&lt;&gt;"",COUNTIF('Jalon + top _horaire passage'!A:A,AA412),0)+IF(AB412&lt;&gt;"",COUNTIF('Jalon + top _horaire passage'!A:A,AB412),0)+IF(AD412&lt;&gt;"",COUNTIF('Jalon + top _horaire passage'!A:A,AD412),0)</f>
        <v>0</v>
      </c>
    </row>
    <row r="413" spans="1:44" x14ac:dyDescent="0.3">
      <c r="A413" s="77" t="s">
        <v>2239</v>
      </c>
      <c r="B413" s="159" t="s">
        <v>12845</v>
      </c>
      <c r="C413" s="78" t="s">
        <v>59</v>
      </c>
      <c r="D413" s="77" t="s">
        <v>42</v>
      </c>
      <c r="E413" s="77" t="s">
        <v>2239</v>
      </c>
      <c r="F413" s="77" t="s">
        <v>12373</v>
      </c>
      <c r="G413" s="77" t="s">
        <v>2240</v>
      </c>
      <c r="H413" s="77" t="s">
        <v>44</v>
      </c>
      <c r="I413" s="77" t="s">
        <v>17</v>
      </c>
      <c r="J413" s="77" t="s">
        <v>237</v>
      </c>
      <c r="K413" s="78" t="s">
        <v>34</v>
      </c>
      <c r="L413" s="77" t="s">
        <v>98</v>
      </c>
      <c r="M413" s="74" t="s">
        <v>12473</v>
      </c>
      <c r="N413" s="74" t="s">
        <v>13</v>
      </c>
      <c r="O413" s="159" t="s">
        <v>12470</v>
      </c>
      <c r="P413" s="77" t="s">
        <v>2241</v>
      </c>
      <c r="Q413" s="77" t="s">
        <v>30</v>
      </c>
      <c r="R413" s="77" t="s">
        <v>2239</v>
      </c>
      <c r="S413" s="77"/>
      <c r="T413" s="77"/>
      <c r="U413" s="77" t="s">
        <v>11540</v>
      </c>
      <c r="V413" s="74" t="s">
        <v>97</v>
      </c>
      <c r="W413" s="100"/>
      <c r="X413" s="99"/>
      <c r="Y413" s="99"/>
      <c r="Z413" s="100"/>
      <c r="AA413" s="99" t="s">
        <v>2244</v>
      </c>
      <c r="AB413" s="99"/>
      <c r="AC413" s="100" t="s">
        <v>2242</v>
      </c>
      <c r="AD413" s="100" t="s">
        <v>2243</v>
      </c>
      <c r="AE413" s="83"/>
      <c r="AF413" s="54"/>
      <c r="AG413" s="78" t="s">
        <v>10998</v>
      </c>
      <c r="AH413" s="77" t="s">
        <v>20</v>
      </c>
      <c r="AI413" s="77" t="s">
        <v>305</v>
      </c>
      <c r="AJ413" s="77" t="s">
        <v>306</v>
      </c>
      <c r="AK413" s="77" t="s">
        <v>307</v>
      </c>
      <c r="AL413" s="77" t="s">
        <v>815</v>
      </c>
      <c r="AM413" s="77" t="s">
        <v>25</v>
      </c>
      <c r="AN413" s="77" t="s">
        <v>309</v>
      </c>
      <c r="AO413" s="77" t="s">
        <v>310</v>
      </c>
      <c r="AP413" s="77" t="s">
        <v>311</v>
      </c>
      <c r="AQ413" s="77"/>
      <c r="AR413" s="79">
        <f>COUNTIF('Jalon + top _horaire passage'!A:A,A413)+IF(W413&lt;&gt;"",COUNTIF('Jalon + top _horaire passage'!A:A,W413),0)+IF(X413&lt;&gt;"",COUNTIF('Jalon + top _horaire passage'!A:A,X413),0)+IF(Y413&lt;&gt;"",COUNTIF('Jalon + top _horaire passage'!A:A,Y413),0)+IF(AA413&lt;&gt;"",COUNTIF('Jalon + top _horaire passage'!A:A,AA413),0)+IF(AB413&lt;&gt;"",COUNTIF('Jalon + top _horaire passage'!A:A,AB413),0)+IF(AD413&lt;&gt;"",COUNTIF('Jalon + top _horaire passage'!A:A,AD413),0)</f>
        <v>0</v>
      </c>
    </row>
    <row r="414" spans="1:44" x14ac:dyDescent="0.3">
      <c r="A414" s="77" t="s">
        <v>2245</v>
      </c>
      <c r="B414" s="159" t="s">
        <v>12736</v>
      </c>
      <c r="C414" s="78" t="s">
        <v>353</v>
      </c>
      <c r="D414" s="77" t="s">
        <v>42</v>
      </c>
      <c r="E414" s="77" t="s">
        <v>2245</v>
      </c>
      <c r="F414" s="77" t="s">
        <v>12374</v>
      </c>
      <c r="G414" s="77" t="s">
        <v>2246</v>
      </c>
      <c r="H414" s="77" t="s">
        <v>44</v>
      </c>
      <c r="I414" s="77" t="s">
        <v>166</v>
      </c>
      <c r="J414" s="77" t="s">
        <v>571</v>
      </c>
      <c r="K414" s="78" t="s">
        <v>34</v>
      </c>
      <c r="L414" s="77" t="s">
        <v>98</v>
      </c>
      <c r="M414" s="74" t="s">
        <v>12475</v>
      </c>
      <c r="N414" s="74" t="s">
        <v>13</v>
      </c>
      <c r="O414" s="159"/>
      <c r="P414" s="77" t="s">
        <v>2247</v>
      </c>
      <c r="Q414" s="77" t="s">
        <v>35</v>
      </c>
      <c r="R414" s="77" t="s">
        <v>2245</v>
      </c>
      <c r="S414" s="77"/>
      <c r="T414" s="77" t="s">
        <v>9241</v>
      </c>
      <c r="U414" s="77" t="s">
        <v>9241</v>
      </c>
      <c r="V414" s="74" t="s">
        <v>216</v>
      </c>
      <c r="W414" s="100"/>
      <c r="X414" s="99"/>
      <c r="Y414" s="99"/>
      <c r="Z414" s="100"/>
      <c r="AA414" s="99"/>
      <c r="AB414" s="99"/>
      <c r="AC414" s="100" t="s">
        <v>2245</v>
      </c>
      <c r="AD414" s="100" t="s">
        <v>2248</v>
      </c>
      <c r="AE414" s="83"/>
      <c r="AF414" s="54"/>
      <c r="AG414" s="78" t="s">
        <v>12307</v>
      </c>
      <c r="AH414" s="77" t="s">
        <v>354</v>
      </c>
      <c r="AI414" s="77" t="s">
        <v>355</v>
      </c>
      <c r="AJ414" s="77" t="s">
        <v>356</v>
      </c>
      <c r="AK414" s="77" t="s">
        <v>357</v>
      </c>
      <c r="AL414" s="77" t="s">
        <v>358</v>
      </c>
      <c r="AM414" s="77" t="s">
        <v>170</v>
      </c>
      <c r="AN414" s="77" t="s">
        <v>359</v>
      </c>
      <c r="AO414" s="77" t="s">
        <v>360</v>
      </c>
      <c r="AP414" s="77" t="s">
        <v>360</v>
      </c>
      <c r="AQ414" s="77"/>
      <c r="AR414" s="79">
        <f>COUNTIF('Jalon + top _horaire passage'!A:A,A414)+IF(W414&lt;&gt;"",COUNTIF('Jalon + top _horaire passage'!A:A,W414),0)+IF(X414&lt;&gt;"",COUNTIF('Jalon + top _horaire passage'!A:A,X414),0)+IF(Y414&lt;&gt;"",COUNTIF('Jalon + top _horaire passage'!A:A,Y414),0)+IF(AA414&lt;&gt;"",COUNTIF('Jalon + top _horaire passage'!A:A,AA414),0)+IF(AB414&lt;&gt;"",COUNTIF('Jalon + top _horaire passage'!A:A,AB414),0)+IF(AD414&lt;&gt;"",COUNTIF('Jalon + top _horaire passage'!A:A,AD414),0)</f>
        <v>0</v>
      </c>
    </row>
    <row r="415" spans="1:44" x14ac:dyDescent="0.3">
      <c r="A415" s="77" t="s">
        <v>2249</v>
      </c>
      <c r="B415" s="159" t="s">
        <v>2250</v>
      </c>
      <c r="C415" s="78" t="s">
        <v>40</v>
      </c>
      <c r="D415" s="77" t="s">
        <v>42</v>
      </c>
      <c r="E415" s="77" t="s">
        <v>2249</v>
      </c>
      <c r="F415" s="77" t="s">
        <v>12358</v>
      </c>
      <c r="G415" s="77" t="s">
        <v>1702</v>
      </c>
      <c r="H415" s="77" t="s">
        <v>44</v>
      </c>
      <c r="I415" s="77" t="s">
        <v>39</v>
      </c>
      <c r="J415" s="77" t="s">
        <v>19</v>
      </c>
      <c r="K415" s="78" t="s">
        <v>34</v>
      </c>
      <c r="L415" s="77" t="s">
        <v>98</v>
      </c>
      <c r="M415" s="74" t="s">
        <v>12474</v>
      </c>
      <c r="N415" s="74" t="s">
        <v>12032</v>
      </c>
      <c r="O415" s="159"/>
      <c r="P415" s="77" t="s">
        <v>2251</v>
      </c>
      <c r="Q415" s="77" t="s">
        <v>30</v>
      </c>
      <c r="R415" s="77" t="s">
        <v>2249</v>
      </c>
      <c r="S415" s="77"/>
      <c r="T415" s="77"/>
      <c r="U415" s="77" t="s">
        <v>11217</v>
      </c>
      <c r="V415" s="74" t="s">
        <v>97</v>
      </c>
      <c r="W415" s="100"/>
      <c r="X415" s="99"/>
      <c r="Y415" s="99"/>
      <c r="Z415" s="100"/>
      <c r="AA415" s="99" t="s">
        <v>2255</v>
      </c>
      <c r="AB415" s="99"/>
      <c r="AC415" s="100" t="s">
        <v>2253</v>
      </c>
      <c r="AD415" s="100" t="s">
        <v>2254</v>
      </c>
      <c r="AE415" s="83"/>
      <c r="AF415" s="54"/>
      <c r="AG415" s="78" t="s">
        <v>10998</v>
      </c>
      <c r="AH415" s="77" t="s">
        <v>20</v>
      </c>
      <c r="AI415" s="77" t="s">
        <v>21</v>
      </c>
      <c r="AJ415" s="77" t="s">
        <v>46</v>
      </c>
      <c r="AK415" s="77" t="s">
        <v>1005</v>
      </c>
      <c r="AL415" s="77" t="s">
        <v>1006</v>
      </c>
      <c r="AM415" s="77" t="s">
        <v>25</v>
      </c>
      <c r="AN415" s="77" t="s">
        <v>49</v>
      </c>
      <c r="AO415" s="77" t="s">
        <v>50</v>
      </c>
      <c r="AP415" s="77" t="s">
        <v>51</v>
      </c>
      <c r="AQ415" s="77"/>
      <c r="AR415" s="79">
        <f>COUNTIF('Jalon + top _horaire passage'!A:A,A415)+IF(W415&lt;&gt;"",COUNTIF('Jalon + top _horaire passage'!A:A,W415),0)+IF(X415&lt;&gt;"",COUNTIF('Jalon + top _horaire passage'!A:A,X415),0)+IF(Y415&lt;&gt;"",COUNTIF('Jalon + top _horaire passage'!A:A,Y415),0)+IF(AA415&lt;&gt;"",COUNTIF('Jalon + top _horaire passage'!A:A,AA415),0)+IF(AB415&lt;&gt;"",COUNTIF('Jalon + top _horaire passage'!A:A,AB415),0)+IF(AD415&lt;&gt;"",COUNTIF('Jalon + top _horaire passage'!A:A,AD415),0)</f>
        <v>0</v>
      </c>
    </row>
    <row r="416" spans="1:44" x14ac:dyDescent="0.3">
      <c r="A416" s="77" t="s">
        <v>2256</v>
      </c>
      <c r="B416" s="159" t="s">
        <v>2257</v>
      </c>
      <c r="C416" s="78" t="s">
        <v>40</v>
      </c>
      <c r="D416" s="77" t="s">
        <v>42</v>
      </c>
      <c r="E416" s="77" t="s">
        <v>2256</v>
      </c>
      <c r="F416" s="77" t="s">
        <v>12358</v>
      </c>
      <c r="G416" s="77" t="s">
        <v>1702</v>
      </c>
      <c r="H416" s="77" t="s">
        <v>44</v>
      </c>
      <c r="I416" s="77" t="s">
        <v>39</v>
      </c>
      <c r="J416" s="77" t="s">
        <v>19</v>
      </c>
      <c r="K416" s="78" t="s">
        <v>34</v>
      </c>
      <c r="L416" s="77" t="s">
        <v>98</v>
      </c>
      <c r="M416" s="74" t="s">
        <v>12474</v>
      </c>
      <c r="N416" s="74" t="s">
        <v>12032</v>
      </c>
      <c r="O416" s="159"/>
      <c r="P416" s="77" t="s">
        <v>2258</v>
      </c>
      <c r="Q416" s="77" t="s">
        <v>30</v>
      </c>
      <c r="R416" s="77" t="s">
        <v>2256</v>
      </c>
      <c r="S416" s="77"/>
      <c r="T416" s="77"/>
      <c r="U416" s="77" t="s">
        <v>11218</v>
      </c>
      <c r="V416" s="74" t="s">
        <v>97</v>
      </c>
      <c r="W416" s="100"/>
      <c r="X416" s="99"/>
      <c r="Y416" s="99"/>
      <c r="Z416" s="100"/>
      <c r="AA416" s="99" t="s">
        <v>2262</v>
      </c>
      <c r="AB416" s="99"/>
      <c r="AC416" s="100" t="s">
        <v>2260</v>
      </c>
      <c r="AD416" s="100" t="s">
        <v>2261</v>
      </c>
      <c r="AE416" s="83"/>
      <c r="AF416" s="54"/>
      <c r="AG416" s="78" t="s">
        <v>10998</v>
      </c>
      <c r="AH416" s="77" t="s">
        <v>20</v>
      </c>
      <c r="AI416" s="77" t="s">
        <v>21</v>
      </c>
      <c r="AJ416" s="77" t="s">
        <v>46</v>
      </c>
      <c r="AK416" s="77" t="s">
        <v>1005</v>
      </c>
      <c r="AL416" s="77" t="s">
        <v>1006</v>
      </c>
      <c r="AM416" s="77" t="s">
        <v>25</v>
      </c>
      <c r="AN416" s="77" t="s">
        <v>49</v>
      </c>
      <c r="AO416" s="77" t="s">
        <v>50</v>
      </c>
      <c r="AP416" s="77" t="s">
        <v>51</v>
      </c>
      <c r="AQ416" s="77"/>
      <c r="AR416" s="79">
        <f>COUNTIF('Jalon + top _horaire passage'!A:A,A416)+IF(W416&lt;&gt;"",COUNTIF('Jalon + top _horaire passage'!A:A,W416),0)+IF(X416&lt;&gt;"",COUNTIF('Jalon + top _horaire passage'!A:A,X416),0)+IF(Y416&lt;&gt;"",COUNTIF('Jalon + top _horaire passage'!A:A,Y416),0)+IF(AA416&lt;&gt;"",COUNTIF('Jalon + top _horaire passage'!A:A,AA416),0)+IF(AB416&lt;&gt;"",COUNTIF('Jalon + top _horaire passage'!A:A,AB416),0)+IF(AD416&lt;&gt;"",COUNTIF('Jalon + top _horaire passage'!A:A,AD416),0)</f>
        <v>0</v>
      </c>
    </row>
    <row r="417" spans="1:44" x14ac:dyDescent="0.3">
      <c r="A417" s="77" t="s">
        <v>2263</v>
      </c>
      <c r="B417" s="159" t="s">
        <v>2264</v>
      </c>
      <c r="C417" s="78" t="s">
        <v>40</v>
      </c>
      <c r="D417" s="77" t="s">
        <v>1284</v>
      </c>
      <c r="E417" s="77" t="s">
        <v>2263</v>
      </c>
      <c r="F417" s="77" t="s">
        <v>10315</v>
      </c>
      <c r="G417" s="77" t="s">
        <v>732</v>
      </c>
      <c r="H417" s="77" t="s">
        <v>44</v>
      </c>
      <c r="I417" s="77" t="s">
        <v>39</v>
      </c>
      <c r="J417" s="77" t="s">
        <v>19</v>
      </c>
      <c r="K417" s="78" t="s">
        <v>18</v>
      </c>
      <c r="L417" s="77" t="s">
        <v>98</v>
      </c>
      <c r="M417" s="74" t="s">
        <v>12475</v>
      </c>
      <c r="N417" s="74" t="s">
        <v>10986</v>
      </c>
      <c r="O417" s="159"/>
      <c r="P417" s="77" t="s">
        <v>2265</v>
      </c>
      <c r="Q417" s="77" t="s">
        <v>30</v>
      </c>
      <c r="R417" s="77" t="s">
        <v>2263</v>
      </c>
      <c r="S417" s="77"/>
      <c r="T417" s="77"/>
      <c r="U417" s="77" t="s">
        <v>11219</v>
      </c>
      <c r="V417" s="74" t="s">
        <v>97</v>
      </c>
      <c r="W417" s="100"/>
      <c r="X417" s="99"/>
      <c r="Y417" s="99"/>
      <c r="Z417" s="100"/>
      <c r="AA417" s="99" t="s">
        <v>2268</v>
      </c>
      <c r="AB417" s="99"/>
      <c r="AC417" s="100" t="s">
        <v>2266</v>
      </c>
      <c r="AD417" s="100" t="s">
        <v>2267</v>
      </c>
      <c r="AE417" s="83"/>
      <c r="AF417" s="54"/>
      <c r="AG417" s="78" t="s">
        <v>10998</v>
      </c>
      <c r="AH417" s="77" t="s">
        <v>20</v>
      </c>
      <c r="AI417" s="77" t="s">
        <v>21</v>
      </c>
      <c r="AJ417" s="77" t="s">
        <v>46</v>
      </c>
      <c r="AK417" s="77" t="s">
        <v>47</v>
      </c>
      <c r="AL417" s="77" t="s">
        <v>738</v>
      </c>
      <c r="AM417" s="77" t="s">
        <v>25</v>
      </c>
      <c r="AN417" s="77" t="s">
        <v>49</v>
      </c>
      <c r="AO417" s="77" t="s">
        <v>50</v>
      </c>
      <c r="AP417" s="77" t="s">
        <v>51</v>
      </c>
      <c r="AQ417" s="77"/>
      <c r="AR417" s="79">
        <f>COUNTIF('Jalon + top _horaire passage'!A:A,A417)+IF(W417&lt;&gt;"",COUNTIF('Jalon + top _horaire passage'!A:A,W417),0)+IF(X417&lt;&gt;"",COUNTIF('Jalon + top _horaire passage'!A:A,X417),0)+IF(Y417&lt;&gt;"",COUNTIF('Jalon + top _horaire passage'!A:A,Y417),0)+IF(AA417&lt;&gt;"",COUNTIF('Jalon + top _horaire passage'!A:A,AA417),0)+IF(AB417&lt;&gt;"",COUNTIF('Jalon + top _horaire passage'!A:A,AB417),0)+IF(AD417&lt;&gt;"",COUNTIF('Jalon + top _horaire passage'!A:A,AD417),0)</f>
        <v>0</v>
      </c>
    </row>
    <row r="418" spans="1:44" x14ac:dyDescent="0.3">
      <c r="A418" s="77" t="s">
        <v>2269</v>
      </c>
      <c r="B418" s="159" t="s">
        <v>2270</v>
      </c>
      <c r="C418" s="78" t="s">
        <v>199</v>
      </c>
      <c r="D418" s="77" t="s">
        <v>42</v>
      </c>
      <c r="E418" s="77" t="s">
        <v>2269</v>
      </c>
      <c r="F418" s="77" t="s">
        <v>1049</v>
      </c>
      <c r="G418" s="77" t="s">
        <v>195</v>
      </c>
      <c r="H418" s="77" t="s">
        <v>44</v>
      </c>
      <c r="I418" s="77" t="s">
        <v>17</v>
      </c>
      <c r="J418" s="77" t="s">
        <v>237</v>
      </c>
      <c r="K418" s="78" t="s">
        <v>34</v>
      </c>
      <c r="L418" s="77" t="s">
        <v>98</v>
      </c>
      <c r="M418" s="74" t="s">
        <v>12473</v>
      </c>
      <c r="N418" s="74" t="s">
        <v>13</v>
      </c>
      <c r="O418" s="159"/>
      <c r="P418" s="77" t="s">
        <v>2271</v>
      </c>
      <c r="Q418" s="77" t="s">
        <v>30</v>
      </c>
      <c r="R418" s="77" t="s">
        <v>2269</v>
      </c>
      <c r="S418" s="77"/>
      <c r="T418" s="77"/>
      <c r="U418" s="77" t="s">
        <v>11532</v>
      </c>
      <c r="V418" s="74" t="s">
        <v>97</v>
      </c>
      <c r="W418" s="100"/>
      <c r="X418" s="99"/>
      <c r="Y418" s="99"/>
      <c r="Z418" s="100"/>
      <c r="AA418" s="99" t="s">
        <v>2274</v>
      </c>
      <c r="AB418" s="99"/>
      <c r="AC418" s="100" t="s">
        <v>2272</v>
      </c>
      <c r="AD418" s="100" t="s">
        <v>2273</v>
      </c>
      <c r="AE418" s="83"/>
      <c r="AF418" s="54"/>
      <c r="AG418" s="78" t="s">
        <v>10998</v>
      </c>
      <c r="AH418" s="77" t="s">
        <v>20</v>
      </c>
      <c r="AI418" s="77" t="s">
        <v>21</v>
      </c>
      <c r="AJ418" s="77" t="s">
        <v>22</v>
      </c>
      <c r="AK418" s="77" t="s">
        <v>200</v>
      </c>
      <c r="AL418" s="77" t="s">
        <v>201</v>
      </c>
      <c r="AM418" s="77" t="s">
        <v>25</v>
      </c>
      <c r="AN418" s="77" t="s">
        <v>202</v>
      </c>
      <c r="AO418" s="77" t="s">
        <v>203</v>
      </c>
      <c r="AP418" s="77" t="s">
        <v>204</v>
      </c>
      <c r="AQ418" s="77"/>
      <c r="AR418" s="79">
        <f>COUNTIF('Jalon + top _horaire passage'!A:A,A418)+IF(W418&lt;&gt;"",COUNTIF('Jalon + top _horaire passage'!A:A,W418),0)+IF(X418&lt;&gt;"",COUNTIF('Jalon + top _horaire passage'!A:A,X418),0)+IF(Y418&lt;&gt;"",COUNTIF('Jalon + top _horaire passage'!A:A,Y418),0)+IF(AA418&lt;&gt;"",COUNTIF('Jalon + top _horaire passage'!A:A,AA418),0)+IF(AB418&lt;&gt;"",COUNTIF('Jalon + top _horaire passage'!A:A,AB418),0)+IF(AD418&lt;&gt;"",COUNTIF('Jalon + top _horaire passage'!A:A,AD418),0)</f>
        <v>0</v>
      </c>
    </row>
    <row r="419" spans="1:44" x14ac:dyDescent="0.3">
      <c r="A419" s="77" t="s">
        <v>2275</v>
      </c>
      <c r="B419" s="176" t="s">
        <v>12629</v>
      </c>
      <c r="C419" s="78" t="s">
        <v>384</v>
      </c>
      <c r="D419" s="77" t="s">
        <v>42</v>
      </c>
      <c r="E419" s="77" t="s">
        <v>2275</v>
      </c>
      <c r="F419" s="77" t="s">
        <v>3033</v>
      </c>
      <c r="G419" s="77" t="s">
        <v>12353</v>
      </c>
      <c r="H419" s="77" t="s">
        <v>44</v>
      </c>
      <c r="I419" s="77" t="s">
        <v>17</v>
      </c>
      <c r="J419" s="77" t="s">
        <v>19</v>
      </c>
      <c r="K419" s="78" t="s">
        <v>34</v>
      </c>
      <c r="L419" s="77" t="s">
        <v>98</v>
      </c>
      <c r="M419" s="74" t="s">
        <v>12474</v>
      </c>
      <c r="N419" s="74" t="s">
        <v>13</v>
      </c>
      <c r="O419" s="159"/>
      <c r="P419" s="77" t="s">
        <v>2276</v>
      </c>
      <c r="Q419" s="77" t="s">
        <v>35</v>
      </c>
      <c r="R419" s="77" t="s">
        <v>2275</v>
      </c>
      <c r="S419" s="77"/>
      <c r="T419" s="77" t="s">
        <v>9241</v>
      </c>
      <c r="U419" s="77" t="s">
        <v>2275</v>
      </c>
      <c r="V419" s="74" t="s">
        <v>231</v>
      </c>
      <c r="W419" s="100"/>
      <c r="X419" s="99"/>
      <c r="Y419" s="99"/>
      <c r="Z419" s="100"/>
      <c r="AA419" s="99" t="s">
        <v>2279</v>
      </c>
      <c r="AB419" s="99"/>
      <c r="AC419" s="100" t="s">
        <v>2277</v>
      </c>
      <c r="AD419" s="100" t="s">
        <v>2278</v>
      </c>
      <c r="AE419" s="83"/>
      <c r="AF419" s="54"/>
      <c r="AG419" s="78" t="s">
        <v>10992</v>
      </c>
      <c r="AH419" s="77" t="s">
        <v>222</v>
      </c>
      <c r="AI419" s="77" t="s">
        <v>223</v>
      </c>
      <c r="AJ419" s="77" t="s">
        <v>386</v>
      </c>
      <c r="AK419" s="77" t="s">
        <v>387</v>
      </c>
      <c r="AL419" s="77" t="s">
        <v>388</v>
      </c>
      <c r="AM419" s="77" t="s">
        <v>25</v>
      </c>
      <c r="AN419" s="77" t="s">
        <v>389</v>
      </c>
      <c r="AO419" s="77" t="s">
        <v>984</v>
      </c>
      <c r="AP419" s="77" t="s">
        <v>985</v>
      </c>
      <c r="AQ419" s="77"/>
      <c r="AR419" s="79">
        <f>COUNTIF('Jalon + top _horaire passage'!A:A,A419)+IF(W419&lt;&gt;"",COUNTIF('Jalon + top _horaire passage'!A:A,W419),0)+IF(X419&lt;&gt;"",COUNTIF('Jalon + top _horaire passage'!A:A,X419),0)+IF(Y419&lt;&gt;"",COUNTIF('Jalon + top _horaire passage'!A:A,Y419),0)+IF(AA419&lt;&gt;"",COUNTIF('Jalon + top _horaire passage'!A:A,AA419),0)+IF(AB419&lt;&gt;"",COUNTIF('Jalon + top _horaire passage'!A:A,AB419),0)+IF(AD419&lt;&gt;"",COUNTIF('Jalon + top _horaire passage'!A:A,AD419),0)</f>
        <v>0</v>
      </c>
    </row>
    <row r="420" spans="1:44" x14ac:dyDescent="0.3">
      <c r="A420" s="77" t="s">
        <v>2280</v>
      </c>
      <c r="B420" s="159" t="s">
        <v>2282</v>
      </c>
      <c r="C420" s="78" t="s">
        <v>384</v>
      </c>
      <c r="D420" s="77" t="s">
        <v>42</v>
      </c>
      <c r="E420" s="77" t="s">
        <v>2280</v>
      </c>
      <c r="F420" s="77" t="s">
        <v>2316</v>
      </c>
      <c r="G420" s="77" t="s">
        <v>2281</v>
      </c>
      <c r="H420" s="77" t="s">
        <v>44</v>
      </c>
      <c r="I420" s="77" t="s">
        <v>17</v>
      </c>
      <c r="J420" s="77" t="s">
        <v>237</v>
      </c>
      <c r="K420" s="78" t="s">
        <v>34</v>
      </c>
      <c r="L420" s="77" t="s">
        <v>98</v>
      </c>
      <c r="M420" s="74" t="s">
        <v>12474</v>
      </c>
      <c r="N420" s="74" t="s">
        <v>13</v>
      </c>
      <c r="O420" s="159"/>
      <c r="P420" s="77" t="s">
        <v>2283</v>
      </c>
      <c r="Q420" s="77" t="s">
        <v>35</v>
      </c>
      <c r="R420" s="77" t="s">
        <v>2280</v>
      </c>
      <c r="S420" s="77"/>
      <c r="T420" s="77" t="s">
        <v>9241</v>
      </c>
      <c r="U420" s="77" t="s">
        <v>9241</v>
      </c>
      <c r="V420" s="74" t="s">
        <v>231</v>
      </c>
      <c r="W420" s="100"/>
      <c r="X420" s="99"/>
      <c r="Y420" s="99"/>
      <c r="Z420" s="100"/>
      <c r="AA420" s="99"/>
      <c r="AB420" s="99"/>
      <c r="AC420" s="100" t="s">
        <v>2280</v>
      </c>
      <c r="AD420" s="100" t="s">
        <v>2284</v>
      </c>
      <c r="AE420" s="83"/>
      <c r="AF420" s="54"/>
      <c r="AG420" s="78" t="s">
        <v>10992</v>
      </c>
      <c r="AH420" s="77" t="s">
        <v>222</v>
      </c>
      <c r="AI420" s="77" t="s">
        <v>223</v>
      </c>
      <c r="AJ420" s="77" t="s">
        <v>386</v>
      </c>
      <c r="AK420" s="77" t="s">
        <v>387</v>
      </c>
      <c r="AL420" s="77" t="s">
        <v>388</v>
      </c>
      <c r="AM420" s="77" t="s">
        <v>25</v>
      </c>
      <c r="AN420" s="77" t="s">
        <v>389</v>
      </c>
      <c r="AO420" s="77" t="s">
        <v>2285</v>
      </c>
      <c r="AP420" s="77" t="s">
        <v>2286</v>
      </c>
      <c r="AQ420" s="77"/>
      <c r="AR420" s="79">
        <f>COUNTIF('Jalon + top _horaire passage'!A:A,A420)+IF(W420&lt;&gt;"",COUNTIF('Jalon + top _horaire passage'!A:A,W420),0)+IF(X420&lt;&gt;"",COUNTIF('Jalon + top _horaire passage'!A:A,X420),0)+IF(Y420&lt;&gt;"",COUNTIF('Jalon + top _horaire passage'!A:A,Y420),0)+IF(AA420&lt;&gt;"",COUNTIF('Jalon + top _horaire passage'!A:A,AA420),0)+IF(AB420&lt;&gt;"",COUNTIF('Jalon + top _horaire passage'!A:A,AB420),0)+IF(AD420&lt;&gt;"",COUNTIF('Jalon + top _horaire passage'!A:A,AD420),0)</f>
        <v>0</v>
      </c>
    </row>
    <row r="421" spans="1:44" x14ac:dyDescent="0.3">
      <c r="A421" s="77" t="s">
        <v>2289</v>
      </c>
      <c r="B421" s="159" t="s">
        <v>2290</v>
      </c>
      <c r="C421" s="78" t="s">
        <v>220</v>
      </c>
      <c r="D421" s="77" t="s">
        <v>42</v>
      </c>
      <c r="E421" s="77" t="s">
        <v>2287</v>
      </c>
      <c r="F421" s="77" t="s">
        <v>12375</v>
      </c>
      <c r="G421" s="77" t="s">
        <v>2288</v>
      </c>
      <c r="H421" s="77" t="s">
        <v>44</v>
      </c>
      <c r="I421" s="77" t="s">
        <v>221</v>
      </c>
      <c r="J421" s="77" t="s">
        <v>19</v>
      </c>
      <c r="K421" s="78" t="s">
        <v>34</v>
      </c>
      <c r="L421" s="77" t="s">
        <v>98</v>
      </c>
      <c r="M421" s="74" t="s">
        <v>12474</v>
      </c>
      <c r="N421" s="74" t="s">
        <v>13</v>
      </c>
      <c r="O421" s="159" t="s">
        <v>12470</v>
      </c>
      <c r="P421" s="77" t="s">
        <v>2291</v>
      </c>
      <c r="Q421" s="77" t="s">
        <v>30</v>
      </c>
      <c r="R421" s="77" t="s">
        <v>2289</v>
      </c>
      <c r="S421" s="77"/>
      <c r="T421" s="77"/>
      <c r="U421" s="77" t="s">
        <v>11103</v>
      </c>
      <c r="V421" s="74" t="s">
        <v>97</v>
      </c>
      <c r="W421" s="100"/>
      <c r="X421" s="99"/>
      <c r="Y421" s="99"/>
      <c r="Z421" s="100"/>
      <c r="AA421" s="99" t="s">
        <v>2296</v>
      </c>
      <c r="AB421" s="99"/>
      <c r="AC421" s="100" t="s">
        <v>2292</v>
      </c>
      <c r="AD421" s="100" t="s">
        <v>2293</v>
      </c>
      <c r="AE421" s="83"/>
      <c r="AF421" s="54"/>
      <c r="AG421" s="78" t="s">
        <v>10998</v>
      </c>
      <c r="AH421" s="77" t="s">
        <v>20</v>
      </c>
      <c r="AI421" s="77" t="s">
        <v>21</v>
      </c>
      <c r="AJ421" s="77" t="s">
        <v>46</v>
      </c>
      <c r="AK421" s="77" t="s">
        <v>1005</v>
      </c>
      <c r="AL421" s="77" t="s">
        <v>1006</v>
      </c>
      <c r="AM421" s="77" t="s">
        <v>227</v>
      </c>
      <c r="AN421" s="77" t="s">
        <v>228</v>
      </c>
      <c r="AO421" s="77" t="s">
        <v>2294</v>
      </c>
      <c r="AP421" s="77" t="s">
        <v>2295</v>
      </c>
      <c r="AQ421" s="77"/>
      <c r="AR421" s="79">
        <f>COUNTIF('Jalon + top _horaire passage'!A:A,A421)+IF(W421&lt;&gt;"",COUNTIF('Jalon + top _horaire passage'!A:A,W421),0)+IF(X421&lt;&gt;"",COUNTIF('Jalon + top _horaire passage'!A:A,X421),0)+IF(Y421&lt;&gt;"",COUNTIF('Jalon + top _horaire passage'!A:A,Y421),0)+IF(AA421&lt;&gt;"",COUNTIF('Jalon + top _horaire passage'!A:A,AA421),0)+IF(AB421&lt;&gt;"",COUNTIF('Jalon + top _horaire passage'!A:A,AB421),0)+IF(AD421&lt;&gt;"",COUNTIF('Jalon + top _horaire passage'!A:A,AD421),0)</f>
        <v>0</v>
      </c>
    </row>
    <row r="422" spans="1:44" x14ac:dyDescent="0.3">
      <c r="A422" s="77" t="s">
        <v>2297</v>
      </c>
      <c r="B422" s="159" t="s">
        <v>2298</v>
      </c>
      <c r="C422" s="78" t="s">
        <v>40</v>
      </c>
      <c r="D422" s="77" t="s">
        <v>42</v>
      </c>
      <c r="E422" s="77" t="s">
        <v>2297</v>
      </c>
      <c r="F422" s="77" t="s">
        <v>12338</v>
      </c>
      <c r="G422" s="77" t="s">
        <v>631</v>
      </c>
      <c r="H422" s="77" t="s">
        <v>44</v>
      </c>
      <c r="I422" s="77" t="s">
        <v>39</v>
      </c>
      <c r="J422" s="77" t="s">
        <v>19</v>
      </c>
      <c r="K422" s="78" t="s">
        <v>34</v>
      </c>
      <c r="L422" s="77" t="s">
        <v>98</v>
      </c>
      <c r="M422" s="74" t="s">
        <v>12474</v>
      </c>
      <c r="N422" s="74">
        <f>+N2248</f>
        <v>0</v>
      </c>
      <c r="O422" s="159" t="s">
        <v>12470</v>
      </c>
      <c r="P422" s="77" t="s">
        <v>2299</v>
      </c>
      <c r="Q422" s="77" t="s">
        <v>35</v>
      </c>
      <c r="R422" s="77" t="s">
        <v>2297</v>
      </c>
      <c r="S422" s="77"/>
      <c r="T422" s="77"/>
      <c r="U422" s="77" t="s">
        <v>2297</v>
      </c>
      <c r="V422" s="74" t="s">
        <v>97</v>
      </c>
      <c r="W422" s="100"/>
      <c r="X422" s="99"/>
      <c r="Y422" s="99"/>
      <c r="Z422" s="100"/>
      <c r="AA422" s="99" t="s">
        <v>11824</v>
      </c>
      <c r="AB422" s="99"/>
      <c r="AC422" s="100" t="s">
        <v>2301</v>
      </c>
      <c r="AD422" s="100" t="s">
        <v>2302</v>
      </c>
      <c r="AE422" s="83"/>
      <c r="AF422" s="54"/>
      <c r="AG422" s="78" t="s">
        <v>10998</v>
      </c>
      <c r="AH422" s="77" t="s">
        <v>20</v>
      </c>
      <c r="AI422" s="77" t="s">
        <v>21</v>
      </c>
      <c r="AJ422" s="77" t="s">
        <v>46</v>
      </c>
      <c r="AK422" s="77" t="s">
        <v>47</v>
      </c>
      <c r="AL422" s="77" t="s">
        <v>48</v>
      </c>
      <c r="AM422" s="77" t="s">
        <v>25</v>
      </c>
      <c r="AN422" s="77" t="s">
        <v>49</v>
      </c>
      <c r="AO422" s="77" t="s">
        <v>50</v>
      </c>
      <c r="AP422" s="77" t="s">
        <v>51</v>
      </c>
      <c r="AQ422" s="77"/>
      <c r="AR422" s="79">
        <f>COUNTIF('Jalon + top _horaire passage'!A:A,A422)+IF(W422&lt;&gt;"",COUNTIF('Jalon + top _horaire passage'!A:A,W422),0)+IF(X422&lt;&gt;"",COUNTIF('Jalon + top _horaire passage'!A:A,X422),0)+IF(Y422&lt;&gt;"",COUNTIF('Jalon + top _horaire passage'!A:A,Y422),0)+IF(AA422&lt;&gt;"",COUNTIF('Jalon + top _horaire passage'!A:A,AA422),0)+IF(AB422&lt;&gt;"",COUNTIF('Jalon + top _horaire passage'!A:A,AB422),0)+IF(AD422&lt;&gt;"",COUNTIF('Jalon + top _horaire passage'!A:A,AD422),0)</f>
        <v>0</v>
      </c>
    </row>
    <row r="423" spans="1:44" x14ac:dyDescent="0.3">
      <c r="A423" s="77" t="s">
        <v>2303</v>
      </c>
      <c r="B423" s="159" t="s">
        <v>2304</v>
      </c>
      <c r="C423" s="78" t="s">
        <v>40</v>
      </c>
      <c r="D423" s="77" t="s">
        <v>1284</v>
      </c>
      <c r="E423" s="77" t="s">
        <v>2303</v>
      </c>
      <c r="F423" s="77" t="s">
        <v>10315</v>
      </c>
      <c r="G423" s="77" t="s">
        <v>732</v>
      </c>
      <c r="H423" s="77" t="s">
        <v>44</v>
      </c>
      <c r="I423" s="77" t="s">
        <v>39</v>
      </c>
      <c r="J423" s="77" t="s">
        <v>19</v>
      </c>
      <c r="K423" s="78" t="s">
        <v>18</v>
      </c>
      <c r="L423" s="77" t="s">
        <v>98</v>
      </c>
      <c r="M423" s="74" t="s">
        <v>12475</v>
      </c>
      <c r="N423" s="74" t="s">
        <v>10986</v>
      </c>
      <c r="O423" s="159"/>
      <c r="P423" s="77" t="s">
        <v>2305</v>
      </c>
      <c r="Q423" s="77" t="s">
        <v>30</v>
      </c>
      <c r="R423" s="77" t="s">
        <v>2303</v>
      </c>
      <c r="S423" s="77"/>
      <c r="T423" s="77"/>
      <c r="U423" s="77" t="s">
        <v>11220</v>
      </c>
      <c r="V423" s="74" t="s">
        <v>97</v>
      </c>
      <c r="W423" s="100"/>
      <c r="X423" s="99"/>
      <c r="Y423" s="99"/>
      <c r="Z423" s="100"/>
      <c r="AA423" s="99" t="s">
        <v>2309</v>
      </c>
      <c r="AB423" s="99"/>
      <c r="AC423" s="100" t="s">
        <v>2307</v>
      </c>
      <c r="AD423" s="100" t="s">
        <v>2308</v>
      </c>
      <c r="AE423" s="83"/>
      <c r="AF423" s="54"/>
      <c r="AG423" s="78" t="s">
        <v>10998</v>
      </c>
      <c r="AH423" s="77" t="s">
        <v>20</v>
      </c>
      <c r="AI423" s="77" t="s">
        <v>21</v>
      </c>
      <c r="AJ423" s="77" t="s">
        <v>46</v>
      </c>
      <c r="AK423" s="77" t="s">
        <v>47</v>
      </c>
      <c r="AL423" s="77" t="s">
        <v>738</v>
      </c>
      <c r="AM423" s="77" t="s">
        <v>25</v>
      </c>
      <c r="AN423" s="77" t="s">
        <v>49</v>
      </c>
      <c r="AO423" s="77" t="s">
        <v>50</v>
      </c>
      <c r="AP423" s="77" t="s">
        <v>51</v>
      </c>
      <c r="AQ423" s="77"/>
      <c r="AR423" s="79">
        <f>COUNTIF('Jalon + top _horaire passage'!A:A,A423)+IF(W423&lt;&gt;"",COUNTIF('Jalon + top _horaire passage'!A:A,W423),0)+IF(X423&lt;&gt;"",COUNTIF('Jalon + top _horaire passage'!A:A,X423),0)+IF(Y423&lt;&gt;"",COUNTIF('Jalon + top _horaire passage'!A:A,Y423),0)+IF(AA423&lt;&gt;"",COUNTIF('Jalon + top _horaire passage'!A:A,AA423),0)+IF(AB423&lt;&gt;"",COUNTIF('Jalon + top _horaire passage'!A:A,AB423),0)+IF(AD423&lt;&gt;"",COUNTIF('Jalon + top _horaire passage'!A:A,AD423),0)</f>
        <v>0</v>
      </c>
    </row>
    <row r="424" spans="1:44" x14ac:dyDescent="0.3">
      <c r="A424" s="77" t="s">
        <v>2310</v>
      </c>
      <c r="B424" s="159" t="s">
        <v>2311</v>
      </c>
      <c r="C424" s="78" t="s">
        <v>40</v>
      </c>
      <c r="D424" s="77" t="s">
        <v>1284</v>
      </c>
      <c r="E424" s="77" t="s">
        <v>2310</v>
      </c>
      <c r="F424" s="77" t="s">
        <v>10315</v>
      </c>
      <c r="G424" s="77" t="s">
        <v>732</v>
      </c>
      <c r="H424" s="77" t="s">
        <v>44</v>
      </c>
      <c r="I424" s="77" t="s">
        <v>39</v>
      </c>
      <c r="J424" s="77" t="s">
        <v>237</v>
      </c>
      <c r="K424" s="78" t="s">
        <v>18</v>
      </c>
      <c r="L424" s="77" t="s">
        <v>98</v>
      </c>
      <c r="M424" s="74" t="s">
        <v>12475</v>
      </c>
      <c r="N424" s="74" t="s">
        <v>10986</v>
      </c>
      <c r="O424" s="159"/>
      <c r="P424" s="77"/>
      <c r="Q424" s="77" t="s">
        <v>30</v>
      </c>
      <c r="R424" s="77" t="s">
        <v>2310</v>
      </c>
      <c r="S424" s="77"/>
      <c r="T424" s="77"/>
      <c r="U424" s="77" t="s">
        <v>11221</v>
      </c>
      <c r="V424" s="74" t="s">
        <v>97</v>
      </c>
      <c r="W424" s="100"/>
      <c r="X424" s="99"/>
      <c r="Y424" s="99"/>
      <c r="Z424" s="100"/>
      <c r="AA424" s="99" t="s">
        <v>2314</v>
      </c>
      <c r="AB424" s="99"/>
      <c r="AC424" s="100" t="s">
        <v>2312</v>
      </c>
      <c r="AD424" s="100" t="s">
        <v>2313</v>
      </c>
      <c r="AE424" s="83"/>
      <c r="AF424" s="54"/>
      <c r="AG424" s="78" t="s">
        <v>10998</v>
      </c>
      <c r="AH424" s="77" t="s">
        <v>20</v>
      </c>
      <c r="AI424" s="77" t="s">
        <v>21</v>
      </c>
      <c r="AJ424" s="77" t="s">
        <v>46</v>
      </c>
      <c r="AK424" s="77" t="s">
        <v>47</v>
      </c>
      <c r="AL424" s="77" t="s">
        <v>738</v>
      </c>
      <c r="AM424" s="77" t="s">
        <v>25</v>
      </c>
      <c r="AN424" s="77" t="s">
        <v>49</v>
      </c>
      <c r="AO424" s="77" t="s">
        <v>50</v>
      </c>
      <c r="AP424" s="77" t="s">
        <v>51</v>
      </c>
      <c r="AQ424" s="77"/>
      <c r="AR424" s="79">
        <f>COUNTIF('Jalon + top _horaire passage'!A:A,A424)+IF(W424&lt;&gt;"",COUNTIF('Jalon + top _horaire passage'!A:A,W424),0)+IF(X424&lt;&gt;"",COUNTIF('Jalon + top _horaire passage'!A:A,X424),0)+IF(Y424&lt;&gt;"",COUNTIF('Jalon + top _horaire passage'!A:A,Y424),0)+IF(AA424&lt;&gt;"",COUNTIF('Jalon + top _horaire passage'!A:A,AA424),0)+IF(AB424&lt;&gt;"",COUNTIF('Jalon + top _horaire passage'!A:A,AB424),0)+IF(AD424&lt;&gt;"",COUNTIF('Jalon + top _horaire passage'!A:A,AD424),0)</f>
        <v>0</v>
      </c>
    </row>
    <row r="425" spans="1:44" x14ac:dyDescent="0.3">
      <c r="A425" s="77" t="s">
        <v>2315</v>
      </c>
      <c r="B425" s="159" t="s">
        <v>2317</v>
      </c>
      <c r="C425" s="78" t="s">
        <v>892</v>
      </c>
      <c r="D425" s="77" t="s">
        <v>42</v>
      </c>
      <c r="E425" s="77" t="s">
        <v>2315</v>
      </c>
      <c r="F425" s="77" t="s">
        <v>2316</v>
      </c>
      <c r="G425" s="77" t="s">
        <v>2281</v>
      </c>
      <c r="H425" s="77" t="s">
        <v>44</v>
      </c>
      <c r="I425" s="77" t="s">
        <v>221</v>
      </c>
      <c r="J425" s="77" t="s">
        <v>19</v>
      </c>
      <c r="K425" s="78" t="s">
        <v>34</v>
      </c>
      <c r="L425" s="77" t="s">
        <v>98</v>
      </c>
      <c r="M425" s="74" t="s">
        <v>12474</v>
      </c>
      <c r="N425" s="74" t="s">
        <v>13</v>
      </c>
      <c r="O425" s="159"/>
      <c r="P425" s="77" t="s">
        <v>2318</v>
      </c>
      <c r="Q425" s="77" t="s">
        <v>30</v>
      </c>
      <c r="R425" s="77" t="s">
        <v>2315</v>
      </c>
      <c r="S425" s="77"/>
      <c r="T425" s="77"/>
      <c r="U425" s="77" t="s">
        <v>11104</v>
      </c>
      <c r="V425" s="74" t="s">
        <v>97</v>
      </c>
      <c r="W425" s="100"/>
      <c r="X425" s="99"/>
      <c r="Y425" s="99"/>
      <c r="Z425" s="100"/>
      <c r="AA425" s="99" t="s">
        <v>2321</v>
      </c>
      <c r="AB425" s="99"/>
      <c r="AC425" s="100" t="s">
        <v>2319</v>
      </c>
      <c r="AD425" s="100" t="s">
        <v>2320</v>
      </c>
      <c r="AE425" s="83"/>
      <c r="AF425" s="54"/>
      <c r="AG425" s="78" t="s">
        <v>10998</v>
      </c>
      <c r="AH425" s="77" t="s">
        <v>222</v>
      </c>
      <c r="AI425" s="77" t="s">
        <v>223</v>
      </c>
      <c r="AJ425" s="77" t="s">
        <v>386</v>
      </c>
      <c r="AK425" s="77" t="s">
        <v>387</v>
      </c>
      <c r="AL425" s="77" t="s">
        <v>388</v>
      </c>
      <c r="AM425" s="77" t="s">
        <v>25</v>
      </c>
      <c r="AN425" s="77" t="s">
        <v>389</v>
      </c>
      <c r="AO425" s="77" t="s">
        <v>2285</v>
      </c>
      <c r="AP425" s="77" t="s">
        <v>2286</v>
      </c>
      <c r="AQ425" s="77"/>
      <c r="AR425" s="79">
        <f>COUNTIF('Jalon + top _horaire passage'!A:A,A425)+IF(W425&lt;&gt;"",COUNTIF('Jalon + top _horaire passage'!A:A,W425),0)+IF(X425&lt;&gt;"",COUNTIF('Jalon + top _horaire passage'!A:A,X425),0)+IF(Y425&lt;&gt;"",COUNTIF('Jalon + top _horaire passage'!A:A,Y425),0)+IF(AA425&lt;&gt;"",COUNTIF('Jalon + top _horaire passage'!A:A,AA425),0)+IF(AB425&lt;&gt;"",COUNTIF('Jalon + top _horaire passage'!A:A,AB425),0)+IF(AD425&lt;&gt;"",COUNTIF('Jalon + top _horaire passage'!A:A,AD425),0)</f>
        <v>0</v>
      </c>
    </row>
    <row r="426" spans="1:44" x14ac:dyDescent="0.3">
      <c r="A426" s="77" t="s">
        <v>2322</v>
      </c>
      <c r="B426" s="159">
        <v>0</v>
      </c>
      <c r="C426" s="78" t="s">
        <v>892</v>
      </c>
      <c r="D426" s="77" t="s">
        <v>42</v>
      </c>
      <c r="E426" s="77" t="s">
        <v>2322</v>
      </c>
      <c r="F426" s="77" t="s">
        <v>2316</v>
      </c>
      <c r="G426" s="77" t="s">
        <v>2281</v>
      </c>
      <c r="H426" s="77" t="s">
        <v>44</v>
      </c>
      <c r="I426" s="77" t="s">
        <v>221</v>
      </c>
      <c r="J426" s="77" t="s">
        <v>19</v>
      </c>
      <c r="K426" s="78" t="s">
        <v>34</v>
      </c>
      <c r="L426" s="77" t="s">
        <v>98</v>
      </c>
      <c r="M426" s="74" t="s">
        <v>12474</v>
      </c>
      <c r="N426" s="74" t="s">
        <v>13</v>
      </c>
      <c r="O426" s="159"/>
      <c r="P426" s="77" t="s">
        <v>2323</v>
      </c>
      <c r="Q426" s="77" t="s">
        <v>35</v>
      </c>
      <c r="R426" s="77" t="s">
        <v>2322</v>
      </c>
      <c r="S426" s="77"/>
      <c r="T426" s="77" t="s">
        <v>9241</v>
      </c>
      <c r="U426" s="77" t="s">
        <v>9241</v>
      </c>
      <c r="V426" s="74" t="s">
        <v>97</v>
      </c>
      <c r="W426" s="100"/>
      <c r="X426" s="99"/>
      <c r="Y426" s="99"/>
      <c r="Z426" s="100"/>
      <c r="AA426" s="99"/>
      <c r="AB426" s="99"/>
      <c r="AC426" s="100" t="s">
        <v>2322</v>
      </c>
      <c r="AD426" s="100" t="s">
        <v>2324</v>
      </c>
      <c r="AE426" s="83"/>
      <c r="AF426" s="54"/>
      <c r="AG426" s="78" t="s">
        <v>10998</v>
      </c>
      <c r="AH426" s="77" t="s">
        <v>222</v>
      </c>
      <c r="AI426" s="77" t="s">
        <v>223</v>
      </c>
      <c r="AJ426" s="77" t="s">
        <v>386</v>
      </c>
      <c r="AK426" s="77" t="s">
        <v>387</v>
      </c>
      <c r="AL426" s="77" t="s">
        <v>388</v>
      </c>
      <c r="AM426" s="77" t="s">
        <v>25</v>
      </c>
      <c r="AN426" s="77" t="s">
        <v>389</v>
      </c>
      <c r="AO426" s="77" t="s">
        <v>2285</v>
      </c>
      <c r="AP426" s="77" t="s">
        <v>2286</v>
      </c>
      <c r="AQ426" s="77"/>
      <c r="AR426" s="79">
        <f>COUNTIF('Jalon + top _horaire passage'!A:A,A426)+IF(W426&lt;&gt;"",COUNTIF('Jalon + top _horaire passage'!A:A,W426),0)+IF(X426&lt;&gt;"",COUNTIF('Jalon + top _horaire passage'!A:A,X426),0)+IF(Y426&lt;&gt;"",COUNTIF('Jalon + top _horaire passage'!A:A,Y426),0)+IF(AA426&lt;&gt;"",COUNTIF('Jalon + top _horaire passage'!A:A,AA426),0)+IF(AB426&lt;&gt;"",COUNTIF('Jalon + top _horaire passage'!A:A,AB426),0)+IF(AD426&lt;&gt;"",COUNTIF('Jalon + top _horaire passage'!A:A,AD426),0)</f>
        <v>0</v>
      </c>
    </row>
    <row r="427" spans="1:44" x14ac:dyDescent="0.3">
      <c r="A427" s="77" t="s">
        <v>2325</v>
      </c>
      <c r="B427" s="159">
        <v>0</v>
      </c>
      <c r="C427" s="78" t="s">
        <v>892</v>
      </c>
      <c r="D427" s="77" t="s">
        <v>42</v>
      </c>
      <c r="E427" s="77" t="s">
        <v>2325</v>
      </c>
      <c r="F427" s="77" t="s">
        <v>2316</v>
      </c>
      <c r="G427" s="77" t="s">
        <v>2281</v>
      </c>
      <c r="H427" s="77" t="s">
        <v>44</v>
      </c>
      <c r="I427" s="77" t="s">
        <v>221</v>
      </c>
      <c r="J427" s="77" t="s">
        <v>19</v>
      </c>
      <c r="K427" s="78" t="s">
        <v>34</v>
      </c>
      <c r="L427" s="77" t="s">
        <v>98</v>
      </c>
      <c r="M427" s="74" t="s">
        <v>12474</v>
      </c>
      <c r="N427" s="74" t="s">
        <v>13</v>
      </c>
      <c r="O427" s="159"/>
      <c r="P427" s="77" t="s">
        <v>2326</v>
      </c>
      <c r="Q427" s="77" t="s">
        <v>35</v>
      </c>
      <c r="R427" s="77" t="s">
        <v>2325</v>
      </c>
      <c r="S427" s="77"/>
      <c r="T427" s="77" t="s">
        <v>9241</v>
      </c>
      <c r="U427" s="77" t="s">
        <v>9241</v>
      </c>
      <c r="V427" s="74" t="s">
        <v>97</v>
      </c>
      <c r="W427" s="100"/>
      <c r="X427" s="99"/>
      <c r="Y427" s="99"/>
      <c r="Z427" s="100"/>
      <c r="AA427" s="99"/>
      <c r="AB427" s="99"/>
      <c r="AC427" s="100" t="s">
        <v>2325</v>
      </c>
      <c r="AD427" s="100" t="s">
        <v>2327</v>
      </c>
      <c r="AE427" s="83"/>
      <c r="AF427" s="54"/>
      <c r="AG427" s="78" t="s">
        <v>10998</v>
      </c>
      <c r="AH427" s="77" t="s">
        <v>222</v>
      </c>
      <c r="AI427" s="77" t="s">
        <v>223</v>
      </c>
      <c r="AJ427" s="77" t="s">
        <v>386</v>
      </c>
      <c r="AK427" s="77" t="s">
        <v>387</v>
      </c>
      <c r="AL427" s="77" t="s">
        <v>388</v>
      </c>
      <c r="AM427" s="77" t="s">
        <v>25</v>
      </c>
      <c r="AN427" s="77" t="s">
        <v>389</v>
      </c>
      <c r="AO427" s="77" t="s">
        <v>2285</v>
      </c>
      <c r="AP427" s="77" t="s">
        <v>2286</v>
      </c>
      <c r="AQ427" s="77"/>
      <c r="AR427" s="79">
        <f>COUNTIF('Jalon + top _horaire passage'!A:A,A427)+IF(W427&lt;&gt;"",COUNTIF('Jalon + top _horaire passage'!A:A,W427),0)+IF(X427&lt;&gt;"",COUNTIF('Jalon + top _horaire passage'!A:A,X427),0)+IF(Y427&lt;&gt;"",COUNTIF('Jalon + top _horaire passage'!A:A,Y427),0)+IF(AA427&lt;&gt;"",COUNTIF('Jalon + top _horaire passage'!A:A,AA427),0)+IF(AB427&lt;&gt;"",COUNTIF('Jalon + top _horaire passage'!A:A,AB427),0)+IF(AD427&lt;&gt;"",COUNTIF('Jalon + top _horaire passage'!A:A,AD427),0)</f>
        <v>0</v>
      </c>
    </row>
    <row r="428" spans="1:44" x14ac:dyDescent="0.3">
      <c r="A428" s="77" t="s">
        <v>2328</v>
      </c>
      <c r="B428" s="159">
        <v>0</v>
      </c>
      <c r="C428" s="78" t="s">
        <v>892</v>
      </c>
      <c r="D428" s="77" t="s">
        <v>42</v>
      </c>
      <c r="E428" s="77" t="s">
        <v>2328</v>
      </c>
      <c r="F428" s="77" t="s">
        <v>2316</v>
      </c>
      <c r="G428" s="77" t="s">
        <v>2281</v>
      </c>
      <c r="H428" s="77" t="s">
        <v>44</v>
      </c>
      <c r="I428" s="77" t="s">
        <v>221</v>
      </c>
      <c r="J428" s="77" t="s">
        <v>19</v>
      </c>
      <c r="K428" s="78" t="s">
        <v>34</v>
      </c>
      <c r="L428" s="77" t="s">
        <v>15</v>
      </c>
      <c r="M428" s="74" t="s">
        <v>12474</v>
      </c>
      <c r="N428" s="74" t="s">
        <v>13</v>
      </c>
      <c r="O428" s="159"/>
      <c r="P428" s="77" t="s">
        <v>2329</v>
      </c>
      <c r="Q428" s="77" t="s">
        <v>35</v>
      </c>
      <c r="R428" s="77" t="s">
        <v>2328</v>
      </c>
      <c r="S428" s="77"/>
      <c r="T428" s="77"/>
      <c r="U428" s="77" t="s">
        <v>2328</v>
      </c>
      <c r="V428" s="74" t="s">
        <v>97</v>
      </c>
      <c r="W428" s="100"/>
      <c r="X428" s="99"/>
      <c r="Y428" s="99"/>
      <c r="Z428" s="100"/>
      <c r="AA428" s="99"/>
      <c r="AB428" s="99"/>
      <c r="AC428" s="100" t="s">
        <v>2328</v>
      </c>
      <c r="AD428" s="100" t="s">
        <v>2330</v>
      </c>
      <c r="AE428" s="83"/>
      <c r="AF428" s="54"/>
      <c r="AG428" s="78" t="s">
        <v>10999</v>
      </c>
      <c r="AH428" s="77" t="s">
        <v>222</v>
      </c>
      <c r="AI428" s="77" t="s">
        <v>223</v>
      </c>
      <c r="AJ428" s="77" t="s">
        <v>386</v>
      </c>
      <c r="AK428" s="77" t="s">
        <v>387</v>
      </c>
      <c r="AL428" s="77" t="s">
        <v>388</v>
      </c>
      <c r="AM428" s="77" t="s">
        <v>25</v>
      </c>
      <c r="AN428" s="77" t="s">
        <v>389</v>
      </c>
      <c r="AO428" s="77" t="s">
        <v>2285</v>
      </c>
      <c r="AP428" s="77" t="s">
        <v>2286</v>
      </c>
      <c r="AQ428" s="77"/>
      <c r="AR428" s="79">
        <f>COUNTIF('Jalon + top _horaire passage'!A:A,A428)+IF(W428&lt;&gt;"",COUNTIF('Jalon + top _horaire passage'!A:A,W428),0)+IF(X428&lt;&gt;"",COUNTIF('Jalon + top _horaire passage'!A:A,X428),0)+IF(Y428&lt;&gt;"",COUNTIF('Jalon + top _horaire passage'!A:A,Y428),0)+IF(AA428&lt;&gt;"",COUNTIF('Jalon + top _horaire passage'!A:A,AA428),0)+IF(AB428&lt;&gt;"",COUNTIF('Jalon + top _horaire passage'!A:A,AB428),0)+IF(AD428&lt;&gt;"",COUNTIF('Jalon + top _horaire passage'!A:A,AD428),0)</f>
        <v>0</v>
      </c>
    </row>
    <row r="429" spans="1:44" x14ac:dyDescent="0.3">
      <c r="A429" s="77" t="s">
        <v>2331</v>
      </c>
      <c r="B429" s="159">
        <v>0</v>
      </c>
      <c r="C429" s="78" t="s">
        <v>892</v>
      </c>
      <c r="D429" s="77" t="s">
        <v>42</v>
      </c>
      <c r="E429" s="77" t="s">
        <v>2331</v>
      </c>
      <c r="F429" s="77" t="s">
        <v>2316</v>
      </c>
      <c r="G429" s="77" t="s">
        <v>2281</v>
      </c>
      <c r="H429" s="77" t="s">
        <v>44</v>
      </c>
      <c r="I429" s="77" t="s">
        <v>221</v>
      </c>
      <c r="J429" s="77" t="s">
        <v>19</v>
      </c>
      <c r="K429" s="78" t="s">
        <v>34</v>
      </c>
      <c r="L429" s="77" t="s">
        <v>98</v>
      </c>
      <c r="M429" s="74" t="s">
        <v>12474</v>
      </c>
      <c r="N429" s="74" t="s">
        <v>13</v>
      </c>
      <c r="O429" s="159"/>
      <c r="P429" s="77" t="s">
        <v>2332</v>
      </c>
      <c r="Q429" s="77" t="s">
        <v>35</v>
      </c>
      <c r="R429" s="77" t="s">
        <v>2331</v>
      </c>
      <c r="S429" s="77"/>
      <c r="T429" s="77" t="s">
        <v>9241</v>
      </c>
      <c r="U429" s="77" t="s">
        <v>9241</v>
      </c>
      <c r="V429" s="74" t="s">
        <v>97</v>
      </c>
      <c r="W429" s="100"/>
      <c r="X429" s="99"/>
      <c r="Y429" s="99"/>
      <c r="Z429" s="100"/>
      <c r="AA429" s="99"/>
      <c r="AB429" s="99"/>
      <c r="AC429" s="100" t="s">
        <v>2331</v>
      </c>
      <c r="AD429" s="100" t="s">
        <v>2333</v>
      </c>
      <c r="AE429" s="83"/>
      <c r="AF429" s="54"/>
      <c r="AG429" s="78" t="s">
        <v>10998</v>
      </c>
      <c r="AH429" s="77" t="s">
        <v>222</v>
      </c>
      <c r="AI429" s="77" t="s">
        <v>223</v>
      </c>
      <c r="AJ429" s="77" t="s">
        <v>386</v>
      </c>
      <c r="AK429" s="77" t="s">
        <v>387</v>
      </c>
      <c r="AL429" s="77" t="s">
        <v>388</v>
      </c>
      <c r="AM429" s="77" t="s">
        <v>25</v>
      </c>
      <c r="AN429" s="77" t="s">
        <v>389</v>
      </c>
      <c r="AO429" s="77" t="s">
        <v>2285</v>
      </c>
      <c r="AP429" s="77" t="s">
        <v>2286</v>
      </c>
      <c r="AQ429" s="77"/>
      <c r="AR429" s="79">
        <f>COUNTIF('Jalon + top _horaire passage'!A:A,A429)+IF(W429&lt;&gt;"",COUNTIF('Jalon + top _horaire passage'!A:A,W429),0)+IF(X429&lt;&gt;"",COUNTIF('Jalon + top _horaire passage'!A:A,X429),0)+IF(Y429&lt;&gt;"",COUNTIF('Jalon + top _horaire passage'!A:A,Y429),0)+IF(AA429&lt;&gt;"",COUNTIF('Jalon + top _horaire passage'!A:A,AA429),0)+IF(AB429&lt;&gt;"",COUNTIF('Jalon + top _horaire passage'!A:A,AB429),0)+IF(AD429&lt;&gt;"",COUNTIF('Jalon + top _horaire passage'!A:A,AD429),0)</f>
        <v>0</v>
      </c>
    </row>
    <row r="430" spans="1:44" x14ac:dyDescent="0.3">
      <c r="A430" s="77" t="s">
        <v>2334</v>
      </c>
      <c r="B430" s="159">
        <v>0</v>
      </c>
      <c r="C430" s="78" t="s">
        <v>892</v>
      </c>
      <c r="D430" s="77" t="s">
        <v>42</v>
      </c>
      <c r="E430" s="77" t="s">
        <v>2334</v>
      </c>
      <c r="F430" s="77" t="s">
        <v>2316</v>
      </c>
      <c r="G430" s="77" t="s">
        <v>2281</v>
      </c>
      <c r="H430" s="77" t="s">
        <v>44</v>
      </c>
      <c r="I430" s="77" t="s">
        <v>221</v>
      </c>
      <c r="J430" s="77" t="s">
        <v>19</v>
      </c>
      <c r="K430" s="78" t="s">
        <v>34</v>
      </c>
      <c r="L430" s="77" t="s">
        <v>98</v>
      </c>
      <c r="M430" s="74" t="s">
        <v>12474</v>
      </c>
      <c r="N430" s="74" t="s">
        <v>12032</v>
      </c>
      <c r="O430" s="159"/>
      <c r="P430" s="77" t="s">
        <v>2335</v>
      </c>
      <c r="Q430" s="77" t="s">
        <v>35</v>
      </c>
      <c r="R430" s="77" t="s">
        <v>2334</v>
      </c>
      <c r="S430" s="77"/>
      <c r="T430" s="77" t="s">
        <v>9241</v>
      </c>
      <c r="U430" s="77" t="s">
        <v>9241</v>
      </c>
      <c r="V430" s="74" t="s">
        <v>97</v>
      </c>
      <c r="W430" s="100"/>
      <c r="X430" s="99"/>
      <c r="Y430" s="99"/>
      <c r="Z430" s="100"/>
      <c r="AA430" s="99"/>
      <c r="AB430" s="99"/>
      <c r="AC430" s="100" t="s">
        <v>2334</v>
      </c>
      <c r="AD430" s="100" t="s">
        <v>2336</v>
      </c>
      <c r="AE430" s="83"/>
      <c r="AF430" s="54"/>
      <c r="AG430" s="78" t="s">
        <v>10998</v>
      </c>
      <c r="AH430" s="77" t="s">
        <v>222</v>
      </c>
      <c r="AI430" s="77" t="s">
        <v>223</v>
      </c>
      <c r="AJ430" s="77" t="s">
        <v>386</v>
      </c>
      <c r="AK430" s="77" t="s">
        <v>387</v>
      </c>
      <c r="AL430" s="77" t="s">
        <v>388</v>
      </c>
      <c r="AM430" s="77" t="s">
        <v>25</v>
      </c>
      <c r="AN430" s="77" t="s">
        <v>389</v>
      </c>
      <c r="AO430" s="77" t="s">
        <v>2285</v>
      </c>
      <c r="AP430" s="77" t="s">
        <v>2286</v>
      </c>
      <c r="AQ430" s="77"/>
      <c r="AR430" s="79">
        <f>COUNTIF('Jalon + top _horaire passage'!A:A,A430)+IF(W430&lt;&gt;"",COUNTIF('Jalon + top _horaire passage'!A:A,W430),0)+IF(X430&lt;&gt;"",COUNTIF('Jalon + top _horaire passage'!A:A,X430),0)+IF(Y430&lt;&gt;"",COUNTIF('Jalon + top _horaire passage'!A:A,Y430),0)+IF(AA430&lt;&gt;"",COUNTIF('Jalon + top _horaire passage'!A:A,AA430),0)+IF(AB430&lt;&gt;"",COUNTIF('Jalon + top _horaire passage'!A:A,AB430),0)+IF(AD430&lt;&gt;"",COUNTIF('Jalon + top _horaire passage'!A:A,AD430),0)</f>
        <v>0</v>
      </c>
    </row>
    <row r="431" spans="1:44" x14ac:dyDescent="0.3">
      <c r="A431" s="77" t="s">
        <v>2337</v>
      </c>
      <c r="B431" s="159">
        <v>0</v>
      </c>
      <c r="C431" s="78" t="s">
        <v>892</v>
      </c>
      <c r="D431" s="77" t="s">
        <v>42</v>
      </c>
      <c r="E431" s="77" t="s">
        <v>2337</v>
      </c>
      <c r="F431" s="77" t="s">
        <v>2316</v>
      </c>
      <c r="G431" s="77" t="s">
        <v>2281</v>
      </c>
      <c r="H431" s="77" t="s">
        <v>44</v>
      </c>
      <c r="I431" s="77" t="s">
        <v>221</v>
      </c>
      <c r="J431" s="77" t="s">
        <v>19</v>
      </c>
      <c r="K431" s="78" t="s">
        <v>34</v>
      </c>
      <c r="L431" s="77" t="s">
        <v>98</v>
      </c>
      <c r="M431" s="74" t="s">
        <v>12474</v>
      </c>
      <c r="N431" s="74" t="s">
        <v>13</v>
      </c>
      <c r="O431" s="159"/>
      <c r="P431" s="77" t="s">
        <v>2338</v>
      </c>
      <c r="Q431" s="77" t="s">
        <v>35</v>
      </c>
      <c r="R431" s="77" t="s">
        <v>2337</v>
      </c>
      <c r="S431" s="77"/>
      <c r="T431" s="77" t="s">
        <v>9241</v>
      </c>
      <c r="U431" s="77" t="s">
        <v>9241</v>
      </c>
      <c r="V431" s="74" t="s">
        <v>97</v>
      </c>
      <c r="W431" s="100"/>
      <c r="X431" s="99"/>
      <c r="Y431" s="99"/>
      <c r="Z431" s="100"/>
      <c r="AA431" s="99"/>
      <c r="AB431" s="99"/>
      <c r="AC431" s="100" t="s">
        <v>2337</v>
      </c>
      <c r="AD431" s="100" t="s">
        <v>2339</v>
      </c>
      <c r="AE431" s="83"/>
      <c r="AF431" s="54"/>
      <c r="AG431" s="78" t="s">
        <v>10998</v>
      </c>
      <c r="AH431" s="77" t="s">
        <v>222</v>
      </c>
      <c r="AI431" s="77" t="s">
        <v>223</v>
      </c>
      <c r="AJ431" s="77" t="s">
        <v>386</v>
      </c>
      <c r="AK431" s="77" t="s">
        <v>387</v>
      </c>
      <c r="AL431" s="77" t="s">
        <v>388</v>
      </c>
      <c r="AM431" s="77" t="s">
        <v>25</v>
      </c>
      <c r="AN431" s="77" t="s">
        <v>389</v>
      </c>
      <c r="AO431" s="77" t="s">
        <v>2285</v>
      </c>
      <c r="AP431" s="77" t="s">
        <v>2286</v>
      </c>
      <c r="AQ431" s="77"/>
      <c r="AR431" s="79">
        <f>COUNTIF('Jalon + top _horaire passage'!A:A,A431)+IF(W431&lt;&gt;"",COUNTIF('Jalon + top _horaire passage'!A:A,W431),0)+IF(X431&lt;&gt;"",COUNTIF('Jalon + top _horaire passage'!A:A,X431),0)+IF(Y431&lt;&gt;"",COUNTIF('Jalon + top _horaire passage'!A:A,Y431),0)+IF(AA431&lt;&gt;"",COUNTIF('Jalon + top _horaire passage'!A:A,AA431),0)+IF(AB431&lt;&gt;"",COUNTIF('Jalon + top _horaire passage'!A:A,AB431),0)+IF(AD431&lt;&gt;"",COUNTIF('Jalon + top _horaire passage'!A:A,AD431),0)</f>
        <v>0</v>
      </c>
    </row>
    <row r="432" spans="1:44" x14ac:dyDescent="0.3">
      <c r="A432" s="77" t="s">
        <v>2340</v>
      </c>
      <c r="B432" s="159">
        <v>0</v>
      </c>
      <c r="C432" s="78" t="s">
        <v>892</v>
      </c>
      <c r="D432" s="77" t="s">
        <v>42</v>
      </c>
      <c r="E432" s="77" t="s">
        <v>2340</v>
      </c>
      <c r="F432" s="77" t="s">
        <v>2316</v>
      </c>
      <c r="G432" s="77" t="s">
        <v>2281</v>
      </c>
      <c r="H432" s="77" t="s">
        <v>44</v>
      </c>
      <c r="I432" s="77" t="s">
        <v>221</v>
      </c>
      <c r="J432" s="77" t="s">
        <v>19</v>
      </c>
      <c r="K432" s="78" t="s">
        <v>34</v>
      </c>
      <c r="L432" s="77" t="s">
        <v>98</v>
      </c>
      <c r="M432" s="74" t="s">
        <v>12474</v>
      </c>
      <c r="N432" s="74" t="s">
        <v>13</v>
      </c>
      <c r="O432" s="159"/>
      <c r="P432" s="77" t="s">
        <v>2341</v>
      </c>
      <c r="Q432" s="77" t="s">
        <v>35</v>
      </c>
      <c r="R432" s="77" t="s">
        <v>2340</v>
      </c>
      <c r="S432" s="77"/>
      <c r="T432" s="77" t="s">
        <v>9241</v>
      </c>
      <c r="U432" s="77" t="s">
        <v>9241</v>
      </c>
      <c r="V432" s="74" t="s">
        <v>97</v>
      </c>
      <c r="W432" s="100"/>
      <c r="X432" s="99"/>
      <c r="Y432" s="99"/>
      <c r="Z432" s="100"/>
      <c r="AA432" s="99"/>
      <c r="AB432" s="99"/>
      <c r="AC432" s="100" t="s">
        <v>2340</v>
      </c>
      <c r="AD432" s="100" t="s">
        <v>2342</v>
      </c>
      <c r="AE432" s="83"/>
      <c r="AF432" s="54"/>
      <c r="AG432" s="78" t="s">
        <v>10998</v>
      </c>
      <c r="AH432" s="77" t="s">
        <v>222</v>
      </c>
      <c r="AI432" s="77" t="s">
        <v>223</v>
      </c>
      <c r="AJ432" s="77" t="s">
        <v>386</v>
      </c>
      <c r="AK432" s="77" t="s">
        <v>387</v>
      </c>
      <c r="AL432" s="77" t="s">
        <v>388</v>
      </c>
      <c r="AM432" s="77" t="s">
        <v>25</v>
      </c>
      <c r="AN432" s="77" t="s">
        <v>389</v>
      </c>
      <c r="AO432" s="77" t="s">
        <v>2285</v>
      </c>
      <c r="AP432" s="77" t="s">
        <v>2286</v>
      </c>
      <c r="AQ432" s="77"/>
      <c r="AR432" s="79">
        <f>COUNTIF('Jalon + top _horaire passage'!A:A,A432)+IF(W432&lt;&gt;"",COUNTIF('Jalon + top _horaire passage'!A:A,W432),0)+IF(X432&lt;&gt;"",COUNTIF('Jalon + top _horaire passage'!A:A,X432),0)+IF(Y432&lt;&gt;"",COUNTIF('Jalon + top _horaire passage'!A:A,Y432),0)+IF(AA432&lt;&gt;"",COUNTIF('Jalon + top _horaire passage'!A:A,AA432),0)+IF(AB432&lt;&gt;"",COUNTIF('Jalon + top _horaire passage'!A:A,AB432),0)+IF(AD432&lt;&gt;"",COUNTIF('Jalon + top _horaire passage'!A:A,AD432),0)</f>
        <v>0</v>
      </c>
    </row>
    <row r="433" spans="1:44" x14ac:dyDescent="0.3">
      <c r="A433" s="77" t="s">
        <v>2343</v>
      </c>
      <c r="B433" s="159">
        <v>0</v>
      </c>
      <c r="C433" s="78" t="s">
        <v>892</v>
      </c>
      <c r="D433" s="77" t="s">
        <v>42</v>
      </c>
      <c r="E433" s="77" t="s">
        <v>2343</v>
      </c>
      <c r="F433" s="77" t="s">
        <v>2316</v>
      </c>
      <c r="G433" s="77" t="s">
        <v>2281</v>
      </c>
      <c r="H433" s="77" t="s">
        <v>44</v>
      </c>
      <c r="I433" s="77" t="s">
        <v>221</v>
      </c>
      <c r="J433" s="77" t="s">
        <v>19</v>
      </c>
      <c r="K433" s="78" t="s">
        <v>34</v>
      </c>
      <c r="L433" s="77" t="s">
        <v>98</v>
      </c>
      <c r="M433" s="74" t="s">
        <v>12474</v>
      </c>
      <c r="N433" s="74" t="s">
        <v>13</v>
      </c>
      <c r="O433" s="159"/>
      <c r="P433" s="77" t="s">
        <v>2344</v>
      </c>
      <c r="Q433" s="77" t="s">
        <v>35</v>
      </c>
      <c r="R433" s="77" t="s">
        <v>2343</v>
      </c>
      <c r="S433" s="77"/>
      <c r="T433" s="77" t="s">
        <v>9241</v>
      </c>
      <c r="U433" s="77" t="s">
        <v>9241</v>
      </c>
      <c r="V433" s="74" t="s">
        <v>97</v>
      </c>
      <c r="W433" s="100"/>
      <c r="X433" s="99"/>
      <c r="Y433" s="99"/>
      <c r="Z433" s="100"/>
      <c r="AA433" s="99"/>
      <c r="AB433" s="99"/>
      <c r="AC433" s="100" t="s">
        <v>2343</v>
      </c>
      <c r="AD433" s="100" t="s">
        <v>2345</v>
      </c>
      <c r="AE433" s="83"/>
      <c r="AF433" s="54"/>
      <c r="AG433" s="78" t="s">
        <v>10998</v>
      </c>
      <c r="AH433" s="77" t="s">
        <v>222</v>
      </c>
      <c r="AI433" s="77" t="s">
        <v>223</v>
      </c>
      <c r="AJ433" s="77" t="s">
        <v>386</v>
      </c>
      <c r="AK433" s="77" t="s">
        <v>387</v>
      </c>
      <c r="AL433" s="77" t="s">
        <v>388</v>
      </c>
      <c r="AM433" s="77" t="s">
        <v>25</v>
      </c>
      <c r="AN433" s="77" t="s">
        <v>389</v>
      </c>
      <c r="AO433" s="77" t="s">
        <v>2285</v>
      </c>
      <c r="AP433" s="77" t="s">
        <v>2286</v>
      </c>
      <c r="AQ433" s="77"/>
      <c r="AR433" s="79">
        <f>COUNTIF('Jalon + top _horaire passage'!A:A,A433)+IF(W433&lt;&gt;"",COUNTIF('Jalon + top _horaire passage'!A:A,W433),0)+IF(X433&lt;&gt;"",COUNTIF('Jalon + top _horaire passage'!A:A,X433),0)+IF(Y433&lt;&gt;"",COUNTIF('Jalon + top _horaire passage'!A:A,Y433),0)+IF(AA433&lt;&gt;"",COUNTIF('Jalon + top _horaire passage'!A:A,AA433),0)+IF(AB433&lt;&gt;"",COUNTIF('Jalon + top _horaire passage'!A:A,AB433),0)+IF(AD433&lt;&gt;"",COUNTIF('Jalon + top _horaire passage'!A:A,AD433),0)</f>
        <v>0</v>
      </c>
    </row>
    <row r="434" spans="1:44" x14ac:dyDescent="0.3">
      <c r="A434" s="77" t="s">
        <v>2346</v>
      </c>
      <c r="B434" s="159">
        <v>0</v>
      </c>
      <c r="C434" s="78" t="s">
        <v>892</v>
      </c>
      <c r="D434" s="77" t="s">
        <v>42</v>
      </c>
      <c r="E434" s="77" t="s">
        <v>2346</v>
      </c>
      <c r="F434" s="77" t="s">
        <v>2316</v>
      </c>
      <c r="G434" s="77" t="s">
        <v>2281</v>
      </c>
      <c r="H434" s="77" t="s">
        <v>44</v>
      </c>
      <c r="I434" s="77" t="s">
        <v>221</v>
      </c>
      <c r="J434" s="77" t="s">
        <v>19</v>
      </c>
      <c r="K434" s="78" t="s">
        <v>34</v>
      </c>
      <c r="L434" s="77" t="s">
        <v>98</v>
      </c>
      <c r="M434" s="74" t="s">
        <v>12474</v>
      </c>
      <c r="N434" s="74" t="s">
        <v>13</v>
      </c>
      <c r="O434" s="159"/>
      <c r="P434" s="77" t="s">
        <v>2347</v>
      </c>
      <c r="Q434" s="77" t="s">
        <v>35</v>
      </c>
      <c r="R434" s="77" t="s">
        <v>2346</v>
      </c>
      <c r="S434" s="77"/>
      <c r="T434" s="77" t="s">
        <v>9241</v>
      </c>
      <c r="U434" s="77" t="s">
        <v>9241</v>
      </c>
      <c r="V434" s="74" t="s">
        <v>97</v>
      </c>
      <c r="W434" s="100"/>
      <c r="X434" s="99"/>
      <c r="Y434" s="99"/>
      <c r="Z434" s="100"/>
      <c r="AA434" s="99"/>
      <c r="AB434" s="99"/>
      <c r="AC434" s="100" t="s">
        <v>2346</v>
      </c>
      <c r="AD434" s="100" t="s">
        <v>2348</v>
      </c>
      <c r="AE434" s="83"/>
      <c r="AF434" s="54"/>
      <c r="AG434" s="78" t="s">
        <v>10998</v>
      </c>
      <c r="AH434" s="77" t="s">
        <v>222</v>
      </c>
      <c r="AI434" s="77" t="s">
        <v>223</v>
      </c>
      <c r="AJ434" s="77" t="s">
        <v>386</v>
      </c>
      <c r="AK434" s="77" t="s">
        <v>387</v>
      </c>
      <c r="AL434" s="77" t="s">
        <v>388</v>
      </c>
      <c r="AM434" s="77" t="s">
        <v>25</v>
      </c>
      <c r="AN434" s="77" t="s">
        <v>389</v>
      </c>
      <c r="AO434" s="77" t="s">
        <v>2285</v>
      </c>
      <c r="AP434" s="77" t="s">
        <v>2286</v>
      </c>
      <c r="AQ434" s="77"/>
      <c r="AR434" s="79">
        <f>COUNTIF('Jalon + top _horaire passage'!A:A,A434)+IF(W434&lt;&gt;"",COUNTIF('Jalon + top _horaire passage'!A:A,W434),0)+IF(X434&lt;&gt;"",COUNTIF('Jalon + top _horaire passage'!A:A,X434),0)+IF(Y434&lt;&gt;"",COUNTIF('Jalon + top _horaire passage'!A:A,Y434),0)+IF(AA434&lt;&gt;"",COUNTIF('Jalon + top _horaire passage'!A:A,AA434),0)+IF(AB434&lt;&gt;"",COUNTIF('Jalon + top _horaire passage'!A:A,AB434),0)+IF(AD434&lt;&gt;"",COUNTIF('Jalon + top _horaire passage'!A:A,AD434),0)</f>
        <v>0</v>
      </c>
    </row>
    <row r="435" spans="1:44" x14ac:dyDescent="0.3">
      <c r="A435" s="77" t="s">
        <v>2349</v>
      </c>
      <c r="B435" s="159">
        <v>0</v>
      </c>
      <c r="C435" s="78" t="s">
        <v>892</v>
      </c>
      <c r="D435" s="77" t="s">
        <v>42</v>
      </c>
      <c r="E435" s="77" t="s">
        <v>2349</v>
      </c>
      <c r="F435" s="77" t="s">
        <v>2316</v>
      </c>
      <c r="G435" s="77" t="s">
        <v>2281</v>
      </c>
      <c r="H435" s="77" t="s">
        <v>44</v>
      </c>
      <c r="I435" s="77" t="s">
        <v>221</v>
      </c>
      <c r="J435" s="77" t="s">
        <v>19</v>
      </c>
      <c r="K435" s="78" t="s">
        <v>34</v>
      </c>
      <c r="L435" s="77" t="s">
        <v>98</v>
      </c>
      <c r="M435" s="74" t="s">
        <v>12474</v>
      </c>
      <c r="N435" s="74" t="s">
        <v>13</v>
      </c>
      <c r="O435" s="159"/>
      <c r="P435" s="77" t="s">
        <v>2350</v>
      </c>
      <c r="Q435" s="77" t="s">
        <v>35</v>
      </c>
      <c r="R435" s="77" t="s">
        <v>2349</v>
      </c>
      <c r="S435" s="77"/>
      <c r="T435" s="77" t="s">
        <v>9241</v>
      </c>
      <c r="U435" s="77" t="s">
        <v>9241</v>
      </c>
      <c r="V435" s="74" t="s">
        <v>97</v>
      </c>
      <c r="W435" s="100"/>
      <c r="X435" s="99"/>
      <c r="Y435" s="99"/>
      <c r="Z435" s="100"/>
      <c r="AA435" s="99"/>
      <c r="AB435" s="99"/>
      <c r="AC435" s="100" t="s">
        <v>2349</v>
      </c>
      <c r="AD435" s="100" t="s">
        <v>2351</v>
      </c>
      <c r="AE435" s="83"/>
      <c r="AF435" s="54"/>
      <c r="AG435" s="78" t="s">
        <v>10998</v>
      </c>
      <c r="AH435" s="77" t="s">
        <v>222</v>
      </c>
      <c r="AI435" s="77" t="s">
        <v>223</v>
      </c>
      <c r="AJ435" s="77" t="s">
        <v>386</v>
      </c>
      <c r="AK435" s="77" t="s">
        <v>387</v>
      </c>
      <c r="AL435" s="77" t="s">
        <v>388</v>
      </c>
      <c r="AM435" s="77" t="s">
        <v>25</v>
      </c>
      <c r="AN435" s="77" t="s">
        <v>389</v>
      </c>
      <c r="AO435" s="77" t="s">
        <v>2285</v>
      </c>
      <c r="AP435" s="77" t="s">
        <v>2286</v>
      </c>
      <c r="AQ435" s="77"/>
      <c r="AR435" s="79">
        <f>COUNTIF('Jalon + top _horaire passage'!A:A,A435)+IF(W435&lt;&gt;"",COUNTIF('Jalon + top _horaire passage'!A:A,W435),0)+IF(X435&lt;&gt;"",COUNTIF('Jalon + top _horaire passage'!A:A,X435),0)+IF(Y435&lt;&gt;"",COUNTIF('Jalon + top _horaire passage'!A:A,Y435),0)+IF(AA435&lt;&gt;"",COUNTIF('Jalon + top _horaire passage'!A:A,AA435),0)+IF(AB435&lt;&gt;"",COUNTIF('Jalon + top _horaire passage'!A:A,AB435),0)+IF(AD435&lt;&gt;"",COUNTIF('Jalon + top _horaire passage'!A:A,AD435),0)</f>
        <v>0</v>
      </c>
    </row>
    <row r="436" spans="1:44" x14ac:dyDescent="0.3">
      <c r="A436" s="77" t="s">
        <v>2352</v>
      </c>
      <c r="B436" s="159">
        <v>0</v>
      </c>
      <c r="C436" s="78" t="s">
        <v>892</v>
      </c>
      <c r="D436" s="77" t="s">
        <v>42</v>
      </c>
      <c r="E436" s="77" t="s">
        <v>2352</v>
      </c>
      <c r="F436" s="77" t="s">
        <v>2316</v>
      </c>
      <c r="G436" s="77" t="s">
        <v>2281</v>
      </c>
      <c r="H436" s="77" t="s">
        <v>44</v>
      </c>
      <c r="I436" s="77" t="s">
        <v>221</v>
      </c>
      <c r="J436" s="77" t="s">
        <v>19</v>
      </c>
      <c r="K436" s="78" t="s">
        <v>34</v>
      </c>
      <c r="L436" s="77" t="s">
        <v>98</v>
      </c>
      <c r="M436" s="74" t="s">
        <v>12474</v>
      </c>
      <c r="N436" s="74" t="s">
        <v>13</v>
      </c>
      <c r="O436" s="159"/>
      <c r="P436" s="77" t="s">
        <v>2353</v>
      </c>
      <c r="Q436" s="77" t="s">
        <v>35</v>
      </c>
      <c r="R436" s="77" t="s">
        <v>2352</v>
      </c>
      <c r="S436" s="77"/>
      <c r="T436" s="77" t="s">
        <v>9241</v>
      </c>
      <c r="U436" s="77" t="s">
        <v>9241</v>
      </c>
      <c r="V436" s="74" t="s">
        <v>97</v>
      </c>
      <c r="W436" s="100"/>
      <c r="X436" s="99"/>
      <c r="Y436" s="99"/>
      <c r="Z436" s="100"/>
      <c r="AA436" s="99"/>
      <c r="AB436" s="99"/>
      <c r="AC436" s="100" t="s">
        <v>2352</v>
      </c>
      <c r="AD436" s="100" t="s">
        <v>2354</v>
      </c>
      <c r="AE436" s="83"/>
      <c r="AF436" s="54"/>
      <c r="AG436" s="78" t="s">
        <v>10998</v>
      </c>
      <c r="AH436" s="77" t="s">
        <v>222</v>
      </c>
      <c r="AI436" s="77" t="s">
        <v>223</v>
      </c>
      <c r="AJ436" s="77" t="s">
        <v>386</v>
      </c>
      <c r="AK436" s="77" t="s">
        <v>387</v>
      </c>
      <c r="AL436" s="77" t="s">
        <v>388</v>
      </c>
      <c r="AM436" s="77" t="s">
        <v>25</v>
      </c>
      <c r="AN436" s="77" t="s">
        <v>389</v>
      </c>
      <c r="AO436" s="77" t="s">
        <v>2285</v>
      </c>
      <c r="AP436" s="77" t="s">
        <v>2286</v>
      </c>
      <c r="AQ436" s="77"/>
      <c r="AR436" s="79">
        <f>COUNTIF('Jalon + top _horaire passage'!A:A,A436)+IF(W436&lt;&gt;"",COUNTIF('Jalon + top _horaire passage'!A:A,W436),0)+IF(X436&lt;&gt;"",COUNTIF('Jalon + top _horaire passage'!A:A,X436),0)+IF(Y436&lt;&gt;"",COUNTIF('Jalon + top _horaire passage'!A:A,Y436),0)+IF(AA436&lt;&gt;"",COUNTIF('Jalon + top _horaire passage'!A:A,AA436),0)+IF(AB436&lt;&gt;"",COUNTIF('Jalon + top _horaire passage'!A:A,AB436),0)+IF(AD436&lt;&gt;"",COUNTIF('Jalon + top _horaire passage'!A:A,AD436),0)</f>
        <v>0</v>
      </c>
    </row>
    <row r="437" spans="1:44" x14ac:dyDescent="0.3">
      <c r="A437" s="77" t="s">
        <v>2355</v>
      </c>
      <c r="B437" s="159" t="s">
        <v>2356</v>
      </c>
      <c r="C437" s="78" t="s">
        <v>384</v>
      </c>
      <c r="D437" s="77" t="s">
        <v>42</v>
      </c>
      <c r="E437" s="77" t="s">
        <v>2355</v>
      </c>
      <c r="F437" s="77" t="s">
        <v>2316</v>
      </c>
      <c r="G437" s="77" t="s">
        <v>2281</v>
      </c>
      <c r="H437" s="77" t="s">
        <v>44</v>
      </c>
      <c r="I437" s="77" t="s">
        <v>17</v>
      </c>
      <c r="J437" s="77" t="s">
        <v>19</v>
      </c>
      <c r="K437" s="78" t="s">
        <v>34</v>
      </c>
      <c r="L437" s="77" t="s">
        <v>15</v>
      </c>
      <c r="M437" s="74" t="s">
        <v>12474</v>
      </c>
      <c r="N437" s="74" t="s">
        <v>13</v>
      </c>
      <c r="O437" s="159"/>
      <c r="P437" s="77" t="s">
        <v>2357</v>
      </c>
      <c r="Q437" s="77" t="s">
        <v>35</v>
      </c>
      <c r="R437" s="77" t="s">
        <v>2355</v>
      </c>
      <c r="S437" s="77"/>
      <c r="T437" s="77"/>
      <c r="U437" s="77" t="s">
        <v>10824</v>
      </c>
      <c r="V437" s="74" t="s">
        <v>97</v>
      </c>
      <c r="W437" s="100"/>
      <c r="X437" s="99"/>
      <c r="Y437" s="99"/>
      <c r="Z437" s="100"/>
      <c r="AA437" s="99" t="s">
        <v>2360</v>
      </c>
      <c r="AB437" s="99"/>
      <c r="AC437" s="100" t="s">
        <v>2358</v>
      </c>
      <c r="AD437" s="100" t="s">
        <v>2359</v>
      </c>
      <c r="AE437" s="83"/>
      <c r="AF437" s="54"/>
      <c r="AG437" s="78" t="s">
        <v>10999</v>
      </c>
      <c r="AH437" s="77" t="s">
        <v>222</v>
      </c>
      <c r="AI437" s="77" t="s">
        <v>223</v>
      </c>
      <c r="AJ437" s="77" t="s">
        <v>386</v>
      </c>
      <c r="AK437" s="77" t="s">
        <v>387</v>
      </c>
      <c r="AL437" s="77" t="s">
        <v>388</v>
      </c>
      <c r="AM437" s="77" t="s">
        <v>25</v>
      </c>
      <c r="AN437" s="77" t="s">
        <v>389</v>
      </c>
      <c r="AO437" s="77" t="s">
        <v>2285</v>
      </c>
      <c r="AP437" s="77" t="s">
        <v>2286</v>
      </c>
      <c r="AQ437" s="77"/>
      <c r="AR437" s="79">
        <f>COUNTIF('Jalon + top _horaire passage'!A:A,A437)+IF(W437&lt;&gt;"",COUNTIF('Jalon + top _horaire passage'!A:A,W437),0)+IF(X437&lt;&gt;"",COUNTIF('Jalon + top _horaire passage'!A:A,X437),0)+IF(Y437&lt;&gt;"",COUNTIF('Jalon + top _horaire passage'!A:A,Y437),0)+IF(AA437&lt;&gt;"",COUNTIF('Jalon + top _horaire passage'!A:A,AA437),0)+IF(AB437&lt;&gt;"",COUNTIF('Jalon + top _horaire passage'!A:A,AB437),0)+IF(AD437&lt;&gt;"",COUNTIF('Jalon + top _horaire passage'!A:A,AD437),0)</f>
        <v>0</v>
      </c>
    </row>
    <row r="438" spans="1:44" x14ac:dyDescent="0.3">
      <c r="A438" s="77" t="s">
        <v>2361</v>
      </c>
      <c r="B438" s="159">
        <v>0</v>
      </c>
      <c r="C438" s="78" t="s">
        <v>892</v>
      </c>
      <c r="D438" s="77" t="s">
        <v>42</v>
      </c>
      <c r="E438" s="77" t="s">
        <v>2361</v>
      </c>
      <c r="F438" s="77" t="s">
        <v>2316</v>
      </c>
      <c r="G438" s="77" t="s">
        <v>2281</v>
      </c>
      <c r="H438" s="77" t="s">
        <v>44</v>
      </c>
      <c r="I438" s="77" t="s">
        <v>221</v>
      </c>
      <c r="J438" s="77" t="s">
        <v>19</v>
      </c>
      <c r="K438" s="78" t="s">
        <v>34</v>
      </c>
      <c r="L438" s="77" t="s">
        <v>15</v>
      </c>
      <c r="M438" s="74" t="s">
        <v>12474</v>
      </c>
      <c r="N438" s="74" t="s">
        <v>12032</v>
      </c>
      <c r="O438" s="159"/>
      <c r="P438" s="77" t="s">
        <v>2362</v>
      </c>
      <c r="Q438" s="77" t="s">
        <v>35</v>
      </c>
      <c r="R438" s="77" t="s">
        <v>2361</v>
      </c>
      <c r="S438" s="77"/>
      <c r="T438" s="77"/>
      <c r="U438" s="77" t="s">
        <v>2361</v>
      </c>
      <c r="V438" s="74" t="s">
        <v>97</v>
      </c>
      <c r="W438" s="100"/>
      <c r="X438" s="99"/>
      <c r="Y438" s="99"/>
      <c r="Z438" s="100"/>
      <c r="AA438" s="99"/>
      <c r="AB438" s="99"/>
      <c r="AC438" s="100" t="s">
        <v>2361</v>
      </c>
      <c r="AD438" s="100" t="s">
        <v>2363</v>
      </c>
      <c r="AE438" s="83"/>
      <c r="AF438" s="54"/>
      <c r="AG438" s="78" t="s">
        <v>10999</v>
      </c>
      <c r="AH438" s="77" t="s">
        <v>222</v>
      </c>
      <c r="AI438" s="77" t="s">
        <v>223</v>
      </c>
      <c r="AJ438" s="77" t="s">
        <v>386</v>
      </c>
      <c r="AK438" s="77" t="s">
        <v>387</v>
      </c>
      <c r="AL438" s="77" t="s">
        <v>388</v>
      </c>
      <c r="AM438" s="77" t="s">
        <v>25</v>
      </c>
      <c r="AN438" s="77" t="s">
        <v>389</v>
      </c>
      <c r="AO438" s="77" t="s">
        <v>2285</v>
      </c>
      <c r="AP438" s="77" t="s">
        <v>2286</v>
      </c>
      <c r="AQ438" s="77"/>
      <c r="AR438" s="79">
        <f>COUNTIF('Jalon + top _horaire passage'!A:A,A438)+IF(W438&lt;&gt;"",COUNTIF('Jalon + top _horaire passage'!A:A,W438),0)+IF(X438&lt;&gt;"",COUNTIF('Jalon + top _horaire passage'!A:A,X438),0)+IF(Y438&lt;&gt;"",COUNTIF('Jalon + top _horaire passage'!A:A,Y438),0)+IF(AA438&lt;&gt;"",COUNTIF('Jalon + top _horaire passage'!A:A,AA438),0)+IF(AB438&lt;&gt;"",COUNTIF('Jalon + top _horaire passage'!A:A,AB438),0)+IF(AD438&lt;&gt;"",COUNTIF('Jalon + top _horaire passage'!A:A,AD438),0)</f>
        <v>0</v>
      </c>
    </row>
    <row r="439" spans="1:44" x14ac:dyDescent="0.3">
      <c r="A439" s="77" t="s">
        <v>2364</v>
      </c>
      <c r="B439" s="159">
        <v>0</v>
      </c>
      <c r="C439" s="78" t="s">
        <v>892</v>
      </c>
      <c r="D439" s="77" t="s">
        <v>42</v>
      </c>
      <c r="E439" s="77" t="s">
        <v>2364</v>
      </c>
      <c r="F439" s="77" t="s">
        <v>2316</v>
      </c>
      <c r="G439" s="77" t="s">
        <v>2281</v>
      </c>
      <c r="H439" s="77" t="s">
        <v>44</v>
      </c>
      <c r="I439" s="77" t="s">
        <v>221</v>
      </c>
      <c r="J439" s="77" t="s">
        <v>19</v>
      </c>
      <c r="K439" s="78" t="s">
        <v>34</v>
      </c>
      <c r="L439" s="77" t="s">
        <v>15</v>
      </c>
      <c r="M439" s="74" t="s">
        <v>12474</v>
      </c>
      <c r="N439" s="74" t="s">
        <v>13</v>
      </c>
      <c r="O439" s="159"/>
      <c r="P439" s="77" t="s">
        <v>2365</v>
      </c>
      <c r="Q439" s="77" t="s">
        <v>35</v>
      </c>
      <c r="R439" s="77" t="s">
        <v>2364</v>
      </c>
      <c r="S439" s="77"/>
      <c r="T439" s="77"/>
      <c r="U439" s="77" t="s">
        <v>2364</v>
      </c>
      <c r="V439" s="74" t="s">
        <v>97</v>
      </c>
      <c r="W439" s="100"/>
      <c r="X439" s="99"/>
      <c r="Y439" s="99"/>
      <c r="Z439" s="100"/>
      <c r="AA439" s="99" t="s">
        <v>2366</v>
      </c>
      <c r="AB439" s="99"/>
      <c r="AC439" s="100" t="s">
        <v>2367</v>
      </c>
      <c r="AD439" s="100" t="s">
        <v>2368</v>
      </c>
      <c r="AE439" s="83"/>
      <c r="AF439" s="54"/>
      <c r="AG439" s="78" t="s">
        <v>10999</v>
      </c>
      <c r="AH439" s="77" t="s">
        <v>222</v>
      </c>
      <c r="AI439" s="77" t="s">
        <v>223</v>
      </c>
      <c r="AJ439" s="77" t="s">
        <v>386</v>
      </c>
      <c r="AK439" s="77" t="s">
        <v>387</v>
      </c>
      <c r="AL439" s="77" t="s">
        <v>388</v>
      </c>
      <c r="AM439" s="77" t="s">
        <v>25</v>
      </c>
      <c r="AN439" s="77" t="s">
        <v>389</v>
      </c>
      <c r="AO439" s="77" t="s">
        <v>2285</v>
      </c>
      <c r="AP439" s="77" t="s">
        <v>2286</v>
      </c>
      <c r="AQ439" s="77"/>
      <c r="AR439" s="79">
        <f>COUNTIF('Jalon + top _horaire passage'!A:A,A439)+IF(W439&lt;&gt;"",COUNTIF('Jalon + top _horaire passage'!A:A,W439),0)+IF(X439&lt;&gt;"",COUNTIF('Jalon + top _horaire passage'!A:A,X439),0)+IF(Y439&lt;&gt;"",COUNTIF('Jalon + top _horaire passage'!A:A,Y439),0)+IF(AA439&lt;&gt;"",COUNTIF('Jalon + top _horaire passage'!A:A,AA439),0)+IF(AB439&lt;&gt;"",COUNTIF('Jalon + top _horaire passage'!A:A,AB439),0)+IF(AD439&lt;&gt;"",COUNTIF('Jalon + top _horaire passage'!A:A,AD439),0)</f>
        <v>0</v>
      </c>
    </row>
    <row r="440" spans="1:44" x14ac:dyDescent="0.3">
      <c r="A440" s="77" t="s">
        <v>2369</v>
      </c>
      <c r="B440" s="159">
        <v>0</v>
      </c>
      <c r="C440" s="78" t="s">
        <v>892</v>
      </c>
      <c r="D440" s="77" t="s">
        <v>42</v>
      </c>
      <c r="E440" s="77" t="s">
        <v>2369</v>
      </c>
      <c r="F440" s="77" t="s">
        <v>2316</v>
      </c>
      <c r="G440" s="77" t="s">
        <v>2281</v>
      </c>
      <c r="H440" s="77" t="s">
        <v>44</v>
      </c>
      <c r="I440" s="77" t="s">
        <v>221</v>
      </c>
      <c r="J440" s="77" t="s">
        <v>19</v>
      </c>
      <c r="K440" s="78" t="s">
        <v>34</v>
      </c>
      <c r="L440" s="77" t="s">
        <v>98</v>
      </c>
      <c r="M440" s="74" t="s">
        <v>12474</v>
      </c>
      <c r="N440" s="74" t="s">
        <v>13</v>
      </c>
      <c r="O440" s="159"/>
      <c r="P440" s="77" t="s">
        <v>2370</v>
      </c>
      <c r="Q440" s="77" t="s">
        <v>35</v>
      </c>
      <c r="R440" s="77" t="s">
        <v>2369</v>
      </c>
      <c r="S440" s="77"/>
      <c r="T440" s="77" t="s">
        <v>9241</v>
      </c>
      <c r="U440" s="77" t="s">
        <v>9241</v>
      </c>
      <c r="V440" s="74" t="s">
        <v>97</v>
      </c>
      <c r="W440" s="100"/>
      <c r="X440" s="99"/>
      <c r="Y440" s="99"/>
      <c r="Z440" s="100"/>
      <c r="AA440" s="99"/>
      <c r="AB440" s="99"/>
      <c r="AC440" s="100" t="s">
        <v>2369</v>
      </c>
      <c r="AD440" s="100" t="s">
        <v>2371</v>
      </c>
      <c r="AE440" s="83"/>
      <c r="AF440" s="54"/>
      <c r="AG440" s="78" t="s">
        <v>10998</v>
      </c>
      <c r="AH440" s="77" t="s">
        <v>222</v>
      </c>
      <c r="AI440" s="77" t="s">
        <v>223</v>
      </c>
      <c r="AJ440" s="77" t="s">
        <v>386</v>
      </c>
      <c r="AK440" s="77" t="s">
        <v>387</v>
      </c>
      <c r="AL440" s="77" t="s">
        <v>388</v>
      </c>
      <c r="AM440" s="77" t="s">
        <v>25</v>
      </c>
      <c r="AN440" s="77" t="s">
        <v>389</v>
      </c>
      <c r="AO440" s="77" t="s">
        <v>2285</v>
      </c>
      <c r="AP440" s="77" t="s">
        <v>2286</v>
      </c>
      <c r="AQ440" s="77"/>
      <c r="AR440" s="79">
        <f>COUNTIF('Jalon + top _horaire passage'!A:A,A440)+IF(W440&lt;&gt;"",COUNTIF('Jalon + top _horaire passage'!A:A,W440),0)+IF(X440&lt;&gt;"",COUNTIF('Jalon + top _horaire passage'!A:A,X440),0)+IF(Y440&lt;&gt;"",COUNTIF('Jalon + top _horaire passage'!A:A,Y440),0)+IF(AA440&lt;&gt;"",COUNTIF('Jalon + top _horaire passage'!A:A,AA440),0)+IF(AB440&lt;&gt;"",COUNTIF('Jalon + top _horaire passage'!A:A,AB440),0)+IF(AD440&lt;&gt;"",COUNTIF('Jalon + top _horaire passage'!A:A,AD440),0)</f>
        <v>0</v>
      </c>
    </row>
    <row r="441" spans="1:44" x14ac:dyDescent="0.3">
      <c r="A441" s="77" t="s">
        <v>2372</v>
      </c>
      <c r="B441" s="159">
        <v>0</v>
      </c>
      <c r="C441" s="78" t="s">
        <v>892</v>
      </c>
      <c r="D441" s="77" t="s">
        <v>42</v>
      </c>
      <c r="E441" s="77" t="s">
        <v>2372</v>
      </c>
      <c r="F441" s="77" t="s">
        <v>2316</v>
      </c>
      <c r="G441" s="77" t="s">
        <v>2281</v>
      </c>
      <c r="H441" s="77" t="s">
        <v>44</v>
      </c>
      <c r="I441" s="77" t="s">
        <v>221</v>
      </c>
      <c r="J441" s="77" t="s">
        <v>19</v>
      </c>
      <c r="K441" s="78" t="s">
        <v>34</v>
      </c>
      <c r="L441" s="77" t="s">
        <v>98</v>
      </c>
      <c r="M441" s="74" t="s">
        <v>12474</v>
      </c>
      <c r="N441" s="74" t="s">
        <v>13</v>
      </c>
      <c r="O441" s="159"/>
      <c r="P441" s="77" t="s">
        <v>2373</v>
      </c>
      <c r="Q441" s="77" t="s">
        <v>35</v>
      </c>
      <c r="R441" s="77" t="s">
        <v>2372</v>
      </c>
      <c r="S441" s="77"/>
      <c r="T441" s="77" t="s">
        <v>9241</v>
      </c>
      <c r="U441" s="77" t="s">
        <v>9241</v>
      </c>
      <c r="V441" s="74" t="s">
        <v>97</v>
      </c>
      <c r="W441" s="100"/>
      <c r="X441" s="99"/>
      <c r="Y441" s="99"/>
      <c r="Z441" s="100"/>
      <c r="AA441" s="99"/>
      <c r="AB441" s="99"/>
      <c r="AC441" s="100" t="s">
        <v>2372</v>
      </c>
      <c r="AD441" s="100" t="s">
        <v>2374</v>
      </c>
      <c r="AE441" s="83"/>
      <c r="AF441" s="54"/>
      <c r="AG441" s="78" t="s">
        <v>10998</v>
      </c>
      <c r="AH441" s="77" t="s">
        <v>222</v>
      </c>
      <c r="AI441" s="77" t="s">
        <v>223</v>
      </c>
      <c r="AJ441" s="77" t="s">
        <v>386</v>
      </c>
      <c r="AK441" s="77" t="s">
        <v>387</v>
      </c>
      <c r="AL441" s="77" t="s">
        <v>388</v>
      </c>
      <c r="AM441" s="77" t="s">
        <v>25</v>
      </c>
      <c r="AN441" s="77" t="s">
        <v>389</v>
      </c>
      <c r="AO441" s="77" t="s">
        <v>2285</v>
      </c>
      <c r="AP441" s="77" t="s">
        <v>2286</v>
      </c>
      <c r="AQ441" s="77"/>
      <c r="AR441" s="79">
        <f>COUNTIF('Jalon + top _horaire passage'!A:A,A441)+IF(W441&lt;&gt;"",COUNTIF('Jalon + top _horaire passage'!A:A,W441),0)+IF(X441&lt;&gt;"",COUNTIF('Jalon + top _horaire passage'!A:A,X441),0)+IF(Y441&lt;&gt;"",COUNTIF('Jalon + top _horaire passage'!A:A,Y441),0)+IF(AA441&lt;&gt;"",COUNTIF('Jalon + top _horaire passage'!A:A,AA441),0)+IF(AB441&lt;&gt;"",COUNTIF('Jalon + top _horaire passage'!A:A,AB441),0)+IF(AD441&lt;&gt;"",COUNTIF('Jalon + top _horaire passage'!A:A,AD441),0)</f>
        <v>0</v>
      </c>
    </row>
    <row r="442" spans="1:44" x14ac:dyDescent="0.3">
      <c r="A442" s="77" t="s">
        <v>2375</v>
      </c>
      <c r="B442" s="159">
        <v>0</v>
      </c>
      <c r="C442" s="78" t="s">
        <v>892</v>
      </c>
      <c r="D442" s="77" t="s">
        <v>42</v>
      </c>
      <c r="E442" s="77" t="s">
        <v>2375</v>
      </c>
      <c r="F442" s="77" t="s">
        <v>2316</v>
      </c>
      <c r="G442" s="77" t="s">
        <v>2281</v>
      </c>
      <c r="H442" s="77" t="s">
        <v>44</v>
      </c>
      <c r="I442" s="77" t="s">
        <v>221</v>
      </c>
      <c r="J442" s="77" t="s">
        <v>19</v>
      </c>
      <c r="K442" s="78" t="s">
        <v>34</v>
      </c>
      <c r="L442" s="77" t="s">
        <v>98</v>
      </c>
      <c r="M442" s="74" t="s">
        <v>12474</v>
      </c>
      <c r="N442" s="74" t="s">
        <v>13</v>
      </c>
      <c r="O442" s="159"/>
      <c r="P442" s="77" t="s">
        <v>2376</v>
      </c>
      <c r="Q442" s="77" t="s">
        <v>35</v>
      </c>
      <c r="R442" s="77" t="s">
        <v>2375</v>
      </c>
      <c r="S442" s="77"/>
      <c r="T442" s="77" t="s">
        <v>9241</v>
      </c>
      <c r="U442" s="77" t="s">
        <v>9241</v>
      </c>
      <c r="V442" s="74" t="s">
        <v>97</v>
      </c>
      <c r="W442" s="100"/>
      <c r="X442" s="99"/>
      <c r="Y442" s="99"/>
      <c r="Z442" s="100"/>
      <c r="AA442" s="99"/>
      <c r="AB442" s="99"/>
      <c r="AC442" s="100" t="s">
        <v>2375</v>
      </c>
      <c r="AD442" s="100" t="s">
        <v>2377</v>
      </c>
      <c r="AE442" s="83"/>
      <c r="AF442" s="54"/>
      <c r="AG442" s="78" t="s">
        <v>10998</v>
      </c>
      <c r="AH442" s="77" t="s">
        <v>222</v>
      </c>
      <c r="AI442" s="77" t="s">
        <v>223</v>
      </c>
      <c r="AJ442" s="77" t="s">
        <v>386</v>
      </c>
      <c r="AK442" s="77" t="s">
        <v>387</v>
      </c>
      <c r="AL442" s="77" t="s">
        <v>388</v>
      </c>
      <c r="AM442" s="77" t="s">
        <v>25</v>
      </c>
      <c r="AN442" s="77" t="s">
        <v>389</v>
      </c>
      <c r="AO442" s="77" t="s">
        <v>2285</v>
      </c>
      <c r="AP442" s="77" t="s">
        <v>2286</v>
      </c>
      <c r="AQ442" s="77"/>
      <c r="AR442" s="79">
        <f>COUNTIF('Jalon + top _horaire passage'!A:A,A442)+IF(W442&lt;&gt;"",COUNTIF('Jalon + top _horaire passage'!A:A,W442),0)+IF(X442&lt;&gt;"",COUNTIF('Jalon + top _horaire passage'!A:A,X442),0)+IF(Y442&lt;&gt;"",COUNTIF('Jalon + top _horaire passage'!A:A,Y442),0)+IF(AA442&lt;&gt;"",COUNTIF('Jalon + top _horaire passage'!A:A,AA442),0)+IF(AB442&lt;&gt;"",COUNTIF('Jalon + top _horaire passage'!A:A,AB442),0)+IF(AD442&lt;&gt;"",COUNTIF('Jalon + top _horaire passage'!A:A,AD442),0)</f>
        <v>0</v>
      </c>
    </row>
    <row r="443" spans="1:44" x14ac:dyDescent="0.3">
      <c r="A443" s="77" t="s">
        <v>2378</v>
      </c>
      <c r="B443" s="159">
        <v>0</v>
      </c>
      <c r="C443" s="78" t="s">
        <v>892</v>
      </c>
      <c r="D443" s="77" t="s">
        <v>42</v>
      </c>
      <c r="E443" s="77" t="s">
        <v>2378</v>
      </c>
      <c r="F443" s="77" t="s">
        <v>2316</v>
      </c>
      <c r="G443" s="77" t="s">
        <v>2281</v>
      </c>
      <c r="H443" s="77" t="s">
        <v>44</v>
      </c>
      <c r="I443" s="77" t="s">
        <v>221</v>
      </c>
      <c r="J443" s="77" t="s">
        <v>19</v>
      </c>
      <c r="K443" s="78" t="s">
        <v>34</v>
      </c>
      <c r="L443" s="77" t="s">
        <v>15</v>
      </c>
      <c r="M443" s="74" t="s">
        <v>12474</v>
      </c>
      <c r="N443" s="74" t="s">
        <v>13</v>
      </c>
      <c r="O443" s="159"/>
      <c r="P443" s="77" t="s">
        <v>2379</v>
      </c>
      <c r="Q443" s="77" t="s">
        <v>35</v>
      </c>
      <c r="R443" s="77" t="s">
        <v>2378</v>
      </c>
      <c r="S443" s="77"/>
      <c r="T443" s="77"/>
      <c r="U443" s="77" t="s">
        <v>2378</v>
      </c>
      <c r="V443" s="74" t="s">
        <v>97</v>
      </c>
      <c r="W443" s="100"/>
      <c r="X443" s="99"/>
      <c r="Y443" s="99"/>
      <c r="Z443" s="100"/>
      <c r="AA443" s="99"/>
      <c r="AB443" s="99"/>
      <c r="AC443" s="100" t="s">
        <v>2378</v>
      </c>
      <c r="AD443" s="100" t="s">
        <v>2380</v>
      </c>
      <c r="AE443" s="83"/>
      <c r="AF443" s="54"/>
      <c r="AG443" s="78" t="s">
        <v>10999</v>
      </c>
      <c r="AH443" s="77" t="s">
        <v>222</v>
      </c>
      <c r="AI443" s="77" t="s">
        <v>223</v>
      </c>
      <c r="AJ443" s="77" t="s">
        <v>386</v>
      </c>
      <c r="AK443" s="77" t="s">
        <v>387</v>
      </c>
      <c r="AL443" s="77" t="s">
        <v>388</v>
      </c>
      <c r="AM443" s="77" t="s">
        <v>25</v>
      </c>
      <c r="AN443" s="77" t="s">
        <v>389</v>
      </c>
      <c r="AO443" s="77" t="s">
        <v>2285</v>
      </c>
      <c r="AP443" s="77" t="s">
        <v>2286</v>
      </c>
      <c r="AQ443" s="77"/>
      <c r="AR443" s="79">
        <f>COUNTIF('Jalon + top _horaire passage'!A:A,A443)+IF(W443&lt;&gt;"",COUNTIF('Jalon + top _horaire passage'!A:A,W443),0)+IF(X443&lt;&gt;"",COUNTIF('Jalon + top _horaire passage'!A:A,X443),0)+IF(Y443&lt;&gt;"",COUNTIF('Jalon + top _horaire passage'!A:A,Y443),0)+IF(AA443&lt;&gt;"",COUNTIF('Jalon + top _horaire passage'!A:A,AA443),0)+IF(AB443&lt;&gt;"",COUNTIF('Jalon + top _horaire passage'!A:A,AB443),0)+IF(AD443&lt;&gt;"",COUNTIF('Jalon + top _horaire passage'!A:A,AD443),0)</f>
        <v>0</v>
      </c>
    </row>
    <row r="444" spans="1:44" x14ac:dyDescent="0.3">
      <c r="A444" s="77" t="s">
        <v>2381</v>
      </c>
      <c r="B444" s="159">
        <v>0</v>
      </c>
      <c r="C444" s="78" t="s">
        <v>892</v>
      </c>
      <c r="D444" s="77" t="s">
        <v>42</v>
      </c>
      <c r="E444" s="77" t="s">
        <v>2381</v>
      </c>
      <c r="F444" s="77" t="s">
        <v>2316</v>
      </c>
      <c r="G444" s="77" t="s">
        <v>2281</v>
      </c>
      <c r="H444" s="77" t="s">
        <v>44</v>
      </c>
      <c r="I444" s="77" t="s">
        <v>221</v>
      </c>
      <c r="J444" s="77" t="s">
        <v>19</v>
      </c>
      <c r="K444" s="78" t="s">
        <v>34</v>
      </c>
      <c r="L444" s="77" t="s">
        <v>98</v>
      </c>
      <c r="M444" s="74" t="s">
        <v>12474</v>
      </c>
      <c r="N444" s="74" t="s">
        <v>13</v>
      </c>
      <c r="O444" s="159"/>
      <c r="P444" s="77" t="s">
        <v>2382</v>
      </c>
      <c r="Q444" s="77" t="s">
        <v>35</v>
      </c>
      <c r="R444" s="77" t="s">
        <v>2381</v>
      </c>
      <c r="S444" s="77"/>
      <c r="T444" s="77" t="s">
        <v>9241</v>
      </c>
      <c r="U444" s="77" t="s">
        <v>9241</v>
      </c>
      <c r="V444" s="74" t="s">
        <v>97</v>
      </c>
      <c r="W444" s="100"/>
      <c r="X444" s="99"/>
      <c r="Y444" s="99"/>
      <c r="Z444" s="100"/>
      <c r="AA444" s="99"/>
      <c r="AB444" s="99"/>
      <c r="AC444" s="100" t="s">
        <v>2381</v>
      </c>
      <c r="AD444" s="100" t="s">
        <v>2383</v>
      </c>
      <c r="AE444" s="83"/>
      <c r="AF444" s="54"/>
      <c r="AG444" s="78" t="s">
        <v>10998</v>
      </c>
      <c r="AH444" s="77" t="s">
        <v>222</v>
      </c>
      <c r="AI444" s="77" t="s">
        <v>223</v>
      </c>
      <c r="AJ444" s="77" t="s">
        <v>386</v>
      </c>
      <c r="AK444" s="77" t="s">
        <v>387</v>
      </c>
      <c r="AL444" s="77" t="s">
        <v>388</v>
      </c>
      <c r="AM444" s="77" t="s">
        <v>25</v>
      </c>
      <c r="AN444" s="77" t="s">
        <v>389</v>
      </c>
      <c r="AO444" s="77" t="s">
        <v>2285</v>
      </c>
      <c r="AP444" s="77" t="s">
        <v>2286</v>
      </c>
      <c r="AQ444" s="77"/>
      <c r="AR444" s="79">
        <f>COUNTIF('Jalon + top _horaire passage'!A:A,A444)+IF(W444&lt;&gt;"",COUNTIF('Jalon + top _horaire passage'!A:A,W444),0)+IF(X444&lt;&gt;"",COUNTIF('Jalon + top _horaire passage'!A:A,X444),0)+IF(Y444&lt;&gt;"",COUNTIF('Jalon + top _horaire passage'!A:A,Y444),0)+IF(AA444&lt;&gt;"",COUNTIF('Jalon + top _horaire passage'!A:A,AA444),0)+IF(AB444&lt;&gt;"",COUNTIF('Jalon + top _horaire passage'!A:A,AB444),0)+IF(AD444&lt;&gt;"",COUNTIF('Jalon + top _horaire passage'!A:A,AD444),0)</f>
        <v>0</v>
      </c>
    </row>
    <row r="445" spans="1:44" x14ac:dyDescent="0.3">
      <c r="A445" s="77" t="s">
        <v>2384</v>
      </c>
      <c r="B445" s="159" t="s">
        <v>12627</v>
      </c>
      <c r="C445" s="78" t="s">
        <v>384</v>
      </c>
      <c r="D445" s="77" t="s">
        <v>42</v>
      </c>
      <c r="E445" s="77" t="s">
        <v>2384</v>
      </c>
      <c r="F445" s="77" t="s">
        <v>2316</v>
      </c>
      <c r="G445" s="77" t="s">
        <v>2281</v>
      </c>
      <c r="H445" s="77" t="s">
        <v>44</v>
      </c>
      <c r="I445" s="77" t="s">
        <v>17</v>
      </c>
      <c r="J445" s="77" t="s">
        <v>19</v>
      </c>
      <c r="K445" s="78" t="s">
        <v>34</v>
      </c>
      <c r="L445" s="77" t="s">
        <v>98</v>
      </c>
      <c r="M445" s="74" t="s">
        <v>12474</v>
      </c>
      <c r="N445" s="74" t="s">
        <v>13</v>
      </c>
      <c r="O445" s="159"/>
      <c r="P445" s="77" t="s">
        <v>2385</v>
      </c>
      <c r="Q445" s="77" t="s">
        <v>35</v>
      </c>
      <c r="R445" s="77" t="s">
        <v>2384</v>
      </c>
      <c r="S445" s="77"/>
      <c r="T445" s="77" t="s">
        <v>9241</v>
      </c>
      <c r="U445" s="77" t="s">
        <v>9241</v>
      </c>
      <c r="V445" s="74" t="s">
        <v>97</v>
      </c>
      <c r="W445" s="100"/>
      <c r="X445" s="99"/>
      <c r="Y445" s="99"/>
      <c r="Z445" s="100"/>
      <c r="AA445" s="99"/>
      <c r="AB445" s="99"/>
      <c r="AC445" s="100" t="s">
        <v>2384</v>
      </c>
      <c r="AD445" s="100" t="s">
        <v>2386</v>
      </c>
      <c r="AE445" s="83"/>
      <c r="AF445" s="54"/>
      <c r="AG445" s="78" t="s">
        <v>10998</v>
      </c>
      <c r="AH445" s="77" t="s">
        <v>222</v>
      </c>
      <c r="AI445" s="77" t="s">
        <v>223</v>
      </c>
      <c r="AJ445" s="77" t="s">
        <v>386</v>
      </c>
      <c r="AK445" s="77" t="s">
        <v>387</v>
      </c>
      <c r="AL445" s="77" t="s">
        <v>388</v>
      </c>
      <c r="AM445" s="77" t="s">
        <v>25</v>
      </c>
      <c r="AN445" s="77" t="s">
        <v>389</v>
      </c>
      <c r="AO445" s="77" t="s">
        <v>2285</v>
      </c>
      <c r="AP445" s="77" t="s">
        <v>2286</v>
      </c>
      <c r="AQ445" s="77"/>
      <c r="AR445" s="79">
        <f>COUNTIF('Jalon + top _horaire passage'!A:A,A445)+IF(W445&lt;&gt;"",COUNTIF('Jalon + top _horaire passage'!A:A,W445),0)+IF(X445&lt;&gt;"",COUNTIF('Jalon + top _horaire passage'!A:A,X445),0)+IF(Y445&lt;&gt;"",COUNTIF('Jalon + top _horaire passage'!A:A,Y445),0)+IF(AA445&lt;&gt;"",COUNTIF('Jalon + top _horaire passage'!A:A,AA445),0)+IF(AB445&lt;&gt;"",COUNTIF('Jalon + top _horaire passage'!A:A,AB445),0)+IF(AD445&lt;&gt;"",COUNTIF('Jalon + top _horaire passage'!A:A,AD445),0)</f>
        <v>0</v>
      </c>
    </row>
    <row r="446" spans="1:44" x14ac:dyDescent="0.3">
      <c r="A446" s="77" t="s">
        <v>2387</v>
      </c>
      <c r="B446" s="159" t="s">
        <v>2388</v>
      </c>
      <c r="C446" s="78" t="s">
        <v>199</v>
      </c>
      <c r="D446" s="77" t="s">
        <v>42</v>
      </c>
      <c r="E446" s="77" t="s">
        <v>2387</v>
      </c>
      <c r="F446" s="77" t="s">
        <v>1049</v>
      </c>
      <c r="G446" s="77" t="s">
        <v>195</v>
      </c>
      <c r="H446" s="77" t="s">
        <v>44</v>
      </c>
      <c r="I446" s="77" t="s">
        <v>17</v>
      </c>
      <c r="J446" s="77" t="s">
        <v>237</v>
      </c>
      <c r="K446" s="78" t="s">
        <v>34</v>
      </c>
      <c r="L446" s="77" t="s">
        <v>98</v>
      </c>
      <c r="M446" s="74" t="s">
        <v>12473</v>
      </c>
      <c r="N446" s="74" t="s">
        <v>13</v>
      </c>
      <c r="O446" s="159"/>
      <c r="P446" s="77" t="s">
        <v>2389</v>
      </c>
      <c r="Q446" s="77" t="s">
        <v>30</v>
      </c>
      <c r="R446" s="77" t="s">
        <v>2387</v>
      </c>
      <c r="S446" s="77"/>
      <c r="T446" s="77"/>
      <c r="U446" s="77" t="s">
        <v>11531</v>
      </c>
      <c r="V446" s="74" t="s">
        <v>97</v>
      </c>
      <c r="W446" s="100"/>
      <c r="X446" s="99"/>
      <c r="Y446" s="99"/>
      <c r="Z446" s="100"/>
      <c r="AA446" s="99" t="s">
        <v>2392</v>
      </c>
      <c r="AB446" s="99"/>
      <c r="AC446" s="100" t="s">
        <v>2390</v>
      </c>
      <c r="AD446" s="100" t="s">
        <v>2391</v>
      </c>
      <c r="AE446" s="83"/>
      <c r="AF446" s="54"/>
      <c r="AG446" s="78" t="s">
        <v>10998</v>
      </c>
      <c r="AH446" s="77" t="s">
        <v>20</v>
      </c>
      <c r="AI446" s="77" t="s">
        <v>21</v>
      </c>
      <c r="AJ446" s="77" t="s">
        <v>22</v>
      </c>
      <c r="AK446" s="77" t="s">
        <v>200</v>
      </c>
      <c r="AL446" s="77" t="s">
        <v>201</v>
      </c>
      <c r="AM446" s="77" t="s">
        <v>25</v>
      </c>
      <c r="AN446" s="77" t="s">
        <v>202</v>
      </c>
      <c r="AO446" s="77" t="s">
        <v>203</v>
      </c>
      <c r="AP446" s="77" t="s">
        <v>204</v>
      </c>
      <c r="AQ446" s="77"/>
      <c r="AR446" s="79">
        <f>COUNTIF('Jalon + top _horaire passage'!A:A,A446)+IF(W446&lt;&gt;"",COUNTIF('Jalon + top _horaire passage'!A:A,W446),0)+IF(X446&lt;&gt;"",COUNTIF('Jalon + top _horaire passage'!A:A,X446),0)+IF(Y446&lt;&gt;"",COUNTIF('Jalon + top _horaire passage'!A:A,Y446),0)+IF(AA446&lt;&gt;"",COUNTIF('Jalon + top _horaire passage'!A:A,AA446),0)+IF(AB446&lt;&gt;"",COUNTIF('Jalon + top _horaire passage'!A:A,AB446),0)+IF(AD446&lt;&gt;"",COUNTIF('Jalon + top _horaire passage'!A:A,AD446),0)</f>
        <v>0</v>
      </c>
    </row>
    <row r="447" spans="1:44" x14ac:dyDescent="0.3">
      <c r="A447" s="77" t="s">
        <v>2394</v>
      </c>
      <c r="B447" s="159">
        <v>0</v>
      </c>
      <c r="C447" s="78" t="s">
        <v>353</v>
      </c>
      <c r="D447" s="77" t="s">
        <v>42</v>
      </c>
      <c r="E447" s="77" t="s">
        <v>2393</v>
      </c>
      <c r="F447" s="77" t="s">
        <v>12376</v>
      </c>
      <c r="G447" s="77" t="s">
        <v>3715</v>
      </c>
      <c r="H447" s="101" t="s">
        <v>11875</v>
      </c>
      <c r="I447" s="77" t="s">
        <v>166</v>
      </c>
      <c r="J447" s="77" t="s">
        <v>19</v>
      </c>
      <c r="K447" s="78" t="s">
        <v>377</v>
      </c>
      <c r="L447" s="77" t="s">
        <v>98</v>
      </c>
      <c r="M447" s="74" t="s">
        <v>12475</v>
      </c>
      <c r="N447" s="74" t="s">
        <v>13</v>
      </c>
      <c r="O447" s="159"/>
      <c r="P447" s="77"/>
      <c r="Q447" s="77" t="s">
        <v>372</v>
      </c>
      <c r="R447" s="77" t="s">
        <v>2394</v>
      </c>
      <c r="S447" s="77" t="s">
        <v>374</v>
      </c>
      <c r="T447" s="77" t="s">
        <v>9241</v>
      </c>
      <c r="U447" s="77" t="s">
        <v>2395</v>
      </c>
      <c r="V447" s="74" t="s">
        <v>97</v>
      </c>
      <c r="W447" s="100"/>
      <c r="X447" s="99"/>
      <c r="Y447" s="99"/>
      <c r="Z447" s="100"/>
      <c r="AA447" s="99"/>
      <c r="AB447" s="99"/>
      <c r="AC447" s="100"/>
      <c r="AD447" s="100" t="s">
        <v>2396</v>
      </c>
      <c r="AE447" s="83"/>
      <c r="AF447" s="54"/>
      <c r="AG447" s="78" t="s">
        <v>10992</v>
      </c>
      <c r="AH447" s="77" t="s">
        <v>354</v>
      </c>
      <c r="AI447" s="77" t="s">
        <v>355</v>
      </c>
      <c r="AJ447" s="77" t="s">
        <v>356</v>
      </c>
      <c r="AK447" s="77" t="s">
        <v>357</v>
      </c>
      <c r="AL447" s="77" t="s">
        <v>358</v>
      </c>
      <c r="AM447" s="77" t="s">
        <v>170</v>
      </c>
      <c r="AN447" s="77" t="s">
        <v>359</v>
      </c>
      <c r="AO447" s="77" t="s">
        <v>360</v>
      </c>
      <c r="AP447" s="77" t="s">
        <v>360</v>
      </c>
      <c r="AQ447" s="77"/>
      <c r="AR447" s="79">
        <f>COUNTIF('Jalon + top _horaire passage'!A:A,A447)+IF(W447&lt;&gt;"",COUNTIF('Jalon + top _horaire passage'!A:A,W447),0)+IF(X447&lt;&gt;"",COUNTIF('Jalon + top _horaire passage'!A:A,X447),0)+IF(Y447&lt;&gt;"",COUNTIF('Jalon + top _horaire passage'!A:A,Y447),0)+IF(AA447&lt;&gt;"",COUNTIF('Jalon + top _horaire passage'!A:A,AA447),0)+IF(AB447&lt;&gt;"",COUNTIF('Jalon + top _horaire passage'!A:A,AB447),0)+IF(AD447&lt;&gt;"",COUNTIF('Jalon + top _horaire passage'!A:A,AD447),0)</f>
        <v>0</v>
      </c>
    </row>
    <row r="448" spans="1:44" x14ac:dyDescent="0.3">
      <c r="A448" s="77" t="s">
        <v>2397</v>
      </c>
      <c r="B448" s="159" t="s">
        <v>2398</v>
      </c>
      <c r="C448" s="78" t="s">
        <v>353</v>
      </c>
      <c r="D448" s="77" t="s">
        <v>1039</v>
      </c>
      <c r="E448" s="77" t="s">
        <v>2397</v>
      </c>
      <c r="F448" s="77" t="s">
        <v>3343</v>
      </c>
      <c r="G448" s="77" t="s">
        <v>349</v>
      </c>
      <c r="H448" s="77" t="s">
        <v>44</v>
      </c>
      <c r="I448" s="77" t="s">
        <v>166</v>
      </c>
      <c r="J448" s="77" t="s">
        <v>237</v>
      </c>
      <c r="K448" s="78" t="s">
        <v>18</v>
      </c>
      <c r="L448" s="77" t="s">
        <v>98</v>
      </c>
      <c r="M448" s="74" t="s">
        <v>12475</v>
      </c>
      <c r="N448" s="74" t="s">
        <v>10986</v>
      </c>
      <c r="O448" s="159"/>
      <c r="P448" s="77"/>
      <c r="Q448" s="77" t="s">
        <v>11048</v>
      </c>
      <c r="R448" s="77" t="s">
        <v>2397</v>
      </c>
      <c r="S448" s="77"/>
      <c r="T448" s="77"/>
      <c r="U448" s="77" t="s">
        <v>11835</v>
      </c>
      <c r="V448" s="74" t="s">
        <v>97</v>
      </c>
      <c r="W448" s="100"/>
      <c r="X448" s="99"/>
      <c r="Y448" s="99"/>
      <c r="Z448" s="100"/>
      <c r="AA448" s="99" t="s">
        <v>2401</v>
      </c>
      <c r="AB448" s="99"/>
      <c r="AC448" s="100" t="s">
        <v>2399</v>
      </c>
      <c r="AD448" s="100" t="s">
        <v>2400</v>
      </c>
      <c r="AE448" s="83"/>
      <c r="AF448" s="54"/>
      <c r="AG448" s="78" t="s">
        <v>10998</v>
      </c>
      <c r="AH448" s="77" t="s">
        <v>354</v>
      </c>
      <c r="AI448" s="77" t="s">
        <v>355</v>
      </c>
      <c r="AJ448" s="77" t="s">
        <v>356</v>
      </c>
      <c r="AK448" s="77" t="s">
        <v>357</v>
      </c>
      <c r="AL448" s="77" t="s">
        <v>358</v>
      </c>
      <c r="AM448" s="77" t="s">
        <v>170</v>
      </c>
      <c r="AN448" s="77" t="s">
        <v>359</v>
      </c>
      <c r="AO448" s="77" t="s">
        <v>360</v>
      </c>
      <c r="AP448" s="77" t="s">
        <v>360</v>
      </c>
      <c r="AQ448" s="77"/>
      <c r="AR448" s="79">
        <f>COUNTIF('Jalon + top _horaire passage'!A:A,A448)+IF(W448&lt;&gt;"",COUNTIF('Jalon + top _horaire passage'!A:A,W448),0)+IF(X448&lt;&gt;"",COUNTIF('Jalon + top _horaire passage'!A:A,X448),0)+IF(Y448&lt;&gt;"",COUNTIF('Jalon + top _horaire passage'!A:A,Y448),0)+IF(AA448&lt;&gt;"",COUNTIF('Jalon + top _horaire passage'!A:A,AA448),0)+IF(AB448&lt;&gt;"",COUNTIF('Jalon + top _horaire passage'!A:A,AB448),0)+IF(AD448&lt;&gt;"",COUNTIF('Jalon + top _horaire passage'!A:A,AD448),0)</f>
        <v>0</v>
      </c>
    </row>
    <row r="449" spans="1:44" x14ac:dyDescent="0.3">
      <c r="A449" s="77" t="s">
        <v>2402</v>
      </c>
      <c r="B449" s="159" t="s">
        <v>2403</v>
      </c>
      <c r="C449" s="78" t="s">
        <v>353</v>
      </c>
      <c r="D449" s="77" t="s">
        <v>1039</v>
      </c>
      <c r="E449" s="77" t="s">
        <v>2402</v>
      </c>
      <c r="F449" s="77" t="s">
        <v>3343</v>
      </c>
      <c r="G449" s="77" t="s">
        <v>349</v>
      </c>
      <c r="H449" s="77" t="s">
        <v>44</v>
      </c>
      <c r="I449" s="77" t="s">
        <v>166</v>
      </c>
      <c r="J449" s="77" t="s">
        <v>237</v>
      </c>
      <c r="K449" s="78" t="s">
        <v>18</v>
      </c>
      <c r="L449" s="77" t="s">
        <v>98</v>
      </c>
      <c r="M449" s="74" t="s">
        <v>12475</v>
      </c>
      <c r="N449" s="74" t="s">
        <v>10986</v>
      </c>
      <c r="O449" s="159"/>
      <c r="P449" s="77"/>
      <c r="Q449" s="77" t="s">
        <v>11048</v>
      </c>
      <c r="R449" s="77" t="s">
        <v>2402</v>
      </c>
      <c r="S449" s="77"/>
      <c r="T449" s="77"/>
      <c r="U449" s="77" t="s">
        <v>11837</v>
      </c>
      <c r="V449" s="74" t="s">
        <v>97</v>
      </c>
      <c r="W449" s="100"/>
      <c r="X449" s="99"/>
      <c r="Y449" s="99"/>
      <c r="Z449" s="100"/>
      <c r="AA449" s="99" t="s">
        <v>2406</v>
      </c>
      <c r="AB449" s="99"/>
      <c r="AC449" s="100" t="s">
        <v>2404</v>
      </c>
      <c r="AD449" s="100" t="s">
        <v>2405</v>
      </c>
      <c r="AE449" s="83"/>
      <c r="AF449" s="54"/>
      <c r="AG449" s="78" t="s">
        <v>10998</v>
      </c>
      <c r="AH449" s="77" t="s">
        <v>354</v>
      </c>
      <c r="AI449" s="77" t="s">
        <v>355</v>
      </c>
      <c r="AJ449" s="77" t="s">
        <v>356</v>
      </c>
      <c r="AK449" s="77" t="s">
        <v>357</v>
      </c>
      <c r="AL449" s="77" t="s">
        <v>358</v>
      </c>
      <c r="AM449" s="77" t="s">
        <v>170</v>
      </c>
      <c r="AN449" s="77" t="s">
        <v>359</v>
      </c>
      <c r="AO449" s="77" t="s">
        <v>360</v>
      </c>
      <c r="AP449" s="77" t="s">
        <v>360</v>
      </c>
      <c r="AQ449" s="77"/>
      <c r="AR449" s="79">
        <f>COUNTIF('Jalon + top _horaire passage'!A:A,A449)+IF(W449&lt;&gt;"",COUNTIF('Jalon + top _horaire passage'!A:A,W449),0)+IF(X449&lt;&gt;"",COUNTIF('Jalon + top _horaire passage'!A:A,X449),0)+IF(Y449&lt;&gt;"",COUNTIF('Jalon + top _horaire passage'!A:A,Y449),0)+IF(AA449&lt;&gt;"",COUNTIF('Jalon + top _horaire passage'!A:A,AA449),0)+IF(AB449&lt;&gt;"",COUNTIF('Jalon + top _horaire passage'!A:A,AB449),0)+IF(AD449&lt;&gt;"",COUNTIF('Jalon + top _horaire passage'!A:A,AD449),0)</f>
        <v>0</v>
      </c>
    </row>
    <row r="450" spans="1:44" x14ac:dyDescent="0.3">
      <c r="A450" s="77" t="s">
        <v>2407</v>
      </c>
      <c r="B450" s="159" t="s">
        <v>2408</v>
      </c>
      <c r="C450" s="78" t="s">
        <v>353</v>
      </c>
      <c r="D450" s="77" t="s">
        <v>1039</v>
      </c>
      <c r="E450" s="77" t="s">
        <v>2407</v>
      </c>
      <c r="F450" s="77" t="s">
        <v>3343</v>
      </c>
      <c r="G450" s="77" t="s">
        <v>349</v>
      </c>
      <c r="H450" s="77" t="s">
        <v>44</v>
      </c>
      <c r="I450" s="77" t="s">
        <v>166</v>
      </c>
      <c r="J450" s="77" t="s">
        <v>237</v>
      </c>
      <c r="K450" s="78" t="s">
        <v>18</v>
      </c>
      <c r="L450" s="77" t="s">
        <v>98</v>
      </c>
      <c r="M450" s="74" t="s">
        <v>12475</v>
      </c>
      <c r="N450" s="74" t="s">
        <v>10986</v>
      </c>
      <c r="O450" s="159"/>
      <c r="P450" s="77"/>
      <c r="Q450" s="77" t="s">
        <v>11048</v>
      </c>
      <c r="R450" s="77" t="s">
        <v>2407</v>
      </c>
      <c r="S450" s="77"/>
      <c r="T450" s="77"/>
      <c r="U450" s="77" t="s">
        <v>11838</v>
      </c>
      <c r="V450" s="74" t="s">
        <v>97</v>
      </c>
      <c r="W450" s="100"/>
      <c r="X450" s="99"/>
      <c r="Y450" s="99"/>
      <c r="Z450" s="100"/>
      <c r="AA450" s="99" t="s">
        <v>2411</v>
      </c>
      <c r="AB450" s="99"/>
      <c r="AC450" s="100" t="s">
        <v>2409</v>
      </c>
      <c r="AD450" s="100" t="s">
        <v>2410</v>
      </c>
      <c r="AE450" s="83"/>
      <c r="AF450" s="54"/>
      <c r="AG450" s="78" t="s">
        <v>10998</v>
      </c>
      <c r="AH450" s="77" t="s">
        <v>354</v>
      </c>
      <c r="AI450" s="77" t="s">
        <v>355</v>
      </c>
      <c r="AJ450" s="77" t="s">
        <v>356</v>
      </c>
      <c r="AK450" s="77" t="s">
        <v>357</v>
      </c>
      <c r="AL450" s="77" t="s">
        <v>358</v>
      </c>
      <c r="AM450" s="77" t="s">
        <v>170</v>
      </c>
      <c r="AN450" s="77" t="s">
        <v>359</v>
      </c>
      <c r="AO450" s="77" t="s">
        <v>360</v>
      </c>
      <c r="AP450" s="77" t="s">
        <v>360</v>
      </c>
      <c r="AQ450" s="77"/>
      <c r="AR450" s="79">
        <f>COUNTIF('Jalon + top _horaire passage'!A:A,A450)+IF(W450&lt;&gt;"",COUNTIF('Jalon + top _horaire passage'!A:A,W450),0)+IF(X450&lt;&gt;"",COUNTIF('Jalon + top _horaire passage'!A:A,X450),0)+IF(Y450&lt;&gt;"",COUNTIF('Jalon + top _horaire passage'!A:A,Y450),0)+IF(AA450&lt;&gt;"",COUNTIF('Jalon + top _horaire passage'!A:A,AA450),0)+IF(AB450&lt;&gt;"",COUNTIF('Jalon + top _horaire passage'!A:A,AB450),0)+IF(AD450&lt;&gt;"",COUNTIF('Jalon + top _horaire passage'!A:A,AD450),0)</f>
        <v>0</v>
      </c>
    </row>
    <row r="451" spans="1:44" x14ac:dyDescent="0.3">
      <c r="A451" s="77" t="s">
        <v>2412</v>
      </c>
      <c r="B451" s="159" t="s">
        <v>12764</v>
      </c>
      <c r="C451" s="78" t="s">
        <v>353</v>
      </c>
      <c r="D451" s="77" t="s">
        <v>1039</v>
      </c>
      <c r="E451" s="77" t="s">
        <v>2412</v>
      </c>
      <c r="F451" s="77" t="s">
        <v>3343</v>
      </c>
      <c r="G451" s="77" t="s">
        <v>349</v>
      </c>
      <c r="H451" s="77" t="s">
        <v>44</v>
      </c>
      <c r="I451" s="77" t="s">
        <v>166</v>
      </c>
      <c r="J451" s="77" t="s">
        <v>237</v>
      </c>
      <c r="K451" s="78" t="s">
        <v>18</v>
      </c>
      <c r="L451" s="77" t="s">
        <v>98</v>
      </c>
      <c r="M451" s="74" t="s">
        <v>12475</v>
      </c>
      <c r="N451" s="74" t="s">
        <v>10986</v>
      </c>
      <c r="O451" s="159"/>
      <c r="P451" s="77" t="s">
        <v>2413</v>
      </c>
      <c r="Q451" s="77" t="s">
        <v>30</v>
      </c>
      <c r="R451" s="77" t="s">
        <v>2412</v>
      </c>
      <c r="S451" s="77"/>
      <c r="T451" s="77"/>
      <c r="U451" s="77" t="s">
        <v>11698</v>
      </c>
      <c r="V451" s="74" t="s">
        <v>97</v>
      </c>
      <c r="W451" s="100"/>
      <c r="X451" s="99"/>
      <c r="Y451" s="99"/>
      <c r="Z451" s="100"/>
      <c r="AA451" s="99" t="s">
        <v>2416</v>
      </c>
      <c r="AB451" s="99"/>
      <c r="AC451" s="100" t="s">
        <v>2414</v>
      </c>
      <c r="AD451" s="100" t="s">
        <v>2415</v>
      </c>
      <c r="AE451" s="83"/>
      <c r="AF451" s="54"/>
      <c r="AG451" s="78" t="s">
        <v>10998</v>
      </c>
      <c r="AH451" s="77" t="s">
        <v>354</v>
      </c>
      <c r="AI451" s="77" t="s">
        <v>355</v>
      </c>
      <c r="AJ451" s="77" t="s">
        <v>356</v>
      </c>
      <c r="AK451" s="77" t="s">
        <v>357</v>
      </c>
      <c r="AL451" s="77" t="s">
        <v>358</v>
      </c>
      <c r="AM451" s="77" t="s">
        <v>170</v>
      </c>
      <c r="AN451" s="77" t="s">
        <v>359</v>
      </c>
      <c r="AO451" s="77" t="s">
        <v>360</v>
      </c>
      <c r="AP451" s="77" t="s">
        <v>360</v>
      </c>
      <c r="AQ451" s="77"/>
      <c r="AR451" s="79">
        <f>COUNTIF('Jalon + top _horaire passage'!A:A,A451)+IF(W451&lt;&gt;"",COUNTIF('Jalon + top _horaire passage'!A:A,W451),0)+IF(X451&lt;&gt;"",COUNTIF('Jalon + top _horaire passage'!A:A,X451),0)+IF(Y451&lt;&gt;"",COUNTIF('Jalon + top _horaire passage'!A:A,Y451),0)+IF(AA451&lt;&gt;"",COUNTIF('Jalon + top _horaire passage'!A:A,AA451),0)+IF(AB451&lt;&gt;"",COUNTIF('Jalon + top _horaire passage'!A:A,AB451),0)+IF(AD451&lt;&gt;"",COUNTIF('Jalon + top _horaire passage'!A:A,AD451),0)</f>
        <v>0</v>
      </c>
    </row>
    <row r="452" spans="1:44" x14ac:dyDescent="0.3">
      <c r="A452" s="77" t="s">
        <v>2418</v>
      </c>
      <c r="B452" s="159" t="s">
        <v>2419</v>
      </c>
      <c r="C452" s="78" t="s">
        <v>40</v>
      </c>
      <c r="D452" s="77" t="s">
        <v>42</v>
      </c>
      <c r="E452" s="77" t="s">
        <v>2417</v>
      </c>
      <c r="F452" s="77" t="s">
        <v>10315</v>
      </c>
      <c r="G452" s="77" t="s">
        <v>732</v>
      </c>
      <c r="H452" s="77" t="s">
        <v>44</v>
      </c>
      <c r="I452" s="77" t="s">
        <v>39</v>
      </c>
      <c r="J452" s="77" t="s">
        <v>19</v>
      </c>
      <c r="K452" s="78" t="s">
        <v>34</v>
      </c>
      <c r="L452" s="77" t="s">
        <v>98</v>
      </c>
      <c r="M452" s="74" t="s">
        <v>12475</v>
      </c>
      <c r="N452" s="74" t="s">
        <v>12032</v>
      </c>
      <c r="O452" s="159"/>
      <c r="P452" s="77" t="s">
        <v>2420</v>
      </c>
      <c r="Q452" s="77" t="s">
        <v>30</v>
      </c>
      <c r="R452" s="77" t="s">
        <v>2418</v>
      </c>
      <c r="S452" s="77"/>
      <c r="T452" s="77"/>
      <c r="U452" s="77" t="s">
        <v>11222</v>
      </c>
      <c r="V452" s="74" t="s">
        <v>97</v>
      </c>
      <c r="W452" s="100"/>
      <c r="X452" s="99"/>
      <c r="Y452" s="99"/>
      <c r="Z452" s="100"/>
      <c r="AA452" s="99" t="s">
        <v>2424</v>
      </c>
      <c r="AB452" s="99"/>
      <c r="AC452" s="100" t="s">
        <v>2422</v>
      </c>
      <c r="AD452" s="100" t="s">
        <v>2423</v>
      </c>
      <c r="AE452" s="83"/>
      <c r="AF452" s="54"/>
      <c r="AG452" s="78" t="s">
        <v>10998</v>
      </c>
      <c r="AH452" s="77" t="s">
        <v>20</v>
      </c>
      <c r="AI452" s="77" t="s">
        <v>21</v>
      </c>
      <c r="AJ452" s="77" t="s">
        <v>46</v>
      </c>
      <c r="AK452" s="77" t="s">
        <v>47</v>
      </c>
      <c r="AL452" s="77" t="s">
        <v>738</v>
      </c>
      <c r="AM452" s="77" t="s">
        <v>25</v>
      </c>
      <c r="AN452" s="77" t="s">
        <v>49</v>
      </c>
      <c r="AO452" s="77" t="s">
        <v>50</v>
      </c>
      <c r="AP452" s="77" t="s">
        <v>51</v>
      </c>
      <c r="AQ452" s="77"/>
      <c r="AR452" s="79">
        <f>COUNTIF('Jalon + top _horaire passage'!A:A,A452)+IF(W452&lt;&gt;"",COUNTIF('Jalon + top _horaire passage'!A:A,W452),0)+IF(X452&lt;&gt;"",COUNTIF('Jalon + top _horaire passage'!A:A,X452),0)+IF(Y452&lt;&gt;"",COUNTIF('Jalon + top _horaire passage'!A:A,Y452),0)+IF(AA452&lt;&gt;"",COUNTIF('Jalon + top _horaire passage'!A:A,AA452),0)+IF(AB452&lt;&gt;"",COUNTIF('Jalon + top _horaire passage'!A:A,AB452),0)+IF(AD452&lt;&gt;"",COUNTIF('Jalon + top _horaire passage'!A:A,AD452),0)</f>
        <v>0</v>
      </c>
    </row>
    <row r="453" spans="1:44" x14ac:dyDescent="0.3">
      <c r="A453" s="77" t="s">
        <v>2425</v>
      </c>
      <c r="B453" s="159" t="s">
        <v>2426</v>
      </c>
      <c r="C453" s="78" t="s">
        <v>40</v>
      </c>
      <c r="D453" s="77" t="s">
        <v>1284</v>
      </c>
      <c r="E453" s="77" t="s">
        <v>2425</v>
      </c>
      <c r="F453" s="77" t="s">
        <v>10315</v>
      </c>
      <c r="G453" s="77" t="s">
        <v>732</v>
      </c>
      <c r="H453" s="77" t="s">
        <v>44</v>
      </c>
      <c r="I453" s="77" t="s">
        <v>39</v>
      </c>
      <c r="J453" s="77" t="s">
        <v>237</v>
      </c>
      <c r="K453" s="78" t="s">
        <v>18</v>
      </c>
      <c r="L453" s="77" t="s">
        <v>98</v>
      </c>
      <c r="M453" s="74" t="s">
        <v>12475</v>
      </c>
      <c r="N453" s="74" t="s">
        <v>10986</v>
      </c>
      <c r="O453" s="159"/>
      <c r="P453" s="77" t="s">
        <v>2427</v>
      </c>
      <c r="Q453" s="77" t="s">
        <v>30</v>
      </c>
      <c r="R453" s="77" t="s">
        <v>2425</v>
      </c>
      <c r="S453" s="77"/>
      <c r="T453" s="77"/>
      <c r="U453" s="77" t="s">
        <v>11223</v>
      </c>
      <c r="V453" s="74" t="s">
        <v>97</v>
      </c>
      <c r="W453" s="100"/>
      <c r="X453" s="99"/>
      <c r="Y453" s="99"/>
      <c r="Z453" s="100"/>
      <c r="AA453" s="99" t="s">
        <v>2430</v>
      </c>
      <c r="AB453" s="99"/>
      <c r="AC453" s="100" t="s">
        <v>2428</v>
      </c>
      <c r="AD453" s="100" t="s">
        <v>2429</v>
      </c>
      <c r="AE453" s="83"/>
      <c r="AF453" s="54"/>
      <c r="AG453" s="78" t="s">
        <v>10998</v>
      </c>
      <c r="AH453" s="77" t="s">
        <v>20</v>
      </c>
      <c r="AI453" s="77" t="s">
        <v>21</v>
      </c>
      <c r="AJ453" s="77" t="s">
        <v>46</v>
      </c>
      <c r="AK453" s="77" t="s">
        <v>47</v>
      </c>
      <c r="AL453" s="77" t="s">
        <v>738</v>
      </c>
      <c r="AM453" s="77" t="s">
        <v>25</v>
      </c>
      <c r="AN453" s="77" t="s">
        <v>49</v>
      </c>
      <c r="AO453" s="77" t="s">
        <v>50</v>
      </c>
      <c r="AP453" s="77" t="s">
        <v>51</v>
      </c>
      <c r="AQ453" s="77"/>
      <c r="AR453" s="79">
        <f>COUNTIF('Jalon + top _horaire passage'!A:A,A453)+IF(W453&lt;&gt;"",COUNTIF('Jalon + top _horaire passage'!A:A,W453),0)+IF(X453&lt;&gt;"",COUNTIF('Jalon + top _horaire passage'!A:A,X453),0)+IF(Y453&lt;&gt;"",COUNTIF('Jalon + top _horaire passage'!A:A,Y453),0)+IF(AA453&lt;&gt;"",COUNTIF('Jalon + top _horaire passage'!A:A,AA453),0)+IF(AB453&lt;&gt;"",COUNTIF('Jalon + top _horaire passage'!A:A,AB453),0)+IF(AD453&lt;&gt;"",COUNTIF('Jalon + top _horaire passage'!A:A,AD453),0)</f>
        <v>0</v>
      </c>
    </row>
    <row r="454" spans="1:44" x14ac:dyDescent="0.3">
      <c r="A454" s="77" t="s">
        <v>2431</v>
      </c>
      <c r="B454" s="159" t="s">
        <v>2432</v>
      </c>
      <c r="C454" s="78" t="s">
        <v>40</v>
      </c>
      <c r="D454" s="77" t="s">
        <v>42</v>
      </c>
      <c r="E454" s="77" t="s">
        <v>2431</v>
      </c>
      <c r="F454" s="77" t="s">
        <v>10315</v>
      </c>
      <c r="G454" s="77" t="s">
        <v>732</v>
      </c>
      <c r="H454" s="77" t="s">
        <v>44</v>
      </c>
      <c r="I454" s="77" t="s">
        <v>39</v>
      </c>
      <c r="J454" s="77" t="s">
        <v>571</v>
      </c>
      <c r="K454" s="78" t="s">
        <v>34</v>
      </c>
      <c r="L454" s="77" t="s">
        <v>98</v>
      </c>
      <c r="M454" s="74" t="s">
        <v>12475</v>
      </c>
      <c r="N454" s="74" t="s">
        <v>13</v>
      </c>
      <c r="O454" s="159"/>
      <c r="P454" s="77" t="s">
        <v>2433</v>
      </c>
      <c r="Q454" s="77" t="s">
        <v>30</v>
      </c>
      <c r="R454" s="77" t="s">
        <v>2431</v>
      </c>
      <c r="S454" s="77"/>
      <c r="T454" s="77" t="s">
        <v>9241</v>
      </c>
      <c r="U454" s="77" t="s">
        <v>2434</v>
      </c>
      <c r="V454" s="74" t="s">
        <v>216</v>
      </c>
      <c r="W454" s="100"/>
      <c r="X454" s="99"/>
      <c r="Y454" s="99"/>
      <c r="Z454" s="100"/>
      <c r="AA454" s="99" t="s">
        <v>2437</v>
      </c>
      <c r="AB454" s="99"/>
      <c r="AC454" s="100" t="s">
        <v>2435</v>
      </c>
      <c r="AD454" s="100" t="s">
        <v>2436</v>
      </c>
      <c r="AE454" s="83"/>
      <c r="AF454" s="54"/>
      <c r="AG454" s="78" t="s">
        <v>12307</v>
      </c>
      <c r="AH454" s="77" t="s">
        <v>20</v>
      </c>
      <c r="AI454" s="77" t="s">
        <v>21</v>
      </c>
      <c r="AJ454" s="77" t="s">
        <v>46</v>
      </c>
      <c r="AK454" s="77" t="s">
        <v>47</v>
      </c>
      <c r="AL454" s="77" t="s">
        <v>738</v>
      </c>
      <c r="AM454" s="77" t="s">
        <v>25</v>
      </c>
      <c r="AN454" s="77" t="s">
        <v>49</v>
      </c>
      <c r="AO454" s="77" t="s">
        <v>50</v>
      </c>
      <c r="AP454" s="77" t="s">
        <v>51</v>
      </c>
      <c r="AQ454" s="77"/>
      <c r="AR454" s="79">
        <f>COUNTIF('Jalon + top _horaire passage'!A:A,A454)+IF(W454&lt;&gt;"",COUNTIF('Jalon + top _horaire passage'!A:A,W454),0)+IF(X454&lt;&gt;"",COUNTIF('Jalon + top _horaire passage'!A:A,X454),0)+IF(Y454&lt;&gt;"",COUNTIF('Jalon + top _horaire passage'!A:A,Y454),0)+IF(AA454&lt;&gt;"",COUNTIF('Jalon + top _horaire passage'!A:A,AA454),0)+IF(AB454&lt;&gt;"",COUNTIF('Jalon + top _horaire passage'!A:A,AB454),0)+IF(AD454&lt;&gt;"",COUNTIF('Jalon + top _horaire passage'!A:A,AD454),0)</f>
        <v>0</v>
      </c>
    </row>
    <row r="455" spans="1:44" x14ac:dyDescent="0.3">
      <c r="A455" s="77" t="s">
        <v>2438</v>
      </c>
      <c r="B455" s="159" t="s">
        <v>2439</v>
      </c>
      <c r="C455" s="78" t="s">
        <v>59</v>
      </c>
      <c r="D455" s="77" t="s">
        <v>42</v>
      </c>
      <c r="E455" s="77" t="s">
        <v>2438</v>
      </c>
      <c r="F455" s="77" t="s">
        <v>12377</v>
      </c>
      <c r="G455" s="77" t="s">
        <v>12378</v>
      </c>
      <c r="H455" s="77" t="s">
        <v>44</v>
      </c>
      <c r="I455" s="77" t="s">
        <v>17</v>
      </c>
      <c r="J455" s="77" t="s">
        <v>571</v>
      </c>
      <c r="K455" s="78" t="s">
        <v>34</v>
      </c>
      <c r="L455" s="77" t="s">
        <v>98</v>
      </c>
      <c r="M455" s="74" t="s">
        <v>12473</v>
      </c>
      <c r="N455" s="74" t="s">
        <v>13</v>
      </c>
      <c r="O455" s="159"/>
      <c r="P455" s="77" t="s">
        <v>2440</v>
      </c>
      <c r="Q455" s="77" t="s">
        <v>30</v>
      </c>
      <c r="R455" s="77" t="s">
        <v>2438</v>
      </c>
      <c r="S455" s="77"/>
      <c r="T455" s="77" t="s">
        <v>9241</v>
      </c>
      <c r="U455" s="77" t="s">
        <v>2441</v>
      </c>
      <c r="V455" s="74" t="s">
        <v>216</v>
      </c>
      <c r="W455" s="100"/>
      <c r="X455" s="99"/>
      <c r="Y455" s="99"/>
      <c r="Z455" s="100"/>
      <c r="AA455" s="99" t="s">
        <v>2444</v>
      </c>
      <c r="AB455" s="99"/>
      <c r="AC455" s="100" t="s">
        <v>2442</v>
      </c>
      <c r="AD455" s="100" t="s">
        <v>2443</v>
      </c>
      <c r="AE455" s="83"/>
      <c r="AF455" s="54"/>
      <c r="AG455" s="78" t="s">
        <v>12307</v>
      </c>
      <c r="AH455" s="77" t="s">
        <v>20</v>
      </c>
      <c r="AI455" s="77" t="s">
        <v>305</v>
      </c>
      <c r="AJ455" s="77" t="s">
        <v>306</v>
      </c>
      <c r="AK455" s="77" t="s">
        <v>307</v>
      </c>
      <c r="AL455" s="77" t="s">
        <v>308</v>
      </c>
      <c r="AM455" s="77" t="s">
        <v>25</v>
      </c>
      <c r="AN455" s="77" t="s">
        <v>309</v>
      </c>
      <c r="AO455" s="77" t="s">
        <v>310</v>
      </c>
      <c r="AP455" s="77" t="s">
        <v>311</v>
      </c>
      <c r="AQ455" s="77"/>
      <c r="AR455" s="79">
        <f>COUNTIF('Jalon + top _horaire passage'!A:A,A455)+IF(W455&lt;&gt;"",COUNTIF('Jalon + top _horaire passage'!A:A,W455),0)+IF(X455&lt;&gt;"",COUNTIF('Jalon + top _horaire passage'!A:A,X455),0)+IF(Y455&lt;&gt;"",COUNTIF('Jalon + top _horaire passage'!A:A,Y455),0)+IF(AA455&lt;&gt;"",COUNTIF('Jalon + top _horaire passage'!A:A,AA455),0)+IF(AB455&lt;&gt;"",COUNTIF('Jalon + top _horaire passage'!A:A,AB455),0)+IF(AD455&lt;&gt;"",COUNTIF('Jalon + top _horaire passage'!A:A,AD455),0)</f>
        <v>0</v>
      </c>
    </row>
    <row r="456" spans="1:44" x14ac:dyDescent="0.3">
      <c r="A456" s="77" t="s">
        <v>2445</v>
      </c>
      <c r="B456" s="159" t="s">
        <v>2446</v>
      </c>
      <c r="C456" s="78" t="s">
        <v>59</v>
      </c>
      <c r="D456" s="77" t="s">
        <v>42</v>
      </c>
      <c r="E456" s="77" t="s">
        <v>2445</v>
      </c>
      <c r="F456" s="77" t="s">
        <v>12377</v>
      </c>
      <c r="G456" s="77" t="s">
        <v>12378</v>
      </c>
      <c r="H456" s="77" t="s">
        <v>44</v>
      </c>
      <c r="I456" s="77" t="s">
        <v>17</v>
      </c>
      <c r="J456" s="77" t="s">
        <v>571</v>
      </c>
      <c r="K456" s="78" t="s">
        <v>34</v>
      </c>
      <c r="L456" s="77" t="s">
        <v>98</v>
      </c>
      <c r="M456" s="74" t="s">
        <v>12473</v>
      </c>
      <c r="N456" s="74" t="s">
        <v>13</v>
      </c>
      <c r="O456" s="159"/>
      <c r="P456" s="77" t="s">
        <v>2447</v>
      </c>
      <c r="Q456" s="77" t="s">
        <v>30</v>
      </c>
      <c r="R456" s="77" t="s">
        <v>2445</v>
      </c>
      <c r="S456" s="77"/>
      <c r="T456" s="77" t="s">
        <v>9241</v>
      </c>
      <c r="U456" s="77" t="s">
        <v>2448</v>
      </c>
      <c r="V456" s="74" t="s">
        <v>216</v>
      </c>
      <c r="W456" s="100"/>
      <c r="X456" s="99"/>
      <c r="Y456" s="99"/>
      <c r="Z456" s="100"/>
      <c r="AA456" s="99" t="s">
        <v>2451</v>
      </c>
      <c r="AB456" s="99"/>
      <c r="AC456" s="100" t="s">
        <v>2449</v>
      </c>
      <c r="AD456" s="100" t="s">
        <v>2450</v>
      </c>
      <c r="AE456" s="83"/>
      <c r="AF456" s="54"/>
      <c r="AG456" s="78" t="s">
        <v>12307</v>
      </c>
      <c r="AH456" s="77" t="s">
        <v>20</v>
      </c>
      <c r="AI456" s="77" t="s">
        <v>305</v>
      </c>
      <c r="AJ456" s="77" t="s">
        <v>306</v>
      </c>
      <c r="AK456" s="77" t="s">
        <v>307</v>
      </c>
      <c r="AL456" s="77" t="s">
        <v>308</v>
      </c>
      <c r="AM456" s="77" t="s">
        <v>25</v>
      </c>
      <c r="AN456" s="77" t="s">
        <v>309</v>
      </c>
      <c r="AO456" s="77" t="s">
        <v>310</v>
      </c>
      <c r="AP456" s="77" t="s">
        <v>311</v>
      </c>
      <c r="AQ456" s="77"/>
      <c r="AR456" s="79">
        <f>COUNTIF('Jalon + top _horaire passage'!A:A,A456)+IF(W456&lt;&gt;"",COUNTIF('Jalon + top _horaire passage'!A:A,W456),0)+IF(X456&lt;&gt;"",COUNTIF('Jalon + top _horaire passage'!A:A,X456),0)+IF(Y456&lt;&gt;"",COUNTIF('Jalon + top _horaire passage'!A:A,Y456),0)+IF(AA456&lt;&gt;"",COUNTIF('Jalon + top _horaire passage'!A:A,AA456),0)+IF(AB456&lt;&gt;"",COUNTIF('Jalon + top _horaire passage'!A:A,AB456),0)+IF(AD456&lt;&gt;"",COUNTIF('Jalon + top _horaire passage'!A:A,AD456),0)</f>
        <v>0</v>
      </c>
    </row>
    <row r="457" spans="1:44" x14ac:dyDescent="0.3">
      <c r="A457" s="77" t="s">
        <v>2452</v>
      </c>
      <c r="B457" s="159" t="s">
        <v>2453</v>
      </c>
      <c r="C457" s="78" t="s">
        <v>59</v>
      </c>
      <c r="D457" s="77" t="s">
        <v>42</v>
      </c>
      <c r="E457" s="77" t="s">
        <v>2452</v>
      </c>
      <c r="F457" s="77" t="s">
        <v>12377</v>
      </c>
      <c r="G457" s="77" t="s">
        <v>12378</v>
      </c>
      <c r="H457" s="77" t="s">
        <v>44</v>
      </c>
      <c r="I457" s="77" t="s">
        <v>17</v>
      </c>
      <c r="J457" s="77" t="s">
        <v>571</v>
      </c>
      <c r="K457" s="78" t="s">
        <v>34</v>
      </c>
      <c r="L457" s="77" t="s">
        <v>98</v>
      </c>
      <c r="M457" s="74" t="s">
        <v>12473</v>
      </c>
      <c r="N457" s="74" t="s">
        <v>13</v>
      </c>
      <c r="O457" s="159"/>
      <c r="P457" s="77" t="s">
        <v>2454</v>
      </c>
      <c r="Q457" s="77" t="s">
        <v>30</v>
      </c>
      <c r="R457" s="77" t="s">
        <v>2452</v>
      </c>
      <c r="S457" s="77"/>
      <c r="T457" s="77" t="s">
        <v>9241</v>
      </c>
      <c r="U457" s="77" t="s">
        <v>2455</v>
      </c>
      <c r="V457" s="74" t="s">
        <v>216</v>
      </c>
      <c r="W457" s="100"/>
      <c r="X457" s="99"/>
      <c r="Y457" s="99"/>
      <c r="Z457" s="100"/>
      <c r="AA457" s="99" t="s">
        <v>2458</v>
      </c>
      <c r="AB457" s="99"/>
      <c r="AC457" s="100" t="s">
        <v>2456</v>
      </c>
      <c r="AD457" s="100" t="s">
        <v>2457</v>
      </c>
      <c r="AE457" s="83"/>
      <c r="AF457" s="54"/>
      <c r="AG457" s="78" t="s">
        <v>12307</v>
      </c>
      <c r="AH457" s="77" t="s">
        <v>20</v>
      </c>
      <c r="AI457" s="77" t="s">
        <v>305</v>
      </c>
      <c r="AJ457" s="77" t="s">
        <v>306</v>
      </c>
      <c r="AK457" s="77" t="s">
        <v>307</v>
      </c>
      <c r="AL457" s="77" t="s">
        <v>308</v>
      </c>
      <c r="AM457" s="77" t="s">
        <v>25</v>
      </c>
      <c r="AN457" s="77" t="s">
        <v>309</v>
      </c>
      <c r="AO457" s="77" t="s">
        <v>310</v>
      </c>
      <c r="AP457" s="77" t="s">
        <v>311</v>
      </c>
      <c r="AQ457" s="77"/>
      <c r="AR457" s="79">
        <f>COUNTIF('Jalon + top _horaire passage'!A:A,A457)+IF(W457&lt;&gt;"",COUNTIF('Jalon + top _horaire passage'!A:A,W457),0)+IF(X457&lt;&gt;"",COUNTIF('Jalon + top _horaire passage'!A:A,X457),0)+IF(Y457&lt;&gt;"",COUNTIF('Jalon + top _horaire passage'!A:A,Y457),0)+IF(AA457&lt;&gt;"",COUNTIF('Jalon + top _horaire passage'!A:A,AA457),0)+IF(AB457&lt;&gt;"",COUNTIF('Jalon + top _horaire passage'!A:A,AB457),0)+IF(AD457&lt;&gt;"",COUNTIF('Jalon + top _horaire passage'!A:A,AD457),0)</f>
        <v>0</v>
      </c>
    </row>
    <row r="458" spans="1:44" x14ac:dyDescent="0.3">
      <c r="A458" s="77" t="s">
        <v>2459</v>
      </c>
      <c r="B458" s="159" t="s">
        <v>2460</v>
      </c>
      <c r="C458" s="78" t="s">
        <v>199</v>
      </c>
      <c r="D458" s="77" t="s">
        <v>42</v>
      </c>
      <c r="E458" s="77" t="s">
        <v>2459</v>
      </c>
      <c r="F458" s="77" t="s">
        <v>1049</v>
      </c>
      <c r="G458" s="77" t="s">
        <v>195</v>
      </c>
      <c r="H458" s="77" t="s">
        <v>44</v>
      </c>
      <c r="I458" s="77" t="s">
        <v>17</v>
      </c>
      <c r="J458" s="77" t="s">
        <v>19</v>
      </c>
      <c r="K458" s="78" t="s">
        <v>34</v>
      </c>
      <c r="L458" s="77" t="s">
        <v>98</v>
      </c>
      <c r="M458" s="74" t="s">
        <v>12473</v>
      </c>
      <c r="N458" s="74" t="s">
        <v>13</v>
      </c>
      <c r="O458" s="159"/>
      <c r="P458" s="77" t="s">
        <v>2461</v>
      </c>
      <c r="Q458" s="77" t="s">
        <v>30</v>
      </c>
      <c r="R458" s="77" t="s">
        <v>2459</v>
      </c>
      <c r="S458" s="77"/>
      <c r="T458" s="77"/>
      <c r="U458" s="77" t="s">
        <v>11533</v>
      </c>
      <c r="V458" s="74" t="s">
        <v>97</v>
      </c>
      <c r="W458" s="100"/>
      <c r="X458" s="99"/>
      <c r="Y458" s="99"/>
      <c r="Z458" s="100"/>
      <c r="AA458" s="99" t="s">
        <v>2464</v>
      </c>
      <c r="AB458" s="99"/>
      <c r="AC458" s="100" t="s">
        <v>2462</v>
      </c>
      <c r="AD458" s="100" t="s">
        <v>2463</v>
      </c>
      <c r="AE458" s="83"/>
      <c r="AF458" s="54"/>
      <c r="AG458" s="78" t="s">
        <v>10998</v>
      </c>
      <c r="AH458" s="77" t="s">
        <v>20</v>
      </c>
      <c r="AI458" s="77" t="s">
        <v>21</v>
      </c>
      <c r="AJ458" s="77" t="s">
        <v>22</v>
      </c>
      <c r="AK458" s="77" t="s">
        <v>200</v>
      </c>
      <c r="AL458" s="77" t="s">
        <v>201</v>
      </c>
      <c r="AM458" s="77" t="s">
        <v>25</v>
      </c>
      <c r="AN458" s="77" t="s">
        <v>202</v>
      </c>
      <c r="AO458" s="77" t="s">
        <v>203</v>
      </c>
      <c r="AP458" s="77" t="s">
        <v>204</v>
      </c>
      <c r="AQ458" s="77"/>
      <c r="AR458" s="79">
        <f>COUNTIF('Jalon + top _horaire passage'!A:A,A458)+IF(W458&lt;&gt;"",COUNTIF('Jalon + top _horaire passage'!A:A,W458),0)+IF(X458&lt;&gt;"",COUNTIF('Jalon + top _horaire passage'!A:A,X458),0)+IF(Y458&lt;&gt;"",COUNTIF('Jalon + top _horaire passage'!A:A,Y458),0)+IF(AA458&lt;&gt;"",COUNTIF('Jalon + top _horaire passage'!A:A,AA458),0)+IF(AB458&lt;&gt;"",COUNTIF('Jalon + top _horaire passage'!A:A,AB458),0)+IF(AD458&lt;&gt;"",COUNTIF('Jalon + top _horaire passage'!A:A,AD458),0)</f>
        <v>0</v>
      </c>
    </row>
    <row r="459" spans="1:44" x14ac:dyDescent="0.3">
      <c r="A459" s="77" t="s">
        <v>2465</v>
      </c>
      <c r="B459" s="159" t="s">
        <v>12722</v>
      </c>
      <c r="C459" s="78" t="s">
        <v>40</v>
      </c>
      <c r="D459" s="77" t="s">
        <v>42</v>
      </c>
      <c r="E459" s="77" t="s">
        <v>2465</v>
      </c>
      <c r="F459" s="77" t="s">
        <v>1866</v>
      </c>
      <c r="G459" s="77" t="s">
        <v>1865</v>
      </c>
      <c r="H459" s="77" t="s">
        <v>44</v>
      </c>
      <c r="I459" s="77" t="s">
        <v>39</v>
      </c>
      <c r="J459" s="77" t="s">
        <v>237</v>
      </c>
      <c r="K459" s="78" t="s">
        <v>34</v>
      </c>
      <c r="L459" s="77" t="s">
        <v>98</v>
      </c>
      <c r="M459" s="74" t="s">
        <v>12473</v>
      </c>
      <c r="N459" s="74" t="s">
        <v>13</v>
      </c>
      <c r="O459" s="159"/>
      <c r="P459" s="77" t="s">
        <v>2466</v>
      </c>
      <c r="Q459" s="77" t="s">
        <v>30</v>
      </c>
      <c r="R459" s="77" t="s">
        <v>2465</v>
      </c>
      <c r="S459" s="77"/>
      <c r="T459" s="77"/>
      <c r="U459" s="77" t="s">
        <v>11224</v>
      </c>
      <c r="V459" s="74" t="s">
        <v>97</v>
      </c>
      <c r="W459" s="100"/>
      <c r="X459" s="99"/>
      <c r="Y459" s="99"/>
      <c r="Z459" s="100"/>
      <c r="AA459" s="99" t="s">
        <v>2469</v>
      </c>
      <c r="AB459" s="99"/>
      <c r="AC459" s="100" t="s">
        <v>2467</v>
      </c>
      <c r="AD459" s="100" t="s">
        <v>2468</v>
      </c>
      <c r="AE459" s="83"/>
      <c r="AF459" s="54"/>
      <c r="AG459" s="78" t="s">
        <v>10998</v>
      </c>
      <c r="AH459" s="77" t="s">
        <v>20</v>
      </c>
      <c r="AI459" s="77" t="s">
        <v>21</v>
      </c>
      <c r="AJ459" s="77" t="s">
        <v>46</v>
      </c>
      <c r="AK459" s="77" t="s">
        <v>47</v>
      </c>
      <c r="AL459" s="77" t="s">
        <v>738</v>
      </c>
      <c r="AM459" s="77" t="s">
        <v>25</v>
      </c>
      <c r="AN459" s="77" t="s">
        <v>49</v>
      </c>
      <c r="AO459" s="77" t="s">
        <v>1869</v>
      </c>
      <c r="AP459" s="77" t="s">
        <v>1870</v>
      </c>
      <c r="AQ459" s="77"/>
      <c r="AR459" s="79">
        <f>COUNTIF('Jalon + top _horaire passage'!A:A,A459)+IF(W459&lt;&gt;"",COUNTIF('Jalon + top _horaire passage'!A:A,W459),0)+IF(X459&lt;&gt;"",COUNTIF('Jalon + top _horaire passage'!A:A,X459),0)+IF(Y459&lt;&gt;"",COUNTIF('Jalon + top _horaire passage'!A:A,Y459),0)+IF(AA459&lt;&gt;"",COUNTIF('Jalon + top _horaire passage'!A:A,AA459),0)+IF(AB459&lt;&gt;"",COUNTIF('Jalon + top _horaire passage'!A:A,AB459),0)+IF(AD459&lt;&gt;"",COUNTIF('Jalon + top _horaire passage'!A:A,AD459),0)</f>
        <v>0</v>
      </c>
    </row>
    <row r="460" spans="1:44" x14ac:dyDescent="0.3">
      <c r="A460" s="77" t="s">
        <v>2470</v>
      </c>
      <c r="B460" s="159" t="s">
        <v>12723</v>
      </c>
      <c r="C460" s="78" t="s">
        <v>40</v>
      </c>
      <c r="D460" s="77" t="s">
        <v>1284</v>
      </c>
      <c r="E460" s="77" t="s">
        <v>2470</v>
      </c>
      <c r="F460" s="77" t="s">
        <v>1866</v>
      </c>
      <c r="G460" s="77" t="s">
        <v>1865</v>
      </c>
      <c r="H460" s="77" t="s">
        <v>44</v>
      </c>
      <c r="I460" s="77" t="s">
        <v>39</v>
      </c>
      <c r="J460" s="77" t="s">
        <v>237</v>
      </c>
      <c r="K460" s="78" t="s">
        <v>18</v>
      </c>
      <c r="L460" s="77" t="s">
        <v>98</v>
      </c>
      <c r="M460" s="74" t="s">
        <v>12473</v>
      </c>
      <c r="N460" s="74" t="s">
        <v>10986</v>
      </c>
      <c r="O460" s="159"/>
      <c r="P460" s="77" t="s">
        <v>2471</v>
      </c>
      <c r="Q460" s="77" t="s">
        <v>30</v>
      </c>
      <c r="R460" s="77" t="s">
        <v>2470</v>
      </c>
      <c r="S460" s="77"/>
      <c r="T460" s="77"/>
      <c r="U460" s="77" t="s">
        <v>11225</v>
      </c>
      <c r="V460" s="74" t="s">
        <v>97</v>
      </c>
      <c r="W460" s="100"/>
      <c r="X460" s="99"/>
      <c r="Y460" s="99"/>
      <c r="Z460" s="100"/>
      <c r="AA460" s="99" t="s">
        <v>2474</v>
      </c>
      <c r="AB460" s="99"/>
      <c r="AC460" s="100" t="s">
        <v>2472</v>
      </c>
      <c r="AD460" s="100" t="s">
        <v>2473</v>
      </c>
      <c r="AE460" s="83"/>
      <c r="AF460" s="54"/>
      <c r="AG460" s="78" t="s">
        <v>10998</v>
      </c>
      <c r="AH460" s="77" t="s">
        <v>20</v>
      </c>
      <c r="AI460" s="77" t="s">
        <v>21</v>
      </c>
      <c r="AJ460" s="77" t="s">
        <v>46</v>
      </c>
      <c r="AK460" s="77" t="s">
        <v>47</v>
      </c>
      <c r="AL460" s="77" t="s">
        <v>738</v>
      </c>
      <c r="AM460" s="77" t="s">
        <v>25</v>
      </c>
      <c r="AN460" s="77" t="s">
        <v>49</v>
      </c>
      <c r="AO460" s="77" t="s">
        <v>1869</v>
      </c>
      <c r="AP460" s="77" t="s">
        <v>1870</v>
      </c>
      <c r="AQ460" s="77"/>
      <c r="AR460" s="79">
        <f>COUNTIF('Jalon + top _horaire passage'!A:A,A460)+IF(W460&lt;&gt;"",COUNTIF('Jalon + top _horaire passage'!A:A,W460),0)+IF(X460&lt;&gt;"",COUNTIF('Jalon + top _horaire passage'!A:A,X460),0)+IF(Y460&lt;&gt;"",COUNTIF('Jalon + top _horaire passage'!A:A,Y460),0)+IF(AA460&lt;&gt;"",COUNTIF('Jalon + top _horaire passage'!A:A,AA460),0)+IF(AB460&lt;&gt;"",COUNTIF('Jalon + top _horaire passage'!A:A,AB460),0)+IF(AD460&lt;&gt;"",COUNTIF('Jalon + top _horaire passage'!A:A,AD460),0)</f>
        <v>0</v>
      </c>
    </row>
    <row r="461" spans="1:44" x14ac:dyDescent="0.3">
      <c r="A461" s="77" t="s">
        <v>2475</v>
      </c>
      <c r="B461" s="159" t="s">
        <v>12627</v>
      </c>
      <c r="C461" s="78" t="s">
        <v>165</v>
      </c>
      <c r="D461" s="77" t="s">
        <v>42</v>
      </c>
      <c r="E461" s="77" t="s">
        <v>2475</v>
      </c>
      <c r="F461" s="77" t="s">
        <v>160</v>
      </c>
      <c r="G461" s="77" t="s">
        <v>161</v>
      </c>
      <c r="H461" s="77" t="s">
        <v>44</v>
      </c>
      <c r="I461" s="77" t="s">
        <v>166</v>
      </c>
      <c r="J461" s="77" t="s">
        <v>19</v>
      </c>
      <c r="K461" s="78" t="s">
        <v>34</v>
      </c>
      <c r="L461" s="77" t="s">
        <v>98</v>
      </c>
      <c r="M461" s="74" t="s">
        <v>12473</v>
      </c>
      <c r="N461" s="74" t="s">
        <v>13</v>
      </c>
      <c r="O461" s="159"/>
      <c r="P461" s="77" t="s">
        <v>2476</v>
      </c>
      <c r="Q461" s="77" t="s">
        <v>35</v>
      </c>
      <c r="R461" s="77" t="s">
        <v>2475</v>
      </c>
      <c r="S461" s="77"/>
      <c r="T461" s="77"/>
      <c r="U461" s="77" t="s">
        <v>2475</v>
      </c>
      <c r="V461" s="74" t="s">
        <v>97</v>
      </c>
      <c r="W461" s="100"/>
      <c r="X461" s="99"/>
      <c r="Y461" s="99"/>
      <c r="Z461" s="100"/>
      <c r="AA461" s="99" t="s">
        <v>2479</v>
      </c>
      <c r="AB461" s="99"/>
      <c r="AC461" s="100" t="s">
        <v>2477</v>
      </c>
      <c r="AD461" s="100" t="s">
        <v>2478</v>
      </c>
      <c r="AE461" s="83"/>
      <c r="AF461" s="54"/>
      <c r="AG461" s="78" t="s">
        <v>10998</v>
      </c>
      <c r="AH461" s="77">
        <v>0</v>
      </c>
      <c r="AI461" s="77">
        <v>0</v>
      </c>
      <c r="AJ461" s="77" t="s">
        <v>167</v>
      </c>
      <c r="AK461" s="77" t="s">
        <v>168</v>
      </c>
      <c r="AL461" s="77" t="s">
        <v>169</v>
      </c>
      <c r="AM461" s="77" t="s">
        <v>170</v>
      </c>
      <c r="AN461" s="77" t="s">
        <v>171</v>
      </c>
      <c r="AO461" s="77" t="s">
        <v>172</v>
      </c>
      <c r="AP461" s="77" t="s">
        <v>173</v>
      </c>
      <c r="AQ461" s="77"/>
      <c r="AR461" s="79">
        <f>COUNTIF('Jalon + top _horaire passage'!A:A,A461)+IF(W461&lt;&gt;"",COUNTIF('Jalon + top _horaire passage'!A:A,W461),0)+IF(X461&lt;&gt;"",COUNTIF('Jalon + top _horaire passage'!A:A,X461),0)+IF(Y461&lt;&gt;"",COUNTIF('Jalon + top _horaire passage'!A:A,Y461),0)+IF(AA461&lt;&gt;"",COUNTIF('Jalon + top _horaire passage'!A:A,AA461),0)+IF(AB461&lt;&gt;"",COUNTIF('Jalon + top _horaire passage'!A:A,AB461),0)+IF(AD461&lt;&gt;"",COUNTIF('Jalon + top _horaire passage'!A:A,AD461),0)</f>
        <v>0</v>
      </c>
    </row>
    <row r="462" spans="1:44" x14ac:dyDescent="0.3">
      <c r="A462" s="77" t="s">
        <v>2482</v>
      </c>
      <c r="B462" s="159" t="s">
        <v>12627</v>
      </c>
      <c r="C462" s="78" t="s">
        <v>101</v>
      </c>
      <c r="D462" s="77" t="s">
        <v>42</v>
      </c>
      <c r="E462" s="77" t="s">
        <v>2480</v>
      </c>
      <c r="F462" s="77" t="s">
        <v>12379</v>
      </c>
      <c r="G462" s="77" t="s">
        <v>2481</v>
      </c>
      <c r="H462" s="77" t="s">
        <v>44</v>
      </c>
      <c r="I462" s="77" t="s">
        <v>39</v>
      </c>
      <c r="J462" s="77" t="s">
        <v>19</v>
      </c>
      <c r="K462" s="78" t="s">
        <v>34</v>
      </c>
      <c r="L462" s="77" t="s">
        <v>98</v>
      </c>
      <c r="M462" s="74" t="s">
        <v>12473</v>
      </c>
      <c r="N462" s="74" t="s">
        <v>13</v>
      </c>
      <c r="O462" s="159"/>
      <c r="P462" s="77" t="s">
        <v>2483</v>
      </c>
      <c r="Q462" s="77" t="s">
        <v>35</v>
      </c>
      <c r="R462" s="77" t="s">
        <v>2482</v>
      </c>
      <c r="S462" s="77"/>
      <c r="T462" s="77"/>
      <c r="U462" s="77" t="s">
        <v>2480</v>
      </c>
      <c r="V462" s="74" t="s">
        <v>97</v>
      </c>
      <c r="W462" s="100"/>
      <c r="X462" s="99"/>
      <c r="Y462" s="99"/>
      <c r="Z462" s="100"/>
      <c r="AA462" s="99" t="s">
        <v>2489</v>
      </c>
      <c r="AB462" s="99"/>
      <c r="AC462" s="100" t="s">
        <v>2484</v>
      </c>
      <c r="AD462" s="100" t="s">
        <v>2485</v>
      </c>
      <c r="AE462" s="83"/>
      <c r="AF462" s="54"/>
      <c r="AG462" s="78" t="s">
        <v>10998</v>
      </c>
      <c r="AH462" s="77" t="s">
        <v>20</v>
      </c>
      <c r="AI462" s="77" t="s">
        <v>102</v>
      </c>
      <c r="AJ462" s="77" t="s">
        <v>2486</v>
      </c>
      <c r="AK462" s="77" t="s">
        <v>2487</v>
      </c>
      <c r="AL462" s="77" t="s">
        <v>2488</v>
      </c>
      <c r="AM462" s="77" t="s">
        <v>25</v>
      </c>
      <c r="AN462" s="77" t="s">
        <v>106</v>
      </c>
      <c r="AO462" s="77" t="s">
        <v>107</v>
      </c>
      <c r="AP462" s="77" t="s">
        <v>108</v>
      </c>
      <c r="AQ462" s="77"/>
      <c r="AR462" s="79">
        <f>COUNTIF('Jalon + top _horaire passage'!A:A,A462)+IF(W462&lt;&gt;"",COUNTIF('Jalon + top _horaire passage'!A:A,W462),0)+IF(X462&lt;&gt;"",COUNTIF('Jalon + top _horaire passage'!A:A,X462),0)+IF(Y462&lt;&gt;"",COUNTIF('Jalon + top _horaire passage'!A:A,Y462),0)+IF(AA462&lt;&gt;"",COUNTIF('Jalon + top _horaire passage'!A:A,AA462),0)+IF(AB462&lt;&gt;"",COUNTIF('Jalon + top _horaire passage'!A:A,AB462),0)+IF(AD462&lt;&gt;"",COUNTIF('Jalon + top _horaire passage'!A:A,AD462),0)</f>
        <v>0</v>
      </c>
    </row>
    <row r="463" spans="1:44" x14ac:dyDescent="0.3">
      <c r="A463" s="77" t="s">
        <v>2490</v>
      </c>
      <c r="B463" s="159" t="s">
        <v>12627</v>
      </c>
      <c r="C463" s="78" t="s">
        <v>101</v>
      </c>
      <c r="D463" s="77" t="s">
        <v>42</v>
      </c>
      <c r="E463" s="77" t="s">
        <v>2480</v>
      </c>
      <c r="F463" s="77" t="s">
        <v>12379</v>
      </c>
      <c r="G463" s="77" t="s">
        <v>2481</v>
      </c>
      <c r="H463" s="77" t="s">
        <v>44</v>
      </c>
      <c r="I463" s="77" t="s">
        <v>39</v>
      </c>
      <c r="J463" s="77" t="s">
        <v>19</v>
      </c>
      <c r="K463" s="78" t="s">
        <v>34</v>
      </c>
      <c r="L463" s="77" t="s">
        <v>98</v>
      </c>
      <c r="M463" s="74" t="s">
        <v>12473</v>
      </c>
      <c r="N463" s="74" t="s">
        <v>13</v>
      </c>
      <c r="O463" s="159"/>
      <c r="P463" s="77" t="s">
        <v>2483</v>
      </c>
      <c r="Q463" s="77" t="s">
        <v>35</v>
      </c>
      <c r="R463" s="77" t="s">
        <v>2490</v>
      </c>
      <c r="S463" s="77"/>
      <c r="T463" s="77"/>
      <c r="U463" s="77" t="s">
        <v>2480</v>
      </c>
      <c r="V463" s="74" t="s">
        <v>97</v>
      </c>
      <c r="W463" s="100"/>
      <c r="X463" s="99"/>
      <c r="Y463" s="99"/>
      <c r="Z463" s="100"/>
      <c r="AA463" s="99" t="s">
        <v>2489</v>
      </c>
      <c r="AB463" s="99"/>
      <c r="AC463" s="100" t="s">
        <v>2491</v>
      </c>
      <c r="AD463" s="100" t="s">
        <v>2492</v>
      </c>
      <c r="AE463" s="83"/>
      <c r="AF463" s="54"/>
      <c r="AG463" s="78" t="s">
        <v>10998</v>
      </c>
      <c r="AH463" s="77" t="s">
        <v>20</v>
      </c>
      <c r="AI463" s="77" t="s">
        <v>102</v>
      </c>
      <c r="AJ463" s="77" t="s">
        <v>2486</v>
      </c>
      <c r="AK463" s="77" t="s">
        <v>2487</v>
      </c>
      <c r="AL463" s="77" t="s">
        <v>2488</v>
      </c>
      <c r="AM463" s="77" t="s">
        <v>25</v>
      </c>
      <c r="AN463" s="77" t="s">
        <v>106</v>
      </c>
      <c r="AO463" s="77" t="s">
        <v>107</v>
      </c>
      <c r="AP463" s="77" t="s">
        <v>108</v>
      </c>
      <c r="AQ463" s="77"/>
      <c r="AR463" s="79">
        <f>COUNTIF('Jalon + top _horaire passage'!A:A,A463)+IF(W463&lt;&gt;"",COUNTIF('Jalon + top _horaire passage'!A:A,W463),0)+IF(X463&lt;&gt;"",COUNTIF('Jalon + top _horaire passage'!A:A,X463),0)+IF(Y463&lt;&gt;"",COUNTIF('Jalon + top _horaire passage'!A:A,Y463),0)+IF(AA463&lt;&gt;"",COUNTIF('Jalon + top _horaire passage'!A:A,AA463),0)+IF(AB463&lt;&gt;"",COUNTIF('Jalon + top _horaire passage'!A:A,AB463),0)+IF(AD463&lt;&gt;"",COUNTIF('Jalon + top _horaire passage'!A:A,AD463),0)</f>
        <v>0</v>
      </c>
    </row>
    <row r="464" spans="1:44" x14ac:dyDescent="0.3">
      <c r="A464" s="77" t="s">
        <v>2493</v>
      </c>
      <c r="B464" s="159" t="s">
        <v>12</v>
      </c>
      <c r="C464" s="78" t="s">
        <v>199</v>
      </c>
      <c r="D464" s="77" t="s">
        <v>9</v>
      </c>
      <c r="E464" s="77" t="s">
        <v>2493</v>
      </c>
      <c r="F464" s="77" t="s">
        <v>4810</v>
      </c>
      <c r="G464" s="77" t="s">
        <v>1101</v>
      </c>
      <c r="H464" s="77" t="s">
        <v>44</v>
      </c>
      <c r="I464" s="77" t="s">
        <v>17</v>
      </c>
      <c r="J464" s="77" t="s">
        <v>19</v>
      </c>
      <c r="K464" s="78" t="s">
        <v>18</v>
      </c>
      <c r="L464" s="77" t="s">
        <v>15</v>
      </c>
      <c r="M464" s="74" t="s">
        <v>12473</v>
      </c>
      <c r="N464" s="74" t="s">
        <v>10986</v>
      </c>
      <c r="O464" s="159"/>
      <c r="P464" s="77"/>
      <c r="Q464" s="77" t="s">
        <v>35</v>
      </c>
      <c r="R464" s="77" t="s">
        <v>2493</v>
      </c>
      <c r="S464" s="77"/>
      <c r="T464" s="77"/>
      <c r="U464" s="77" t="s">
        <v>2493</v>
      </c>
      <c r="V464" s="74" t="s">
        <v>216</v>
      </c>
      <c r="W464" s="100"/>
      <c r="X464" s="99"/>
      <c r="Y464" s="99"/>
      <c r="Z464" s="100"/>
      <c r="AA464" s="99" t="s">
        <v>2496</v>
      </c>
      <c r="AB464" s="99"/>
      <c r="AC464" s="100" t="s">
        <v>2494</v>
      </c>
      <c r="AD464" s="100" t="s">
        <v>2495</v>
      </c>
      <c r="AE464" s="83"/>
      <c r="AF464" s="54"/>
      <c r="AG464" s="78" t="s">
        <v>12307</v>
      </c>
      <c r="AH464" s="77" t="s">
        <v>20</v>
      </c>
      <c r="AI464" s="77" t="s">
        <v>21</v>
      </c>
      <c r="AJ464" s="77" t="s">
        <v>22</v>
      </c>
      <c r="AK464" s="77" t="s">
        <v>23</v>
      </c>
      <c r="AL464" s="77" t="s">
        <v>1106</v>
      </c>
      <c r="AM464" s="77" t="s">
        <v>25</v>
      </c>
      <c r="AN464" s="77" t="s">
        <v>202</v>
      </c>
      <c r="AO464" s="77" t="s">
        <v>1107</v>
      </c>
      <c r="AP464" s="77" t="s">
        <v>1108</v>
      </c>
      <c r="AQ464" s="77"/>
      <c r="AR464" s="79">
        <f>COUNTIF('Jalon + top _horaire passage'!A:A,A464)+IF(W464&lt;&gt;"",COUNTIF('Jalon + top _horaire passage'!A:A,W464),0)+IF(X464&lt;&gt;"",COUNTIF('Jalon + top _horaire passage'!A:A,X464),0)+IF(Y464&lt;&gt;"",COUNTIF('Jalon + top _horaire passage'!A:A,Y464),0)+IF(AA464&lt;&gt;"",COUNTIF('Jalon + top _horaire passage'!A:A,AA464),0)+IF(AB464&lt;&gt;"",COUNTIF('Jalon + top _horaire passage'!A:A,AB464),0)+IF(AD464&lt;&gt;"",COUNTIF('Jalon + top _horaire passage'!A:A,AD464),0)</f>
        <v>0</v>
      </c>
    </row>
    <row r="465" spans="1:44" x14ac:dyDescent="0.3">
      <c r="A465" s="77" t="s">
        <v>2497</v>
      </c>
      <c r="B465" s="159" t="s">
        <v>177</v>
      </c>
      <c r="C465" s="78" t="s">
        <v>165</v>
      </c>
      <c r="D465" s="77" t="s">
        <v>42</v>
      </c>
      <c r="E465" s="77" t="s">
        <v>175</v>
      </c>
      <c r="F465" s="77" t="s">
        <v>160</v>
      </c>
      <c r="G465" s="77" t="s">
        <v>161</v>
      </c>
      <c r="H465" s="77" t="s">
        <v>44</v>
      </c>
      <c r="I465" s="77" t="s">
        <v>166</v>
      </c>
      <c r="J465" s="77" t="s">
        <v>19</v>
      </c>
      <c r="K465" s="78" t="s">
        <v>34</v>
      </c>
      <c r="L465" s="77" t="s">
        <v>98</v>
      </c>
      <c r="M465" s="74" t="s">
        <v>12473</v>
      </c>
      <c r="N465" s="74" t="s">
        <v>13</v>
      </c>
      <c r="O465" s="159"/>
      <c r="P465" s="77" t="s">
        <v>2498</v>
      </c>
      <c r="Q465" s="77" t="s">
        <v>35</v>
      </c>
      <c r="R465" s="77" t="s">
        <v>2497</v>
      </c>
      <c r="S465" s="77"/>
      <c r="T465" s="77"/>
      <c r="U465" s="77" t="s">
        <v>175</v>
      </c>
      <c r="V465" s="74" t="s">
        <v>97</v>
      </c>
      <c r="W465" s="100"/>
      <c r="X465" s="99"/>
      <c r="Y465" s="99"/>
      <c r="Z465" s="100"/>
      <c r="AA465" s="99" t="s">
        <v>181</v>
      </c>
      <c r="AB465" s="99"/>
      <c r="AC465" s="100" t="s">
        <v>2499</v>
      </c>
      <c r="AD465" s="100" t="s">
        <v>2500</v>
      </c>
      <c r="AE465" s="83"/>
      <c r="AF465" s="54"/>
      <c r="AG465" s="78" t="s">
        <v>10998</v>
      </c>
      <c r="AH465" s="77">
        <v>0</v>
      </c>
      <c r="AI465" s="77">
        <v>0</v>
      </c>
      <c r="AJ465" s="77" t="s">
        <v>167</v>
      </c>
      <c r="AK465" s="77" t="s">
        <v>168</v>
      </c>
      <c r="AL465" s="77" t="s">
        <v>169</v>
      </c>
      <c r="AM465" s="77" t="s">
        <v>170</v>
      </c>
      <c r="AN465" s="77" t="s">
        <v>171</v>
      </c>
      <c r="AO465" s="77" t="s">
        <v>172</v>
      </c>
      <c r="AP465" s="77" t="s">
        <v>173</v>
      </c>
      <c r="AQ465" s="77"/>
      <c r="AR465" s="79">
        <f>COUNTIF('Jalon + top _horaire passage'!A:A,A465)+IF(W465&lt;&gt;"",COUNTIF('Jalon + top _horaire passage'!A:A,W465),0)+IF(X465&lt;&gt;"",COUNTIF('Jalon + top _horaire passage'!A:A,X465),0)+IF(Y465&lt;&gt;"",COUNTIF('Jalon + top _horaire passage'!A:A,Y465),0)+IF(AA465&lt;&gt;"",COUNTIF('Jalon + top _horaire passage'!A:A,AA465),0)+IF(AB465&lt;&gt;"",COUNTIF('Jalon + top _horaire passage'!A:A,AB465),0)+IF(AD465&lt;&gt;"",COUNTIF('Jalon + top _horaire passage'!A:A,AD465),0)</f>
        <v>0</v>
      </c>
    </row>
    <row r="466" spans="1:44" x14ac:dyDescent="0.3">
      <c r="A466" s="77" t="s">
        <v>2501</v>
      </c>
      <c r="B466" s="159" t="s">
        <v>2503</v>
      </c>
      <c r="C466" s="78" t="s">
        <v>165</v>
      </c>
      <c r="D466" s="77" t="s">
        <v>42</v>
      </c>
      <c r="E466" s="77" t="s">
        <v>2501</v>
      </c>
      <c r="F466" s="77" t="s">
        <v>8972</v>
      </c>
      <c r="G466" s="77" t="s">
        <v>2502</v>
      </c>
      <c r="H466" s="77" t="s">
        <v>44</v>
      </c>
      <c r="I466" s="77" t="s">
        <v>166</v>
      </c>
      <c r="J466" s="77" t="s">
        <v>237</v>
      </c>
      <c r="K466" s="78" t="s">
        <v>34</v>
      </c>
      <c r="L466" s="77" t="s">
        <v>98</v>
      </c>
      <c r="M466" s="74" t="s">
        <v>12473</v>
      </c>
      <c r="N466" s="74" t="s">
        <v>13</v>
      </c>
      <c r="O466" s="159"/>
      <c r="P466" s="77" t="s">
        <v>2504</v>
      </c>
      <c r="Q466" s="77" t="s">
        <v>35</v>
      </c>
      <c r="R466" s="77" t="s">
        <v>2501</v>
      </c>
      <c r="S466" s="77"/>
      <c r="T466" s="77" t="s">
        <v>9241</v>
      </c>
      <c r="U466" s="77" t="s">
        <v>9241</v>
      </c>
      <c r="V466" s="74" t="s">
        <v>97</v>
      </c>
      <c r="W466" s="100"/>
      <c r="X466" s="99"/>
      <c r="Y466" s="99"/>
      <c r="Z466" s="100"/>
      <c r="AA466" s="99"/>
      <c r="AB466" s="99"/>
      <c r="AC466" s="100" t="s">
        <v>2501</v>
      </c>
      <c r="AD466" s="100" t="s">
        <v>2505</v>
      </c>
      <c r="AE466" s="83"/>
      <c r="AF466" s="54"/>
      <c r="AG466" s="78" t="s">
        <v>10998</v>
      </c>
      <c r="AH466" s="77" t="s">
        <v>354</v>
      </c>
      <c r="AI466" s="77" t="s">
        <v>652</v>
      </c>
      <c r="AJ466" s="77" t="s">
        <v>167</v>
      </c>
      <c r="AK466" s="77" t="s">
        <v>168</v>
      </c>
      <c r="AL466" s="77" t="s">
        <v>169</v>
      </c>
      <c r="AM466" s="77" t="s">
        <v>170</v>
      </c>
      <c r="AN466" s="77" t="s">
        <v>171</v>
      </c>
      <c r="AO466" s="77" t="s">
        <v>172</v>
      </c>
      <c r="AP466" s="77" t="s">
        <v>173</v>
      </c>
      <c r="AQ466" s="77"/>
      <c r="AR466" s="79">
        <f>COUNTIF('Jalon + top _horaire passage'!A:A,A466)+IF(W466&lt;&gt;"",COUNTIF('Jalon + top _horaire passage'!A:A,W466),0)+IF(X466&lt;&gt;"",COUNTIF('Jalon + top _horaire passage'!A:A,X466),0)+IF(Y466&lt;&gt;"",COUNTIF('Jalon + top _horaire passage'!A:A,Y466),0)+IF(AA466&lt;&gt;"",COUNTIF('Jalon + top _horaire passage'!A:A,AA466),0)+IF(AB466&lt;&gt;"",COUNTIF('Jalon + top _horaire passage'!A:A,AB466),0)+IF(AD466&lt;&gt;"",COUNTIF('Jalon + top _horaire passage'!A:A,AD466),0)</f>
        <v>0</v>
      </c>
    </row>
    <row r="467" spans="1:44" x14ac:dyDescent="0.3">
      <c r="A467" s="77" t="s">
        <v>2506</v>
      </c>
      <c r="B467" s="159" t="s">
        <v>12</v>
      </c>
      <c r="C467" s="78" t="s">
        <v>892</v>
      </c>
      <c r="D467" s="77" t="s">
        <v>2082</v>
      </c>
      <c r="E467" s="77" t="s">
        <v>2506</v>
      </c>
      <c r="F467" s="77" t="s">
        <v>1744</v>
      </c>
      <c r="G467" s="77" t="s">
        <v>12362</v>
      </c>
      <c r="H467" s="77" t="s">
        <v>44</v>
      </c>
      <c r="I467" s="77" t="s">
        <v>221</v>
      </c>
      <c r="J467" s="77" t="s">
        <v>19</v>
      </c>
      <c r="K467" s="78" t="s">
        <v>18</v>
      </c>
      <c r="L467" s="77" t="s">
        <v>98</v>
      </c>
      <c r="M467" s="74" t="s">
        <v>12476</v>
      </c>
      <c r="N467" s="74" t="s">
        <v>10986</v>
      </c>
      <c r="O467" s="159"/>
      <c r="P467" s="77"/>
      <c r="Q467" s="77" t="s">
        <v>30</v>
      </c>
      <c r="R467" s="77" t="s">
        <v>2506</v>
      </c>
      <c r="S467" s="77"/>
      <c r="T467" s="77"/>
      <c r="U467" s="77" t="s">
        <v>11105</v>
      </c>
      <c r="V467" s="74" t="s">
        <v>97</v>
      </c>
      <c r="W467" s="100"/>
      <c r="X467" s="99"/>
      <c r="Y467" s="99"/>
      <c r="Z467" s="100"/>
      <c r="AA467" s="99" t="s">
        <v>2509</v>
      </c>
      <c r="AB467" s="99"/>
      <c r="AC467" s="100" t="s">
        <v>2507</v>
      </c>
      <c r="AD467" s="100" t="s">
        <v>2508</v>
      </c>
      <c r="AE467" s="83"/>
      <c r="AF467" s="54"/>
      <c r="AG467" s="78" t="s">
        <v>10998</v>
      </c>
      <c r="AH467" s="77" t="s">
        <v>1748</v>
      </c>
      <c r="AI467" s="77" t="s">
        <v>1748</v>
      </c>
      <c r="AJ467" s="77" t="s">
        <v>1748</v>
      </c>
      <c r="AK467" s="77" t="s">
        <v>1748</v>
      </c>
      <c r="AL467" s="77" t="s">
        <v>1749</v>
      </c>
      <c r="AM467" s="77" t="s">
        <v>1750</v>
      </c>
      <c r="AN467" s="77" t="s">
        <v>1751</v>
      </c>
      <c r="AO467" s="77" t="s">
        <v>1752</v>
      </c>
      <c r="AP467" s="77" t="s">
        <v>1753</v>
      </c>
      <c r="AQ467" s="77"/>
      <c r="AR467" s="79">
        <f>COUNTIF('Jalon + top _horaire passage'!A:A,A467)+IF(W467&lt;&gt;"",COUNTIF('Jalon + top _horaire passage'!A:A,W467),0)+IF(X467&lt;&gt;"",COUNTIF('Jalon + top _horaire passage'!A:A,X467),0)+IF(Y467&lt;&gt;"",COUNTIF('Jalon + top _horaire passage'!A:A,Y467),0)+IF(AA467&lt;&gt;"",COUNTIF('Jalon + top _horaire passage'!A:A,AA467),0)+IF(AB467&lt;&gt;"",COUNTIF('Jalon + top _horaire passage'!A:A,AB467),0)+IF(AD467&lt;&gt;"",COUNTIF('Jalon + top _horaire passage'!A:A,AD467),0)</f>
        <v>0</v>
      </c>
    </row>
    <row r="468" spans="1:44" x14ac:dyDescent="0.3">
      <c r="A468" s="77" t="s">
        <v>2510</v>
      </c>
      <c r="B468" s="159" t="s">
        <v>12792</v>
      </c>
      <c r="C468" s="78" t="s">
        <v>220</v>
      </c>
      <c r="D468" s="77" t="s">
        <v>42</v>
      </c>
      <c r="E468" s="77" t="s">
        <v>2510</v>
      </c>
      <c r="F468" s="77" t="s">
        <v>12375</v>
      </c>
      <c r="G468" s="77" t="s">
        <v>2288</v>
      </c>
      <c r="H468" s="77" t="s">
        <v>44</v>
      </c>
      <c r="I468" s="77" t="s">
        <v>221</v>
      </c>
      <c r="J468" s="77" t="s">
        <v>19</v>
      </c>
      <c r="K468" s="78" t="s">
        <v>34</v>
      </c>
      <c r="L468" s="77" t="s">
        <v>98</v>
      </c>
      <c r="M468" s="74" t="s">
        <v>12474</v>
      </c>
      <c r="N468" s="74" t="s">
        <v>13</v>
      </c>
      <c r="O468" s="159"/>
      <c r="P468" s="77" t="s">
        <v>2511</v>
      </c>
      <c r="Q468" s="77" t="s">
        <v>30</v>
      </c>
      <c r="R468" s="77" t="s">
        <v>2510</v>
      </c>
      <c r="S468" s="77"/>
      <c r="T468" s="77"/>
      <c r="U468" s="77" t="s">
        <v>11106</v>
      </c>
      <c r="V468" s="74" t="s">
        <v>97</v>
      </c>
      <c r="W468" s="100"/>
      <c r="X468" s="99"/>
      <c r="Y468" s="99"/>
      <c r="Z468" s="100"/>
      <c r="AA468" s="99" t="s">
        <v>2514</v>
      </c>
      <c r="AB468" s="99"/>
      <c r="AC468" s="100" t="s">
        <v>2512</v>
      </c>
      <c r="AD468" s="100" t="s">
        <v>2513</v>
      </c>
      <c r="AE468" s="83"/>
      <c r="AF468" s="54"/>
      <c r="AG468" s="78" t="s">
        <v>10998</v>
      </c>
      <c r="AH468" s="77" t="s">
        <v>20</v>
      </c>
      <c r="AI468" s="77" t="s">
        <v>21</v>
      </c>
      <c r="AJ468" s="77" t="s">
        <v>46</v>
      </c>
      <c r="AK468" s="77" t="s">
        <v>1005</v>
      </c>
      <c r="AL468" s="77" t="s">
        <v>1006</v>
      </c>
      <c r="AM468" s="77" t="s">
        <v>227</v>
      </c>
      <c r="AN468" s="77" t="s">
        <v>228</v>
      </c>
      <c r="AO468" s="77" t="s">
        <v>2294</v>
      </c>
      <c r="AP468" s="77" t="s">
        <v>2295</v>
      </c>
      <c r="AQ468" s="77"/>
      <c r="AR468" s="79">
        <f>COUNTIF('Jalon + top _horaire passage'!A:A,A468)+IF(W468&lt;&gt;"",COUNTIF('Jalon + top _horaire passage'!A:A,W468),0)+IF(X468&lt;&gt;"",COUNTIF('Jalon + top _horaire passage'!A:A,X468),0)+IF(Y468&lt;&gt;"",COUNTIF('Jalon + top _horaire passage'!A:A,Y468),0)+IF(AA468&lt;&gt;"",COUNTIF('Jalon + top _horaire passage'!A:A,AA468),0)+IF(AB468&lt;&gt;"",COUNTIF('Jalon + top _horaire passage'!A:A,AB468),0)+IF(AD468&lt;&gt;"",COUNTIF('Jalon + top _horaire passage'!A:A,AD468),0)</f>
        <v>0</v>
      </c>
    </row>
    <row r="469" spans="1:44" x14ac:dyDescent="0.3">
      <c r="A469" s="77" t="s">
        <v>2515</v>
      </c>
      <c r="B469" s="159" t="s">
        <v>12793</v>
      </c>
      <c r="C469" s="78" t="s">
        <v>220</v>
      </c>
      <c r="D469" s="77" t="s">
        <v>42</v>
      </c>
      <c r="E469" s="77" t="s">
        <v>2515</v>
      </c>
      <c r="F469" s="77" t="s">
        <v>12375</v>
      </c>
      <c r="G469" s="77" t="s">
        <v>2288</v>
      </c>
      <c r="H469" s="77" t="s">
        <v>44</v>
      </c>
      <c r="I469" s="77" t="s">
        <v>221</v>
      </c>
      <c r="J469" s="77" t="s">
        <v>19</v>
      </c>
      <c r="K469" s="78" t="s">
        <v>34</v>
      </c>
      <c r="L469" s="77" t="s">
        <v>98</v>
      </c>
      <c r="M469" s="74" t="s">
        <v>12474</v>
      </c>
      <c r="N469" s="74" t="s">
        <v>13</v>
      </c>
      <c r="O469" s="159"/>
      <c r="P469" s="77" t="s">
        <v>2516</v>
      </c>
      <c r="Q469" s="77" t="s">
        <v>30</v>
      </c>
      <c r="R469" s="77" t="s">
        <v>2515</v>
      </c>
      <c r="S469" s="77"/>
      <c r="T469" s="77"/>
      <c r="U469" s="77" t="s">
        <v>11107</v>
      </c>
      <c r="V469" s="74" t="s">
        <v>97</v>
      </c>
      <c r="W469" s="100"/>
      <c r="X469" s="99"/>
      <c r="Y469" s="99"/>
      <c r="Z469" s="100"/>
      <c r="AA469" s="99" t="s">
        <v>2519</v>
      </c>
      <c r="AB469" s="99"/>
      <c r="AC469" s="100" t="s">
        <v>2517</v>
      </c>
      <c r="AD469" s="100" t="s">
        <v>2518</v>
      </c>
      <c r="AE469" s="83"/>
      <c r="AF469" s="54"/>
      <c r="AG469" s="78" t="s">
        <v>10998</v>
      </c>
      <c r="AH469" s="77" t="s">
        <v>20</v>
      </c>
      <c r="AI469" s="77" t="s">
        <v>21</v>
      </c>
      <c r="AJ469" s="77" t="s">
        <v>46</v>
      </c>
      <c r="AK469" s="77" t="s">
        <v>1005</v>
      </c>
      <c r="AL469" s="77" t="s">
        <v>1006</v>
      </c>
      <c r="AM469" s="77" t="s">
        <v>227</v>
      </c>
      <c r="AN469" s="77" t="s">
        <v>228</v>
      </c>
      <c r="AO469" s="77" t="s">
        <v>2294</v>
      </c>
      <c r="AP469" s="77" t="s">
        <v>2295</v>
      </c>
      <c r="AQ469" s="77"/>
      <c r="AR469" s="79">
        <f>COUNTIF('Jalon + top _horaire passage'!A:A,A469)+IF(W469&lt;&gt;"",COUNTIF('Jalon + top _horaire passage'!A:A,W469),0)+IF(X469&lt;&gt;"",COUNTIF('Jalon + top _horaire passage'!A:A,X469),0)+IF(Y469&lt;&gt;"",COUNTIF('Jalon + top _horaire passage'!A:A,Y469),0)+IF(AA469&lt;&gt;"",COUNTIF('Jalon + top _horaire passage'!A:A,AA469),0)+IF(AB469&lt;&gt;"",COUNTIF('Jalon + top _horaire passage'!A:A,AB469),0)+IF(AD469&lt;&gt;"",COUNTIF('Jalon + top _horaire passage'!A:A,AD469),0)</f>
        <v>0</v>
      </c>
    </row>
    <row r="470" spans="1:44" x14ac:dyDescent="0.3">
      <c r="A470" s="77" t="s">
        <v>2520</v>
      </c>
      <c r="B470" s="159" t="s">
        <v>12794</v>
      </c>
      <c r="C470" s="78" t="s">
        <v>220</v>
      </c>
      <c r="D470" s="77" t="s">
        <v>42</v>
      </c>
      <c r="E470" s="77" t="s">
        <v>2520</v>
      </c>
      <c r="F470" s="77" t="s">
        <v>12375</v>
      </c>
      <c r="G470" s="77" t="s">
        <v>2288</v>
      </c>
      <c r="H470" s="77" t="s">
        <v>44</v>
      </c>
      <c r="I470" s="77" t="s">
        <v>221</v>
      </c>
      <c r="J470" s="77" t="s">
        <v>19</v>
      </c>
      <c r="K470" s="78" t="s">
        <v>34</v>
      </c>
      <c r="L470" s="77" t="s">
        <v>98</v>
      </c>
      <c r="M470" s="74" t="s">
        <v>12474</v>
      </c>
      <c r="N470" s="74" t="s">
        <v>13</v>
      </c>
      <c r="O470" s="159"/>
      <c r="P470" s="77" t="s">
        <v>2521</v>
      </c>
      <c r="Q470" s="77" t="s">
        <v>30</v>
      </c>
      <c r="R470" s="77" t="s">
        <v>2520</v>
      </c>
      <c r="S470" s="77"/>
      <c r="T470" s="77"/>
      <c r="U470" s="77" t="s">
        <v>11108</v>
      </c>
      <c r="V470" s="74" t="s">
        <v>97</v>
      </c>
      <c r="W470" s="100"/>
      <c r="X470" s="99"/>
      <c r="Y470" s="99"/>
      <c r="Z470" s="100"/>
      <c r="AA470" s="99" t="s">
        <v>2524</v>
      </c>
      <c r="AB470" s="99"/>
      <c r="AC470" s="100" t="s">
        <v>2522</v>
      </c>
      <c r="AD470" s="100" t="s">
        <v>2523</v>
      </c>
      <c r="AE470" s="83"/>
      <c r="AF470" s="54"/>
      <c r="AG470" s="78" t="s">
        <v>10998</v>
      </c>
      <c r="AH470" s="77" t="s">
        <v>20</v>
      </c>
      <c r="AI470" s="77" t="s">
        <v>21</v>
      </c>
      <c r="AJ470" s="77" t="s">
        <v>46</v>
      </c>
      <c r="AK470" s="77" t="s">
        <v>1005</v>
      </c>
      <c r="AL470" s="77" t="s">
        <v>1006</v>
      </c>
      <c r="AM470" s="77" t="s">
        <v>227</v>
      </c>
      <c r="AN470" s="77" t="s">
        <v>228</v>
      </c>
      <c r="AO470" s="77" t="s">
        <v>2294</v>
      </c>
      <c r="AP470" s="77" t="s">
        <v>2295</v>
      </c>
      <c r="AQ470" s="77"/>
      <c r="AR470" s="79">
        <f>COUNTIF('Jalon + top _horaire passage'!A:A,A470)+IF(W470&lt;&gt;"",COUNTIF('Jalon + top _horaire passage'!A:A,W470),0)+IF(X470&lt;&gt;"",COUNTIF('Jalon + top _horaire passage'!A:A,X470),0)+IF(Y470&lt;&gt;"",COUNTIF('Jalon + top _horaire passage'!A:A,Y470),0)+IF(AA470&lt;&gt;"",COUNTIF('Jalon + top _horaire passage'!A:A,AA470),0)+IF(AB470&lt;&gt;"",COUNTIF('Jalon + top _horaire passage'!A:A,AB470),0)+IF(AD470&lt;&gt;"",COUNTIF('Jalon + top _horaire passage'!A:A,AD470),0)</f>
        <v>0</v>
      </c>
    </row>
    <row r="471" spans="1:44" x14ac:dyDescent="0.3">
      <c r="A471" s="77" t="s">
        <v>2525</v>
      </c>
      <c r="B471" s="159" t="s">
        <v>12796</v>
      </c>
      <c r="C471" s="78" t="s">
        <v>220</v>
      </c>
      <c r="D471" s="77" t="s">
        <v>42</v>
      </c>
      <c r="E471" s="77" t="s">
        <v>2525</v>
      </c>
      <c r="F471" s="77" t="s">
        <v>12375</v>
      </c>
      <c r="G471" s="77" t="s">
        <v>2288</v>
      </c>
      <c r="H471" s="77" t="s">
        <v>44</v>
      </c>
      <c r="I471" s="77" t="s">
        <v>221</v>
      </c>
      <c r="J471" s="77" t="s">
        <v>19</v>
      </c>
      <c r="K471" s="78" t="s">
        <v>34</v>
      </c>
      <c r="L471" s="77" t="s">
        <v>98</v>
      </c>
      <c r="M471" s="74" t="s">
        <v>12474</v>
      </c>
      <c r="N471" s="74" t="s">
        <v>13</v>
      </c>
      <c r="O471" s="159"/>
      <c r="P471" s="77" t="s">
        <v>2526</v>
      </c>
      <c r="Q471" s="77" t="s">
        <v>30</v>
      </c>
      <c r="R471" s="77" t="s">
        <v>2525</v>
      </c>
      <c r="S471" s="77"/>
      <c r="T471" s="77"/>
      <c r="U471" s="77" t="s">
        <v>11109</v>
      </c>
      <c r="V471" s="74" t="s">
        <v>97</v>
      </c>
      <c r="W471" s="100"/>
      <c r="X471" s="99"/>
      <c r="Y471" s="99"/>
      <c r="Z471" s="100"/>
      <c r="AA471" s="99" t="s">
        <v>2529</v>
      </c>
      <c r="AB471" s="99"/>
      <c r="AC471" s="100" t="s">
        <v>2527</v>
      </c>
      <c r="AD471" s="100" t="s">
        <v>2528</v>
      </c>
      <c r="AE471" s="83"/>
      <c r="AF471" s="54"/>
      <c r="AG471" s="78" t="s">
        <v>10998</v>
      </c>
      <c r="AH471" s="77" t="s">
        <v>20</v>
      </c>
      <c r="AI471" s="77" t="s">
        <v>21</v>
      </c>
      <c r="AJ471" s="77" t="s">
        <v>46</v>
      </c>
      <c r="AK471" s="77" t="s">
        <v>1005</v>
      </c>
      <c r="AL471" s="77" t="s">
        <v>1006</v>
      </c>
      <c r="AM471" s="77" t="s">
        <v>227</v>
      </c>
      <c r="AN471" s="77" t="s">
        <v>228</v>
      </c>
      <c r="AO471" s="77" t="s">
        <v>2294</v>
      </c>
      <c r="AP471" s="77" t="s">
        <v>2295</v>
      </c>
      <c r="AQ471" s="77"/>
      <c r="AR471" s="79">
        <f>COUNTIF('Jalon + top _horaire passage'!A:A,A471)+IF(W471&lt;&gt;"",COUNTIF('Jalon + top _horaire passage'!A:A,W471),0)+IF(X471&lt;&gt;"",COUNTIF('Jalon + top _horaire passage'!A:A,X471),0)+IF(Y471&lt;&gt;"",COUNTIF('Jalon + top _horaire passage'!A:A,Y471),0)+IF(AA471&lt;&gt;"",COUNTIF('Jalon + top _horaire passage'!A:A,AA471),0)+IF(AB471&lt;&gt;"",COUNTIF('Jalon + top _horaire passage'!A:A,AB471),0)+IF(AD471&lt;&gt;"",COUNTIF('Jalon + top _horaire passage'!A:A,AD471),0)</f>
        <v>0</v>
      </c>
    </row>
    <row r="472" spans="1:44" x14ac:dyDescent="0.3">
      <c r="A472" s="77" t="s">
        <v>2530</v>
      </c>
      <c r="B472" s="159" t="s">
        <v>12795</v>
      </c>
      <c r="C472" s="78" t="s">
        <v>220</v>
      </c>
      <c r="D472" s="77" t="s">
        <v>42</v>
      </c>
      <c r="E472" s="77" t="s">
        <v>2530</v>
      </c>
      <c r="F472" s="77" t="s">
        <v>12375</v>
      </c>
      <c r="G472" s="77" t="s">
        <v>2288</v>
      </c>
      <c r="H472" s="77" t="s">
        <v>44</v>
      </c>
      <c r="I472" s="77" t="s">
        <v>221</v>
      </c>
      <c r="J472" s="77" t="s">
        <v>19</v>
      </c>
      <c r="K472" s="78" t="s">
        <v>34</v>
      </c>
      <c r="L472" s="77" t="s">
        <v>98</v>
      </c>
      <c r="M472" s="74" t="s">
        <v>12474</v>
      </c>
      <c r="N472" s="74" t="s">
        <v>13</v>
      </c>
      <c r="O472" s="159"/>
      <c r="P472" s="77" t="s">
        <v>2531</v>
      </c>
      <c r="Q472" s="77" t="s">
        <v>30</v>
      </c>
      <c r="R472" s="77" t="s">
        <v>2530</v>
      </c>
      <c r="S472" s="77"/>
      <c r="T472" s="77"/>
      <c r="U472" s="77" t="s">
        <v>11110</v>
      </c>
      <c r="V472" s="74" t="s">
        <v>97</v>
      </c>
      <c r="W472" s="100"/>
      <c r="X472" s="99"/>
      <c r="Y472" s="99"/>
      <c r="Z472" s="100"/>
      <c r="AA472" s="99" t="s">
        <v>2534</v>
      </c>
      <c r="AB472" s="99"/>
      <c r="AC472" s="100" t="s">
        <v>2532</v>
      </c>
      <c r="AD472" s="100" t="s">
        <v>2533</v>
      </c>
      <c r="AE472" s="83"/>
      <c r="AF472" s="54"/>
      <c r="AG472" s="78" t="s">
        <v>10998</v>
      </c>
      <c r="AH472" s="77" t="s">
        <v>20</v>
      </c>
      <c r="AI472" s="77" t="s">
        <v>21</v>
      </c>
      <c r="AJ472" s="77" t="s">
        <v>46</v>
      </c>
      <c r="AK472" s="77" t="s">
        <v>1005</v>
      </c>
      <c r="AL472" s="77" t="s">
        <v>1006</v>
      </c>
      <c r="AM472" s="77" t="s">
        <v>227</v>
      </c>
      <c r="AN472" s="77" t="s">
        <v>228</v>
      </c>
      <c r="AO472" s="77" t="s">
        <v>2294</v>
      </c>
      <c r="AP472" s="77" t="s">
        <v>2295</v>
      </c>
      <c r="AQ472" s="77"/>
      <c r="AR472" s="79">
        <f>COUNTIF('Jalon + top _horaire passage'!A:A,A472)+IF(W472&lt;&gt;"",COUNTIF('Jalon + top _horaire passage'!A:A,W472),0)+IF(X472&lt;&gt;"",COUNTIF('Jalon + top _horaire passage'!A:A,X472),0)+IF(Y472&lt;&gt;"",COUNTIF('Jalon + top _horaire passage'!A:A,Y472),0)+IF(AA472&lt;&gt;"",COUNTIF('Jalon + top _horaire passage'!A:A,AA472),0)+IF(AB472&lt;&gt;"",COUNTIF('Jalon + top _horaire passage'!A:A,AB472),0)+IF(AD472&lt;&gt;"",COUNTIF('Jalon + top _horaire passage'!A:A,AD472),0)</f>
        <v>0</v>
      </c>
    </row>
    <row r="473" spans="1:44" x14ac:dyDescent="0.3">
      <c r="A473" s="77" t="s">
        <v>2535</v>
      </c>
      <c r="B473" s="159" t="s">
        <v>12797</v>
      </c>
      <c r="C473" s="78" t="s">
        <v>220</v>
      </c>
      <c r="D473" s="77" t="s">
        <v>42</v>
      </c>
      <c r="E473" s="77" t="s">
        <v>2535</v>
      </c>
      <c r="F473" s="77" t="s">
        <v>12375</v>
      </c>
      <c r="G473" s="77" t="s">
        <v>2288</v>
      </c>
      <c r="H473" s="77" t="s">
        <v>44</v>
      </c>
      <c r="I473" s="77" t="s">
        <v>221</v>
      </c>
      <c r="J473" s="77" t="s">
        <v>19</v>
      </c>
      <c r="K473" s="78" t="s">
        <v>34</v>
      </c>
      <c r="L473" s="77" t="s">
        <v>98</v>
      </c>
      <c r="M473" s="74" t="s">
        <v>12474</v>
      </c>
      <c r="N473" s="74" t="s">
        <v>13</v>
      </c>
      <c r="O473" s="159"/>
      <c r="P473" s="77" t="s">
        <v>2536</v>
      </c>
      <c r="Q473" s="77" t="s">
        <v>30</v>
      </c>
      <c r="R473" s="77" t="s">
        <v>2535</v>
      </c>
      <c r="S473" s="77"/>
      <c r="T473" s="77"/>
      <c r="U473" s="77" t="s">
        <v>11111</v>
      </c>
      <c r="V473" s="74" t="s">
        <v>97</v>
      </c>
      <c r="W473" s="100"/>
      <c r="X473" s="99"/>
      <c r="Y473" s="99"/>
      <c r="Z473" s="100"/>
      <c r="AA473" s="99" t="s">
        <v>2539</v>
      </c>
      <c r="AB473" s="99"/>
      <c r="AC473" s="100" t="s">
        <v>2537</v>
      </c>
      <c r="AD473" s="100" t="s">
        <v>2538</v>
      </c>
      <c r="AE473" s="83"/>
      <c r="AF473" s="54"/>
      <c r="AG473" s="78" t="s">
        <v>10998</v>
      </c>
      <c r="AH473" s="77" t="s">
        <v>20</v>
      </c>
      <c r="AI473" s="77" t="s">
        <v>21</v>
      </c>
      <c r="AJ473" s="77" t="s">
        <v>46</v>
      </c>
      <c r="AK473" s="77" t="s">
        <v>1005</v>
      </c>
      <c r="AL473" s="77" t="s">
        <v>1006</v>
      </c>
      <c r="AM473" s="77" t="s">
        <v>227</v>
      </c>
      <c r="AN473" s="77" t="s">
        <v>228</v>
      </c>
      <c r="AO473" s="77" t="s">
        <v>2294</v>
      </c>
      <c r="AP473" s="77" t="s">
        <v>2295</v>
      </c>
      <c r="AQ473" s="77"/>
      <c r="AR473" s="79">
        <f>COUNTIF('Jalon + top _horaire passage'!A:A,A473)+IF(W473&lt;&gt;"",COUNTIF('Jalon + top _horaire passage'!A:A,W473),0)+IF(X473&lt;&gt;"",COUNTIF('Jalon + top _horaire passage'!A:A,X473),0)+IF(Y473&lt;&gt;"",COUNTIF('Jalon + top _horaire passage'!A:A,Y473),0)+IF(AA473&lt;&gt;"",COUNTIF('Jalon + top _horaire passage'!A:A,AA473),0)+IF(AB473&lt;&gt;"",COUNTIF('Jalon + top _horaire passage'!A:A,AB473),0)+IF(AD473&lt;&gt;"",COUNTIF('Jalon + top _horaire passage'!A:A,AD473),0)</f>
        <v>0</v>
      </c>
    </row>
    <row r="474" spans="1:44" x14ac:dyDescent="0.3">
      <c r="A474" s="77" t="s">
        <v>2540</v>
      </c>
      <c r="B474" s="159" t="s">
        <v>12798</v>
      </c>
      <c r="C474" s="78" t="s">
        <v>220</v>
      </c>
      <c r="D474" s="77" t="s">
        <v>42</v>
      </c>
      <c r="E474" s="77" t="s">
        <v>2540</v>
      </c>
      <c r="F474" s="77" t="s">
        <v>12375</v>
      </c>
      <c r="G474" s="77" t="s">
        <v>2288</v>
      </c>
      <c r="H474" s="77" t="s">
        <v>44</v>
      </c>
      <c r="I474" s="77" t="s">
        <v>221</v>
      </c>
      <c r="J474" s="77" t="s">
        <v>19</v>
      </c>
      <c r="K474" s="78" t="s">
        <v>34</v>
      </c>
      <c r="L474" s="77" t="s">
        <v>98</v>
      </c>
      <c r="M474" s="74" t="s">
        <v>12474</v>
      </c>
      <c r="N474" s="74" t="s">
        <v>13</v>
      </c>
      <c r="O474" s="159"/>
      <c r="P474" s="77" t="s">
        <v>2511</v>
      </c>
      <c r="Q474" s="77" t="s">
        <v>30</v>
      </c>
      <c r="R474" s="77" t="s">
        <v>2540</v>
      </c>
      <c r="S474" s="77"/>
      <c r="T474" s="77"/>
      <c r="U474" s="77" t="s">
        <v>11112</v>
      </c>
      <c r="V474" s="74" t="s">
        <v>97</v>
      </c>
      <c r="W474" s="100"/>
      <c r="X474" s="99"/>
      <c r="Y474" s="99"/>
      <c r="Z474" s="100"/>
      <c r="AA474" s="99" t="s">
        <v>2543</v>
      </c>
      <c r="AB474" s="99"/>
      <c r="AC474" s="100" t="s">
        <v>2541</v>
      </c>
      <c r="AD474" s="100" t="s">
        <v>2542</v>
      </c>
      <c r="AE474" s="83"/>
      <c r="AF474" s="54"/>
      <c r="AG474" s="78" t="s">
        <v>10998</v>
      </c>
      <c r="AH474" s="77" t="s">
        <v>20</v>
      </c>
      <c r="AI474" s="77" t="s">
        <v>21</v>
      </c>
      <c r="AJ474" s="77" t="s">
        <v>46</v>
      </c>
      <c r="AK474" s="77" t="s">
        <v>1005</v>
      </c>
      <c r="AL474" s="77" t="s">
        <v>1006</v>
      </c>
      <c r="AM474" s="77" t="s">
        <v>227</v>
      </c>
      <c r="AN474" s="77" t="s">
        <v>228</v>
      </c>
      <c r="AO474" s="77" t="s">
        <v>2294</v>
      </c>
      <c r="AP474" s="77" t="s">
        <v>2295</v>
      </c>
      <c r="AQ474" s="77"/>
      <c r="AR474" s="79">
        <f>COUNTIF('Jalon + top _horaire passage'!A:A,A474)+IF(W474&lt;&gt;"",COUNTIF('Jalon + top _horaire passage'!A:A,W474),0)+IF(X474&lt;&gt;"",COUNTIF('Jalon + top _horaire passage'!A:A,X474),0)+IF(Y474&lt;&gt;"",COUNTIF('Jalon + top _horaire passage'!A:A,Y474),0)+IF(AA474&lt;&gt;"",COUNTIF('Jalon + top _horaire passage'!A:A,AA474),0)+IF(AB474&lt;&gt;"",COUNTIF('Jalon + top _horaire passage'!A:A,AB474),0)+IF(AD474&lt;&gt;"",COUNTIF('Jalon + top _horaire passage'!A:A,AD474),0)</f>
        <v>0</v>
      </c>
    </row>
    <row r="475" spans="1:44" x14ac:dyDescent="0.3">
      <c r="A475" s="77" t="s">
        <v>2544</v>
      </c>
      <c r="B475" s="159" t="s">
        <v>12799</v>
      </c>
      <c r="C475" s="78" t="s">
        <v>220</v>
      </c>
      <c r="D475" s="77" t="s">
        <v>42</v>
      </c>
      <c r="E475" s="77" t="s">
        <v>2544</v>
      </c>
      <c r="F475" s="77" t="s">
        <v>12375</v>
      </c>
      <c r="G475" s="77" t="s">
        <v>2288</v>
      </c>
      <c r="H475" s="77" t="s">
        <v>44</v>
      </c>
      <c r="I475" s="77" t="s">
        <v>221</v>
      </c>
      <c r="J475" s="77" t="s">
        <v>19</v>
      </c>
      <c r="K475" s="78" t="s">
        <v>34</v>
      </c>
      <c r="L475" s="77" t="s">
        <v>98</v>
      </c>
      <c r="M475" s="74" t="s">
        <v>12474</v>
      </c>
      <c r="N475" s="74" t="s">
        <v>13</v>
      </c>
      <c r="O475" s="159"/>
      <c r="P475" s="77" t="s">
        <v>2536</v>
      </c>
      <c r="Q475" s="77" t="s">
        <v>30</v>
      </c>
      <c r="R475" s="77" t="s">
        <v>2544</v>
      </c>
      <c r="S475" s="77"/>
      <c r="T475" s="77"/>
      <c r="U475" s="77" t="s">
        <v>11113</v>
      </c>
      <c r="V475" s="74" t="s">
        <v>97</v>
      </c>
      <c r="W475" s="100"/>
      <c r="X475" s="99"/>
      <c r="Y475" s="99"/>
      <c r="Z475" s="100"/>
      <c r="AA475" s="99" t="s">
        <v>2547</v>
      </c>
      <c r="AB475" s="99"/>
      <c r="AC475" s="100" t="s">
        <v>2545</v>
      </c>
      <c r="AD475" s="100" t="s">
        <v>2546</v>
      </c>
      <c r="AE475" s="83"/>
      <c r="AF475" s="54"/>
      <c r="AG475" s="78" t="s">
        <v>10998</v>
      </c>
      <c r="AH475" s="77" t="s">
        <v>20</v>
      </c>
      <c r="AI475" s="77" t="s">
        <v>21</v>
      </c>
      <c r="AJ475" s="77" t="s">
        <v>46</v>
      </c>
      <c r="AK475" s="77" t="s">
        <v>1005</v>
      </c>
      <c r="AL475" s="77" t="s">
        <v>1006</v>
      </c>
      <c r="AM475" s="77" t="s">
        <v>227</v>
      </c>
      <c r="AN475" s="77" t="s">
        <v>228</v>
      </c>
      <c r="AO475" s="77" t="s">
        <v>2294</v>
      </c>
      <c r="AP475" s="77" t="s">
        <v>2295</v>
      </c>
      <c r="AQ475" s="77"/>
      <c r="AR475" s="79">
        <f>COUNTIF('Jalon + top _horaire passage'!A:A,A475)+IF(W475&lt;&gt;"",COUNTIF('Jalon + top _horaire passage'!A:A,W475),0)+IF(X475&lt;&gt;"",COUNTIF('Jalon + top _horaire passage'!A:A,X475),0)+IF(Y475&lt;&gt;"",COUNTIF('Jalon + top _horaire passage'!A:A,Y475),0)+IF(AA475&lt;&gt;"",COUNTIF('Jalon + top _horaire passage'!A:A,AA475),0)+IF(AB475&lt;&gt;"",COUNTIF('Jalon + top _horaire passage'!A:A,AB475),0)+IF(AD475&lt;&gt;"",COUNTIF('Jalon + top _horaire passage'!A:A,AD475),0)</f>
        <v>0</v>
      </c>
    </row>
    <row r="476" spans="1:44" ht="15.6" x14ac:dyDescent="0.3">
      <c r="A476" s="77" t="s">
        <v>2548</v>
      </c>
      <c r="B476" s="187" t="s">
        <v>12800</v>
      </c>
      <c r="C476" s="78" t="s">
        <v>220</v>
      </c>
      <c r="D476" s="77" t="s">
        <v>42</v>
      </c>
      <c r="E476" s="77" t="s">
        <v>2548</v>
      </c>
      <c r="F476" s="77" t="s">
        <v>12375</v>
      </c>
      <c r="G476" s="77" t="s">
        <v>2288</v>
      </c>
      <c r="H476" s="77" t="s">
        <v>44</v>
      </c>
      <c r="I476" s="77" t="s">
        <v>221</v>
      </c>
      <c r="J476" s="77" t="s">
        <v>19</v>
      </c>
      <c r="K476" s="78" t="s">
        <v>34</v>
      </c>
      <c r="L476" s="77" t="s">
        <v>15</v>
      </c>
      <c r="M476" s="74" t="s">
        <v>12474</v>
      </c>
      <c r="N476" s="74" t="s">
        <v>13</v>
      </c>
      <c r="O476" s="159"/>
      <c r="P476" s="77" t="s">
        <v>2549</v>
      </c>
      <c r="Q476" s="77" t="s">
        <v>35</v>
      </c>
      <c r="R476" s="77" t="s">
        <v>2548</v>
      </c>
      <c r="S476" s="77"/>
      <c r="T476" s="77"/>
      <c r="U476" s="77" t="s">
        <v>2550</v>
      </c>
      <c r="V476" s="74" t="s">
        <v>97</v>
      </c>
      <c r="W476" s="100"/>
      <c r="X476" s="99"/>
      <c r="Y476" s="99"/>
      <c r="Z476" s="100"/>
      <c r="AA476" s="99" t="s">
        <v>10825</v>
      </c>
      <c r="AB476" s="99"/>
      <c r="AC476" s="100" t="s">
        <v>2550</v>
      </c>
      <c r="AD476" s="100" t="s">
        <v>2551</v>
      </c>
      <c r="AE476" s="83"/>
      <c r="AF476" s="54"/>
      <c r="AG476" s="78" t="s">
        <v>10999</v>
      </c>
      <c r="AH476" s="77" t="s">
        <v>20</v>
      </c>
      <c r="AI476" s="77" t="s">
        <v>21</v>
      </c>
      <c r="AJ476" s="77" t="s">
        <v>46</v>
      </c>
      <c r="AK476" s="77" t="s">
        <v>1005</v>
      </c>
      <c r="AL476" s="77" t="s">
        <v>1006</v>
      </c>
      <c r="AM476" s="77" t="s">
        <v>227</v>
      </c>
      <c r="AN476" s="77" t="s">
        <v>228</v>
      </c>
      <c r="AO476" s="77" t="s">
        <v>2294</v>
      </c>
      <c r="AP476" s="77" t="s">
        <v>2295</v>
      </c>
      <c r="AQ476" s="77"/>
      <c r="AR476" s="79">
        <f>COUNTIF('Jalon + top _horaire passage'!A:A,A476)+IF(W476&lt;&gt;"",COUNTIF('Jalon + top _horaire passage'!A:A,W476),0)+IF(X476&lt;&gt;"",COUNTIF('Jalon + top _horaire passage'!A:A,X476),0)+IF(Y476&lt;&gt;"",COUNTIF('Jalon + top _horaire passage'!A:A,Y476),0)+IF(AA476&lt;&gt;"",COUNTIF('Jalon + top _horaire passage'!A:A,AA476),0)+IF(AB476&lt;&gt;"",COUNTIF('Jalon + top _horaire passage'!A:A,AB476),0)+IF(AD476&lt;&gt;"",COUNTIF('Jalon + top _horaire passage'!A:A,AD476),0)</f>
        <v>0</v>
      </c>
    </row>
    <row r="477" spans="1:44" x14ac:dyDescent="0.3">
      <c r="A477" s="77" t="s">
        <v>2553</v>
      </c>
      <c r="B477" s="159" t="s">
        <v>12627</v>
      </c>
      <c r="C477" s="78" t="s">
        <v>220</v>
      </c>
      <c r="D477" s="77" t="s">
        <v>42</v>
      </c>
      <c r="E477" s="77" t="s">
        <v>2552</v>
      </c>
      <c r="F477" s="77" t="s">
        <v>12375</v>
      </c>
      <c r="G477" s="77" t="s">
        <v>2288</v>
      </c>
      <c r="H477" s="77" t="s">
        <v>44</v>
      </c>
      <c r="I477" s="77" t="s">
        <v>221</v>
      </c>
      <c r="J477" s="77" t="s">
        <v>19</v>
      </c>
      <c r="K477" s="78" t="s">
        <v>34</v>
      </c>
      <c r="L477" s="77" t="s">
        <v>98</v>
      </c>
      <c r="M477" s="74" t="s">
        <v>12474</v>
      </c>
      <c r="N477" s="74" t="s">
        <v>13</v>
      </c>
      <c r="O477" s="159"/>
      <c r="P477" s="77" t="s">
        <v>2554</v>
      </c>
      <c r="Q477" s="77" t="s">
        <v>35</v>
      </c>
      <c r="R477" s="77" t="s">
        <v>2553</v>
      </c>
      <c r="S477" s="77"/>
      <c r="T477" s="77"/>
      <c r="U477" s="77" t="s">
        <v>2552</v>
      </c>
      <c r="V477" s="74" t="s">
        <v>97</v>
      </c>
      <c r="W477" s="100"/>
      <c r="X477" s="99"/>
      <c r="Y477" s="99"/>
      <c r="Z477" s="100"/>
      <c r="AA477" s="99" t="s">
        <v>2557</v>
      </c>
      <c r="AB477" s="99"/>
      <c r="AC477" s="100" t="s">
        <v>2555</v>
      </c>
      <c r="AD477" s="100" t="s">
        <v>2556</v>
      </c>
      <c r="AE477" s="83"/>
      <c r="AF477" s="54"/>
      <c r="AG477" s="78" t="s">
        <v>10998</v>
      </c>
      <c r="AH477" s="77" t="s">
        <v>20</v>
      </c>
      <c r="AI477" s="77" t="s">
        <v>21</v>
      </c>
      <c r="AJ477" s="77" t="s">
        <v>46</v>
      </c>
      <c r="AK477" s="77" t="s">
        <v>1005</v>
      </c>
      <c r="AL477" s="77" t="s">
        <v>1006</v>
      </c>
      <c r="AM477" s="77" t="s">
        <v>227</v>
      </c>
      <c r="AN477" s="77" t="s">
        <v>228</v>
      </c>
      <c r="AO477" s="77" t="s">
        <v>2294</v>
      </c>
      <c r="AP477" s="77" t="s">
        <v>2295</v>
      </c>
      <c r="AQ477" s="77"/>
      <c r="AR477" s="79">
        <f>COUNTIF('Jalon + top _horaire passage'!A:A,A477)+IF(W477&lt;&gt;"",COUNTIF('Jalon + top _horaire passage'!A:A,W477),0)+IF(X477&lt;&gt;"",COUNTIF('Jalon + top _horaire passage'!A:A,X477),0)+IF(Y477&lt;&gt;"",COUNTIF('Jalon + top _horaire passage'!A:A,Y477),0)+IF(AA477&lt;&gt;"",COUNTIF('Jalon + top _horaire passage'!A:A,AA477),0)+IF(AB477&lt;&gt;"",COUNTIF('Jalon + top _horaire passage'!A:A,AB477),0)+IF(AD477&lt;&gt;"",COUNTIF('Jalon + top _horaire passage'!A:A,AD477),0)</f>
        <v>0</v>
      </c>
    </row>
    <row r="478" spans="1:44" x14ac:dyDescent="0.3">
      <c r="A478" s="77" t="s">
        <v>2558</v>
      </c>
      <c r="B478" s="159" t="s">
        <v>12627</v>
      </c>
      <c r="C478" s="78" t="s">
        <v>220</v>
      </c>
      <c r="D478" s="77" t="s">
        <v>42</v>
      </c>
      <c r="E478" s="77" t="s">
        <v>2552</v>
      </c>
      <c r="F478" s="77" t="s">
        <v>12375</v>
      </c>
      <c r="G478" s="77" t="s">
        <v>2288</v>
      </c>
      <c r="H478" s="77" t="s">
        <v>44</v>
      </c>
      <c r="I478" s="77" t="s">
        <v>221</v>
      </c>
      <c r="J478" s="77" t="s">
        <v>19</v>
      </c>
      <c r="K478" s="78" t="s">
        <v>34</v>
      </c>
      <c r="L478" s="77" t="s">
        <v>98</v>
      </c>
      <c r="M478" s="74" t="s">
        <v>12474</v>
      </c>
      <c r="N478" s="74" t="s">
        <v>13</v>
      </c>
      <c r="O478" s="159"/>
      <c r="P478" s="77" t="s">
        <v>2554</v>
      </c>
      <c r="Q478" s="77" t="s">
        <v>35</v>
      </c>
      <c r="R478" s="77" t="s">
        <v>2558</v>
      </c>
      <c r="S478" s="77"/>
      <c r="T478" s="77"/>
      <c r="U478" s="77" t="s">
        <v>2552</v>
      </c>
      <c r="V478" s="74" t="s">
        <v>97</v>
      </c>
      <c r="W478" s="100"/>
      <c r="X478" s="99"/>
      <c r="Y478" s="99"/>
      <c r="Z478" s="100"/>
      <c r="AA478" s="99" t="s">
        <v>2557</v>
      </c>
      <c r="AB478" s="99"/>
      <c r="AC478" s="100" t="s">
        <v>2559</v>
      </c>
      <c r="AD478" s="100" t="s">
        <v>2560</v>
      </c>
      <c r="AE478" s="83"/>
      <c r="AF478" s="54"/>
      <c r="AG478" s="78" t="s">
        <v>10998</v>
      </c>
      <c r="AH478" s="77" t="s">
        <v>20</v>
      </c>
      <c r="AI478" s="77" t="s">
        <v>21</v>
      </c>
      <c r="AJ478" s="77" t="s">
        <v>46</v>
      </c>
      <c r="AK478" s="77" t="s">
        <v>1005</v>
      </c>
      <c r="AL478" s="77" t="s">
        <v>1006</v>
      </c>
      <c r="AM478" s="77" t="s">
        <v>227</v>
      </c>
      <c r="AN478" s="77" t="s">
        <v>228</v>
      </c>
      <c r="AO478" s="77" t="s">
        <v>2294</v>
      </c>
      <c r="AP478" s="77" t="s">
        <v>2295</v>
      </c>
      <c r="AQ478" s="77"/>
      <c r="AR478" s="79">
        <f>COUNTIF('Jalon + top _horaire passage'!A:A,A478)+IF(W478&lt;&gt;"",COUNTIF('Jalon + top _horaire passage'!A:A,W478),0)+IF(X478&lt;&gt;"",COUNTIF('Jalon + top _horaire passage'!A:A,X478),0)+IF(Y478&lt;&gt;"",COUNTIF('Jalon + top _horaire passage'!A:A,Y478),0)+IF(AA478&lt;&gt;"",COUNTIF('Jalon + top _horaire passage'!A:A,AA478),0)+IF(AB478&lt;&gt;"",COUNTIF('Jalon + top _horaire passage'!A:A,AB478),0)+IF(AD478&lt;&gt;"",COUNTIF('Jalon + top _horaire passage'!A:A,AD478),0)</f>
        <v>0</v>
      </c>
    </row>
    <row r="479" spans="1:44" x14ac:dyDescent="0.3">
      <c r="A479" s="77" t="s">
        <v>2561</v>
      </c>
      <c r="B479" s="159" t="s">
        <v>12627</v>
      </c>
      <c r="C479" s="78" t="s">
        <v>220</v>
      </c>
      <c r="D479" s="77" t="s">
        <v>42</v>
      </c>
      <c r="E479" s="77" t="s">
        <v>2552</v>
      </c>
      <c r="F479" s="77" t="s">
        <v>12375</v>
      </c>
      <c r="G479" s="77" t="s">
        <v>2288</v>
      </c>
      <c r="H479" s="77" t="s">
        <v>44</v>
      </c>
      <c r="I479" s="77" t="s">
        <v>221</v>
      </c>
      <c r="J479" s="77" t="s">
        <v>19</v>
      </c>
      <c r="K479" s="78" t="s">
        <v>34</v>
      </c>
      <c r="L479" s="77" t="s">
        <v>98</v>
      </c>
      <c r="M479" s="74" t="s">
        <v>12474</v>
      </c>
      <c r="N479" s="74" t="s">
        <v>13</v>
      </c>
      <c r="O479" s="159"/>
      <c r="P479" s="77" t="s">
        <v>2554</v>
      </c>
      <c r="Q479" s="77" t="s">
        <v>35</v>
      </c>
      <c r="R479" s="77" t="s">
        <v>2561</v>
      </c>
      <c r="S479" s="77"/>
      <c r="T479" s="77"/>
      <c r="U479" s="77" t="s">
        <v>2552</v>
      </c>
      <c r="V479" s="74" t="s">
        <v>97</v>
      </c>
      <c r="W479" s="100"/>
      <c r="X479" s="99"/>
      <c r="Y479" s="99"/>
      <c r="Z479" s="100"/>
      <c r="AA479" s="99" t="s">
        <v>2557</v>
      </c>
      <c r="AB479" s="99"/>
      <c r="AC479" s="100" t="s">
        <v>2562</v>
      </c>
      <c r="AD479" s="100" t="s">
        <v>2563</v>
      </c>
      <c r="AE479" s="83"/>
      <c r="AF479" s="54"/>
      <c r="AG479" s="78" t="s">
        <v>10998</v>
      </c>
      <c r="AH479" s="77" t="s">
        <v>20</v>
      </c>
      <c r="AI479" s="77" t="s">
        <v>21</v>
      </c>
      <c r="AJ479" s="77" t="s">
        <v>46</v>
      </c>
      <c r="AK479" s="77" t="s">
        <v>1005</v>
      </c>
      <c r="AL479" s="77" t="s">
        <v>1006</v>
      </c>
      <c r="AM479" s="77" t="s">
        <v>227</v>
      </c>
      <c r="AN479" s="77" t="s">
        <v>228</v>
      </c>
      <c r="AO479" s="77" t="s">
        <v>2294</v>
      </c>
      <c r="AP479" s="77" t="s">
        <v>2295</v>
      </c>
      <c r="AQ479" s="77"/>
      <c r="AR479" s="79">
        <f>COUNTIF('Jalon + top _horaire passage'!A:A,A479)+IF(W479&lt;&gt;"",COUNTIF('Jalon + top _horaire passage'!A:A,W479),0)+IF(X479&lt;&gt;"",COUNTIF('Jalon + top _horaire passage'!A:A,X479),0)+IF(Y479&lt;&gt;"",COUNTIF('Jalon + top _horaire passage'!A:A,Y479),0)+IF(AA479&lt;&gt;"",COUNTIF('Jalon + top _horaire passage'!A:A,AA479),0)+IF(AB479&lt;&gt;"",COUNTIF('Jalon + top _horaire passage'!A:A,AB479),0)+IF(AD479&lt;&gt;"",COUNTIF('Jalon + top _horaire passage'!A:A,AD479),0)</f>
        <v>0</v>
      </c>
    </row>
    <row r="480" spans="1:44" x14ac:dyDescent="0.3">
      <c r="A480" s="77" t="s">
        <v>2564</v>
      </c>
      <c r="B480" s="159" t="s">
        <v>12627</v>
      </c>
      <c r="C480" s="78" t="s">
        <v>220</v>
      </c>
      <c r="D480" s="77" t="s">
        <v>42</v>
      </c>
      <c r="E480" s="77" t="s">
        <v>2552</v>
      </c>
      <c r="F480" s="77" t="s">
        <v>12375</v>
      </c>
      <c r="G480" s="77" t="s">
        <v>2288</v>
      </c>
      <c r="H480" s="77" t="s">
        <v>44</v>
      </c>
      <c r="I480" s="77" t="s">
        <v>221</v>
      </c>
      <c r="J480" s="77" t="s">
        <v>19</v>
      </c>
      <c r="K480" s="78" t="s">
        <v>34</v>
      </c>
      <c r="L480" s="77" t="s">
        <v>98</v>
      </c>
      <c r="M480" s="74" t="s">
        <v>12474</v>
      </c>
      <c r="N480" s="74" t="s">
        <v>13</v>
      </c>
      <c r="O480" s="159"/>
      <c r="P480" s="77" t="s">
        <v>2554</v>
      </c>
      <c r="Q480" s="77" t="s">
        <v>35</v>
      </c>
      <c r="R480" s="77" t="s">
        <v>2564</v>
      </c>
      <c r="S480" s="77"/>
      <c r="T480" s="77"/>
      <c r="U480" s="77" t="s">
        <v>2552</v>
      </c>
      <c r="V480" s="74" t="s">
        <v>97</v>
      </c>
      <c r="W480" s="100"/>
      <c r="X480" s="99"/>
      <c r="Y480" s="99"/>
      <c r="Z480" s="100"/>
      <c r="AA480" s="99" t="s">
        <v>2557</v>
      </c>
      <c r="AB480" s="99"/>
      <c r="AC480" s="100" t="s">
        <v>2565</v>
      </c>
      <c r="AD480" s="100" t="s">
        <v>2566</v>
      </c>
      <c r="AE480" s="83"/>
      <c r="AF480" s="54"/>
      <c r="AG480" s="78" t="s">
        <v>10998</v>
      </c>
      <c r="AH480" s="77" t="s">
        <v>20</v>
      </c>
      <c r="AI480" s="77" t="s">
        <v>21</v>
      </c>
      <c r="AJ480" s="77" t="s">
        <v>46</v>
      </c>
      <c r="AK480" s="77" t="s">
        <v>1005</v>
      </c>
      <c r="AL480" s="77" t="s">
        <v>1006</v>
      </c>
      <c r="AM480" s="77" t="s">
        <v>227</v>
      </c>
      <c r="AN480" s="77" t="s">
        <v>228</v>
      </c>
      <c r="AO480" s="77" t="s">
        <v>2294</v>
      </c>
      <c r="AP480" s="77" t="s">
        <v>2295</v>
      </c>
      <c r="AQ480" s="77"/>
      <c r="AR480" s="79">
        <f>COUNTIF('Jalon + top _horaire passage'!A:A,A480)+IF(W480&lt;&gt;"",COUNTIF('Jalon + top _horaire passage'!A:A,W480),0)+IF(X480&lt;&gt;"",COUNTIF('Jalon + top _horaire passage'!A:A,X480),0)+IF(Y480&lt;&gt;"",COUNTIF('Jalon + top _horaire passage'!A:A,Y480),0)+IF(AA480&lt;&gt;"",COUNTIF('Jalon + top _horaire passage'!A:A,AA480),0)+IF(AB480&lt;&gt;"",COUNTIF('Jalon + top _horaire passage'!A:A,AB480),0)+IF(AD480&lt;&gt;"",COUNTIF('Jalon + top _horaire passage'!A:A,AD480),0)</f>
        <v>0</v>
      </c>
    </row>
    <row r="481" spans="1:44" x14ac:dyDescent="0.3">
      <c r="A481" s="77" t="s">
        <v>2552</v>
      </c>
      <c r="B481" s="159" t="s">
        <v>2567</v>
      </c>
      <c r="C481" s="78" t="s">
        <v>220</v>
      </c>
      <c r="D481" s="77" t="s">
        <v>42</v>
      </c>
      <c r="E481" s="77" t="s">
        <v>2552</v>
      </c>
      <c r="F481" s="77" t="s">
        <v>12375</v>
      </c>
      <c r="G481" s="77" t="s">
        <v>2288</v>
      </c>
      <c r="H481" s="77" t="s">
        <v>44</v>
      </c>
      <c r="I481" s="77" t="s">
        <v>221</v>
      </c>
      <c r="J481" s="77" t="s">
        <v>19</v>
      </c>
      <c r="K481" s="78" t="s">
        <v>34</v>
      </c>
      <c r="L481" s="77" t="s">
        <v>98</v>
      </c>
      <c r="M481" s="74" t="s">
        <v>12474</v>
      </c>
      <c r="N481" s="74" t="s">
        <v>13</v>
      </c>
      <c r="O481" s="159"/>
      <c r="P481" s="77" t="s">
        <v>2554</v>
      </c>
      <c r="Q481" s="77" t="s">
        <v>35</v>
      </c>
      <c r="R481" s="77" t="s">
        <v>2552</v>
      </c>
      <c r="S481" s="77"/>
      <c r="T481" s="77"/>
      <c r="U481" s="77" t="s">
        <v>2552</v>
      </c>
      <c r="V481" s="74" t="s">
        <v>97</v>
      </c>
      <c r="W481" s="100"/>
      <c r="X481" s="99"/>
      <c r="Y481" s="99"/>
      <c r="Z481" s="100"/>
      <c r="AA481" s="99" t="s">
        <v>2557</v>
      </c>
      <c r="AB481" s="99"/>
      <c r="AC481" s="100" t="s">
        <v>2568</v>
      </c>
      <c r="AD481" s="100" t="s">
        <v>2569</v>
      </c>
      <c r="AE481" s="83"/>
      <c r="AF481" s="54"/>
      <c r="AG481" s="78" t="s">
        <v>10998</v>
      </c>
      <c r="AH481" s="77" t="s">
        <v>20</v>
      </c>
      <c r="AI481" s="77" t="s">
        <v>21</v>
      </c>
      <c r="AJ481" s="77" t="s">
        <v>46</v>
      </c>
      <c r="AK481" s="77" t="s">
        <v>1005</v>
      </c>
      <c r="AL481" s="77" t="s">
        <v>1006</v>
      </c>
      <c r="AM481" s="77" t="s">
        <v>227</v>
      </c>
      <c r="AN481" s="77" t="s">
        <v>228</v>
      </c>
      <c r="AO481" s="77" t="s">
        <v>2294</v>
      </c>
      <c r="AP481" s="77" t="s">
        <v>2295</v>
      </c>
      <c r="AQ481" s="77"/>
      <c r="AR481" s="79">
        <f>COUNTIF('Jalon + top _horaire passage'!A:A,A481)+IF(W481&lt;&gt;"",COUNTIF('Jalon + top _horaire passage'!A:A,W481),0)+IF(X481&lt;&gt;"",COUNTIF('Jalon + top _horaire passage'!A:A,X481),0)+IF(Y481&lt;&gt;"",COUNTIF('Jalon + top _horaire passage'!A:A,Y481),0)+IF(AA481&lt;&gt;"",COUNTIF('Jalon + top _horaire passage'!A:A,AA481),0)+IF(AB481&lt;&gt;"",COUNTIF('Jalon + top _horaire passage'!A:A,AB481),0)+IF(AD481&lt;&gt;"",COUNTIF('Jalon + top _horaire passage'!A:A,AD481),0)</f>
        <v>0</v>
      </c>
    </row>
    <row r="482" spans="1:44" x14ac:dyDescent="0.3">
      <c r="A482" s="77" t="s">
        <v>2570</v>
      </c>
      <c r="B482" s="159" t="s">
        <v>2571</v>
      </c>
      <c r="C482" s="78" t="s">
        <v>40</v>
      </c>
      <c r="D482" s="77" t="s">
        <v>42</v>
      </c>
      <c r="E482" s="77" t="s">
        <v>2570</v>
      </c>
      <c r="F482" s="77" t="s">
        <v>1866</v>
      </c>
      <c r="G482" s="77" t="s">
        <v>1865</v>
      </c>
      <c r="H482" s="77" t="s">
        <v>44</v>
      </c>
      <c r="I482" s="77" t="s">
        <v>39</v>
      </c>
      <c r="J482" s="77" t="s">
        <v>19</v>
      </c>
      <c r="K482" s="78" t="s">
        <v>34</v>
      </c>
      <c r="L482" s="77" t="s">
        <v>98</v>
      </c>
      <c r="M482" s="74" t="s">
        <v>12473</v>
      </c>
      <c r="N482" s="74" t="s">
        <v>13</v>
      </c>
      <c r="O482" s="159"/>
      <c r="P482" s="77" t="s">
        <v>2572</v>
      </c>
      <c r="Q482" s="77" t="s">
        <v>30</v>
      </c>
      <c r="R482" s="77" t="s">
        <v>2570</v>
      </c>
      <c r="S482" s="77"/>
      <c r="T482" s="77"/>
      <c r="U482" s="77" t="s">
        <v>11255</v>
      </c>
      <c r="V482" s="74" t="s">
        <v>97</v>
      </c>
      <c r="W482" s="100"/>
      <c r="X482" s="99"/>
      <c r="Y482" s="99"/>
      <c r="Z482" s="100"/>
      <c r="AA482" s="99" t="s">
        <v>2575</v>
      </c>
      <c r="AB482" s="99"/>
      <c r="AC482" s="100" t="s">
        <v>2573</v>
      </c>
      <c r="AD482" s="100" t="s">
        <v>2574</v>
      </c>
      <c r="AE482" s="83"/>
      <c r="AF482" s="54"/>
      <c r="AG482" s="78" t="s">
        <v>10998</v>
      </c>
      <c r="AH482" s="77" t="s">
        <v>20</v>
      </c>
      <c r="AI482" s="77" t="s">
        <v>21</v>
      </c>
      <c r="AJ482" s="77" t="s">
        <v>46</v>
      </c>
      <c r="AK482" s="77" t="s">
        <v>47</v>
      </c>
      <c r="AL482" s="77" t="s">
        <v>738</v>
      </c>
      <c r="AM482" s="77" t="s">
        <v>25</v>
      </c>
      <c r="AN482" s="77" t="s">
        <v>49</v>
      </c>
      <c r="AO482" s="77" t="s">
        <v>1869</v>
      </c>
      <c r="AP482" s="77" t="s">
        <v>1870</v>
      </c>
      <c r="AQ482" s="77"/>
      <c r="AR482" s="79">
        <f>COUNTIF('Jalon + top _horaire passage'!A:A,A482)+IF(W482&lt;&gt;"",COUNTIF('Jalon + top _horaire passage'!A:A,W482),0)+IF(X482&lt;&gt;"",COUNTIF('Jalon + top _horaire passage'!A:A,X482),0)+IF(Y482&lt;&gt;"",COUNTIF('Jalon + top _horaire passage'!A:A,Y482),0)+IF(AA482&lt;&gt;"",COUNTIF('Jalon + top _horaire passage'!A:A,AA482),0)+IF(AB482&lt;&gt;"",COUNTIF('Jalon + top _horaire passage'!A:A,AB482),0)+IF(AD482&lt;&gt;"",COUNTIF('Jalon + top _horaire passage'!A:A,AD482),0)</f>
        <v>0</v>
      </c>
    </row>
    <row r="483" spans="1:44" x14ac:dyDescent="0.3">
      <c r="A483" s="77" t="s">
        <v>2576</v>
      </c>
      <c r="B483" s="159" t="s">
        <v>2578</v>
      </c>
      <c r="C483" s="78" t="s">
        <v>101</v>
      </c>
      <c r="D483" s="77" t="s">
        <v>42</v>
      </c>
      <c r="E483" s="77" t="s">
        <v>2576</v>
      </c>
      <c r="F483" s="77" t="s">
        <v>12380</v>
      </c>
      <c r="G483" s="77" t="s">
        <v>2577</v>
      </c>
      <c r="H483" s="77" t="s">
        <v>44</v>
      </c>
      <c r="I483" s="77" t="s">
        <v>39</v>
      </c>
      <c r="J483" s="77" t="s">
        <v>19</v>
      </c>
      <c r="K483" s="78" t="s">
        <v>18</v>
      </c>
      <c r="L483" s="77" t="s">
        <v>15</v>
      </c>
      <c r="M483" s="74" t="s">
        <v>12473</v>
      </c>
      <c r="N483" s="74" t="s">
        <v>10986</v>
      </c>
      <c r="O483" s="159"/>
      <c r="P483" s="77" t="s">
        <v>2579</v>
      </c>
      <c r="Q483" s="77" t="s">
        <v>35</v>
      </c>
      <c r="R483" s="77" t="s">
        <v>2576</v>
      </c>
      <c r="S483" s="77"/>
      <c r="T483" s="77"/>
      <c r="U483" s="77" t="s">
        <v>2576</v>
      </c>
      <c r="V483" s="74" t="s">
        <v>216</v>
      </c>
      <c r="W483" s="100"/>
      <c r="X483" s="99"/>
      <c r="Y483" s="99"/>
      <c r="Z483" s="100"/>
      <c r="AA483" s="99" t="s">
        <v>2584</v>
      </c>
      <c r="AB483" s="99"/>
      <c r="AC483" s="100" t="s">
        <v>2580</v>
      </c>
      <c r="AD483" s="100" t="s">
        <v>2581</v>
      </c>
      <c r="AE483" s="83"/>
      <c r="AF483" s="54"/>
      <c r="AG483" s="78" t="s">
        <v>12307</v>
      </c>
      <c r="AH483" s="77" t="s">
        <v>20</v>
      </c>
      <c r="AI483" s="77" t="s">
        <v>102</v>
      </c>
      <c r="AJ483" s="77" t="s">
        <v>2486</v>
      </c>
      <c r="AK483" s="77" t="s">
        <v>2582</v>
      </c>
      <c r="AL483" s="77" t="s">
        <v>2583</v>
      </c>
      <c r="AM483" s="77" t="s">
        <v>25</v>
      </c>
      <c r="AN483" s="77" t="s">
        <v>106</v>
      </c>
      <c r="AO483" s="77" t="s">
        <v>107</v>
      </c>
      <c r="AP483" s="77" t="s">
        <v>108</v>
      </c>
      <c r="AQ483" s="77"/>
      <c r="AR483" s="79">
        <f>COUNTIF('Jalon + top _horaire passage'!A:A,A483)+IF(W483&lt;&gt;"",COUNTIF('Jalon + top _horaire passage'!A:A,W483),0)+IF(X483&lt;&gt;"",COUNTIF('Jalon + top _horaire passage'!A:A,X483),0)+IF(Y483&lt;&gt;"",COUNTIF('Jalon + top _horaire passage'!A:A,Y483),0)+IF(AA483&lt;&gt;"",COUNTIF('Jalon + top _horaire passage'!A:A,AA483),0)+IF(AB483&lt;&gt;"",COUNTIF('Jalon + top _horaire passage'!A:A,AB483),0)+IF(AD483&lt;&gt;"",COUNTIF('Jalon + top _horaire passage'!A:A,AD483),0)</f>
        <v>0</v>
      </c>
    </row>
    <row r="484" spans="1:44" x14ac:dyDescent="0.3">
      <c r="A484" s="77" t="s">
        <v>2585</v>
      </c>
      <c r="B484" s="159" t="s">
        <v>2586</v>
      </c>
      <c r="C484" s="78" t="s">
        <v>101</v>
      </c>
      <c r="D484" s="77" t="s">
        <v>42</v>
      </c>
      <c r="E484" s="77" t="s">
        <v>2585</v>
      </c>
      <c r="F484" s="77" t="s">
        <v>12380</v>
      </c>
      <c r="G484" s="77" t="s">
        <v>2577</v>
      </c>
      <c r="H484" s="77" t="s">
        <v>44</v>
      </c>
      <c r="I484" s="77" t="s">
        <v>39</v>
      </c>
      <c r="J484" s="77" t="s">
        <v>19</v>
      </c>
      <c r="K484" s="78" t="s">
        <v>18</v>
      </c>
      <c r="L484" s="77" t="s">
        <v>15</v>
      </c>
      <c r="M484" s="74" t="s">
        <v>12473</v>
      </c>
      <c r="N484" s="74" t="s">
        <v>10986</v>
      </c>
      <c r="O484" s="159"/>
      <c r="P484" s="77" t="s">
        <v>2579</v>
      </c>
      <c r="Q484" s="77" t="s">
        <v>35</v>
      </c>
      <c r="R484" s="77" t="s">
        <v>2585</v>
      </c>
      <c r="S484" s="77"/>
      <c r="T484" s="77"/>
      <c r="U484" s="77" t="s">
        <v>2585</v>
      </c>
      <c r="V484" s="74" t="s">
        <v>216</v>
      </c>
      <c r="W484" s="100"/>
      <c r="X484" s="99"/>
      <c r="Y484" s="99"/>
      <c r="Z484" s="100"/>
      <c r="AA484" s="99" t="s">
        <v>2589</v>
      </c>
      <c r="AB484" s="99"/>
      <c r="AC484" s="100" t="s">
        <v>2587</v>
      </c>
      <c r="AD484" s="100" t="s">
        <v>2588</v>
      </c>
      <c r="AE484" s="83"/>
      <c r="AF484" s="54"/>
      <c r="AG484" s="78" t="s">
        <v>12307</v>
      </c>
      <c r="AH484" s="77" t="s">
        <v>20</v>
      </c>
      <c r="AI484" s="77" t="s">
        <v>102</v>
      </c>
      <c r="AJ484" s="77" t="s">
        <v>2486</v>
      </c>
      <c r="AK484" s="77" t="s">
        <v>2582</v>
      </c>
      <c r="AL484" s="77" t="s">
        <v>2583</v>
      </c>
      <c r="AM484" s="77" t="s">
        <v>25</v>
      </c>
      <c r="AN484" s="77" t="s">
        <v>106</v>
      </c>
      <c r="AO484" s="77" t="s">
        <v>107</v>
      </c>
      <c r="AP484" s="77" t="s">
        <v>108</v>
      </c>
      <c r="AQ484" s="77"/>
      <c r="AR484" s="79">
        <f>COUNTIF('Jalon + top _horaire passage'!A:A,A484)+IF(W484&lt;&gt;"",COUNTIF('Jalon + top _horaire passage'!A:A,W484),0)+IF(X484&lt;&gt;"",COUNTIF('Jalon + top _horaire passage'!A:A,X484),0)+IF(Y484&lt;&gt;"",COUNTIF('Jalon + top _horaire passage'!A:A,Y484),0)+IF(AA484&lt;&gt;"",COUNTIF('Jalon + top _horaire passage'!A:A,AA484),0)+IF(AB484&lt;&gt;"",COUNTIF('Jalon + top _horaire passage'!A:A,AB484),0)+IF(AD484&lt;&gt;"",COUNTIF('Jalon + top _horaire passage'!A:A,AD484),0)</f>
        <v>0</v>
      </c>
    </row>
    <row r="485" spans="1:44" x14ac:dyDescent="0.3">
      <c r="A485" s="77" t="s">
        <v>2592</v>
      </c>
      <c r="B485" s="159" t="s">
        <v>2593</v>
      </c>
      <c r="C485" s="78" t="s">
        <v>40</v>
      </c>
      <c r="D485" s="77" t="s">
        <v>42</v>
      </c>
      <c r="E485" s="77" t="s">
        <v>2590</v>
      </c>
      <c r="F485" s="77" t="s">
        <v>2591</v>
      </c>
      <c r="G485" s="77" t="s">
        <v>12381</v>
      </c>
      <c r="H485" s="77" t="s">
        <v>44</v>
      </c>
      <c r="I485" s="77" t="s">
        <v>39</v>
      </c>
      <c r="J485" s="77" t="s">
        <v>19</v>
      </c>
      <c r="K485" s="78" t="s">
        <v>34</v>
      </c>
      <c r="L485" s="77" t="s">
        <v>98</v>
      </c>
      <c r="M485" s="74" t="s">
        <v>12473</v>
      </c>
      <c r="N485" s="74" t="s">
        <v>13</v>
      </c>
      <c r="O485" s="159"/>
      <c r="P485" s="77"/>
      <c r="Q485" s="77" t="s">
        <v>11048</v>
      </c>
      <c r="R485" s="77" t="s">
        <v>2592</v>
      </c>
      <c r="S485" s="77"/>
      <c r="T485" s="77"/>
      <c r="U485" s="77" t="s">
        <v>11795</v>
      </c>
      <c r="V485" s="74" t="s">
        <v>97</v>
      </c>
      <c r="W485" s="100"/>
      <c r="X485" s="99"/>
      <c r="Y485" s="99"/>
      <c r="Z485" s="100"/>
      <c r="AA485" s="99" t="s">
        <v>2596</v>
      </c>
      <c r="AB485" s="99"/>
      <c r="AC485" s="100" t="s">
        <v>2594</v>
      </c>
      <c r="AD485" s="100" t="s">
        <v>2595</v>
      </c>
      <c r="AE485" s="83"/>
      <c r="AF485" s="54"/>
      <c r="AG485" s="78" t="s">
        <v>10998</v>
      </c>
      <c r="AH485" s="77" t="s">
        <v>20</v>
      </c>
      <c r="AI485" s="77" t="s">
        <v>21</v>
      </c>
      <c r="AJ485" s="77" t="s">
        <v>46</v>
      </c>
      <c r="AK485" s="77" t="s">
        <v>1005</v>
      </c>
      <c r="AL485" s="77" t="s">
        <v>1006</v>
      </c>
      <c r="AM485" s="77" t="s">
        <v>25</v>
      </c>
      <c r="AN485" s="77" t="s">
        <v>49</v>
      </c>
      <c r="AO485" s="77" t="s">
        <v>1007</v>
      </c>
      <c r="AP485" s="77" t="s">
        <v>1008</v>
      </c>
      <c r="AQ485" s="77"/>
      <c r="AR485" s="79">
        <f>COUNTIF('Jalon + top _horaire passage'!A:A,A485)+IF(W485&lt;&gt;"",COUNTIF('Jalon + top _horaire passage'!A:A,W485),0)+IF(X485&lt;&gt;"",COUNTIF('Jalon + top _horaire passage'!A:A,X485),0)+IF(Y485&lt;&gt;"",COUNTIF('Jalon + top _horaire passage'!A:A,Y485),0)+IF(AA485&lt;&gt;"",COUNTIF('Jalon + top _horaire passage'!A:A,AA485),0)+IF(AB485&lt;&gt;"",COUNTIF('Jalon + top _horaire passage'!A:A,AB485),0)+IF(AD485&lt;&gt;"",COUNTIF('Jalon + top _horaire passage'!A:A,AD485),0)</f>
        <v>0</v>
      </c>
    </row>
    <row r="486" spans="1:44" x14ac:dyDescent="0.3">
      <c r="A486" s="77" t="s">
        <v>2598</v>
      </c>
      <c r="B486" s="159" t="s">
        <v>2599</v>
      </c>
      <c r="C486" s="78" t="s">
        <v>40</v>
      </c>
      <c r="D486" s="77" t="s">
        <v>42</v>
      </c>
      <c r="E486" s="77" t="s">
        <v>2597</v>
      </c>
      <c r="F486" s="77" t="s">
        <v>2591</v>
      </c>
      <c r="G486" s="77" t="s">
        <v>12381</v>
      </c>
      <c r="H486" s="77" t="s">
        <v>44</v>
      </c>
      <c r="I486" s="77" t="s">
        <v>39</v>
      </c>
      <c r="J486" s="77" t="s">
        <v>19</v>
      </c>
      <c r="K486" s="78" t="s">
        <v>34</v>
      </c>
      <c r="L486" s="77" t="s">
        <v>98</v>
      </c>
      <c r="M486" s="74" t="s">
        <v>12473</v>
      </c>
      <c r="N486" s="74" t="s">
        <v>13</v>
      </c>
      <c r="O486" s="159"/>
      <c r="P486" s="77"/>
      <c r="Q486" s="77" t="s">
        <v>11048</v>
      </c>
      <c r="R486" s="77" t="s">
        <v>2598</v>
      </c>
      <c r="S486" s="77"/>
      <c r="T486" s="77"/>
      <c r="U486" s="77" t="s">
        <v>2597</v>
      </c>
      <c r="V486" s="74" t="s">
        <v>97</v>
      </c>
      <c r="W486" s="100"/>
      <c r="X486" s="99"/>
      <c r="Y486" s="99"/>
      <c r="Z486" s="100"/>
      <c r="AA486" s="99" t="s">
        <v>2602</v>
      </c>
      <c r="AB486" s="99"/>
      <c r="AC486" s="100" t="s">
        <v>2600</v>
      </c>
      <c r="AD486" s="100" t="s">
        <v>2601</v>
      </c>
      <c r="AE486" s="83"/>
      <c r="AF486" s="54"/>
      <c r="AG486" s="78" t="s">
        <v>10998</v>
      </c>
      <c r="AH486" s="77" t="s">
        <v>20</v>
      </c>
      <c r="AI486" s="77" t="s">
        <v>21</v>
      </c>
      <c r="AJ486" s="77" t="s">
        <v>46</v>
      </c>
      <c r="AK486" s="77" t="s">
        <v>1005</v>
      </c>
      <c r="AL486" s="77" t="s">
        <v>1006</v>
      </c>
      <c r="AM486" s="77" t="s">
        <v>25</v>
      </c>
      <c r="AN486" s="77" t="s">
        <v>49</v>
      </c>
      <c r="AO486" s="77" t="s">
        <v>1007</v>
      </c>
      <c r="AP486" s="77" t="s">
        <v>1008</v>
      </c>
      <c r="AQ486" s="77"/>
      <c r="AR486" s="79">
        <f>COUNTIF('Jalon + top _horaire passage'!A:A,A486)+IF(W486&lt;&gt;"",COUNTIF('Jalon + top _horaire passage'!A:A,W486),0)+IF(X486&lt;&gt;"",COUNTIF('Jalon + top _horaire passage'!A:A,X486),0)+IF(Y486&lt;&gt;"",COUNTIF('Jalon + top _horaire passage'!A:A,Y486),0)+IF(AA486&lt;&gt;"",COUNTIF('Jalon + top _horaire passage'!A:A,AA486),0)+IF(AB486&lt;&gt;"",COUNTIF('Jalon + top _horaire passage'!A:A,AB486),0)+IF(AD486&lt;&gt;"",COUNTIF('Jalon + top _horaire passage'!A:A,AD486),0)</f>
        <v>0</v>
      </c>
    </row>
    <row r="487" spans="1:44" x14ac:dyDescent="0.3">
      <c r="A487" s="77" t="s">
        <v>2603</v>
      </c>
      <c r="B487" s="159" t="s">
        <v>12787</v>
      </c>
      <c r="C487" s="78" t="s">
        <v>40</v>
      </c>
      <c r="D487" s="77" t="s">
        <v>629</v>
      </c>
      <c r="E487" s="77" t="s">
        <v>2603</v>
      </c>
      <c r="F487" s="77" t="s">
        <v>12338</v>
      </c>
      <c r="G487" s="77" t="s">
        <v>631</v>
      </c>
      <c r="H487" s="77" t="s">
        <v>44</v>
      </c>
      <c r="I487" s="77" t="s">
        <v>39</v>
      </c>
      <c r="J487" s="77" t="s">
        <v>19</v>
      </c>
      <c r="K487" s="78" t="s">
        <v>18</v>
      </c>
      <c r="L487" s="77" t="s">
        <v>98</v>
      </c>
      <c r="M487" s="74" t="s">
        <v>12474</v>
      </c>
      <c r="N487" s="74" t="s">
        <v>10986</v>
      </c>
      <c r="O487" s="159"/>
      <c r="P487" s="77" t="s">
        <v>2604</v>
      </c>
      <c r="Q487" s="77" t="s">
        <v>30</v>
      </c>
      <c r="R487" s="77" t="s">
        <v>2603</v>
      </c>
      <c r="S487" s="77"/>
      <c r="T487" s="77"/>
      <c r="U487" s="77" t="s">
        <v>11256</v>
      </c>
      <c r="V487" s="74" t="s">
        <v>97</v>
      </c>
      <c r="W487" s="100"/>
      <c r="X487" s="99"/>
      <c r="Y487" s="99"/>
      <c r="Z487" s="100"/>
      <c r="AA487" s="99" t="s">
        <v>2607</v>
      </c>
      <c r="AB487" s="99"/>
      <c r="AC487" s="100" t="s">
        <v>2605</v>
      </c>
      <c r="AD487" s="100" t="s">
        <v>2606</v>
      </c>
      <c r="AE487" s="83"/>
      <c r="AF487" s="54"/>
      <c r="AG487" s="78" t="s">
        <v>10998</v>
      </c>
      <c r="AH487" s="77" t="s">
        <v>20</v>
      </c>
      <c r="AI487" s="77" t="s">
        <v>21</v>
      </c>
      <c r="AJ487" s="77" t="s">
        <v>46</v>
      </c>
      <c r="AK487" s="77" t="s">
        <v>47</v>
      </c>
      <c r="AL487" s="77" t="s">
        <v>48</v>
      </c>
      <c r="AM487" s="77" t="s">
        <v>25</v>
      </c>
      <c r="AN487" s="77" t="s">
        <v>49</v>
      </c>
      <c r="AO487" s="77" t="s">
        <v>50</v>
      </c>
      <c r="AP487" s="77" t="s">
        <v>51</v>
      </c>
      <c r="AQ487" s="77"/>
      <c r="AR487" s="79">
        <f>COUNTIF('Jalon + top _horaire passage'!A:A,A487)+IF(W487&lt;&gt;"",COUNTIF('Jalon + top _horaire passage'!A:A,W487),0)+IF(X487&lt;&gt;"",COUNTIF('Jalon + top _horaire passage'!A:A,X487),0)+IF(Y487&lt;&gt;"",COUNTIF('Jalon + top _horaire passage'!A:A,Y487),0)+IF(AA487&lt;&gt;"",COUNTIF('Jalon + top _horaire passage'!A:A,AA487),0)+IF(AB487&lt;&gt;"",COUNTIF('Jalon + top _horaire passage'!A:A,AB487),0)+IF(AD487&lt;&gt;"",COUNTIF('Jalon + top _horaire passage'!A:A,AD487),0)</f>
        <v>0</v>
      </c>
    </row>
    <row r="488" spans="1:44" x14ac:dyDescent="0.3">
      <c r="A488" s="77" t="s">
        <v>2609</v>
      </c>
      <c r="B488" s="159">
        <v>0</v>
      </c>
      <c r="C488" s="78" t="s">
        <v>165</v>
      </c>
      <c r="D488" s="77" t="s">
        <v>42</v>
      </c>
      <c r="E488" s="77" t="s">
        <v>2608</v>
      </c>
      <c r="F488" s="77" t="s">
        <v>1812</v>
      </c>
      <c r="G488" s="77" t="s">
        <v>1813</v>
      </c>
      <c r="H488" s="77" t="s">
        <v>44</v>
      </c>
      <c r="I488" s="77" t="s">
        <v>166</v>
      </c>
      <c r="J488" s="77" t="s">
        <v>19</v>
      </c>
      <c r="K488" s="78" t="s">
        <v>376</v>
      </c>
      <c r="L488" s="77" t="s">
        <v>98</v>
      </c>
      <c r="M488" s="74" t="s">
        <v>12473</v>
      </c>
      <c r="N488" s="74" t="s">
        <v>13</v>
      </c>
      <c r="O488" s="159"/>
      <c r="P488" s="77" t="s">
        <v>2610</v>
      </c>
      <c r="Q488" s="77" t="s">
        <v>372</v>
      </c>
      <c r="R488" s="77" t="s">
        <v>2609</v>
      </c>
      <c r="S488" s="77" t="s">
        <v>165</v>
      </c>
      <c r="T488" s="77" t="s">
        <v>9241</v>
      </c>
      <c r="U488" s="77" t="s">
        <v>2611</v>
      </c>
      <c r="V488" s="74" t="s">
        <v>97</v>
      </c>
      <c r="W488" s="102" t="s">
        <v>2137</v>
      </c>
      <c r="X488" s="99"/>
      <c r="Y488" s="102"/>
      <c r="Z488" s="100"/>
      <c r="AA488" s="99"/>
      <c r="AB488" s="99"/>
      <c r="AC488" s="100"/>
      <c r="AD488" s="100" t="s">
        <v>2612</v>
      </c>
      <c r="AE488" s="83"/>
      <c r="AF488" s="54"/>
      <c r="AG488" s="78" t="s">
        <v>12882</v>
      </c>
      <c r="AH488" s="77" t="s">
        <v>919</v>
      </c>
      <c r="AI488" s="77" t="s">
        <v>652</v>
      </c>
      <c r="AJ488" s="77" t="s">
        <v>167</v>
      </c>
      <c r="AK488" s="77" t="s">
        <v>168</v>
      </c>
      <c r="AL488" s="77" t="s">
        <v>169</v>
      </c>
      <c r="AM488" s="77" t="s">
        <v>170</v>
      </c>
      <c r="AN488" s="77" t="s">
        <v>171</v>
      </c>
      <c r="AO488" s="77" t="s">
        <v>172</v>
      </c>
      <c r="AP488" s="77" t="s">
        <v>173</v>
      </c>
      <c r="AQ488" s="77"/>
      <c r="AR488" s="79">
        <f>COUNTIF('Jalon + top _horaire passage'!A:A,A488)+IF(W488&lt;&gt;"",COUNTIF('Jalon + top _horaire passage'!A:A,W488),0)+IF(X488&lt;&gt;"",COUNTIF('Jalon + top _horaire passage'!A:A,X488),0)+IF(Y488&lt;&gt;"",COUNTIF('Jalon + top _horaire passage'!A:A,Y488),0)+IF(AA488&lt;&gt;"",COUNTIF('Jalon + top _horaire passage'!A:A,AA488),0)+IF(AB488&lt;&gt;"",COUNTIF('Jalon + top _horaire passage'!A:A,AB488),0)+IF(AD488&lt;&gt;"",COUNTIF('Jalon + top _horaire passage'!A:A,AD488),0)</f>
        <v>0</v>
      </c>
    </row>
    <row r="489" spans="1:44" x14ac:dyDescent="0.3">
      <c r="A489" s="77" t="s">
        <v>2613</v>
      </c>
      <c r="B489" s="159" t="s">
        <v>2614</v>
      </c>
      <c r="C489" s="78" t="s">
        <v>353</v>
      </c>
      <c r="D489" s="77" t="s">
        <v>362</v>
      </c>
      <c r="E489" s="77" t="s">
        <v>2613</v>
      </c>
      <c r="F489" s="77" t="s">
        <v>10104</v>
      </c>
      <c r="G489" s="77" t="s">
        <v>12382</v>
      </c>
      <c r="H489" s="77" t="s">
        <v>44</v>
      </c>
      <c r="I489" s="77" t="s">
        <v>166</v>
      </c>
      <c r="J489" s="77" t="s">
        <v>19</v>
      </c>
      <c r="K489" s="78" t="s">
        <v>18</v>
      </c>
      <c r="L489" s="77" t="s">
        <v>98</v>
      </c>
      <c r="M489" s="74" t="s">
        <v>12475</v>
      </c>
      <c r="N489" s="74" t="s">
        <v>10986</v>
      </c>
      <c r="O489" s="159"/>
      <c r="P489" s="77" t="s">
        <v>2615</v>
      </c>
      <c r="Q489" s="77" t="s">
        <v>30</v>
      </c>
      <c r="R489" s="77" t="s">
        <v>2613</v>
      </c>
      <c r="S489" s="77"/>
      <c r="T489" s="77"/>
      <c r="U489" s="77" t="s">
        <v>11699</v>
      </c>
      <c r="V489" s="74" t="s">
        <v>97</v>
      </c>
      <c r="W489" s="100"/>
      <c r="X489" s="99"/>
      <c r="Y489" s="99"/>
      <c r="Z489" s="100"/>
      <c r="AA489" s="99" t="s">
        <v>2618</v>
      </c>
      <c r="AB489" s="99"/>
      <c r="AC489" s="100" t="s">
        <v>2616</v>
      </c>
      <c r="AD489" s="100" t="s">
        <v>2617</v>
      </c>
      <c r="AE489" s="83"/>
      <c r="AF489" s="54"/>
      <c r="AG489" s="78" t="s">
        <v>10998</v>
      </c>
      <c r="AH489" s="77" t="s">
        <v>354</v>
      </c>
      <c r="AI489" s="77" t="s">
        <v>355</v>
      </c>
      <c r="AJ489" s="77" t="s">
        <v>356</v>
      </c>
      <c r="AK489" s="77" t="s">
        <v>357</v>
      </c>
      <c r="AL489" s="77" t="s">
        <v>358</v>
      </c>
      <c r="AM489" s="77" t="s">
        <v>170</v>
      </c>
      <c r="AN489" s="77" t="s">
        <v>359</v>
      </c>
      <c r="AO489" s="77" t="s">
        <v>360</v>
      </c>
      <c r="AP489" s="77" t="s">
        <v>360</v>
      </c>
      <c r="AQ489" s="77"/>
      <c r="AR489" s="79">
        <f>COUNTIF('Jalon + top _horaire passage'!A:A,A489)+IF(W489&lt;&gt;"",COUNTIF('Jalon + top _horaire passage'!A:A,W489),0)+IF(X489&lt;&gt;"",COUNTIF('Jalon + top _horaire passage'!A:A,X489),0)+IF(Y489&lt;&gt;"",COUNTIF('Jalon + top _horaire passage'!A:A,Y489),0)+IF(AA489&lt;&gt;"",COUNTIF('Jalon + top _horaire passage'!A:A,AA489),0)+IF(AB489&lt;&gt;"",COUNTIF('Jalon + top _horaire passage'!A:A,AB489),0)+IF(AD489&lt;&gt;"",COUNTIF('Jalon + top _horaire passage'!A:A,AD489),0)</f>
        <v>0</v>
      </c>
    </row>
    <row r="490" spans="1:44" x14ac:dyDescent="0.3">
      <c r="A490" s="77" t="s">
        <v>2619</v>
      </c>
      <c r="B490" s="159" t="s">
        <v>2620</v>
      </c>
      <c r="C490" s="78" t="s">
        <v>892</v>
      </c>
      <c r="D490" s="77" t="s">
        <v>42</v>
      </c>
      <c r="E490" s="77" t="s">
        <v>2619</v>
      </c>
      <c r="F490" s="77" t="s">
        <v>3343</v>
      </c>
      <c r="G490" s="77" t="s">
        <v>349</v>
      </c>
      <c r="H490" s="77" t="s">
        <v>44</v>
      </c>
      <c r="I490" s="77" t="s">
        <v>221</v>
      </c>
      <c r="J490" s="77" t="s">
        <v>571</v>
      </c>
      <c r="K490" s="78" t="s">
        <v>2623</v>
      </c>
      <c r="L490" s="77" t="s">
        <v>98</v>
      </c>
      <c r="M490" s="74" t="s">
        <v>12475</v>
      </c>
      <c r="N490" s="74" t="s">
        <v>13</v>
      </c>
      <c r="O490" s="159"/>
      <c r="P490" s="77" t="s">
        <v>2621</v>
      </c>
      <c r="Q490" s="77" t="s">
        <v>35</v>
      </c>
      <c r="R490" s="77" t="s">
        <v>2619</v>
      </c>
      <c r="S490" s="77"/>
      <c r="T490" s="77" t="s">
        <v>9241</v>
      </c>
      <c r="U490" s="77" t="s">
        <v>9241</v>
      </c>
      <c r="V490" s="74" t="s">
        <v>216</v>
      </c>
      <c r="W490" s="100"/>
      <c r="X490" s="99"/>
      <c r="Y490" s="99"/>
      <c r="Z490" s="100"/>
      <c r="AA490" s="99"/>
      <c r="AB490" s="99"/>
      <c r="AC490" s="100" t="s">
        <v>2619</v>
      </c>
      <c r="AD490" s="100" t="s">
        <v>2622</v>
      </c>
      <c r="AE490" s="83"/>
      <c r="AF490" s="54"/>
      <c r="AG490" s="78" t="s">
        <v>12307</v>
      </c>
      <c r="AH490" s="77" t="s">
        <v>354</v>
      </c>
      <c r="AI490" s="77" t="s">
        <v>355</v>
      </c>
      <c r="AJ490" s="77" t="s">
        <v>356</v>
      </c>
      <c r="AK490" s="77" t="s">
        <v>357</v>
      </c>
      <c r="AL490" s="77" t="s">
        <v>358</v>
      </c>
      <c r="AM490" s="77" t="s">
        <v>170</v>
      </c>
      <c r="AN490" s="77" t="s">
        <v>359</v>
      </c>
      <c r="AO490" s="77" t="s">
        <v>360</v>
      </c>
      <c r="AP490" s="77" t="s">
        <v>360</v>
      </c>
      <c r="AQ490" s="77"/>
      <c r="AR490" s="79">
        <f>COUNTIF('Jalon + top _horaire passage'!A:A,A490)+IF(W490&lt;&gt;"",COUNTIF('Jalon + top _horaire passage'!A:A,W490),0)+IF(X490&lt;&gt;"",COUNTIF('Jalon + top _horaire passage'!A:A,X490),0)+IF(Y490&lt;&gt;"",COUNTIF('Jalon + top _horaire passage'!A:A,Y490),0)+IF(AA490&lt;&gt;"",COUNTIF('Jalon + top _horaire passage'!A:A,AA490),0)+IF(AB490&lt;&gt;"",COUNTIF('Jalon + top _horaire passage'!A:A,AB490),0)+IF(AD490&lt;&gt;"",COUNTIF('Jalon + top _horaire passage'!A:A,AD490),0)</f>
        <v>0</v>
      </c>
    </row>
    <row r="491" spans="1:44" x14ac:dyDescent="0.3">
      <c r="A491" s="77" t="s">
        <v>2624</v>
      </c>
      <c r="B491" s="159" t="s">
        <v>2625</v>
      </c>
      <c r="C491" s="78" t="s">
        <v>353</v>
      </c>
      <c r="D491" s="77" t="s">
        <v>1039</v>
      </c>
      <c r="E491" s="77" t="s">
        <v>2624</v>
      </c>
      <c r="F491" s="77" t="s">
        <v>3343</v>
      </c>
      <c r="G491" s="77" t="s">
        <v>349</v>
      </c>
      <c r="H491" s="77" t="s">
        <v>44</v>
      </c>
      <c r="I491" s="77" t="s">
        <v>166</v>
      </c>
      <c r="J491" s="77" t="s">
        <v>237</v>
      </c>
      <c r="K491" s="78" t="s">
        <v>18</v>
      </c>
      <c r="L491" s="77" t="s">
        <v>98</v>
      </c>
      <c r="M491" s="74" t="s">
        <v>12475</v>
      </c>
      <c r="N491" s="74" t="s">
        <v>10986</v>
      </c>
      <c r="O491" s="159"/>
      <c r="P491" s="77"/>
      <c r="Q491" s="77" t="s">
        <v>30</v>
      </c>
      <c r="R491" s="77" t="s">
        <v>2624</v>
      </c>
      <c r="S491" s="77"/>
      <c r="T491" s="77"/>
      <c r="U491" s="77" t="s">
        <v>11700</v>
      </c>
      <c r="V491" s="74" t="s">
        <v>97</v>
      </c>
      <c r="W491" s="100"/>
      <c r="X491" s="99"/>
      <c r="Y491" s="99"/>
      <c r="Z491" s="100"/>
      <c r="AA491" s="99" t="s">
        <v>2628</v>
      </c>
      <c r="AB491" s="99"/>
      <c r="AC491" s="100" t="s">
        <v>2626</v>
      </c>
      <c r="AD491" s="100" t="s">
        <v>2627</v>
      </c>
      <c r="AE491" s="83"/>
      <c r="AF491" s="54"/>
      <c r="AG491" s="78" t="s">
        <v>10998</v>
      </c>
      <c r="AH491" s="77" t="s">
        <v>354</v>
      </c>
      <c r="AI491" s="77" t="s">
        <v>355</v>
      </c>
      <c r="AJ491" s="77" t="s">
        <v>356</v>
      </c>
      <c r="AK491" s="77" t="s">
        <v>357</v>
      </c>
      <c r="AL491" s="77" t="s">
        <v>358</v>
      </c>
      <c r="AM491" s="77" t="s">
        <v>170</v>
      </c>
      <c r="AN491" s="77" t="s">
        <v>359</v>
      </c>
      <c r="AO491" s="77" t="s">
        <v>360</v>
      </c>
      <c r="AP491" s="77" t="s">
        <v>360</v>
      </c>
      <c r="AQ491" s="77"/>
      <c r="AR491" s="79">
        <f>COUNTIF('Jalon + top _horaire passage'!A:A,A491)+IF(W491&lt;&gt;"",COUNTIF('Jalon + top _horaire passage'!A:A,W491),0)+IF(X491&lt;&gt;"",COUNTIF('Jalon + top _horaire passage'!A:A,X491),0)+IF(Y491&lt;&gt;"",COUNTIF('Jalon + top _horaire passage'!A:A,Y491),0)+IF(AA491&lt;&gt;"",COUNTIF('Jalon + top _horaire passage'!A:A,AA491),0)+IF(AB491&lt;&gt;"",COUNTIF('Jalon + top _horaire passage'!A:A,AB491),0)+IF(AD491&lt;&gt;"",COUNTIF('Jalon + top _horaire passage'!A:A,AD491),0)</f>
        <v>0</v>
      </c>
    </row>
    <row r="492" spans="1:44" x14ac:dyDescent="0.3">
      <c r="A492" s="77" t="s">
        <v>2629</v>
      </c>
      <c r="B492" s="159" t="s">
        <v>2630</v>
      </c>
      <c r="C492" s="78" t="s">
        <v>40</v>
      </c>
      <c r="D492" s="77" t="s">
        <v>721</v>
      </c>
      <c r="E492" s="77" t="s">
        <v>2629</v>
      </c>
      <c r="F492" s="77" t="s">
        <v>1808</v>
      </c>
      <c r="G492" s="77" t="s">
        <v>1347</v>
      </c>
      <c r="H492" s="77" t="s">
        <v>44</v>
      </c>
      <c r="I492" s="77" t="s">
        <v>39</v>
      </c>
      <c r="J492" s="77" t="s">
        <v>19</v>
      </c>
      <c r="K492" s="78" t="s">
        <v>18</v>
      </c>
      <c r="L492" s="77" t="s">
        <v>98</v>
      </c>
      <c r="M492" s="74" t="s">
        <v>12474</v>
      </c>
      <c r="N492" s="74" t="s">
        <v>10986</v>
      </c>
      <c r="O492" s="159"/>
      <c r="P492" s="77" t="s">
        <v>2631</v>
      </c>
      <c r="Q492" s="77" t="s">
        <v>30</v>
      </c>
      <c r="R492" s="77" t="s">
        <v>2629</v>
      </c>
      <c r="S492" s="77"/>
      <c r="T492" s="77"/>
      <c r="U492" s="77" t="s">
        <v>11257</v>
      </c>
      <c r="V492" s="74" t="s">
        <v>97</v>
      </c>
      <c r="W492" s="100"/>
      <c r="X492" s="99"/>
      <c r="Y492" s="99"/>
      <c r="Z492" s="100"/>
      <c r="AA492" s="99" t="s">
        <v>2634</v>
      </c>
      <c r="AB492" s="99"/>
      <c r="AC492" s="100" t="s">
        <v>2632</v>
      </c>
      <c r="AD492" s="100" t="s">
        <v>2633</v>
      </c>
      <c r="AE492" s="83"/>
      <c r="AF492" s="54"/>
      <c r="AG492" s="78" t="s">
        <v>10998</v>
      </c>
      <c r="AH492" s="77" t="s">
        <v>354</v>
      </c>
      <c r="AI492" s="77" t="s">
        <v>1350</v>
      </c>
      <c r="AJ492" s="77" t="s">
        <v>1351</v>
      </c>
      <c r="AK492" s="77" t="s">
        <v>1352</v>
      </c>
      <c r="AL492" s="77" t="s">
        <v>1353</v>
      </c>
      <c r="AM492" s="77" t="s">
        <v>25</v>
      </c>
      <c r="AN492" s="77" t="s">
        <v>49</v>
      </c>
      <c r="AO492" s="77" t="s">
        <v>50</v>
      </c>
      <c r="AP492" s="77" t="s">
        <v>51</v>
      </c>
      <c r="AQ492" s="77"/>
      <c r="AR492" s="79">
        <f>COUNTIF('Jalon + top _horaire passage'!A:A,A492)+IF(W492&lt;&gt;"",COUNTIF('Jalon + top _horaire passage'!A:A,W492),0)+IF(X492&lt;&gt;"",COUNTIF('Jalon + top _horaire passage'!A:A,X492),0)+IF(Y492&lt;&gt;"",COUNTIF('Jalon + top _horaire passage'!A:A,Y492),0)+IF(AA492&lt;&gt;"",COUNTIF('Jalon + top _horaire passage'!A:A,AA492),0)+IF(AB492&lt;&gt;"",COUNTIF('Jalon + top _horaire passage'!A:A,AB492),0)+IF(AD492&lt;&gt;"",COUNTIF('Jalon + top _horaire passage'!A:A,AD492),0)</f>
        <v>0</v>
      </c>
    </row>
    <row r="493" spans="1:44" x14ac:dyDescent="0.3">
      <c r="A493" s="77" t="s">
        <v>2635</v>
      </c>
      <c r="B493" s="159" t="s">
        <v>2636</v>
      </c>
      <c r="C493" s="78" t="s">
        <v>40</v>
      </c>
      <c r="D493" s="77" t="s">
        <v>362</v>
      </c>
      <c r="E493" s="77" t="s">
        <v>2635</v>
      </c>
      <c r="F493" s="77" t="s">
        <v>1808</v>
      </c>
      <c r="G493" s="77" t="s">
        <v>1347</v>
      </c>
      <c r="H493" s="77" t="s">
        <v>44</v>
      </c>
      <c r="I493" s="77" t="s">
        <v>39</v>
      </c>
      <c r="J493" s="77" t="s">
        <v>19</v>
      </c>
      <c r="K493" s="78" t="s">
        <v>18</v>
      </c>
      <c r="L493" s="77" t="s">
        <v>98</v>
      </c>
      <c r="M493" s="74" t="s">
        <v>12474</v>
      </c>
      <c r="N493" s="74" t="s">
        <v>10986</v>
      </c>
      <c r="O493" s="159" t="s">
        <v>12470</v>
      </c>
      <c r="P493" s="77" t="s">
        <v>2637</v>
      </c>
      <c r="Q493" s="77" t="s">
        <v>30</v>
      </c>
      <c r="R493" s="77" t="s">
        <v>2635</v>
      </c>
      <c r="S493" s="77"/>
      <c r="T493" s="77"/>
      <c r="U493" s="77" t="s">
        <v>11258</v>
      </c>
      <c r="V493" s="74" t="s">
        <v>97</v>
      </c>
      <c r="W493" s="100"/>
      <c r="X493" s="99"/>
      <c r="Y493" s="99"/>
      <c r="Z493" s="100"/>
      <c r="AA493" s="99" t="s">
        <v>2641</v>
      </c>
      <c r="AB493" s="99"/>
      <c r="AC493" s="100" t="s">
        <v>2639</v>
      </c>
      <c r="AD493" s="100" t="s">
        <v>2640</v>
      </c>
      <c r="AE493" s="83"/>
      <c r="AF493" s="54"/>
      <c r="AG493" s="78" t="s">
        <v>10998</v>
      </c>
      <c r="AH493" s="77" t="s">
        <v>354</v>
      </c>
      <c r="AI493" s="77" t="s">
        <v>1350</v>
      </c>
      <c r="AJ493" s="77" t="s">
        <v>1351</v>
      </c>
      <c r="AK493" s="77" t="s">
        <v>1352</v>
      </c>
      <c r="AL493" s="77" t="s">
        <v>1353</v>
      </c>
      <c r="AM493" s="77" t="s">
        <v>25</v>
      </c>
      <c r="AN493" s="77" t="s">
        <v>49</v>
      </c>
      <c r="AO493" s="77" t="s">
        <v>50</v>
      </c>
      <c r="AP493" s="77" t="s">
        <v>51</v>
      </c>
      <c r="AQ493" s="77"/>
      <c r="AR493" s="79">
        <f>COUNTIF('Jalon + top _horaire passage'!A:A,A493)+IF(W493&lt;&gt;"",COUNTIF('Jalon + top _horaire passage'!A:A,W493),0)+IF(X493&lt;&gt;"",COUNTIF('Jalon + top _horaire passage'!A:A,X493),0)+IF(Y493&lt;&gt;"",COUNTIF('Jalon + top _horaire passage'!A:A,Y493),0)+IF(AA493&lt;&gt;"",COUNTIF('Jalon + top _horaire passage'!A:A,AA493),0)+IF(AB493&lt;&gt;"",COUNTIF('Jalon + top _horaire passage'!A:A,AB493),0)+IF(AD493&lt;&gt;"",COUNTIF('Jalon + top _horaire passage'!A:A,AD493),0)</f>
        <v>0</v>
      </c>
    </row>
    <row r="494" spans="1:44" x14ac:dyDescent="0.3">
      <c r="A494" s="77" t="s">
        <v>2642</v>
      </c>
      <c r="B494" s="159" t="s">
        <v>2643</v>
      </c>
      <c r="C494" s="78" t="s">
        <v>40</v>
      </c>
      <c r="D494" s="77" t="s">
        <v>362</v>
      </c>
      <c r="E494" s="77" t="s">
        <v>2642</v>
      </c>
      <c r="F494" s="77" t="s">
        <v>1808</v>
      </c>
      <c r="G494" s="77" t="s">
        <v>1347</v>
      </c>
      <c r="H494" s="77" t="s">
        <v>44</v>
      </c>
      <c r="I494" s="77" t="s">
        <v>39</v>
      </c>
      <c r="J494" s="77" t="s">
        <v>19</v>
      </c>
      <c r="K494" s="78" t="s">
        <v>18</v>
      </c>
      <c r="L494" s="77" t="s">
        <v>98</v>
      </c>
      <c r="M494" s="74" t="s">
        <v>12474</v>
      </c>
      <c r="N494" s="74" t="s">
        <v>10986</v>
      </c>
      <c r="O494" s="159"/>
      <c r="P494" s="77" t="s">
        <v>2644</v>
      </c>
      <c r="Q494" s="77" t="s">
        <v>30</v>
      </c>
      <c r="R494" s="77" t="s">
        <v>2642</v>
      </c>
      <c r="S494" s="77"/>
      <c r="T494" s="77"/>
      <c r="U494" s="77" t="s">
        <v>11259</v>
      </c>
      <c r="V494" s="74" t="s">
        <v>97</v>
      </c>
      <c r="W494" s="100"/>
      <c r="X494" s="99"/>
      <c r="Y494" s="99"/>
      <c r="Z494" s="100"/>
      <c r="AA494" s="99" t="s">
        <v>2647</v>
      </c>
      <c r="AB494" s="99"/>
      <c r="AC494" s="100" t="s">
        <v>2645</v>
      </c>
      <c r="AD494" s="100" t="s">
        <v>2646</v>
      </c>
      <c r="AE494" s="83"/>
      <c r="AF494" s="54"/>
      <c r="AG494" s="78" t="s">
        <v>10998</v>
      </c>
      <c r="AH494" s="77" t="s">
        <v>354</v>
      </c>
      <c r="AI494" s="77" t="s">
        <v>1350</v>
      </c>
      <c r="AJ494" s="77" t="s">
        <v>1351</v>
      </c>
      <c r="AK494" s="77" t="s">
        <v>1352</v>
      </c>
      <c r="AL494" s="77" t="s">
        <v>1353</v>
      </c>
      <c r="AM494" s="77" t="s">
        <v>25</v>
      </c>
      <c r="AN494" s="77" t="s">
        <v>49</v>
      </c>
      <c r="AO494" s="77" t="s">
        <v>50</v>
      </c>
      <c r="AP494" s="77" t="s">
        <v>51</v>
      </c>
      <c r="AQ494" s="77"/>
      <c r="AR494" s="79">
        <f>COUNTIF('Jalon + top _horaire passage'!A:A,A494)+IF(W494&lt;&gt;"",COUNTIF('Jalon + top _horaire passage'!A:A,W494),0)+IF(X494&lt;&gt;"",COUNTIF('Jalon + top _horaire passage'!A:A,X494),0)+IF(Y494&lt;&gt;"",COUNTIF('Jalon + top _horaire passage'!A:A,Y494),0)+IF(AA494&lt;&gt;"",COUNTIF('Jalon + top _horaire passage'!A:A,AA494),0)+IF(AB494&lt;&gt;"",COUNTIF('Jalon + top _horaire passage'!A:A,AB494),0)+IF(AD494&lt;&gt;"",COUNTIF('Jalon + top _horaire passage'!A:A,AD494),0)</f>
        <v>0</v>
      </c>
    </row>
    <row r="495" spans="1:44" x14ac:dyDescent="0.3">
      <c r="A495" s="77" t="s">
        <v>2648</v>
      </c>
      <c r="B495" s="159" t="s">
        <v>2636</v>
      </c>
      <c r="C495" s="78" t="s">
        <v>40</v>
      </c>
      <c r="D495" s="77" t="s">
        <v>362</v>
      </c>
      <c r="E495" s="77" t="s">
        <v>2648</v>
      </c>
      <c r="F495" s="77" t="s">
        <v>1808</v>
      </c>
      <c r="G495" s="77" t="s">
        <v>1347</v>
      </c>
      <c r="H495" s="77" t="s">
        <v>44</v>
      </c>
      <c r="I495" s="77" t="s">
        <v>39</v>
      </c>
      <c r="J495" s="77" t="s">
        <v>19</v>
      </c>
      <c r="K495" s="78" t="s">
        <v>18</v>
      </c>
      <c r="L495" s="77" t="s">
        <v>98</v>
      </c>
      <c r="M495" s="74" t="s">
        <v>12474</v>
      </c>
      <c r="N495" s="74" t="s">
        <v>10986</v>
      </c>
      <c r="O495" s="159"/>
      <c r="P495" s="77" t="s">
        <v>2649</v>
      </c>
      <c r="Q495" s="77" t="s">
        <v>30</v>
      </c>
      <c r="R495" s="77" t="s">
        <v>2648</v>
      </c>
      <c r="S495" s="77"/>
      <c r="T495" s="77"/>
      <c r="U495" s="77" t="s">
        <v>11260</v>
      </c>
      <c r="V495" s="74" t="s">
        <v>97</v>
      </c>
      <c r="W495" s="100"/>
      <c r="X495" s="99"/>
      <c r="Y495" s="99"/>
      <c r="Z495" s="100"/>
      <c r="AA495" s="99" t="s">
        <v>2653</v>
      </c>
      <c r="AB495" s="99"/>
      <c r="AC495" s="100" t="s">
        <v>2651</v>
      </c>
      <c r="AD495" s="100" t="s">
        <v>2652</v>
      </c>
      <c r="AE495" s="83"/>
      <c r="AF495" s="54"/>
      <c r="AG495" s="78" t="s">
        <v>10998</v>
      </c>
      <c r="AH495" s="77" t="s">
        <v>354</v>
      </c>
      <c r="AI495" s="77" t="s">
        <v>1350</v>
      </c>
      <c r="AJ495" s="77" t="s">
        <v>1351</v>
      </c>
      <c r="AK495" s="77" t="s">
        <v>1352</v>
      </c>
      <c r="AL495" s="77" t="s">
        <v>1353</v>
      </c>
      <c r="AM495" s="77" t="s">
        <v>25</v>
      </c>
      <c r="AN495" s="77" t="s">
        <v>49</v>
      </c>
      <c r="AO495" s="77" t="s">
        <v>50</v>
      </c>
      <c r="AP495" s="77" t="s">
        <v>51</v>
      </c>
      <c r="AQ495" s="77"/>
      <c r="AR495" s="79">
        <f>COUNTIF('Jalon + top _horaire passage'!A:A,A495)+IF(W495&lt;&gt;"",COUNTIF('Jalon + top _horaire passage'!A:A,W495),0)+IF(X495&lt;&gt;"",COUNTIF('Jalon + top _horaire passage'!A:A,X495),0)+IF(Y495&lt;&gt;"",COUNTIF('Jalon + top _horaire passage'!A:A,Y495),0)+IF(AA495&lt;&gt;"",COUNTIF('Jalon + top _horaire passage'!A:A,AA495),0)+IF(AB495&lt;&gt;"",COUNTIF('Jalon + top _horaire passage'!A:A,AB495),0)+IF(AD495&lt;&gt;"",COUNTIF('Jalon + top _horaire passage'!A:A,AD495),0)</f>
        <v>0</v>
      </c>
    </row>
    <row r="496" spans="1:44" x14ac:dyDescent="0.3">
      <c r="A496" s="77" t="s">
        <v>2654</v>
      </c>
      <c r="B496" s="159" t="s">
        <v>2656</v>
      </c>
      <c r="C496" s="78" t="s">
        <v>676</v>
      </c>
      <c r="D496" s="77" t="s">
        <v>362</v>
      </c>
      <c r="E496" s="77" t="s">
        <v>2654</v>
      </c>
      <c r="F496" s="77" t="s">
        <v>12383</v>
      </c>
      <c r="G496" s="77" t="s">
        <v>2655</v>
      </c>
      <c r="H496" s="77" t="s">
        <v>44</v>
      </c>
      <c r="I496" s="77" t="s">
        <v>166</v>
      </c>
      <c r="J496" s="77" t="s">
        <v>19</v>
      </c>
      <c r="K496" s="78" t="s">
        <v>18</v>
      </c>
      <c r="L496" s="77" t="s">
        <v>98</v>
      </c>
      <c r="M496" s="74" t="s">
        <v>12475</v>
      </c>
      <c r="N496" s="74" t="s">
        <v>10986</v>
      </c>
      <c r="O496" s="159"/>
      <c r="P496" s="77" t="s">
        <v>2657</v>
      </c>
      <c r="Q496" s="77" t="s">
        <v>30</v>
      </c>
      <c r="R496" s="77" t="s">
        <v>2654</v>
      </c>
      <c r="S496" s="77"/>
      <c r="T496" s="77"/>
      <c r="U496" s="77" t="s">
        <v>11701</v>
      </c>
      <c r="V496" s="74" t="s">
        <v>97</v>
      </c>
      <c r="W496" s="100"/>
      <c r="X496" s="99"/>
      <c r="Y496" s="99"/>
      <c r="Z496" s="100"/>
      <c r="AA496" s="99" t="s">
        <v>2662</v>
      </c>
      <c r="AB496" s="99"/>
      <c r="AC496" s="100" t="s">
        <v>2658</v>
      </c>
      <c r="AD496" s="100" t="s">
        <v>2659</v>
      </c>
      <c r="AE496" s="83"/>
      <c r="AF496" s="54"/>
      <c r="AG496" s="78" t="s">
        <v>10998</v>
      </c>
      <c r="AH496" s="77" t="s">
        <v>354</v>
      </c>
      <c r="AI496" s="77" t="s">
        <v>1350</v>
      </c>
      <c r="AJ496" s="77" t="s">
        <v>1351</v>
      </c>
      <c r="AK496" s="77" t="s">
        <v>1352</v>
      </c>
      <c r="AL496" s="77" t="s">
        <v>1353</v>
      </c>
      <c r="AM496" s="77" t="s">
        <v>170</v>
      </c>
      <c r="AN496" s="77" t="s">
        <v>679</v>
      </c>
      <c r="AO496" s="77" t="s">
        <v>2660</v>
      </c>
      <c r="AP496" s="77" t="s">
        <v>2661</v>
      </c>
      <c r="AQ496" s="77"/>
      <c r="AR496" s="79">
        <f>COUNTIF('Jalon + top _horaire passage'!A:A,A496)+IF(W496&lt;&gt;"",COUNTIF('Jalon + top _horaire passage'!A:A,W496),0)+IF(X496&lt;&gt;"",COUNTIF('Jalon + top _horaire passage'!A:A,X496),0)+IF(Y496&lt;&gt;"",COUNTIF('Jalon + top _horaire passage'!A:A,Y496),0)+IF(AA496&lt;&gt;"",COUNTIF('Jalon + top _horaire passage'!A:A,AA496),0)+IF(AB496&lt;&gt;"",COUNTIF('Jalon + top _horaire passage'!A:A,AB496),0)+IF(AD496&lt;&gt;"",COUNTIF('Jalon + top _horaire passage'!A:A,AD496),0)</f>
        <v>0</v>
      </c>
    </row>
    <row r="497" spans="1:44" x14ac:dyDescent="0.3">
      <c r="A497" s="77" t="s">
        <v>2663</v>
      </c>
      <c r="B497" s="159" t="s">
        <v>12481</v>
      </c>
      <c r="C497" s="78" t="s">
        <v>40</v>
      </c>
      <c r="D497" s="77" t="s">
        <v>42</v>
      </c>
      <c r="E497" s="77" t="s">
        <v>2663</v>
      </c>
      <c r="F497" s="77" t="s">
        <v>1808</v>
      </c>
      <c r="G497" s="77" t="s">
        <v>1347</v>
      </c>
      <c r="H497" s="77" t="s">
        <v>44</v>
      </c>
      <c r="I497" s="77" t="s">
        <v>39</v>
      </c>
      <c r="J497" s="77" t="s">
        <v>237</v>
      </c>
      <c r="K497" s="78" t="s">
        <v>34</v>
      </c>
      <c r="L497" s="77" t="s">
        <v>98</v>
      </c>
      <c r="M497" s="74" t="s">
        <v>12474</v>
      </c>
      <c r="N497" s="74" t="s">
        <v>13</v>
      </c>
      <c r="O497" s="159"/>
      <c r="P497" s="77" t="s">
        <v>2664</v>
      </c>
      <c r="Q497" s="77" t="s">
        <v>30</v>
      </c>
      <c r="R497" s="77" t="s">
        <v>2663</v>
      </c>
      <c r="S497" s="77"/>
      <c r="T497" s="77"/>
      <c r="U497" s="77" t="s">
        <v>11261</v>
      </c>
      <c r="V497" s="74" t="s">
        <v>97</v>
      </c>
      <c r="W497" s="100"/>
      <c r="X497" s="99"/>
      <c r="Y497" s="99"/>
      <c r="Z497" s="100"/>
      <c r="AA497" s="99" t="s">
        <v>2667</v>
      </c>
      <c r="AB497" s="99"/>
      <c r="AC497" s="100" t="s">
        <v>2665</v>
      </c>
      <c r="AD497" s="100" t="s">
        <v>2666</v>
      </c>
      <c r="AE497" s="83"/>
      <c r="AF497" s="54"/>
      <c r="AG497" s="78" t="s">
        <v>10998</v>
      </c>
      <c r="AH497" s="77" t="s">
        <v>354</v>
      </c>
      <c r="AI497" s="77" t="s">
        <v>1350</v>
      </c>
      <c r="AJ497" s="77" t="s">
        <v>1351</v>
      </c>
      <c r="AK497" s="77" t="s">
        <v>1352</v>
      </c>
      <c r="AL497" s="77" t="s">
        <v>1353</v>
      </c>
      <c r="AM497" s="77" t="s">
        <v>25</v>
      </c>
      <c r="AN497" s="77" t="s">
        <v>49</v>
      </c>
      <c r="AO497" s="77" t="s">
        <v>50</v>
      </c>
      <c r="AP497" s="77" t="s">
        <v>51</v>
      </c>
      <c r="AQ497" s="77"/>
      <c r="AR497" s="79">
        <f>COUNTIF('Jalon + top _horaire passage'!A:A,A497)+IF(W497&lt;&gt;"",COUNTIF('Jalon + top _horaire passage'!A:A,W497),0)+IF(X497&lt;&gt;"",COUNTIF('Jalon + top _horaire passage'!A:A,X497),0)+IF(Y497&lt;&gt;"",COUNTIF('Jalon + top _horaire passage'!A:A,Y497),0)+IF(AA497&lt;&gt;"",COUNTIF('Jalon + top _horaire passage'!A:A,AA497),0)+IF(AB497&lt;&gt;"",COUNTIF('Jalon + top _horaire passage'!A:A,AB497),0)+IF(AD497&lt;&gt;"",COUNTIF('Jalon + top _horaire passage'!A:A,AD497),0)</f>
        <v>0</v>
      </c>
    </row>
    <row r="498" spans="1:44" x14ac:dyDescent="0.3">
      <c r="A498" s="77" t="s">
        <v>2668</v>
      </c>
      <c r="B498" s="159" t="s">
        <v>2670</v>
      </c>
      <c r="C498" s="78" t="s">
        <v>676</v>
      </c>
      <c r="D498" s="77" t="s">
        <v>1092</v>
      </c>
      <c r="E498" s="77" t="s">
        <v>2668</v>
      </c>
      <c r="F498" s="77" t="s">
        <v>12384</v>
      </c>
      <c r="G498" s="77" t="s">
        <v>2669</v>
      </c>
      <c r="H498" s="77" t="s">
        <v>44</v>
      </c>
      <c r="I498" s="77" t="s">
        <v>166</v>
      </c>
      <c r="J498" s="77" t="s">
        <v>237</v>
      </c>
      <c r="K498" s="78" t="s">
        <v>18</v>
      </c>
      <c r="L498" s="77" t="s">
        <v>98</v>
      </c>
      <c r="M498" s="74" t="s">
        <v>12475</v>
      </c>
      <c r="N498" s="74" t="s">
        <v>10986</v>
      </c>
      <c r="O498" s="159"/>
      <c r="P498" s="77" t="s">
        <v>2671</v>
      </c>
      <c r="Q498" s="77" t="s">
        <v>30</v>
      </c>
      <c r="R498" s="77" t="s">
        <v>2668</v>
      </c>
      <c r="S498" s="77"/>
      <c r="T498" s="77"/>
      <c r="U498" s="77" t="s">
        <v>11702</v>
      </c>
      <c r="V498" s="74" t="s">
        <v>97</v>
      </c>
      <c r="W498" s="100"/>
      <c r="X498" s="99"/>
      <c r="Y498" s="99"/>
      <c r="Z498" s="100"/>
      <c r="AA498" s="99" t="s">
        <v>2674</v>
      </c>
      <c r="AB498" s="99"/>
      <c r="AC498" s="100" t="s">
        <v>2672</v>
      </c>
      <c r="AD498" s="100" t="s">
        <v>2673</v>
      </c>
      <c r="AE498" s="83"/>
      <c r="AF498" s="54"/>
      <c r="AG498" s="78" t="s">
        <v>10998</v>
      </c>
      <c r="AH498" s="77" t="s">
        <v>354</v>
      </c>
      <c r="AI498" s="77" t="s">
        <v>1350</v>
      </c>
      <c r="AJ498" s="77" t="s">
        <v>1351</v>
      </c>
      <c r="AK498" s="77" t="s">
        <v>1352</v>
      </c>
      <c r="AL498" s="77" t="s">
        <v>1353</v>
      </c>
      <c r="AM498" s="77" t="s">
        <v>170</v>
      </c>
      <c r="AN498" s="77" t="s">
        <v>679</v>
      </c>
      <c r="AO498" s="77" t="s">
        <v>2660</v>
      </c>
      <c r="AP498" s="77" t="s">
        <v>2661</v>
      </c>
      <c r="AQ498" s="77"/>
      <c r="AR498" s="79">
        <f>COUNTIF('Jalon + top _horaire passage'!A:A,A498)+IF(W498&lt;&gt;"",COUNTIF('Jalon + top _horaire passage'!A:A,W498),0)+IF(X498&lt;&gt;"",COUNTIF('Jalon + top _horaire passage'!A:A,X498),0)+IF(Y498&lt;&gt;"",COUNTIF('Jalon + top _horaire passage'!A:A,Y498),0)+IF(AA498&lt;&gt;"",COUNTIF('Jalon + top _horaire passage'!A:A,AA498),0)+IF(AB498&lt;&gt;"",COUNTIF('Jalon + top _horaire passage'!A:A,AB498),0)+IF(AD498&lt;&gt;"",COUNTIF('Jalon + top _horaire passage'!A:A,AD498),0)</f>
        <v>0</v>
      </c>
    </row>
    <row r="499" spans="1:44" x14ac:dyDescent="0.3">
      <c r="A499" s="77" t="s">
        <v>2675</v>
      </c>
      <c r="B499" s="159" t="s">
        <v>2676</v>
      </c>
      <c r="C499" s="78" t="s">
        <v>353</v>
      </c>
      <c r="D499" s="77" t="s">
        <v>1039</v>
      </c>
      <c r="E499" s="77" t="s">
        <v>2675</v>
      </c>
      <c r="F499" s="77" t="s">
        <v>3343</v>
      </c>
      <c r="G499" s="77" t="s">
        <v>349</v>
      </c>
      <c r="H499" s="77" t="s">
        <v>44</v>
      </c>
      <c r="I499" s="77" t="s">
        <v>166</v>
      </c>
      <c r="J499" s="77" t="s">
        <v>19</v>
      </c>
      <c r="K499" s="78" t="s">
        <v>18</v>
      </c>
      <c r="L499" s="77" t="s">
        <v>98</v>
      </c>
      <c r="M499" s="74" t="s">
        <v>12475</v>
      </c>
      <c r="N499" s="74" t="s">
        <v>10986</v>
      </c>
      <c r="O499" s="159"/>
      <c r="P499" s="77" t="s">
        <v>2677</v>
      </c>
      <c r="Q499" s="77" t="s">
        <v>30</v>
      </c>
      <c r="R499" s="77" t="s">
        <v>2675</v>
      </c>
      <c r="S499" s="77"/>
      <c r="T499" s="77"/>
      <c r="U499" s="77" t="s">
        <v>11703</v>
      </c>
      <c r="V499" s="74" t="s">
        <v>97</v>
      </c>
      <c r="W499" s="100"/>
      <c r="X499" s="99"/>
      <c r="Y499" s="99"/>
      <c r="Z499" s="100"/>
      <c r="AA499" s="99" t="s">
        <v>2680</v>
      </c>
      <c r="AB499" s="99"/>
      <c r="AC499" s="100" t="s">
        <v>2678</v>
      </c>
      <c r="AD499" s="100" t="s">
        <v>2679</v>
      </c>
      <c r="AE499" s="83"/>
      <c r="AF499" s="54"/>
      <c r="AG499" s="78" t="s">
        <v>10998</v>
      </c>
      <c r="AH499" s="77" t="s">
        <v>354</v>
      </c>
      <c r="AI499" s="77" t="s">
        <v>355</v>
      </c>
      <c r="AJ499" s="77" t="s">
        <v>356</v>
      </c>
      <c r="AK499" s="77" t="s">
        <v>357</v>
      </c>
      <c r="AL499" s="77" t="s">
        <v>358</v>
      </c>
      <c r="AM499" s="77" t="s">
        <v>170</v>
      </c>
      <c r="AN499" s="77" t="s">
        <v>359</v>
      </c>
      <c r="AO499" s="77" t="s">
        <v>360</v>
      </c>
      <c r="AP499" s="77" t="s">
        <v>360</v>
      </c>
      <c r="AQ499" s="77"/>
      <c r="AR499" s="79">
        <f>COUNTIF('Jalon + top _horaire passage'!A:A,A499)+IF(W499&lt;&gt;"",COUNTIF('Jalon + top _horaire passage'!A:A,W499),0)+IF(X499&lt;&gt;"",COUNTIF('Jalon + top _horaire passage'!A:A,X499),0)+IF(Y499&lt;&gt;"",COUNTIF('Jalon + top _horaire passage'!A:A,Y499),0)+IF(AA499&lt;&gt;"",COUNTIF('Jalon + top _horaire passage'!A:A,AA499),0)+IF(AB499&lt;&gt;"",COUNTIF('Jalon + top _horaire passage'!A:A,AB499),0)+IF(AD499&lt;&gt;"",COUNTIF('Jalon + top _horaire passage'!A:A,AD499),0)</f>
        <v>0</v>
      </c>
    </row>
    <row r="500" spans="1:44" x14ac:dyDescent="0.3">
      <c r="A500" s="77" t="s">
        <v>2681</v>
      </c>
      <c r="B500" s="159" t="s">
        <v>2682</v>
      </c>
      <c r="C500" s="78" t="s">
        <v>353</v>
      </c>
      <c r="D500" s="77" t="s">
        <v>1039</v>
      </c>
      <c r="E500" s="77" t="s">
        <v>2681</v>
      </c>
      <c r="F500" s="77" t="s">
        <v>3343</v>
      </c>
      <c r="G500" s="77" t="s">
        <v>349</v>
      </c>
      <c r="H500" s="77" t="s">
        <v>44</v>
      </c>
      <c r="I500" s="77" t="s">
        <v>166</v>
      </c>
      <c r="J500" s="77" t="s">
        <v>19</v>
      </c>
      <c r="K500" s="78" t="s">
        <v>18</v>
      </c>
      <c r="L500" s="77" t="s">
        <v>98</v>
      </c>
      <c r="M500" s="74" t="s">
        <v>12475</v>
      </c>
      <c r="N500" s="74" t="s">
        <v>10986</v>
      </c>
      <c r="O500" s="159"/>
      <c r="P500" s="77" t="s">
        <v>2683</v>
      </c>
      <c r="Q500" s="77" t="s">
        <v>30</v>
      </c>
      <c r="R500" s="77" t="s">
        <v>2681</v>
      </c>
      <c r="S500" s="77"/>
      <c r="T500" s="77"/>
      <c r="U500" s="77" t="s">
        <v>11704</v>
      </c>
      <c r="V500" s="74" t="s">
        <v>97</v>
      </c>
      <c r="W500" s="100"/>
      <c r="X500" s="99"/>
      <c r="Y500" s="99"/>
      <c r="Z500" s="100"/>
      <c r="AA500" s="99" t="s">
        <v>2686</v>
      </c>
      <c r="AB500" s="99"/>
      <c r="AC500" s="100" t="s">
        <v>2684</v>
      </c>
      <c r="AD500" s="100" t="s">
        <v>2685</v>
      </c>
      <c r="AE500" s="83"/>
      <c r="AF500" s="54"/>
      <c r="AG500" s="78" t="s">
        <v>10998</v>
      </c>
      <c r="AH500" s="77" t="s">
        <v>354</v>
      </c>
      <c r="AI500" s="77" t="s">
        <v>355</v>
      </c>
      <c r="AJ500" s="77" t="s">
        <v>356</v>
      </c>
      <c r="AK500" s="77" t="s">
        <v>357</v>
      </c>
      <c r="AL500" s="77" t="s">
        <v>358</v>
      </c>
      <c r="AM500" s="77" t="s">
        <v>170</v>
      </c>
      <c r="AN500" s="77" t="s">
        <v>359</v>
      </c>
      <c r="AO500" s="77" t="s">
        <v>360</v>
      </c>
      <c r="AP500" s="77" t="s">
        <v>360</v>
      </c>
      <c r="AQ500" s="77"/>
      <c r="AR500" s="79">
        <f>COUNTIF('Jalon + top _horaire passage'!A:A,A500)+IF(W500&lt;&gt;"",COUNTIF('Jalon + top _horaire passage'!A:A,W500),0)+IF(X500&lt;&gt;"",COUNTIF('Jalon + top _horaire passage'!A:A,X500),0)+IF(Y500&lt;&gt;"",COUNTIF('Jalon + top _horaire passage'!A:A,Y500),0)+IF(AA500&lt;&gt;"",COUNTIF('Jalon + top _horaire passage'!A:A,AA500),0)+IF(AB500&lt;&gt;"",COUNTIF('Jalon + top _horaire passage'!A:A,AB500),0)+IF(AD500&lt;&gt;"",COUNTIF('Jalon + top _horaire passage'!A:A,AD500),0)</f>
        <v>0</v>
      </c>
    </row>
    <row r="501" spans="1:44" x14ac:dyDescent="0.3">
      <c r="A501" s="77" t="s">
        <v>2687</v>
      </c>
      <c r="B501" s="159" t="s">
        <v>2689</v>
      </c>
      <c r="C501" s="78" t="s">
        <v>353</v>
      </c>
      <c r="D501" s="77" t="s">
        <v>1039</v>
      </c>
      <c r="E501" s="77" t="s">
        <v>2687</v>
      </c>
      <c r="F501" s="77" t="s">
        <v>2695</v>
      </c>
      <c r="G501" s="77" t="s">
        <v>2688</v>
      </c>
      <c r="H501" s="77" t="s">
        <v>44</v>
      </c>
      <c r="I501" s="77" t="s">
        <v>166</v>
      </c>
      <c r="J501" s="77" t="s">
        <v>19</v>
      </c>
      <c r="K501" s="78" t="s">
        <v>18</v>
      </c>
      <c r="L501" s="77" t="s">
        <v>98</v>
      </c>
      <c r="M501" s="74" t="s">
        <v>12475</v>
      </c>
      <c r="N501" s="74" t="s">
        <v>10986</v>
      </c>
      <c r="O501" s="159"/>
      <c r="P501" s="77" t="s">
        <v>2690</v>
      </c>
      <c r="Q501" s="77" t="s">
        <v>30</v>
      </c>
      <c r="R501" s="77" t="s">
        <v>2687</v>
      </c>
      <c r="S501" s="77"/>
      <c r="T501" s="77"/>
      <c r="U501" s="77" t="s">
        <v>11686</v>
      </c>
      <c r="V501" s="74" t="s">
        <v>97</v>
      </c>
      <c r="W501" s="100"/>
      <c r="X501" s="99"/>
      <c r="Y501" s="99"/>
      <c r="Z501" s="100"/>
      <c r="AA501" s="99" t="s">
        <v>2693</v>
      </c>
      <c r="AB501" s="99"/>
      <c r="AC501" s="100" t="s">
        <v>2691</v>
      </c>
      <c r="AD501" s="100" t="s">
        <v>2692</v>
      </c>
      <c r="AE501" s="83"/>
      <c r="AF501" s="54"/>
      <c r="AG501" s="78" t="s">
        <v>10998</v>
      </c>
      <c r="AH501" s="77" t="s">
        <v>354</v>
      </c>
      <c r="AI501" s="77" t="s">
        <v>355</v>
      </c>
      <c r="AJ501" s="77" t="s">
        <v>356</v>
      </c>
      <c r="AK501" s="77" t="s">
        <v>357</v>
      </c>
      <c r="AL501" s="77" t="s">
        <v>358</v>
      </c>
      <c r="AM501" s="77" t="s">
        <v>170</v>
      </c>
      <c r="AN501" s="77" t="s">
        <v>359</v>
      </c>
      <c r="AO501" s="77" t="s">
        <v>1739</v>
      </c>
      <c r="AP501" s="77" t="s">
        <v>1740</v>
      </c>
      <c r="AQ501" s="77"/>
      <c r="AR501" s="79">
        <f>COUNTIF('Jalon + top _horaire passage'!A:A,A501)+IF(W501&lt;&gt;"",COUNTIF('Jalon + top _horaire passage'!A:A,W501),0)+IF(X501&lt;&gt;"",COUNTIF('Jalon + top _horaire passage'!A:A,X501),0)+IF(Y501&lt;&gt;"",COUNTIF('Jalon + top _horaire passage'!A:A,Y501),0)+IF(AA501&lt;&gt;"",COUNTIF('Jalon + top _horaire passage'!A:A,AA501),0)+IF(AB501&lt;&gt;"",COUNTIF('Jalon + top _horaire passage'!A:A,AB501),0)+IF(AD501&lt;&gt;"",COUNTIF('Jalon + top _horaire passage'!A:A,AD501),0)</f>
        <v>0</v>
      </c>
    </row>
    <row r="502" spans="1:44" x14ac:dyDescent="0.3">
      <c r="A502" s="77" t="s">
        <v>2694</v>
      </c>
      <c r="B502" s="159" t="s">
        <v>2696</v>
      </c>
      <c r="C502" s="78" t="s">
        <v>353</v>
      </c>
      <c r="D502" s="77" t="s">
        <v>42</v>
      </c>
      <c r="E502" s="77" t="s">
        <v>2694</v>
      </c>
      <c r="F502" s="77" t="s">
        <v>2695</v>
      </c>
      <c r="G502" s="77" t="s">
        <v>2688</v>
      </c>
      <c r="H502" s="77" t="s">
        <v>44</v>
      </c>
      <c r="I502" s="77" t="s">
        <v>166</v>
      </c>
      <c r="J502" s="77" t="s">
        <v>19</v>
      </c>
      <c r="K502" s="78" t="s">
        <v>34</v>
      </c>
      <c r="L502" s="77" t="s">
        <v>98</v>
      </c>
      <c r="M502" s="74" t="s">
        <v>12475</v>
      </c>
      <c r="N502" s="74" t="s">
        <v>13</v>
      </c>
      <c r="O502" s="159"/>
      <c r="P502" s="77" t="s">
        <v>2697</v>
      </c>
      <c r="Q502" s="77" t="s">
        <v>30</v>
      </c>
      <c r="R502" s="77" t="s">
        <v>2694</v>
      </c>
      <c r="S502" s="77"/>
      <c r="T502" s="77"/>
      <c r="U502" s="77" t="s">
        <v>11755</v>
      </c>
      <c r="V502" s="74" t="s">
        <v>97</v>
      </c>
      <c r="W502" s="100"/>
      <c r="X502" s="99"/>
      <c r="Y502" s="99"/>
      <c r="Z502" s="100"/>
      <c r="AA502" s="99" t="s">
        <v>2700</v>
      </c>
      <c r="AB502" s="99"/>
      <c r="AC502" s="100" t="s">
        <v>2698</v>
      </c>
      <c r="AD502" s="100" t="s">
        <v>2699</v>
      </c>
      <c r="AE502" s="83"/>
      <c r="AF502" s="54"/>
      <c r="AG502" s="78" t="s">
        <v>10998</v>
      </c>
      <c r="AH502" s="77" t="s">
        <v>354</v>
      </c>
      <c r="AI502" s="77" t="s">
        <v>355</v>
      </c>
      <c r="AJ502" s="77" t="s">
        <v>356</v>
      </c>
      <c r="AK502" s="77" t="s">
        <v>357</v>
      </c>
      <c r="AL502" s="77" t="s">
        <v>358</v>
      </c>
      <c r="AM502" s="77" t="s">
        <v>170</v>
      </c>
      <c r="AN502" s="77" t="s">
        <v>359</v>
      </c>
      <c r="AO502" s="77" t="s">
        <v>1739</v>
      </c>
      <c r="AP502" s="77" t="s">
        <v>1740</v>
      </c>
      <c r="AQ502" s="77"/>
      <c r="AR502" s="79">
        <f>COUNTIF('Jalon + top _horaire passage'!A:A,A502)+IF(W502&lt;&gt;"",COUNTIF('Jalon + top _horaire passage'!A:A,W502),0)+IF(X502&lt;&gt;"",COUNTIF('Jalon + top _horaire passage'!A:A,X502),0)+IF(Y502&lt;&gt;"",COUNTIF('Jalon + top _horaire passage'!A:A,Y502),0)+IF(AA502&lt;&gt;"",COUNTIF('Jalon + top _horaire passage'!A:A,AA502),0)+IF(AB502&lt;&gt;"",COUNTIF('Jalon + top _horaire passage'!A:A,AB502),0)+IF(AD502&lt;&gt;"",COUNTIF('Jalon + top _horaire passage'!A:A,AD502),0)</f>
        <v>0</v>
      </c>
    </row>
    <row r="503" spans="1:44" x14ac:dyDescent="0.3">
      <c r="A503" s="77" t="s">
        <v>2701</v>
      </c>
      <c r="B503" s="159" t="s">
        <v>2702</v>
      </c>
      <c r="C503" s="78" t="s">
        <v>353</v>
      </c>
      <c r="D503" s="77" t="s">
        <v>2082</v>
      </c>
      <c r="E503" s="77" t="s">
        <v>2701</v>
      </c>
      <c r="F503" s="77" t="s">
        <v>10104</v>
      </c>
      <c r="G503" s="77" t="s">
        <v>12382</v>
      </c>
      <c r="H503" s="77" t="s">
        <v>44</v>
      </c>
      <c r="I503" s="77" t="s">
        <v>166</v>
      </c>
      <c r="J503" s="77" t="s">
        <v>19</v>
      </c>
      <c r="K503" s="78" t="s">
        <v>18</v>
      </c>
      <c r="L503" s="77" t="s">
        <v>98</v>
      </c>
      <c r="M503" s="74" t="s">
        <v>12475</v>
      </c>
      <c r="N503" s="74" t="s">
        <v>10986</v>
      </c>
      <c r="O503" s="159"/>
      <c r="P503" s="77" t="s">
        <v>2703</v>
      </c>
      <c r="Q503" s="77" t="s">
        <v>30</v>
      </c>
      <c r="R503" s="77" t="s">
        <v>2701</v>
      </c>
      <c r="S503" s="77"/>
      <c r="T503" s="77"/>
      <c r="U503" s="77" t="s">
        <v>11687</v>
      </c>
      <c r="V503" s="74" t="s">
        <v>97</v>
      </c>
      <c r="W503" s="100"/>
      <c r="X503" s="99"/>
      <c r="Y503" s="99"/>
      <c r="Z503" s="100"/>
      <c r="AA503" s="99" t="s">
        <v>2706</v>
      </c>
      <c r="AB503" s="99"/>
      <c r="AC503" s="100" t="s">
        <v>2704</v>
      </c>
      <c r="AD503" s="100" t="s">
        <v>2705</v>
      </c>
      <c r="AE503" s="83"/>
      <c r="AF503" s="54"/>
      <c r="AG503" s="78" t="s">
        <v>10998</v>
      </c>
      <c r="AH503" s="77" t="s">
        <v>354</v>
      </c>
      <c r="AI503" s="77" t="s">
        <v>355</v>
      </c>
      <c r="AJ503" s="77" t="s">
        <v>356</v>
      </c>
      <c r="AK503" s="77" t="s">
        <v>357</v>
      </c>
      <c r="AL503" s="77" t="s">
        <v>358</v>
      </c>
      <c r="AM503" s="77" t="s">
        <v>170</v>
      </c>
      <c r="AN503" s="77" t="s">
        <v>359</v>
      </c>
      <c r="AO503" s="77" t="s">
        <v>360</v>
      </c>
      <c r="AP503" s="77" t="s">
        <v>360</v>
      </c>
      <c r="AQ503" s="77"/>
      <c r="AR503" s="79">
        <f>COUNTIF('Jalon + top _horaire passage'!A:A,A503)+IF(W503&lt;&gt;"",COUNTIF('Jalon + top _horaire passage'!A:A,W503),0)+IF(X503&lt;&gt;"",COUNTIF('Jalon + top _horaire passage'!A:A,X503),0)+IF(Y503&lt;&gt;"",COUNTIF('Jalon + top _horaire passage'!A:A,Y503),0)+IF(AA503&lt;&gt;"",COUNTIF('Jalon + top _horaire passage'!A:A,AA503),0)+IF(AB503&lt;&gt;"",COUNTIF('Jalon + top _horaire passage'!A:A,AB503),0)+IF(AD503&lt;&gt;"",COUNTIF('Jalon + top _horaire passage'!A:A,AD503),0)</f>
        <v>0</v>
      </c>
    </row>
    <row r="504" spans="1:44" x14ac:dyDescent="0.3">
      <c r="A504" s="77" t="s">
        <v>2707</v>
      </c>
      <c r="B504" s="159" t="s">
        <v>2709</v>
      </c>
      <c r="C504" s="78" t="s">
        <v>676</v>
      </c>
      <c r="D504" s="77" t="s">
        <v>42</v>
      </c>
      <c r="E504" s="77" t="s">
        <v>2707</v>
      </c>
      <c r="F504" s="77" t="s">
        <v>12385</v>
      </c>
      <c r="G504" s="77" t="s">
        <v>2708</v>
      </c>
      <c r="H504" s="77" t="s">
        <v>44</v>
      </c>
      <c r="I504" s="77" t="s">
        <v>166</v>
      </c>
      <c r="J504" s="77" t="s">
        <v>19</v>
      </c>
      <c r="K504" s="78" t="s">
        <v>34</v>
      </c>
      <c r="L504" s="77" t="s">
        <v>98</v>
      </c>
      <c r="M504" s="74" t="s">
        <v>12475</v>
      </c>
      <c r="N504" s="74" t="s">
        <v>13</v>
      </c>
      <c r="O504" s="159"/>
      <c r="P504" s="77" t="s">
        <v>2710</v>
      </c>
      <c r="Q504" s="77" t="s">
        <v>30</v>
      </c>
      <c r="R504" s="77" t="s">
        <v>2707</v>
      </c>
      <c r="S504" s="77"/>
      <c r="T504" s="77"/>
      <c r="U504" s="77" t="s">
        <v>11688</v>
      </c>
      <c r="V504" s="74" t="s">
        <v>97</v>
      </c>
      <c r="W504" s="100"/>
      <c r="X504" s="99"/>
      <c r="Y504" s="99"/>
      <c r="Z504" s="100"/>
      <c r="AA504" s="99" t="s">
        <v>2713</v>
      </c>
      <c r="AB504" s="99"/>
      <c r="AC504" s="100" t="s">
        <v>2711</v>
      </c>
      <c r="AD504" s="100" t="s">
        <v>2712</v>
      </c>
      <c r="AE504" s="83"/>
      <c r="AF504" s="54"/>
      <c r="AG504" s="78" t="s">
        <v>10998</v>
      </c>
      <c r="AH504" s="77" t="s">
        <v>354</v>
      </c>
      <c r="AI504" s="77" t="s">
        <v>1350</v>
      </c>
      <c r="AJ504" s="77" t="s">
        <v>1351</v>
      </c>
      <c r="AK504" s="77" t="s">
        <v>1352</v>
      </c>
      <c r="AL504" s="77" t="s">
        <v>1353</v>
      </c>
      <c r="AM504" s="77" t="s">
        <v>170</v>
      </c>
      <c r="AN504" s="77" t="s">
        <v>679</v>
      </c>
      <c r="AO504" s="77" t="s">
        <v>2660</v>
      </c>
      <c r="AP504" s="77" t="s">
        <v>2661</v>
      </c>
      <c r="AQ504" s="77"/>
      <c r="AR504" s="79">
        <f>COUNTIF('Jalon + top _horaire passage'!A:A,A504)+IF(W504&lt;&gt;"",COUNTIF('Jalon + top _horaire passage'!A:A,W504),0)+IF(X504&lt;&gt;"",COUNTIF('Jalon + top _horaire passage'!A:A,X504),0)+IF(Y504&lt;&gt;"",COUNTIF('Jalon + top _horaire passage'!A:A,Y504),0)+IF(AA504&lt;&gt;"",COUNTIF('Jalon + top _horaire passage'!A:A,AA504),0)+IF(AB504&lt;&gt;"",COUNTIF('Jalon + top _horaire passage'!A:A,AB504),0)+IF(AD504&lt;&gt;"",COUNTIF('Jalon + top _horaire passage'!A:A,AD504),0)</f>
        <v>0</v>
      </c>
    </row>
    <row r="505" spans="1:44" x14ac:dyDescent="0.3">
      <c r="A505" s="77" t="s">
        <v>2714</v>
      </c>
      <c r="B505" s="159" t="s">
        <v>2715</v>
      </c>
      <c r="C505" s="78" t="s">
        <v>676</v>
      </c>
      <c r="D505" s="77" t="s">
        <v>42</v>
      </c>
      <c r="E505" s="77" t="s">
        <v>2714</v>
      </c>
      <c r="F505" s="77" t="s">
        <v>12385</v>
      </c>
      <c r="G505" s="77" t="s">
        <v>2708</v>
      </c>
      <c r="H505" s="77" t="s">
        <v>44</v>
      </c>
      <c r="I505" s="77" t="s">
        <v>166</v>
      </c>
      <c r="J505" s="77" t="s">
        <v>19</v>
      </c>
      <c r="K505" s="78" t="s">
        <v>34</v>
      </c>
      <c r="L505" s="77" t="s">
        <v>98</v>
      </c>
      <c r="M505" s="74" t="s">
        <v>12475</v>
      </c>
      <c r="N505" s="74" t="s">
        <v>13</v>
      </c>
      <c r="O505" s="159"/>
      <c r="P505" s="77" t="s">
        <v>2716</v>
      </c>
      <c r="Q505" s="77" t="s">
        <v>30</v>
      </c>
      <c r="R505" s="77" t="s">
        <v>2714</v>
      </c>
      <c r="S505" s="77"/>
      <c r="T505" s="77"/>
      <c r="U505" s="77" t="s">
        <v>11689</v>
      </c>
      <c r="V505" s="74" t="s">
        <v>97</v>
      </c>
      <c r="W505" s="100"/>
      <c r="X505" s="99"/>
      <c r="Y505" s="99"/>
      <c r="Z505" s="100"/>
      <c r="AA505" s="99" t="s">
        <v>2719</v>
      </c>
      <c r="AB505" s="99"/>
      <c r="AC505" s="100" t="s">
        <v>2717</v>
      </c>
      <c r="AD505" s="100" t="s">
        <v>2718</v>
      </c>
      <c r="AE505" s="83"/>
      <c r="AF505" s="54"/>
      <c r="AG505" s="78" t="s">
        <v>10998</v>
      </c>
      <c r="AH505" s="77" t="s">
        <v>354</v>
      </c>
      <c r="AI505" s="77" t="s">
        <v>1350</v>
      </c>
      <c r="AJ505" s="77" t="s">
        <v>1351</v>
      </c>
      <c r="AK505" s="77" t="s">
        <v>1352</v>
      </c>
      <c r="AL505" s="77" t="s">
        <v>1353</v>
      </c>
      <c r="AM505" s="77" t="s">
        <v>170</v>
      </c>
      <c r="AN505" s="77" t="s">
        <v>679</v>
      </c>
      <c r="AO505" s="77" t="s">
        <v>2660</v>
      </c>
      <c r="AP505" s="77" t="s">
        <v>2661</v>
      </c>
      <c r="AQ505" s="77"/>
      <c r="AR505" s="79">
        <f>COUNTIF('Jalon + top _horaire passage'!A:A,A505)+IF(W505&lt;&gt;"",COUNTIF('Jalon + top _horaire passage'!A:A,W505),0)+IF(X505&lt;&gt;"",COUNTIF('Jalon + top _horaire passage'!A:A,X505),0)+IF(Y505&lt;&gt;"",COUNTIF('Jalon + top _horaire passage'!A:A,Y505),0)+IF(AA505&lt;&gt;"",COUNTIF('Jalon + top _horaire passage'!A:A,AA505),0)+IF(AB505&lt;&gt;"",COUNTIF('Jalon + top _horaire passage'!A:A,AB505),0)+IF(AD505&lt;&gt;"",COUNTIF('Jalon + top _horaire passage'!A:A,AD505),0)</f>
        <v>0</v>
      </c>
    </row>
    <row r="506" spans="1:44" x14ac:dyDescent="0.3">
      <c r="A506" s="77" t="s">
        <v>2720</v>
      </c>
      <c r="B506" s="159" t="s">
        <v>2721</v>
      </c>
      <c r="C506" s="78" t="s">
        <v>676</v>
      </c>
      <c r="D506" s="77" t="s">
        <v>42</v>
      </c>
      <c r="E506" s="77" t="s">
        <v>2720</v>
      </c>
      <c r="F506" s="77" t="s">
        <v>12385</v>
      </c>
      <c r="G506" s="77" t="s">
        <v>2708</v>
      </c>
      <c r="H506" s="77" t="s">
        <v>44</v>
      </c>
      <c r="I506" s="77" t="s">
        <v>166</v>
      </c>
      <c r="J506" s="77" t="s">
        <v>19</v>
      </c>
      <c r="K506" s="78" t="s">
        <v>34</v>
      </c>
      <c r="L506" s="77" t="s">
        <v>98</v>
      </c>
      <c r="M506" s="74" t="s">
        <v>12475</v>
      </c>
      <c r="N506" s="74" t="s">
        <v>13</v>
      </c>
      <c r="O506" s="159"/>
      <c r="P506" s="77" t="s">
        <v>2722</v>
      </c>
      <c r="Q506" s="77" t="s">
        <v>30</v>
      </c>
      <c r="R506" s="77" t="s">
        <v>2720</v>
      </c>
      <c r="S506" s="77"/>
      <c r="T506" s="77"/>
      <c r="U506" s="77" t="s">
        <v>11690</v>
      </c>
      <c r="V506" s="74" t="s">
        <v>97</v>
      </c>
      <c r="W506" s="100"/>
      <c r="X506" s="99"/>
      <c r="Y506" s="99"/>
      <c r="Z506" s="100"/>
      <c r="AA506" s="99" t="s">
        <v>2725</v>
      </c>
      <c r="AB506" s="99"/>
      <c r="AC506" s="100" t="s">
        <v>2723</v>
      </c>
      <c r="AD506" s="100" t="s">
        <v>2724</v>
      </c>
      <c r="AE506" s="83"/>
      <c r="AF506" s="54"/>
      <c r="AG506" s="78" t="s">
        <v>10998</v>
      </c>
      <c r="AH506" s="77" t="s">
        <v>354</v>
      </c>
      <c r="AI506" s="77" t="s">
        <v>1350</v>
      </c>
      <c r="AJ506" s="77" t="s">
        <v>1351</v>
      </c>
      <c r="AK506" s="77" t="s">
        <v>1352</v>
      </c>
      <c r="AL506" s="77" t="s">
        <v>1353</v>
      </c>
      <c r="AM506" s="77" t="s">
        <v>170</v>
      </c>
      <c r="AN506" s="77" t="s">
        <v>679</v>
      </c>
      <c r="AO506" s="77" t="s">
        <v>2660</v>
      </c>
      <c r="AP506" s="77" t="s">
        <v>2661</v>
      </c>
      <c r="AQ506" s="77"/>
      <c r="AR506" s="79">
        <f>COUNTIF('Jalon + top _horaire passage'!A:A,A506)+IF(W506&lt;&gt;"",COUNTIF('Jalon + top _horaire passage'!A:A,W506),0)+IF(X506&lt;&gt;"",COUNTIF('Jalon + top _horaire passage'!A:A,X506),0)+IF(Y506&lt;&gt;"",COUNTIF('Jalon + top _horaire passage'!A:A,Y506),0)+IF(AA506&lt;&gt;"",COUNTIF('Jalon + top _horaire passage'!A:A,AA506),0)+IF(AB506&lt;&gt;"",COUNTIF('Jalon + top _horaire passage'!A:A,AB506),0)+IF(AD506&lt;&gt;"",COUNTIF('Jalon + top _horaire passage'!A:A,AD506),0)</f>
        <v>0</v>
      </c>
    </row>
    <row r="507" spans="1:44" x14ac:dyDescent="0.3">
      <c r="A507" s="77" t="s">
        <v>2726</v>
      </c>
      <c r="B507" s="159" t="s">
        <v>2728</v>
      </c>
      <c r="C507" s="78" t="s">
        <v>676</v>
      </c>
      <c r="D507" s="77" t="s">
        <v>42</v>
      </c>
      <c r="E507" s="77" t="s">
        <v>2726</v>
      </c>
      <c r="F507" s="77" t="s">
        <v>10107</v>
      </c>
      <c r="G507" s="77" t="s">
        <v>2727</v>
      </c>
      <c r="H507" s="77" t="s">
        <v>44</v>
      </c>
      <c r="I507" s="77" t="s">
        <v>166</v>
      </c>
      <c r="J507" s="77" t="s">
        <v>19</v>
      </c>
      <c r="K507" s="78" t="s">
        <v>34</v>
      </c>
      <c r="L507" s="77" t="s">
        <v>98</v>
      </c>
      <c r="M507" s="74" t="s">
        <v>12475</v>
      </c>
      <c r="N507" s="74" t="s">
        <v>13</v>
      </c>
      <c r="O507" s="159"/>
      <c r="P507" s="77" t="s">
        <v>2729</v>
      </c>
      <c r="Q507" s="77" t="s">
        <v>30</v>
      </c>
      <c r="R507" s="77" t="s">
        <v>2726</v>
      </c>
      <c r="S507" s="77"/>
      <c r="T507" s="77"/>
      <c r="U507" s="77" t="s">
        <v>11691</v>
      </c>
      <c r="V507" s="74" t="s">
        <v>97</v>
      </c>
      <c r="W507" s="100"/>
      <c r="X507" s="99"/>
      <c r="Y507" s="99"/>
      <c r="Z507" s="100"/>
      <c r="AA507" s="99" t="s">
        <v>2732</v>
      </c>
      <c r="AB507" s="99"/>
      <c r="AC507" s="100" t="s">
        <v>2730</v>
      </c>
      <c r="AD507" s="100" t="s">
        <v>2731</v>
      </c>
      <c r="AE507" s="83"/>
      <c r="AF507" s="54"/>
      <c r="AG507" s="78" t="s">
        <v>10998</v>
      </c>
      <c r="AH507" s="77" t="s">
        <v>354</v>
      </c>
      <c r="AI507" s="77" t="s">
        <v>1350</v>
      </c>
      <c r="AJ507" s="77" t="s">
        <v>1351</v>
      </c>
      <c r="AK507" s="77" t="s">
        <v>1352</v>
      </c>
      <c r="AL507" s="77" t="s">
        <v>1353</v>
      </c>
      <c r="AM507" s="77" t="s">
        <v>170</v>
      </c>
      <c r="AN507" s="77" t="s">
        <v>679</v>
      </c>
      <c r="AO507" s="77" t="s">
        <v>2660</v>
      </c>
      <c r="AP507" s="77" t="s">
        <v>2661</v>
      </c>
      <c r="AQ507" s="77"/>
      <c r="AR507" s="79">
        <f>COUNTIF('Jalon + top _horaire passage'!A:A,A507)+IF(W507&lt;&gt;"",COUNTIF('Jalon + top _horaire passage'!A:A,W507),0)+IF(X507&lt;&gt;"",COUNTIF('Jalon + top _horaire passage'!A:A,X507),0)+IF(Y507&lt;&gt;"",COUNTIF('Jalon + top _horaire passage'!A:A,Y507),0)+IF(AA507&lt;&gt;"",COUNTIF('Jalon + top _horaire passage'!A:A,AA507),0)+IF(AB507&lt;&gt;"",COUNTIF('Jalon + top _horaire passage'!A:A,AB507),0)+IF(AD507&lt;&gt;"",COUNTIF('Jalon + top _horaire passage'!A:A,AD507),0)</f>
        <v>0</v>
      </c>
    </row>
    <row r="508" spans="1:44" x14ac:dyDescent="0.3">
      <c r="A508" s="77" t="s">
        <v>2733</v>
      </c>
      <c r="B508" s="159" t="s">
        <v>2734</v>
      </c>
      <c r="C508" s="78" t="s">
        <v>353</v>
      </c>
      <c r="D508" s="77" t="s">
        <v>42</v>
      </c>
      <c r="E508" s="77" t="s">
        <v>2733</v>
      </c>
      <c r="F508" s="77" t="s">
        <v>3343</v>
      </c>
      <c r="G508" s="77" t="s">
        <v>349</v>
      </c>
      <c r="H508" s="77" t="s">
        <v>44</v>
      </c>
      <c r="I508" s="77" t="s">
        <v>166</v>
      </c>
      <c r="J508" s="77" t="s">
        <v>571</v>
      </c>
      <c r="K508" s="78" t="s">
        <v>34</v>
      </c>
      <c r="L508" s="77" t="s">
        <v>98</v>
      </c>
      <c r="M508" s="74" t="s">
        <v>12475</v>
      </c>
      <c r="N508" s="74" t="s">
        <v>13</v>
      </c>
      <c r="O508" s="159"/>
      <c r="P508" s="77" t="s">
        <v>2735</v>
      </c>
      <c r="Q508" s="77" t="s">
        <v>30</v>
      </c>
      <c r="R508" s="77" t="s">
        <v>2733</v>
      </c>
      <c r="S508" s="77"/>
      <c r="T508" s="77" t="s">
        <v>9241</v>
      </c>
      <c r="U508" s="77" t="s">
        <v>2736</v>
      </c>
      <c r="V508" s="74" t="s">
        <v>216</v>
      </c>
      <c r="W508" s="100"/>
      <c r="X508" s="99"/>
      <c r="Y508" s="99"/>
      <c r="Z508" s="100"/>
      <c r="AA508" s="99" t="s">
        <v>2739</v>
      </c>
      <c r="AB508" s="99"/>
      <c r="AC508" s="100" t="s">
        <v>2737</v>
      </c>
      <c r="AD508" s="100" t="s">
        <v>2738</v>
      </c>
      <c r="AE508" s="83"/>
      <c r="AF508" s="54"/>
      <c r="AG508" s="78" t="s">
        <v>12307</v>
      </c>
      <c r="AH508" s="77" t="s">
        <v>354</v>
      </c>
      <c r="AI508" s="77" t="s">
        <v>355</v>
      </c>
      <c r="AJ508" s="77" t="s">
        <v>356</v>
      </c>
      <c r="AK508" s="77" t="s">
        <v>357</v>
      </c>
      <c r="AL508" s="77" t="s">
        <v>358</v>
      </c>
      <c r="AM508" s="77" t="s">
        <v>170</v>
      </c>
      <c r="AN508" s="77" t="s">
        <v>359</v>
      </c>
      <c r="AO508" s="77" t="s">
        <v>360</v>
      </c>
      <c r="AP508" s="77" t="s">
        <v>360</v>
      </c>
      <c r="AQ508" s="77"/>
      <c r="AR508" s="79">
        <f>COUNTIF('Jalon + top _horaire passage'!A:A,A508)+IF(W508&lt;&gt;"",COUNTIF('Jalon + top _horaire passage'!A:A,W508),0)+IF(X508&lt;&gt;"",COUNTIF('Jalon + top _horaire passage'!A:A,X508),0)+IF(Y508&lt;&gt;"",COUNTIF('Jalon + top _horaire passage'!A:A,Y508),0)+IF(AA508&lt;&gt;"",COUNTIF('Jalon + top _horaire passage'!A:A,AA508),0)+IF(AB508&lt;&gt;"",COUNTIF('Jalon + top _horaire passage'!A:A,AB508),0)+IF(AD508&lt;&gt;"",COUNTIF('Jalon + top _horaire passage'!A:A,AD508),0)</f>
        <v>0</v>
      </c>
    </row>
    <row r="509" spans="1:44" x14ac:dyDescent="0.3">
      <c r="A509" s="77" t="s">
        <v>2740</v>
      </c>
      <c r="B509" s="159" t="s">
        <v>2741</v>
      </c>
      <c r="C509" s="78" t="s">
        <v>353</v>
      </c>
      <c r="D509" s="77" t="s">
        <v>1039</v>
      </c>
      <c r="E509" s="77" t="s">
        <v>2740</v>
      </c>
      <c r="F509" s="77" t="s">
        <v>3343</v>
      </c>
      <c r="G509" s="77" t="s">
        <v>349</v>
      </c>
      <c r="H509" s="77" t="s">
        <v>44</v>
      </c>
      <c r="I509" s="77" t="s">
        <v>166</v>
      </c>
      <c r="J509" s="77" t="s">
        <v>19</v>
      </c>
      <c r="K509" s="78" t="s">
        <v>18</v>
      </c>
      <c r="L509" s="77" t="s">
        <v>98</v>
      </c>
      <c r="M509" s="74" t="s">
        <v>12475</v>
      </c>
      <c r="N509" s="74" t="s">
        <v>10986</v>
      </c>
      <c r="O509" s="159"/>
      <c r="P509" s="77"/>
      <c r="Q509" s="77" t="s">
        <v>30</v>
      </c>
      <c r="R509" s="77" t="s">
        <v>2740</v>
      </c>
      <c r="S509" s="77"/>
      <c r="T509" s="77"/>
      <c r="U509" s="77" t="s">
        <v>11692</v>
      </c>
      <c r="V509" s="74" t="s">
        <v>97</v>
      </c>
      <c r="W509" s="100"/>
      <c r="X509" s="99"/>
      <c r="Y509" s="99"/>
      <c r="Z509" s="100"/>
      <c r="AA509" s="99" t="s">
        <v>2744</v>
      </c>
      <c r="AB509" s="99"/>
      <c r="AC509" s="100" t="s">
        <v>2742</v>
      </c>
      <c r="AD509" s="100" t="s">
        <v>2743</v>
      </c>
      <c r="AE509" s="83"/>
      <c r="AF509" s="54"/>
      <c r="AG509" s="78" t="s">
        <v>10998</v>
      </c>
      <c r="AH509" s="77" t="s">
        <v>354</v>
      </c>
      <c r="AI509" s="77" t="s">
        <v>355</v>
      </c>
      <c r="AJ509" s="77" t="s">
        <v>356</v>
      </c>
      <c r="AK509" s="77" t="s">
        <v>357</v>
      </c>
      <c r="AL509" s="77" t="s">
        <v>358</v>
      </c>
      <c r="AM509" s="77" t="s">
        <v>170</v>
      </c>
      <c r="AN509" s="77" t="s">
        <v>359</v>
      </c>
      <c r="AO509" s="77" t="s">
        <v>360</v>
      </c>
      <c r="AP509" s="77" t="s">
        <v>360</v>
      </c>
      <c r="AQ509" s="77"/>
      <c r="AR509" s="79">
        <f>COUNTIF('Jalon + top _horaire passage'!A:A,A509)+IF(W509&lt;&gt;"",COUNTIF('Jalon + top _horaire passage'!A:A,W509),0)+IF(X509&lt;&gt;"",COUNTIF('Jalon + top _horaire passage'!A:A,X509),0)+IF(Y509&lt;&gt;"",COUNTIF('Jalon + top _horaire passage'!A:A,Y509),0)+IF(AA509&lt;&gt;"",COUNTIF('Jalon + top _horaire passage'!A:A,AA509),0)+IF(AB509&lt;&gt;"",COUNTIF('Jalon + top _horaire passage'!A:A,AB509),0)+IF(AD509&lt;&gt;"",COUNTIF('Jalon + top _horaire passage'!A:A,AD509),0)</f>
        <v>0</v>
      </c>
    </row>
    <row r="510" spans="1:44" x14ac:dyDescent="0.3">
      <c r="A510" s="77" t="s">
        <v>2745</v>
      </c>
      <c r="B510" s="159" t="s">
        <v>2746</v>
      </c>
      <c r="C510" s="78" t="s">
        <v>353</v>
      </c>
      <c r="D510" s="77" t="s">
        <v>42</v>
      </c>
      <c r="E510" s="77" t="s">
        <v>2745</v>
      </c>
      <c r="F510" s="77" t="s">
        <v>2695</v>
      </c>
      <c r="G510" s="77" t="s">
        <v>2688</v>
      </c>
      <c r="H510" s="77" t="s">
        <v>44</v>
      </c>
      <c r="I510" s="77" t="s">
        <v>166</v>
      </c>
      <c r="J510" s="77" t="s">
        <v>237</v>
      </c>
      <c r="K510" s="78" t="s">
        <v>34</v>
      </c>
      <c r="L510" s="77" t="s">
        <v>98</v>
      </c>
      <c r="M510" s="74" t="s">
        <v>12475</v>
      </c>
      <c r="N510" s="74" t="s">
        <v>13</v>
      </c>
      <c r="O510" s="159"/>
      <c r="P510" s="77" t="s">
        <v>2747</v>
      </c>
      <c r="Q510" s="77" t="s">
        <v>30</v>
      </c>
      <c r="R510" s="77" t="s">
        <v>2745</v>
      </c>
      <c r="S510" s="77"/>
      <c r="T510" s="77"/>
      <c r="U510" s="77" t="s">
        <v>11756</v>
      </c>
      <c r="V510" s="74" t="s">
        <v>97</v>
      </c>
      <c r="W510" s="100"/>
      <c r="X510" s="99"/>
      <c r="Y510" s="99"/>
      <c r="Z510" s="100"/>
      <c r="AA510" s="99" t="s">
        <v>2750</v>
      </c>
      <c r="AB510" s="99"/>
      <c r="AC510" s="100" t="s">
        <v>2748</v>
      </c>
      <c r="AD510" s="100" t="s">
        <v>2749</v>
      </c>
      <c r="AE510" s="83"/>
      <c r="AF510" s="54"/>
      <c r="AG510" s="78" t="s">
        <v>10998</v>
      </c>
      <c r="AH510" s="77" t="s">
        <v>354</v>
      </c>
      <c r="AI510" s="77" t="s">
        <v>355</v>
      </c>
      <c r="AJ510" s="77" t="s">
        <v>356</v>
      </c>
      <c r="AK510" s="77" t="s">
        <v>357</v>
      </c>
      <c r="AL510" s="77" t="s">
        <v>358</v>
      </c>
      <c r="AM510" s="77" t="s">
        <v>170</v>
      </c>
      <c r="AN510" s="77" t="s">
        <v>359</v>
      </c>
      <c r="AO510" s="77" t="s">
        <v>1739</v>
      </c>
      <c r="AP510" s="77" t="s">
        <v>1740</v>
      </c>
      <c r="AQ510" s="77"/>
      <c r="AR510" s="79">
        <f>COUNTIF('Jalon + top _horaire passage'!A:A,A510)+IF(W510&lt;&gt;"",COUNTIF('Jalon + top _horaire passage'!A:A,W510),0)+IF(X510&lt;&gt;"",COUNTIF('Jalon + top _horaire passage'!A:A,X510),0)+IF(Y510&lt;&gt;"",COUNTIF('Jalon + top _horaire passage'!A:A,Y510),0)+IF(AA510&lt;&gt;"",COUNTIF('Jalon + top _horaire passage'!A:A,AA510),0)+IF(AB510&lt;&gt;"",COUNTIF('Jalon + top _horaire passage'!A:A,AB510),0)+IF(AD510&lt;&gt;"",COUNTIF('Jalon + top _horaire passage'!A:A,AD510),0)</f>
        <v>0</v>
      </c>
    </row>
    <row r="511" spans="1:44" x14ac:dyDescent="0.3">
      <c r="A511" s="77" t="s">
        <v>2751</v>
      </c>
      <c r="B511" s="159" t="s">
        <v>12770</v>
      </c>
      <c r="C511" s="78" t="s">
        <v>353</v>
      </c>
      <c r="D511" s="77" t="s">
        <v>1039</v>
      </c>
      <c r="E511" s="77" t="s">
        <v>2751</v>
      </c>
      <c r="F511" s="77" t="s">
        <v>3343</v>
      </c>
      <c r="G511" s="77" t="s">
        <v>349</v>
      </c>
      <c r="H511" s="77" t="s">
        <v>44</v>
      </c>
      <c r="I511" s="77" t="s">
        <v>166</v>
      </c>
      <c r="J511" s="77" t="s">
        <v>19</v>
      </c>
      <c r="K511" s="78" t="s">
        <v>18</v>
      </c>
      <c r="L511" s="77" t="s">
        <v>98</v>
      </c>
      <c r="M511" s="74" t="s">
        <v>12475</v>
      </c>
      <c r="N511" s="74" t="s">
        <v>10986</v>
      </c>
      <c r="O511" s="159"/>
      <c r="P511" s="77"/>
      <c r="Q511" s="77" t="s">
        <v>30</v>
      </c>
      <c r="R511" s="77" t="s">
        <v>2751</v>
      </c>
      <c r="S511" s="77"/>
      <c r="T511" s="77"/>
      <c r="U511" s="77" t="s">
        <v>11693</v>
      </c>
      <c r="V511" s="74" t="s">
        <v>97</v>
      </c>
      <c r="W511" s="100"/>
      <c r="X511" s="99"/>
      <c r="Y511" s="99"/>
      <c r="Z511" s="100"/>
      <c r="AA511" s="99" t="s">
        <v>2754</v>
      </c>
      <c r="AB511" s="99"/>
      <c r="AC511" s="100" t="s">
        <v>2752</v>
      </c>
      <c r="AD511" s="100" t="s">
        <v>2753</v>
      </c>
      <c r="AE511" s="83"/>
      <c r="AF511" s="54"/>
      <c r="AG511" s="78" t="s">
        <v>10998</v>
      </c>
      <c r="AH511" s="77" t="s">
        <v>354</v>
      </c>
      <c r="AI511" s="77" t="s">
        <v>355</v>
      </c>
      <c r="AJ511" s="77" t="s">
        <v>356</v>
      </c>
      <c r="AK511" s="77" t="s">
        <v>357</v>
      </c>
      <c r="AL511" s="77" t="s">
        <v>358</v>
      </c>
      <c r="AM511" s="77" t="s">
        <v>170</v>
      </c>
      <c r="AN511" s="77" t="s">
        <v>359</v>
      </c>
      <c r="AO511" s="77" t="s">
        <v>360</v>
      </c>
      <c r="AP511" s="77" t="s">
        <v>360</v>
      </c>
      <c r="AQ511" s="77"/>
      <c r="AR511" s="79">
        <f>COUNTIF('Jalon + top _horaire passage'!A:A,A511)+IF(W511&lt;&gt;"",COUNTIF('Jalon + top _horaire passage'!A:A,W511),0)+IF(X511&lt;&gt;"",COUNTIF('Jalon + top _horaire passage'!A:A,X511),0)+IF(Y511&lt;&gt;"",COUNTIF('Jalon + top _horaire passage'!A:A,Y511),0)+IF(AA511&lt;&gt;"",COUNTIF('Jalon + top _horaire passage'!A:A,AA511),0)+IF(AB511&lt;&gt;"",COUNTIF('Jalon + top _horaire passage'!A:A,AB511),0)+IF(AD511&lt;&gt;"",COUNTIF('Jalon + top _horaire passage'!A:A,AD511),0)</f>
        <v>0</v>
      </c>
    </row>
    <row r="512" spans="1:44" x14ac:dyDescent="0.3">
      <c r="A512" s="77" t="s">
        <v>2755</v>
      </c>
      <c r="B512" s="159" t="s">
        <v>2756</v>
      </c>
      <c r="C512" s="78" t="s">
        <v>353</v>
      </c>
      <c r="D512" s="77" t="s">
        <v>1039</v>
      </c>
      <c r="E512" s="77" t="s">
        <v>2755</v>
      </c>
      <c r="F512" s="77" t="s">
        <v>3343</v>
      </c>
      <c r="G512" s="77" t="s">
        <v>349</v>
      </c>
      <c r="H512" s="77" t="s">
        <v>44</v>
      </c>
      <c r="I512" s="77" t="s">
        <v>166</v>
      </c>
      <c r="J512" s="77" t="s">
        <v>19</v>
      </c>
      <c r="K512" s="78" t="s">
        <v>18</v>
      </c>
      <c r="L512" s="77" t="s">
        <v>98</v>
      </c>
      <c r="M512" s="74" t="s">
        <v>12475</v>
      </c>
      <c r="N512" s="74" t="s">
        <v>10986</v>
      </c>
      <c r="O512" s="159"/>
      <c r="P512" s="77"/>
      <c r="Q512" s="77" t="s">
        <v>30</v>
      </c>
      <c r="R512" s="77" t="s">
        <v>2755</v>
      </c>
      <c r="S512" s="77"/>
      <c r="T512" s="77"/>
      <c r="U512" s="77" t="s">
        <v>11694</v>
      </c>
      <c r="V512" s="74" t="s">
        <v>97</v>
      </c>
      <c r="W512" s="100"/>
      <c r="X512" s="99"/>
      <c r="Y512" s="99"/>
      <c r="Z512" s="100"/>
      <c r="AA512" s="99" t="s">
        <v>2759</v>
      </c>
      <c r="AB512" s="99"/>
      <c r="AC512" s="100" t="s">
        <v>2757</v>
      </c>
      <c r="AD512" s="100" t="s">
        <v>2758</v>
      </c>
      <c r="AE512" s="83"/>
      <c r="AF512" s="54"/>
      <c r="AG512" s="78" t="s">
        <v>10998</v>
      </c>
      <c r="AH512" s="77" t="s">
        <v>354</v>
      </c>
      <c r="AI512" s="77" t="s">
        <v>355</v>
      </c>
      <c r="AJ512" s="77" t="s">
        <v>356</v>
      </c>
      <c r="AK512" s="77" t="s">
        <v>357</v>
      </c>
      <c r="AL512" s="77" t="s">
        <v>358</v>
      </c>
      <c r="AM512" s="77" t="s">
        <v>170</v>
      </c>
      <c r="AN512" s="77" t="s">
        <v>359</v>
      </c>
      <c r="AO512" s="77" t="s">
        <v>360</v>
      </c>
      <c r="AP512" s="77" t="s">
        <v>360</v>
      </c>
      <c r="AQ512" s="77"/>
      <c r="AR512" s="79">
        <f>COUNTIF('Jalon + top _horaire passage'!A:A,A512)+IF(W512&lt;&gt;"",COUNTIF('Jalon + top _horaire passage'!A:A,W512),0)+IF(X512&lt;&gt;"",COUNTIF('Jalon + top _horaire passage'!A:A,X512),0)+IF(Y512&lt;&gt;"",COUNTIF('Jalon + top _horaire passage'!A:A,Y512),0)+IF(AA512&lt;&gt;"",COUNTIF('Jalon + top _horaire passage'!A:A,AA512),0)+IF(AB512&lt;&gt;"",COUNTIF('Jalon + top _horaire passage'!A:A,AB512),0)+IF(AD512&lt;&gt;"",COUNTIF('Jalon + top _horaire passage'!A:A,AD512),0)</f>
        <v>0</v>
      </c>
    </row>
    <row r="513" spans="1:44" x14ac:dyDescent="0.3">
      <c r="A513" s="77" t="s">
        <v>2760</v>
      </c>
      <c r="B513" s="159" t="s">
        <v>2761</v>
      </c>
      <c r="C513" s="78" t="s">
        <v>353</v>
      </c>
      <c r="D513" s="77" t="s">
        <v>42</v>
      </c>
      <c r="E513" s="77" t="s">
        <v>2760</v>
      </c>
      <c r="F513" s="77" t="s">
        <v>2695</v>
      </c>
      <c r="G513" s="77" t="s">
        <v>2688</v>
      </c>
      <c r="H513" s="77" t="s">
        <v>44</v>
      </c>
      <c r="I513" s="77" t="s">
        <v>166</v>
      </c>
      <c r="J513" s="77" t="s">
        <v>237</v>
      </c>
      <c r="K513" s="78" t="s">
        <v>34</v>
      </c>
      <c r="L513" s="77" t="s">
        <v>98</v>
      </c>
      <c r="M513" s="74" t="s">
        <v>12475</v>
      </c>
      <c r="N513" s="74" t="s">
        <v>13</v>
      </c>
      <c r="O513" s="159"/>
      <c r="P513" s="77" t="s">
        <v>2762</v>
      </c>
      <c r="Q513" s="77" t="s">
        <v>30</v>
      </c>
      <c r="R513" s="77" t="s">
        <v>2760</v>
      </c>
      <c r="S513" s="77"/>
      <c r="T513" s="77"/>
      <c r="U513" s="77" t="s">
        <v>11695</v>
      </c>
      <c r="V513" s="74" t="s">
        <v>97</v>
      </c>
      <c r="W513" s="100"/>
      <c r="X513" s="99"/>
      <c r="Y513" s="99"/>
      <c r="Z513" s="100"/>
      <c r="AA513" s="99" t="s">
        <v>2765</v>
      </c>
      <c r="AB513" s="99"/>
      <c r="AC513" s="100" t="s">
        <v>2763</v>
      </c>
      <c r="AD513" s="100" t="s">
        <v>2764</v>
      </c>
      <c r="AE513" s="83"/>
      <c r="AF513" s="54"/>
      <c r="AG513" s="78" t="s">
        <v>10998</v>
      </c>
      <c r="AH513" s="77" t="s">
        <v>354</v>
      </c>
      <c r="AI513" s="77" t="s">
        <v>355</v>
      </c>
      <c r="AJ513" s="77" t="s">
        <v>356</v>
      </c>
      <c r="AK513" s="77" t="s">
        <v>357</v>
      </c>
      <c r="AL513" s="77" t="s">
        <v>358</v>
      </c>
      <c r="AM513" s="77" t="s">
        <v>170</v>
      </c>
      <c r="AN513" s="77" t="s">
        <v>359</v>
      </c>
      <c r="AO513" s="77" t="s">
        <v>1739</v>
      </c>
      <c r="AP513" s="77" t="s">
        <v>1740</v>
      </c>
      <c r="AQ513" s="77"/>
      <c r="AR513" s="79">
        <f>COUNTIF('Jalon + top _horaire passage'!A:A,A513)+IF(W513&lt;&gt;"",COUNTIF('Jalon + top _horaire passage'!A:A,W513),0)+IF(X513&lt;&gt;"",COUNTIF('Jalon + top _horaire passage'!A:A,X513),0)+IF(Y513&lt;&gt;"",COUNTIF('Jalon + top _horaire passage'!A:A,Y513),0)+IF(AA513&lt;&gt;"",COUNTIF('Jalon + top _horaire passage'!A:A,AA513),0)+IF(AB513&lt;&gt;"",COUNTIF('Jalon + top _horaire passage'!A:A,AB513),0)+IF(AD513&lt;&gt;"",COUNTIF('Jalon + top _horaire passage'!A:A,AD513),0)</f>
        <v>0</v>
      </c>
    </row>
    <row r="514" spans="1:44" x14ac:dyDescent="0.3">
      <c r="A514" s="77" t="s">
        <v>2766</v>
      </c>
      <c r="B514" s="159" t="s">
        <v>2768</v>
      </c>
      <c r="C514" s="78" t="s">
        <v>676</v>
      </c>
      <c r="D514" s="77" t="s">
        <v>1039</v>
      </c>
      <c r="E514" s="77" t="s">
        <v>2766</v>
      </c>
      <c r="F514" s="77" t="s">
        <v>12386</v>
      </c>
      <c r="G514" s="77" t="s">
        <v>2767</v>
      </c>
      <c r="H514" s="77" t="s">
        <v>44</v>
      </c>
      <c r="I514" s="77" t="s">
        <v>166</v>
      </c>
      <c r="J514" s="77" t="s">
        <v>19</v>
      </c>
      <c r="K514" s="78" t="s">
        <v>18</v>
      </c>
      <c r="L514" s="101" t="s">
        <v>98</v>
      </c>
      <c r="M514" s="74" t="s">
        <v>12475</v>
      </c>
      <c r="N514" s="74" t="s">
        <v>10986</v>
      </c>
      <c r="O514" s="159" t="s">
        <v>12470</v>
      </c>
      <c r="P514" s="77"/>
      <c r="Q514" s="77" t="s">
        <v>30</v>
      </c>
      <c r="R514" s="77" t="s">
        <v>2766</v>
      </c>
      <c r="S514" s="77"/>
      <c r="T514" s="77"/>
      <c r="U514" s="77" t="s">
        <v>2769</v>
      </c>
      <c r="V514" s="74" t="s">
        <v>97</v>
      </c>
      <c r="W514" s="100"/>
      <c r="X514" s="99"/>
      <c r="Y514" s="99"/>
      <c r="Z514" s="100"/>
      <c r="AA514" s="99" t="s">
        <v>2772</v>
      </c>
      <c r="AB514" s="99"/>
      <c r="AC514" s="100" t="s">
        <v>2770</v>
      </c>
      <c r="AD514" s="100" t="s">
        <v>2771</v>
      </c>
      <c r="AE514" s="83"/>
      <c r="AF514" s="54"/>
      <c r="AG514" s="78" t="s">
        <v>10999</v>
      </c>
      <c r="AH514" s="77" t="s">
        <v>354</v>
      </c>
      <c r="AI514" s="77" t="s">
        <v>1350</v>
      </c>
      <c r="AJ514" s="77" t="s">
        <v>1351</v>
      </c>
      <c r="AK514" s="77" t="s">
        <v>1352</v>
      </c>
      <c r="AL514" s="77" t="s">
        <v>1353</v>
      </c>
      <c r="AM514" s="77" t="s">
        <v>170</v>
      </c>
      <c r="AN514" s="77" t="s">
        <v>679</v>
      </c>
      <c r="AO514" s="77" t="s">
        <v>2660</v>
      </c>
      <c r="AP514" s="77" t="s">
        <v>2661</v>
      </c>
      <c r="AQ514" s="77"/>
      <c r="AR514" s="79">
        <f>COUNTIF('Jalon + top _horaire passage'!A:A,A514)+IF(W514&lt;&gt;"",COUNTIF('Jalon + top _horaire passage'!A:A,W514),0)+IF(X514&lt;&gt;"",COUNTIF('Jalon + top _horaire passage'!A:A,X514),0)+IF(Y514&lt;&gt;"",COUNTIF('Jalon + top _horaire passage'!A:A,Y514),0)+IF(AA514&lt;&gt;"",COUNTIF('Jalon + top _horaire passage'!A:A,AA514),0)+IF(AB514&lt;&gt;"",COUNTIF('Jalon + top _horaire passage'!A:A,AB514),0)+IF(AD514&lt;&gt;"",COUNTIF('Jalon + top _horaire passage'!A:A,AD514),0)</f>
        <v>0</v>
      </c>
    </row>
    <row r="515" spans="1:44" x14ac:dyDescent="0.3">
      <c r="A515" s="77" t="s">
        <v>2773</v>
      </c>
      <c r="B515" s="159" t="s">
        <v>2774</v>
      </c>
      <c r="C515" s="78" t="s">
        <v>676</v>
      </c>
      <c r="D515" s="77" t="s">
        <v>1039</v>
      </c>
      <c r="E515" s="77" t="s">
        <v>2773</v>
      </c>
      <c r="F515" s="77" t="s">
        <v>12384</v>
      </c>
      <c r="G515" s="77" t="s">
        <v>2669</v>
      </c>
      <c r="H515" s="77" t="s">
        <v>44</v>
      </c>
      <c r="I515" s="77" t="s">
        <v>166</v>
      </c>
      <c r="J515" s="77" t="s">
        <v>237</v>
      </c>
      <c r="K515" s="78" t="s">
        <v>18</v>
      </c>
      <c r="L515" s="77" t="s">
        <v>98</v>
      </c>
      <c r="M515" s="74" t="s">
        <v>12475</v>
      </c>
      <c r="N515" s="74" t="s">
        <v>10986</v>
      </c>
      <c r="O515" s="159"/>
      <c r="P515" s="77" t="s">
        <v>2775</v>
      </c>
      <c r="Q515" s="77" t="s">
        <v>30</v>
      </c>
      <c r="R515" s="77" t="s">
        <v>2773</v>
      </c>
      <c r="S515" s="77"/>
      <c r="T515" s="77"/>
      <c r="U515" s="77" t="s">
        <v>11696</v>
      </c>
      <c r="V515" s="74" t="s">
        <v>97</v>
      </c>
      <c r="W515" s="100"/>
      <c r="X515" s="99"/>
      <c r="Y515" s="99"/>
      <c r="Z515" s="100"/>
      <c r="AA515" s="99" t="s">
        <v>2778</v>
      </c>
      <c r="AB515" s="99"/>
      <c r="AC515" s="100" t="s">
        <v>2776</v>
      </c>
      <c r="AD515" s="100" t="s">
        <v>2777</v>
      </c>
      <c r="AE515" s="83"/>
      <c r="AF515" s="54"/>
      <c r="AG515" s="78" t="s">
        <v>10998</v>
      </c>
      <c r="AH515" s="77" t="s">
        <v>354</v>
      </c>
      <c r="AI515" s="77" t="s">
        <v>1350</v>
      </c>
      <c r="AJ515" s="77" t="s">
        <v>1351</v>
      </c>
      <c r="AK515" s="77" t="s">
        <v>1352</v>
      </c>
      <c r="AL515" s="77" t="s">
        <v>1353</v>
      </c>
      <c r="AM515" s="77" t="s">
        <v>170</v>
      </c>
      <c r="AN515" s="77" t="s">
        <v>679</v>
      </c>
      <c r="AO515" s="77" t="s">
        <v>2660</v>
      </c>
      <c r="AP515" s="77" t="s">
        <v>2661</v>
      </c>
      <c r="AQ515" s="77"/>
      <c r="AR515" s="79">
        <f>COUNTIF('Jalon + top _horaire passage'!A:A,A515)+IF(W515&lt;&gt;"",COUNTIF('Jalon + top _horaire passage'!A:A,W515),0)+IF(X515&lt;&gt;"",COUNTIF('Jalon + top _horaire passage'!A:A,X515),0)+IF(Y515&lt;&gt;"",COUNTIF('Jalon + top _horaire passage'!A:A,Y515),0)+IF(AA515&lt;&gt;"",COUNTIF('Jalon + top _horaire passage'!A:A,AA515),0)+IF(AB515&lt;&gt;"",COUNTIF('Jalon + top _horaire passage'!A:A,AB515),0)+IF(AD515&lt;&gt;"",COUNTIF('Jalon + top _horaire passage'!A:A,AD515),0)</f>
        <v>0</v>
      </c>
    </row>
    <row r="516" spans="1:44" x14ac:dyDescent="0.3">
      <c r="A516" s="77" t="s">
        <v>2779</v>
      </c>
      <c r="B516" s="159" t="s">
        <v>2780</v>
      </c>
      <c r="C516" s="78" t="s">
        <v>676</v>
      </c>
      <c r="D516" s="77" t="s">
        <v>42</v>
      </c>
      <c r="E516" s="77" t="s">
        <v>2779</v>
      </c>
      <c r="F516" s="77" t="s">
        <v>12384</v>
      </c>
      <c r="G516" s="77" t="s">
        <v>2669</v>
      </c>
      <c r="H516" s="77" t="s">
        <v>44</v>
      </c>
      <c r="I516" s="77" t="s">
        <v>166</v>
      </c>
      <c r="J516" s="77" t="s">
        <v>571</v>
      </c>
      <c r="K516" s="78" t="s">
        <v>34</v>
      </c>
      <c r="L516" s="77" t="s">
        <v>98</v>
      </c>
      <c r="M516" s="74" t="s">
        <v>12475</v>
      </c>
      <c r="N516" s="74" t="s">
        <v>13</v>
      </c>
      <c r="O516" s="159"/>
      <c r="P516" s="77" t="s">
        <v>2781</v>
      </c>
      <c r="Q516" s="77" t="s">
        <v>30</v>
      </c>
      <c r="R516" s="77" t="s">
        <v>2779</v>
      </c>
      <c r="S516" s="77"/>
      <c r="T516" s="77" t="s">
        <v>9241</v>
      </c>
      <c r="U516" s="77" t="s">
        <v>2782</v>
      </c>
      <c r="V516" s="74" t="s">
        <v>216</v>
      </c>
      <c r="W516" s="100"/>
      <c r="X516" s="99"/>
      <c r="Y516" s="99"/>
      <c r="Z516" s="100"/>
      <c r="AA516" s="99" t="s">
        <v>2785</v>
      </c>
      <c r="AB516" s="99"/>
      <c r="AC516" s="100" t="s">
        <v>2783</v>
      </c>
      <c r="AD516" s="100" t="s">
        <v>2784</v>
      </c>
      <c r="AE516" s="83"/>
      <c r="AF516" s="54"/>
      <c r="AG516" s="78" t="s">
        <v>12307</v>
      </c>
      <c r="AH516" s="77" t="s">
        <v>354</v>
      </c>
      <c r="AI516" s="77" t="s">
        <v>1350</v>
      </c>
      <c r="AJ516" s="77" t="s">
        <v>1351</v>
      </c>
      <c r="AK516" s="77" t="s">
        <v>1352</v>
      </c>
      <c r="AL516" s="77" t="s">
        <v>1353</v>
      </c>
      <c r="AM516" s="77" t="s">
        <v>170</v>
      </c>
      <c r="AN516" s="77" t="s">
        <v>679</v>
      </c>
      <c r="AO516" s="77" t="s">
        <v>2660</v>
      </c>
      <c r="AP516" s="77" t="s">
        <v>2661</v>
      </c>
      <c r="AQ516" s="77"/>
      <c r="AR516" s="79">
        <f>COUNTIF('Jalon + top _horaire passage'!A:A,A516)+IF(W516&lt;&gt;"",COUNTIF('Jalon + top _horaire passage'!A:A,W516),0)+IF(X516&lt;&gt;"",COUNTIF('Jalon + top _horaire passage'!A:A,X516),0)+IF(Y516&lt;&gt;"",COUNTIF('Jalon + top _horaire passage'!A:A,Y516),0)+IF(AA516&lt;&gt;"",COUNTIF('Jalon + top _horaire passage'!A:A,AA516),0)+IF(AB516&lt;&gt;"",COUNTIF('Jalon + top _horaire passage'!A:A,AB516),0)+IF(AD516&lt;&gt;"",COUNTIF('Jalon + top _horaire passage'!A:A,AD516),0)</f>
        <v>0</v>
      </c>
    </row>
    <row r="517" spans="1:44" x14ac:dyDescent="0.3">
      <c r="A517" s="77" t="s">
        <v>2786</v>
      </c>
      <c r="B517" s="159" t="s">
        <v>2787</v>
      </c>
      <c r="C517" s="78" t="s">
        <v>676</v>
      </c>
      <c r="D517" s="77" t="s">
        <v>42</v>
      </c>
      <c r="E517" s="77" t="s">
        <v>2786</v>
      </c>
      <c r="F517" s="77" t="s">
        <v>12384</v>
      </c>
      <c r="G517" s="77" t="s">
        <v>2669</v>
      </c>
      <c r="H517" s="77" t="s">
        <v>44</v>
      </c>
      <c r="I517" s="77" t="s">
        <v>166</v>
      </c>
      <c r="J517" s="77" t="s">
        <v>571</v>
      </c>
      <c r="K517" s="78" t="s">
        <v>34</v>
      </c>
      <c r="L517" s="77" t="s">
        <v>98</v>
      </c>
      <c r="M517" s="74" t="s">
        <v>12475</v>
      </c>
      <c r="N517" s="74" t="s">
        <v>13</v>
      </c>
      <c r="O517" s="159"/>
      <c r="P517" s="77" t="s">
        <v>2788</v>
      </c>
      <c r="Q517" s="77" t="s">
        <v>30</v>
      </c>
      <c r="R517" s="77" t="s">
        <v>2786</v>
      </c>
      <c r="S517" s="77"/>
      <c r="T517" s="77" t="s">
        <v>9241</v>
      </c>
      <c r="U517" s="77" t="s">
        <v>2789</v>
      </c>
      <c r="V517" s="74" t="s">
        <v>216</v>
      </c>
      <c r="W517" s="100"/>
      <c r="X517" s="99"/>
      <c r="Y517" s="99"/>
      <c r="Z517" s="100"/>
      <c r="AA517" s="99" t="s">
        <v>2792</v>
      </c>
      <c r="AB517" s="99"/>
      <c r="AC517" s="100" t="s">
        <v>2790</v>
      </c>
      <c r="AD517" s="100" t="s">
        <v>2791</v>
      </c>
      <c r="AE517" s="83"/>
      <c r="AF517" s="54"/>
      <c r="AG517" s="78" t="s">
        <v>12307</v>
      </c>
      <c r="AH517" s="77" t="s">
        <v>354</v>
      </c>
      <c r="AI517" s="77" t="s">
        <v>1350</v>
      </c>
      <c r="AJ517" s="77" t="s">
        <v>1351</v>
      </c>
      <c r="AK517" s="77" t="s">
        <v>1352</v>
      </c>
      <c r="AL517" s="77" t="s">
        <v>1353</v>
      </c>
      <c r="AM517" s="77" t="s">
        <v>170</v>
      </c>
      <c r="AN517" s="77" t="s">
        <v>679</v>
      </c>
      <c r="AO517" s="77" t="s">
        <v>2660</v>
      </c>
      <c r="AP517" s="77" t="s">
        <v>2661</v>
      </c>
      <c r="AQ517" s="77"/>
      <c r="AR517" s="79">
        <f>COUNTIF('Jalon + top _horaire passage'!A:A,A517)+IF(W517&lt;&gt;"",COUNTIF('Jalon + top _horaire passage'!A:A,W517),0)+IF(X517&lt;&gt;"",COUNTIF('Jalon + top _horaire passage'!A:A,X517),0)+IF(Y517&lt;&gt;"",COUNTIF('Jalon + top _horaire passage'!A:A,Y517),0)+IF(AA517&lt;&gt;"",COUNTIF('Jalon + top _horaire passage'!A:A,AA517),0)+IF(AB517&lt;&gt;"",COUNTIF('Jalon + top _horaire passage'!A:A,AB517),0)+IF(AD517&lt;&gt;"",COUNTIF('Jalon + top _horaire passage'!A:A,AD517),0)</f>
        <v>0</v>
      </c>
    </row>
    <row r="518" spans="1:44" x14ac:dyDescent="0.3">
      <c r="A518" s="77" t="s">
        <v>2793</v>
      </c>
      <c r="B518" s="159" t="s">
        <v>2794</v>
      </c>
      <c r="C518" s="78" t="s">
        <v>676</v>
      </c>
      <c r="D518" s="77" t="s">
        <v>1092</v>
      </c>
      <c r="E518" s="77" t="s">
        <v>2793</v>
      </c>
      <c r="F518" s="77" t="s">
        <v>12384</v>
      </c>
      <c r="G518" s="77" t="s">
        <v>2669</v>
      </c>
      <c r="H518" s="77" t="s">
        <v>44</v>
      </c>
      <c r="I518" s="77" t="s">
        <v>166</v>
      </c>
      <c r="J518" s="77" t="s">
        <v>19</v>
      </c>
      <c r="K518" s="78" t="s">
        <v>18</v>
      </c>
      <c r="L518" s="77" t="s">
        <v>15</v>
      </c>
      <c r="M518" s="74" t="s">
        <v>12475</v>
      </c>
      <c r="N518" s="74" t="s">
        <v>10986</v>
      </c>
      <c r="O518" s="159"/>
      <c r="P518" s="77" t="s">
        <v>2795</v>
      </c>
      <c r="Q518" s="77" t="s">
        <v>30</v>
      </c>
      <c r="R518" s="77" t="s">
        <v>2793</v>
      </c>
      <c r="S518" s="77"/>
      <c r="T518" s="77"/>
      <c r="U518" s="77" t="s">
        <v>2796</v>
      </c>
      <c r="V518" s="74" t="s">
        <v>216</v>
      </c>
      <c r="W518" s="100"/>
      <c r="X518" s="99"/>
      <c r="Y518" s="99"/>
      <c r="Z518" s="100"/>
      <c r="AA518" s="99" t="s">
        <v>2799</v>
      </c>
      <c r="AB518" s="99"/>
      <c r="AC518" s="100" t="s">
        <v>2797</v>
      </c>
      <c r="AD518" s="100" t="s">
        <v>2798</v>
      </c>
      <c r="AE518" s="83"/>
      <c r="AF518" s="54"/>
      <c r="AG518" s="78" t="s">
        <v>12307</v>
      </c>
      <c r="AH518" s="77" t="s">
        <v>354</v>
      </c>
      <c r="AI518" s="77" t="s">
        <v>1350</v>
      </c>
      <c r="AJ518" s="77" t="s">
        <v>1351</v>
      </c>
      <c r="AK518" s="77" t="s">
        <v>1352</v>
      </c>
      <c r="AL518" s="77" t="s">
        <v>1353</v>
      </c>
      <c r="AM518" s="77" t="s">
        <v>170</v>
      </c>
      <c r="AN518" s="77" t="s">
        <v>679</v>
      </c>
      <c r="AO518" s="77" t="s">
        <v>2660</v>
      </c>
      <c r="AP518" s="77" t="s">
        <v>2661</v>
      </c>
      <c r="AQ518" s="77"/>
      <c r="AR518" s="79">
        <f>COUNTIF('Jalon + top _horaire passage'!A:A,A518)+IF(W518&lt;&gt;"",COUNTIF('Jalon + top _horaire passage'!A:A,W518),0)+IF(X518&lt;&gt;"",COUNTIF('Jalon + top _horaire passage'!A:A,X518),0)+IF(Y518&lt;&gt;"",COUNTIF('Jalon + top _horaire passage'!A:A,Y518),0)+IF(AA518&lt;&gt;"",COUNTIF('Jalon + top _horaire passage'!A:A,AA518),0)+IF(AB518&lt;&gt;"",COUNTIF('Jalon + top _horaire passage'!A:A,AB518),0)+IF(AD518&lt;&gt;"",COUNTIF('Jalon + top _horaire passage'!A:A,AD518),0)</f>
        <v>0</v>
      </c>
    </row>
    <row r="519" spans="1:44" x14ac:dyDescent="0.3">
      <c r="A519" s="77" t="s">
        <v>2800</v>
      </c>
      <c r="B519" s="159" t="s">
        <v>2801</v>
      </c>
      <c r="C519" s="78" t="s">
        <v>353</v>
      </c>
      <c r="D519" s="77" t="s">
        <v>1039</v>
      </c>
      <c r="E519" s="77" t="s">
        <v>2800</v>
      </c>
      <c r="F519" s="77" t="s">
        <v>2695</v>
      </c>
      <c r="G519" s="77" t="s">
        <v>2688</v>
      </c>
      <c r="H519" s="77" t="s">
        <v>44</v>
      </c>
      <c r="I519" s="77" t="s">
        <v>166</v>
      </c>
      <c r="J519" s="77" t="s">
        <v>19</v>
      </c>
      <c r="K519" s="78" t="s">
        <v>18</v>
      </c>
      <c r="L519" s="77" t="s">
        <v>98</v>
      </c>
      <c r="M519" s="74" t="s">
        <v>12475</v>
      </c>
      <c r="N519" s="74" t="s">
        <v>10986</v>
      </c>
      <c r="O519" s="159"/>
      <c r="P519" s="77"/>
      <c r="Q519" s="77" t="s">
        <v>30</v>
      </c>
      <c r="R519" s="77" t="s">
        <v>2800</v>
      </c>
      <c r="S519" s="77"/>
      <c r="T519" s="77"/>
      <c r="U519" s="77" t="s">
        <v>11697</v>
      </c>
      <c r="V519" s="74" t="s">
        <v>97</v>
      </c>
      <c r="W519" s="100"/>
      <c r="X519" s="99"/>
      <c r="Y519" s="99"/>
      <c r="Z519" s="100"/>
      <c r="AA519" s="99" t="s">
        <v>2804</v>
      </c>
      <c r="AB519" s="99"/>
      <c r="AC519" s="100" t="s">
        <v>2802</v>
      </c>
      <c r="AD519" s="100" t="s">
        <v>2803</v>
      </c>
      <c r="AE519" s="83"/>
      <c r="AF519" s="54"/>
      <c r="AG519" s="78" t="s">
        <v>10998</v>
      </c>
      <c r="AH519" s="77" t="s">
        <v>354</v>
      </c>
      <c r="AI519" s="77" t="s">
        <v>355</v>
      </c>
      <c r="AJ519" s="77" t="s">
        <v>356</v>
      </c>
      <c r="AK519" s="77" t="s">
        <v>357</v>
      </c>
      <c r="AL519" s="77" t="s">
        <v>358</v>
      </c>
      <c r="AM519" s="77" t="s">
        <v>170</v>
      </c>
      <c r="AN519" s="77" t="s">
        <v>359</v>
      </c>
      <c r="AO519" s="77" t="s">
        <v>1739</v>
      </c>
      <c r="AP519" s="77" t="s">
        <v>1740</v>
      </c>
      <c r="AQ519" s="77"/>
      <c r="AR519" s="79">
        <f>COUNTIF('Jalon + top _horaire passage'!A:A,A519)+IF(W519&lt;&gt;"",COUNTIF('Jalon + top _horaire passage'!A:A,W519),0)+IF(X519&lt;&gt;"",COUNTIF('Jalon + top _horaire passage'!A:A,X519),0)+IF(Y519&lt;&gt;"",COUNTIF('Jalon + top _horaire passage'!A:A,Y519),0)+IF(AA519&lt;&gt;"",COUNTIF('Jalon + top _horaire passage'!A:A,AA519),0)+IF(AB519&lt;&gt;"",COUNTIF('Jalon + top _horaire passage'!A:A,AB519),0)+IF(AD519&lt;&gt;"",COUNTIF('Jalon + top _horaire passage'!A:A,AD519),0)</f>
        <v>0</v>
      </c>
    </row>
    <row r="520" spans="1:44" x14ac:dyDescent="0.3">
      <c r="A520" s="77" t="s">
        <v>2805</v>
      </c>
      <c r="B520" s="159" t="s">
        <v>2807</v>
      </c>
      <c r="C520" s="78" t="s">
        <v>353</v>
      </c>
      <c r="D520" s="77" t="s">
        <v>721</v>
      </c>
      <c r="E520" s="77" t="s">
        <v>2805</v>
      </c>
      <c r="F520" s="77" t="s">
        <v>12387</v>
      </c>
      <c r="G520" s="77" t="s">
        <v>2806</v>
      </c>
      <c r="H520" s="77" t="s">
        <v>44</v>
      </c>
      <c r="I520" s="77" t="s">
        <v>166</v>
      </c>
      <c r="J520" s="77" t="s">
        <v>19</v>
      </c>
      <c r="K520" s="78" t="s">
        <v>18</v>
      </c>
      <c r="L520" s="77" t="s">
        <v>98</v>
      </c>
      <c r="M520" s="74" t="s">
        <v>12475</v>
      </c>
      <c r="N520" s="74" t="s">
        <v>10986</v>
      </c>
      <c r="O520" s="159"/>
      <c r="P520" s="77"/>
      <c r="Q520" s="77" t="s">
        <v>30</v>
      </c>
      <c r="R520" s="77" t="s">
        <v>2805</v>
      </c>
      <c r="S520" s="77"/>
      <c r="T520" s="77"/>
      <c r="U520" s="77" t="s">
        <v>11711</v>
      </c>
      <c r="V520" s="74" t="s">
        <v>97</v>
      </c>
      <c r="W520" s="100"/>
      <c r="X520" s="99"/>
      <c r="Y520" s="99"/>
      <c r="Z520" s="100"/>
      <c r="AA520" s="99" t="s">
        <v>2810</v>
      </c>
      <c r="AB520" s="99"/>
      <c r="AC520" s="100" t="s">
        <v>2808</v>
      </c>
      <c r="AD520" s="100" t="s">
        <v>2809</v>
      </c>
      <c r="AE520" s="83"/>
      <c r="AF520" s="54"/>
      <c r="AG520" s="78" t="s">
        <v>10998</v>
      </c>
      <c r="AH520" s="77" t="s">
        <v>354</v>
      </c>
      <c r="AI520" s="77" t="s">
        <v>355</v>
      </c>
      <c r="AJ520" s="77" t="s">
        <v>356</v>
      </c>
      <c r="AK520" s="77" t="s">
        <v>357</v>
      </c>
      <c r="AL520" s="77" t="s">
        <v>358</v>
      </c>
      <c r="AM520" s="77" t="s">
        <v>170</v>
      </c>
      <c r="AN520" s="77" t="s">
        <v>359</v>
      </c>
      <c r="AO520" s="77" t="s">
        <v>360</v>
      </c>
      <c r="AP520" s="77" t="s">
        <v>360</v>
      </c>
      <c r="AQ520" s="77"/>
      <c r="AR520" s="79">
        <f>COUNTIF('Jalon + top _horaire passage'!A:A,A520)+IF(W520&lt;&gt;"",COUNTIF('Jalon + top _horaire passage'!A:A,W520),0)+IF(X520&lt;&gt;"",COUNTIF('Jalon + top _horaire passage'!A:A,X520),0)+IF(Y520&lt;&gt;"",COUNTIF('Jalon + top _horaire passage'!A:A,Y520),0)+IF(AA520&lt;&gt;"",COUNTIF('Jalon + top _horaire passage'!A:A,AA520),0)+IF(AB520&lt;&gt;"",COUNTIF('Jalon + top _horaire passage'!A:A,AB520),0)+IF(AD520&lt;&gt;"",COUNTIF('Jalon + top _horaire passage'!A:A,AD520),0)</f>
        <v>0</v>
      </c>
    </row>
    <row r="521" spans="1:44" x14ac:dyDescent="0.3">
      <c r="A521" s="77" t="s">
        <v>2811</v>
      </c>
      <c r="B521" s="159" t="s">
        <v>2812</v>
      </c>
      <c r="C521" s="78" t="s">
        <v>353</v>
      </c>
      <c r="D521" s="77" t="s">
        <v>721</v>
      </c>
      <c r="E521" s="77" t="s">
        <v>2811</v>
      </c>
      <c r="F521" s="77" t="s">
        <v>12387</v>
      </c>
      <c r="G521" s="77" t="s">
        <v>2806</v>
      </c>
      <c r="H521" s="77" t="s">
        <v>44</v>
      </c>
      <c r="I521" s="77" t="s">
        <v>166</v>
      </c>
      <c r="J521" s="77" t="s">
        <v>19</v>
      </c>
      <c r="K521" s="78" t="s">
        <v>18</v>
      </c>
      <c r="L521" s="77" t="s">
        <v>98</v>
      </c>
      <c r="M521" s="74" t="s">
        <v>12475</v>
      </c>
      <c r="N521" s="74" t="s">
        <v>10986</v>
      </c>
      <c r="O521" s="159"/>
      <c r="P521" s="77"/>
      <c r="Q521" s="77" t="s">
        <v>30</v>
      </c>
      <c r="R521" s="77" t="s">
        <v>2811</v>
      </c>
      <c r="S521" s="77"/>
      <c r="T521" s="77"/>
      <c r="U521" s="77" t="s">
        <v>11712</v>
      </c>
      <c r="V521" s="74" t="s">
        <v>97</v>
      </c>
      <c r="W521" s="100"/>
      <c r="X521" s="99"/>
      <c r="Y521" s="99"/>
      <c r="Z521" s="100"/>
      <c r="AA521" s="99" t="s">
        <v>2815</v>
      </c>
      <c r="AB521" s="99"/>
      <c r="AC521" s="100" t="s">
        <v>2813</v>
      </c>
      <c r="AD521" s="100" t="s">
        <v>2814</v>
      </c>
      <c r="AE521" s="83"/>
      <c r="AF521" s="54"/>
      <c r="AG521" s="78" t="s">
        <v>10998</v>
      </c>
      <c r="AH521" s="77" t="s">
        <v>354</v>
      </c>
      <c r="AI521" s="77" t="s">
        <v>355</v>
      </c>
      <c r="AJ521" s="77" t="s">
        <v>356</v>
      </c>
      <c r="AK521" s="77" t="s">
        <v>357</v>
      </c>
      <c r="AL521" s="77" t="s">
        <v>358</v>
      </c>
      <c r="AM521" s="77" t="s">
        <v>170</v>
      </c>
      <c r="AN521" s="77" t="s">
        <v>359</v>
      </c>
      <c r="AO521" s="77" t="s">
        <v>360</v>
      </c>
      <c r="AP521" s="77" t="s">
        <v>360</v>
      </c>
      <c r="AQ521" s="77"/>
      <c r="AR521" s="79">
        <f>COUNTIF('Jalon + top _horaire passage'!A:A,A521)+IF(W521&lt;&gt;"",COUNTIF('Jalon + top _horaire passage'!A:A,W521),0)+IF(X521&lt;&gt;"",COUNTIF('Jalon + top _horaire passage'!A:A,X521),0)+IF(Y521&lt;&gt;"",COUNTIF('Jalon + top _horaire passage'!A:A,Y521),0)+IF(AA521&lt;&gt;"",COUNTIF('Jalon + top _horaire passage'!A:A,AA521),0)+IF(AB521&lt;&gt;"",COUNTIF('Jalon + top _horaire passage'!A:A,AB521),0)+IF(AD521&lt;&gt;"",COUNTIF('Jalon + top _horaire passage'!A:A,AD521),0)</f>
        <v>0</v>
      </c>
    </row>
    <row r="522" spans="1:44" x14ac:dyDescent="0.3">
      <c r="A522" s="77" t="s">
        <v>2816</v>
      </c>
      <c r="B522" s="159" t="s">
        <v>2817</v>
      </c>
      <c r="C522" s="78" t="s">
        <v>353</v>
      </c>
      <c r="D522" s="77" t="s">
        <v>42</v>
      </c>
      <c r="E522" s="77" t="s">
        <v>2816</v>
      </c>
      <c r="F522" s="77" t="s">
        <v>3343</v>
      </c>
      <c r="G522" s="77" t="s">
        <v>349</v>
      </c>
      <c r="H522" s="77" t="s">
        <v>44</v>
      </c>
      <c r="I522" s="77" t="s">
        <v>166</v>
      </c>
      <c r="J522" s="77" t="s">
        <v>571</v>
      </c>
      <c r="K522" s="78" t="s">
        <v>34</v>
      </c>
      <c r="L522" s="77" t="s">
        <v>98</v>
      </c>
      <c r="M522" s="74" t="s">
        <v>12475</v>
      </c>
      <c r="N522" s="74" t="s">
        <v>13</v>
      </c>
      <c r="O522" s="159"/>
      <c r="P522" s="77" t="s">
        <v>2818</v>
      </c>
      <c r="Q522" s="77" t="s">
        <v>30</v>
      </c>
      <c r="R522" s="77" t="s">
        <v>2816</v>
      </c>
      <c r="S522" s="77"/>
      <c r="T522" s="77" t="s">
        <v>9241</v>
      </c>
      <c r="U522" s="77" t="s">
        <v>2819</v>
      </c>
      <c r="V522" s="74" t="s">
        <v>216</v>
      </c>
      <c r="W522" s="100"/>
      <c r="X522" s="99"/>
      <c r="Y522" s="99"/>
      <c r="Z522" s="100"/>
      <c r="AA522" s="99" t="s">
        <v>2822</v>
      </c>
      <c r="AB522" s="99"/>
      <c r="AC522" s="100" t="s">
        <v>2820</v>
      </c>
      <c r="AD522" s="100" t="s">
        <v>2821</v>
      </c>
      <c r="AE522" s="83"/>
      <c r="AF522" s="54"/>
      <c r="AG522" s="78" t="s">
        <v>12307</v>
      </c>
      <c r="AH522" s="77" t="s">
        <v>354</v>
      </c>
      <c r="AI522" s="77" t="s">
        <v>355</v>
      </c>
      <c r="AJ522" s="77" t="s">
        <v>356</v>
      </c>
      <c r="AK522" s="77" t="s">
        <v>357</v>
      </c>
      <c r="AL522" s="77" t="s">
        <v>358</v>
      </c>
      <c r="AM522" s="77" t="s">
        <v>170</v>
      </c>
      <c r="AN522" s="77" t="s">
        <v>359</v>
      </c>
      <c r="AO522" s="77" t="s">
        <v>360</v>
      </c>
      <c r="AP522" s="77" t="s">
        <v>360</v>
      </c>
      <c r="AQ522" s="77"/>
      <c r="AR522" s="79">
        <f>COUNTIF('Jalon + top _horaire passage'!A:A,A522)+IF(W522&lt;&gt;"",COUNTIF('Jalon + top _horaire passage'!A:A,W522),0)+IF(X522&lt;&gt;"",COUNTIF('Jalon + top _horaire passage'!A:A,X522),0)+IF(Y522&lt;&gt;"",COUNTIF('Jalon + top _horaire passage'!A:A,Y522),0)+IF(AA522&lt;&gt;"",COUNTIF('Jalon + top _horaire passage'!A:A,AA522),0)+IF(AB522&lt;&gt;"",COUNTIF('Jalon + top _horaire passage'!A:A,AB522),0)+IF(AD522&lt;&gt;"",COUNTIF('Jalon + top _horaire passage'!A:A,AD522),0)</f>
        <v>0</v>
      </c>
    </row>
    <row r="523" spans="1:44" x14ac:dyDescent="0.3">
      <c r="A523" s="77" t="s">
        <v>2823</v>
      </c>
      <c r="B523" s="159" t="s">
        <v>2824</v>
      </c>
      <c r="C523" s="78" t="s">
        <v>353</v>
      </c>
      <c r="D523" s="77" t="s">
        <v>1039</v>
      </c>
      <c r="E523" s="77" t="s">
        <v>2823</v>
      </c>
      <c r="F523" s="77" t="s">
        <v>3343</v>
      </c>
      <c r="G523" s="77" t="s">
        <v>349</v>
      </c>
      <c r="H523" s="77" t="s">
        <v>44</v>
      </c>
      <c r="I523" s="77" t="s">
        <v>166</v>
      </c>
      <c r="J523" s="77" t="s">
        <v>19</v>
      </c>
      <c r="K523" s="78" t="s">
        <v>18</v>
      </c>
      <c r="L523" s="77" t="s">
        <v>98</v>
      </c>
      <c r="M523" s="74" t="s">
        <v>12475</v>
      </c>
      <c r="N523" s="74" t="s">
        <v>10986</v>
      </c>
      <c r="O523" s="159"/>
      <c r="P523" s="77" t="s">
        <v>2825</v>
      </c>
      <c r="Q523" s="77" t="s">
        <v>30</v>
      </c>
      <c r="R523" s="77" t="s">
        <v>2823</v>
      </c>
      <c r="S523" s="77"/>
      <c r="T523" s="77"/>
      <c r="U523" s="77" t="s">
        <v>11713</v>
      </c>
      <c r="V523" s="74" t="s">
        <v>97</v>
      </c>
      <c r="W523" s="100"/>
      <c r="X523" s="99"/>
      <c r="Y523" s="99"/>
      <c r="Z523" s="100"/>
      <c r="AA523" s="99" t="s">
        <v>2828</v>
      </c>
      <c r="AB523" s="99"/>
      <c r="AC523" s="100" t="s">
        <v>2826</v>
      </c>
      <c r="AD523" s="100" t="s">
        <v>2827</v>
      </c>
      <c r="AE523" s="83"/>
      <c r="AF523" s="54"/>
      <c r="AG523" s="78" t="s">
        <v>10998</v>
      </c>
      <c r="AH523" s="77" t="s">
        <v>354</v>
      </c>
      <c r="AI523" s="77" t="s">
        <v>355</v>
      </c>
      <c r="AJ523" s="77" t="s">
        <v>356</v>
      </c>
      <c r="AK523" s="77" t="s">
        <v>357</v>
      </c>
      <c r="AL523" s="77" t="s">
        <v>358</v>
      </c>
      <c r="AM523" s="77" t="s">
        <v>170</v>
      </c>
      <c r="AN523" s="77" t="s">
        <v>359</v>
      </c>
      <c r="AO523" s="77" t="s">
        <v>360</v>
      </c>
      <c r="AP523" s="77" t="s">
        <v>360</v>
      </c>
      <c r="AQ523" s="77"/>
      <c r="AR523" s="79">
        <f>COUNTIF('Jalon + top _horaire passage'!A:A,A523)+IF(W523&lt;&gt;"",COUNTIF('Jalon + top _horaire passage'!A:A,W523),0)+IF(X523&lt;&gt;"",COUNTIF('Jalon + top _horaire passage'!A:A,X523),0)+IF(Y523&lt;&gt;"",COUNTIF('Jalon + top _horaire passage'!A:A,Y523),0)+IF(AA523&lt;&gt;"",COUNTIF('Jalon + top _horaire passage'!A:A,AA523),0)+IF(AB523&lt;&gt;"",COUNTIF('Jalon + top _horaire passage'!A:A,AB523),0)+IF(AD523&lt;&gt;"",COUNTIF('Jalon + top _horaire passage'!A:A,AD523),0)</f>
        <v>0</v>
      </c>
    </row>
    <row r="524" spans="1:44" x14ac:dyDescent="0.3">
      <c r="A524" s="77" t="s">
        <v>2829</v>
      </c>
      <c r="B524" s="159" t="s">
        <v>2831</v>
      </c>
      <c r="C524" s="78" t="s">
        <v>676</v>
      </c>
      <c r="D524" s="77" t="s">
        <v>1039</v>
      </c>
      <c r="E524" s="77" t="s">
        <v>2829</v>
      </c>
      <c r="F524" s="77" t="s">
        <v>12388</v>
      </c>
      <c r="G524" s="77" t="s">
        <v>2830</v>
      </c>
      <c r="H524" s="77" t="s">
        <v>44</v>
      </c>
      <c r="I524" s="77" t="s">
        <v>166</v>
      </c>
      <c r="J524" s="77" t="s">
        <v>19</v>
      </c>
      <c r="K524" s="78" t="s">
        <v>18</v>
      </c>
      <c r="L524" s="77" t="s">
        <v>98</v>
      </c>
      <c r="M524" s="74" t="s">
        <v>12475</v>
      </c>
      <c r="N524" s="74" t="s">
        <v>10986</v>
      </c>
      <c r="O524" s="159"/>
      <c r="P524" s="77" t="s">
        <v>2832</v>
      </c>
      <c r="Q524" s="77" t="s">
        <v>30</v>
      </c>
      <c r="R524" s="77" t="s">
        <v>2829</v>
      </c>
      <c r="S524" s="77"/>
      <c r="T524" s="77"/>
      <c r="U524" s="77" t="s">
        <v>11714</v>
      </c>
      <c r="V524" s="74" t="s">
        <v>97</v>
      </c>
      <c r="W524" s="100"/>
      <c r="X524" s="99"/>
      <c r="Y524" s="99"/>
      <c r="Z524" s="100"/>
      <c r="AA524" s="99" t="s">
        <v>2835</v>
      </c>
      <c r="AB524" s="99"/>
      <c r="AC524" s="100" t="s">
        <v>2833</v>
      </c>
      <c r="AD524" s="100" t="s">
        <v>2834</v>
      </c>
      <c r="AE524" s="83"/>
      <c r="AF524" s="54"/>
      <c r="AG524" s="78" t="s">
        <v>10998</v>
      </c>
      <c r="AH524" s="77" t="s">
        <v>354</v>
      </c>
      <c r="AI524" s="77" t="s">
        <v>1350</v>
      </c>
      <c r="AJ524" s="77" t="s">
        <v>1351</v>
      </c>
      <c r="AK524" s="77" t="s">
        <v>1352</v>
      </c>
      <c r="AL524" s="77" t="s">
        <v>1353</v>
      </c>
      <c r="AM524" s="77" t="s">
        <v>170</v>
      </c>
      <c r="AN524" s="77" t="s">
        <v>679</v>
      </c>
      <c r="AO524" s="77" t="s">
        <v>2660</v>
      </c>
      <c r="AP524" s="77" t="s">
        <v>2661</v>
      </c>
      <c r="AQ524" s="77"/>
      <c r="AR524" s="79">
        <f>COUNTIF('Jalon + top _horaire passage'!A:A,A524)+IF(W524&lt;&gt;"",COUNTIF('Jalon + top _horaire passage'!A:A,W524),0)+IF(X524&lt;&gt;"",COUNTIF('Jalon + top _horaire passage'!A:A,X524),0)+IF(Y524&lt;&gt;"",COUNTIF('Jalon + top _horaire passage'!A:A,Y524),0)+IF(AA524&lt;&gt;"",COUNTIF('Jalon + top _horaire passage'!A:A,AA524),0)+IF(AB524&lt;&gt;"",COUNTIF('Jalon + top _horaire passage'!A:A,AB524),0)+IF(AD524&lt;&gt;"",COUNTIF('Jalon + top _horaire passage'!A:A,AD524),0)</f>
        <v>0</v>
      </c>
    </row>
    <row r="525" spans="1:44" x14ac:dyDescent="0.3">
      <c r="A525" s="77" t="s">
        <v>2836</v>
      </c>
      <c r="B525" s="159" t="s">
        <v>2837</v>
      </c>
      <c r="C525" s="78" t="s">
        <v>676</v>
      </c>
      <c r="D525" s="77" t="s">
        <v>42</v>
      </c>
      <c r="E525" s="77" t="s">
        <v>2836</v>
      </c>
      <c r="F525" s="77" t="s">
        <v>12385</v>
      </c>
      <c r="G525" s="77" t="s">
        <v>2708</v>
      </c>
      <c r="H525" s="77" t="s">
        <v>44</v>
      </c>
      <c r="I525" s="77" t="s">
        <v>166</v>
      </c>
      <c r="J525" s="77" t="s">
        <v>19</v>
      </c>
      <c r="K525" s="78" t="s">
        <v>34</v>
      </c>
      <c r="L525" s="77" t="s">
        <v>98</v>
      </c>
      <c r="M525" s="74" t="s">
        <v>12475</v>
      </c>
      <c r="N525" s="74" t="s">
        <v>13</v>
      </c>
      <c r="O525" s="159"/>
      <c r="P525" s="77" t="s">
        <v>2838</v>
      </c>
      <c r="Q525" s="77" t="s">
        <v>30</v>
      </c>
      <c r="R525" s="77" t="s">
        <v>2836</v>
      </c>
      <c r="S525" s="77"/>
      <c r="T525" s="77"/>
      <c r="U525" s="77" t="s">
        <v>11715</v>
      </c>
      <c r="V525" s="74" t="s">
        <v>97</v>
      </c>
      <c r="W525" s="100"/>
      <c r="X525" s="99"/>
      <c r="Y525" s="99"/>
      <c r="Z525" s="100"/>
      <c r="AA525" s="99" t="s">
        <v>2841</v>
      </c>
      <c r="AB525" s="99"/>
      <c r="AC525" s="100" t="s">
        <v>2839</v>
      </c>
      <c r="AD525" s="100" t="s">
        <v>2840</v>
      </c>
      <c r="AE525" s="83"/>
      <c r="AF525" s="54"/>
      <c r="AG525" s="78" t="s">
        <v>10998</v>
      </c>
      <c r="AH525" s="77" t="s">
        <v>354</v>
      </c>
      <c r="AI525" s="77" t="s">
        <v>1350</v>
      </c>
      <c r="AJ525" s="77" t="s">
        <v>1351</v>
      </c>
      <c r="AK525" s="77" t="s">
        <v>1352</v>
      </c>
      <c r="AL525" s="77" t="s">
        <v>1353</v>
      </c>
      <c r="AM525" s="77" t="s">
        <v>170</v>
      </c>
      <c r="AN525" s="77" t="s">
        <v>679</v>
      </c>
      <c r="AO525" s="77" t="s">
        <v>2660</v>
      </c>
      <c r="AP525" s="77" t="s">
        <v>2661</v>
      </c>
      <c r="AQ525" s="77"/>
      <c r="AR525" s="79">
        <f>COUNTIF('Jalon + top _horaire passage'!A:A,A525)+IF(W525&lt;&gt;"",COUNTIF('Jalon + top _horaire passage'!A:A,W525),0)+IF(X525&lt;&gt;"",COUNTIF('Jalon + top _horaire passage'!A:A,X525),0)+IF(Y525&lt;&gt;"",COUNTIF('Jalon + top _horaire passage'!A:A,Y525),0)+IF(AA525&lt;&gt;"",COUNTIF('Jalon + top _horaire passage'!A:A,AA525),0)+IF(AB525&lt;&gt;"",COUNTIF('Jalon + top _horaire passage'!A:A,AB525),0)+IF(AD525&lt;&gt;"",COUNTIF('Jalon + top _horaire passage'!A:A,AD525),0)</f>
        <v>0</v>
      </c>
    </row>
    <row r="526" spans="1:44" x14ac:dyDescent="0.3">
      <c r="A526" s="77" t="s">
        <v>2842</v>
      </c>
      <c r="B526" s="159" t="s">
        <v>2843</v>
      </c>
      <c r="C526" s="78" t="s">
        <v>353</v>
      </c>
      <c r="D526" s="77" t="s">
        <v>1039</v>
      </c>
      <c r="E526" s="77" t="s">
        <v>2842</v>
      </c>
      <c r="F526" s="77" t="s">
        <v>3343</v>
      </c>
      <c r="G526" s="77" t="s">
        <v>349</v>
      </c>
      <c r="H526" s="77" t="s">
        <v>44</v>
      </c>
      <c r="I526" s="77" t="s">
        <v>166</v>
      </c>
      <c r="J526" s="77" t="s">
        <v>19</v>
      </c>
      <c r="K526" s="78" t="s">
        <v>18</v>
      </c>
      <c r="L526" s="77" t="s">
        <v>98</v>
      </c>
      <c r="M526" s="74" t="s">
        <v>12475</v>
      </c>
      <c r="N526" s="74" t="s">
        <v>10986</v>
      </c>
      <c r="O526" s="159"/>
      <c r="P526" s="77" t="s">
        <v>2844</v>
      </c>
      <c r="Q526" s="77" t="s">
        <v>30</v>
      </c>
      <c r="R526" s="77" t="s">
        <v>2842</v>
      </c>
      <c r="S526" s="77"/>
      <c r="T526" s="77"/>
      <c r="U526" s="77" t="s">
        <v>11716</v>
      </c>
      <c r="V526" s="74" t="s">
        <v>97</v>
      </c>
      <c r="W526" s="100"/>
      <c r="X526" s="99"/>
      <c r="Y526" s="99"/>
      <c r="Z526" s="100"/>
      <c r="AA526" s="99" t="s">
        <v>2847</v>
      </c>
      <c r="AB526" s="99"/>
      <c r="AC526" s="100" t="s">
        <v>2845</v>
      </c>
      <c r="AD526" s="100" t="s">
        <v>2846</v>
      </c>
      <c r="AE526" s="83"/>
      <c r="AF526" s="54"/>
      <c r="AG526" s="78" t="s">
        <v>10998</v>
      </c>
      <c r="AH526" s="77" t="s">
        <v>354</v>
      </c>
      <c r="AI526" s="77" t="s">
        <v>355</v>
      </c>
      <c r="AJ526" s="77" t="s">
        <v>356</v>
      </c>
      <c r="AK526" s="77" t="s">
        <v>357</v>
      </c>
      <c r="AL526" s="77" t="s">
        <v>358</v>
      </c>
      <c r="AM526" s="77" t="s">
        <v>170</v>
      </c>
      <c r="AN526" s="77" t="s">
        <v>359</v>
      </c>
      <c r="AO526" s="77" t="s">
        <v>360</v>
      </c>
      <c r="AP526" s="77" t="s">
        <v>360</v>
      </c>
      <c r="AQ526" s="77"/>
      <c r="AR526" s="79">
        <f>COUNTIF('Jalon + top _horaire passage'!A:A,A526)+IF(W526&lt;&gt;"",COUNTIF('Jalon + top _horaire passage'!A:A,W526),0)+IF(X526&lt;&gt;"",COUNTIF('Jalon + top _horaire passage'!A:A,X526),0)+IF(Y526&lt;&gt;"",COUNTIF('Jalon + top _horaire passage'!A:A,Y526),0)+IF(AA526&lt;&gt;"",COUNTIF('Jalon + top _horaire passage'!A:A,AA526),0)+IF(AB526&lt;&gt;"",COUNTIF('Jalon + top _horaire passage'!A:A,AB526),0)+IF(AD526&lt;&gt;"",COUNTIF('Jalon + top _horaire passage'!A:A,AD526),0)</f>
        <v>0</v>
      </c>
    </row>
    <row r="527" spans="1:44" x14ac:dyDescent="0.3">
      <c r="A527" s="77" t="s">
        <v>2848</v>
      </c>
      <c r="B527" s="159" t="s">
        <v>2849</v>
      </c>
      <c r="C527" s="78" t="s">
        <v>353</v>
      </c>
      <c r="D527" s="77" t="s">
        <v>42</v>
      </c>
      <c r="E527" s="77" t="s">
        <v>2848</v>
      </c>
      <c r="F527" s="77" t="s">
        <v>2695</v>
      </c>
      <c r="G527" s="77" t="s">
        <v>2688</v>
      </c>
      <c r="H527" s="77" t="s">
        <v>44</v>
      </c>
      <c r="I527" s="77" t="s">
        <v>166</v>
      </c>
      <c r="J527" s="77" t="s">
        <v>19</v>
      </c>
      <c r="K527" s="78" t="s">
        <v>34</v>
      </c>
      <c r="L527" s="77" t="s">
        <v>98</v>
      </c>
      <c r="M527" s="74" t="s">
        <v>12475</v>
      </c>
      <c r="N527" s="74" t="s">
        <v>13</v>
      </c>
      <c r="O527" s="159"/>
      <c r="P527" s="77" t="s">
        <v>2850</v>
      </c>
      <c r="Q527" s="77" t="s">
        <v>30</v>
      </c>
      <c r="R527" s="77" t="s">
        <v>2848</v>
      </c>
      <c r="S527" s="77"/>
      <c r="T527" s="77"/>
      <c r="U527" s="77" t="s">
        <v>11757</v>
      </c>
      <c r="V527" s="74" t="s">
        <v>97</v>
      </c>
      <c r="W527" s="100"/>
      <c r="X527" s="99"/>
      <c r="Y527" s="99"/>
      <c r="Z527" s="100"/>
      <c r="AA527" s="99" t="s">
        <v>2853</v>
      </c>
      <c r="AB527" s="99"/>
      <c r="AC527" s="100" t="s">
        <v>2851</v>
      </c>
      <c r="AD527" s="100" t="s">
        <v>2852</v>
      </c>
      <c r="AE527" s="83"/>
      <c r="AF527" s="54"/>
      <c r="AG527" s="78" t="s">
        <v>10998</v>
      </c>
      <c r="AH527" s="77" t="s">
        <v>354</v>
      </c>
      <c r="AI527" s="77" t="s">
        <v>355</v>
      </c>
      <c r="AJ527" s="77" t="s">
        <v>356</v>
      </c>
      <c r="AK527" s="77" t="s">
        <v>357</v>
      </c>
      <c r="AL527" s="77" t="s">
        <v>358</v>
      </c>
      <c r="AM527" s="77" t="s">
        <v>170</v>
      </c>
      <c r="AN527" s="77" t="s">
        <v>359</v>
      </c>
      <c r="AO527" s="77" t="s">
        <v>1739</v>
      </c>
      <c r="AP527" s="77" t="s">
        <v>1740</v>
      </c>
      <c r="AQ527" s="77"/>
      <c r="AR527" s="79">
        <f>COUNTIF('Jalon + top _horaire passage'!A:A,A527)+IF(W527&lt;&gt;"",COUNTIF('Jalon + top _horaire passage'!A:A,W527),0)+IF(X527&lt;&gt;"",COUNTIF('Jalon + top _horaire passage'!A:A,X527),0)+IF(Y527&lt;&gt;"",COUNTIF('Jalon + top _horaire passage'!A:A,Y527),0)+IF(AA527&lt;&gt;"",COUNTIF('Jalon + top _horaire passage'!A:A,AA527),0)+IF(AB527&lt;&gt;"",COUNTIF('Jalon + top _horaire passage'!A:A,AB527),0)+IF(AD527&lt;&gt;"",COUNTIF('Jalon + top _horaire passage'!A:A,AD527),0)</f>
        <v>0</v>
      </c>
    </row>
    <row r="528" spans="1:44" x14ac:dyDescent="0.3">
      <c r="A528" s="77" t="s">
        <v>2854</v>
      </c>
      <c r="B528" s="159" t="s">
        <v>2855</v>
      </c>
      <c r="C528" s="78" t="s">
        <v>353</v>
      </c>
      <c r="D528" s="77" t="s">
        <v>1039</v>
      </c>
      <c r="E528" s="77" t="s">
        <v>2854</v>
      </c>
      <c r="F528" s="77" t="s">
        <v>3343</v>
      </c>
      <c r="G528" s="77" t="s">
        <v>349</v>
      </c>
      <c r="H528" s="77" t="s">
        <v>44</v>
      </c>
      <c r="I528" s="77" t="s">
        <v>166</v>
      </c>
      <c r="J528" s="77" t="s">
        <v>19</v>
      </c>
      <c r="K528" s="78" t="s">
        <v>18</v>
      </c>
      <c r="L528" s="77" t="s">
        <v>98</v>
      </c>
      <c r="M528" s="74" t="s">
        <v>12475</v>
      </c>
      <c r="N528" s="74" t="s">
        <v>10986</v>
      </c>
      <c r="O528" s="159"/>
      <c r="P528" s="77"/>
      <c r="Q528" s="77" t="s">
        <v>30</v>
      </c>
      <c r="R528" s="77" t="s">
        <v>2854</v>
      </c>
      <c r="S528" s="77"/>
      <c r="T528" s="77"/>
      <c r="U528" s="77" t="s">
        <v>11717</v>
      </c>
      <c r="V528" s="74" t="s">
        <v>97</v>
      </c>
      <c r="W528" s="100"/>
      <c r="X528" s="99"/>
      <c r="Y528" s="99"/>
      <c r="Z528" s="100"/>
      <c r="AA528" s="99" t="s">
        <v>2858</v>
      </c>
      <c r="AB528" s="99"/>
      <c r="AC528" s="100" t="s">
        <v>2856</v>
      </c>
      <c r="AD528" s="100" t="s">
        <v>2857</v>
      </c>
      <c r="AE528" s="83"/>
      <c r="AF528" s="54"/>
      <c r="AG528" s="78" t="s">
        <v>10998</v>
      </c>
      <c r="AH528" s="77" t="s">
        <v>354</v>
      </c>
      <c r="AI528" s="77" t="s">
        <v>355</v>
      </c>
      <c r="AJ528" s="77" t="s">
        <v>356</v>
      </c>
      <c r="AK528" s="77" t="s">
        <v>357</v>
      </c>
      <c r="AL528" s="77" t="s">
        <v>358</v>
      </c>
      <c r="AM528" s="77" t="s">
        <v>170</v>
      </c>
      <c r="AN528" s="77" t="s">
        <v>359</v>
      </c>
      <c r="AO528" s="77" t="s">
        <v>360</v>
      </c>
      <c r="AP528" s="77" t="s">
        <v>360</v>
      </c>
      <c r="AQ528" s="77"/>
      <c r="AR528" s="79">
        <f>COUNTIF('Jalon + top _horaire passage'!A:A,A528)+IF(W528&lt;&gt;"",COUNTIF('Jalon + top _horaire passage'!A:A,W528),0)+IF(X528&lt;&gt;"",COUNTIF('Jalon + top _horaire passage'!A:A,X528),0)+IF(Y528&lt;&gt;"",COUNTIF('Jalon + top _horaire passage'!A:A,Y528),0)+IF(AA528&lt;&gt;"",COUNTIF('Jalon + top _horaire passage'!A:A,AA528),0)+IF(AB528&lt;&gt;"",COUNTIF('Jalon + top _horaire passage'!A:A,AB528),0)+IF(AD528&lt;&gt;"",COUNTIF('Jalon + top _horaire passage'!A:A,AD528),0)</f>
        <v>0</v>
      </c>
    </row>
    <row r="529" spans="1:44" x14ac:dyDescent="0.3">
      <c r="A529" s="77" t="s">
        <v>2859</v>
      </c>
      <c r="B529" s="159" t="s">
        <v>2860</v>
      </c>
      <c r="C529" s="78" t="s">
        <v>353</v>
      </c>
      <c r="D529" s="77" t="s">
        <v>1039</v>
      </c>
      <c r="E529" s="77" t="s">
        <v>2859</v>
      </c>
      <c r="F529" s="77" t="s">
        <v>3343</v>
      </c>
      <c r="G529" s="77" t="s">
        <v>349</v>
      </c>
      <c r="H529" s="77" t="s">
        <v>44</v>
      </c>
      <c r="I529" s="77" t="s">
        <v>166</v>
      </c>
      <c r="J529" s="77" t="s">
        <v>19</v>
      </c>
      <c r="K529" s="78" t="s">
        <v>18</v>
      </c>
      <c r="L529" s="77" t="s">
        <v>98</v>
      </c>
      <c r="M529" s="74" t="s">
        <v>12475</v>
      </c>
      <c r="N529" s="74" t="s">
        <v>10986</v>
      </c>
      <c r="O529" s="159"/>
      <c r="P529" s="77"/>
      <c r="Q529" s="77" t="s">
        <v>30</v>
      </c>
      <c r="R529" s="77" t="s">
        <v>2859</v>
      </c>
      <c r="S529" s="77"/>
      <c r="T529" s="77"/>
      <c r="U529" s="77" t="s">
        <v>11718</v>
      </c>
      <c r="V529" s="74" t="s">
        <v>97</v>
      </c>
      <c r="W529" s="100"/>
      <c r="X529" s="99"/>
      <c r="Y529" s="99"/>
      <c r="Z529" s="100"/>
      <c r="AA529" s="99" t="s">
        <v>2863</v>
      </c>
      <c r="AB529" s="99"/>
      <c r="AC529" s="100" t="s">
        <v>2861</v>
      </c>
      <c r="AD529" s="100" t="s">
        <v>2862</v>
      </c>
      <c r="AE529" s="83"/>
      <c r="AF529" s="54"/>
      <c r="AG529" s="78" t="s">
        <v>10998</v>
      </c>
      <c r="AH529" s="77" t="s">
        <v>354</v>
      </c>
      <c r="AI529" s="77" t="s">
        <v>355</v>
      </c>
      <c r="AJ529" s="77" t="s">
        <v>356</v>
      </c>
      <c r="AK529" s="77" t="s">
        <v>357</v>
      </c>
      <c r="AL529" s="77" t="s">
        <v>358</v>
      </c>
      <c r="AM529" s="77" t="s">
        <v>170</v>
      </c>
      <c r="AN529" s="77" t="s">
        <v>359</v>
      </c>
      <c r="AO529" s="77" t="s">
        <v>360</v>
      </c>
      <c r="AP529" s="77" t="s">
        <v>360</v>
      </c>
      <c r="AQ529" s="77"/>
      <c r="AR529" s="79">
        <f>COUNTIF('Jalon + top _horaire passage'!A:A,A529)+IF(W529&lt;&gt;"",COUNTIF('Jalon + top _horaire passage'!A:A,W529),0)+IF(X529&lt;&gt;"",COUNTIF('Jalon + top _horaire passage'!A:A,X529),0)+IF(Y529&lt;&gt;"",COUNTIF('Jalon + top _horaire passage'!A:A,Y529),0)+IF(AA529&lt;&gt;"",COUNTIF('Jalon + top _horaire passage'!A:A,AA529),0)+IF(AB529&lt;&gt;"",COUNTIF('Jalon + top _horaire passage'!A:A,AB529),0)+IF(AD529&lt;&gt;"",COUNTIF('Jalon + top _horaire passage'!A:A,AD529),0)</f>
        <v>0</v>
      </c>
    </row>
    <row r="530" spans="1:44" x14ac:dyDescent="0.3">
      <c r="A530" s="77" t="s">
        <v>2864</v>
      </c>
      <c r="B530" s="159" t="s">
        <v>2865</v>
      </c>
      <c r="C530" s="78" t="s">
        <v>353</v>
      </c>
      <c r="D530" s="77" t="s">
        <v>42</v>
      </c>
      <c r="E530" s="77" t="s">
        <v>2864</v>
      </c>
      <c r="F530" s="77" t="s">
        <v>3343</v>
      </c>
      <c r="G530" s="77" t="s">
        <v>349</v>
      </c>
      <c r="H530" s="77" t="s">
        <v>44</v>
      </c>
      <c r="I530" s="77" t="s">
        <v>166</v>
      </c>
      <c r="J530" s="77" t="s">
        <v>19</v>
      </c>
      <c r="K530" s="78" t="s">
        <v>34</v>
      </c>
      <c r="L530" s="77" t="s">
        <v>15</v>
      </c>
      <c r="M530" s="74" t="s">
        <v>12475</v>
      </c>
      <c r="N530" s="74" t="s">
        <v>13</v>
      </c>
      <c r="O530" s="159"/>
      <c r="P530" s="77" t="s">
        <v>2866</v>
      </c>
      <c r="Q530" s="77" t="s">
        <v>30</v>
      </c>
      <c r="R530" s="77" t="s">
        <v>2864</v>
      </c>
      <c r="S530" s="77"/>
      <c r="T530" s="77"/>
      <c r="U530" s="77" t="s">
        <v>2867</v>
      </c>
      <c r="V530" s="74" t="s">
        <v>97</v>
      </c>
      <c r="W530" s="100"/>
      <c r="X530" s="99"/>
      <c r="Y530" s="99"/>
      <c r="Z530" s="100"/>
      <c r="AA530" s="99" t="s">
        <v>2870</v>
      </c>
      <c r="AB530" s="99"/>
      <c r="AC530" s="100" t="s">
        <v>2868</v>
      </c>
      <c r="AD530" s="100" t="s">
        <v>2869</v>
      </c>
      <c r="AE530" s="83"/>
      <c r="AF530" s="54"/>
      <c r="AG530" s="78" t="s">
        <v>10999</v>
      </c>
      <c r="AH530" s="77" t="s">
        <v>354</v>
      </c>
      <c r="AI530" s="77" t="s">
        <v>355</v>
      </c>
      <c r="AJ530" s="77" t="s">
        <v>356</v>
      </c>
      <c r="AK530" s="77" t="s">
        <v>357</v>
      </c>
      <c r="AL530" s="77" t="s">
        <v>358</v>
      </c>
      <c r="AM530" s="77" t="s">
        <v>170</v>
      </c>
      <c r="AN530" s="77" t="s">
        <v>359</v>
      </c>
      <c r="AO530" s="77" t="s">
        <v>360</v>
      </c>
      <c r="AP530" s="77" t="s">
        <v>360</v>
      </c>
      <c r="AQ530" s="77"/>
      <c r="AR530" s="79">
        <f>COUNTIF('Jalon + top _horaire passage'!A:A,A530)+IF(W530&lt;&gt;"",COUNTIF('Jalon + top _horaire passage'!A:A,W530),0)+IF(X530&lt;&gt;"",COUNTIF('Jalon + top _horaire passage'!A:A,X530),0)+IF(Y530&lt;&gt;"",COUNTIF('Jalon + top _horaire passage'!A:A,Y530),0)+IF(AA530&lt;&gt;"",COUNTIF('Jalon + top _horaire passage'!A:A,AA530),0)+IF(AB530&lt;&gt;"",COUNTIF('Jalon + top _horaire passage'!A:A,AB530),0)+IF(AD530&lt;&gt;"",COUNTIF('Jalon + top _horaire passage'!A:A,AD530),0)</f>
        <v>0</v>
      </c>
    </row>
    <row r="531" spans="1:44" x14ac:dyDescent="0.3">
      <c r="A531" s="77" t="s">
        <v>2871</v>
      </c>
      <c r="B531" s="159" t="s">
        <v>2865</v>
      </c>
      <c r="C531" s="78" t="s">
        <v>353</v>
      </c>
      <c r="D531" s="77" t="s">
        <v>42</v>
      </c>
      <c r="E531" s="77" t="s">
        <v>2871</v>
      </c>
      <c r="F531" s="77" t="s">
        <v>12387</v>
      </c>
      <c r="G531" s="77" t="s">
        <v>2806</v>
      </c>
      <c r="H531" s="77" t="s">
        <v>44</v>
      </c>
      <c r="I531" s="77" t="s">
        <v>166</v>
      </c>
      <c r="J531" s="77" t="s">
        <v>571</v>
      </c>
      <c r="K531" s="78" t="s">
        <v>34</v>
      </c>
      <c r="L531" s="77" t="s">
        <v>98</v>
      </c>
      <c r="M531" s="74" t="s">
        <v>12475</v>
      </c>
      <c r="N531" s="74" t="s">
        <v>13</v>
      </c>
      <c r="O531" s="159"/>
      <c r="P531" s="77" t="s">
        <v>2872</v>
      </c>
      <c r="Q531" s="77" t="s">
        <v>30</v>
      </c>
      <c r="R531" s="77" t="s">
        <v>2871</v>
      </c>
      <c r="S531" s="77"/>
      <c r="T531" s="77" t="s">
        <v>9241</v>
      </c>
      <c r="U531" s="77" t="s">
        <v>2873</v>
      </c>
      <c r="V531" s="74" t="s">
        <v>988</v>
      </c>
      <c r="W531" s="100"/>
      <c r="X531" s="99"/>
      <c r="Y531" s="99"/>
      <c r="Z531" s="100"/>
      <c r="AA531" s="99" t="s">
        <v>2876</v>
      </c>
      <c r="AB531" s="99"/>
      <c r="AC531" s="100" t="s">
        <v>2874</v>
      </c>
      <c r="AD531" s="100" t="s">
        <v>2875</v>
      </c>
      <c r="AE531" s="83"/>
      <c r="AF531" s="54"/>
      <c r="AG531" s="78" t="s">
        <v>12308</v>
      </c>
      <c r="AH531" s="77" t="s">
        <v>354</v>
      </c>
      <c r="AI531" s="77" t="s">
        <v>355</v>
      </c>
      <c r="AJ531" s="77" t="s">
        <v>356</v>
      </c>
      <c r="AK531" s="77" t="s">
        <v>357</v>
      </c>
      <c r="AL531" s="77" t="s">
        <v>358</v>
      </c>
      <c r="AM531" s="77" t="s">
        <v>170</v>
      </c>
      <c r="AN531" s="77" t="s">
        <v>359</v>
      </c>
      <c r="AO531" s="77" t="s">
        <v>360</v>
      </c>
      <c r="AP531" s="77" t="s">
        <v>360</v>
      </c>
      <c r="AQ531" s="77"/>
      <c r="AR531" s="79">
        <f>COUNTIF('Jalon + top _horaire passage'!A:A,A531)+IF(W531&lt;&gt;"",COUNTIF('Jalon + top _horaire passage'!A:A,W531),0)+IF(X531&lt;&gt;"",COUNTIF('Jalon + top _horaire passage'!A:A,X531),0)+IF(Y531&lt;&gt;"",COUNTIF('Jalon + top _horaire passage'!A:A,Y531),0)+IF(AA531&lt;&gt;"",COUNTIF('Jalon + top _horaire passage'!A:A,AA531),0)+IF(AB531&lt;&gt;"",COUNTIF('Jalon + top _horaire passage'!A:A,AB531),0)+IF(AD531&lt;&gt;"",COUNTIF('Jalon + top _horaire passage'!A:A,AD531),0)</f>
        <v>0</v>
      </c>
    </row>
    <row r="532" spans="1:44" x14ac:dyDescent="0.3">
      <c r="A532" s="77" t="s">
        <v>2877</v>
      </c>
      <c r="B532" s="159" t="s">
        <v>2865</v>
      </c>
      <c r="C532" s="78" t="s">
        <v>353</v>
      </c>
      <c r="D532" s="77" t="s">
        <v>42</v>
      </c>
      <c r="E532" s="77" t="s">
        <v>2877</v>
      </c>
      <c r="F532" s="77" t="s">
        <v>12387</v>
      </c>
      <c r="G532" s="77" t="s">
        <v>2806</v>
      </c>
      <c r="H532" s="77" t="s">
        <v>44</v>
      </c>
      <c r="I532" s="77" t="s">
        <v>166</v>
      </c>
      <c r="J532" s="77" t="s">
        <v>571</v>
      </c>
      <c r="K532" s="78" t="s">
        <v>34</v>
      </c>
      <c r="L532" s="77" t="s">
        <v>98</v>
      </c>
      <c r="M532" s="74" t="s">
        <v>12475</v>
      </c>
      <c r="N532" s="74" t="s">
        <v>13</v>
      </c>
      <c r="O532" s="159"/>
      <c r="P532" s="77" t="s">
        <v>2878</v>
      </c>
      <c r="Q532" s="77" t="s">
        <v>30</v>
      </c>
      <c r="R532" s="77" t="s">
        <v>2877</v>
      </c>
      <c r="S532" s="77"/>
      <c r="T532" s="77" t="s">
        <v>9241</v>
      </c>
      <c r="U532" s="77" t="s">
        <v>2879</v>
      </c>
      <c r="V532" s="74" t="s">
        <v>216</v>
      </c>
      <c r="W532" s="100"/>
      <c r="X532" s="99"/>
      <c r="Y532" s="99"/>
      <c r="Z532" s="100"/>
      <c r="AA532" s="99" t="s">
        <v>2882</v>
      </c>
      <c r="AB532" s="99"/>
      <c r="AC532" s="100" t="s">
        <v>2880</v>
      </c>
      <c r="AD532" s="100" t="s">
        <v>2881</v>
      </c>
      <c r="AE532" s="83"/>
      <c r="AF532" s="54"/>
      <c r="AG532" s="78" t="s">
        <v>12307</v>
      </c>
      <c r="AH532" s="77" t="s">
        <v>354</v>
      </c>
      <c r="AI532" s="77" t="s">
        <v>355</v>
      </c>
      <c r="AJ532" s="77" t="s">
        <v>356</v>
      </c>
      <c r="AK532" s="77" t="s">
        <v>357</v>
      </c>
      <c r="AL532" s="77" t="s">
        <v>358</v>
      </c>
      <c r="AM532" s="77" t="s">
        <v>170</v>
      </c>
      <c r="AN532" s="77" t="s">
        <v>359</v>
      </c>
      <c r="AO532" s="77" t="s">
        <v>360</v>
      </c>
      <c r="AP532" s="77" t="s">
        <v>360</v>
      </c>
      <c r="AQ532" s="77"/>
      <c r="AR532" s="79">
        <f>COUNTIF('Jalon + top _horaire passage'!A:A,A532)+IF(W532&lt;&gt;"",COUNTIF('Jalon + top _horaire passage'!A:A,W532),0)+IF(X532&lt;&gt;"",COUNTIF('Jalon + top _horaire passage'!A:A,X532),0)+IF(Y532&lt;&gt;"",COUNTIF('Jalon + top _horaire passage'!A:A,Y532),0)+IF(AA532&lt;&gt;"",COUNTIF('Jalon + top _horaire passage'!A:A,AA532),0)+IF(AB532&lt;&gt;"",COUNTIF('Jalon + top _horaire passage'!A:A,AB532),0)+IF(AD532&lt;&gt;"",COUNTIF('Jalon + top _horaire passage'!A:A,AD532),0)</f>
        <v>0</v>
      </c>
    </row>
    <row r="533" spans="1:44" x14ac:dyDescent="0.3">
      <c r="A533" s="77" t="s">
        <v>2883</v>
      </c>
      <c r="B533" s="159" t="s">
        <v>2885</v>
      </c>
      <c r="C533" s="78" t="s">
        <v>199</v>
      </c>
      <c r="D533" s="77" t="s">
        <v>42</v>
      </c>
      <c r="E533" s="77" t="s">
        <v>2883</v>
      </c>
      <c r="F533" s="77" t="s">
        <v>9850</v>
      </c>
      <c r="G533" s="77" t="s">
        <v>2884</v>
      </c>
      <c r="H533" s="77" t="s">
        <v>44</v>
      </c>
      <c r="I533" s="77" t="s">
        <v>17</v>
      </c>
      <c r="J533" s="77" t="s">
        <v>19</v>
      </c>
      <c r="K533" s="78" t="s">
        <v>34</v>
      </c>
      <c r="L533" s="77" t="s">
        <v>98</v>
      </c>
      <c r="M533" s="74" t="s">
        <v>12473</v>
      </c>
      <c r="N533" s="74" t="s">
        <v>13</v>
      </c>
      <c r="O533" s="159"/>
      <c r="P533" s="77" t="s">
        <v>2886</v>
      </c>
      <c r="Q533" s="77" t="s">
        <v>30</v>
      </c>
      <c r="R533" s="77" t="s">
        <v>2883</v>
      </c>
      <c r="S533" s="77"/>
      <c r="T533" s="77"/>
      <c r="U533" s="77" t="s">
        <v>11541</v>
      </c>
      <c r="V533" s="74" t="s">
        <v>97</v>
      </c>
      <c r="W533" s="100"/>
      <c r="X533" s="99"/>
      <c r="Y533" s="99"/>
      <c r="Z533" s="100"/>
      <c r="AA533" s="99" t="s">
        <v>2889</v>
      </c>
      <c r="AB533" s="99"/>
      <c r="AC533" s="100" t="s">
        <v>2887</v>
      </c>
      <c r="AD533" s="100" t="s">
        <v>2888</v>
      </c>
      <c r="AE533" s="83"/>
      <c r="AF533" s="54"/>
      <c r="AG533" s="78" t="s">
        <v>10998</v>
      </c>
      <c r="AH533" s="77" t="s">
        <v>20</v>
      </c>
      <c r="AI533" s="77" t="s">
        <v>21</v>
      </c>
      <c r="AJ533" s="77" t="s">
        <v>22</v>
      </c>
      <c r="AK533" s="77" t="s">
        <v>23</v>
      </c>
      <c r="AL533" s="77" t="s">
        <v>1106</v>
      </c>
      <c r="AM533" s="77" t="s">
        <v>25</v>
      </c>
      <c r="AN533" s="77" t="s">
        <v>202</v>
      </c>
      <c r="AO533" s="77" t="s">
        <v>1107</v>
      </c>
      <c r="AP533" s="77" t="s">
        <v>1108</v>
      </c>
      <c r="AQ533" s="77"/>
      <c r="AR533" s="79">
        <f>COUNTIF('Jalon + top _horaire passage'!A:A,A533)+IF(W533&lt;&gt;"",COUNTIF('Jalon + top _horaire passage'!A:A,W533),0)+IF(X533&lt;&gt;"",COUNTIF('Jalon + top _horaire passage'!A:A,X533),0)+IF(Y533&lt;&gt;"",COUNTIF('Jalon + top _horaire passage'!A:A,Y533),0)+IF(AA533&lt;&gt;"",COUNTIF('Jalon + top _horaire passage'!A:A,AA533),0)+IF(AB533&lt;&gt;"",COUNTIF('Jalon + top _horaire passage'!A:A,AB533),0)+IF(AD533&lt;&gt;"",COUNTIF('Jalon + top _horaire passage'!A:A,AD533),0)</f>
        <v>0</v>
      </c>
    </row>
    <row r="534" spans="1:44" x14ac:dyDescent="0.3">
      <c r="A534" s="77" t="s">
        <v>2890</v>
      </c>
      <c r="B534" s="159" t="s">
        <v>2885</v>
      </c>
      <c r="C534" s="78" t="s">
        <v>199</v>
      </c>
      <c r="D534" s="77" t="s">
        <v>42</v>
      </c>
      <c r="E534" s="77" t="s">
        <v>2890</v>
      </c>
      <c r="F534" s="77" t="s">
        <v>9850</v>
      </c>
      <c r="G534" s="77" t="s">
        <v>2884</v>
      </c>
      <c r="H534" s="77" t="s">
        <v>44</v>
      </c>
      <c r="I534" s="77" t="s">
        <v>17</v>
      </c>
      <c r="J534" s="77" t="s">
        <v>19</v>
      </c>
      <c r="K534" s="78" t="s">
        <v>34</v>
      </c>
      <c r="L534" s="77" t="s">
        <v>98</v>
      </c>
      <c r="M534" s="74" t="s">
        <v>12473</v>
      </c>
      <c r="N534" s="74" t="s">
        <v>13</v>
      </c>
      <c r="O534" s="159"/>
      <c r="P534" s="77" t="s">
        <v>2891</v>
      </c>
      <c r="Q534" s="77" t="s">
        <v>30</v>
      </c>
      <c r="R534" s="77" t="s">
        <v>2890</v>
      </c>
      <c r="S534" s="77"/>
      <c r="T534" s="77"/>
      <c r="U534" s="77" t="s">
        <v>11542</v>
      </c>
      <c r="V534" s="74" t="s">
        <v>97</v>
      </c>
      <c r="W534" s="100"/>
      <c r="X534" s="99"/>
      <c r="Y534" s="99"/>
      <c r="Z534" s="100"/>
      <c r="AA534" s="99" t="s">
        <v>2894</v>
      </c>
      <c r="AB534" s="99"/>
      <c r="AC534" s="100" t="s">
        <v>2892</v>
      </c>
      <c r="AD534" s="100" t="s">
        <v>2893</v>
      </c>
      <c r="AE534" s="83"/>
      <c r="AF534" s="54"/>
      <c r="AG534" s="78" t="s">
        <v>10998</v>
      </c>
      <c r="AH534" s="77" t="s">
        <v>20</v>
      </c>
      <c r="AI534" s="77" t="s">
        <v>21</v>
      </c>
      <c r="AJ534" s="77" t="s">
        <v>22</v>
      </c>
      <c r="AK534" s="77" t="s">
        <v>23</v>
      </c>
      <c r="AL534" s="77" t="s">
        <v>1106</v>
      </c>
      <c r="AM534" s="77" t="s">
        <v>25</v>
      </c>
      <c r="AN534" s="77" t="s">
        <v>202</v>
      </c>
      <c r="AO534" s="77" t="s">
        <v>1107</v>
      </c>
      <c r="AP534" s="77" t="s">
        <v>1108</v>
      </c>
      <c r="AQ534" s="77"/>
      <c r="AR534" s="79">
        <f>COUNTIF('Jalon + top _horaire passage'!A:A,A534)+IF(W534&lt;&gt;"",COUNTIF('Jalon + top _horaire passage'!A:A,W534),0)+IF(X534&lt;&gt;"",COUNTIF('Jalon + top _horaire passage'!A:A,X534),0)+IF(Y534&lt;&gt;"",COUNTIF('Jalon + top _horaire passage'!A:A,Y534),0)+IF(AA534&lt;&gt;"",COUNTIF('Jalon + top _horaire passage'!A:A,AA534),0)+IF(AB534&lt;&gt;"",COUNTIF('Jalon + top _horaire passage'!A:A,AB534),0)+IF(AD534&lt;&gt;"",COUNTIF('Jalon + top _horaire passage'!A:A,AD534),0)</f>
        <v>0</v>
      </c>
    </row>
    <row r="535" spans="1:44" x14ac:dyDescent="0.3">
      <c r="A535" s="77" t="s">
        <v>2895</v>
      </c>
      <c r="B535" s="159" t="s">
        <v>2896</v>
      </c>
      <c r="C535" s="78" t="s">
        <v>40</v>
      </c>
      <c r="D535" s="77" t="s">
        <v>42</v>
      </c>
      <c r="E535" s="77" t="s">
        <v>2895</v>
      </c>
      <c r="F535" s="77" t="s">
        <v>2228</v>
      </c>
      <c r="G535" s="77" t="s">
        <v>639</v>
      </c>
      <c r="H535" s="77" t="s">
        <v>44</v>
      </c>
      <c r="I535" s="77" t="s">
        <v>39</v>
      </c>
      <c r="J535" s="101" t="s">
        <v>237</v>
      </c>
      <c r="K535" s="78" t="s">
        <v>34</v>
      </c>
      <c r="L535" s="77" t="s">
        <v>98</v>
      </c>
      <c r="M535" s="74" t="s">
        <v>12474</v>
      </c>
      <c r="N535" s="74" t="s">
        <v>13</v>
      </c>
      <c r="O535" s="159"/>
      <c r="P535" s="77" t="s">
        <v>2897</v>
      </c>
      <c r="Q535" s="77" t="s">
        <v>30</v>
      </c>
      <c r="R535" s="77" t="s">
        <v>2895</v>
      </c>
      <c r="S535" s="77"/>
      <c r="T535" s="77"/>
      <c r="U535" s="77" t="s">
        <v>11262</v>
      </c>
      <c r="V535" s="74" t="s">
        <v>97</v>
      </c>
      <c r="W535" s="100"/>
      <c r="X535" s="99"/>
      <c r="Y535" s="99"/>
      <c r="Z535" s="100"/>
      <c r="AA535" s="99" t="s">
        <v>2900</v>
      </c>
      <c r="AB535" s="99"/>
      <c r="AC535" s="100" t="s">
        <v>2898</v>
      </c>
      <c r="AD535" s="100" t="s">
        <v>2899</v>
      </c>
      <c r="AE535" s="83"/>
      <c r="AF535" s="54"/>
      <c r="AG535" s="78" t="s">
        <v>10998</v>
      </c>
      <c r="AH535" s="77" t="s">
        <v>20</v>
      </c>
      <c r="AI535" s="77" t="s">
        <v>21</v>
      </c>
      <c r="AJ535" s="77" t="s">
        <v>46</v>
      </c>
      <c r="AK535" s="77" t="s">
        <v>47</v>
      </c>
      <c r="AL535" s="77" t="s">
        <v>48</v>
      </c>
      <c r="AM535" s="77" t="s">
        <v>25</v>
      </c>
      <c r="AN535" s="77" t="s">
        <v>49</v>
      </c>
      <c r="AO535" s="77" t="s">
        <v>50</v>
      </c>
      <c r="AP535" s="77" t="s">
        <v>51</v>
      </c>
      <c r="AQ535" s="77"/>
      <c r="AR535" s="79">
        <f>COUNTIF('Jalon + top _horaire passage'!A:A,A535)+IF(W535&lt;&gt;"",COUNTIF('Jalon + top _horaire passage'!A:A,W535),0)+IF(X535&lt;&gt;"",COUNTIF('Jalon + top _horaire passage'!A:A,X535),0)+IF(Y535&lt;&gt;"",COUNTIF('Jalon + top _horaire passage'!A:A,Y535),0)+IF(AA535&lt;&gt;"",COUNTIF('Jalon + top _horaire passage'!A:A,AA535),0)+IF(AB535&lt;&gt;"",COUNTIF('Jalon + top _horaire passage'!A:A,AB535),0)+IF(AD535&lt;&gt;"",COUNTIF('Jalon + top _horaire passage'!A:A,AD535),0)</f>
        <v>0</v>
      </c>
    </row>
    <row r="536" spans="1:44" x14ac:dyDescent="0.3">
      <c r="A536" s="77" t="s">
        <v>2901</v>
      </c>
      <c r="B536" s="159" t="s">
        <v>2902</v>
      </c>
      <c r="C536" s="78" t="s">
        <v>40</v>
      </c>
      <c r="D536" s="77" t="s">
        <v>362</v>
      </c>
      <c r="E536" s="77" t="s">
        <v>2901</v>
      </c>
      <c r="F536" s="77" t="s">
        <v>1808</v>
      </c>
      <c r="G536" s="77" t="s">
        <v>1347</v>
      </c>
      <c r="H536" s="77" t="s">
        <v>44</v>
      </c>
      <c r="I536" s="77" t="s">
        <v>39</v>
      </c>
      <c r="J536" s="77" t="s">
        <v>19</v>
      </c>
      <c r="K536" s="78" t="s">
        <v>18</v>
      </c>
      <c r="L536" s="77" t="s">
        <v>98</v>
      </c>
      <c r="M536" s="74" t="s">
        <v>12474</v>
      </c>
      <c r="N536" s="74" t="s">
        <v>10986</v>
      </c>
      <c r="O536" s="159"/>
      <c r="P536" s="77" t="s">
        <v>2903</v>
      </c>
      <c r="Q536" s="77" t="s">
        <v>30</v>
      </c>
      <c r="R536" s="77" t="s">
        <v>2901</v>
      </c>
      <c r="S536" s="77"/>
      <c r="T536" s="77"/>
      <c r="U536" s="77" t="s">
        <v>11263</v>
      </c>
      <c r="V536" s="74" t="s">
        <v>97</v>
      </c>
      <c r="W536" s="100"/>
      <c r="X536" s="99"/>
      <c r="Y536" s="99"/>
      <c r="Z536" s="100"/>
      <c r="AA536" s="99" t="s">
        <v>2906</v>
      </c>
      <c r="AB536" s="99"/>
      <c r="AC536" s="100" t="s">
        <v>2904</v>
      </c>
      <c r="AD536" s="100" t="s">
        <v>2905</v>
      </c>
      <c r="AE536" s="83"/>
      <c r="AF536" s="54"/>
      <c r="AG536" s="78" t="s">
        <v>10998</v>
      </c>
      <c r="AH536" s="77" t="s">
        <v>354</v>
      </c>
      <c r="AI536" s="77" t="s">
        <v>1350</v>
      </c>
      <c r="AJ536" s="77" t="s">
        <v>1351</v>
      </c>
      <c r="AK536" s="77" t="s">
        <v>1352</v>
      </c>
      <c r="AL536" s="77" t="s">
        <v>1353</v>
      </c>
      <c r="AM536" s="77" t="s">
        <v>25</v>
      </c>
      <c r="AN536" s="77" t="s">
        <v>49</v>
      </c>
      <c r="AO536" s="77" t="s">
        <v>50</v>
      </c>
      <c r="AP536" s="77" t="s">
        <v>51</v>
      </c>
      <c r="AQ536" s="77"/>
      <c r="AR536" s="79">
        <f>COUNTIF('Jalon + top _horaire passage'!A:A,A536)+IF(W536&lt;&gt;"",COUNTIF('Jalon + top _horaire passage'!A:A,W536),0)+IF(X536&lt;&gt;"",COUNTIF('Jalon + top _horaire passage'!A:A,X536),0)+IF(Y536&lt;&gt;"",COUNTIF('Jalon + top _horaire passage'!A:A,Y536),0)+IF(AA536&lt;&gt;"",COUNTIF('Jalon + top _horaire passage'!A:A,AA536),0)+IF(AB536&lt;&gt;"",COUNTIF('Jalon + top _horaire passage'!A:A,AB536),0)+IF(AD536&lt;&gt;"",COUNTIF('Jalon + top _horaire passage'!A:A,AD536),0)</f>
        <v>0</v>
      </c>
    </row>
    <row r="537" spans="1:44" x14ac:dyDescent="0.3">
      <c r="A537" s="77" t="s">
        <v>2907</v>
      </c>
      <c r="B537" s="159" t="s">
        <v>2908</v>
      </c>
      <c r="C537" s="78" t="s">
        <v>892</v>
      </c>
      <c r="D537" s="77" t="s">
        <v>1742</v>
      </c>
      <c r="E537" s="77" t="s">
        <v>2907</v>
      </c>
      <c r="F537" s="77" t="s">
        <v>1744</v>
      </c>
      <c r="G537" s="77" t="s">
        <v>12362</v>
      </c>
      <c r="H537" s="77" t="s">
        <v>44</v>
      </c>
      <c r="I537" s="77" t="s">
        <v>221</v>
      </c>
      <c r="J537" s="77" t="s">
        <v>19</v>
      </c>
      <c r="K537" s="78" t="s">
        <v>18</v>
      </c>
      <c r="L537" s="77" t="s">
        <v>98</v>
      </c>
      <c r="M537" s="74" t="s">
        <v>12476</v>
      </c>
      <c r="N537" s="74" t="s">
        <v>10986</v>
      </c>
      <c r="O537" s="159"/>
      <c r="P537" s="77"/>
      <c r="Q537" s="77" t="s">
        <v>11048</v>
      </c>
      <c r="R537" s="77" t="s">
        <v>2907</v>
      </c>
      <c r="S537" s="77"/>
      <c r="T537" s="77"/>
      <c r="U537" s="77" t="s">
        <v>11775</v>
      </c>
      <c r="V537" s="74" t="s">
        <v>97</v>
      </c>
      <c r="W537" s="100"/>
      <c r="X537" s="99"/>
      <c r="Y537" s="99"/>
      <c r="Z537" s="100"/>
      <c r="AA537" s="99" t="s">
        <v>2911</v>
      </c>
      <c r="AB537" s="99"/>
      <c r="AC537" s="100" t="s">
        <v>2909</v>
      </c>
      <c r="AD537" s="100" t="s">
        <v>2910</v>
      </c>
      <c r="AE537" s="83"/>
      <c r="AF537" s="54"/>
      <c r="AG537" s="78" t="s">
        <v>10998</v>
      </c>
      <c r="AH537" s="77" t="s">
        <v>1748</v>
      </c>
      <c r="AI537" s="77" t="s">
        <v>1748</v>
      </c>
      <c r="AJ537" s="77" t="s">
        <v>1748</v>
      </c>
      <c r="AK537" s="77" t="s">
        <v>1748</v>
      </c>
      <c r="AL537" s="77" t="s">
        <v>1749</v>
      </c>
      <c r="AM537" s="77" t="s">
        <v>1750</v>
      </c>
      <c r="AN537" s="77" t="s">
        <v>1751</v>
      </c>
      <c r="AO537" s="77" t="s">
        <v>1752</v>
      </c>
      <c r="AP537" s="77" t="s">
        <v>1753</v>
      </c>
      <c r="AQ537" s="77"/>
      <c r="AR537" s="79">
        <f>COUNTIF('Jalon + top _horaire passage'!A:A,A537)+IF(W537&lt;&gt;"",COUNTIF('Jalon + top _horaire passage'!A:A,W537),0)+IF(X537&lt;&gt;"",COUNTIF('Jalon + top _horaire passage'!A:A,X537),0)+IF(Y537&lt;&gt;"",COUNTIF('Jalon + top _horaire passage'!A:A,Y537),0)+IF(AA537&lt;&gt;"",COUNTIF('Jalon + top _horaire passage'!A:A,AA537),0)+IF(AB537&lt;&gt;"",COUNTIF('Jalon + top _horaire passage'!A:A,AB537),0)+IF(AD537&lt;&gt;"",COUNTIF('Jalon + top _horaire passage'!A:A,AD537),0)</f>
        <v>0</v>
      </c>
    </row>
    <row r="538" spans="1:44" x14ac:dyDescent="0.3">
      <c r="A538" s="77" t="s">
        <v>2913</v>
      </c>
      <c r="B538" s="159" t="s">
        <v>12</v>
      </c>
      <c r="C538" s="78" t="s">
        <v>651</v>
      </c>
      <c r="D538" s="77" t="s">
        <v>2912</v>
      </c>
      <c r="E538" s="77" t="s">
        <v>2913</v>
      </c>
      <c r="F538" s="77" t="s">
        <v>2914</v>
      </c>
      <c r="G538" s="77" t="s">
        <v>2915</v>
      </c>
      <c r="H538" s="77" t="s">
        <v>44</v>
      </c>
      <c r="I538" s="77" t="s">
        <v>221</v>
      </c>
      <c r="J538" s="77" t="s">
        <v>19</v>
      </c>
      <c r="K538" s="78" t="s">
        <v>18</v>
      </c>
      <c r="L538" s="77" t="s">
        <v>15</v>
      </c>
      <c r="M538" s="74" t="s">
        <v>12474</v>
      </c>
      <c r="N538" s="74" t="s">
        <v>10986</v>
      </c>
      <c r="O538" s="159"/>
      <c r="P538" s="77"/>
      <c r="Q538" s="77" t="s">
        <v>35</v>
      </c>
      <c r="R538" s="77" t="s">
        <v>2913</v>
      </c>
      <c r="S538" s="77"/>
      <c r="T538" s="77"/>
      <c r="U538" s="77" t="s">
        <v>2913</v>
      </c>
      <c r="V538" s="74" t="s">
        <v>97</v>
      </c>
      <c r="W538" s="100"/>
      <c r="X538" s="99"/>
      <c r="Y538" s="99"/>
      <c r="Z538" s="100"/>
      <c r="AA538" s="99"/>
      <c r="AB538" s="99"/>
      <c r="AC538" s="100" t="s">
        <v>2913</v>
      </c>
      <c r="AD538" s="100" t="s">
        <v>2916</v>
      </c>
      <c r="AE538" s="83"/>
      <c r="AF538" s="54"/>
      <c r="AG538" s="78" t="s">
        <v>10999</v>
      </c>
      <c r="AH538" s="77" t="s">
        <v>222</v>
      </c>
      <c r="AI538" s="77" t="s">
        <v>223</v>
      </c>
      <c r="AJ538" s="77" t="s">
        <v>224</v>
      </c>
      <c r="AK538" s="77" t="s">
        <v>2917</v>
      </c>
      <c r="AL538" s="77" t="s">
        <v>2918</v>
      </c>
      <c r="AM538" s="77" t="s">
        <v>227</v>
      </c>
      <c r="AN538" s="77" t="s">
        <v>656</v>
      </c>
      <c r="AO538" s="77" t="s">
        <v>2919</v>
      </c>
      <c r="AP538" s="77" t="s">
        <v>2920</v>
      </c>
      <c r="AQ538" s="77"/>
      <c r="AR538" s="79">
        <f>COUNTIF('Jalon + top _horaire passage'!A:A,A538)+IF(W538&lt;&gt;"",COUNTIF('Jalon + top _horaire passage'!A:A,W538),0)+IF(X538&lt;&gt;"",COUNTIF('Jalon + top _horaire passage'!A:A,X538),0)+IF(Y538&lt;&gt;"",COUNTIF('Jalon + top _horaire passage'!A:A,Y538),0)+IF(AA538&lt;&gt;"",COUNTIF('Jalon + top _horaire passage'!A:A,AA538),0)+IF(AB538&lt;&gt;"",COUNTIF('Jalon + top _horaire passage'!A:A,AB538),0)+IF(AD538&lt;&gt;"",COUNTIF('Jalon + top _horaire passage'!A:A,AD538),0)</f>
        <v>0</v>
      </c>
    </row>
    <row r="539" spans="1:44" x14ac:dyDescent="0.3">
      <c r="A539" s="77" t="s">
        <v>2921</v>
      </c>
      <c r="B539" s="159" t="s">
        <v>2922</v>
      </c>
      <c r="C539" s="78" t="s">
        <v>40</v>
      </c>
      <c r="D539" s="77" t="s">
        <v>42</v>
      </c>
      <c r="E539" s="77" t="s">
        <v>2921</v>
      </c>
      <c r="F539" s="77" t="s">
        <v>10315</v>
      </c>
      <c r="G539" s="77" t="s">
        <v>732</v>
      </c>
      <c r="H539" s="77" t="s">
        <v>44</v>
      </c>
      <c r="I539" s="77" t="s">
        <v>39</v>
      </c>
      <c r="J539" s="77" t="s">
        <v>19</v>
      </c>
      <c r="K539" s="78" t="s">
        <v>34</v>
      </c>
      <c r="L539" s="77" t="s">
        <v>98</v>
      </c>
      <c r="M539" s="74" t="s">
        <v>12475</v>
      </c>
      <c r="N539" s="74" t="s">
        <v>13</v>
      </c>
      <c r="O539" s="159"/>
      <c r="P539" s="77" t="s">
        <v>2923</v>
      </c>
      <c r="Q539" s="77" t="s">
        <v>30</v>
      </c>
      <c r="R539" s="77" t="s">
        <v>2921</v>
      </c>
      <c r="S539" s="77"/>
      <c r="T539" s="77"/>
      <c r="U539" s="77" t="s">
        <v>11234</v>
      </c>
      <c r="V539" s="74" t="s">
        <v>97</v>
      </c>
      <c r="W539" s="100"/>
      <c r="X539" s="99"/>
      <c r="Y539" s="99"/>
      <c r="Z539" s="100"/>
      <c r="AA539" s="99" t="s">
        <v>2927</v>
      </c>
      <c r="AB539" s="99"/>
      <c r="AC539" s="100" t="s">
        <v>2925</v>
      </c>
      <c r="AD539" s="100" t="s">
        <v>2926</v>
      </c>
      <c r="AE539" s="83"/>
      <c r="AF539" s="54"/>
      <c r="AG539" s="78" t="s">
        <v>10998</v>
      </c>
      <c r="AH539" s="77" t="s">
        <v>20</v>
      </c>
      <c r="AI539" s="77" t="s">
        <v>21</v>
      </c>
      <c r="AJ539" s="77" t="s">
        <v>46</v>
      </c>
      <c r="AK539" s="77" t="s">
        <v>47</v>
      </c>
      <c r="AL539" s="77" t="s">
        <v>738</v>
      </c>
      <c r="AM539" s="77" t="s">
        <v>25</v>
      </c>
      <c r="AN539" s="77" t="s">
        <v>49</v>
      </c>
      <c r="AO539" s="77" t="s">
        <v>50</v>
      </c>
      <c r="AP539" s="77" t="s">
        <v>51</v>
      </c>
      <c r="AQ539" s="77"/>
      <c r="AR539" s="79">
        <f>COUNTIF('Jalon + top _horaire passage'!A:A,A539)+IF(W539&lt;&gt;"",COUNTIF('Jalon + top _horaire passage'!A:A,W539),0)+IF(X539&lt;&gt;"",COUNTIF('Jalon + top _horaire passage'!A:A,X539),0)+IF(Y539&lt;&gt;"",COUNTIF('Jalon + top _horaire passage'!A:A,Y539),0)+IF(AA539&lt;&gt;"",COUNTIF('Jalon + top _horaire passage'!A:A,AA539),0)+IF(AB539&lt;&gt;"",COUNTIF('Jalon + top _horaire passage'!A:A,AB539),0)+IF(AD539&lt;&gt;"",COUNTIF('Jalon + top _horaire passage'!A:A,AD539),0)</f>
        <v>0</v>
      </c>
    </row>
    <row r="540" spans="1:44" x14ac:dyDescent="0.3">
      <c r="A540" s="77" t="s">
        <v>2928</v>
      </c>
      <c r="B540" s="159" t="s">
        <v>2929</v>
      </c>
      <c r="C540" s="78" t="s">
        <v>40</v>
      </c>
      <c r="D540" s="77" t="s">
        <v>42</v>
      </c>
      <c r="E540" s="77" t="s">
        <v>2928</v>
      </c>
      <c r="F540" s="77" t="s">
        <v>1866</v>
      </c>
      <c r="G540" s="77" t="s">
        <v>1865</v>
      </c>
      <c r="H540" s="77" t="s">
        <v>44</v>
      </c>
      <c r="I540" s="77" t="s">
        <v>39</v>
      </c>
      <c r="J540" s="77" t="s">
        <v>571</v>
      </c>
      <c r="K540" s="78" t="s">
        <v>34</v>
      </c>
      <c r="L540" s="77" t="s">
        <v>98</v>
      </c>
      <c r="M540" s="74" t="s">
        <v>12473</v>
      </c>
      <c r="N540" s="74" t="s">
        <v>13</v>
      </c>
      <c r="O540" s="159"/>
      <c r="P540" s="77" t="s">
        <v>2930</v>
      </c>
      <c r="Q540" s="77" t="s">
        <v>30</v>
      </c>
      <c r="R540" s="77" t="s">
        <v>2928</v>
      </c>
      <c r="S540" s="77"/>
      <c r="T540" s="77" t="s">
        <v>9241</v>
      </c>
      <c r="U540" s="77" t="s">
        <v>2931</v>
      </c>
      <c r="V540" s="74" t="s">
        <v>216</v>
      </c>
      <c r="W540" s="100"/>
      <c r="X540" s="99"/>
      <c r="Y540" s="99"/>
      <c r="Z540" s="100"/>
      <c r="AA540" s="99" t="s">
        <v>2934</v>
      </c>
      <c r="AB540" s="99"/>
      <c r="AC540" s="100" t="s">
        <v>2932</v>
      </c>
      <c r="AD540" s="100" t="s">
        <v>2933</v>
      </c>
      <c r="AE540" s="83"/>
      <c r="AF540" s="54"/>
      <c r="AG540" s="78" t="s">
        <v>12307</v>
      </c>
      <c r="AH540" s="77" t="s">
        <v>20</v>
      </c>
      <c r="AI540" s="77" t="s">
        <v>21</v>
      </c>
      <c r="AJ540" s="77" t="s">
        <v>46</v>
      </c>
      <c r="AK540" s="77" t="s">
        <v>47</v>
      </c>
      <c r="AL540" s="77" t="s">
        <v>738</v>
      </c>
      <c r="AM540" s="77" t="s">
        <v>25</v>
      </c>
      <c r="AN540" s="77" t="s">
        <v>49</v>
      </c>
      <c r="AO540" s="77" t="s">
        <v>1869</v>
      </c>
      <c r="AP540" s="77" t="s">
        <v>1870</v>
      </c>
      <c r="AQ540" s="77"/>
      <c r="AR540" s="79">
        <f>COUNTIF('Jalon + top _horaire passage'!A:A,A540)+IF(W540&lt;&gt;"",COUNTIF('Jalon + top _horaire passage'!A:A,W540),0)+IF(X540&lt;&gt;"",COUNTIF('Jalon + top _horaire passage'!A:A,X540),0)+IF(Y540&lt;&gt;"",COUNTIF('Jalon + top _horaire passage'!A:A,Y540),0)+IF(AA540&lt;&gt;"",COUNTIF('Jalon + top _horaire passage'!A:A,AA540),0)+IF(AB540&lt;&gt;"",COUNTIF('Jalon + top _horaire passage'!A:A,AB540),0)+IF(AD540&lt;&gt;"",COUNTIF('Jalon + top _horaire passage'!A:A,AD540),0)</f>
        <v>0</v>
      </c>
    </row>
    <row r="541" spans="1:44" x14ac:dyDescent="0.3">
      <c r="A541" s="77" t="s">
        <v>2935</v>
      </c>
      <c r="B541" s="159" t="s">
        <v>2936</v>
      </c>
      <c r="C541" s="78" t="s">
        <v>40</v>
      </c>
      <c r="D541" s="77" t="s">
        <v>42</v>
      </c>
      <c r="E541" s="77" t="s">
        <v>2935</v>
      </c>
      <c r="F541" s="77" t="s">
        <v>1866</v>
      </c>
      <c r="G541" s="77" t="s">
        <v>1865</v>
      </c>
      <c r="H541" s="77" t="s">
        <v>44</v>
      </c>
      <c r="I541" s="77" t="s">
        <v>39</v>
      </c>
      <c r="J541" s="77" t="s">
        <v>19</v>
      </c>
      <c r="K541" s="78" t="s">
        <v>34</v>
      </c>
      <c r="L541" s="77" t="s">
        <v>98</v>
      </c>
      <c r="M541" s="74" t="s">
        <v>12473</v>
      </c>
      <c r="N541" s="74" t="s">
        <v>13</v>
      </c>
      <c r="O541" s="159"/>
      <c r="P541" s="77" t="s">
        <v>2937</v>
      </c>
      <c r="Q541" s="77" t="s">
        <v>30</v>
      </c>
      <c r="R541" s="77" t="s">
        <v>2935</v>
      </c>
      <c r="S541" s="77"/>
      <c r="T541" s="77"/>
      <c r="U541" s="77" t="s">
        <v>11235</v>
      </c>
      <c r="V541" s="74" t="s">
        <v>97</v>
      </c>
      <c r="W541" s="100"/>
      <c r="X541" s="99"/>
      <c r="Y541" s="99"/>
      <c r="Z541" s="100"/>
      <c r="AA541" s="99" t="s">
        <v>2940</v>
      </c>
      <c r="AB541" s="99"/>
      <c r="AC541" s="100" t="s">
        <v>2938</v>
      </c>
      <c r="AD541" s="100" t="s">
        <v>2939</v>
      </c>
      <c r="AE541" s="83"/>
      <c r="AF541" s="54"/>
      <c r="AG541" s="78" t="s">
        <v>10998</v>
      </c>
      <c r="AH541" s="77" t="s">
        <v>20</v>
      </c>
      <c r="AI541" s="77" t="s">
        <v>21</v>
      </c>
      <c r="AJ541" s="77" t="s">
        <v>46</v>
      </c>
      <c r="AK541" s="77" t="s">
        <v>47</v>
      </c>
      <c r="AL541" s="77" t="s">
        <v>738</v>
      </c>
      <c r="AM541" s="77" t="s">
        <v>25</v>
      </c>
      <c r="AN541" s="77" t="s">
        <v>49</v>
      </c>
      <c r="AO541" s="77" t="s">
        <v>1869</v>
      </c>
      <c r="AP541" s="77" t="s">
        <v>1870</v>
      </c>
      <c r="AQ541" s="77"/>
      <c r="AR541" s="79">
        <f>COUNTIF('Jalon + top _horaire passage'!A:A,A541)+IF(W541&lt;&gt;"",COUNTIF('Jalon + top _horaire passage'!A:A,W541),0)+IF(X541&lt;&gt;"",COUNTIF('Jalon + top _horaire passage'!A:A,X541),0)+IF(Y541&lt;&gt;"",COUNTIF('Jalon + top _horaire passage'!A:A,Y541),0)+IF(AA541&lt;&gt;"",COUNTIF('Jalon + top _horaire passage'!A:A,AA541),0)+IF(AB541&lt;&gt;"",COUNTIF('Jalon + top _horaire passage'!A:A,AB541),0)+IF(AD541&lt;&gt;"",COUNTIF('Jalon + top _horaire passage'!A:A,AD541),0)</f>
        <v>0</v>
      </c>
    </row>
    <row r="542" spans="1:44" x14ac:dyDescent="0.3">
      <c r="A542" s="77" t="s">
        <v>2944</v>
      </c>
      <c r="B542" s="159" t="s">
        <v>2944</v>
      </c>
      <c r="C542" s="78" t="s">
        <v>676</v>
      </c>
      <c r="D542" s="77" t="s">
        <v>42</v>
      </c>
      <c r="E542" s="77" t="s">
        <v>2941</v>
      </c>
      <c r="F542" s="77" t="s">
        <v>2942</v>
      </c>
      <c r="G542" s="77" t="s">
        <v>2943</v>
      </c>
      <c r="H542" s="101" t="s">
        <v>11875</v>
      </c>
      <c r="I542" s="77" t="s">
        <v>166</v>
      </c>
      <c r="J542" s="77" t="s">
        <v>19</v>
      </c>
      <c r="K542" s="78" t="s">
        <v>377</v>
      </c>
      <c r="L542" s="77" t="s">
        <v>15</v>
      </c>
      <c r="M542" s="74" t="s">
        <v>12475</v>
      </c>
      <c r="N542" s="74" t="s">
        <v>13</v>
      </c>
      <c r="O542" s="159"/>
      <c r="P542" s="77"/>
      <c r="Q542" s="77" t="s">
        <v>372</v>
      </c>
      <c r="R542" s="77" t="s">
        <v>2944</v>
      </c>
      <c r="S542" s="77" t="s">
        <v>676</v>
      </c>
      <c r="T542" s="77"/>
      <c r="U542" s="101" t="s">
        <v>11906</v>
      </c>
      <c r="V542" s="74" t="s">
        <v>97</v>
      </c>
      <c r="W542" s="100"/>
      <c r="X542" s="99"/>
      <c r="Y542" s="99"/>
      <c r="Z542" s="100"/>
      <c r="AA542" s="99"/>
      <c r="AB542" s="99"/>
      <c r="AC542" s="100"/>
      <c r="AD542" s="100" t="s">
        <v>2945</v>
      </c>
      <c r="AE542" s="83"/>
      <c r="AF542" s="54"/>
      <c r="AG542" s="78" t="s">
        <v>10992</v>
      </c>
      <c r="AH542" s="77" t="s">
        <v>354</v>
      </c>
      <c r="AI542" s="77" t="s">
        <v>652</v>
      </c>
      <c r="AJ542" s="77" t="s">
        <v>653</v>
      </c>
      <c r="AK542" s="77" t="s">
        <v>654</v>
      </c>
      <c r="AL542" s="77" t="s">
        <v>655</v>
      </c>
      <c r="AM542" s="77" t="s">
        <v>170</v>
      </c>
      <c r="AN542" s="77" t="s">
        <v>679</v>
      </c>
      <c r="AO542" s="77" t="s">
        <v>2946</v>
      </c>
      <c r="AP542" s="77" t="s">
        <v>2947</v>
      </c>
      <c r="AQ542" s="77"/>
      <c r="AR542" s="79">
        <f>COUNTIF('Jalon + top _horaire passage'!A:A,A542)+IF(W542&lt;&gt;"",COUNTIF('Jalon + top _horaire passage'!A:A,W542),0)+IF(X542&lt;&gt;"",COUNTIF('Jalon + top _horaire passage'!A:A,X542),0)+IF(Y542&lt;&gt;"",COUNTIF('Jalon + top _horaire passage'!A:A,Y542),0)+IF(AA542&lt;&gt;"",COUNTIF('Jalon + top _horaire passage'!A:A,AA542),0)+IF(AB542&lt;&gt;"",COUNTIF('Jalon + top _horaire passage'!A:A,AB542),0)+IF(AD542&lt;&gt;"",COUNTIF('Jalon + top _horaire passage'!A:A,AD542),0)</f>
        <v>0</v>
      </c>
    </row>
    <row r="543" spans="1:44" x14ac:dyDescent="0.3">
      <c r="A543" s="77" t="s">
        <v>2949</v>
      </c>
      <c r="B543" s="159">
        <v>0</v>
      </c>
      <c r="C543" s="78" t="s">
        <v>165</v>
      </c>
      <c r="D543" s="77" t="s">
        <v>42</v>
      </c>
      <c r="E543" s="77" t="s">
        <v>2948</v>
      </c>
      <c r="F543" s="77" t="s">
        <v>1812</v>
      </c>
      <c r="G543" s="77" t="s">
        <v>1813</v>
      </c>
      <c r="H543" s="77" t="s">
        <v>44</v>
      </c>
      <c r="I543" s="77" t="s">
        <v>166</v>
      </c>
      <c r="J543" s="77" t="s">
        <v>19</v>
      </c>
      <c r="K543" s="78" t="s">
        <v>376</v>
      </c>
      <c r="L543" s="77" t="s">
        <v>15</v>
      </c>
      <c r="M543" s="74" t="s">
        <v>12473</v>
      </c>
      <c r="N543" s="74" t="s">
        <v>13</v>
      </c>
      <c r="O543" s="159"/>
      <c r="P543" s="77" t="s">
        <v>2950</v>
      </c>
      <c r="Q543" s="77" t="s">
        <v>372</v>
      </c>
      <c r="R543" s="77" t="s">
        <v>2949</v>
      </c>
      <c r="S543" s="77" t="s">
        <v>165</v>
      </c>
      <c r="T543" s="77" t="s">
        <v>9241</v>
      </c>
      <c r="U543" s="101" t="s">
        <v>11990</v>
      </c>
      <c r="V543" s="74" t="s">
        <v>97</v>
      </c>
      <c r="W543" s="102" t="s">
        <v>2137</v>
      </c>
      <c r="X543" s="99" t="s">
        <v>12241</v>
      </c>
      <c r="Y543" s="102"/>
      <c r="Z543" s="100"/>
      <c r="AA543" s="99"/>
      <c r="AB543" s="99"/>
      <c r="AC543" s="100"/>
      <c r="AD543" s="100" t="s">
        <v>2951</v>
      </c>
      <c r="AE543" s="83"/>
      <c r="AF543" s="54"/>
      <c r="AG543" s="78" t="s">
        <v>12882</v>
      </c>
      <c r="AH543" s="77" t="s">
        <v>919</v>
      </c>
      <c r="AI543" s="77" t="s">
        <v>652</v>
      </c>
      <c r="AJ543" s="77" t="s">
        <v>167</v>
      </c>
      <c r="AK543" s="77" t="s">
        <v>168</v>
      </c>
      <c r="AL543" s="77" t="s">
        <v>169</v>
      </c>
      <c r="AM543" s="77" t="s">
        <v>170</v>
      </c>
      <c r="AN543" s="77" t="s">
        <v>171</v>
      </c>
      <c r="AO543" s="77" t="s">
        <v>172</v>
      </c>
      <c r="AP543" s="77" t="s">
        <v>173</v>
      </c>
      <c r="AQ543" s="77"/>
      <c r="AR543" s="79">
        <f>COUNTIF('Jalon + top _horaire passage'!A:A,A543)+IF(W543&lt;&gt;"",COUNTIF('Jalon + top _horaire passage'!A:A,W543),0)+IF(X543&lt;&gt;"",COUNTIF('Jalon + top _horaire passage'!A:A,X543),0)+IF(Y543&lt;&gt;"",COUNTIF('Jalon + top _horaire passage'!A:A,Y543),0)+IF(AA543&lt;&gt;"",COUNTIF('Jalon + top _horaire passage'!A:A,AA543),0)+IF(AB543&lt;&gt;"",COUNTIF('Jalon + top _horaire passage'!A:A,AB543),0)+IF(AD543&lt;&gt;"",COUNTIF('Jalon + top _horaire passage'!A:A,AD543),0)</f>
        <v>0</v>
      </c>
    </row>
    <row r="544" spans="1:44" x14ac:dyDescent="0.3">
      <c r="A544" s="77" t="s">
        <v>2952</v>
      </c>
      <c r="B544" s="159">
        <v>0</v>
      </c>
      <c r="C544" s="78" t="s">
        <v>165</v>
      </c>
      <c r="D544" s="77" t="s">
        <v>42</v>
      </c>
      <c r="E544" s="77" t="s">
        <v>2948</v>
      </c>
      <c r="F544" s="77" t="s">
        <v>1812</v>
      </c>
      <c r="G544" s="77" t="s">
        <v>1813</v>
      </c>
      <c r="H544" s="77" t="s">
        <v>44</v>
      </c>
      <c r="I544" s="77" t="s">
        <v>166</v>
      </c>
      <c r="J544" s="77" t="s">
        <v>19</v>
      </c>
      <c r="K544" s="78" t="s">
        <v>376</v>
      </c>
      <c r="L544" s="77" t="s">
        <v>15</v>
      </c>
      <c r="M544" s="74" t="s">
        <v>12473</v>
      </c>
      <c r="N544" s="74" t="s">
        <v>13</v>
      </c>
      <c r="O544" s="159"/>
      <c r="P544" s="77" t="s">
        <v>2953</v>
      </c>
      <c r="Q544" s="77" t="s">
        <v>372</v>
      </c>
      <c r="R544" s="77" t="s">
        <v>2952</v>
      </c>
      <c r="S544" s="77" t="s">
        <v>165</v>
      </c>
      <c r="T544" s="77" t="s">
        <v>9241</v>
      </c>
      <c r="U544" s="101" t="s">
        <v>11991</v>
      </c>
      <c r="V544" s="74" t="s">
        <v>97</v>
      </c>
      <c r="W544" s="102" t="s">
        <v>2137</v>
      </c>
      <c r="X544" s="99" t="s">
        <v>12241</v>
      </c>
      <c r="Y544" s="102"/>
      <c r="Z544" s="100"/>
      <c r="AA544" s="99"/>
      <c r="AB544" s="99"/>
      <c r="AC544" s="100"/>
      <c r="AD544" s="100" t="s">
        <v>2954</v>
      </c>
      <c r="AE544" s="83"/>
      <c r="AF544" s="54"/>
      <c r="AG544" s="78" t="s">
        <v>12882</v>
      </c>
      <c r="AH544" s="77" t="s">
        <v>919</v>
      </c>
      <c r="AI544" s="77" t="s">
        <v>652</v>
      </c>
      <c r="AJ544" s="77" t="s">
        <v>167</v>
      </c>
      <c r="AK544" s="77" t="s">
        <v>168</v>
      </c>
      <c r="AL544" s="77" t="s">
        <v>169</v>
      </c>
      <c r="AM544" s="77" t="s">
        <v>170</v>
      </c>
      <c r="AN544" s="77" t="s">
        <v>171</v>
      </c>
      <c r="AO544" s="77" t="s">
        <v>172</v>
      </c>
      <c r="AP544" s="77" t="s">
        <v>173</v>
      </c>
      <c r="AQ544" s="77"/>
      <c r="AR544" s="79">
        <f>COUNTIF('Jalon + top _horaire passage'!A:A,A544)+IF(W544&lt;&gt;"",COUNTIF('Jalon + top _horaire passage'!A:A,W544),0)+IF(X544&lt;&gt;"",COUNTIF('Jalon + top _horaire passage'!A:A,X544),0)+IF(Y544&lt;&gt;"",COUNTIF('Jalon + top _horaire passage'!A:A,Y544),0)+IF(AA544&lt;&gt;"",COUNTIF('Jalon + top _horaire passage'!A:A,AA544),0)+IF(AB544&lt;&gt;"",COUNTIF('Jalon + top _horaire passage'!A:A,AB544),0)+IF(AD544&lt;&gt;"",COUNTIF('Jalon + top _horaire passage'!A:A,AD544),0)</f>
        <v>0</v>
      </c>
    </row>
    <row r="545" spans="1:44" x14ac:dyDescent="0.3">
      <c r="A545" s="77" t="s">
        <v>2955</v>
      </c>
      <c r="B545" s="159">
        <v>0</v>
      </c>
      <c r="C545" s="78" t="s">
        <v>892</v>
      </c>
      <c r="D545" s="77" t="s">
        <v>42</v>
      </c>
      <c r="E545" s="77" t="s">
        <v>2955</v>
      </c>
      <c r="F545" s="77" t="s">
        <v>2956</v>
      </c>
      <c r="G545" s="77" t="s">
        <v>3576</v>
      </c>
      <c r="H545" s="77" t="s">
        <v>44</v>
      </c>
      <c r="I545" s="77" t="s">
        <v>221</v>
      </c>
      <c r="J545" s="77" t="s">
        <v>237</v>
      </c>
      <c r="K545" s="78" t="s">
        <v>34</v>
      </c>
      <c r="L545" s="77" t="s">
        <v>98</v>
      </c>
      <c r="M545" s="74" t="s">
        <v>12473</v>
      </c>
      <c r="N545" s="74" t="s">
        <v>13</v>
      </c>
      <c r="O545" s="159"/>
      <c r="P545" s="77" t="s">
        <v>2957</v>
      </c>
      <c r="Q545" s="77" t="s">
        <v>30</v>
      </c>
      <c r="R545" s="77" t="s">
        <v>2955</v>
      </c>
      <c r="S545" s="77"/>
      <c r="T545" s="77"/>
      <c r="U545" s="77" t="s">
        <v>11114</v>
      </c>
      <c r="V545" s="74" t="s">
        <v>97</v>
      </c>
      <c r="W545" s="100"/>
      <c r="X545" s="99"/>
      <c r="Y545" s="99"/>
      <c r="Z545" s="100"/>
      <c r="AA545" s="99" t="s">
        <v>2960</v>
      </c>
      <c r="AB545" s="99"/>
      <c r="AC545" s="100" t="s">
        <v>2958</v>
      </c>
      <c r="AD545" s="100" t="s">
        <v>2959</v>
      </c>
      <c r="AE545" s="83"/>
      <c r="AF545" s="54"/>
      <c r="AG545" s="78" t="s">
        <v>10998</v>
      </c>
      <c r="AH545" s="77" t="s">
        <v>20</v>
      </c>
      <c r="AI545" s="77" t="s">
        <v>21</v>
      </c>
      <c r="AJ545" s="77" t="s">
        <v>22</v>
      </c>
      <c r="AK545" s="77" t="s">
        <v>200</v>
      </c>
      <c r="AL545" s="77" t="s">
        <v>201</v>
      </c>
      <c r="AM545" s="77" t="s">
        <v>25</v>
      </c>
      <c r="AN545" s="77" t="s">
        <v>202</v>
      </c>
      <c r="AO545" s="77" t="s">
        <v>203</v>
      </c>
      <c r="AP545" s="77" t="s">
        <v>204</v>
      </c>
      <c r="AQ545" s="77"/>
      <c r="AR545" s="79">
        <f>COUNTIF('Jalon + top _horaire passage'!A:A,A545)+IF(W545&lt;&gt;"",COUNTIF('Jalon + top _horaire passage'!A:A,W545),0)+IF(X545&lt;&gt;"",COUNTIF('Jalon + top _horaire passage'!A:A,X545),0)+IF(Y545&lt;&gt;"",COUNTIF('Jalon + top _horaire passage'!A:A,Y545),0)+IF(AA545&lt;&gt;"",COUNTIF('Jalon + top _horaire passage'!A:A,AA545),0)+IF(AB545&lt;&gt;"",COUNTIF('Jalon + top _horaire passage'!A:A,AB545),0)+IF(AD545&lt;&gt;"",COUNTIF('Jalon + top _horaire passage'!A:A,AD545),0)</f>
        <v>0</v>
      </c>
    </row>
    <row r="546" spans="1:44" x14ac:dyDescent="0.3">
      <c r="A546" s="77" t="s">
        <v>2961</v>
      </c>
      <c r="B546" s="159" t="s">
        <v>2962</v>
      </c>
      <c r="C546" s="78" t="s">
        <v>101</v>
      </c>
      <c r="D546" s="77" t="s">
        <v>42</v>
      </c>
      <c r="E546" s="77" t="s">
        <v>2961</v>
      </c>
      <c r="F546" s="77" t="s">
        <v>12380</v>
      </c>
      <c r="G546" s="77" t="s">
        <v>2577</v>
      </c>
      <c r="H546" s="77" t="s">
        <v>44</v>
      </c>
      <c r="I546" s="77" t="s">
        <v>39</v>
      </c>
      <c r="J546" s="77" t="s">
        <v>19</v>
      </c>
      <c r="K546" s="78" t="s">
        <v>34</v>
      </c>
      <c r="L546" s="77" t="s">
        <v>98</v>
      </c>
      <c r="M546" s="74" t="s">
        <v>12473</v>
      </c>
      <c r="N546" s="74" t="s">
        <v>13</v>
      </c>
      <c r="O546" s="159"/>
      <c r="P546" s="77" t="s">
        <v>2963</v>
      </c>
      <c r="Q546" s="77" t="s">
        <v>30</v>
      </c>
      <c r="R546" s="77" t="s">
        <v>2961</v>
      </c>
      <c r="S546" s="77"/>
      <c r="T546" s="77"/>
      <c r="U546" s="77" t="s">
        <v>11236</v>
      </c>
      <c r="V546" s="74" t="s">
        <v>97</v>
      </c>
      <c r="W546" s="100"/>
      <c r="X546" s="99"/>
      <c r="Y546" s="99"/>
      <c r="Z546" s="100"/>
      <c r="AA546" s="99" t="s">
        <v>2966</v>
      </c>
      <c r="AB546" s="99"/>
      <c r="AC546" s="100" t="s">
        <v>2964</v>
      </c>
      <c r="AD546" s="100" t="s">
        <v>2965</v>
      </c>
      <c r="AE546" s="83"/>
      <c r="AF546" s="54"/>
      <c r="AG546" s="78" t="s">
        <v>10998</v>
      </c>
      <c r="AH546" s="77" t="s">
        <v>20</v>
      </c>
      <c r="AI546" s="77" t="s">
        <v>102</v>
      </c>
      <c r="AJ546" s="77" t="s">
        <v>2486</v>
      </c>
      <c r="AK546" s="77" t="s">
        <v>2582</v>
      </c>
      <c r="AL546" s="77" t="s">
        <v>2583</v>
      </c>
      <c r="AM546" s="77" t="s">
        <v>25</v>
      </c>
      <c r="AN546" s="77" t="s">
        <v>106</v>
      </c>
      <c r="AO546" s="77" t="s">
        <v>107</v>
      </c>
      <c r="AP546" s="77" t="s">
        <v>108</v>
      </c>
      <c r="AQ546" s="77"/>
      <c r="AR546" s="79">
        <f>COUNTIF('Jalon + top _horaire passage'!A:A,A546)+IF(W546&lt;&gt;"",COUNTIF('Jalon + top _horaire passage'!A:A,W546),0)+IF(X546&lt;&gt;"",COUNTIF('Jalon + top _horaire passage'!A:A,X546),0)+IF(Y546&lt;&gt;"",COUNTIF('Jalon + top _horaire passage'!A:A,Y546),0)+IF(AA546&lt;&gt;"",COUNTIF('Jalon + top _horaire passage'!A:A,AA546),0)+IF(AB546&lt;&gt;"",COUNTIF('Jalon + top _horaire passage'!A:A,AB546),0)+IF(AD546&lt;&gt;"",COUNTIF('Jalon + top _horaire passage'!A:A,AD546),0)</f>
        <v>0</v>
      </c>
    </row>
    <row r="547" spans="1:44" x14ac:dyDescent="0.3">
      <c r="A547" s="77" t="s">
        <v>2967</v>
      </c>
      <c r="B547" s="159" t="s">
        <v>2968</v>
      </c>
      <c r="C547" s="78" t="s">
        <v>101</v>
      </c>
      <c r="D547" s="77" t="s">
        <v>42</v>
      </c>
      <c r="E547" s="77" t="s">
        <v>2967</v>
      </c>
      <c r="F547" s="77" t="s">
        <v>12380</v>
      </c>
      <c r="G547" s="77" t="s">
        <v>2577</v>
      </c>
      <c r="H547" s="77" t="s">
        <v>44</v>
      </c>
      <c r="I547" s="77" t="s">
        <v>39</v>
      </c>
      <c r="J547" s="77" t="s">
        <v>19</v>
      </c>
      <c r="K547" s="78" t="s">
        <v>34</v>
      </c>
      <c r="L547" s="77" t="s">
        <v>98</v>
      </c>
      <c r="M547" s="74" t="s">
        <v>12473</v>
      </c>
      <c r="N547" s="74" t="s">
        <v>13</v>
      </c>
      <c r="O547" s="159" t="s">
        <v>12470</v>
      </c>
      <c r="P547" s="77" t="s">
        <v>2969</v>
      </c>
      <c r="Q547" s="77" t="s">
        <v>30</v>
      </c>
      <c r="R547" s="77" t="s">
        <v>2967</v>
      </c>
      <c r="S547" s="77"/>
      <c r="T547" s="77"/>
      <c r="U547" s="77" t="s">
        <v>11237</v>
      </c>
      <c r="V547" s="74" t="s">
        <v>97</v>
      </c>
      <c r="W547" s="100"/>
      <c r="X547" s="99"/>
      <c r="Y547" s="99"/>
      <c r="Z547" s="100"/>
      <c r="AA547" s="99" t="s">
        <v>2972</v>
      </c>
      <c r="AB547" s="99"/>
      <c r="AC547" s="100" t="s">
        <v>2970</v>
      </c>
      <c r="AD547" s="100" t="s">
        <v>2971</v>
      </c>
      <c r="AE547" s="83"/>
      <c r="AF547" s="54"/>
      <c r="AG547" s="78" t="s">
        <v>10998</v>
      </c>
      <c r="AH547" s="77" t="s">
        <v>20</v>
      </c>
      <c r="AI547" s="77" t="s">
        <v>102</v>
      </c>
      <c r="AJ547" s="77" t="s">
        <v>2486</v>
      </c>
      <c r="AK547" s="77" t="s">
        <v>2582</v>
      </c>
      <c r="AL547" s="77" t="s">
        <v>2583</v>
      </c>
      <c r="AM547" s="77" t="s">
        <v>25</v>
      </c>
      <c r="AN547" s="77" t="s">
        <v>106</v>
      </c>
      <c r="AO547" s="77" t="s">
        <v>107</v>
      </c>
      <c r="AP547" s="77" t="s">
        <v>108</v>
      </c>
      <c r="AQ547" s="77"/>
      <c r="AR547" s="79">
        <f>COUNTIF('Jalon + top _horaire passage'!A:A,A547)+IF(W547&lt;&gt;"",COUNTIF('Jalon + top _horaire passage'!A:A,W547),0)+IF(X547&lt;&gt;"",COUNTIF('Jalon + top _horaire passage'!A:A,X547),0)+IF(Y547&lt;&gt;"",COUNTIF('Jalon + top _horaire passage'!A:A,Y547),0)+IF(AA547&lt;&gt;"",COUNTIF('Jalon + top _horaire passage'!A:A,AA547),0)+IF(AB547&lt;&gt;"",COUNTIF('Jalon + top _horaire passage'!A:A,AB547),0)+IF(AD547&lt;&gt;"",COUNTIF('Jalon + top _horaire passage'!A:A,AD547),0)</f>
        <v>0</v>
      </c>
    </row>
    <row r="548" spans="1:44" x14ac:dyDescent="0.3">
      <c r="A548" s="77" t="s">
        <v>2973</v>
      </c>
      <c r="B548" s="159" t="s">
        <v>12627</v>
      </c>
      <c r="C548" s="78" t="s">
        <v>40</v>
      </c>
      <c r="D548" s="77" t="s">
        <v>42</v>
      </c>
      <c r="E548" s="77" t="s">
        <v>2973</v>
      </c>
      <c r="F548" s="77" t="s">
        <v>12354</v>
      </c>
      <c r="G548" s="77" t="s">
        <v>1001</v>
      </c>
      <c r="H548" s="77" t="s">
        <v>44</v>
      </c>
      <c r="I548" s="77" t="s">
        <v>39</v>
      </c>
      <c r="J548" s="77" t="s">
        <v>19</v>
      </c>
      <c r="K548" s="78" t="s">
        <v>34</v>
      </c>
      <c r="L548" s="77" t="s">
        <v>15</v>
      </c>
      <c r="M548" s="74" t="s">
        <v>12473</v>
      </c>
      <c r="N548" s="74" t="s">
        <v>13</v>
      </c>
      <c r="O548" s="159" t="s">
        <v>12470</v>
      </c>
      <c r="P548" s="77" t="s">
        <v>2974</v>
      </c>
      <c r="Q548" s="77" t="s">
        <v>6797</v>
      </c>
      <c r="R548" s="82" t="s">
        <v>10826</v>
      </c>
      <c r="S548" s="77"/>
      <c r="T548" s="77"/>
      <c r="U548" s="82" t="s">
        <v>10826</v>
      </c>
      <c r="V548" s="74" t="s">
        <v>97</v>
      </c>
      <c r="W548" s="100"/>
      <c r="X548" s="99"/>
      <c r="Y548" s="99"/>
      <c r="Z548" s="100" t="s">
        <v>10826</v>
      </c>
      <c r="AA548" s="99" t="s">
        <v>2977</v>
      </c>
      <c r="AB548" s="99"/>
      <c r="AC548" s="100" t="s">
        <v>2975</v>
      </c>
      <c r="AD548" s="100" t="s">
        <v>2976</v>
      </c>
      <c r="AE548" s="83"/>
      <c r="AF548" s="54" t="s">
        <v>12029</v>
      </c>
      <c r="AG548" s="78" t="s">
        <v>10998</v>
      </c>
      <c r="AH548" s="77" t="s">
        <v>20</v>
      </c>
      <c r="AI548" s="77" t="s">
        <v>21</v>
      </c>
      <c r="AJ548" s="77" t="s">
        <v>46</v>
      </c>
      <c r="AK548" s="77" t="s">
        <v>1005</v>
      </c>
      <c r="AL548" s="77" t="s">
        <v>1006</v>
      </c>
      <c r="AM548" s="77" t="s">
        <v>25</v>
      </c>
      <c r="AN548" s="77" t="s">
        <v>49</v>
      </c>
      <c r="AO548" s="77" t="s">
        <v>1007</v>
      </c>
      <c r="AP548" s="77" t="s">
        <v>1008</v>
      </c>
      <c r="AQ548" s="77"/>
      <c r="AR548" s="79">
        <f>COUNTIF('Jalon + top _horaire passage'!A:A,A548)+IF(W548&lt;&gt;"",COUNTIF('Jalon + top _horaire passage'!A:A,W548),0)+IF(X548&lt;&gt;"",COUNTIF('Jalon + top _horaire passage'!A:A,X548),0)+IF(Y548&lt;&gt;"",COUNTIF('Jalon + top _horaire passage'!A:A,Y548),0)+IF(AA548&lt;&gt;"",COUNTIF('Jalon + top _horaire passage'!A:A,AA548),0)+IF(AB548&lt;&gt;"",COUNTIF('Jalon + top _horaire passage'!A:A,AB548),0)+IF(AD548&lt;&gt;"",COUNTIF('Jalon + top _horaire passage'!A:A,AD548),0)</f>
        <v>0</v>
      </c>
    </row>
    <row r="549" spans="1:44" x14ac:dyDescent="0.3">
      <c r="A549" s="77" t="s">
        <v>2978</v>
      </c>
      <c r="B549" s="159" t="s">
        <v>12735</v>
      </c>
      <c r="C549" s="78" t="s">
        <v>829</v>
      </c>
      <c r="D549" s="77" t="s">
        <v>1742</v>
      </c>
      <c r="E549" s="77" t="s">
        <v>2978</v>
      </c>
      <c r="F549" s="77" t="s">
        <v>374</v>
      </c>
      <c r="G549" s="77" t="s">
        <v>1041</v>
      </c>
      <c r="H549" s="77" t="s">
        <v>44</v>
      </c>
      <c r="I549" s="77" t="s">
        <v>221</v>
      </c>
      <c r="J549" s="77" t="s">
        <v>237</v>
      </c>
      <c r="K549" s="78" t="s">
        <v>18</v>
      </c>
      <c r="L549" s="77" t="s">
        <v>98</v>
      </c>
      <c r="M549" s="74" t="s">
        <v>12473</v>
      </c>
      <c r="N549" s="74" t="s">
        <v>10986</v>
      </c>
      <c r="O549" s="159"/>
      <c r="P549" s="77"/>
      <c r="Q549" s="77" t="s">
        <v>11048</v>
      </c>
      <c r="R549" s="77" t="s">
        <v>2978</v>
      </c>
      <c r="S549" s="77"/>
      <c r="T549" s="77"/>
      <c r="U549" s="77" t="s">
        <v>11776</v>
      </c>
      <c r="V549" s="74" t="s">
        <v>97</v>
      </c>
      <c r="W549" s="100"/>
      <c r="X549" s="99"/>
      <c r="Y549" s="99"/>
      <c r="Z549" s="100"/>
      <c r="AA549" s="99" t="s">
        <v>2981</v>
      </c>
      <c r="AB549" s="99"/>
      <c r="AC549" s="100" t="s">
        <v>2979</v>
      </c>
      <c r="AD549" s="100" t="s">
        <v>2980</v>
      </c>
      <c r="AE549" s="83"/>
      <c r="AF549" s="54"/>
      <c r="AG549" s="78" t="s">
        <v>10998</v>
      </c>
      <c r="AH549" s="77" t="s">
        <v>222</v>
      </c>
      <c r="AI549" s="77" t="s">
        <v>830</v>
      </c>
      <c r="AJ549" s="77" t="s">
        <v>831</v>
      </c>
      <c r="AK549" s="77" t="s">
        <v>832</v>
      </c>
      <c r="AL549" s="77" t="s">
        <v>833</v>
      </c>
      <c r="AM549" s="77" t="s">
        <v>227</v>
      </c>
      <c r="AN549" s="77" t="s">
        <v>834</v>
      </c>
      <c r="AO549" s="77" t="s">
        <v>835</v>
      </c>
      <c r="AP549" s="77" t="s">
        <v>836</v>
      </c>
      <c r="AQ549" s="77"/>
      <c r="AR549" s="79">
        <f>COUNTIF('Jalon + top _horaire passage'!A:A,A549)+IF(W549&lt;&gt;"",COUNTIF('Jalon + top _horaire passage'!A:A,W549),0)+IF(X549&lt;&gt;"",COUNTIF('Jalon + top _horaire passage'!A:A,X549),0)+IF(Y549&lt;&gt;"",COUNTIF('Jalon + top _horaire passage'!A:A,Y549),0)+IF(AA549&lt;&gt;"",COUNTIF('Jalon + top _horaire passage'!A:A,AA549),0)+IF(AB549&lt;&gt;"",COUNTIF('Jalon + top _horaire passage'!A:A,AB549),0)+IF(AD549&lt;&gt;"",COUNTIF('Jalon + top _horaire passage'!A:A,AD549),0)</f>
        <v>0</v>
      </c>
    </row>
    <row r="550" spans="1:44" x14ac:dyDescent="0.3">
      <c r="A550" s="77" t="s">
        <v>2985</v>
      </c>
      <c r="B550" s="174" t="s">
        <v>12613</v>
      </c>
      <c r="C550" s="78" t="s">
        <v>199</v>
      </c>
      <c r="D550" s="77" t="s">
        <v>9</v>
      </c>
      <c r="E550" s="77" t="s">
        <v>2982</v>
      </c>
      <c r="F550" s="77" t="s">
        <v>2983</v>
      </c>
      <c r="G550" s="77" t="s">
        <v>2984</v>
      </c>
      <c r="H550" s="77" t="s">
        <v>44</v>
      </c>
      <c r="I550" s="77" t="s">
        <v>17</v>
      </c>
      <c r="J550" s="77" t="s">
        <v>19</v>
      </c>
      <c r="K550" s="78" t="s">
        <v>18</v>
      </c>
      <c r="L550" s="101" t="s">
        <v>15</v>
      </c>
      <c r="M550" s="74" t="s">
        <v>12473</v>
      </c>
      <c r="N550" s="74" t="s">
        <v>10986</v>
      </c>
      <c r="O550" s="159" t="s">
        <v>12470</v>
      </c>
      <c r="P550" s="77"/>
      <c r="Q550" s="77" t="s">
        <v>35</v>
      </c>
      <c r="R550" s="77" t="s">
        <v>2985</v>
      </c>
      <c r="S550" s="77"/>
      <c r="T550" s="77" t="s">
        <v>9241</v>
      </c>
      <c r="U550" s="77" t="s">
        <v>9241</v>
      </c>
      <c r="V550" s="74" t="s">
        <v>216</v>
      </c>
      <c r="W550" s="100"/>
      <c r="X550" s="99"/>
      <c r="Y550" s="99" t="s">
        <v>2987</v>
      </c>
      <c r="Z550" s="100"/>
      <c r="AA550" s="99"/>
      <c r="AB550" s="99"/>
      <c r="AC550" s="100" t="s">
        <v>2982</v>
      </c>
      <c r="AD550" s="100" t="s">
        <v>2986</v>
      </c>
      <c r="AE550" s="83"/>
      <c r="AF550" s="54"/>
      <c r="AG550" s="78" t="s">
        <v>12307</v>
      </c>
      <c r="AH550" s="77" t="s">
        <v>20</v>
      </c>
      <c r="AI550" s="77" t="s">
        <v>21</v>
      </c>
      <c r="AJ550" s="77" t="s">
        <v>22</v>
      </c>
      <c r="AK550" s="77" t="s">
        <v>23</v>
      </c>
      <c r="AL550" s="77" t="s">
        <v>1106</v>
      </c>
      <c r="AM550" s="77" t="s">
        <v>25</v>
      </c>
      <c r="AN550" s="77" t="s">
        <v>202</v>
      </c>
      <c r="AO550" s="77" t="s">
        <v>1107</v>
      </c>
      <c r="AP550" s="77" t="s">
        <v>1108</v>
      </c>
      <c r="AQ550" s="77"/>
      <c r="AR550" s="79">
        <f>COUNTIF('Jalon + top _horaire passage'!A:A,A550)+IF(W550&lt;&gt;"",COUNTIF('Jalon + top _horaire passage'!A:A,W550),0)+IF(X550&lt;&gt;"",COUNTIF('Jalon + top _horaire passage'!A:A,X550),0)+IF(Y550&lt;&gt;"",COUNTIF('Jalon + top _horaire passage'!A:A,Y550),0)+IF(AA550&lt;&gt;"",COUNTIF('Jalon + top _horaire passage'!A:A,AA550),0)+IF(AB550&lt;&gt;"",COUNTIF('Jalon + top _horaire passage'!A:A,AB550),0)+IF(AD550&lt;&gt;"",COUNTIF('Jalon + top _horaire passage'!A:A,AD550),0)</f>
        <v>0</v>
      </c>
    </row>
    <row r="551" spans="1:44" x14ac:dyDescent="0.3">
      <c r="A551" s="77" t="s">
        <v>2989</v>
      </c>
      <c r="B551" s="174" t="s">
        <v>12614</v>
      </c>
      <c r="C551" s="78" t="s">
        <v>199</v>
      </c>
      <c r="D551" s="77" t="s">
        <v>9</v>
      </c>
      <c r="E551" s="77" t="s">
        <v>2988</v>
      </c>
      <c r="F551" s="77" t="s">
        <v>2983</v>
      </c>
      <c r="G551" s="77" t="s">
        <v>2984</v>
      </c>
      <c r="H551" s="77" t="s">
        <v>44</v>
      </c>
      <c r="I551" s="77" t="s">
        <v>17</v>
      </c>
      <c r="J551" s="77" t="s">
        <v>19</v>
      </c>
      <c r="K551" s="78" t="s">
        <v>18</v>
      </c>
      <c r="L551" s="77" t="s">
        <v>15</v>
      </c>
      <c r="M551" s="74" t="s">
        <v>12473</v>
      </c>
      <c r="N551" s="74" t="s">
        <v>10986</v>
      </c>
      <c r="O551" s="159"/>
      <c r="P551" s="77"/>
      <c r="Q551" s="77" t="s">
        <v>35</v>
      </c>
      <c r="R551" s="77" t="s">
        <v>2989</v>
      </c>
      <c r="S551" s="77"/>
      <c r="T551" s="77"/>
      <c r="U551" s="82" t="s">
        <v>2988</v>
      </c>
      <c r="V551" s="74" t="s">
        <v>216</v>
      </c>
      <c r="W551" s="100"/>
      <c r="X551" s="99"/>
      <c r="Y551" s="99"/>
      <c r="Z551" s="100"/>
      <c r="AA551" s="99"/>
      <c r="AB551" s="99"/>
      <c r="AC551" s="100" t="s">
        <v>2988</v>
      </c>
      <c r="AD551" s="100" t="s">
        <v>2990</v>
      </c>
      <c r="AE551" s="83"/>
      <c r="AF551" s="54"/>
      <c r="AG551" s="78" t="s">
        <v>12307</v>
      </c>
      <c r="AH551" s="77" t="s">
        <v>20</v>
      </c>
      <c r="AI551" s="77" t="s">
        <v>21</v>
      </c>
      <c r="AJ551" s="77" t="s">
        <v>22</v>
      </c>
      <c r="AK551" s="77" t="s">
        <v>23</v>
      </c>
      <c r="AL551" s="77" t="s">
        <v>1106</v>
      </c>
      <c r="AM551" s="77" t="s">
        <v>25</v>
      </c>
      <c r="AN551" s="77" t="s">
        <v>202</v>
      </c>
      <c r="AO551" s="77" t="s">
        <v>1107</v>
      </c>
      <c r="AP551" s="77" t="s">
        <v>1108</v>
      </c>
      <c r="AQ551" s="77"/>
      <c r="AR551" s="79">
        <f>COUNTIF('Jalon + top _horaire passage'!A:A,A551)+IF(W551&lt;&gt;"",COUNTIF('Jalon + top _horaire passage'!A:A,W551),0)+IF(X551&lt;&gt;"",COUNTIF('Jalon + top _horaire passage'!A:A,X551),0)+IF(Y551&lt;&gt;"",COUNTIF('Jalon + top _horaire passage'!A:A,Y551),0)+IF(AA551&lt;&gt;"",COUNTIF('Jalon + top _horaire passage'!A:A,AA551),0)+IF(AB551&lt;&gt;"",COUNTIF('Jalon + top _horaire passage'!A:A,AB551),0)+IF(AD551&lt;&gt;"",COUNTIF('Jalon + top _horaire passage'!A:A,AD551),0)</f>
        <v>0</v>
      </c>
    </row>
    <row r="552" spans="1:44" x14ac:dyDescent="0.3">
      <c r="A552" s="77" t="s">
        <v>2994</v>
      </c>
      <c r="B552" s="159" t="s">
        <v>12777</v>
      </c>
      <c r="C552" s="78" t="s">
        <v>199</v>
      </c>
      <c r="D552" s="77" t="s">
        <v>9</v>
      </c>
      <c r="E552" s="77" t="s">
        <v>2991</v>
      </c>
      <c r="F552" s="77" t="s">
        <v>2992</v>
      </c>
      <c r="G552" s="77" t="s">
        <v>2993</v>
      </c>
      <c r="H552" s="77" t="s">
        <v>44</v>
      </c>
      <c r="I552" s="77" t="s">
        <v>17</v>
      </c>
      <c r="J552" s="77" t="s">
        <v>19</v>
      </c>
      <c r="K552" s="78" t="s">
        <v>18</v>
      </c>
      <c r="L552" s="77" t="s">
        <v>15</v>
      </c>
      <c r="M552" s="74" t="s">
        <v>12473</v>
      </c>
      <c r="N552" s="74" t="s">
        <v>10986</v>
      </c>
      <c r="O552" s="159"/>
      <c r="P552" s="77"/>
      <c r="Q552" s="77" t="s">
        <v>35</v>
      </c>
      <c r="R552" s="77" t="s">
        <v>2994</v>
      </c>
      <c r="S552" s="77"/>
      <c r="T552" s="77"/>
      <c r="U552" s="77" t="s">
        <v>2991</v>
      </c>
      <c r="V552" s="74" t="s">
        <v>97</v>
      </c>
      <c r="W552" s="100"/>
      <c r="X552" s="99"/>
      <c r="Y552" s="99" t="s">
        <v>2996</v>
      </c>
      <c r="Z552" s="100"/>
      <c r="AA552" s="99"/>
      <c r="AB552" s="99"/>
      <c r="AC552" s="100" t="s">
        <v>2991</v>
      </c>
      <c r="AD552" s="100" t="s">
        <v>2995</v>
      </c>
      <c r="AE552" s="83"/>
      <c r="AF552" s="54"/>
      <c r="AG552" s="78" t="s">
        <v>10999</v>
      </c>
      <c r="AH552" s="77" t="s">
        <v>20</v>
      </c>
      <c r="AI552" s="77" t="s">
        <v>21</v>
      </c>
      <c r="AJ552" s="77" t="s">
        <v>22</v>
      </c>
      <c r="AK552" s="77" t="s">
        <v>23</v>
      </c>
      <c r="AL552" s="77" t="s">
        <v>1106</v>
      </c>
      <c r="AM552" s="77" t="s">
        <v>25</v>
      </c>
      <c r="AN552" s="77" t="s">
        <v>202</v>
      </c>
      <c r="AO552" s="77" t="s">
        <v>1107</v>
      </c>
      <c r="AP552" s="77" t="s">
        <v>1108</v>
      </c>
      <c r="AQ552" s="77"/>
      <c r="AR552" s="79">
        <f>COUNTIF('Jalon + top _horaire passage'!A:A,A552)+IF(W552&lt;&gt;"",COUNTIF('Jalon + top _horaire passage'!A:A,W552),0)+IF(X552&lt;&gt;"",COUNTIF('Jalon + top _horaire passage'!A:A,X552),0)+IF(Y552&lt;&gt;"",COUNTIF('Jalon + top _horaire passage'!A:A,Y552),0)+IF(AA552&lt;&gt;"",COUNTIF('Jalon + top _horaire passage'!A:A,AA552),0)+IF(AB552&lt;&gt;"",COUNTIF('Jalon + top _horaire passage'!A:A,AB552),0)+IF(AD552&lt;&gt;"",COUNTIF('Jalon + top _horaire passage'!A:A,AD552),0)</f>
        <v>0</v>
      </c>
    </row>
    <row r="553" spans="1:44" x14ac:dyDescent="0.3">
      <c r="A553" s="77" t="s">
        <v>2998</v>
      </c>
      <c r="B553" s="159" t="s">
        <v>12778</v>
      </c>
      <c r="C553" s="78" t="s">
        <v>199</v>
      </c>
      <c r="D553" s="77" t="s">
        <v>9</v>
      </c>
      <c r="E553" s="77" t="s">
        <v>2997</v>
      </c>
      <c r="F553" s="77" t="s">
        <v>2992</v>
      </c>
      <c r="G553" s="77" t="s">
        <v>2993</v>
      </c>
      <c r="H553" s="77" t="s">
        <v>44</v>
      </c>
      <c r="I553" s="77" t="s">
        <v>17</v>
      </c>
      <c r="J553" s="77" t="s">
        <v>19</v>
      </c>
      <c r="K553" s="78" t="s">
        <v>18</v>
      </c>
      <c r="L553" s="77" t="s">
        <v>15</v>
      </c>
      <c r="M553" s="74" t="s">
        <v>12473</v>
      </c>
      <c r="N553" s="74" t="s">
        <v>10986</v>
      </c>
      <c r="O553" s="159"/>
      <c r="P553" s="77"/>
      <c r="Q553" s="77" t="s">
        <v>35</v>
      </c>
      <c r="R553" s="77" t="s">
        <v>2998</v>
      </c>
      <c r="S553" s="77"/>
      <c r="T553" s="77"/>
      <c r="U553" s="77" t="s">
        <v>2999</v>
      </c>
      <c r="V553" s="74" t="s">
        <v>97</v>
      </c>
      <c r="W553" s="100"/>
      <c r="X553" s="99"/>
      <c r="Y553" s="99" t="s">
        <v>2996</v>
      </c>
      <c r="Z553" s="100"/>
      <c r="AA553" s="99"/>
      <c r="AB553" s="99"/>
      <c r="AC553" s="100" t="s">
        <v>2999</v>
      </c>
      <c r="AD553" s="100" t="s">
        <v>3000</v>
      </c>
      <c r="AE553" s="83"/>
      <c r="AF553" s="54"/>
      <c r="AG553" s="78" t="s">
        <v>10999</v>
      </c>
      <c r="AH553" s="77" t="s">
        <v>20</v>
      </c>
      <c r="AI553" s="77" t="s">
        <v>21</v>
      </c>
      <c r="AJ553" s="77" t="s">
        <v>22</v>
      </c>
      <c r="AK553" s="77" t="s">
        <v>23</v>
      </c>
      <c r="AL553" s="77" t="s">
        <v>1106</v>
      </c>
      <c r="AM553" s="77" t="s">
        <v>25</v>
      </c>
      <c r="AN553" s="77" t="s">
        <v>202</v>
      </c>
      <c r="AO553" s="77" t="s">
        <v>1107</v>
      </c>
      <c r="AP553" s="77" t="s">
        <v>1108</v>
      </c>
      <c r="AQ553" s="77"/>
      <c r="AR553" s="79">
        <f>COUNTIF('Jalon + top _horaire passage'!A:A,A553)+IF(W553&lt;&gt;"",COUNTIF('Jalon + top _horaire passage'!A:A,W553),0)+IF(X553&lt;&gt;"",COUNTIF('Jalon + top _horaire passage'!A:A,X553),0)+IF(Y553&lt;&gt;"",COUNTIF('Jalon + top _horaire passage'!A:A,Y553),0)+IF(AA553&lt;&gt;"",COUNTIF('Jalon + top _horaire passage'!A:A,AA553),0)+IF(AB553&lt;&gt;"",COUNTIF('Jalon + top _horaire passage'!A:A,AB553),0)+IF(AD553&lt;&gt;"",COUNTIF('Jalon + top _horaire passage'!A:A,AD553),0)</f>
        <v>0</v>
      </c>
    </row>
    <row r="554" spans="1:44" x14ac:dyDescent="0.3">
      <c r="A554" s="77" t="s">
        <v>3001</v>
      </c>
      <c r="B554" s="159" t="s">
        <v>12779</v>
      </c>
      <c r="C554" s="78" t="s">
        <v>199</v>
      </c>
      <c r="D554" s="77" t="s">
        <v>9</v>
      </c>
      <c r="E554" s="77" t="s">
        <v>3001</v>
      </c>
      <c r="F554" s="77" t="s">
        <v>2992</v>
      </c>
      <c r="G554" s="77" t="s">
        <v>2993</v>
      </c>
      <c r="H554" s="77" t="s">
        <v>44</v>
      </c>
      <c r="I554" s="77" t="s">
        <v>17</v>
      </c>
      <c r="J554" s="77" t="s">
        <v>571</v>
      </c>
      <c r="K554" s="78" t="s">
        <v>18</v>
      </c>
      <c r="L554" s="77" t="s">
        <v>98</v>
      </c>
      <c r="M554" s="74" t="s">
        <v>12473</v>
      </c>
      <c r="N554" s="74" t="s">
        <v>10986</v>
      </c>
      <c r="O554" s="159"/>
      <c r="P554" s="77"/>
      <c r="Q554" s="77" t="s">
        <v>35</v>
      </c>
      <c r="R554" s="77" t="s">
        <v>3001</v>
      </c>
      <c r="S554" s="77"/>
      <c r="T554" s="77" t="s">
        <v>9241</v>
      </c>
      <c r="U554" s="77" t="s">
        <v>9241</v>
      </c>
      <c r="V554" s="74" t="s">
        <v>216</v>
      </c>
      <c r="W554" s="100"/>
      <c r="X554" s="99"/>
      <c r="Y554" s="99" t="s">
        <v>3004</v>
      </c>
      <c r="Z554" s="100"/>
      <c r="AA554" s="99"/>
      <c r="AB554" s="99"/>
      <c r="AC554" s="100" t="s">
        <v>3002</v>
      </c>
      <c r="AD554" s="100" t="s">
        <v>3003</v>
      </c>
      <c r="AE554" s="83"/>
      <c r="AF554" s="54"/>
      <c r="AG554" s="78" t="s">
        <v>12307</v>
      </c>
      <c r="AH554" s="77" t="s">
        <v>20</v>
      </c>
      <c r="AI554" s="77" t="s">
        <v>21</v>
      </c>
      <c r="AJ554" s="77" t="s">
        <v>22</v>
      </c>
      <c r="AK554" s="77" t="s">
        <v>23</v>
      </c>
      <c r="AL554" s="77" t="s">
        <v>1106</v>
      </c>
      <c r="AM554" s="77" t="s">
        <v>25</v>
      </c>
      <c r="AN554" s="77" t="s">
        <v>202</v>
      </c>
      <c r="AO554" s="77" t="s">
        <v>1107</v>
      </c>
      <c r="AP554" s="77" t="s">
        <v>1108</v>
      </c>
      <c r="AQ554" s="77"/>
      <c r="AR554" s="79">
        <f>COUNTIF('Jalon + top _horaire passage'!A:A,A554)+IF(W554&lt;&gt;"",COUNTIF('Jalon + top _horaire passage'!A:A,W554),0)+IF(X554&lt;&gt;"",COUNTIF('Jalon + top _horaire passage'!A:A,X554),0)+IF(Y554&lt;&gt;"",COUNTIF('Jalon + top _horaire passage'!A:A,Y554),0)+IF(AA554&lt;&gt;"",COUNTIF('Jalon + top _horaire passage'!A:A,AA554),0)+IF(AB554&lt;&gt;"",COUNTIF('Jalon + top _horaire passage'!A:A,AB554),0)+IF(AD554&lt;&gt;"",COUNTIF('Jalon + top _horaire passage'!A:A,AD554),0)</f>
        <v>0</v>
      </c>
    </row>
    <row r="555" spans="1:44" x14ac:dyDescent="0.3">
      <c r="A555" s="77" t="s">
        <v>3008</v>
      </c>
      <c r="B555" s="171" t="s">
        <v>12603</v>
      </c>
      <c r="C555" s="78" t="s">
        <v>165</v>
      </c>
      <c r="D555" s="77" t="s">
        <v>107</v>
      </c>
      <c r="E555" s="77" t="s">
        <v>3005</v>
      </c>
      <c r="F555" s="77" t="s">
        <v>3006</v>
      </c>
      <c r="G555" s="77" t="s">
        <v>3007</v>
      </c>
      <c r="H555" s="77" t="s">
        <v>44</v>
      </c>
      <c r="I555" s="77" t="s">
        <v>166</v>
      </c>
      <c r="J555" s="77" t="s">
        <v>571</v>
      </c>
      <c r="K555" s="78" t="s">
        <v>18</v>
      </c>
      <c r="L555" s="77" t="s">
        <v>98</v>
      </c>
      <c r="M555" s="74" t="s">
        <v>12473</v>
      </c>
      <c r="N555" s="74" t="s">
        <v>10986</v>
      </c>
      <c r="O555" s="159"/>
      <c r="P555" s="77"/>
      <c r="Q555" s="77" t="s">
        <v>35</v>
      </c>
      <c r="R555" s="77" t="s">
        <v>3008</v>
      </c>
      <c r="S555" s="77"/>
      <c r="T555" s="77" t="s">
        <v>9241</v>
      </c>
      <c r="U555" s="77" t="s">
        <v>9241</v>
      </c>
      <c r="V555" s="74" t="s">
        <v>216</v>
      </c>
      <c r="W555" s="100"/>
      <c r="X555" s="99"/>
      <c r="Y555" s="99" t="s">
        <v>3010</v>
      </c>
      <c r="Z555" s="100"/>
      <c r="AA555" s="99"/>
      <c r="AB555" s="99"/>
      <c r="AC555" s="100" t="s">
        <v>3005</v>
      </c>
      <c r="AD555" s="100" t="s">
        <v>3009</v>
      </c>
      <c r="AE555" s="83"/>
      <c r="AF555" s="54"/>
      <c r="AG555" s="78" t="s">
        <v>12307</v>
      </c>
      <c r="AH555" s="77" t="s">
        <v>20</v>
      </c>
      <c r="AI555" s="77" t="s">
        <v>102</v>
      </c>
      <c r="AJ555" s="77" t="s">
        <v>2486</v>
      </c>
      <c r="AK555" s="77" t="s">
        <v>2582</v>
      </c>
      <c r="AL555" s="77" t="s">
        <v>2583</v>
      </c>
      <c r="AM555" s="77" t="s">
        <v>170</v>
      </c>
      <c r="AN555" s="77" t="s">
        <v>171</v>
      </c>
      <c r="AO555" s="77" t="s">
        <v>172</v>
      </c>
      <c r="AP555" s="77" t="s">
        <v>173</v>
      </c>
      <c r="AQ555" s="77"/>
      <c r="AR555" s="79">
        <f>COUNTIF('Jalon + top _horaire passage'!A:A,A555)+IF(W555&lt;&gt;"",COUNTIF('Jalon + top _horaire passage'!A:A,W555),0)+IF(X555&lt;&gt;"",COUNTIF('Jalon + top _horaire passage'!A:A,X555),0)+IF(Y555&lt;&gt;"",COUNTIF('Jalon + top _horaire passage'!A:A,Y555),0)+IF(AA555&lt;&gt;"",COUNTIF('Jalon + top _horaire passage'!A:A,AA555),0)+IF(AB555&lt;&gt;"",COUNTIF('Jalon + top _horaire passage'!A:A,AB555),0)+IF(AD555&lt;&gt;"",COUNTIF('Jalon + top _horaire passage'!A:A,AD555),0)</f>
        <v>0</v>
      </c>
    </row>
    <row r="556" spans="1:44" x14ac:dyDescent="0.3">
      <c r="A556" s="77" t="s">
        <v>3011</v>
      </c>
      <c r="B556" s="159" t="s">
        <v>12737</v>
      </c>
      <c r="C556" s="78" t="s">
        <v>829</v>
      </c>
      <c r="D556" s="77" t="s">
        <v>2082</v>
      </c>
      <c r="E556" s="77" t="s">
        <v>3011</v>
      </c>
      <c r="F556" s="77" t="s">
        <v>374</v>
      </c>
      <c r="G556" s="77" t="s">
        <v>1041</v>
      </c>
      <c r="H556" s="77" t="s">
        <v>44</v>
      </c>
      <c r="I556" s="77" t="s">
        <v>221</v>
      </c>
      <c r="J556" s="77" t="s">
        <v>19</v>
      </c>
      <c r="K556" s="78" t="s">
        <v>18</v>
      </c>
      <c r="L556" s="77" t="s">
        <v>98</v>
      </c>
      <c r="M556" s="74" t="s">
        <v>12473</v>
      </c>
      <c r="N556" s="74" t="s">
        <v>10986</v>
      </c>
      <c r="O556" s="159"/>
      <c r="P556" s="77"/>
      <c r="Q556" s="77" t="s">
        <v>11048</v>
      </c>
      <c r="R556" s="77" t="s">
        <v>3011</v>
      </c>
      <c r="S556" s="77"/>
      <c r="T556" s="77"/>
      <c r="U556" s="77" t="s">
        <v>11777</v>
      </c>
      <c r="V556" s="74" t="s">
        <v>97</v>
      </c>
      <c r="W556" s="100"/>
      <c r="X556" s="99"/>
      <c r="Y556" s="99"/>
      <c r="Z556" s="100"/>
      <c r="AA556" s="99" t="s">
        <v>3014</v>
      </c>
      <c r="AB556" s="99"/>
      <c r="AC556" s="100" t="s">
        <v>3012</v>
      </c>
      <c r="AD556" s="100" t="s">
        <v>3013</v>
      </c>
      <c r="AE556" s="83"/>
      <c r="AF556" s="54"/>
      <c r="AG556" s="78" t="s">
        <v>10998</v>
      </c>
      <c r="AH556" s="77" t="s">
        <v>222</v>
      </c>
      <c r="AI556" s="77" t="s">
        <v>830</v>
      </c>
      <c r="AJ556" s="77" t="s">
        <v>831</v>
      </c>
      <c r="AK556" s="77" t="s">
        <v>832</v>
      </c>
      <c r="AL556" s="77" t="s">
        <v>833</v>
      </c>
      <c r="AM556" s="77" t="s">
        <v>227</v>
      </c>
      <c r="AN556" s="77" t="s">
        <v>834</v>
      </c>
      <c r="AO556" s="77" t="s">
        <v>835</v>
      </c>
      <c r="AP556" s="77" t="s">
        <v>836</v>
      </c>
      <c r="AQ556" s="77"/>
      <c r="AR556" s="79">
        <f>COUNTIF('Jalon + top _horaire passage'!A:A,A556)+IF(W556&lt;&gt;"",COUNTIF('Jalon + top _horaire passage'!A:A,W556),0)+IF(X556&lt;&gt;"",COUNTIF('Jalon + top _horaire passage'!A:A,X556),0)+IF(Y556&lt;&gt;"",COUNTIF('Jalon + top _horaire passage'!A:A,Y556),0)+IF(AA556&lt;&gt;"",COUNTIF('Jalon + top _horaire passage'!A:A,AA556),0)+IF(AB556&lt;&gt;"",COUNTIF('Jalon + top _horaire passage'!A:A,AB556),0)+IF(AD556&lt;&gt;"",COUNTIF('Jalon + top _horaire passage'!A:A,AD556),0)</f>
        <v>0</v>
      </c>
    </row>
    <row r="557" spans="1:44" x14ac:dyDescent="0.3">
      <c r="A557" s="77" t="s">
        <v>3015</v>
      </c>
      <c r="B557" s="159" t="s">
        <v>12738</v>
      </c>
      <c r="C557" s="78" t="s">
        <v>829</v>
      </c>
      <c r="D557" s="77" t="s">
        <v>42</v>
      </c>
      <c r="E557" s="77" t="s">
        <v>3015</v>
      </c>
      <c r="F557" s="77" t="s">
        <v>374</v>
      </c>
      <c r="G557" s="77" t="s">
        <v>1041</v>
      </c>
      <c r="H557" s="77" t="s">
        <v>44</v>
      </c>
      <c r="I557" s="77" t="s">
        <v>221</v>
      </c>
      <c r="J557" s="77" t="s">
        <v>19</v>
      </c>
      <c r="K557" s="78" t="s">
        <v>18</v>
      </c>
      <c r="L557" s="77" t="s">
        <v>15</v>
      </c>
      <c r="M557" s="74" t="s">
        <v>12473</v>
      </c>
      <c r="N557" s="74" t="s">
        <v>10986</v>
      </c>
      <c r="O557" s="159"/>
      <c r="P557" s="77" t="s">
        <v>3016</v>
      </c>
      <c r="Q557" s="77" t="s">
        <v>6797</v>
      </c>
      <c r="R557" s="77" t="s">
        <v>3015</v>
      </c>
      <c r="S557" s="77"/>
      <c r="T557" s="77"/>
      <c r="U557" s="82" t="s">
        <v>10827</v>
      </c>
      <c r="V557" s="74" t="s">
        <v>97</v>
      </c>
      <c r="W557" s="100"/>
      <c r="X557" s="99"/>
      <c r="Y557" s="99"/>
      <c r="Z557" s="100" t="s">
        <v>10827</v>
      </c>
      <c r="AA557" s="99" t="s">
        <v>3017</v>
      </c>
      <c r="AB557" s="99"/>
      <c r="AC557" s="100" t="s">
        <v>3018</v>
      </c>
      <c r="AD557" s="100" t="s">
        <v>3019</v>
      </c>
      <c r="AE557" s="83"/>
      <c r="AF557" s="54" t="s">
        <v>12029</v>
      </c>
      <c r="AG557" s="78" t="s">
        <v>10998</v>
      </c>
      <c r="AH557" s="77" t="s">
        <v>222</v>
      </c>
      <c r="AI557" s="77" t="s">
        <v>830</v>
      </c>
      <c r="AJ557" s="77" t="s">
        <v>831</v>
      </c>
      <c r="AK557" s="77" t="s">
        <v>832</v>
      </c>
      <c r="AL557" s="77" t="s">
        <v>833</v>
      </c>
      <c r="AM557" s="77" t="s">
        <v>227</v>
      </c>
      <c r="AN557" s="77" t="s">
        <v>834</v>
      </c>
      <c r="AO557" s="77" t="s">
        <v>835</v>
      </c>
      <c r="AP557" s="77" t="s">
        <v>836</v>
      </c>
      <c r="AQ557" s="77"/>
      <c r="AR557" s="79">
        <f>COUNTIF('Jalon + top _horaire passage'!A:A,A557)+IF(W557&lt;&gt;"",COUNTIF('Jalon + top _horaire passage'!A:A,W557),0)+IF(X557&lt;&gt;"",COUNTIF('Jalon + top _horaire passage'!A:A,X557),0)+IF(Y557&lt;&gt;"",COUNTIF('Jalon + top _horaire passage'!A:A,Y557),0)+IF(AA557&lt;&gt;"",COUNTIF('Jalon + top _horaire passage'!A:A,AA557),0)+IF(AB557&lt;&gt;"",COUNTIF('Jalon + top _horaire passage'!A:A,AB557),0)+IF(AD557&lt;&gt;"",COUNTIF('Jalon + top _horaire passage'!A:A,AD557),0)</f>
        <v>0</v>
      </c>
    </row>
    <row r="558" spans="1:44" x14ac:dyDescent="0.3">
      <c r="A558" s="77" t="s">
        <v>3020</v>
      </c>
      <c r="B558" s="159" t="s">
        <v>12336</v>
      </c>
      <c r="C558" s="78" t="s">
        <v>829</v>
      </c>
      <c r="D558" s="77" t="s">
        <v>42</v>
      </c>
      <c r="E558" s="77" t="s">
        <v>3020</v>
      </c>
      <c r="F558" s="77" t="s">
        <v>374</v>
      </c>
      <c r="G558" s="77" t="s">
        <v>1041</v>
      </c>
      <c r="H558" s="77" t="s">
        <v>44</v>
      </c>
      <c r="I558" s="77" t="s">
        <v>221</v>
      </c>
      <c r="J558" s="77" t="s">
        <v>19</v>
      </c>
      <c r="K558" s="78" t="s">
        <v>34</v>
      </c>
      <c r="L558" s="77" t="s">
        <v>15</v>
      </c>
      <c r="M558" s="74" t="s">
        <v>12473</v>
      </c>
      <c r="N558" s="74" t="s">
        <v>13</v>
      </c>
      <c r="O558" s="159"/>
      <c r="P558" s="77" t="s">
        <v>3021</v>
      </c>
      <c r="Q558" s="77" t="s">
        <v>6797</v>
      </c>
      <c r="R558" s="77" t="s">
        <v>3020</v>
      </c>
      <c r="S558" s="77"/>
      <c r="T558" s="77"/>
      <c r="U558" s="82" t="s">
        <v>3020</v>
      </c>
      <c r="V558" s="74" t="s">
        <v>97</v>
      </c>
      <c r="W558" s="100"/>
      <c r="X558" s="99"/>
      <c r="Y558" s="99"/>
      <c r="Z558" s="100" t="s">
        <v>3020</v>
      </c>
      <c r="AA558" s="99" t="s">
        <v>3024</v>
      </c>
      <c r="AB558" s="99"/>
      <c r="AC558" s="100" t="s">
        <v>3022</v>
      </c>
      <c r="AD558" s="100" t="s">
        <v>3023</v>
      </c>
      <c r="AE558" s="83"/>
      <c r="AF558" s="54" t="s">
        <v>12029</v>
      </c>
      <c r="AG558" s="78" t="s">
        <v>10998</v>
      </c>
      <c r="AH558" s="77" t="s">
        <v>222</v>
      </c>
      <c r="AI558" s="77" t="s">
        <v>830</v>
      </c>
      <c r="AJ558" s="77" t="s">
        <v>831</v>
      </c>
      <c r="AK558" s="77" t="s">
        <v>832</v>
      </c>
      <c r="AL558" s="77" t="s">
        <v>833</v>
      </c>
      <c r="AM558" s="77" t="s">
        <v>227</v>
      </c>
      <c r="AN558" s="77" t="s">
        <v>834</v>
      </c>
      <c r="AO558" s="77" t="s">
        <v>835</v>
      </c>
      <c r="AP558" s="77" t="s">
        <v>836</v>
      </c>
      <c r="AQ558" s="77"/>
      <c r="AR558" s="79">
        <f>COUNTIF('Jalon + top _horaire passage'!A:A,A558)+IF(W558&lt;&gt;"",COUNTIF('Jalon + top _horaire passage'!A:A,W558),0)+IF(X558&lt;&gt;"",COUNTIF('Jalon + top _horaire passage'!A:A,X558),0)+IF(Y558&lt;&gt;"",COUNTIF('Jalon + top _horaire passage'!A:A,Y558),0)+IF(AA558&lt;&gt;"",COUNTIF('Jalon + top _horaire passage'!A:A,AA558),0)+IF(AB558&lt;&gt;"",COUNTIF('Jalon + top _horaire passage'!A:A,AB558),0)+IF(AD558&lt;&gt;"",COUNTIF('Jalon + top _horaire passage'!A:A,AD558),0)</f>
        <v>0</v>
      </c>
    </row>
    <row r="559" spans="1:44" x14ac:dyDescent="0.3">
      <c r="A559" s="77" t="s">
        <v>3025</v>
      </c>
      <c r="B559" s="159" t="s">
        <v>3026</v>
      </c>
      <c r="C559" s="78" t="s">
        <v>40</v>
      </c>
      <c r="D559" s="77" t="s">
        <v>42</v>
      </c>
      <c r="E559" s="77" t="s">
        <v>3025</v>
      </c>
      <c r="F559" s="77" t="s">
        <v>2591</v>
      </c>
      <c r="G559" s="77" t="s">
        <v>12381</v>
      </c>
      <c r="H559" s="77" t="s">
        <v>44</v>
      </c>
      <c r="I559" s="77" t="s">
        <v>39</v>
      </c>
      <c r="J559" s="77" t="s">
        <v>237</v>
      </c>
      <c r="K559" s="78" t="s">
        <v>34</v>
      </c>
      <c r="L559" s="77" t="s">
        <v>98</v>
      </c>
      <c r="M559" s="74" t="s">
        <v>12473</v>
      </c>
      <c r="N559" s="74" t="s">
        <v>13</v>
      </c>
      <c r="O559" s="159"/>
      <c r="P559" s="77" t="s">
        <v>3027</v>
      </c>
      <c r="Q559" s="77" t="s">
        <v>30</v>
      </c>
      <c r="R559" s="77" t="s">
        <v>3025</v>
      </c>
      <c r="S559" s="77"/>
      <c r="T559" s="77" t="s">
        <v>9241</v>
      </c>
      <c r="U559" s="77" t="s">
        <v>3028</v>
      </c>
      <c r="V559" s="74" t="s">
        <v>819</v>
      </c>
      <c r="W559" s="100"/>
      <c r="X559" s="99"/>
      <c r="Y559" s="99"/>
      <c r="Z559" s="100"/>
      <c r="AA559" s="99" t="s">
        <v>3031</v>
      </c>
      <c r="AB559" s="99"/>
      <c r="AC559" s="100" t="s">
        <v>3029</v>
      </c>
      <c r="AD559" s="100" t="s">
        <v>3030</v>
      </c>
      <c r="AE559" s="83"/>
      <c r="AF559" s="54"/>
      <c r="AG559" s="78" t="s">
        <v>10992</v>
      </c>
      <c r="AH559" s="77" t="s">
        <v>20</v>
      </c>
      <c r="AI559" s="77" t="s">
        <v>21</v>
      </c>
      <c r="AJ559" s="77" t="s">
        <v>46</v>
      </c>
      <c r="AK559" s="77" t="s">
        <v>1005</v>
      </c>
      <c r="AL559" s="77" t="s">
        <v>1006</v>
      </c>
      <c r="AM559" s="77" t="s">
        <v>25</v>
      </c>
      <c r="AN559" s="77" t="s">
        <v>49</v>
      </c>
      <c r="AO559" s="77" t="s">
        <v>1007</v>
      </c>
      <c r="AP559" s="77" t="s">
        <v>1008</v>
      </c>
      <c r="AQ559" s="77"/>
      <c r="AR559" s="79">
        <f>COUNTIF('Jalon + top _horaire passage'!A:A,A559)+IF(W559&lt;&gt;"",COUNTIF('Jalon + top _horaire passage'!A:A,W559),0)+IF(X559&lt;&gt;"",COUNTIF('Jalon + top _horaire passage'!A:A,X559),0)+IF(Y559&lt;&gt;"",COUNTIF('Jalon + top _horaire passage'!A:A,Y559),0)+IF(AA559&lt;&gt;"",COUNTIF('Jalon + top _horaire passage'!A:A,AA559),0)+IF(AB559&lt;&gt;"",COUNTIF('Jalon + top _horaire passage'!A:A,AB559),0)+IF(AD559&lt;&gt;"",COUNTIF('Jalon + top _horaire passage'!A:A,AD559),0)</f>
        <v>0</v>
      </c>
    </row>
    <row r="560" spans="1:44" x14ac:dyDescent="0.3">
      <c r="A560" s="77" t="s">
        <v>3032</v>
      </c>
      <c r="B560" s="159">
        <v>0</v>
      </c>
      <c r="C560" s="78" t="s">
        <v>892</v>
      </c>
      <c r="D560" s="77" t="s">
        <v>42</v>
      </c>
      <c r="E560" s="77" t="s">
        <v>3032</v>
      </c>
      <c r="F560" s="77" t="s">
        <v>3033</v>
      </c>
      <c r="G560" s="77" t="s">
        <v>12353</v>
      </c>
      <c r="H560" s="77" t="s">
        <v>44</v>
      </c>
      <c r="I560" s="77" t="s">
        <v>221</v>
      </c>
      <c r="J560" s="77" t="s">
        <v>19</v>
      </c>
      <c r="K560" s="78" t="s">
        <v>34</v>
      </c>
      <c r="L560" s="77" t="s">
        <v>15</v>
      </c>
      <c r="M560" s="74" t="s">
        <v>12474</v>
      </c>
      <c r="N560" s="74" t="s">
        <v>13</v>
      </c>
      <c r="O560" s="159"/>
      <c r="P560" s="77" t="s">
        <v>3034</v>
      </c>
      <c r="Q560" s="77" t="s">
        <v>6797</v>
      </c>
      <c r="R560" s="77" t="s">
        <v>3032</v>
      </c>
      <c r="S560" s="77"/>
      <c r="T560" s="77"/>
      <c r="U560" s="82" t="s">
        <v>3032</v>
      </c>
      <c r="V560" s="74" t="s">
        <v>97</v>
      </c>
      <c r="W560" s="100"/>
      <c r="X560" s="99"/>
      <c r="Y560" s="99"/>
      <c r="Z560" s="100" t="s">
        <v>3032</v>
      </c>
      <c r="AA560" s="99" t="s">
        <v>3037</v>
      </c>
      <c r="AB560" s="99"/>
      <c r="AC560" s="100" t="s">
        <v>3035</v>
      </c>
      <c r="AD560" s="100" t="s">
        <v>3036</v>
      </c>
      <c r="AE560" s="83"/>
      <c r="AF560" s="54" t="s">
        <v>12029</v>
      </c>
      <c r="AG560" s="78" t="s">
        <v>10998</v>
      </c>
      <c r="AH560" s="77" t="s">
        <v>222</v>
      </c>
      <c r="AI560" s="77" t="s">
        <v>223</v>
      </c>
      <c r="AJ560" s="77" t="s">
        <v>386</v>
      </c>
      <c r="AK560" s="77" t="s">
        <v>387</v>
      </c>
      <c r="AL560" s="77" t="s">
        <v>388</v>
      </c>
      <c r="AM560" s="77" t="s">
        <v>25</v>
      </c>
      <c r="AN560" s="77" t="s">
        <v>389</v>
      </c>
      <c r="AO560" s="77" t="s">
        <v>984</v>
      </c>
      <c r="AP560" s="77" t="s">
        <v>985</v>
      </c>
      <c r="AQ560" s="77"/>
      <c r="AR560" s="79">
        <f>COUNTIF('Jalon + top _horaire passage'!A:A,A560)+IF(W560&lt;&gt;"",COUNTIF('Jalon + top _horaire passage'!A:A,W560),0)+IF(X560&lt;&gt;"",COUNTIF('Jalon + top _horaire passage'!A:A,X560),0)+IF(Y560&lt;&gt;"",COUNTIF('Jalon + top _horaire passage'!A:A,Y560),0)+IF(AA560&lt;&gt;"",COUNTIF('Jalon + top _horaire passage'!A:A,AA560),0)+IF(AB560&lt;&gt;"",COUNTIF('Jalon + top _horaire passage'!A:A,AB560),0)+IF(AD560&lt;&gt;"",COUNTIF('Jalon + top _horaire passage'!A:A,AD560),0)</f>
        <v>0</v>
      </c>
    </row>
    <row r="561" spans="1:44" x14ac:dyDescent="0.3">
      <c r="A561" s="77" t="s">
        <v>3038</v>
      </c>
      <c r="B561" s="159">
        <v>0</v>
      </c>
      <c r="C561" s="78" t="s">
        <v>892</v>
      </c>
      <c r="D561" s="77" t="s">
        <v>42</v>
      </c>
      <c r="E561" s="77" t="s">
        <v>3038</v>
      </c>
      <c r="F561" s="77" t="s">
        <v>3033</v>
      </c>
      <c r="G561" s="77" t="s">
        <v>12353</v>
      </c>
      <c r="H561" s="77" t="s">
        <v>44</v>
      </c>
      <c r="I561" s="77" t="s">
        <v>221</v>
      </c>
      <c r="J561" s="77" t="s">
        <v>19</v>
      </c>
      <c r="K561" s="78" t="s">
        <v>34</v>
      </c>
      <c r="L561" s="77" t="s">
        <v>15</v>
      </c>
      <c r="M561" s="74" t="s">
        <v>12474</v>
      </c>
      <c r="N561" s="74" t="s">
        <v>13</v>
      </c>
      <c r="O561" s="159"/>
      <c r="P561" s="77" t="s">
        <v>3034</v>
      </c>
      <c r="Q561" s="77" t="s">
        <v>6797</v>
      </c>
      <c r="R561" s="77" t="s">
        <v>3038</v>
      </c>
      <c r="S561" s="77"/>
      <c r="T561" s="77"/>
      <c r="U561" s="82" t="s">
        <v>10828</v>
      </c>
      <c r="V561" s="74" t="s">
        <v>97</v>
      </c>
      <c r="W561" s="100"/>
      <c r="X561" s="99"/>
      <c r="Y561" s="99"/>
      <c r="Z561" s="100" t="s">
        <v>10828</v>
      </c>
      <c r="AA561" s="99" t="s">
        <v>3041</v>
      </c>
      <c r="AB561" s="99"/>
      <c r="AC561" s="100" t="s">
        <v>3039</v>
      </c>
      <c r="AD561" s="100" t="s">
        <v>3040</v>
      </c>
      <c r="AE561" s="83"/>
      <c r="AF561" s="54" t="s">
        <v>12029</v>
      </c>
      <c r="AG561" s="78" t="s">
        <v>10998</v>
      </c>
      <c r="AH561" s="77" t="s">
        <v>222</v>
      </c>
      <c r="AI561" s="77" t="s">
        <v>223</v>
      </c>
      <c r="AJ561" s="77" t="s">
        <v>386</v>
      </c>
      <c r="AK561" s="77" t="s">
        <v>387</v>
      </c>
      <c r="AL561" s="77" t="s">
        <v>388</v>
      </c>
      <c r="AM561" s="77" t="s">
        <v>25</v>
      </c>
      <c r="AN561" s="77" t="s">
        <v>389</v>
      </c>
      <c r="AO561" s="77" t="s">
        <v>984</v>
      </c>
      <c r="AP561" s="77" t="s">
        <v>985</v>
      </c>
      <c r="AQ561" s="77"/>
      <c r="AR561" s="79">
        <f>COUNTIF('Jalon + top _horaire passage'!A:A,A561)+IF(W561&lt;&gt;"",COUNTIF('Jalon + top _horaire passage'!A:A,W561),0)+IF(X561&lt;&gt;"",COUNTIF('Jalon + top _horaire passage'!A:A,X561),0)+IF(Y561&lt;&gt;"",COUNTIF('Jalon + top _horaire passage'!A:A,Y561),0)+IF(AA561&lt;&gt;"",COUNTIF('Jalon + top _horaire passage'!A:A,AA561),0)+IF(AB561&lt;&gt;"",COUNTIF('Jalon + top _horaire passage'!A:A,AB561),0)+IF(AD561&lt;&gt;"",COUNTIF('Jalon + top _horaire passage'!A:A,AD561),0)</f>
        <v>0</v>
      </c>
    </row>
    <row r="562" spans="1:44" x14ac:dyDescent="0.3">
      <c r="A562" s="77" t="s">
        <v>3042</v>
      </c>
      <c r="B562" s="159">
        <v>0</v>
      </c>
      <c r="C562" s="78" t="s">
        <v>892</v>
      </c>
      <c r="D562" s="77" t="s">
        <v>42</v>
      </c>
      <c r="E562" s="77" t="s">
        <v>3042</v>
      </c>
      <c r="F562" s="77" t="s">
        <v>3033</v>
      </c>
      <c r="G562" s="77" t="s">
        <v>12353</v>
      </c>
      <c r="H562" s="77" t="s">
        <v>44</v>
      </c>
      <c r="I562" s="77" t="s">
        <v>221</v>
      </c>
      <c r="J562" s="77" t="s">
        <v>19</v>
      </c>
      <c r="K562" s="78" t="s">
        <v>34</v>
      </c>
      <c r="L562" s="77" t="s">
        <v>15</v>
      </c>
      <c r="M562" s="74" t="s">
        <v>12474</v>
      </c>
      <c r="N562" s="74" t="s">
        <v>13</v>
      </c>
      <c r="O562" s="159"/>
      <c r="P562" s="77" t="s">
        <v>3043</v>
      </c>
      <c r="Q562" s="77" t="s">
        <v>6797</v>
      </c>
      <c r="R562" s="77" t="s">
        <v>3042</v>
      </c>
      <c r="S562" s="77"/>
      <c r="T562" s="77"/>
      <c r="U562" s="82" t="s">
        <v>10829</v>
      </c>
      <c r="V562" s="74" t="s">
        <v>97</v>
      </c>
      <c r="W562" s="100"/>
      <c r="X562" s="99"/>
      <c r="Y562" s="99"/>
      <c r="Z562" s="100" t="s">
        <v>10829</v>
      </c>
      <c r="AA562" s="99" t="s">
        <v>3046</v>
      </c>
      <c r="AB562" s="99"/>
      <c r="AC562" s="100" t="s">
        <v>3044</v>
      </c>
      <c r="AD562" s="100" t="s">
        <v>3045</v>
      </c>
      <c r="AE562" s="83"/>
      <c r="AF562" s="54" t="s">
        <v>12029</v>
      </c>
      <c r="AG562" s="78" t="s">
        <v>10998</v>
      </c>
      <c r="AH562" s="77" t="s">
        <v>222</v>
      </c>
      <c r="AI562" s="77" t="s">
        <v>223</v>
      </c>
      <c r="AJ562" s="77" t="s">
        <v>386</v>
      </c>
      <c r="AK562" s="77" t="s">
        <v>387</v>
      </c>
      <c r="AL562" s="77" t="s">
        <v>388</v>
      </c>
      <c r="AM562" s="77" t="s">
        <v>25</v>
      </c>
      <c r="AN562" s="77" t="s">
        <v>389</v>
      </c>
      <c r="AO562" s="77" t="s">
        <v>984</v>
      </c>
      <c r="AP562" s="77" t="s">
        <v>985</v>
      </c>
      <c r="AQ562" s="77"/>
      <c r="AR562" s="79">
        <f>COUNTIF('Jalon + top _horaire passage'!A:A,A562)+IF(W562&lt;&gt;"",COUNTIF('Jalon + top _horaire passage'!A:A,W562),0)+IF(X562&lt;&gt;"",COUNTIF('Jalon + top _horaire passage'!A:A,X562),0)+IF(Y562&lt;&gt;"",COUNTIF('Jalon + top _horaire passage'!A:A,Y562),0)+IF(AA562&lt;&gt;"",COUNTIF('Jalon + top _horaire passage'!A:A,AA562),0)+IF(AB562&lt;&gt;"",COUNTIF('Jalon + top _horaire passage'!A:A,AB562),0)+IF(AD562&lt;&gt;"",COUNTIF('Jalon + top _horaire passage'!A:A,AD562),0)</f>
        <v>0</v>
      </c>
    </row>
    <row r="563" spans="1:44" x14ac:dyDescent="0.3">
      <c r="A563" s="77" t="s">
        <v>3047</v>
      </c>
      <c r="B563" s="159">
        <v>0</v>
      </c>
      <c r="C563" s="78" t="s">
        <v>892</v>
      </c>
      <c r="D563" s="77" t="s">
        <v>42</v>
      </c>
      <c r="E563" s="77" t="s">
        <v>3047</v>
      </c>
      <c r="F563" s="77" t="s">
        <v>3033</v>
      </c>
      <c r="G563" s="77" t="s">
        <v>12353</v>
      </c>
      <c r="H563" s="77" t="s">
        <v>44</v>
      </c>
      <c r="I563" s="77" t="s">
        <v>221</v>
      </c>
      <c r="J563" s="77" t="s">
        <v>19</v>
      </c>
      <c r="K563" s="78" t="s">
        <v>34</v>
      </c>
      <c r="L563" s="77" t="s">
        <v>15</v>
      </c>
      <c r="M563" s="74" t="s">
        <v>12474</v>
      </c>
      <c r="N563" s="74" t="s">
        <v>13</v>
      </c>
      <c r="O563" s="159"/>
      <c r="P563" s="77" t="s">
        <v>3043</v>
      </c>
      <c r="Q563" s="77" t="s">
        <v>6797</v>
      </c>
      <c r="R563" s="77" t="s">
        <v>3047</v>
      </c>
      <c r="S563" s="77"/>
      <c r="T563" s="77"/>
      <c r="U563" s="82" t="s">
        <v>10830</v>
      </c>
      <c r="V563" s="74" t="s">
        <v>97</v>
      </c>
      <c r="W563" s="100"/>
      <c r="X563" s="99"/>
      <c r="Y563" s="99"/>
      <c r="Z563" s="100" t="s">
        <v>10830</v>
      </c>
      <c r="AA563" s="99" t="s">
        <v>3050</v>
      </c>
      <c r="AB563" s="99"/>
      <c r="AC563" s="100" t="s">
        <v>3048</v>
      </c>
      <c r="AD563" s="100" t="s">
        <v>3049</v>
      </c>
      <c r="AE563" s="83"/>
      <c r="AF563" s="54" t="s">
        <v>12029</v>
      </c>
      <c r="AG563" s="78" t="s">
        <v>10998</v>
      </c>
      <c r="AH563" s="77" t="s">
        <v>222</v>
      </c>
      <c r="AI563" s="77" t="s">
        <v>223</v>
      </c>
      <c r="AJ563" s="77" t="s">
        <v>386</v>
      </c>
      <c r="AK563" s="77" t="s">
        <v>387</v>
      </c>
      <c r="AL563" s="77" t="s">
        <v>388</v>
      </c>
      <c r="AM563" s="77" t="s">
        <v>25</v>
      </c>
      <c r="AN563" s="77" t="s">
        <v>389</v>
      </c>
      <c r="AO563" s="77" t="s">
        <v>984</v>
      </c>
      <c r="AP563" s="77" t="s">
        <v>985</v>
      </c>
      <c r="AQ563" s="77"/>
      <c r="AR563" s="79">
        <f>COUNTIF('Jalon + top _horaire passage'!A:A,A563)+IF(W563&lt;&gt;"",COUNTIF('Jalon + top _horaire passage'!A:A,W563),0)+IF(X563&lt;&gt;"",COUNTIF('Jalon + top _horaire passage'!A:A,X563),0)+IF(Y563&lt;&gt;"",COUNTIF('Jalon + top _horaire passage'!A:A,Y563),0)+IF(AA563&lt;&gt;"",COUNTIF('Jalon + top _horaire passage'!A:A,AA563),0)+IF(AB563&lt;&gt;"",COUNTIF('Jalon + top _horaire passage'!A:A,AB563),0)+IF(AD563&lt;&gt;"",COUNTIF('Jalon + top _horaire passage'!A:A,AD563),0)</f>
        <v>0</v>
      </c>
    </row>
    <row r="564" spans="1:44" x14ac:dyDescent="0.3">
      <c r="A564" s="77" t="s">
        <v>3051</v>
      </c>
      <c r="B564" s="159" t="s">
        <v>12655</v>
      </c>
      <c r="C564" s="78" t="s">
        <v>676</v>
      </c>
      <c r="D564" s="77" t="s">
        <v>42</v>
      </c>
      <c r="E564" s="77" t="s">
        <v>3051</v>
      </c>
      <c r="F564" s="77" t="s">
        <v>11890</v>
      </c>
      <c r="G564" s="77" t="s">
        <v>12389</v>
      </c>
      <c r="H564" s="77" t="s">
        <v>44</v>
      </c>
      <c r="I564" s="77" t="s">
        <v>166</v>
      </c>
      <c r="J564" s="77" t="s">
        <v>19</v>
      </c>
      <c r="K564" s="78" t="s">
        <v>34</v>
      </c>
      <c r="L564" s="77" t="s">
        <v>15</v>
      </c>
      <c r="M564" s="74" t="s">
        <v>12475</v>
      </c>
      <c r="N564" s="74" t="s">
        <v>13</v>
      </c>
      <c r="O564" s="159"/>
      <c r="P564" s="77" t="s">
        <v>3052</v>
      </c>
      <c r="Q564" s="77" t="s">
        <v>6797</v>
      </c>
      <c r="R564" s="77" t="s">
        <v>3051</v>
      </c>
      <c r="S564" s="77"/>
      <c r="T564" s="77" t="s">
        <v>9241</v>
      </c>
      <c r="U564" s="82" t="s">
        <v>10831</v>
      </c>
      <c r="V564" s="74" t="s">
        <v>97</v>
      </c>
      <c r="W564" s="100"/>
      <c r="X564" s="99"/>
      <c r="Y564" s="99"/>
      <c r="Z564" s="100" t="s">
        <v>10831</v>
      </c>
      <c r="AA564" s="99" t="s">
        <v>3058</v>
      </c>
      <c r="AB564" s="99"/>
      <c r="AC564" s="100" t="s">
        <v>3053</v>
      </c>
      <c r="AD564" s="100" t="s">
        <v>3054</v>
      </c>
      <c r="AE564" s="83"/>
      <c r="AF564" s="54" t="s">
        <v>12029</v>
      </c>
      <c r="AG564" s="78" t="s">
        <v>10998</v>
      </c>
      <c r="AH564" s="77" t="s">
        <v>354</v>
      </c>
      <c r="AI564" s="77" t="s">
        <v>652</v>
      </c>
      <c r="AJ564" s="77" t="s">
        <v>167</v>
      </c>
      <c r="AK564" s="77" t="s">
        <v>677</v>
      </c>
      <c r="AL564" s="77" t="s">
        <v>3055</v>
      </c>
      <c r="AM564" s="77" t="s">
        <v>170</v>
      </c>
      <c r="AN564" s="77" t="s">
        <v>679</v>
      </c>
      <c r="AO564" s="77" t="s">
        <v>3056</v>
      </c>
      <c r="AP564" s="77" t="s">
        <v>3057</v>
      </c>
      <c r="AQ564" s="77"/>
      <c r="AR564" s="79">
        <f>COUNTIF('Jalon + top _horaire passage'!A:A,A564)+IF(W564&lt;&gt;"",COUNTIF('Jalon + top _horaire passage'!A:A,W564),0)+IF(X564&lt;&gt;"",COUNTIF('Jalon + top _horaire passage'!A:A,X564),0)+IF(Y564&lt;&gt;"",COUNTIF('Jalon + top _horaire passage'!A:A,Y564),0)+IF(AA564&lt;&gt;"",COUNTIF('Jalon + top _horaire passage'!A:A,AA564),0)+IF(AB564&lt;&gt;"",COUNTIF('Jalon + top _horaire passage'!A:A,AB564),0)+IF(AD564&lt;&gt;"",COUNTIF('Jalon + top _horaire passage'!A:A,AD564),0)</f>
        <v>0</v>
      </c>
    </row>
    <row r="565" spans="1:44" x14ac:dyDescent="0.3">
      <c r="A565" s="77" t="s">
        <v>3059</v>
      </c>
      <c r="B565" s="159" t="s">
        <v>12654</v>
      </c>
      <c r="C565" s="78" t="s">
        <v>676</v>
      </c>
      <c r="D565" s="77" t="s">
        <v>42</v>
      </c>
      <c r="E565" s="77" t="s">
        <v>3059</v>
      </c>
      <c r="F565" s="77" t="s">
        <v>11890</v>
      </c>
      <c r="G565" s="77" t="s">
        <v>12389</v>
      </c>
      <c r="H565" s="77" t="s">
        <v>44</v>
      </c>
      <c r="I565" s="77" t="s">
        <v>166</v>
      </c>
      <c r="J565" s="77" t="s">
        <v>19</v>
      </c>
      <c r="K565" s="78" t="s">
        <v>34</v>
      </c>
      <c r="L565" s="77" t="s">
        <v>15</v>
      </c>
      <c r="M565" s="74" t="s">
        <v>12475</v>
      </c>
      <c r="N565" s="74" t="s">
        <v>13</v>
      </c>
      <c r="O565" s="159"/>
      <c r="P565" s="77" t="s">
        <v>3060</v>
      </c>
      <c r="Q565" s="77" t="s">
        <v>6797</v>
      </c>
      <c r="R565" s="77" t="s">
        <v>3059</v>
      </c>
      <c r="S565" s="77"/>
      <c r="T565" s="77"/>
      <c r="U565" s="82" t="s">
        <v>10832</v>
      </c>
      <c r="V565" s="74" t="s">
        <v>97</v>
      </c>
      <c r="W565" s="100"/>
      <c r="X565" s="99"/>
      <c r="Y565" s="99"/>
      <c r="Z565" s="100" t="s">
        <v>10832</v>
      </c>
      <c r="AA565" s="99" t="s">
        <v>3063</v>
      </c>
      <c r="AB565" s="99"/>
      <c r="AC565" s="100" t="s">
        <v>3061</v>
      </c>
      <c r="AD565" s="100" t="s">
        <v>3062</v>
      </c>
      <c r="AE565" s="83"/>
      <c r="AF565" s="54" t="s">
        <v>12029</v>
      </c>
      <c r="AG565" s="78" t="s">
        <v>10998</v>
      </c>
      <c r="AH565" s="77" t="s">
        <v>354</v>
      </c>
      <c r="AI565" s="77" t="s">
        <v>652</v>
      </c>
      <c r="AJ565" s="77" t="s">
        <v>167</v>
      </c>
      <c r="AK565" s="77" t="s">
        <v>677</v>
      </c>
      <c r="AL565" s="77" t="s">
        <v>3055</v>
      </c>
      <c r="AM565" s="77" t="s">
        <v>170</v>
      </c>
      <c r="AN565" s="77" t="s">
        <v>679</v>
      </c>
      <c r="AO565" s="77" t="s">
        <v>3056</v>
      </c>
      <c r="AP565" s="77" t="s">
        <v>3057</v>
      </c>
      <c r="AQ565" s="77"/>
      <c r="AR565" s="79">
        <f>COUNTIF('Jalon + top _horaire passage'!A:A,A565)+IF(W565&lt;&gt;"",COUNTIF('Jalon + top _horaire passage'!A:A,W565),0)+IF(X565&lt;&gt;"",COUNTIF('Jalon + top _horaire passage'!A:A,X565),0)+IF(Y565&lt;&gt;"",COUNTIF('Jalon + top _horaire passage'!A:A,Y565),0)+IF(AA565&lt;&gt;"",COUNTIF('Jalon + top _horaire passage'!A:A,AA565),0)+IF(AB565&lt;&gt;"",COUNTIF('Jalon + top _horaire passage'!A:A,AB565),0)+IF(AD565&lt;&gt;"",COUNTIF('Jalon + top _horaire passage'!A:A,AD565),0)</f>
        <v>0</v>
      </c>
    </row>
    <row r="566" spans="1:44" x14ac:dyDescent="0.3">
      <c r="A566" s="77" t="s">
        <v>3064</v>
      </c>
      <c r="B566" s="159" t="s">
        <v>12653</v>
      </c>
      <c r="C566" s="78" t="s">
        <v>676</v>
      </c>
      <c r="D566" s="77" t="s">
        <v>42</v>
      </c>
      <c r="E566" s="77" t="s">
        <v>3064</v>
      </c>
      <c r="F566" s="77" t="s">
        <v>11890</v>
      </c>
      <c r="G566" s="77" t="s">
        <v>12389</v>
      </c>
      <c r="H566" s="77" t="s">
        <v>44</v>
      </c>
      <c r="I566" s="77" t="s">
        <v>166</v>
      </c>
      <c r="J566" s="77" t="s">
        <v>19</v>
      </c>
      <c r="K566" s="78" t="s">
        <v>34</v>
      </c>
      <c r="L566" s="77" t="s">
        <v>15</v>
      </c>
      <c r="M566" s="74" t="s">
        <v>12475</v>
      </c>
      <c r="N566" s="74" t="s">
        <v>13</v>
      </c>
      <c r="O566" s="159"/>
      <c r="P566" s="77" t="s">
        <v>3065</v>
      </c>
      <c r="Q566" s="77" t="s">
        <v>6797</v>
      </c>
      <c r="R566" s="77" t="s">
        <v>3064</v>
      </c>
      <c r="S566" s="77"/>
      <c r="T566" s="77"/>
      <c r="U566" s="82" t="s">
        <v>10833</v>
      </c>
      <c r="V566" s="74" t="s">
        <v>97</v>
      </c>
      <c r="W566" s="100"/>
      <c r="X566" s="99"/>
      <c r="Y566" s="99"/>
      <c r="Z566" s="100" t="s">
        <v>10833</v>
      </c>
      <c r="AA566" s="99" t="s">
        <v>3068</v>
      </c>
      <c r="AB566" s="99"/>
      <c r="AC566" s="100" t="s">
        <v>3066</v>
      </c>
      <c r="AD566" s="100" t="s">
        <v>3067</v>
      </c>
      <c r="AE566" s="83"/>
      <c r="AF566" s="54" t="s">
        <v>12029</v>
      </c>
      <c r="AG566" s="78" t="s">
        <v>10998</v>
      </c>
      <c r="AH566" s="77" t="s">
        <v>354</v>
      </c>
      <c r="AI566" s="77" t="s">
        <v>652</v>
      </c>
      <c r="AJ566" s="77" t="s">
        <v>167</v>
      </c>
      <c r="AK566" s="77" t="s">
        <v>677</v>
      </c>
      <c r="AL566" s="77" t="s">
        <v>3055</v>
      </c>
      <c r="AM566" s="77" t="s">
        <v>170</v>
      </c>
      <c r="AN566" s="77" t="s">
        <v>679</v>
      </c>
      <c r="AO566" s="77" t="s">
        <v>3056</v>
      </c>
      <c r="AP566" s="77" t="s">
        <v>3057</v>
      </c>
      <c r="AQ566" s="77"/>
      <c r="AR566" s="79">
        <f>COUNTIF('Jalon + top _horaire passage'!A:A,A566)+IF(W566&lt;&gt;"",COUNTIF('Jalon + top _horaire passage'!A:A,W566),0)+IF(X566&lt;&gt;"",COUNTIF('Jalon + top _horaire passage'!A:A,X566),0)+IF(Y566&lt;&gt;"",COUNTIF('Jalon + top _horaire passage'!A:A,Y566),0)+IF(AA566&lt;&gt;"",COUNTIF('Jalon + top _horaire passage'!A:A,AA566),0)+IF(AB566&lt;&gt;"",COUNTIF('Jalon + top _horaire passage'!A:A,AB566),0)+IF(AD566&lt;&gt;"",COUNTIF('Jalon + top _horaire passage'!A:A,AD566),0)</f>
        <v>0</v>
      </c>
    </row>
    <row r="567" spans="1:44" x14ac:dyDescent="0.3">
      <c r="A567" s="77" t="s">
        <v>3069</v>
      </c>
      <c r="B567" s="159" t="s">
        <v>12656</v>
      </c>
      <c r="C567" s="78" t="s">
        <v>676</v>
      </c>
      <c r="D567" s="77" t="s">
        <v>42</v>
      </c>
      <c r="E567" s="77" t="s">
        <v>3069</v>
      </c>
      <c r="F567" s="77" t="s">
        <v>11890</v>
      </c>
      <c r="G567" s="77" t="s">
        <v>12389</v>
      </c>
      <c r="H567" s="77" t="s">
        <v>44</v>
      </c>
      <c r="I567" s="77" t="s">
        <v>166</v>
      </c>
      <c r="J567" s="77" t="s">
        <v>19</v>
      </c>
      <c r="K567" s="78" t="s">
        <v>34</v>
      </c>
      <c r="L567" s="77" t="s">
        <v>15</v>
      </c>
      <c r="M567" s="74" t="s">
        <v>12475</v>
      </c>
      <c r="N567" s="74" t="s">
        <v>13</v>
      </c>
      <c r="O567" s="159"/>
      <c r="P567" s="77" t="s">
        <v>3070</v>
      </c>
      <c r="Q567" s="77" t="s">
        <v>6797</v>
      </c>
      <c r="R567" s="77" t="s">
        <v>3069</v>
      </c>
      <c r="S567" s="77"/>
      <c r="T567" s="77"/>
      <c r="U567" s="82" t="s">
        <v>10834</v>
      </c>
      <c r="V567" s="74" t="s">
        <v>97</v>
      </c>
      <c r="W567" s="100"/>
      <c r="X567" s="99"/>
      <c r="Y567" s="99"/>
      <c r="Z567" s="100" t="s">
        <v>10834</v>
      </c>
      <c r="AA567" s="99" t="s">
        <v>3073</v>
      </c>
      <c r="AB567" s="99"/>
      <c r="AC567" s="100" t="s">
        <v>3071</v>
      </c>
      <c r="AD567" s="100" t="s">
        <v>3072</v>
      </c>
      <c r="AE567" s="83"/>
      <c r="AF567" s="54" t="s">
        <v>12029</v>
      </c>
      <c r="AG567" s="78" t="s">
        <v>10998</v>
      </c>
      <c r="AH567" s="77" t="s">
        <v>354</v>
      </c>
      <c r="AI567" s="77" t="s">
        <v>652</v>
      </c>
      <c r="AJ567" s="77" t="s">
        <v>167</v>
      </c>
      <c r="AK567" s="77" t="s">
        <v>677</v>
      </c>
      <c r="AL567" s="77" t="s">
        <v>3055</v>
      </c>
      <c r="AM567" s="77" t="s">
        <v>170</v>
      </c>
      <c r="AN567" s="77" t="s">
        <v>679</v>
      </c>
      <c r="AO567" s="77" t="s">
        <v>3056</v>
      </c>
      <c r="AP567" s="77" t="s">
        <v>3057</v>
      </c>
      <c r="AQ567" s="77"/>
      <c r="AR567" s="79">
        <f>COUNTIF('Jalon + top _horaire passage'!A:A,A567)+IF(W567&lt;&gt;"",COUNTIF('Jalon + top _horaire passage'!A:A,W567),0)+IF(X567&lt;&gt;"",COUNTIF('Jalon + top _horaire passage'!A:A,X567),0)+IF(Y567&lt;&gt;"",COUNTIF('Jalon + top _horaire passage'!A:A,Y567),0)+IF(AA567&lt;&gt;"",COUNTIF('Jalon + top _horaire passage'!A:A,AA567),0)+IF(AB567&lt;&gt;"",COUNTIF('Jalon + top _horaire passage'!A:A,AB567),0)+IF(AD567&lt;&gt;"",COUNTIF('Jalon + top _horaire passage'!A:A,AD567),0)</f>
        <v>0</v>
      </c>
    </row>
    <row r="568" spans="1:44" x14ac:dyDescent="0.3">
      <c r="A568" s="77" t="s">
        <v>3074</v>
      </c>
      <c r="B568" s="159" t="s">
        <v>12657</v>
      </c>
      <c r="C568" s="78" t="s">
        <v>676</v>
      </c>
      <c r="D568" s="77" t="s">
        <v>42</v>
      </c>
      <c r="E568" s="77" t="s">
        <v>3074</v>
      </c>
      <c r="F568" s="77" t="s">
        <v>11890</v>
      </c>
      <c r="G568" s="77" t="s">
        <v>12389</v>
      </c>
      <c r="H568" s="77" t="s">
        <v>44</v>
      </c>
      <c r="I568" s="77" t="s">
        <v>166</v>
      </c>
      <c r="J568" s="77" t="s">
        <v>19</v>
      </c>
      <c r="K568" s="78" t="s">
        <v>34</v>
      </c>
      <c r="L568" s="77" t="s">
        <v>15</v>
      </c>
      <c r="M568" s="74" t="s">
        <v>12475</v>
      </c>
      <c r="N568" s="74" t="s">
        <v>13</v>
      </c>
      <c r="O568" s="159"/>
      <c r="P568" s="77" t="s">
        <v>3075</v>
      </c>
      <c r="Q568" s="77" t="s">
        <v>6797</v>
      </c>
      <c r="R568" s="77" t="s">
        <v>3074</v>
      </c>
      <c r="S568" s="77"/>
      <c r="T568" s="77"/>
      <c r="U568" s="82" t="s">
        <v>10835</v>
      </c>
      <c r="V568" s="74" t="s">
        <v>97</v>
      </c>
      <c r="W568" s="100"/>
      <c r="X568" s="99"/>
      <c r="Y568" s="99"/>
      <c r="Z568" s="100" t="s">
        <v>10835</v>
      </c>
      <c r="AA568" s="99" t="s">
        <v>3078</v>
      </c>
      <c r="AB568" s="99"/>
      <c r="AC568" s="100" t="s">
        <v>3076</v>
      </c>
      <c r="AD568" s="100" t="s">
        <v>3077</v>
      </c>
      <c r="AE568" s="83"/>
      <c r="AF568" s="54" t="s">
        <v>12029</v>
      </c>
      <c r="AG568" s="78" t="s">
        <v>10998</v>
      </c>
      <c r="AH568" s="77" t="s">
        <v>354</v>
      </c>
      <c r="AI568" s="77" t="s">
        <v>652</v>
      </c>
      <c r="AJ568" s="77" t="s">
        <v>167</v>
      </c>
      <c r="AK568" s="77" t="s">
        <v>677</v>
      </c>
      <c r="AL568" s="77" t="s">
        <v>3055</v>
      </c>
      <c r="AM568" s="77" t="s">
        <v>170</v>
      </c>
      <c r="AN568" s="77" t="s">
        <v>679</v>
      </c>
      <c r="AO568" s="77" t="s">
        <v>3056</v>
      </c>
      <c r="AP568" s="77" t="s">
        <v>3057</v>
      </c>
      <c r="AQ568" s="77"/>
      <c r="AR568" s="79">
        <f>COUNTIF('Jalon + top _horaire passage'!A:A,A568)+IF(W568&lt;&gt;"",COUNTIF('Jalon + top _horaire passage'!A:A,W568),0)+IF(X568&lt;&gt;"",COUNTIF('Jalon + top _horaire passage'!A:A,X568),0)+IF(Y568&lt;&gt;"",COUNTIF('Jalon + top _horaire passage'!A:A,Y568),0)+IF(AA568&lt;&gt;"",COUNTIF('Jalon + top _horaire passage'!A:A,AA568),0)+IF(AB568&lt;&gt;"",COUNTIF('Jalon + top _horaire passage'!A:A,AB568),0)+IF(AD568&lt;&gt;"",COUNTIF('Jalon + top _horaire passage'!A:A,AD568),0)</f>
        <v>0</v>
      </c>
    </row>
    <row r="569" spans="1:44" x14ac:dyDescent="0.3">
      <c r="A569" s="77" t="s">
        <v>3079</v>
      </c>
      <c r="B569" s="159" t="s">
        <v>12658</v>
      </c>
      <c r="C569" s="78" t="s">
        <v>676</v>
      </c>
      <c r="D569" s="77" t="s">
        <v>42</v>
      </c>
      <c r="E569" s="77" t="s">
        <v>3079</v>
      </c>
      <c r="F569" s="77" t="s">
        <v>11890</v>
      </c>
      <c r="G569" s="77" t="s">
        <v>12389</v>
      </c>
      <c r="H569" s="77" t="s">
        <v>44</v>
      </c>
      <c r="I569" s="77" t="s">
        <v>166</v>
      </c>
      <c r="J569" s="77" t="s">
        <v>19</v>
      </c>
      <c r="K569" s="78" t="s">
        <v>34</v>
      </c>
      <c r="L569" s="77" t="s">
        <v>15</v>
      </c>
      <c r="M569" s="74" t="s">
        <v>12475</v>
      </c>
      <c r="N569" s="74" t="s">
        <v>13</v>
      </c>
      <c r="O569" s="159"/>
      <c r="P569" s="77" t="s">
        <v>3080</v>
      </c>
      <c r="Q569" s="77" t="s">
        <v>6797</v>
      </c>
      <c r="R569" s="77" t="s">
        <v>3079</v>
      </c>
      <c r="S569" s="77"/>
      <c r="T569" s="77"/>
      <c r="U569" s="82" t="s">
        <v>10836</v>
      </c>
      <c r="V569" s="74" t="s">
        <v>97</v>
      </c>
      <c r="W569" s="100"/>
      <c r="X569" s="99"/>
      <c r="Y569" s="99"/>
      <c r="Z569" s="100" t="s">
        <v>10836</v>
      </c>
      <c r="AA569" s="99" t="s">
        <v>3083</v>
      </c>
      <c r="AB569" s="99"/>
      <c r="AC569" s="100" t="s">
        <v>3081</v>
      </c>
      <c r="AD569" s="100" t="s">
        <v>3082</v>
      </c>
      <c r="AE569" s="83"/>
      <c r="AF569" s="54" t="s">
        <v>12029</v>
      </c>
      <c r="AG569" s="78" t="s">
        <v>10998</v>
      </c>
      <c r="AH569" s="77" t="s">
        <v>354</v>
      </c>
      <c r="AI569" s="77" t="s">
        <v>652</v>
      </c>
      <c r="AJ569" s="77" t="s">
        <v>167</v>
      </c>
      <c r="AK569" s="77" t="s">
        <v>677</v>
      </c>
      <c r="AL569" s="77" t="s">
        <v>3055</v>
      </c>
      <c r="AM569" s="77" t="s">
        <v>170</v>
      </c>
      <c r="AN569" s="77" t="s">
        <v>679</v>
      </c>
      <c r="AO569" s="77" t="s">
        <v>3056</v>
      </c>
      <c r="AP569" s="77" t="s">
        <v>3057</v>
      </c>
      <c r="AQ569" s="77"/>
      <c r="AR569" s="79">
        <f>COUNTIF('Jalon + top _horaire passage'!A:A,A569)+IF(W569&lt;&gt;"",COUNTIF('Jalon + top _horaire passage'!A:A,W569),0)+IF(X569&lt;&gt;"",COUNTIF('Jalon + top _horaire passage'!A:A,X569),0)+IF(Y569&lt;&gt;"",COUNTIF('Jalon + top _horaire passage'!A:A,Y569),0)+IF(AA569&lt;&gt;"",COUNTIF('Jalon + top _horaire passage'!A:A,AA569),0)+IF(AB569&lt;&gt;"",COUNTIF('Jalon + top _horaire passage'!A:A,AB569),0)+IF(AD569&lt;&gt;"",COUNTIF('Jalon + top _horaire passage'!A:A,AD569),0)</f>
        <v>0</v>
      </c>
    </row>
    <row r="570" spans="1:44" x14ac:dyDescent="0.3">
      <c r="A570" s="77" t="s">
        <v>3084</v>
      </c>
      <c r="B570" s="159" t="s">
        <v>12650</v>
      </c>
      <c r="C570" s="78" t="s">
        <v>676</v>
      </c>
      <c r="D570" s="77" t="s">
        <v>42</v>
      </c>
      <c r="E570" s="77" t="s">
        <v>3084</v>
      </c>
      <c r="F570" s="77" t="s">
        <v>11890</v>
      </c>
      <c r="G570" s="77" t="s">
        <v>12389</v>
      </c>
      <c r="H570" s="77" t="s">
        <v>44</v>
      </c>
      <c r="I570" s="77" t="s">
        <v>166</v>
      </c>
      <c r="J570" s="77" t="s">
        <v>19</v>
      </c>
      <c r="K570" s="78" t="s">
        <v>34</v>
      </c>
      <c r="L570" s="77" t="s">
        <v>15</v>
      </c>
      <c r="M570" s="74" t="s">
        <v>12475</v>
      </c>
      <c r="N570" s="74" t="s">
        <v>13</v>
      </c>
      <c r="O570" s="159"/>
      <c r="P570" s="77" t="s">
        <v>3085</v>
      </c>
      <c r="Q570" s="77" t="s">
        <v>6797</v>
      </c>
      <c r="R570" s="77" t="s">
        <v>3084</v>
      </c>
      <c r="S570" s="77"/>
      <c r="T570" s="77"/>
      <c r="U570" s="82" t="s">
        <v>10837</v>
      </c>
      <c r="V570" s="74" t="s">
        <v>97</v>
      </c>
      <c r="W570" s="100"/>
      <c r="X570" s="99"/>
      <c r="Y570" s="99"/>
      <c r="Z570" s="100" t="s">
        <v>10837</v>
      </c>
      <c r="AA570" s="99" t="s">
        <v>3088</v>
      </c>
      <c r="AB570" s="99"/>
      <c r="AC570" s="100" t="s">
        <v>3086</v>
      </c>
      <c r="AD570" s="100" t="s">
        <v>3087</v>
      </c>
      <c r="AE570" s="83"/>
      <c r="AF570" s="54" t="s">
        <v>12029</v>
      </c>
      <c r="AG570" s="78" t="s">
        <v>10998</v>
      </c>
      <c r="AH570" s="77" t="s">
        <v>354</v>
      </c>
      <c r="AI570" s="77" t="s">
        <v>652</v>
      </c>
      <c r="AJ570" s="77" t="s">
        <v>167</v>
      </c>
      <c r="AK570" s="77" t="s">
        <v>677</v>
      </c>
      <c r="AL570" s="77" t="s">
        <v>3055</v>
      </c>
      <c r="AM570" s="77" t="s">
        <v>170</v>
      </c>
      <c r="AN570" s="77" t="s">
        <v>679</v>
      </c>
      <c r="AO570" s="77" t="s">
        <v>3056</v>
      </c>
      <c r="AP570" s="77" t="s">
        <v>3057</v>
      </c>
      <c r="AQ570" s="77"/>
      <c r="AR570" s="79">
        <f>COUNTIF('Jalon + top _horaire passage'!A:A,A570)+IF(W570&lt;&gt;"",COUNTIF('Jalon + top _horaire passage'!A:A,W570),0)+IF(X570&lt;&gt;"",COUNTIF('Jalon + top _horaire passage'!A:A,X570),0)+IF(Y570&lt;&gt;"",COUNTIF('Jalon + top _horaire passage'!A:A,Y570),0)+IF(AA570&lt;&gt;"",COUNTIF('Jalon + top _horaire passage'!A:A,AA570),0)+IF(AB570&lt;&gt;"",COUNTIF('Jalon + top _horaire passage'!A:A,AB570),0)+IF(AD570&lt;&gt;"",COUNTIF('Jalon + top _horaire passage'!A:A,AD570),0)</f>
        <v>0</v>
      </c>
    </row>
    <row r="571" spans="1:44" x14ac:dyDescent="0.3">
      <c r="A571" s="77" t="s">
        <v>3089</v>
      </c>
      <c r="B571" s="159" t="s">
        <v>12651</v>
      </c>
      <c r="C571" s="78" t="s">
        <v>676</v>
      </c>
      <c r="D571" s="77" t="s">
        <v>42</v>
      </c>
      <c r="E571" s="77" t="s">
        <v>3089</v>
      </c>
      <c r="F571" s="77" t="s">
        <v>11890</v>
      </c>
      <c r="G571" s="77" t="s">
        <v>12389</v>
      </c>
      <c r="H571" s="77" t="s">
        <v>44</v>
      </c>
      <c r="I571" s="77" t="s">
        <v>166</v>
      </c>
      <c r="J571" s="77" t="s">
        <v>19</v>
      </c>
      <c r="K571" s="78" t="s">
        <v>34</v>
      </c>
      <c r="L571" s="77" t="s">
        <v>15</v>
      </c>
      <c r="M571" s="74" t="s">
        <v>12475</v>
      </c>
      <c r="N571" s="74" t="s">
        <v>13</v>
      </c>
      <c r="O571" s="159"/>
      <c r="P571" s="77" t="s">
        <v>3090</v>
      </c>
      <c r="Q571" s="77" t="s">
        <v>6797</v>
      </c>
      <c r="R571" s="77" t="s">
        <v>3089</v>
      </c>
      <c r="S571" s="77"/>
      <c r="T571" s="77"/>
      <c r="U571" s="82" t="s">
        <v>10838</v>
      </c>
      <c r="V571" s="74" t="s">
        <v>97</v>
      </c>
      <c r="W571" s="100"/>
      <c r="X571" s="99"/>
      <c r="Y571" s="99"/>
      <c r="Z571" s="100" t="s">
        <v>10838</v>
      </c>
      <c r="AA571" s="99" t="s">
        <v>3093</v>
      </c>
      <c r="AB571" s="99"/>
      <c r="AC571" s="100" t="s">
        <v>3091</v>
      </c>
      <c r="AD571" s="100" t="s">
        <v>3092</v>
      </c>
      <c r="AE571" s="83"/>
      <c r="AF571" s="54" t="s">
        <v>12029</v>
      </c>
      <c r="AG571" s="78" t="s">
        <v>10998</v>
      </c>
      <c r="AH571" s="77" t="s">
        <v>354</v>
      </c>
      <c r="AI571" s="77" t="s">
        <v>652</v>
      </c>
      <c r="AJ571" s="77" t="s">
        <v>167</v>
      </c>
      <c r="AK571" s="77" t="s">
        <v>677</v>
      </c>
      <c r="AL571" s="77" t="s">
        <v>3055</v>
      </c>
      <c r="AM571" s="77" t="s">
        <v>170</v>
      </c>
      <c r="AN571" s="77" t="s">
        <v>679</v>
      </c>
      <c r="AO571" s="77" t="s">
        <v>3056</v>
      </c>
      <c r="AP571" s="77" t="s">
        <v>3057</v>
      </c>
      <c r="AQ571" s="77"/>
      <c r="AR571" s="79">
        <f>COUNTIF('Jalon + top _horaire passage'!A:A,A571)+IF(W571&lt;&gt;"",COUNTIF('Jalon + top _horaire passage'!A:A,W571),0)+IF(X571&lt;&gt;"",COUNTIF('Jalon + top _horaire passage'!A:A,X571),0)+IF(Y571&lt;&gt;"",COUNTIF('Jalon + top _horaire passage'!A:A,Y571),0)+IF(AA571&lt;&gt;"",COUNTIF('Jalon + top _horaire passage'!A:A,AA571),0)+IF(AB571&lt;&gt;"",COUNTIF('Jalon + top _horaire passage'!A:A,AB571),0)+IF(AD571&lt;&gt;"",COUNTIF('Jalon + top _horaire passage'!A:A,AD571),0)</f>
        <v>0</v>
      </c>
    </row>
    <row r="572" spans="1:44" x14ac:dyDescent="0.3">
      <c r="A572" s="77" t="s">
        <v>3094</v>
      </c>
      <c r="B572" s="159" t="s">
        <v>12652</v>
      </c>
      <c r="C572" s="78" t="s">
        <v>676</v>
      </c>
      <c r="D572" s="77" t="s">
        <v>42</v>
      </c>
      <c r="E572" s="77" t="s">
        <v>3094</v>
      </c>
      <c r="F572" s="77" t="s">
        <v>11890</v>
      </c>
      <c r="G572" s="77" t="s">
        <v>12389</v>
      </c>
      <c r="H572" s="77" t="s">
        <v>44</v>
      </c>
      <c r="I572" s="77" t="s">
        <v>166</v>
      </c>
      <c r="J572" s="77" t="s">
        <v>19</v>
      </c>
      <c r="K572" s="78" t="s">
        <v>34</v>
      </c>
      <c r="L572" s="77" t="s">
        <v>15</v>
      </c>
      <c r="M572" s="74" t="s">
        <v>12475</v>
      </c>
      <c r="N572" s="74" t="s">
        <v>13</v>
      </c>
      <c r="O572" s="159"/>
      <c r="P572" s="77" t="s">
        <v>3095</v>
      </c>
      <c r="Q572" s="77" t="s">
        <v>6797</v>
      </c>
      <c r="R572" s="77" t="s">
        <v>3094</v>
      </c>
      <c r="S572" s="77"/>
      <c r="T572" s="77"/>
      <c r="U572" s="82" t="s">
        <v>10839</v>
      </c>
      <c r="V572" s="74" t="s">
        <v>97</v>
      </c>
      <c r="W572" s="100"/>
      <c r="X572" s="99"/>
      <c r="Y572" s="99"/>
      <c r="Z572" s="100" t="s">
        <v>10839</v>
      </c>
      <c r="AA572" s="99" t="s">
        <v>3098</v>
      </c>
      <c r="AB572" s="99"/>
      <c r="AC572" s="100" t="s">
        <v>3096</v>
      </c>
      <c r="AD572" s="100" t="s">
        <v>3097</v>
      </c>
      <c r="AE572" s="83"/>
      <c r="AF572" s="54" t="s">
        <v>12029</v>
      </c>
      <c r="AG572" s="78" t="s">
        <v>10998</v>
      </c>
      <c r="AH572" s="77" t="s">
        <v>354</v>
      </c>
      <c r="AI572" s="77" t="s">
        <v>652</v>
      </c>
      <c r="AJ572" s="77" t="s">
        <v>167</v>
      </c>
      <c r="AK572" s="77" t="s">
        <v>677</v>
      </c>
      <c r="AL572" s="77" t="s">
        <v>3055</v>
      </c>
      <c r="AM572" s="77" t="s">
        <v>170</v>
      </c>
      <c r="AN572" s="77" t="s">
        <v>679</v>
      </c>
      <c r="AO572" s="77" t="s">
        <v>3056</v>
      </c>
      <c r="AP572" s="77" t="s">
        <v>3057</v>
      </c>
      <c r="AQ572" s="77"/>
      <c r="AR572" s="79">
        <f>COUNTIF('Jalon + top _horaire passage'!A:A,A572)+IF(W572&lt;&gt;"",COUNTIF('Jalon + top _horaire passage'!A:A,W572),0)+IF(X572&lt;&gt;"",COUNTIF('Jalon + top _horaire passage'!A:A,X572),0)+IF(Y572&lt;&gt;"",COUNTIF('Jalon + top _horaire passage'!A:A,Y572),0)+IF(AA572&lt;&gt;"",COUNTIF('Jalon + top _horaire passage'!A:A,AA572),0)+IF(AB572&lt;&gt;"",COUNTIF('Jalon + top _horaire passage'!A:A,AB572),0)+IF(AD572&lt;&gt;"",COUNTIF('Jalon + top _horaire passage'!A:A,AD572),0)</f>
        <v>0</v>
      </c>
    </row>
    <row r="573" spans="1:44" x14ac:dyDescent="0.3">
      <c r="A573" s="77" t="s">
        <v>3100</v>
      </c>
      <c r="B573" s="159" t="s">
        <v>12627</v>
      </c>
      <c r="C573" s="78" t="s">
        <v>676</v>
      </c>
      <c r="D573" s="77" t="s">
        <v>42</v>
      </c>
      <c r="E573" s="77" t="s">
        <v>3099</v>
      </c>
      <c r="F573" s="77" t="s">
        <v>11890</v>
      </c>
      <c r="G573" s="77" t="s">
        <v>12389</v>
      </c>
      <c r="H573" s="77" t="s">
        <v>44</v>
      </c>
      <c r="I573" s="77" t="s">
        <v>166</v>
      </c>
      <c r="J573" s="77" t="s">
        <v>19</v>
      </c>
      <c r="K573" s="78" t="s">
        <v>34</v>
      </c>
      <c r="L573" s="77" t="s">
        <v>15</v>
      </c>
      <c r="M573" s="74" t="s">
        <v>12475</v>
      </c>
      <c r="N573" s="74" t="s">
        <v>13</v>
      </c>
      <c r="O573" s="159"/>
      <c r="P573" s="77" t="s">
        <v>3101</v>
      </c>
      <c r="Q573" s="77" t="s">
        <v>6797</v>
      </c>
      <c r="R573" s="77" t="s">
        <v>3100</v>
      </c>
      <c r="S573" s="77"/>
      <c r="T573" s="77"/>
      <c r="U573" s="82" t="s">
        <v>10840</v>
      </c>
      <c r="V573" s="74" t="s">
        <v>97</v>
      </c>
      <c r="W573" s="100"/>
      <c r="X573" s="99"/>
      <c r="Y573" s="99"/>
      <c r="Z573" s="100" t="s">
        <v>10840</v>
      </c>
      <c r="AA573" s="99" t="s">
        <v>3104</v>
      </c>
      <c r="AB573" s="99"/>
      <c r="AC573" s="100" t="s">
        <v>3102</v>
      </c>
      <c r="AD573" s="100" t="s">
        <v>3103</v>
      </c>
      <c r="AE573" s="83"/>
      <c r="AF573" s="54" t="s">
        <v>12029</v>
      </c>
      <c r="AG573" s="78" t="s">
        <v>10998</v>
      </c>
      <c r="AH573" s="77" t="s">
        <v>354</v>
      </c>
      <c r="AI573" s="77" t="s">
        <v>652</v>
      </c>
      <c r="AJ573" s="77" t="s">
        <v>167</v>
      </c>
      <c r="AK573" s="77" t="s">
        <v>677</v>
      </c>
      <c r="AL573" s="77" t="s">
        <v>3055</v>
      </c>
      <c r="AM573" s="77" t="s">
        <v>170</v>
      </c>
      <c r="AN573" s="77" t="s">
        <v>679</v>
      </c>
      <c r="AO573" s="77" t="s">
        <v>3056</v>
      </c>
      <c r="AP573" s="77" t="s">
        <v>3057</v>
      </c>
      <c r="AQ573" s="77"/>
      <c r="AR573" s="79">
        <f>COUNTIF('Jalon + top _horaire passage'!A:A,A573)+IF(W573&lt;&gt;"",COUNTIF('Jalon + top _horaire passage'!A:A,W573),0)+IF(X573&lt;&gt;"",COUNTIF('Jalon + top _horaire passage'!A:A,X573),0)+IF(Y573&lt;&gt;"",COUNTIF('Jalon + top _horaire passage'!A:A,Y573),0)+IF(AA573&lt;&gt;"",COUNTIF('Jalon + top _horaire passage'!A:A,AA573),0)+IF(AB573&lt;&gt;"",COUNTIF('Jalon + top _horaire passage'!A:A,AB573),0)+IF(AD573&lt;&gt;"",COUNTIF('Jalon + top _horaire passage'!A:A,AD573),0)</f>
        <v>0</v>
      </c>
    </row>
    <row r="574" spans="1:44" x14ac:dyDescent="0.3">
      <c r="A574" s="77" t="s">
        <v>3105</v>
      </c>
      <c r="B574" s="159" t="s">
        <v>12627</v>
      </c>
      <c r="C574" s="78" t="s">
        <v>676</v>
      </c>
      <c r="D574" s="77" t="s">
        <v>42</v>
      </c>
      <c r="E574" s="77" t="s">
        <v>3099</v>
      </c>
      <c r="F574" s="77" t="s">
        <v>11890</v>
      </c>
      <c r="G574" s="77" t="s">
        <v>12389</v>
      </c>
      <c r="H574" s="77" t="s">
        <v>44</v>
      </c>
      <c r="I574" s="77" t="s">
        <v>166</v>
      </c>
      <c r="J574" s="77" t="s">
        <v>19</v>
      </c>
      <c r="K574" s="78" t="s">
        <v>34</v>
      </c>
      <c r="L574" s="77" t="s">
        <v>15</v>
      </c>
      <c r="M574" s="74" t="s">
        <v>12475</v>
      </c>
      <c r="N574" s="74" t="s">
        <v>13</v>
      </c>
      <c r="O574" s="159"/>
      <c r="P574" s="77" t="s">
        <v>3106</v>
      </c>
      <c r="Q574" s="77" t="s">
        <v>6797</v>
      </c>
      <c r="R574" s="77" t="s">
        <v>3105</v>
      </c>
      <c r="S574" s="77"/>
      <c r="T574" s="77"/>
      <c r="U574" s="82" t="s">
        <v>10840</v>
      </c>
      <c r="V574" s="74" t="s">
        <v>97</v>
      </c>
      <c r="W574" s="100"/>
      <c r="X574" s="99"/>
      <c r="Y574" s="99"/>
      <c r="Z574" s="100" t="s">
        <v>10840</v>
      </c>
      <c r="AA574" s="99" t="s">
        <v>3104</v>
      </c>
      <c r="AB574" s="99"/>
      <c r="AC574" s="100" t="s">
        <v>3107</v>
      </c>
      <c r="AD574" s="100" t="s">
        <v>3108</v>
      </c>
      <c r="AE574" s="83"/>
      <c r="AF574" s="54" t="s">
        <v>12029</v>
      </c>
      <c r="AG574" s="78" t="s">
        <v>10998</v>
      </c>
      <c r="AH574" s="77" t="s">
        <v>354</v>
      </c>
      <c r="AI574" s="77" t="s">
        <v>652</v>
      </c>
      <c r="AJ574" s="77" t="s">
        <v>167</v>
      </c>
      <c r="AK574" s="77" t="s">
        <v>677</v>
      </c>
      <c r="AL574" s="77" t="s">
        <v>3055</v>
      </c>
      <c r="AM574" s="77" t="s">
        <v>170</v>
      </c>
      <c r="AN574" s="77" t="s">
        <v>679</v>
      </c>
      <c r="AO574" s="77" t="s">
        <v>3056</v>
      </c>
      <c r="AP574" s="77" t="s">
        <v>3057</v>
      </c>
      <c r="AQ574" s="77"/>
      <c r="AR574" s="79">
        <f>COUNTIF('Jalon + top _horaire passage'!A:A,A574)+IF(W574&lt;&gt;"",COUNTIF('Jalon + top _horaire passage'!A:A,W574),0)+IF(X574&lt;&gt;"",COUNTIF('Jalon + top _horaire passage'!A:A,X574),0)+IF(Y574&lt;&gt;"",COUNTIF('Jalon + top _horaire passage'!A:A,Y574),0)+IF(AA574&lt;&gt;"",COUNTIF('Jalon + top _horaire passage'!A:A,AA574),0)+IF(AB574&lt;&gt;"",COUNTIF('Jalon + top _horaire passage'!A:A,AB574),0)+IF(AD574&lt;&gt;"",COUNTIF('Jalon + top _horaire passage'!A:A,AD574),0)</f>
        <v>0</v>
      </c>
    </row>
    <row r="575" spans="1:44" x14ac:dyDescent="0.3">
      <c r="A575" s="77" t="s">
        <v>3109</v>
      </c>
      <c r="B575" s="159" t="s">
        <v>12627</v>
      </c>
      <c r="C575" s="78" t="s">
        <v>676</v>
      </c>
      <c r="D575" s="77" t="s">
        <v>42</v>
      </c>
      <c r="E575" s="77" t="s">
        <v>3099</v>
      </c>
      <c r="F575" s="77" t="s">
        <v>11890</v>
      </c>
      <c r="G575" s="77" t="s">
        <v>12389</v>
      </c>
      <c r="H575" s="77" t="s">
        <v>44</v>
      </c>
      <c r="I575" s="77" t="s">
        <v>166</v>
      </c>
      <c r="J575" s="77" t="s">
        <v>19</v>
      </c>
      <c r="K575" s="78" t="s">
        <v>34</v>
      </c>
      <c r="L575" s="77" t="s">
        <v>15</v>
      </c>
      <c r="M575" s="74" t="s">
        <v>12475</v>
      </c>
      <c r="N575" s="74" t="s">
        <v>13</v>
      </c>
      <c r="O575" s="159"/>
      <c r="P575" s="77" t="s">
        <v>3110</v>
      </c>
      <c r="Q575" s="77" t="s">
        <v>6797</v>
      </c>
      <c r="R575" s="77" t="s">
        <v>3109</v>
      </c>
      <c r="S575" s="77"/>
      <c r="T575" s="77"/>
      <c r="U575" s="82" t="s">
        <v>10840</v>
      </c>
      <c r="V575" s="74" t="s">
        <v>97</v>
      </c>
      <c r="W575" s="100"/>
      <c r="X575" s="99"/>
      <c r="Y575" s="99"/>
      <c r="Z575" s="100" t="s">
        <v>10840</v>
      </c>
      <c r="AA575" s="99" t="s">
        <v>3104</v>
      </c>
      <c r="AB575" s="99"/>
      <c r="AC575" s="100" t="s">
        <v>3111</v>
      </c>
      <c r="AD575" s="100" t="s">
        <v>3112</v>
      </c>
      <c r="AE575" s="83"/>
      <c r="AF575" s="54" t="s">
        <v>12029</v>
      </c>
      <c r="AG575" s="78" t="s">
        <v>10998</v>
      </c>
      <c r="AH575" s="77" t="s">
        <v>354</v>
      </c>
      <c r="AI575" s="77" t="s">
        <v>652</v>
      </c>
      <c r="AJ575" s="77" t="s">
        <v>167</v>
      </c>
      <c r="AK575" s="77" t="s">
        <v>677</v>
      </c>
      <c r="AL575" s="77" t="s">
        <v>3055</v>
      </c>
      <c r="AM575" s="77" t="s">
        <v>170</v>
      </c>
      <c r="AN575" s="77" t="s">
        <v>679</v>
      </c>
      <c r="AO575" s="77" t="s">
        <v>3056</v>
      </c>
      <c r="AP575" s="77" t="s">
        <v>3057</v>
      </c>
      <c r="AQ575" s="77"/>
      <c r="AR575" s="79">
        <f>COUNTIF('Jalon + top _horaire passage'!A:A,A575)+IF(W575&lt;&gt;"",COUNTIF('Jalon + top _horaire passage'!A:A,W575),0)+IF(X575&lt;&gt;"",COUNTIF('Jalon + top _horaire passage'!A:A,X575),0)+IF(Y575&lt;&gt;"",COUNTIF('Jalon + top _horaire passage'!A:A,Y575),0)+IF(AA575&lt;&gt;"",COUNTIF('Jalon + top _horaire passage'!A:A,AA575),0)+IF(AB575&lt;&gt;"",COUNTIF('Jalon + top _horaire passage'!A:A,AB575),0)+IF(AD575&lt;&gt;"",COUNTIF('Jalon + top _horaire passage'!A:A,AD575),0)</f>
        <v>0</v>
      </c>
    </row>
    <row r="576" spans="1:44" x14ac:dyDescent="0.3">
      <c r="A576" s="77" t="s">
        <v>3113</v>
      </c>
      <c r="B576" s="159" t="s">
        <v>177</v>
      </c>
      <c r="C576" s="78" t="s">
        <v>165</v>
      </c>
      <c r="D576" s="77" t="s">
        <v>42</v>
      </c>
      <c r="E576" s="77" t="s">
        <v>175</v>
      </c>
      <c r="F576" s="77" t="s">
        <v>160</v>
      </c>
      <c r="G576" s="77" t="s">
        <v>161</v>
      </c>
      <c r="H576" s="77" t="s">
        <v>44</v>
      </c>
      <c r="I576" s="77" t="s">
        <v>166</v>
      </c>
      <c r="J576" s="77" t="s">
        <v>19</v>
      </c>
      <c r="K576" s="78" t="s">
        <v>34</v>
      </c>
      <c r="L576" s="77" t="s">
        <v>98</v>
      </c>
      <c r="M576" s="74" t="s">
        <v>12473</v>
      </c>
      <c r="N576" s="74" t="s">
        <v>13</v>
      </c>
      <c r="O576" s="159"/>
      <c r="P576" s="77" t="s">
        <v>3114</v>
      </c>
      <c r="Q576" s="77" t="s">
        <v>35</v>
      </c>
      <c r="R576" s="77" t="s">
        <v>3113</v>
      </c>
      <c r="S576" s="77"/>
      <c r="T576" s="77"/>
      <c r="U576" s="77" t="s">
        <v>175</v>
      </c>
      <c r="V576" s="74" t="s">
        <v>97</v>
      </c>
      <c r="W576" s="100"/>
      <c r="X576" s="99"/>
      <c r="Y576" s="99"/>
      <c r="Z576" s="100"/>
      <c r="AA576" s="99" t="s">
        <v>181</v>
      </c>
      <c r="AB576" s="99"/>
      <c r="AC576" s="100" t="s">
        <v>3115</v>
      </c>
      <c r="AD576" s="100" t="s">
        <v>3116</v>
      </c>
      <c r="AE576" s="83"/>
      <c r="AF576" s="54"/>
      <c r="AG576" s="78" t="s">
        <v>10998</v>
      </c>
      <c r="AH576" s="77">
        <v>0</v>
      </c>
      <c r="AI576" s="77">
        <v>0</v>
      </c>
      <c r="AJ576" s="77" t="s">
        <v>167</v>
      </c>
      <c r="AK576" s="77" t="s">
        <v>168</v>
      </c>
      <c r="AL576" s="77" t="s">
        <v>169</v>
      </c>
      <c r="AM576" s="77" t="s">
        <v>170</v>
      </c>
      <c r="AN576" s="77" t="s">
        <v>171</v>
      </c>
      <c r="AO576" s="77" t="s">
        <v>172</v>
      </c>
      <c r="AP576" s="77" t="s">
        <v>173</v>
      </c>
      <c r="AQ576" s="77"/>
      <c r="AR576" s="79">
        <f>COUNTIF('Jalon + top _horaire passage'!A:A,A576)+IF(W576&lt;&gt;"",COUNTIF('Jalon + top _horaire passage'!A:A,W576),0)+IF(X576&lt;&gt;"",COUNTIF('Jalon + top _horaire passage'!A:A,X576),0)+IF(Y576&lt;&gt;"",COUNTIF('Jalon + top _horaire passage'!A:A,Y576),0)+IF(AA576&lt;&gt;"",COUNTIF('Jalon + top _horaire passage'!A:A,AA576),0)+IF(AB576&lt;&gt;"",COUNTIF('Jalon + top _horaire passage'!A:A,AB576),0)+IF(AD576&lt;&gt;"",COUNTIF('Jalon + top _horaire passage'!A:A,AD576),0)</f>
        <v>0</v>
      </c>
    </row>
    <row r="577" spans="1:44" x14ac:dyDescent="0.3">
      <c r="A577" s="77" t="s">
        <v>3117</v>
      </c>
      <c r="B577" s="159" t="s">
        <v>12743</v>
      </c>
      <c r="C577" s="78" t="s">
        <v>59</v>
      </c>
      <c r="D577" s="77" t="s">
        <v>42</v>
      </c>
      <c r="E577" s="77" t="s">
        <v>3117</v>
      </c>
      <c r="F577" s="77" t="s">
        <v>3118</v>
      </c>
      <c r="G577" s="77" t="s">
        <v>12390</v>
      </c>
      <c r="H577" s="77" t="s">
        <v>44</v>
      </c>
      <c r="I577" s="77" t="s">
        <v>17</v>
      </c>
      <c r="J577" s="77" t="s">
        <v>19</v>
      </c>
      <c r="K577" s="78" t="s">
        <v>34</v>
      </c>
      <c r="L577" s="77" t="s">
        <v>15</v>
      </c>
      <c r="M577" s="74" t="s">
        <v>12473</v>
      </c>
      <c r="N577" s="74" t="s">
        <v>13</v>
      </c>
      <c r="O577" s="159"/>
      <c r="P577" s="77" t="s">
        <v>3119</v>
      </c>
      <c r="Q577" s="77" t="s">
        <v>35</v>
      </c>
      <c r="R577" s="77" t="s">
        <v>3117</v>
      </c>
      <c r="S577" s="77"/>
      <c r="T577" s="77"/>
      <c r="U577" s="77" t="s">
        <v>10841</v>
      </c>
      <c r="V577" s="74" t="s">
        <v>97</v>
      </c>
      <c r="W577" s="100"/>
      <c r="X577" s="99"/>
      <c r="Y577" s="99"/>
      <c r="Z577" s="100"/>
      <c r="AA577" s="99" t="s">
        <v>3122</v>
      </c>
      <c r="AB577" s="99"/>
      <c r="AC577" s="100" t="s">
        <v>3120</v>
      </c>
      <c r="AD577" s="100" t="s">
        <v>3121</v>
      </c>
      <c r="AE577" s="83"/>
      <c r="AF577" s="54"/>
      <c r="AG577" s="78" t="s">
        <v>10999</v>
      </c>
      <c r="AH577" s="77" t="s">
        <v>20</v>
      </c>
      <c r="AI577" s="77" t="s">
        <v>305</v>
      </c>
      <c r="AJ577" s="77" t="s">
        <v>306</v>
      </c>
      <c r="AK577" s="77" t="s">
        <v>307</v>
      </c>
      <c r="AL577" s="77" t="s">
        <v>815</v>
      </c>
      <c r="AM577" s="77" t="s">
        <v>25</v>
      </c>
      <c r="AN577" s="77" t="s">
        <v>309</v>
      </c>
      <c r="AO577" s="77" t="s">
        <v>310</v>
      </c>
      <c r="AP577" s="77" t="s">
        <v>311</v>
      </c>
      <c r="AQ577" s="77"/>
      <c r="AR577" s="79">
        <f>COUNTIF('Jalon + top _horaire passage'!A:A,A577)+IF(W577&lt;&gt;"",COUNTIF('Jalon + top _horaire passage'!A:A,W577),0)+IF(X577&lt;&gt;"",COUNTIF('Jalon + top _horaire passage'!A:A,X577),0)+IF(Y577&lt;&gt;"",COUNTIF('Jalon + top _horaire passage'!A:A,Y577),0)+IF(AA577&lt;&gt;"",COUNTIF('Jalon + top _horaire passage'!A:A,AA577),0)+IF(AB577&lt;&gt;"",COUNTIF('Jalon + top _horaire passage'!A:A,AB577),0)+IF(AD577&lt;&gt;"",COUNTIF('Jalon + top _horaire passage'!A:A,AD577),0)</f>
        <v>0</v>
      </c>
    </row>
    <row r="578" spans="1:44" x14ac:dyDescent="0.3">
      <c r="A578" s="77" t="s">
        <v>3123</v>
      </c>
      <c r="B578" s="159" t="s">
        <v>12744</v>
      </c>
      <c r="C578" s="78" t="s">
        <v>59</v>
      </c>
      <c r="D578" s="77" t="s">
        <v>42</v>
      </c>
      <c r="E578" s="77" t="s">
        <v>3123</v>
      </c>
      <c r="F578" s="77" t="s">
        <v>3118</v>
      </c>
      <c r="G578" s="77" t="s">
        <v>12390</v>
      </c>
      <c r="H578" s="77" t="s">
        <v>44</v>
      </c>
      <c r="I578" s="77" t="s">
        <v>17</v>
      </c>
      <c r="J578" s="77" t="s">
        <v>19</v>
      </c>
      <c r="K578" s="78" t="s">
        <v>34</v>
      </c>
      <c r="L578" s="77" t="s">
        <v>15</v>
      </c>
      <c r="M578" s="74" t="s">
        <v>12473</v>
      </c>
      <c r="N578" s="74" t="s">
        <v>13</v>
      </c>
      <c r="O578" s="159"/>
      <c r="P578" s="77" t="s">
        <v>3124</v>
      </c>
      <c r="Q578" s="77" t="s">
        <v>35</v>
      </c>
      <c r="R578" s="77" t="s">
        <v>3123</v>
      </c>
      <c r="S578" s="77"/>
      <c r="T578" s="77"/>
      <c r="U578" s="77" t="s">
        <v>10842</v>
      </c>
      <c r="V578" s="74" t="s">
        <v>97</v>
      </c>
      <c r="W578" s="100"/>
      <c r="X578" s="99"/>
      <c r="Y578" s="99"/>
      <c r="Z578" s="100"/>
      <c r="AA578" s="99" t="s">
        <v>3127</v>
      </c>
      <c r="AB578" s="99"/>
      <c r="AC578" s="100" t="s">
        <v>3125</v>
      </c>
      <c r="AD578" s="100" t="s">
        <v>3126</v>
      </c>
      <c r="AE578" s="83"/>
      <c r="AF578" s="54"/>
      <c r="AG578" s="78" t="s">
        <v>10999</v>
      </c>
      <c r="AH578" s="77" t="s">
        <v>20</v>
      </c>
      <c r="AI578" s="77" t="s">
        <v>305</v>
      </c>
      <c r="AJ578" s="77" t="s">
        <v>306</v>
      </c>
      <c r="AK578" s="77" t="s">
        <v>307</v>
      </c>
      <c r="AL578" s="77" t="s">
        <v>815</v>
      </c>
      <c r="AM578" s="77" t="s">
        <v>25</v>
      </c>
      <c r="AN578" s="77" t="s">
        <v>309</v>
      </c>
      <c r="AO578" s="77" t="s">
        <v>310</v>
      </c>
      <c r="AP578" s="77" t="s">
        <v>311</v>
      </c>
      <c r="AQ578" s="77"/>
      <c r="AR578" s="79">
        <f>COUNTIF('Jalon + top _horaire passage'!A:A,A578)+IF(W578&lt;&gt;"",COUNTIF('Jalon + top _horaire passage'!A:A,W578),0)+IF(X578&lt;&gt;"",COUNTIF('Jalon + top _horaire passage'!A:A,X578),0)+IF(Y578&lt;&gt;"",COUNTIF('Jalon + top _horaire passage'!A:A,Y578),0)+IF(AA578&lt;&gt;"",COUNTIF('Jalon + top _horaire passage'!A:A,AA578),0)+IF(AB578&lt;&gt;"",COUNTIF('Jalon + top _horaire passage'!A:A,AB578),0)+IF(AD578&lt;&gt;"",COUNTIF('Jalon + top _horaire passage'!A:A,AD578),0)</f>
        <v>0</v>
      </c>
    </row>
    <row r="579" spans="1:44" x14ac:dyDescent="0.3">
      <c r="A579" s="77" t="s">
        <v>3128</v>
      </c>
      <c r="B579" s="159" t="s">
        <v>12745</v>
      </c>
      <c r="C579" s="78" t="s">
        <v>59</v>
      </c>
      <c r="D579" s="77" t="s">
        <v>42</v>
      </c>
      <c r="E579" s="77" t="s">
        <v>3128</v>
      </c>
      <c r="F579" s="77" t="s">
        <v>3118</v>
      </c>
      <c r="G579" s="77" t="s">
        <v>12390</v>
      </c>
      <c r="H579" s="77" t="s">
        <v>44</v>
      </c>
      <c r="I579" s="77" t="s">
        <v>17</v>
      </c>
      <c r="J579" s="77" t="s">
        <v>19</v>
      </c>
      <c r="K579" s="78" t="s">
        <v>34</v>
      </c>
      <c r="L579" s="77" t="s">
        <v>15</v>
      </c>
      <c r="M579" s="74" t="s">
        <v>12473</v>
      </c>
      <c r="N579" s="74" t="s">
        <v>13</v>
      </c>
      <c r="O579" s="159"/>
      <c r="P579" s="77" t="s">
        <v>3129</v>
      </c>
      <c r="Q579" s="77" t="s">
        <v>35</v>
      </c>
      <c r="R579" s="77" t="s">
        <v>3128</v>
      </c>
      <c r="S579" s="77"/>
      <c r="T579" s="77"/>
      <c r="U579" s="77" t="s">
        <v>10843</v>
      </c>
      <c r="V579" s="74" t="s">
        <v>97</v>
      </c>
      <c r="W579" s="100"/>
      <c r="X579" s="99"/>
      <c r="Y579" s="99"/>
      <c r="Z579" s="100"/>
      <c r="AA579" s="99" t="s">
        <v>3132</v>
      </c>
      <c r="AB579" s="99"/>
      <c r="AC579" s="100" t="s">
        <v>3130</v>
      </c>
      <c r="AD579" s="100" t="s">
        <v>3131</v>
      </c>
      <c r="AE579" s="83"/>
      <c r="AF579" s="54"/>
      <c r="AG579" s="78" t="s">
        <v>10999</v>
      </c>
      <c r="AH579" s="77" t="s">
        <v>20</v>
      </c>
      <c r="AI579" s="77" t="s">
        <v>305</v>
      </c>
      <c r="AJ579" s="77" t="s">
        <v>306</v>
      </c>
      <c r="AK579" s="77" t="s">
        <v>307</v>
      </c>
      <c r="AL579" s="77" t="s">
        <v>815</v>
      </c>
      <c r="AM579" s="77" t="s">
        <v>25</v>
      </c>
      <c r="AN579" s="77" t="s">
        <v>309</v>
      </c>
      <c r="AO579" s="77" t="s">
        <v>310</v>
      </c>
      <c r="AP579" s="77" t="s">
        <v>311</v>
      </c>
      <c r="AQ579" s="77"/>
      <c r="AR579" s="79">
        <f>COUNTIF('Jalon + top _horaire passage'!A:A,A579)+IF(W579&lt;&gt;"",COUNTIF('Jalon + top _horaire passage'!A:A,W579),0)+IF(X579&lt;&gt;"",COUNTIF('Jalon + top _horaire passage'!A:A,X579),0)+IF(Y579&lt;&gt;"",COUNTIF('Jalon + top _horaire passage'!A:A,Y579),0)+IF(AA579&lt;&gt;"",COUNTIF('Jalon + top _horaire passage'!A:A,AA579),0)+IF(AB579&lt;&gt;"",COUNTIF('Jalon + top _horaire passage'!A:A,AB579),0)+IF(AD579&lt;&gt;"",COUNTIF('Jalon + top _horaire passage'!A:A,AD579),0)</f>
        <v>0</v>
      </c>
    </row>
    <row r="580" spans="1:44" x14ac:dyDescent="0.3">
      <c r="A580" s="77" t="s">
        <v>3133</v>
      </c>
      <c r="B580" s="159" t="s">
        <v>12746</v>
      </c>
      <c r="C580" s="78" t="s">
        <v>59</v>
      </c>
      <c r="D580" s="77" t="s">
        <v>42</v>
      </c>
      <c r="E580" s="77" t="s">
        <v>3133</v>
      </c>
      <c r="F580" s="77" t="s">
        <v>3118</v>
      </c>
      <c r="G580" s="77" t="s">
        <v>12390</v>
      </c>
      <c r="H580" s="77" t="s">
        <v>44</v>
      </c>
      <c r="I580" s="77" t="s">
        <v>17</v>
      </c>
      <c r="J580" s="77" t="s">
        <v>19</v>
      </c>
      <c r="K580" s="78" t="s">
        <v>34</v>
      </c>
      <c r="L580" s="77" t="s">
        <v>15</v>
      </c>
      <c r="M580" s="74" t="s">
        <v>12473</v>
      </c>
      <c r="N580" s="74" t="s">
        <v>13</v>
      </c>
      <c r="O580" s="159"/>
      <c r="P580" s="77" t="s">
        <v>3134</v>
      </c>
      <c r="Q580" s="77" t="s">
        <v>35</v>
      </c>
      <c r="R580" s="77" t="s">
        <v>3133</v>
      </c>
      <c r="S580" s="77"/>
      <c r="T580" s="77"/>
      <c r="U580" s="77" t="s">
        <v>10844</v>
      </c>
      <c r="V580" s="74" t="s">
        <v>97</v>
      </c>
      <c r="W580" s="100"/>
      <c r="X580" s="99"/>
      <c r="Y580" s="99"/>
      <c r="Z580" s="100"/>
      <c r="AA580" s="99" t="s">
        <v>3137</v>
      </c>
      <c r="AB580" s="99"/>
      <c r="AC580" s="100" t="s">
        <v>3135</v>
      </c>
      <c r="AD580" s="100" t="s">
        <v>3136</v>
      </c>
      <c r="AE580" s="83"/>
      <c r="AF580" s="54"/>
      <c r="AG580" s="78" t="s">
        <v>10999</v>
      </c>
      <c r="AH580" s="77" t="s">
        <v>20</v>
      </c>
      <c r="AI580" s="77" t="s">
        <v>305</v>
      </c>
      <c r="AJ580" s="77" t="s">
        <v>306</v>
      </c>
      <c r="AK580" s="77" t="s">
        <v>307</v>
      </c>
      <c r="AL580" s="77" t="s">
        <v>815</v>
      </c>
      <c r="AM580" s="77" t="s">
        <v>25</v>
      </c>
      <c r="AN580" s="77" t="s">
        <v>309</v>
      </c>
      <c r="AO580" s="77" t="s">
        <v>310</v>
      </c>
      <c r="AP580" s="77" t="s">
        <v>311</v>
      </c>
      <c r="AQ580" s="77"/>
      <c r="AR580" s="79">
        <f>COUNTIF('Jalon + top _horaire passage'!A:A,A580)+IF(W580&lt;&gt;"",COUNTIF('Jalon + top _horaire passage'!A:A,W580),0)+IF(X580&lt;&gt;"",COUNTIF('Jalon + top _horaire passage'!A:A,X580),0)+IF(Y580&lt;&gt;"",COUNTIF('Jalon + top _horaire passage'!A:A,Y580),0)+IF(AA580&lt;&gt;"",COUNTIF('Jalon + top _horaire passage'!A:A,AA580),0)+IF(AB580&lt;&gt;"",COUNTIF('Jalon + top _horaire passage'!A:A,AB580),0)+IF(AD580&lt;&gt;"",COUNTIF('Jalon + top _horaire passage'!A:A,AD580),0)</f>
        <v>0</v>
      </c>
    </row>
    <row r="581" spans="1:44" x14ac:dyDescent="0.3">
      <c r="A581" s="77" t="s">
        <v>3138</v>
      </c>
      <c r="B581" s="159" t="s">
        <v>12747</v>
      </c>
      <c r="C581" s="78" t="s">
        <v>59</v>
      </c>
      <c r="D581" s="77" t="s">
        <v>42</v>
      </c>
      <c r="E581" s="77" t="s">
        <v>3138</v>
      </c>
      <c r="F581" s="77" t="s">
        <v>3118</v>
      </c>
      <c r="G581" s="77" t="s">
        <v>12390</v>
      </c>
      <c r="H581" s="77" t="s">
        <v>44</v>
      </c>
      <c r="I581" s="77" t="s">
        <v>17</v>
      </c>
      <c r="J581" s="77" t="s">
        <v>19</v>
      </c>
      <c r="K581" s="78" t="s">
        <v>34</v>
      </c>
      <c r="L581" s="77" t="s">
        <v>15</v>
      </c>
      <c r="M581" s="74" t="s">
        <v>12473</v>
      </c>
      <c r="N581" s="74" t="s">
        <v>13</v>
      </c>
      <c r="O581" s="159"/>
      <c r="P581" s="77" t="s">
        <v>3139</v>
      </c>
      <c r="Q581" s="77" t="s">
        <v>35</v>
      </c>
      <c r="R581" s="77" t="s">
        <v>3138</v>
      </c>
      <c r="S581" s="77"/>
      <c r="T581" s="77"/>
      <c r="U581" s="77" t="s">
        <v>10845</v>
      </c>
      <c r="V581" s="74" t="s">
        <v>97</v>
      </c>
      <c r="W581" s="100"/>
      <c r="X581" s="99"/>
      <c r="Y581" s="99"/>
      <c r="Z581" s="100"/>
      <c r="AA581" s="99" t="s">
        <v>3142</v>
      </c>
      <c r="AB581" s="99"/>
      <c r="AC581" s="100" t="s">
        <v>3140</v>
      </c>
      <c r="AD581" s="100" t="s">
        <v>3141</v>
      </c>
      <c r="AE581" s="83"/>
      <c r="AF581" s="54"/>
      <c r="AG581" s="78" t="s">
        <v>10999</v>
      </c>
      <c r="AH581" s="77" t="s">
        <v>20</v>
      </c>
      <c r="AI581" s="77" t="s">
        <v>305</v>
      </c>
      <c r="AJ581" s="77" t="s">
        <v>306</v>
      </c>
      <c r="AK581" s="77" t="s">
        <v>307</v>
      </c>
      <c r="AL581" s="77" t="s">
        <v>815</v>
      </c>
      <c r="AM581" s="77" t="s">
        <v>25</v>
      </c>
      <c r="AN581" s="77" t="s">
        <v>309</v>
      </c>
      <c r="AO581" s="77" t="s">
        <v>310</v>
      </c>
      <c r="AP581" s="77" t="s">
        <v>311</v>
      </c>
      <c r="AQ581" s="77"/>
      <c r="AR581" s="79">
        <f>COUNTIF('Jalon + top _horaire passage'!A:A,A581)+IF(W581&lt;&gt;"",COUNTIF('Jalon + top _horaire passage'!A:A,W581),0)+IF(X581&lt;&gt;"",COUNTIF('Jalon + top _horaire passage'!A:A,X581),0)+IF(Y581&lt;&gt;"",COUNTIF('Jalon + top _horaire passage'!A:A,Y581),0)+IF(AA581&lt;&gt;"",COUNTIF('Jalon + top _horaire passage'!A:A,AA581),0)+IF(AB581&lt;&gt;"",COUNTIF('Jalon + top _horaire passage'!A:A,AB581),0)+IF(AD581&lt;&gt;"",COUNTIF('Jalon + top _horaire passage'!A:A,AD581),0)</f>
        <v>0</v>
      </c>
    </row>
    <row r="582" spans="1:44" x14ac:dyDescent="0.3">
      <c r="A582" s="77" t="s">
        <v>3143</v>
      </c>
      <c r="B582" s="159" t="s">
        <v>12482</v>
      </c>
      <c r="C582" s="78" t="s">
        <v>101</v>
      </c>
      <c r="D582" s="77" t="s">
        <v>1284</v>
      </c>
      <c r="E582" s="77" t="s">
        <v>3143</v>
      </c>
      <c r="F582" s="77" t="s">
        <v>1471</v>
      </c>
      <c r="G582" s="77" t="s">
        <v>93</v>
      </c>
      <c r="H582" s="77" t="s">
        <v>44</v>
      </c>
      <c r="I582" s="77" t="s">
        <v>39</v>
      </c>
      <c r="J582" s="77" t="s">
        <v>237</v>
      </c>
      <c r="K582" s="78" t="s">
        <v>18</v>
      </c>
      <c r="L582" s="77" t="s">
        <v>98</v>
      </c>
      <c r="M582" s="74" t="s">
        <v>12473</v>
      </c>
      <c r="N582" s="74" t="s">
        <v>10986</v>
      </c>
      <c r="O582" s="159"/>
      <c r="P582" s="77" t="s">
        <v>3144</v>
      </c>
      <c r="Q582" s="77" t="s">
        <v>30</v>
      </c>
      <c r="R582" s="77" t="s">
        <v>3143</v>
      </c>
      <c r="S582" s="77"/>
      <c r="T582" s="77"/>
      <c r="U582" s="77" t="s">
        <v>11238</v>
      </c>
      <c r="V582" s="74" t="s">
        <v>97</v>
      </c>
      <c r="W582" s="100"/>
      <c r="X582" s="99"/>
      <c r="Y582" s="99"/>
      <c r="Z582" s="100"/>
      <c r="AA582" s="99" t="s">
        <v>3147</v>
      </c>
      <c r="AB582" s="99"/>
      <c r="AC582" s="100" t="s">
        <v>3145</v>
      </c>
      <c r="AD582" s="100" t="s">
        <v>3146</v>
      </c>
      <c r="AE582" s="83"/>
      <c r="AF582" s="54"/>
      <c r="AG582" s="78" t="s">
        <v>10998</v>
      </c>
      <c r="AH582" s="77" t="s">
        <v>20</v>
      </c>
      <c r="AI582" s="77" t="s">
        <v>102</v>
      </c>
      <c r="AJ582" s="77" t="s">
        <v>103</v>
      </c>
      <c r="AK582" s="77" t="s">
        <v>104</v>
      </c>
      <c r="AL582" s="77" t="s">
        <v>105</v>
      </c>
      <c r="AM582" s="77" t="s">
        <v>25</v>
      </c>
      <c r="AN582" s="77" t="s">
        <v>106</v>
      </c>
      <c r="AO582" s="77" t="s">
        <v>107</v>
      </c>
      <c r="AP582" s="77" t="s">
        <v>108</v>
      </c>
      <c r="AQ582" s="77"/>
      <c r="AR582" s="79">
        <f>COUNTIF('Jalon + top _horaire passage'!A:A,A582)+IF(W582&lt;&gt;"",COUNTIF('Jalon + top _horaire passage'!A:A,W582),0)+IF(X582&lt;&gt;"",COUNTIF('Jalon + top _horaire passage'!A:A,X582),0)+IF(Y582&lt;&gt;"",COUNTIF('Jalon + top _horaire passage'!A:A,Y582),0)+IF(AA582&lt;&gt;"",COUNTIF('Jalon + top _horaire passage'!A:A,AA582),0)+IF(AB582&lt;&gt;"",COUNTIF('Jalon + top _horaire passage'!A:A,AB582),0)+IF(AD582&lt;&gt;"",COUNTIF('Jalon + top _horaire passage'!A:A,AD582),0)</f>
        <v>0</v>
      </c>
    </row>
    <row r="583" spans="1:44" x14ac:dyDescent="0.3">
      <c r="A583" s="77" t="s">
        <v>3148</v>
      </c>
      <c r="B583" s="159" t="s">
        <v>3150</v>
      </c>
      <c r="C583" s="78" t="s">
        <v>59</v>
      </c>
      <c r="D583" s="77" t="s">
        <v>42</v>
      </c>
      <c r="E583" s="77" t="s">
        <v>3148</v>
      </c>
      <c r="F583" s="77" t="s">
        <v>12391</v>
      </c>
      <c r="G583" s="77" t="s">
        <v>3149</v>
      </c>
      <c r="H583" s="77" t="s">
        <v>44</v>
      </c>
      <c r="I583" s="77" t="s">
        <v>17</v>
      </c>
      <c r="J583" s="77" t="s">
        <v>19</v>
      </c>
      <c r="K583" s="78" t="s">
        <v>34</v>
      </c>
      <c r="L583" s="77" t="s">
        <v>98</v>
      </c>
      <c r="M583" s="74" t="s">
        <v>12473</v>
      </c>
      <c r="N583" s="74" t="s">
        <v>13</v>
      </c>
      <c r="O583" s="159" t="s">
        <v>12470</v>
      </c>
      <c r="P583" s="77" t="s">
        <v>3151</v>
      </c>
      <c r="Q583" s="77" t="s">
        <v>35</v>
      </c>
      <c r="R583" s="77" t="s">
        <v>3148</v>
      </c>
      <c r="S583" s="77"/>
      <c r="T583" s="77" t="s">
        <v>9241</v>
      </c>
      <c r="U583" s="77" t="s">
        <v>9241</v>
      </c>
      <c r="V583" s="74" t="s">
        <v>97</v>
      </c>
      <c r="W583" s="100"/>
      <c r="X583" s="99"/>
      <c r="Y583" s="99"/>
      <c r="Z583" s="100"/>
      <c r="AA583" s="99"/>
      <c r="AB583" s="99"/>
      <c r="AC583" s="100" t="s">
        <v>3148</v>
      </c>
      <c r="AD583" s="100" t="s">
        <v>3152</v>
      </c>
      <c r="AE583" s="83"/>
      <c r="AF583" s="54"/>
      <c r="AG583" s="78" t="s">
        <v>10998</v>
      </c>
      <c r="AH583" s="77" t="s">
        <v>20</v>
      </c>
      <c r="AI583" s="77" t="s">
        <v>305</v>
      </c>
      <c r="AJ583" s="77" t="s">
        <v>306</v>
      </c>
      <c r="AK583" s="77" t="s">
        <v>307</v>
      </c>
      <c r="AL583" s="77" t="s">
        <v>815</v>
      </c>
      <c r="AM583" s="77" t="s">
        <v>25</v>
      </c>
      <c r="AN583" s="77" t="s">
        <v>309</v>
      </c>
      <c r="AO583" s="77" t="s">
        <v>310</v>
      </c>
      <c r="AP583" s="77" t="s">
        <v>311</v>
      </c>
      <c r="AQ583" s="77"/>
      <c r="AR583" s="79">
        <f>COUNTIF('Jalon + top _horaire passage'!A:A,A583)+IF(W583&lt;&gt;"",COUNTIF('Jalon + top _horaire passage'!A:A,W583),0)+IF(X583&lt;&gt;"",COUNTIF('Jalon + top _horaire passage'!A:A,X583),0)+IF(Y583&lt;&gt;"",COUNTIF('Jalon + top _horaire passage'!A:A,Y583),0)+IF(AA583&lt;&gt;"",COUNTIF('Jalon + top _horaire passage'!A:A,AA583),0)+IF(AB583&lt;&gt;"",COUNTIF('Jalon + top _horaire passage'!A:A,AB583),0)+IF(AD583&lt;&gt;"",COUNTIF('Jalon + top _horaire passage'!A:A,AD583),0)</f>
        <v>0</v>
      </c>
    </row>
    <row r="584" spans="1:44" x14ac:dyDescent="0.3">
      <c r="A584" s="77" t="s">
        <v>3153</v>
      </c>
      <c r="B584" s="173" t="s">
        <v>12607</v>
      </c>
      <c r="C584" s="78" t="s">
        <v>199</v>
      </c>
      <c r="D584" s="77" t="s">
        <v>42</v>
      </c>
      <c r="E584" s="77" t="s">
        <v>3153</v>
      </c>
      <c r="F584" s="77" t="s">
        <v>12348</v>
      </c>
      <c r="G584" s="77" t="s">
        <v>818</v>
      </c>
      <c r="H584" s="77" t="s">
        <v>44</v>
      </c>
      <c r="I584" s="77" t="s">
        <v>17</v>
      </c>
      <c r="J584" s="77" t="s">
        <v>19</v>
      </c>
      <c r="K584" s="78" t="s">
        <v>34</v>
      </c>
      <c r="L584" s="77" t="s">
        <v>98</v>
      </c>
      <c r="M584" s="74" t="s">
        <v>12473</v>
      </c>
      <c r="N584" s="74" t="s">
        <v>13</v>
      </c>
      <c r="O584" s="159"/>
      <c r="P584" s="77" t="s">
        <v>3153</v>
      </c>
      <c r="Q584" s="77" t="s">
        <v>30</v>
      </c>
      <c r="R584" s="77" t="s">
        <v>3153</v>
      </c>
      <c r="S584" s="77"/>
      <c r="T584" s="77" t="s">
        <v>9241</v>
      </c>
      <c r="U584" s="77" t="s">
        <v>3154</v>
      </c>
      <c r="V584" s="74" t="s">
        <v>819</v>
      </c>
      <c r="W584" s="100"/>
      <c r="X584" s="99"/>
      <c r="Y584" s="99"/>
      <c r="Z584" s="100"/>
      <c r="AA584" s="99" t="s">
        <v>3157</v>
      </c>
      <c r="AB584" s="99"/>
      <c r="AC584" s="100" t="s">
        <v>3155</v>
      </c>
      <c r="AD584" s="100" t="s">
        <v>3156</v>
      </c>
      <c r="AE584" s="83"/>
      <c r="AF584" s="54"/>
      <c r="AG584" s="78" t="s">
        <v>10992</v>
      </c>
      <c r="AH584" s="77" t="s">
        <v>20</v>
      </c>
      <c r="AI584" s="77" t="s">
        <v>21</v>
      </c>
      <c r="AJ584" s="77" t="s">
        <v>22</v>
      </c>
      <c r="AK584" s="77" t="s">
        <v>200</v>
      </c>
      <c r="AL584" s="77" t="s">
        <v>201</v>
      </c>
      <c r="AM584" s="77" t="s">
        <v>25</v>
      </c>
      <c r="AN584" s="77" t="s">
        <v>202</v>
      </c>
      <c r="AO584" s="77" t="s">
        <v>203</v>
      </c>
      <c r="AP584" s="77" t="s">
        <v>204</v>
      </c>
      <c r="AQ584" s="77"/>
      <c r="AR584" s="79">
        <f>COUNTIF('Jalon + top _horaire passage'!A:A,A584)+IF(W584&lt;&gt;"",COUNTIF('Jalon + top _horaire passage'!A:A,W584),0)+IF(X584&lt;&gt;"",COUNTIF('Jalon + top _horaire passage'!A:A,X584),0)+IF(Y584&lt;&gt;"",COUNTIF('Jalon + top _horaire passage'!A:A,Y584),0)+IF(AA584&lt;&gt;"",COUNTIF('Jalon + top _horaire passage'!A:A,AA584),0)+IF(AB584&lt;&gt;"",COUNTIF('Jalon + top _horaire passage'!A:A,AB584),0)+IF(AD584&lt;&gt;"",COUNTIF('Jalon + top _horaire passage'!A:A,AD584),0)</f>
        <v>0</v>
      </c>
    </row>
    <row r="585" spans="1:44" x14ac:dyDescent="0.3">
      <c r="A585" s="77" t="s">
        <v>3158</v>
      </c>
      <c r="B585" s="159" t="s">
        <v>12701</v>
      </c>
      <c r="C585" s="78" t="s">
        <v>40</v>
      </c>
      <c r="D585" s="77" t="s">
        <v>1284</v>
      </c>
      <c r="E585" s="77" t="s">
        <v>3158</v>
      </c>
      <c r="F585" s="77" t="s">
        <v>10315</v>
      </c>
      <c r="G585" s="77" t="s">
        <v>732</v>
      </c>
      <c r="H585" s="77" t="s">
        <v>44</v>
      </c>
      <c r="I585" s="77" t="s">
        <v>39</v>
      </c>
      <c r="J585" s="77" t="s">
        <v>19</v>
      </c>
      <c r="K585" s="78" t="s">
        <v>18</v>
      </c>
      <c r="L585" s="77" t="s">
        <v>98</v>
      </c>
      <c r="M585" s="74" t="s">
        <v>12475</v>
      </c>
      <c r="N585" s="74" t="s">
        <v>10986</v>
      </c>
      <c r="O585" s="159"/>
      <c r="P585" s="77" t="s">
        <v>3159</v>
      </c>
      <c r="Q585" s="77" t="s">
        <v>30</v>
      </c>
      <c r="R585" s="77" t="s">
        <v>3158</v>
      </c>
      <c r="S585" s="77"/>
      <c r="T585" s="77"/>
      <c r="U585" s="77" t="s">
        <v>11239</v>
      </c>
      <c r="V585" s="74" t="s">
        <v>97</v>
      </c>
      <c r="W585" s="100"/>
      <c r="X585" s="99"/>
      <c r="Y585" s="99"/>
      <c r="Z585" s="100"/>
      <c r="AA585" s="99" t="s">
        <v>3162</v>
      </c>
      <c r="AB585" s="99"/>
      <c r="AC585" s="100" t="s">
        <v>3160</v>
      </c>
      <c r="AD585" s="100" t="s">
        <v>3161</v>
      </c>
      <c r="AE585" s="83"/>
      <c r="AF585" s="54"/>
      <c r="AG585" s="78" t="s">
        <v>10998</v>
      </c>
      <c r="AH585" s="77" t="s">
        <v>20</v>
      </c>
      <c r="AI585" s="77" t="s">
        <v>21</v>
      </c>
      <c r="AJ585" s="77" t="s">
        <v>46</v>
      </c>
      <c r="AK585" s="77" t="s">
        <v>47</v>
      </c>
      <c r="AL585" s="77" t="s">
        <v>738</v>
      </c>
      <c r="AM585" s="77" t="s">
        <v>25</v>
      </c>
      <c r="AN585" s="77" t="s">
        <v>49</v>
      </c>
      <c r="AO585" s="77" t="s">
        <v>50</v>
      </c>
      <c r="AP585" s="77" t="s">
        <v>51</v>
      </c>
      <c r="AQ585" s="77"/>
      <c r="AR585" s="79">
        <f>COUNTIF('Jalon + top _horaire passage'!A:A,A585)+IF(W585&lt;&gt;"",COUNTIF('Jalon + top _horaire passage'!A:A,W585),0)+IF(X585&lt;&gt;"",COUNTIF('Jalon + top _horaire passage'!A:A,X585),0)+IF(Y585&lt;&gt;"",COUNTIF('Jalon + top _horaire passage'!A:A,Y585),0)+IF(AA585&lt;&gt;"",COUNTIF('Jalon + top _horaire passage'!A:A,AA585),0)+IF(AB585&lt;&gt;"",COUNTIF('Jalon + top _horaire passage'!A:A,AB585),0)+IF(AD585&lt;&gt;"",COUNTIF('Jalon + top _horaire passage'!A:A,AD585),0)</f>
        <v>0</v>
      </c>
    </row>
    <row r="586" spans="1:44" x14ac:dyDescent="0.3">
      <c r="A586" s="77" t="s">
        <v>3163</v>
      </c>
      <c r="B586" s="159" t="s">
        <v>3164</v>
      </c>
      <c r="C586" s="78" t="s">
        <v>40</v>
      </c>
      <c r="D586" s="77" t="s">
        <v>42</v>
      </c>
      <c r="E586" s="77" t="s">
        <v>3163</v>
      </c>
      <c r="F586" s="77" t="s">
        <v>10315</v>
      </c>
      <c r="G586" s="77" t="s">
        <v>732</v>
      </c>
      <c r="H586" s="77" t="s">
        <v>44</v>
      </c>
      <c r="I586" s="77" t="s">
        <v>39</v>
      </c>
      <c r="J586" s="77" t="s">
        <v>19</v>
      </c>
      <c r="K586" s="78" t="s">
        <v>34</v>
      </c>
      <c r="L586" s="77" t="s">
        <v>98</v>
      </c>
      <c r="M586" s="74" t="s">
        <v>12475</v>
      </c>
      <c r="N586" s="74" t="s">
        <v>13</v>
      </c>
      <c r="O586" s="159"/>
      <c r="P586" s="77" t="s">
        <v>734</v>
      </c>
      <c r="Q586" s="77" t="s">
        <v>30</v>
      </c>
      <c r="R586" s="77" t="s">
        <v>3163</v>
      </c>
      <c r="S586" s="77"/>
      <c r="T586" s="77"/>
      <c r="U586" s="77" t="s">
        <v>11240</v>
      </c>
      <c r="V586" s="74" t="s">
        <v>97</v>
      </c>
      <c r="W586" s="100"/>
      <c r="X586" s="99"/>
      <c r="Y586" s="99"/>
      <c r="Z586" s="100"/>
      <c r="AA586" s="99" t="s">
        <v>3167</v>
      </c>
      <c r="AB586" s="99"/>
      <c r="AC586" s="100" t="s">
        <v>3165</v>
      </c>
      <c r="AD586" s="100" t="s">
        <v>3166</v>
      </c>
      <c r="AE586" s="83"/>
      <c r="AF586" s="54"/>
      <c r="AG586" s="78" t="s">
        <v>10998</v>
      </c>
      <c r="AH586" s="77" t="s">
        <v>20</v>
      </c>
      <c r="AI586" s="77" t="s">
        <v>21</v>
      </c>
      <c r="AJ586" s="77" t="s">
        <v>46</v>
      </c>
      <c r="AK586" s="77" t="s">
        <v>47</v>
      </c>
      <c r="AL586" s="77" t="s">
        <v>738</v>
      </c>
      <c r="AM586" s="77" t="s">
        <v>25</v>
      </c>
      <c r="AN586" s="77" t="s">
        <v>49</v>
      </c>
      <c r="AO586" s="77" t="s">
        <v>50</v>
      </c>
      <c r="AP586" s="77" t="s">
        <v>51</v>
      </c>
      <c r="AQ586" s="77"/>
      <c r="AR586" s="79">
        <f>COUNTIF('Jalon + top _horaire passage'!A:A,A586)+IF(W586&lt;&gt;"",COUNTIF('Jalon + top _horaire passage'!A:A,W586),0)+IF(X586&lt;&gt;"",COUNTIF('Jalon + top _horaire passage'!A:A,X586),0)+IF(Y586&lt;&gt;"",COUNTIF('Jalon + top _horaire passage'!A:A,Y586),0)+IF(AA586&lt;&gt;"",COUNTIF('Jalon + top _horaire passage'!A:A,AA586),0)+IF(AB586&lt;&gt;"",COUNTIF('Jalon + top _horaire passage'!A:A,AB586),0)+IF(AD586&lt;&gt;"",COUNTIF('Jalon + top _horaire passage'!A:A,AD586),0)</f>
        <v>0</v>
      </c>
    </row>
    <row r="587" spans="1:44" x14ac:dyDescent="0.3">
      <c r="A587" s="77" t="s">
        <v>3169</v>
      </c>
      <c r="B587" s="159" t="s">
        <v>12</v>
      </c>
      <c r="C587" s="78" t="s">
        <v>40</v>
      </c>
      <c r="D587" s="77" t="s">
        <v>107</v>
      </c>
      <c r="E587" s="77" t="s">
        <v>3168</v>
      </c>
      <c r="F587" s="77" t="s">
        <v>1574</v>
      </c>
      <c r="G587" s="77" t="s">
        <v>1574</v>
      </c>
      <c r="H587" s="77" t="s">
        <v>44</v>
      </c>
      <c r="I587" s="77" t="s">
        <v>39</v>
      </c>
      <c r="J587" s="77" t="s">
        <v>19</v>
      </c>
      <c r="K587" s="78" t="s">
        <v>18</v>
      </c>
      <c r="L587" s="77" t="s">
        <v>15</v>
      </c>
      <c r="M587" s="74" t="s">
        <v>12473</v>
      </c>
      <c r="N587" s="74" t="s">
        <v>10986</v>
      </c>
      <c r="O587" s="159"/>
      <c r="P587" s="77" t="s">
        <v>3170</v>
      </c>
      <c r="Q587" s="77" t="s">
        <v>35</v>
      </c>
      <c r="R587" s="77" t="s">
        <v>3169</v>
      </c>
      <c r="S587" s="77"/>
      <c r="T587" s="77"/>
      <c r="U587" s="77" t="s">
        <v>3168</v>
      </c>
      <c r="V587" s="74" t="s">
        <v>216</v>
      </c>
      <c r="W587" s="100"/>
      <c r="X587" s="99"/>
      <c r="Y587" s="99"/>
      <c r="Z587" s="100"/>
      <c r="AA587" s="99" t="s">
        <v>3173</v>
      </c>
      <c r="AB587" s="99"/>
      <c r="AC587" s="100" t="s">
        <v>3171</v>
      </c>
      <c r="AD587" s="100" t="s">
        <v>3172</v>
      </c>
      <c r="AE587" s="83"/>
      <c r="AF587" s="54"/>
      <c r="AG587" s="78" t="s">
        <v>12307</v>
      </c>
      <c r="AH587" s="77" t="s">
        <v>20</v>
      </c>
      <c r="AI587" s="77" t="s">
        <v>21</v>
      </c>
      <c r="AJ587" s="77" t="s">
        <v>46</v>
      </c>
      <c r="AK587" s="77" t="s">
        <v>1580</v>
      </c>
      <c r="AL587" s="77" t="s">
        <v>1581</v>
      </c>
      <c r="AM587" s="77" t="s">
        <v>25</v>
      </c>
      <c r="AN587" s="77" t="s">
        <v>49</v>
      </c>
      <c r="AO587" s="77" t="s">
        <v>1582</v>
      </c>
      <c r="AP587" s="77" t="s">
        <v>1583</v>
      </c>
      <c r="AQ587" s="77"/>
      <c r="AR587" s="79">
        <f>COUNTIF('Jalon + top _horaire passage'!A:A,A587)+IF(W587&lt;&gt;"",COUNTIF('Jalon + top _horaire passage'!A:A,W587),0)+IF(X587&lt;&gt;"",COUNTIF('Jalon + top _horaire passage'!A:A,X587),0)+IF(Y587&lt;&gt;"",COUNTIF('Jalon + top _horaire passage'!A:A,Y587),0)+IF(AA587&lt;&gt;"",COUNTIF('Jalon + top _horaire passage'!A:A,AA587),0)+IF(AB587&lt;&gt;"",COUNTIF('Jalon + top _horaire passage'!A:A,AB587),0)+IF(AD587&lt;&gt;"",COUNTIF('Jalon + top _horaire passage'!A:A,AD587),0)</f>
        <v>0</v>
      </c>
    </row>
    <row r="588" spans="1:44" x14ac:dyDescent="0.3">
      <c r="A588" s="77" t="s">
        <v>3175</v>
      </c>
      <c r="B588" s="159" t="s">
        <v>12</v>
      </c>
      <c r="C588" s="78" t="s">
        <v>40</v>
      </c>
      <c r="D588" s="77" t="s">
        <v>42</v>
      </c>
      <c r="E588" s="77" t="s">
        <v>3174</v>
      </c>
      <c r="F588" s="77" t="s">
        <v>1574</v>
      </c>
      <c r="G588" s="77" t="s">
        <v>1574</v>
      </c>
      <c r="H588" s="77" t="s">
        <v>44</v>
      </c>
      <c r="I588" s="77" t="s">
        <v>39</v>
      </c>
      <c r="J588" s="77" t="s">
        <v>19</v>
      </c>
      <c r="K588" s="78" t="s">
        <v>34</v>
      </c>
      <c r="L588" s="77" t="s">
        <v>98</v>
      </c>
      <c r="M588" s="74" t="s">
        <v>12473</v>
      </c>
      <c r="N588" s="74" t="s">
        <v>13</v>
      </c>
      <c r="O588" s="159"/>
      <c r="P588" s="77" t="s">
        <v>3176</v>
      </c>
      <c r="Q588" s="77" t="s">
        <v>35</v>
      </c>
      <c r="R588" s="77" t="s">
        <v>3175</v>
      </c>
      <c r="S588" s="77"/>
      <c r="T588" s="77" t="s">
        <v>9241</v>
      </c>
      <c r="U588" s="77" t="s">
        <v>3174</v>
      </c>
      <c r="V588" s="74" t="s">
        <v>216</v>
      </c>
      <c r="W588" s="100"/>
      <c r="X588" s="99"/>
      <c r="Y588" s="99"/>
      <c r="Z588" s="100"/>
      <c r="AA588" s="99" t="s">
        <v>3179</v>
      </c>
      <c r="AB588" s="99"/>
      <c r="AC588" s="100" t="s">
        <v>3177</v>
      </c>
      <c r="AD588" s="100" t="s">
        <v>3178</v>
      </c>
      <c r="AE588" s="83"/>
      <c r="AF588" s="54"/>
      <c r="AG588" s="78" t="s">
        <v>12307</v>
      </c>
      <c r="AH588" s="77" t="s">
        <v>20</v>
      </c>
      <c r="AI588" s="77" t="s">
        <v>21</v>
      </c>
      <c r="AJ588" s="77" t="s">
        <v>46</v>
      </c>
      <c r="AK588" s="77" t="s">
        <v>1580</v>
      </c>
      <c r="AL588" s="77" t="s">
        <v>1581</v>
      </c>
      <c r="AM588" s="77" t="s">
        <v>25</v>
      </c>
      <c r="AN588" s="77" t="s">
        <v>49</v>
      </c>
      <c r="AO588" s="77" t="s">
        <v>1582</v>
      </c>
      <c r="AP588" s="77" t="s">
        <v>1583</v>
      </c>
      <c r="AQ588" s="77"/>
      <c r="AR588" s="79">
        <f>COUNTIF('Jalon + top _horaire passage'!A:A,A588)+IF(W588&lt;&gt;"",COUNTIF('Jalon + top _horaire passage'!A:A,W588),0)+IF(X588&lt;&gt;"",COUNTIF('Jalon + top _horaire passage'!A:A,X588),0)+IF(Y588&lt;&gt;"",COUNTIF('Jalon + top _horaire passage'!A:A,Y588),0)+IF(AA588&lt;&gt;"",COUNTIF('Jalon + top _horaire passage'!A:A,AA588),0)+IF(AB588&lt;&gt;"",COUNTIF('Jalon + top _horaire passage'!A:A,AB588),0)+IF(AD588&lt;&gt;"",COUNTIF('Jalon + top _horaire passage'!A:A,AD588),0)</f>
        <v>0</v>
      </c>
    </row>
    <row r="589" spans="1:44" x14ac:dyDescent="0.3">
      <c r="A589" s="77" t="s">
        <v>3180</v>
      </c>
      <c r="B589" s="159" t="s">
        <v>12</v>
      </c>
      <c r="C589" s="78" t="s">
        <v>40</v>
      </c>
      <c r="D589" s="77" t="s">
        <v>42</v>
      </c>
      <c r="E589" s="77" t="s">
        <v>3174</v>
      </c>
      <c r="F589" s="77" t="s">
        <v>1574</v>
      </c>
      <c r="G589" s="77" t="s">
        <v>1574</v>
      </c>
      <c r="H589" s="77" t="s">
        <v>44</v>
      </c>
      <c r="I589" s="77" t="s">
        <v>39</v>
      </c>
      <c r="J589" s="77" t="s">
        <v>237</v>
      </c>
      <c r="K589" s="78" t="s">
        <v>34</v>
      </c>
      <c r="L589" s="77" t="s">
        <v>98</v>
      </c>
      <c r="M589" s="74" t="s">
        <v>12473</v>
      </c>
      <c r="N589" s="74" t="s">
        <v>13</v>
      </c>
      <c r="O589" s="159"/>
      <c r="P589" s="77" t="s">
        <v>3181</v>
      </c>
      <c r="Q589" s="77" t="s">
        <v>35</v>
      </c>
      <c r="R589" s="77" t="s">
        <v>3180</v>
      </c>
      <c r="S589" s="77"/>
      <c r="T589" s="77" t="s">
        <v>9241</v>
      </c>
      <c r="U589" s="77" t="s">
        <v>3174</v>
      </c>
      <c r="V589" s="74" t="s">
        <v>216</v>
      </c>
      <c r="W589" s="100"/>
      <c r="X589" s="99"/>
      <c r="Y589" s="99"/>
      <c r="Z589" s="100"/>
      <c r="AA589" s="99" t="s">
        <v>3179</v>
      </c>
      <c r="AB589" s="99"/>
      <c r="AC589" s="100" t="s">
        <v>3182</v>
      </c>
      <c r="AD589" s="100" t="s">
        <v>3183</v>
      </c>
      <c r="AE589" s="83"/>
      <c r="AF589" s="54"/>
      <c r="AG589" s="78" t="s">
        <v>12307</v>
      </c>
      <c r="AH589" s="77" t="s">
        <v>20</v>
      </c>
      <c r="AI589" s="77" t="s">
        <v>21</v>
      </c>
      <c r="AJ589" s="77" t="s">
        <v>46</v>
      </c>
      <c r="AK589" s="77" t="s">
        <v>1580</v>
      </c>
      <c r="AL589" s="77" t="s">
        <v>1581</v>
      </c>
      <c r="AM589" s="77" t="s">
        <v>25</v>
      </c>
      <c r="AN589" s="77" t="s">
        <v>49</v>
      </c>
      <c r="AO589" s="77" t="s">
        <v>1582</v>
      </c>
      <c r="AP589" s="77" t="s">
        <v>1583</v>
      </c>
      <c r="AQ589" s="77"/>
      <c r="AR589" s="79">
        <f>COUNTIF('Jalon + top _horaire passage'!A:A,A589)+IF(W589&lt;&gt;"",COUNTIF('Jalon + top _horaire passage'!A:A,W589),0)+IF(X589&lt;&gt;"",COUNTIF('Jalon + top _horaire passage'!A:A,X589),0)+IF(Y589&lt;&gt;"",COUNTIF('Jalon + top _horaire passage'!A:A,Y589),0)+IF(AA589&lt;&gt;"",COUNTIF('Jalon + top _horaire passage'!A:A,AA589),0)+IF(AB589&lt;&gt;"",COUNTIF('Jalon + top _horaire passage'!A:A,AB589),0)+IF(AD589&lt;&gt;"",COUNTIF('Jalon + top _horaire passage'!A:A,AD589),0)</f>
        <v>0</v>
      </c>
    </row>
    <row r="590" spans="1:44" x14ac:dyDescent="0.3">
      <c r="A590" s="77" t="s">
        <v>3185</v>
      </c>
      <c r="B590" s="159" t="s">
        <v>12</v>
      </c>
      <c r="C590" s="78" t="s">
        <v>40</v>
      </c>
      <c r="D590" s="77" t="s">
        <v>42</v>
      </c>
      <c r="E590" s="77" t="s">
        <v>3184</v>
      </c>
      <c r="F590" s="77" t="s">
        <v>1574</v>
      </c>
      <c r="G590" s="77" t="s">
        <v>1574</v>
      </c>
      <c r="H590" s="77" t="s">
        <v>44</v>
      </c>
      <c r="I590" s="77" t="s">
        <v>39</v>
      </c>
      <c r="J590" s="77" t="s">
        <v>237</v>
      </c>
      <c r="K590" s="78" t="s">
        <v>34</v>
      </c>
      <c r="L590" s="77" t="s">
        <v>98</v>
      </c>
      <c r="M590" s="74" t="s">
        <v>12473</v>
      </c>
      <c r="N590" s="74" t="s">
        <v>13</v>
      </c>
      <c r="O590" s="159"/>
      <c r="P590" s="77" t="s">
        <v>3186</v>
      </c>
      <c r="Q590" s="77" t="s">
        <v>35</v>
      </c>
      <c r="R590" s="77" t="s">
        <v>3185</v>
      </c>
      <c r="S590" s="77"/>
      <c r="T590" s="77"/>
      <c r="U590" s="77" t="s">
        <v>3184</v>
      </c>
      <c r="V590" s="74" t="s">
        <v>97</v>
      </c>
      <c r="W590" s="100"/>
      <c r="X590" s="99"/>
      <c r="Y590" s="99"/>
      <c r="Z590" s="100"/>
      <c r="AA590" s="99" t="s">
        <v>3189</v>
      </c>
      <c r="AB590" s="99"/>
      <c r="AC590" s="100" t="s">
        <v>3187</v>
      </c>
      <c r="AD590" s="100" t="s">
        <v>3188</v>
      </c>
      <c r="AE590" s="83"/>
      <c r="AF590" s="54"/>
      <c r="AG590" s="78" t="s">
        <v>10998</v>
      </c>
      <c r="AH590" s="77" t="s">
        <v>20</v>
      </c>
      <c r="AI590" s="77" t="s">
        <v>21</v>
      </c>
      <c r="AJ590" s="77" t="s">
        <v>46</v>
      </c>
      <c r="AK590" s="77" t="s">
        <v>1580</v>
      </c>
      <c r="AL590" s="77" t="s">
        <v>1581</v>
      </c>
      <c r="AM590" s="77" t="s">
        <v>25</v>
      </c>
      <c r="AN590" s="77" t="s">
        <v>49</v>
      </c>
      <c r="AO590" s="77" t="s">
        <v>1582</v>
      </c>
      <c r="AP590" s="77" t="s">
        <v>1583</v>
      </c>
      <c r="AQ590" s="77"/>
      <c r="AR590" s="79">
        <f>COUNTIF('Jalon + top _horaire passage'!A:A,A590)+IF(W590&lt;&gt;"",COUNTIF('Jalon + top _horaire passage'!A:A,W590),0)+IF(X590&lt;&gt;"",COUNTIF('Jalon + top _horaire passage'!A:A,X590),0)+IF(Y590&lt;&gt;"",COUNTIF('Jalon + top _horaire passage'!A:A,Y590),0)+IF(AA590&lt;&gt;"",COUNTIF('Jalon + top _horaire passage'!A:A,AA590),0)+IF(AB590&lt;&gt;"",COUNTIF('Jalon + top _horaire passage'!A:A,AB590),0)+IF(AD590&lt;&gt;"",COUNTIF('Jalon + top _horaire passage'!A:A,AD590),0)</f>
        <v>0</v>
      </c>
    </row>
    <row r="591" spans="1:44" x14ac:dyDescent="0.3">
      <c r="A591" s="77" t="s">
        <v>3190</v>
      </c>
      <c r="B591" s="159" t="s">
        <v>12</v>
      </c>
      <c r="C591" s="78" t="s">
        <v>40</v>
      </c>
      <c r="D591" s="77" t="s">
        <v>42</v>
      </c>
      <c r="E591" s="77" t="s">
        <v>3184</v>
      </c>
      <c r="F591" s="77" t="s">
        <v>1574</v>
      </c>
      <c r="G591" s="77" t="s">
        <v>1574</v>
      </c>
      <c r="H591" s="77" t="s">
        <v>44</v>
      </c>
      <c r="I591" s="77" t="s">
        <v>39</v>
      </c>
      <c r="J591" s="77" t="s">
        <v>19</v>
      </c>
      <c r="K591" s="78" t="s">
        <v>34</v>
      </c>
      <c r="L591" s="77" t="s">
        <v>98</v>
      </c>
      <c r="M591" s="74" t="s">
        <v>12473</v>
      </c>
      <c r="N591" s="74" t="s">
        <v>13</v>
      </c>
      <c r="O591" s="159"/>
      <c r="P591" s="77" t="s">
        <v>3191</v>
      </c>
      <c r="Q591" s="77" t="s">
        <v>35</v>
      </c>
      <c r="R591" s="77" t="s">
        <v>3190</v>
      </c>
      <c r="S591" s="77"/>
      <c r="T591" s="77"/>
      <c r="U591" s="77" t="s">
        <v>3184</v>
      </c>
      <c r="V591" s="74" t="s">
        <v>97</v>
      </c>
      <c r="W591" s="100"/>
      <c r="X591" s="99"/>
      <c r="Y591" s="99"/>
      <c r="Z591" s="100"/>
      <c r="AA591" s="99" t="s">
        <v>3189</v>
      </c>
      <c r="AB591" s="99"/>
      <c r="AC591" s="100" t="s">
        <v>3192</v>
      </c>
      <c r="AD591" s="100" t="s">
        <v>3193</v>
      </c>
      <c r="AE591" s="83"/>
      <c r="AF591" s="54"/>
      <c r="AG591" s="78" t="s">
        <v>10998</v>
      </c>
      <c r="AH591" s="77" t="s">
        <v>20</v>
      </c>
      <c r="AI591" s="77" t="s">
        <v>21</v>
      </c>
      <c r="AJ591" s="77" t="s">
        <v>46</v>
      </c>
      <c r="AK591" s="77" t="s">
        <v>1580</v>
      </c>
      <c r="AL591" s="77" t="s">
        <v>1581</v>
      </c>
      <c r="AM591" s="77" t="s">
        <v>25</v>
      </c>
      <c r="AN591" s="77" t="s">
        <v>49</v>
      </c>
      <c r="AO591" s="77" t="s">
        <v>1582</v>
      </c>
      <c r="AP591" s="77" t="s">
        <v>1583</v>
      </c>
      <c r="AQ591" s="77"/>
      <c r="AR591" s="79">
        <f>COUNTIF('Jalon + top _horaire passage'!A:A,A591)+IF(W591&lt;&gt;"",COUNTIF('Jalon + top _horaire passage'!A:A,W591),0)+IF(X591&lt;&gt;"",COUNTIF('Jalon + top _horaire passage'!A:A,X591),0)+IF(Y591&lt;&gt;"",COUNTIF('Jalon + top _horaire passage'!A:A,Y591),0)+IF(AA591&lt;&gt;"",COUNTIF('Jalon + top _horaire passage'!A:A,AA591),0)+IF(AB591&lt;&gt;"",COUNTIF('Jalon + top _horaire passage'!A:A,AB591),0)+IF(AD591&lt;&gt;"",COUNTIF('Jalon + top _horaire passage'!A:A,AD591),0)</f>
        <v>0</v>
      </c>
    </row>
    <row r="592" spans="1:44" x14ac:dyDescent="0.3">
      <c r="A592" s="77" t="s">
        <v>3194</v>
      </c>
      <c r="B592" s="159" t="s">
        <v>12</v>
      </c>
      <c r="C592" s="78" t="s">
        <v>40</v>
      </c>
      <c r="D592" s="77" t="s">
        <v>42</v>
      </c>
      <c r="E592" s="77" t="s">
        <v>3184</v>
      </c>
      <c r="F592" s="77" t="s">
        <v>1574</v>
      </c>
      <c r="G592" s="77" t="s">
        <v>1574</v>
      </c>
      <c r="H592" s="77" t="s">
        <v>44</v>
      </c>
      <c r="I592" s="77" t="s">
        <v>39</v>
      </c>
      <c r="J592" s="77" t="s">
        <v>237</v>
      </c>
      <c r="K592" s="78" t="s">
        <v>34</v>
      </c>
      <c r="L592" s="77" t="s">
        <v>98</v>
      </c>
      <c r="M592" s="74" t="s">
        <v>12473</v>
      </c>
      <c r="N592" s="74" t="s">
        <v>13</v>
      </c>
      <c r="O592" s="159"/>
      <c r="P592" s="77" t="s">
        <v>3195</v>
      </c>
      <c r="Q592" s="77" t="s">
        <v>35</v>
      </c>
      <c r="R592" s="77" t="s">
        <v>3194</v>
      </c>
      <c r="S592" s="77"/>
      <c r="T592" s="77"/>
      <c r="U592" s="77" t="s">
        <v>3184</v>
      </c>
      <c r="V592" s="74" t="s">
        <v>97</v>
      </c>
      <c r="W592" s="100"/>
      <c r="X592" s="99"/>
      <c r="Y592" s="99"/>
      <c r="Z592" s="100"/>
      <c r="AA592" s="99" t="s">
        <v>3189</v>
      </c>
      <c r="AB592" s="99"/>
      <c r="AC592" s="100" t="s">
        <v>3196</v>
      </c>
      <c r="AD592" s="100" t="s">
        <v>3197</v>
      </c>
      <c r="AE592" s="83"/>
      <c r="AF592" s="54"/>
      <c r="AG592" s="78" t="s">
        <v>10998</v>
      </c>
      <c r="AH592" s="77" t="s">
        <v>20</v>
      </c>
      <c r="AI592" s="77" t="s">
        <v>21</v>
      </c>
      <c r="AJ592" s="77" t="s">
        <v>46</v>
      </c>
      <c r="AK592" s="77" t="s">
        <v>1580</v>
      </c>
      <c r="AL592" s="77" t="s">
        <v>1581</v>
      </c>
      <c r="AM592" s="77" t="s">
        <v>25</v>
      </c>
      <c r="AN592" s="77" t="s">
        <v>49</v>
      </c>
      <c r="AO592" s="77" t="s">
        <v>1582</v>
      </c>
      <c r="AP592" s="77" t="s">
        <v>1583</v>
      </c>
      <c r="AQ592" s="77"/>
      <c r="AR592" s="79">
        <f>COUNTIF('Jalon + top _horaire passage'!A:A,A592)+IF(W592&lt;&gt;"",COUNTIF('Jalon + top _horaire passage'!A:A,W592),0)+IF(X592&lt;&gt;"",COUNTIF('Jalon + top _horaire passage'!A:A,X592),0)+IF(Y592&lt;&gt;"",COUNTIF('Jalon + top _horaire passage'!A:A,Y592),0)+IF(AA592&lt;&gt;"",COUNTIF('Jalon + top _horaire passage'!A:A,AA592),0)+IF(AB592&lt;&gt;"",COUNTIF('Jalon + top _horaire passage'!A:A,AB592),0)+IF(AD592&lt;&gt;"",COUNTIF('Jalon + top _horaire passage'!A:A,AD592),0)</f>
        <v>0</v>
      </c>
    </row>
    <row r="593" spans="1:44" x14ac:dyDescent="0.3">
      <c r="A593" s="77" t="s">
        <v>3198</v>
      </c>
      <c r="B593" s="159" t="s">
        <v>12</v>
      </c>
      <c r="C593" s="78" t="s">
        <v>40</v>
      </c>
      <c r="D593" s="77" t="s">
        <v>42</v>
      </c>
      <c r="E593" s="77" t="s">
        <v>3184</v>
      </c>
      <c r="F593" s="77" t="s">
        <v>1574</v>
      </c>
      <c r="G593" s="77" t="s">
        <v>1574</v>
      </c>
      <c r="H593" s="77" t="s">
        <v>44</v>
      </c>
      <c r="I593" s="77" t="s">
        <v>39</v>
      </c>
      <c r="J593" s="77" t="s">
        <v>19</v>
      </c>
      <c r="K593" s="78" t="s">
        <v>34</v>
      </c>
      <c r="L593" s="77" t="s">
        <v>98</v>
      </c>
      <c r="M593" s="74" t="s">
        <v>12473</v>
      </c>
      <c r="N593" s="74" t="s">
        <v>13</v>
      </c>
      <c r="O593" s="159"/>
      <c r="P593" s="77" t="s">
        <v>3199</v>
      </c>
      <c r="Q593" s="77" t="s">
        <v>35</v>
      </c>
      <c r="R593" s="77" t="s">
        <v>3198</v>
      </c>
      <c r="S593" s="77"/>
      <c r="T593" s="77"/>
      <c r="U593" s="77" t="s">
        <v>3184</v>
      </c>
      <c r="V593" s="74" t="s">
        <v>97</v>
      </c>
      <c r="W593" s="100"/>
      <c r="X593" s="99"/>
      <c r="Y593" s="99"/>
      <c r="Z593" s="100"/>
      <c r="AA593" s="99" t="s">
        <v>3189</v>
      </c>
      <c r="AB593" s="99"/>
      <c r="AC593" s="100" t="s">
        <v>3200</v>
      </c>
      <c r="AD593" s="100" t="s">
        <v>3201</v>
      </c>
      <c r="AE593" s="83"/>
      <c r="AF593" s="54"/>
      <c r="AG593" s="78" t="s">
        <v>10998</v>
      </c>
      <c r="AH593" s="77" t="s">
        <v>20</v>
      </c>
      <c r="AI593" s="77" t="s">
        <v>21</v>
      </c>
      <c r="AJ593" s="77" t="s">
        <v>46</v>
      </c>
      <c r="AK593" s="77" t="s">
        <v>1580</v>
      </c>
      <c r="AL593" s="77" t="s">
        <v>1581</v>
      </c>
      <c r="AM593" s="77" t="s">
        <v>25</v>
      </c>
      <c r="AN593" s="77" t="s">
        <v>49</v>
      </c>
      <c r="AO593" s="77" t="s">
        <v>1582</v>
      </c>
      <c r="AP593" s="77" t="s">
        <v>1583</v>
      </c>
      <c r="AQ593" s="77"/>
      <c r="AR593" s="79">
        <f>COUNTIF('Jalon + top _horaire passage'!A:A,A593)+IF(W593&lt;&gt;"",COUNTIF('Jalon + top _horaire passage'!A:A,W593),0)+IF(X593&lt;&gt;"",COUNTIF('Jalon + top _horaire passage'!A:A,X593),0)+IF(Y593&lt;&gt;"",COUNTIF('Jalon + top _horaire passage'!A:A,Y593),0)+IF(AA593&lt;&gt;"",COUNTIF('Jalon + top _horaire passage'!A:A,AA593),0)+IF(AB593&lt;&gt;"",COUNTIF('Jalon + top _horaire passage'!A:A,AB593),0)+IF(AD593&lt;&gt;"",COUNTIF('Jalon + top _horaire passage'!A:A,AD593),0)</f>
        <v>0</v>
      </c>
    </row>
    <row r="594" spans="1:44" x14ac:dyDescent="0.3">
      <c r="A594" s="77" t="s">
        <v>3202</v>
      </c>
      <c r="B594" t="s">
        <v>12605</v>
      </c>
      <c r="C594" s="78" t="s">
        <v>165</v>
      </c>
      <c r="D594" s="77" t="s">
        <v>9</v>
      </c>
      <c r="E594" s="77" t="s">
        <v>3202</v>
      </c>
      <c r="F594" s="77" t="s">
        <v>3006</v>
      </c>
      <c r="G594" s="77" t="s">
        <v>3007</v>
      </c>
      <c r="H594" s="77" t="s">
        <v>44</v>
      </c>
      <c r="I594" s="77" t="s">
        <v>166</v>
      </c>
      <c r="J594" s="77" t="s">
        <v>237</v>
      </c>
      <c r="K594" s="78" t="s">
        <v>18</v>
      </c>
      <c r="L594" s="77" t="s">
        <v>98</v>
      </c>
      <c r="M594" s="74" t="s">
        <v>12473</v>
      </c>
      <c r="N594" s="74" t="s">
        <v>10986</v>
      </c>
      <c r="O594" s="159"/>
      <c r="P594" s="77"/>
      <c r="Q594" s="77" t="s">
        <v>30</v>
      </c>
      <c r="R594" s="77" t="s">
        <v>3202</v>
      </c>
      <c r="S594" s="77"/>
      <c r="T594" s="77"/>
      <c r="U594" s="77" t="s">
        <v>11705</v>
      </c>
      <c r="V594" s="74" t="s">
        <v>97</v>
      </c>
      <c r="W594" s="100"/>
      <c r="X594" s="99"/>
      <c r="Y594" s="99"/>
      <c r="Z594" s="100"/>
      <c r="AA594" s="99" t="s">
        <v>3205</v>
      </c>
      <c r="AB594" s="99"/>
      <c r="AC594" s="100" t="s">
        <v>3203</v>
      </c>
      <c r="AD594" s="100" t="s">
        <v>3204</v>
      </c>
      <c r="AE594" s="83"/>
      <c r="AF594" s="54"/>
      <c r="AG594" s="78" t="s">
        <v>10998</v>
      </c>
      <c r="AH594" s="77" t="s">
        <v>20</v>
      </c>
      <c r="AI594" s="77" t="s">
        <v>102</v>
      </c>
      <c r="AJ594" s="77" t="s">
        <v>2486</v>
      </c>
      <c r="AK594" s="77" t="s">
        <v>2582</v>
      </c>
      <c r="AL594" s="77" t="s">
        <v>2583</v>
      </c>
      <c r="AM594" s="77" t="s">
        <v>170</v>
      </c>
      <c r="AN594" s="77" t="s">
        <v>171</v>
      </c>
      <c r="AO594" s="77" t="s">
        <v>172</v>
      </c>
      <c r="AP594" s="77" t="s">
        <v>173</v>
      </c>
      <c r="AQ594" s="77"/>
      <c r="AR594" s="79">
        <f>COUNTIF('Jalon + top _horaire passage'!A:A,A594)+IF(W594&lt;&gt;"",COUNTIF('Jalon + top _horaire passage'!A:A,W594),0)+IF(X594&lt;&gt;"",COUNTIF('Jalon + top _horaire passage'!A:A,X594),0)+IF(Y594&lt;&gt;"",COUNTIF('Jalon + top _horaire passage'!A:A,Y594),0)+IF(AA594&lt;&gt;"",COUNTIF('Jalon + top _horaire passage'!A:A,AA594),0)+IF(AB594&lt;&gt;"",COUNTIF('Jalon + top _horaire passage'!A:A,AB594),0)+IF(AD594&lt;&gt;"",COUNTIF('Jalon + top _horaire passage'!A:A,AD594),0)</f>
        <v>0</v>
      </c>
    </row>
    <row r="595" spans="1:44" x14ac:dyDescent="0.3">
      <c r="A595" s="77" t="s">
        <v>3206</v>
      </c>
      <c r="B595" s="159" t="s">
        <v>12622</v>
      </c>
      <c r="C595" s="78" t="s">
        <v>165</v>
      </c>
      <c r="D595" s="77" t="s">
        <v>42</v>
      </c>
      <c r="E595" s="77" t="s">
        <v>3206</v>
      </c>
      <c r="F595" s="77" t="s">
        <v>12392</v>
      </c>
      <c r="G595" s="77" t="s">
        <v>3207</v>
      </c>
      <c r="H595" s="77" t="s">
        <v>44</v>
      </c>
      <c r="I595" s="77" t="s">
        <v>166</v>
      </c>
      <c r="J595" s="77" t="s">
        <v>19</v>
      </c>
      <c r="K595" s="78" t="s">
        <v>34</v>
      </c>
      <c r="L595" s="77" t="s">
        <v>98</v>
      </c>
      <c r="M595" s="74" t="s">
        <v>12473</v>
      </c>
      <c r="N595" s="74" t="s">
        <v>13</v>
      </c>
      <c r="O595" s="159"/>
      <c r="P595" s="77" t="s">
        <v>3208</v>
      </c>
      <c r="Q595" s="77" t="s">
        <v>30</v>
      </c>
      <c r="R595" s="77" t="s">
        <v>3206</v>
      </c>
      <c r="S595" s="77"/>
      <c r="T595" s="77"/>
      <c r="U595" s="77" t="s">
        <v>11706</v>
      </c>
      <c r="V595" s="74" t="s">
        <v>97</v>
      </c>
      <c r="W595" s="100"/>
      <c r="X595" s="99"/>
      <c r="Y595" s="99"/>
      <c r="Z595" s="100"/>
      <c r="AA595" s="99" t="s">
        <v>3211</v>
      </c>
      <c r="AB595" s="99"/>
      <c r="AC595" s="100" t="s">
        <v>3209</v>
      </c>
      <c r="AD595" s="100" t="s">
        <v>3210</v>
      </c>
      <c r="AE595" s="83"/>
      <c r="AF595" s="54"/>
      <c r="AG595" s="78" t="s">
        <v>10998</v>
      </c>
      <c r="AH595" s="77" t="s">
        <v>354</v>
      </c>
      <c r="AI595" s="77" t="s">
        <v>652</v>
      </c>
      <c r="AJ595" s="77" t="s">
        <v>167</v>
      </c>
      <c r="AK595" s="77" t="s">
        <v>168</v>
      </c>
      <c r="AL595" s="77" t="s">
        <v>169</v>
      </c>
      <c r="AM595" s="77" t="s">
        <v>170</v>
      </c>
      <c r="AN595" s="77" t="s">
        <v>171</v>
      </c>
      <c r="AO595" s="77" t="s">
        <v>172</v>
      </c>
      <c r="AP595" s="77" t="s">
        <v>173</v>
      </c>
      <c r="AQ595" s="77"/>
      <c r="AR595" s="79">
        <f>COUNTIF('Jalon + top _horaire passage'!A:A,A595)+IF(W595&lt;&gt;"",COUNTIF('Jalon + top _horaire passage'!A:A,W595),0)+IF(X595&lt;&gt;"",COUNTIF('Jalon + top _horaire passage'!A:A,X595),0)+IF(Y595&lt;&gt;"",COUNTIF('Jalon + top _horaire passage'!A:A,Y595),0)+IF(AA595&lt;&gt;"",COUNTIF('Jalon + top _horaire passage'!A:A,AA595),0)+IF(AB595&lt;&gt;"",COUNTIF('Jalon + top _horaire passage'!A:A,AB595),0)+IF(AD595&lt;&gt;"",COUNTIF('Jalon + top _horaire passage'!A:A,AD595),0)</f>
        <v>0</v>
      </c>
    </row>
    <row r="596" spans="1:44" x14ac:dyDescent="0.3">
      <c r="A596" s="77" t="s">
        <v>3212</v>
      </c>
      <c r="B596" s="159" t="s">
        <v>3213</v>
      </c>
      <c r="C596" s="78" t="s">
        <v>676</v>
      </c>
      <c r="D596" s="77" t="s">
        <v>1526</v>
      </c>
      <c r="E596" s="77" t="s">
        <v>3212</v>
      </c>
      <c r="F596" s="77" t="s">
        <v>4817</v>
      </c>
      <c r="G596" s="77" t="s">
        <v>671</v>
      </c>
      <c r="H596" s="77" t="s">
        <v>44</v>
      </c>
      <c r="I596" s="77" t="s">
        <v>166</v>
      </c>
      <c r="J596" s="77" t="s">
        <v>19</v>
      </c>
      <c r="K596" s="78" t="s">
        <v>18</v>
      </c>
      <c r="L596" s="77" t="s">
        <v>98</v>
      </c>
      <c r="M596" s="74" t="s">
        <v>12475</v>
      </c>
      <c r="N596" s="74" t="s">
        <v>10986</v>
      </c>
      <c r="O596" s="159" t="s">
        <v>12470</v>
      </c>
      <c r="P596" s="77" t="s">
        <v>3214</v>
      </c>
      <c r="Q596" s="77" t="s">
        <v>30</v>
      </c>
      <c r="R596" s="77" t="s">
        <v>3212</v>
      </c>
      <c r="S596" s="77"/>
      <c r="T596" s="77"/>
      <c r="U596" s="77" t="s">
        <v>11707</v>
      </c>
      <c r="V596" s="74" t="s">
        <v>97</v>
      </c>
      <c r="W596" s="100"/>
      <c r="X596" s="99"/>
      <c r="Y596" s="99"/>
      <c r="Z596" s="100"/>
      <c r="AA596" s="99" t="s">
        <v>3217</v>
      </c>
      <c r="AB596" s="99"/>
      <c r="AC596" s="100" t="s">
        <v>3215</v>
      </c>
      <c r="AD596" s="100" t="s">
        <v>3216</v>
      </c>
      <c r="AE596" s="83"/>
      <c r="AF596" s="54"/>
      <c r="AG596" s="78" t="s">
        <v>10998</v>
      </c>
      <c r="AH596" s="77" t="s">
        <v>354</v>
      </c>
      <c r="AI596" s="77" t="s">
        <v>652</v>
      </c>
      <c r="AJ596" s="77" t="s">
        <v>167</v>
      </c>
      <c r="AK596" s="77" t="s">
        <v>677</v>
      </c>
      <c r="AL596" s="77" t="s">
        <v>678</v>
      </c>
      <c r="AM596" s="77" t="s">
        <v>170</v>
      </c>
      <c r="AN596" s="77" t="s">
        <v>679</v>
      </c>
      <c r="AO596" s="77" t="s">
        <v>680</v>
      </c>
      <c r="AP596" s="77" t="s">
        <v>681</v>
      </c>
      <c r="AQ596" s="77"/>
      <c r="AR596" s="79">
        <f>COUNTIF('Jalon + top _horaire passage'!A:A,A596)+IF(W596&lt;&gt;"",COUNTIF('Jalon + top _horaire passage'!A:A,W596),0)+IF(X596&lt;&gt;"",COUNTIF('Jalon + top _horaire passage'!A:A,X596),0)+IF(Y596&lt;&gt;"",COUNTIF('Jalon + top _horaire passage'!A:A,Y596),0)+IF(AA596&lt;&gt;"",COUNTIF('Jalon + top _horaire passage'!A:A,AA596),0)+IF(AB596&lt;&gt;"",COUNTIF('Jalon + top _horaire passage'!A:A,AB596),0)+IF(AD596&lt;&gt;"",COUNTIF('Jalon + top _horaire passage'!A:A,AD596),0)</f>
        <v>0</v>
      </c>
    </row>
    <row r="597" spans="1:44" x14ac:dyDescent="0.3">
      <c r="A597" s="77" t="s">
        <v>3218</v>
      </c>
      <c r="B597" s="159" t="s">
        <v>3219</v>
      </c>
      <c r="C597" s="78" t="s">
        <v>40</v>
      </c>
      <c r="D597" s="77" t="s">
        <v>42</v>
      </c>
      <c r="E597" s="77" t="s">
        <v>3218</v>
      </c>
      <c r="F597" s="77" t="s">
        <v>1574</v>
      </c>
      <c r="G597" s="77" t="s">
        <v>1574</v>
      </c>
      <c r="H597" s="77" t="s">
        <v>44</v>
      </c>
      <c r="I597" s="77" t="s">
        <v>39</v>
      </c>
      <c r="J597" s="77" t="s">
        <v>237</v>
      </c>
      <c r="K597" s="78" t="s">
        <v>34</v>
      </c>
      <c r="L597" s="77" t="s">
        <v>98</v>
      </c>
      <c r="M597" s="74" t="s">
        <v>12473</v>
      </c>
      <c r="N597" s="74" t="s">
        <v>13</v>
      </c>
      <c r="O597" s="159"/>
      <c r="P597" s="77" t="s">
        <v>3220</v>
      </c>
      <c r="Q597" s="77" t="s">
        <v>30</v>
      </c>
      <c r="R597" s="77" t="s">
        <v>3218</v>
      </c>
      <c r="S597" s="77"/>
      <c r="T597" s="77" t="s">
        <v>9241</v>
      </c>
      <c r="U597" s="77" t="s">
        <v>3221</v>
      </c>
      <c r="V597" s="74" t="s">
        <v>216</v>
      </c>
      <c r="W597" s="100"/>
      <c r="X597" s="99"/>
      <c r="Y597" s="99"/>
      <c r="Z597" s="100"/>
      <c r="AA597" s="99" t="s">
        <v>3224</v>
      </c>
      <c r="AB597" s="99"/>
      <c r="AC597" s="100" t="s">
        <v>3222</v>
      </c>
      <c r="AD597" s="100" t="s">
        <v>3223</v>
      </c>
      <c r="AE597" s="83"/>
      <c r="AF597" s="54"/>
      <c r="AG597" s="78" t="s">
        <v>12307</v>
      </c>
      <c r="AH597" s="77" t="s">
        <v>20</v>
      </c>
      <c r="AI597" s="77" t="s">
        <v>21</v>
      </c>
      <c r="AJ597" s="77" t="s">
        <v>46</v>
      </c>
      <c r="AK597" s="77" t="s">
        <v>1580</v>
      </c>
      <c r="AL597" s="77" t="s">
        <v>1581</v>
      </c>
      <c r="AM597" s="77" t="s">
        <v>25</v>
      </c>
      <c r="AN597" s="77" t="s">
        <v>49</v>
      </c>
      <c r="AO597" s="77" t="s">
        <v>1582</v>
      </c>
      <c r="AP597" s="77" t="s">
        <v>1583</v>
      </c>
      <c r="AQ597" s="77"/>
      <c r="AR597" s="79">
        <f>COUNTIF('Jalon + top _horaire passage'!A:A,A597)+IF(W597&lt;&gt;"",COUNTIF('Jalon + top _horaire passage'!A:A,W597),0)+IF(X597&lt;&gt;"",COUNTIF('Jalon + top _horaire passage'!A:A,X597),0)+IF(Y597&lt;&gt;"",COUNTIF('Jalon + top _horaire passage'!A:A,Y597),0)+IF(AA597&lt;&gt;"",COUNTIF('Jalon + top _horaire passage'!A:A,AA597),0)+IF(AB597&lt;&gt;"",COUNTIF('Jalon + top _horaire passage'!A:A,AB597),0)+IF(AD597&lt;&gt;"",COUNTIF('Jalon + top _horaire passage'!A:A,AD597),0)</f>
        <v>0</v>
      </c>
    </row>
    <row r="598" spans="1:44" x14ac:dyDescent="0.3">
      <c r="A598" s="77" t="s">
        <v>3225</v>
      </c>
      <c r="B598" s="159" t="s">
        <v>3226</v>
      </c>
      <c r="C598" s="78" t="s">
        <v>199</v>
      </c>
      <c r="D598" s="77" t="s">
        <v>42</v>
      </c>
      <c r="E598" s="77" t="s">
        <v>3225</v>
      </c>
      <c r="F598" s="77" t="s">
        <v>1049</v>
      </c>
      <c r="G598" s="77" t="s">
        <v>195</v>
      </c>
      <c r="H598" s="77" t="s">
        <v>44</v>
      </c>
      <c r="I598" s="77" t="s">
        <v>17</v>
      </c>
      <c r="J598" s="77" t="s">
        <v>19</v>
      </c>
      <c r="K598" s="78" t="s">
        <v>34</v>
      </c>
      <c r="L598" s="77" t="s">
        <v>98</v>
      </c>
      <c r="M598" s="74" t="s">
        <v>12473</v>
      </c>
      <c r="N598" s="74" t="s">
        <v>13</v>
      </c>
      <c r="O598" s="159"/>
      <c r="P598" s="77" t="s">
        <v>3227</v>
      </c>
      <c r="Q598" s="77" t="s">
        <v>30</v>
      </c>
      <c r="R598" s="77" t="s">
        <v>3225</v>
      </c>
      <c r="S598" s="77"/>
      <c r="T598" s="77"/>
      <c r="U598" s="77" t="s">
        <v>11530</v>
      </c>
      <c r="V598" s="74" t="s">
        <v>97</v>
      </c>
      <c r="W598" s="100"/>
      <c r="X598" s="99"/>
      <c r="Y598" s="99"/>
      <c r="Z598" s="100"/>
      <c r="AA598" s="99" t="s">
        <v>3230</v>
      </c>
      <c r="AB598" s="99"/>
      <c r="AC598" s="100" t="s">
        <v>3228</v>
      </c>
      <c r="AD598" s="100" t="s">
        <v>3229</v>
      </c>
      <c r="AE598" s="83"/>
      <c r="AF598" s="54"/>
      <c r="AG598" s="78" t="s">
        <v>10998</v>
      </c>
      <c r="AH598" s="77" t="s">
        <v>20</v>
      </c>
      <c r="AI598" s="77" t="s">
        <v>21</v>
      </c>
      <c r="AJ598" s="77" t="s">
        <v>22</v>
      </c>
      <c r="AK598" s="77" t="s">
        <v>200</v>
      </c>
      <c r="AL598" s="77" t="s">
        <v>201</v>
      </c>
      <c r="AM598" s="77" t="s">
        <v>25</v>
      </c>
      <c r="AN598" s="77" t="s">
        <v>202</v>
      </c>
      <c r="AO598" s="77" t="s">
        <v>203</v>
      </c>
      <c r="AP598" s="77" t="s">
        <v>204</v>
      </c>
      <c r="AQ598" s="77"/>
      <c r="AR598" s="79">
        <f>COUNTIF('Jalon + top _horaire passage'!A:A,A598)+IF(W598&lt;&gt;"",COUNTIF('Jalon + top _horaire passage'!A:A,W598),0)+IF(X598&lt;&gt;"",COUNTIF('Jalon + top _horaire passage'!A:A,X598),0)+IF(Y598&lt;&gt;"",COUNTIF('Jalon + top _horaire passage'!A:A,Y598),0)+IF(AA598&lt;&gt;"",COUNTIF('Jalon + top _horaire passage'!A:A,AA598),0)+IF(AB598&lt;&gt;"",COUNTIF('Jalon + top _horaire passage'!A:A,AB598),0)+IF(AD598&lt;&gt;"",COUNTIF('Jalon + top _horaire passage'!A:A,AD598),0)</f>
        <v>0</v>
      </c>
    </row>
    <row r="599" spans="1:44" x14ac:dyDescent="0.3">
      <c r="A599" s="77" t="s">
        <v>3231</v>
      </c>
      <c r="B599" s="159" t="s">
        <v>3232</v>
      </c>
      <c r="C599" s="78" t="s">
        <v>40</v>
      </c>
      <c r="D599" s="77" t="s">
        <v>42</v>
      </c>
      <c r="E599" s="77" t="s">
        <v>3231</v>
      </c>
      <c r="F599" s="77" t="s">
        <v>1574</v>
      </c>
      <c r="G599" s="77" t="s">
        <v>1574</v>
      </c>
      <c r="H599" s="77" t="s">
        <v>44</v>
      </c>
      <c r="I599" s="77" t="s">
        <v>39</v>
      </c>
      <c r="J599" s="77" t="s">
        <v>237</v>
      </c>
      <c r="K599" s="78" t="s">
        <v>34</v>
      </c>
      <c r="L599" s="77" t="s">
        <v>98</v>
      </c>
      <c r="M599" s="74" t="s">
        <v>12473</v>
      </c>
      <c r="N599" s="74" t="s">
        <v>13</v>
      </c>
      <c r="O599" s="159"/>
      <c r="P599" s="77" t="s">
        <v>3233</v>
      </c>
      <c r="Q599" s="77" t="s">
        <v>30</v>
      </c>
      <c r="R599" s="77" t="s">
        <v>3231</v>
      </c>
      <c r="S599" s="77"/>
      <c r="T599" s="77"/>
      <c r="U599" s="77" t="s">
        <v>11241</v>
      </c>
      <c r="V599" s="74" t="s">
        <v>97</v>
      </c>
      <c r="W599" s="100"/>
      <c r="X599" s="99"/>
      <c r="Y599" s="99"/>
      <c r="Z599" s="100"/>
      <c r="AA599" s="99" t="s">
        <v>3236</v>
      </c>
      <c r="AB599" s="99"/>
      <c r="AC599" s="100" t="s">
        <v>3234</v>
      </c>
      <c r="AD599" s="100" t="s">
        <v>3235</v>
      </c>
      <c r="AE599" s="83"/>
      <c r="AF599" s="54"/>
      <c r="AG599" s="78" t="s">
        <v>10998</v>
      </c>
      <c r="AH599" s="77" t="s">
        <v>20</v>
      </c>
      <c r="AI599" s="77" t="s">
        <v>21</v>
      </c>
      <c r="AJ599" s="77" t="s">
        <v>46</v>
      </c>
      <c r="AK599" s="77" t="s">
        <v>1580</v>
      </c>
      <c r="AL599" s="77" t="s">
        <v>1581</v>
      </c>
      <c r="AM599" s="77" t="s">
        <v>25</v>
      </c>
      <c r="AN599" s="77" t="s">
        <v>49</v>
      </c>
      <c r="AO599" s="77" t="s">
        <v>1582</v>
      </c>
      <c r="AP599" s="77" t="s">
        <v>1583</v>
      </c>
      <c r="AQ599" s="77"/>
      <c r="AR599" s="79">
        <f>COUNTIF('Jalon + top _horaire passage'!A:A,A599)+IF(W599&lt;&gt;"",COUNTIF('Jalon + top _horaire passage'!A:A,W599),0)+IF(X599&lt;&gt;"",COUNTIF('Jalon + top _horaire passage'!A:A,X599),0)+IF(Y599&lt;&gt;"",COUNTIF('Jalon + top _horaire passage'!A:A,Y599),0)+IF(AA599&lt;&gt;"",COUNTIF('Jalon + top _horaire passage'!A:A,AA599),0)+IF(AB599&lt;&gt;"",COUNTIF('Jalon + top _horaire passage'!A:A,AB599),0)+IF(AD599&lt;&gt;"",COUNTIF('Jalon + top _horaire passage'!A:A,AD599),0)</f>
        <v>0</v>
      </c>
    </row>
    <row r="600" spans="1:44" x14ac:dyDescent="0.3">
      <c r="A600" s="77" t="s">
        <v>3237</v>
      </c>
      <c r="B600" s="159" t="s">
        <v>3238</v>
      </c>
      <c r="C600" s="78" t="s">
        <v>40</v>
      </c>
      <c r="D600" s="77" t="s">
        <v>1526</v>
      </c>
      <c r="E600" s="77" t="s">
        <v>3237</v>
      </c>
      <c r="F600" s="77" t="s">
        <v>12370</v>
      </c>
      <c r="G600" s="77" t="s">
        <v>2067</v>
      </c>
      <c r="H600" s="77" t="s">
        <v>44</v>
      </c>
      <c r="I600" s="77" t="s">
        <v>39</v>
      </c>
      <c r="J600" s="77" t="s">
        <v>237</v>
      </c>
      <c r="K600" s="78" t="s">
        <v>18</v>
      </c>
      <c r="L600" s="77" t="s">
        <v>98</v>
      </c>
      <c r="M600" s="74" t="s">
        <v>12473</v>
      </c>
      <c r="N600" s="74" t="s">
        <v>10986</v>
      </c>
      <c r="O600" s="159"/>
      <c r="P600" s="77" t="s">
        <v>3239</v>
      </c>
      <c r="Q600" s="77" t="s">
        <v>30</v>
      </c>
      <c r="R600" s="77" t="s">
        <v>3237</v>
      </c>
      <c r="S600" s="77"/>
      <c r="T600" s="77"/>
      <c r="U600" s="77" t="s">
        <v>11242</v>
      </c>
      <c r="V600" s="74" t="s">
        <v>97</v>
      </c>
      <c r="W600" s="100"/>
      <c r="X600" s="99"/>
      <c r="Y600" s="99"/>
      <c r="Z600" s="100"/>
      <c r="AA600" s="99" t="s">
        <v>3242</v>
      </c>
      <c r="AB600" s="99"/>
      <c r="AC600" s="100" t="s">
        <v>3240</v>
      </c>
      <c r="AD600" s="100" t="s">
        <v>3241</v>
      </c>
      <c r="AE600" s="83"/>
      <c r="AF600" s="54"/>
      <c r="AG600" s="78" t="s">
        <v>10998</v>
      </c>
      <c r="AH600" s="77" t="s">
        <v>20</v>
      </c>
      <c r="AI600" s="77" t="s">
        <v>21</v>
      </c>
      <c r="AJ600" s="77" t="s">
        <v>46</v>
      </c>
      <c r="AK600" s="77" t="s">
        <v>1580</v>
      </c>
      <c r="AL600" s="77" t="s">
        <v>1581</v>
      </c>
      <c r="AM600" s="77" t="s">
        <v>25</v>
      </c>
      <c r="AN600" s="77" t="s">
        <v>49</v>
      </c>
      <c r="AO600" s="77" t="s">
        <v>50</v>
      </c>
      <c r="AP600" s="77" t="s">
        <v>51</v>
      </c>
      <c r="AQ600" s="77"/>
      <c r="AR600" s="79">
        <f>COUNTIF('Jalon + top _horaire passage'!A:A,A600)+IF(W600&lt;&gt;"",COUNTIF('Jalon + top _horaire passage'!A:A,W600),0)+IF(X600&lt;&gt;"",COUNTIF('Jalon + top _horaire passage'!A:A,X600),0)+IF(Y600&lt;&gt;"",COUNTIF('Jalon + top _horaire passage'!A:A,Y600),0)+IF(AA600&lt;&gt;"",COUNTIF('Jalon + top _horaire passage'!A:A,AA600),0)+IF(AB600&lt;&gt;"",COUNTIF('Jalon + top _horaire passage'!A:A,AB600),0)+IF(AD600&lt;&gt;"",COUNTIF('Jalon + top _horaire passage'!A:A,AD600),0)</f>
        <v>0</v>
      </c>
    </row>
    <row r="601" spans="1:44" x14ac:dyDescent="0.3">
      <c r="A601" s="77" t="s">
        <v>3243</v>
      </c>
      <c r="B601" s="159" t="s">
        <v>12702</v>
      </c>
      <c r="C601" s="78" t="s">
        <v>40</v>
      </c>
      <c r="D601" s="77" t="s">
        <v>1284</v>
      </c>
      <c r="E601" s="77" t="s">
        <v>3243</v>
      </c>
      <c r="F601" s="77" t="s">
        <v>10315</v>
      </c>
      <c r="G601" s="77" t="s">
        <v>732</v>
      </c>
      <c r="H601" s="77" t="s">
        <v>44</v>
      </c>
      <c r="I601" s="77" t="s">
        <v>39</v>
      </c>
      <c r="J601" s="77" t="s">
        <v>19</v>
      </c>
      <c r="K601" s="78" t="s">
        <v>18</v>
      </c>
      <c r="L601" s="77" t="s">
        <v>98</v>
      </c>
      <c r="M601" s="74" t="s">
        <v>12475</v>
      </c>
      <c r="N601" s="74" t="s">
        <v>10986</v>
      </c>
      <c r="O601" s="159"/>
      <c r="P601" s="77" t="s">
        <v>3244</v>
      </c>
      <c r="Q601" s="77" t="s">
        <v>30</v>
      </c>
      <c r="R601" s="77" t="s">
        <v>3243</v>
      </c>
      <c r="S601" s="77"/>
      <c r="T601" s="77"/>
      <c r="U601" s="77" t="s">
        <v>11243</v>
      </c>
      <c r="V601" s="74" t="s">
        <v>97</v>
      </c>
      <c r="W601" s="100"/>
      <c r="X601" s="99"/>
      <c r="Y601" s="99"/>
      <c r="Z601" s="100"/>
      <c r="AA601" s="99" t="s">
        <v>3248</v>
      </c>
      <c r="AB601" s="99"/>
      <c r="AC601" s="100" t="s">
        <v>3246</v>
      </c>
      <c r="AD601" s="100" t="s">
        <v>3247</v>
      </c>
      <c r="AE601" s="83"/>
      <c r="AF601" s="54"/>
      <c r="AG601" s="78" t="s">
        <v>10998</v>
      </c>
      <c r="AH601" s="77" t="s">
        <v>20</v>
      </c>
      <c r="AI601" s="77" t="s">
        <v>21</v>
      </c>
      <c r="AJ601" s="77" t="s">
        <v>46</v>
      </c>
      <c r="AK601" s="77" t="s">
        <v>47</v>
      </c>
      <c r="AL601" s="77" t="s">
        <v>738</v>
      </c>
      <c r="AM601" s="77" t="s">
        <v>25</v>
      </c>
      <c r="AN601" s="77" t="s">
        <v>49</v>
      </c>
      <c r="AO601" s="77" t="s">
        <v>50</v>
      </c>
      <c r="AP601" s="77" t="s">
        <v>51</v>
      </c>
      <c r="AQ601" s="77"/>
      <c r="AR601" s="79">
        <f>COUNTIF('Jalon + top _horaire passage'!A:A,A601)+IF(W601&lt;&gt;"",COUNTIF('Jalon + top _horaire passage'!A:A,W601),0)+IF(X601&lt;&gt;"",COUNTIF('Jalon + top _horaire passage'!A:A,X601),0)+IF(Y601&lt;&gt;"",COUNTIF('Jalon + top _horaire passage'!A:A,Y601),0)+IF(AA601&lt;&gt;"",COUNTIF('Jalon + top _horaire passage'!A:A,AA601),0)+IF(AB601&lt;&gt;"",COUNTIF('Jalon + top _horaire passage'!A:A,AB601),0)+IF(AD601&lt;&gt;"",COUNTIF('Jalon + top _horaire passage'!A:A,AD601),0)</f>
        <v>0</v>
      </c>
    </row>
    <row r="602" spans="1:44" x14ac:dyDescent="0.3">
      <c r="A602" s="77" t="s">
        <v>3249</v>
      </c>
      <c r="B602" s="159" t="s">
        <v>3250</v>
      </c>
      <c r="C602" s="78" t="s">
        <v>40</v>
      </c>
      <c r="D602" s="77" t="s">
        <v>1284</v>
      </c>
      <c r="E602" s="77" t="s">
        <v>3249</v>
      </c>
      <c r="F602" s="77" t="s">
        <v>10315</v>
      </c>
      <c r="G602" s="77" t="s">
        <v>732</v>
      </c>
      <c r="H602" s="77" t="s">
        <v>44</v>
      </c>
      <c r="I602" s="77" t="s">
        <v>39</v>
      </c>
      <c r="J602" s="77" t="s">
        <v>19</v>
      </c>
      <c r="K602" s="78" t="s">
        <v>18</v>
      </c>
      <c r="L602" s="77" t="s">
        <v>98</v>
      </c>
      <c r="M602" s="74" t="s">
        <v>12475</v>
      </c>
      <c r="N602" s="74" t="s">
        <v>10986</v>
      </c>
      <c r="O602" s="159"/>
      <c r="P602" s="77" t="s">
        <v>3251</v>
      </c>
      <c r="Q602" s="77" t="s">
        <v>30</v>
      </c>
      <c r="R602" s="77" t="s">
        <v>3249</v>
      </c>
      <c r="S602" s="77"/>
      <c r="T602" s="77"/>
      <c r="U602" s="77" t="s">
        <v>11244</v>
      </c>
      <c r="V602" s="74" t="s">
        <v>97</v>
      </c>
      <c r="W602" s="100"/>
      <c r="X602" s="99"/>
      <c r="Y602" s="99"/>
      <c r="Z602" s="100"/>
      <c r="AA602" s="99" t="s">
        <v>3254</v>
      </c>
      <c r="AB602" s="99"/>
      <c r="AC602" s="100" t="s">
        <v>3252</v>
      </c>
      <c r="AD602" s="100" t="s">
        <v>3253</v>
      </c>
      <c r="AE602" s="83"/>
      <c r="AF602" s="54"/>
      <c r="AG602" s="78" t="s">
        <v>10998</v>
      </c>
      <c r="AH602" s="77" t="s">
        <v>20</v>
      </c>
      <c r="AI602" s="77" t="s">
        <v>21</v>
      </c>
      <c r="AJ602" s="77" t="s">
        <v>46</v>
      </c>
      <c r="AK602" s="77" t="s">
        <v>47</v>
      </c>
      <c r="AL602" s="77" t="s">
        <v>738</v>
      </c>
      <c r="AM602" s="77" t="s">
        <v>25</v>
      </c>
      <c r="AN602" s="77" t="s">
        <v>49</v>
      </c>
      <c r="AO602" s="77" t="s">
        <v>50</v>
      </c>
      <c r="AP602" s="77" t="s">
        <v>51</v>
      </c>
      <c r="AQ602" s="77"/>
      <c r="AR602" s="79">
        <f>COUNTIF('Jalon + top _horaire passage'!A:A,A602)+IF(W602&lt;&gt;"",COUNTIF('Jalon + top _horaire passage'!A:A,W602),0)+IF(X602&lt;&gt;"",COUNTIF('Jalon + top _horaire passage'!A:A,X602),0)+IF(Y602&lt;&gt;"",COUNTIF('Jalon + top _horaire passage'!A:A,Y602),0)+IF(AA602&lt;&gt;"",COUNTIF('Jalon + top _horaire passage'!A:A,AA602),0)+IF(AB602&lt;&gt;"",COUNTIF('Jalon + top _horaire passage'!A:A,AB602),0)+IF(AD602&lt;&gt;"",COUNTIF('Jalon + top _horaire passage'!A:A,AD602),0)</f>
        <v>0</v>
      </c>
    </row>
    <row r="603" spans="1:44" x14ac:dyDescent="0.3">
      <c r="A603" s="77" t="s">
        <v>3255</v>
      </c>
      <c r="B603" s="159" t="s">
        <v>12</v>
      </c>
      <c r="C603" s="78" t="s">
        <v>16</v>
      </c>
      <c r="D603" s="77" t="s">
        <v>9</v>
      </c>
      <c r="E603" s="77" t="s">
        <v>3255</v>
      </c>
      <c r="F603" s="77" t="s">
        <v>10023</v>
      </c>
      <c r="G603" s="77" t="s">
        <v>11</v>
      </c>
      <c r="H603" s="77" t="s">
        <v>44</v>
      </c>
      <c r="I603" s="77" t="s">
        <v>17</v>
      </c>
      <c r="J603" s="77" t="s">
        <v>237</v>
      </c>
      <c r="K603" s="78" t="s">
        <v>18</v>
      </c>
      <c r="L603" s="77" t="s">
        <v>98</v>
      </c>
      <c r="M603" s="74" t="s">
        <v>12473</v>
      </c>
      <c r="N603" s="74" t="s">
        <v>10986</v>
      </c>
      <c r="O603" s="159"/>
      <c r="P603" s="77"/>
      <c r="Q603" s="77" t="s">
        <v>30</v>
      </c>
      <c r="R603" s="77" t="s">
        <v>3255</v>
      </c>
      <c r="S603" s="77"/>
      <c r="T603" s="77"/>
      <c r="U603" s="77" t="s">
        <v>11543</v>
      </c>
      <c r="V603" s="74" t="s">
        <v>97</v>
      </c>
      <c r="W603" s="100"/>
      <c r="X603" s="99"/>
      <c r="Y603" s="99"/>
      <c r="Z603" s="100"/>
      <c r="AA603" s="99" t="s">
        <v>3258</v>
      </c>
      <c r="AB603" s="99"/>
      <c r="AC603" s="100" t="s">
        <v>3256</v>
      </c>
      <c r="AD603" s="100" t="s">
        <v>3257</v>
      </c>
      <c r="AE603" s="83"/>
      <c r="AF603" s="54"/>
      <c r="AG603" s="78" t="s">
        <v>10998</v>
      </c>
      <c r="AH603" s="77" t="s">
        <v>20</v>
      </c>
      <c r="AI603" s="77" t="s">
        <v>21</v>
      </c>
      <c r="AJ603" s="77" t="s">
        <v>22</v>
      </c>
      <c r="AK603" s="77" t="s">
        <v>23</v>
      </c>
      <c r="AL603" s="77" t="s">
        <v>24</v>
      </c>
      <c r="AM603" s="77" t="s">
        <v>25</v>
      </c>
      <c r="AN603" s="77" t="s">
        <v>26</v>
      </c>
      <c r="AO603" s="77" t="s">
        <v>27</v>
      </c>
      <c r="AP603" s="77" t="s">
        <v>28</v>
      </c>
      <c r="AQ603" s="77"/>
      <c r="AR603" s="79">
        <f>COUNTIF('Jalon + top _horaire passage'!A:A,A603)+IF(W603&lt;&gt;"",COUNTIF('Jalon + top _horaire passage'!A:A,W603),0)+IF(X603&lt;&gt;"",COUNTIF('Jalon + top _horaire passage'!A:A,X603),0)+IF(Y603&lt;&gt;"",COUNTIF('Jalon + top _horaire passage'!A:A,Y603),0)+IF(AA603&lt;&gt;"",COUNTIF('Jalon + top _horaire passage'!A:A,AA603),0)+IF(AB603&lt;&gt;"",COUNTIF('Jalon + top _horaire passage'!A:A,AB603),0)+IF(AD603&lt;&gt;"",COUNTIF('Jalon + top _horaire passage'!A:A,AD603),0)</f>
        <v>0</v>
      </c>
    </row>
    <row r="604" spans="1:44" x14ac:dyDescent="0.3">
      <c r="A604" s="77" t="s">
        <v>3259</v>
      </c>
      <c r="B604" s="159" t="s">
        <v>3261</v>
      </c>
      <c r="C604" s="78" t="s">
        <v>384</v>
      </c>
      <c r="D604" s="77" t="s">
        <v>42</v>
      </c>
      <c r="E604" s="77" t="s">
        <v>3259</v>
      </c>
      <c r="F604" s="77" t="s">
        <v>12393</v>
      </c>
      <c r="G604" s="77" t="s">
        <v>3260</v>
      </c>
      <c r="H604" s="77" t="s">
        <v>44</v>
      </c>
      <c r="I604" s="77" t="s">
        <v>17</v>
      </c>
      <c r="J604" s="77" t="s">
        <v>237</v>
      </c>
      <c r="K604" s="78" t="s">
        <v>34</v>
      </c>
      <c r="L604" s="77" t="s">
        <v>98</v>
      </c>
      <c r="M604" s="74" t="s">
        <v>12474</v>
      </c>
      <c r="N604" s="74" t="s">
        <v>13</v>
      </c>
      <c r="O604" s="159"/>
      <c r="P604" s="77" t="s">
        <v>3262</v>
      </c>
      <c r="Q604" s="77" t="s">
        <v>30</v>
      </c>
      <c r="R604" s="77" t="s">
        <v>3259</v>
      </c>
      <c r="S604" s="77"/>
      <c r="T604" s="77"/>
      <c r="U604" s="77" t="s">
        <v>11544</v>
      </c>
      <c r="V604" s="74" t="s">
        <v>97</v>
      </c>
      <c r="W604" s="100"/>
      <c r="X604" s="99"/>
      <c r="Y604" s="99"/>
      <c r="Z604" s="100"/>
      <c r="AA604" s="99" t="s">
        <v>3267</v>
      </c>
      <c r="AB604" s="99"/>
      <c r="AC604" s="100" t="s">
        <v>3263</v>
      </c>
      <c r="AD604" s="100" t="s">
        <v>3264</v>
      </c>
      <c r="AE604" s="83"/>
      <c r="AF604" s="54"/>
      <c r="AG604" s="78" t="s">
        <v>10998</v>
      </c>
      <c r="AH604" s="77" t="s">
        <v>222</v>
      </c>
      <c r="AI604" s="77" t="s">
        <v>223</v>
      </c>
      <c r="AJ604" s="77" t="s">
        <v>386</v>
      </c>
      <c r="AK604" s="77" t="s">
        <v>711</v>
      </c>
      <c r="AL604" s="77" t="s">
        <v>712</v>
      </c>
      <c r="AM604" s="77" t="s">
        <v>25</v>
      </c>
      <c r="AN604" s="77" t="s">
        <v>389</v>
      </c>
      <c r="AO604" s="77" t="s">
        <v>3265</v>
      </c>
      <c r="AP604" s="77" t="s">
        <v>3266</v>
      </c>
      <c r="AQ604" s="77"/>
      <c r="AR604" s="79">
        <f>COUNTIF('Jalon + top _horaire passage'!A:A,A604)+IF(W604&lt;&gt;"",COUNTIF('Jalon + top _horaire passage'!A:A,W604),0)+IF(X604&lt;&gt;"",COUNTIF('Jalon + top _horaire passage'!A:A,X604),0)+IF(Y604&lt;&gt;"",COUNTIF('Jalon + top _horaire passage'!A:A,Y604),0)+IF(AA604&lt;&gt;"",COUNTIF('Jalon + top _horaire passage'!A:A,AA604),0)+IF(AB604&lt;&gt;"",COUNTIF('Jalon + top _horaire passage'!A:A,AB604),0)+IF(AD604&lt;&gt;"",COUNTIF('Jalon + top _horaire passage'!A:A,AD604),0)</f>
        <v>0</v>
      </c>
    </row>
    <row r="605" spans="1:44" x14ac:dyDescent="0.3">
      <c r="A605" s="77" t="s">
        <v>3268</v>
      </c>
      <c r="B605" s="159" t="s">
        <v>12726</v>
      </c>
      <c r="C605" s="78" t="s">
        <v>40</v>
      </c>
      <c r="D605" s="77" t="s">
        <v>42</v>
      </c>
      <c r="E605" s="77" t="s">
        <v>3268</v>
      </c>
      <c r="F605" s="77" t="s">
        <v>12394</v>
      </c>
      <c r="G605" s="77" t="s">
        <v>3269</v>
      </c>
      <c r="H605" s="77" t="s">
        <v>44</v>
      </c>
      <c r="I605" s="77" t="s">
        <v>39</v>
      </c>
      <c r="J605" s="77" t="s">
        <v>571</v>
      </c>
      <c r="K605" s="78" t="s">
        <v>34</v>
      </c>
      <c r="L605" s="77" t="s">
        <v>98</v>
      </c>
      <c r="M605" s="74" t="s">
        <v>12473</v>
      </c>
      <c r="N605" s="74" t="s">
        <v>13</v>
      </c>
      <c r="O605" s="159"/>
      <c r="P605" s="77" t="s">
        <v>3270</v>
      </c>
      <c r="Q605" s="77" t="s">
        <v>30</v>
      </c>
      <c r="R605" s="77" t="s">
        <v>3268</v>
      </c>
      <c r="S605" s="77"/>
      <c r="T605" s="77" t="s">
        <v>9241</v>
      </c>
      <c r="U605" s="77" t="s">
        <v>3271</v>
      </c>
      <c r="V605" s="74" t="s">
        <v>216</v>
      </c>
      <c r="W605" s="100"/>
      <c r="X605" s="99"/>
      <c r="Y605" s="99"/>
      <c r="Z605" s="100"/>
      <c r="AA605" s="99" t="s">
        <v>3274</v>
      </c>
      <c r="AB605" s="99"/>
      <c r="AC605" s="100" t="s">
        <v>3272</v>
      </c>
      <c r="AD605" s="100" t="s">
        <v>3273</v>
      </c>
      <c r="AE605" s="83"/>
      <c r="AF605" s="54"/>
      <c r="AG605" s="78" t="s">
        <v>12307</v>
      </c>
      <c r="AH605" s="77" t="s">
        <v>20</v>
      </c>
      <c r="AI605" s="77" t="s">
        <v>21</v>
      </c>
      <c r="AJ605" s="77" t="s">
        <v>46</v>
      </c>
      <c r="AK605" s="77" t="s">
        <v>47</v>
      </c>
      <c r="AL605" s="77" t="s">
        <v>738</v>
      </c>
      <c r="AM605" s="77" t="s">
        <v>25</v>
      </c>
      <c r="AN605" s="77" t="s">
        <v>49</v>
      </c>
      <c r="AO605" s="77" t="s">
        <v>1869</v>
      </c>
      <c r="AP605" s="77" t="s">
        <v>1870</v>
      </c>
      <c r="AQ605" s="77"/>
      <c r="AR605" s="79">
        <f>COUNTIF('Jalon + top _horaire passage'!A:A,A605)+IF(W605&lt;&gt;"",COUNTIF('Jalon + top _horaire passage'!A:A,W605),0)+IF(X605&lt;&gt;"",COUNTIF('Jalon + top _horaire passage'!A:A,X605),0)+IF(Y605&lt;&gt;"",COUNTIF('Jalon + top _horaire passage'!A:A,Y605),0)+IF(AA605&lt;&gt;"",COUNTIF('Jalon + top _horaire passage'!A:A,AA605),0)+IF(AB605&lt;&gt;"",COUNTIF('Jalon + top _horaire passage'!A:A,AB605),0)+IF(AD605&lt;&gt;"",COUNTIF('Jalon + top _horaire passage'!A:A,AD605),0)</f>
        <v>0</v>
      </c>
    </row>
    <row r="606" spans="1:44" x14ac:dyDescent="0.3">
      <c r="A606" s="77" t="s">
        <v>3275</v>
      </c>
      <c r="B606" s="159" t="s">
        <v>3276</v>
      </c>
      <c r="C606" s="78" t="s">
        <v>40</v>
      </c>
      <c r="D606" s="77" t="s">
        <v>1284</v>
      </c>
      <c r="E606" s="77" t="s">
        <v>3275</v>
      </c>
      <c r="F606" s="77" t="s">
        <v>10315</v>
      </c>
      <c r="G606" s="77" t="s">
        <v>732</v>
      </c>
      <c r="H606" s="77" t="s">
        <v>44</v>
      </c>
      <c r="I606" s="77" t="s">
        <v>39</v>
      </c>
      <c r="J606" s="77" t="s">
        <v>19</v>
      </c>
      <c r="K606" s="78" t="s">
        <v>18</v>
      </c>
      <c r="L606" s="77" t="s">
        <v>98</v>
      </c>
      <c r="M606" s="74" t="s">
        <v>12475</v>
      </c>
      <c r="N606" s="74" t="s">
        <v>10986</v>
      </c>
      <c r="O606" s="159"/>
      <c r="P606" s="77" t="s">
        <v>3277</v>
      </c>
      <c r="Q606" s="77" t="s">
        <v>30</v>
      </c>
      <c r="R606" s="77" t="s">
        <v>3275</v>
      </c>
      <c r="S606" s="77"/>
      <c r="T606" s="77"/>
      <c r="U606" s="77" t="s">
        <v>11245</v>
      </c>
      <c r="V606" s="74" t="s">
        <v>97</v>
      </c>
      <c r="W606" s="100"/>
      <c r="X606" s="99"/>
      <c r="Y606" s="99"/>
      <c r="Z606" s="100"/>
      <c r="AA606" s="99" t="s">
        <v>3281</v>
      </c>
      <c r="AB606" s="99"/>
      <c r="AC606" s="100" t="s">
        <v>3279</v>
      </c>
      <c r="AD606" s="100" t="s">
        <v>3280</v>
      </c>
      <c r="AE606" s="83"/>
      <c r="AF606" s="54"/>
      <c r="AG606" s="78" t="s">
        <v>10998</v>
      </c>
      <c r="AH606" s="77" t="s">
        <v>20</v>
      </c>
      <c r="AI606" s="77" t="s">
        <v>21</v>
      </c>
      <c r="AJ606" s="77" t="s">
        <v>46</v>
      </c>
      <c r="AK606" s="77" t="s">
        <v>47</v>
      </c>
      <c r="AL606" s="77" t="s">
        <v>738</v>
      </c>
      <c r="AM606" s="77" t="s">
        <v>25</v>
      </c>
      <c r="AN606" s="77" t="s">
        <v>49</v>
      </c>
      <c r="AO606" s="77" t="s">
        <v>50</v>
      </c>
      <c r="AP606" s="77" t="s">
        <v>51</v>
      </c>
      <c r="AQ606" s="77"/>
      <c r="AR606" s="79">
        <f>COUNTIF('Jalon + top _horaire passage'!A:A,A606)+IF(W606&lt;&gt;"",COUNTIF('Jalon + top _horaire passage'!A:A,W606),0)+IF(X606&lt;&gt;"",COUNTIF('Jalon + top _horaire passage'!A:A,X606),0)+IF(Y606&lt;&gt;"",COUNTIF('Jalon + top _horaire passage'!A:A,Y606),0)+IF(AA606&lt;&gt;"",COUNTIF('Jalon + top _horaire passage'!A:A,AA606),0)+IF(AB606&lt;&gt;"",COUNTIF('Jalon + top _horaire passage'!A:A,AB606),0)+IF(AD606&lt;&gt;"",COUNTIF('Jalon + top _horaire passage'!A:A,AD606),0)</f>
        <v>0</v>
      </c>
    </row>
    <row r="607" spans="1:44" x14ac:dyDescent="0.3">
      <c r="A607" s="77" t="s">
        <v>3282</v>
      </c>
      <c r="B607" s="159" t="s">
        <v>3283</v>
      </c>
      <c r="C607" s="78" t="s">
        <v>40</v>
      </c>
      <c r="D607" s="77" t="s">
        <v>362</v>
      </c>
      <c r="E607" s="77" t="s">
        <v>3282</v>
      </c>
      <c r="F607" s="77" t="s">
        <v>1808</v>
      </c>
      <c r="G607" s="77" t="s">
        <v>1347</v>
      </c>
      <c r="H607" s="77" t="s">
        <v>44</v>
      </c>
      <c r="I607" s="77" t="s">
        <v>39</v>
      </c>
      <c r="J607" s="77" t="s">
        <v>19</v>
      </c>
      <c r="K607" s="78" t="s">
        <v>18</v>
      </c>
      <c r="L607" s="77" t="s">
        <v>98</v>
      </c>
      <c r="M607" s="74" t="s">
        <v>12474</v>
      </c>
      <c r="N607" s="74" t="s">
        <v>10986</v>
      </c>
      <c r="O607" s="159"/>
      <c r="P607" s="77"/>
      <c r="Q607" s="77" t="s">
        <v>30</v>
      </c>
      <c r="R607" s="77" t="s">
        <v>3282</v>
      </c>
      <c r="S607" s="77"/>
      <c r="T607" s="77"/>
      <c r="U607" s="77" t="s">
        <v>11246</v>
      </c>
      <c r="V607" s="74" t="s">
        <v>97</v>
      </c>
      <c r="W607" s="100"/>
      <c r="X607" s="99"/>
      <c r="Y607" s="99"/>
      <c r="Z607" s="100"/>
      <c r="AA607" s="99" t="s">
        <v>3286</v>
      </c>
      <c r="AB607" s="99"/>
      <c r="AC607" s="100" t="s">
        <v>3284</v>
      </c>
      <c r="AD607" s="100" t="s">
        <v>3285</v>
      </c>
      <c r="AE607" s="83"/>
      <c r="AF607" s="54"/>
      <c r="AG607" s="78" t="s">
        <v>10998</v>
      </c>
      <c r="AH607" s="77" t="s">
        <v>354</v>
      </c>
      <c r="AI607" s="77" t="s">
        <v>1350</v>
      </c>
      <c r="AJ607" s="77" t="s">
        <v>1351</v>
      </c>
      <c r="AK607" s="77" t="s">
        <v>1352</v>
      </c>
      <c r="AL607" s="77" t="s">
        <v>1353</v>
      </c>
      <c r="AM607" s="77" t="s">
        <v>25</v>
      </c>
      <c r="AN607" s="77" t="s">
        <v>49</v>
      </c>
      <c r="AO607" s="77" t="s">
        <v>50</v>
      </c>
      <c r="AP607" s="77" t="s">
        <v>51</v>
      </c>
      <c r="AQ607" s="77"/>
      <c r="AR607" s="79">
        <f>COUNTIF('Jalon + top _horaire passage'!A:A,A607)+IF(W607&lt;&gt;"",COUNTIF('Jalon + top _horaire passage'!A:A,W607),0)+IF(X607&lt;&gt;"",COUNTIF('Jalon + top _horaire passage'!A:A,X607),0)+IF(Y607&lt;&gt;"",COUNTIF('Jalon + top _horaire passage'!A:A,Y607),0)+IF(AA607&lt;&gt;"",COUNTIF('Jalon + top _horaire passage'!A:A,AA607),0)+IF(AB607&lt;&gt;"",COUNTIF('Jalon + top _horaire passage'!A:A,AB607),0)+IF(AD607&lt;&gt;"",COUNTIF('Jalon + top _horaire passage'!A:A,AD607),0)</f>
        <v>0</v>
      </c>
    </row>
    <row r="608" spans="1:44" x14ac:dyDescent="0.3">
      <c r="A608" s="77" t="s">
        <v>3287</v>
      </c>
      <c r="B608" s="169" t="s">
        <v>12592</v>
      </c>
      <c r="C608" s="78" t="s">
        <v>651</v>
      </c>
      <c r="D608" s="77" t="s">
        <v>42</v>
      </c>
      <c r="E608" s="77" t="s">
        <v>3287</v>
      </c>
      <c r="F608" s="77" t="s">
        <v>7619</v>
      </c>
      <c r="G608" s="77" t="s">
        <v>12339</v>
      </c>
      <c r="H608" s="77" t="s">
        <v>44</v>
      </c>
      <c r="I608" s="77" t="s">
        <v>221</v>
      </c>
      <c r="J608" s="77" t="s">
        <v>19</v>
      </c>
      <c r="K608" s="78" t="s">
        <v>34</v>
      </c>
      <c r="L608" s="77" t="s">
        <v>98</v>
      </c>
      <c r="M608" s="74" t="s">
        <v>12475</v>
      </c>
      <c r="N608" s="74" t="s">
        <v>12032</v>
      </c>
      <c r="O608" s="159"/>
      <c r="P608" s="77" t="s">
        <v>3288</v>
      </c>
      <c r="Q608" s="77" t="s">
        <v>30</v>
      </c>
      <c r="R608" s="77" t="s">
        <v>3287</v>
      </c>
      <c r="S608" s="77"/>
      <c r="T608" s="77"/>
      <c r="U608" s="77" t="s">
        <v>11115</v>
      </c>
      <c r="V608" s="74" t="s">
        <v>97</v>
      </c>
      <c r="W608" s="100"/>
      <c r="X608" s="99"/>
      <c r="Y608" s="99"/>
      <c r="Z608" s="100"/>
      <c r="AA608" s="99" t="s">
        <v>3292</v>
      </c>
      <c r="AB608" s="99"/>
      <c r="AC608" s="100" t="s">
        <v>3290</v>
      </c>
      <c r="AD608" s="100" t="s">
        <v>3291</v>
      </c>
      <c r="AE608" s="83"/>
      <c r="AF608" s="54"/>
      <c r="AG608" s="78" t="s">
        <v>10998</v>
      </c>
      <c r="AH608" s="77" t="s">
        <v>354</v>
      </c>
      <c r="AI608" s="77" t="s">
        <v>652</v>
      </c>
      <c r="AJ608" s="77" t="s">
        <v>653</v>
      </c>
      <c r="AK608" s="77" t="s">
        <v>654</v>
      </c>
      <c r="AL608" s="77" t="s">
        <v>655</v>
      </c>
      <c r="AM608" s="77" t="s">
        <v>227</v>
      </c>
      <c r="AN608" s="77" t="s">
        <v>656</v>
      </c>
      <c r="AO608" s="77" t="s">
        <v>657</v>
      </c>
      <c r="AP608" s="77" t="s">
        <v>658</v>
      </c>
      <c r="AQ608" s="77"/>
      <c r="AR608" s="79">
        <f>COUNTIF('Jalon + top _horaire passage'!A:A,A608)+IF(W608&lt;&gt;"",COUNTIF('Jalon + top _horaire passage'!A:A,W608),0)+IF(X608&lt;&gt;"",COUNTIF('Jalon + top _horaire passage'!A:A,X608),0)+IF(Y608&lt;&gt;"",COUNTIF('Jalon + top _horaire passage'!A:A,Y608),0)+IF(AA608&lt;&gt;"",COUNTIF('Jalon + top _horaire passage'!A:A,AA608),0)+IF(AB608&lt;&gt;"",COUNTIF('Jalon + top _horaire passage'!A:A,AB608),0)+IF(AD608&lt;&gt;"",COUNTIF('Jalon + top _horaire passage'!A:A,AD608),0)</f>
        <v>0</v>
      </c>
    </row>
    <row r="609" spans="1:44" x14ac:dyDescent="0.3">
      <c r="A609" s="77" t="s">
        <v>3293</v>
      </c>
      <c r="B609" s="159" t="s">
        <v>3294</v>
      </c>
      <c r="C609" s="78" t="s">
        <v>651</v>
      </c>
      <c r="D609" s="77" t="s">
        <v>42</v>
      </c>
      <c r="E609" s="77" t="s">
        <v>3293</v>
      </c>
      <c r="F609" s="77" t="s">
        <v>7619</v>
      </c>
      <c r="G609" s="77" t="s">
        <v>12339</v>
      </c>
      <c r="H609" s="77" t="s">
        <v>44</v>
      </c>
      <c r="I609" s="77" t="s">
        <v>221</v>
      </c>
      <c r="J609" s="77" t="s">
        <v>19</v>
      </c>
      <c r="K609" s="78" t="s">
        <v>34</v>
      </c>
      <c r="L609" s="77" t="s">
        <v>98</v>
      </c>
      <c r="M609" s="74" t="s">
        <v>12475</v>
      </c>
      <c r="N609" s="74" t="s">
        <v>12032</v>
      </c>
      <c r="O609" s="159"/>
      <c r="P609" s="77" t="s">
        <v>3295</v>
      </c>
      <c r="Q609" s="77" t="s">
        <v>30</v>
      </c>
      <c r="R609" s="77" t="s">
        <v>3293</v>
      </c>
      <c r="S609" s="77"/>
      <c r="T609" s="77"/>
      <c r="U609" s="77" t="s">
        <v>11083</v>
      </c>
      <c r="V609" s="74" t="s">
        <v>97</v>
      </c>
      <c r="W609" s="100"/>
      <c r="X609" s="99"/>
      <c r="Y609" s="99"/>
      <c r="Z609" s="100"/>
      <c r="AA609" s="99" t="s">
        <v>3299</v>
      </c>
      <c r="AB609" s="99"/>
      <c r="AC609" s="100" t="s">
        <v>3297</v>
      </c>
      <c r="AD609" s="100" t="s">
        <v>3298</v>
      </c>
      <c r="AE609" s="83"/>
      <c r="AF609" s="54"/>
      <c r="AG609" s="78" t="s">
        <v>10998</v>
      </c>
      <c r="AH609" s="77" t="s">
        <v>354</v>
      </c>
      <c r="AI609" s="77" t="s">
        <v>652</v>
      </c>
      <c r="AJ609" s="77" t="s">
        <v>653</v>
      </c>
      <c r="AK609" s="77" t="s">
        <v>654</v>
      </c>
      <c r="AL609" s="77" t="s">
        <v>655</v>
      </c>
      <c r="AM609" s="77" t="s">
        <v>227</v>
      </c>
      <c r="AN609" s="77" t="s">
        <v>656</v>
      </c>
      <c r="AO609" s="77" t="s">
        <v>657</v>
      </c>
      <c r="AP609" s="77" t="s">
        <v>658</v>
      </c>
      <c r="AQ609" s="77"/>
      <c r="AR609" s="79">
        <f>COUNTIF('Jalon + top _horaire passage'!A:A,A609)+IF(W609&lt;&gt;"",COUNTIF('Jalon + top _horaire passage'!A:A,W609),0)+IF(X609&lt;&gt;"",COUNTIF('Jalon + top _horaire passage'!A:A,X609),0)+IF(Y609&lt;&gt;"",COUNTIF('Jalon + top _horaire passage'!A:A,Y609),0)+IF(AA609&lt;&gt;"",COUNTIF('Jalon + top _horaire passage'!A:A,AA609),0)+IF(AB609&lt;&gt;"",COUNTIF('Jalon + top _horaire passage'!A:A,AB609),0)+IF(AD609&lt;&gt;"",COUNTIF('Jalon + top _horaire passage'!A:A,AD609),0)</f>
        <v>0</v>
      </c>
    </row>
    <row r="610" spans="1:44" x14ac:dyDescent="0.3">
      <c r="A610" s="77" t="s">
        <v>3300</v>
      </c>
      <c r="B610" s="159" t="s">
        <v>3301</v>
      </c>
      <c r="C610" s="78" t="s">
        <v>651</v>
      </c>
      <c r="D610" s="77" t="s">
        <v>42</v>
      </c>
      <c r="E610" s="77" t="s">
        <v>3300</v>
      </c>
      <c r="F610" s="77" t="s">
        <v>7619</v>
      </c>
      <c r="G610" s="77" t="s">
        <v>12339</v>
      </c>
      <c r="H610" s="77" t="s">
        <v>44</v>
      </c>
      <c r="I610" s="77" t="s">
        <v>221</v>
      </c>
      <c r="J610" s="77" t="s">
        <v>19</v>
      </c>
      <c r="K610" s="78" t="s">
        <v>34</v>
      </c>
      <c r="L610" s="77" t="s">
        <v>98</v>
      </c>
      <c r="M610" s="74" t="s">
        <v>12475</v>
      </c>
      <c r="N610" s="74" t="s">
        <v>12032</v>
      </c>
      <c r="O610" s="159"/>
      <c r="P610" s="77" t="s">
        <v>3302</v>
      </c>
      <c r="Q610" s="77" t="s">
        <v>30</v>
      </c>
      <c r="R610" s="77" t="s">
        <v>3300</v>
      </c>
      <c r="S610" s="77"/>
      <c r="T610" s="77"/>
      <c r="U610" s="77" t="s">
        <v>11084</v>
      </c>
      <c r="V610" s="74" t="s">
        <v>97</v>
      </c>
      <c r="W610" s="100"/>
      <c r="X610" s="99"/>
      <c r="Y610" s="99"/>
      <c r="Z610" s="100"/>
      <c r="AA610" s="99" t="s">
        <v>3306</v>
      </c>
      <c r="AB610" s="99"/>
      <c r="AC610" s="100" t="s">
        <v>3304</v>
      </c>
      <c r="AD610" s="100" t="s">
        <v>3305</v>
      </c>
      <c r="AE610" s="83"/>
      <c r="AF610" s="54"/>
      <c r="AG610" s="78" t="s">
        <v>10998</v>
      </c>
      <c r="AH610" s="77" t="s">
        <v>354</v>
      </c>
      <c r="AI610" s="77" t="s">
        <v>652</v>
      </c>
      <c r="AJ610" s="77" t="s">
        <v>653</v>
      </c>
      <c r="AK610" s="77" t="s">
        <v>654</v>
      </c>
      <c r="AL610" s="77" t="s">
        <v>655</v>
      </c>
      <c r="AM610" s="77" t="s">
        <v>227</v>
      </c>
      <c r="AN610" s="77" t="s">
        <v>656</v>
      </c>
      <c r="AO610" s="77" t="s">
        <v>657</v>
      </c>
      <c r="AP610" s="77" t="s">
        <v>658</v>
      </c>
      <c r="AQ610" s="77"/>
      <c r="AR610" s="79">
        <f>COUNTIF('Jalon + top _horaire passage'!A:A,A610)+IF(W610&lt;&gt;"",COUNTIF('Jalon + top _horaire passage'!A:A,W610),0)+IF(X610&lt;&gt;"",COUNTIF('Jalon + top _horaire passage'!A:A,X610),0)+IF(Y610&lt;&gt;"",COUNTIF('Jalon + top _horaire passage'!A:A,Y610),0)+IF(AA610&lt;&gt;"",COUNTIF('Jalon + top _horaire passage'!A:A,AA610),0)+IF(AB610&lt;&gt;"",COUNTIF('Jalon + top _horaire passage'!A:A,AB610),0)+IF(AD610&lt;&gt;"",COUNTIF('Jalon + top _horaire passage'!A:A,AD610),0)</f>
        <v>0</v>
      </c>
    </row>
    <row r="611" spans="1:44" x14ac:dyDescent="0.3">
      <c r="A611" s="77" t="s">
        <v>3307</v>
      </c>
      <c r="B611" s="159" t="s">
        <v>3308</v>
      </c>
      <c r="C611" s="78" t="s">
        <v>651</v>
      </c>
      <c r="D611" s="77" t="s">
        <v>42</v>
      </c>
      <c r="E611" s="77" t="s">
        <v>3307</v>
      </c>
      <c r="F611" s="77" t="s">
        <v>7619</v>
      </c>
      <c r="G611" s="77" t="s">
        <v>12339</v>
      </c>
      <c r="H611" s="77" t="s">
        <v>44</v>
      </c>
      <c r="I611" s="77" t="s">
        <v>221</v>
      </c>
      <c r="J611" s="77" t="s">
        <v>19</v>
      </c>
      <c r="K611" s="78" t="s">
        <v>34</v>
      </c>
      <c r="L611" s="77" t="s">
        <v>98</v>
      </c>
      <c r="M611" s="74" t="s">
        <v>12475</v>
      </c>
      <c r="N611" s="74" t="s">
        <v>12032</v>
      </c>
      <c r="O611" s="159"/>
      <c r="P611" s="77" t="s">
        <v>3309</v>
      </c>
      <c r="Q611" s="77" t="s">
        <v>30</v>
      </c>
      <c r="R611" s="77" t="s">
        <v>3307</v>
      </c>
      <c r="S611" s="77"/>
      <c r="T611" s="77"/>
      <c r="U611" s="77" t="s">
        <v>11116</v>
      </c>
      <c r="V611" s="74" t="s">
        <v>97</v>
      </c>
      <c r="W611" s="100"/>
      <c r="X611" s="99"/>
      <c r="Y611" s="99"/>
      <c r="Z611" s="100"/>
      <c r="AA611" s="99" t="s">
        <v>3313</v>
      </c>
      <c r="AB611" s="99"/>
      <c r="AC611" s="100" t="s">
        <v>3311</v>
      </c>
      <c r="AD611" s="100" t="s">
        <v>3312</v>
      </c>
      <c r="AE611" s="83"/>
      <c r="AF611" s="54"/>
      <c r="AG611" s="78" t="s">
        <v>10998</v>
      </c>
      <c r="AH611" s="77" t="s">
        <v>354</v>
      </c>
      <c r="AI611" s="77" t="s">
        <v>652</v>
      </c>
      <c r="AJ611" s="77" t="s">
        <v>653</v>
      </c>
      <c r="AK611" s="77" t="s">
        <v>654</v>
      </c>
      <c r="AL611" s="77" t="s">
        <v>655</v>
      </c>
      <c r="AM611" s="77" t="s">
        <v>227</v>
      </c>
      <c r="AN611" s="77" t="s">
        <v>656</v>
      </c>
      <c r="AO611" s="77" t="s">
        <v>657</v>
      </c>
      <c r="AP611" s="77" t="s">
        <v>658</v>
      </c>
      <c r="AQ611" s="77"/>
      <c r="AR611" s="79">
        <f>COUNTIF('Jalon + top _horaire passage'!A:A,A611)+IF(W611&lt;&gt;"",COUNTIF('Jalon + top _horaire passage'!A:A,W611),0)+IF(X611&lt;&gt;"",COUNTIF('Jalon + top _horaire passage'!A:A,X611),0)+IF(Y611&lt;&gt;"",COUNTIF('Jalon + top _horaire passage'!A:A,Y611),0)+IF(AA611&lt;&gt;"",COUNTIF('Jalon + top _horaire passage'!A:A,AA611),0)+IF(AB611&lt;&gt;"",COUNTIF('Jalon + top _horaire passage'!A:A,AB611),0)+IF(AD611&lt;&gt;"",COUNTIF('Jalon + top _horaire passage'!A:A,AD611),0)</f>
        <v>0</v>
      </c>
    </row>
    <row r="612" spans="1:44" x14ac:dyDescent="0.3">
      <c r="A612" s="77" t="s">
        <v>3314</v>
      </c>
      <c r="B612" s="159" t="s">
        <v>3315</v>
      </c>
      <c r="C612" s="78" t="s">
        <v>353</v>
      </c>
      <c r="D612" s="77" t="s">
        <v>629</v>
      </c>
      <c r="E612" s="77" t="s">
        <v>3314</v>
      </c>
      <c r="F612" s="77" t="s">
        <v>12363</v>
      </c>
      <c r="G612" s="77" t="s">
        <v>1756</v>
      </c>
      <c r="H612" s="77" t="s">
        <v>44</v>
      </c>
      <c r="I612" s="77" t="s">
        <v>166</v>
      </c>
      <c r="J612" s="77" t="s">
        <v>237</v>
      </c>
      <c r="K612" s="78" t="s">
        <v>18</v>
      </c>
      <c r="L612" s="77" t="s">
        <v>98</v>
      </c>
      <c r="M612" s="74" t="s">
        <v>12475</v>
      </c>
      <c r="N612" s="74" t="s">
        <v>10986</v>
      </c>
      <c r="O612" s="159"/>
      <c r="P612" s="77" t="s">
        <v>3316</v>
      </c>
      <c r="Q612" s="77" t="s">
        <v>30</v>
      </c>
      <c r="R612" s="77" t="s">
        <v>3314</v>
      </c>
      <c r="S612" s="77"/>
      <c r="T612" s="77"/>
      <c r="U612" s="77" t="s">
        <v>11708</v>
      </c>
      <c r="V612" s="74" t="s">
        <v>97</v>
      </c>
      <c r="W612" s="100"/>
      <c r="X612" s="99"/>
      <c r="Y612" s="99"/>
      <c r="Z612" s="100"/>
      <c r="AA612" s="99" t="s">
        <v>3319</v>
      </c>
      <c r="AB612" s="99"/>
      <c r="AC612" s="100" t="s">
        <v>3317</v>
      </c>
      <c r="AD612" s="100" t="s">
        <v>3318</v>
      </c>
      <c r="AE612" s="83"/>
      <c r="AF612" s="54"/>
      <c r="AG612" s="78" t="s">
        <v>10998</v>
      </c>
      <c r="AH612" s="77" t="s">
        <v>354</v>
      </c>
      <c r="AI612" s="77" t="s">
        <v>355</v>
      </c>
      <c r="AJ612" s="77" t="s">
        <v>356</v>
      </c>
      <c r="AK612" s="77" t="s">
        <v>624</v>
      </c>
      <c r="AL612" s="77" t="s">
        <v>625</v>
      </c>
      <c r="AM612" s="77" t="s">
        <v>170</v>
      </c>
      <c r="AN612" s="77" t="s">
        <v>359</v>
      </c>
      <c r="AO612" s="77" t="s">
        <v>626</v>
      </c>
      <c r="AP612" s="77" t="s">
        <v>627</v>
      </c>
      <c r="AQ612" s="77"/>
      <c r="AR612" s="79">
        <f>COUNTIF('Jalon + top _horaire passage'!A:A,A612)+IF(W612&lt;&gt;"",COUNTIF('Jalon + top _horaire passage'!A:A,W612),0)+IF(X612&lt;&gt;"",COUNTIF('Jalon + top _horaire passage'!A:A,X612),0)+IF(Y612&lt;&gt;"",COUNTIF('Jalon + top _horaire passage'!A:A,Y612),0)+IF(AA612&lt;&gt;"",COUNTIF('Jalon + top _horaire passage'!A:A,AA612),0)+IF(AB612&lt;&gt;"",COUNTIF('Jalon + top _horaire passage'!A:A,AB612),0)+IF(AD612&lt;&gt;"",COUNTIF('Jalon + top _horaire passage'!A:A,AD612),0)</f>
        <v>0</v>
      </c>
    </row>
    <row r="613" spans="1:44" x14ac:dyDescent="0.3">
      <c r="A613" s="77" t="s">
        <v>3320</v>
      </c>
      <c r="B613" s="159" t="s">
        <v>3321</v>
      </c>
      <c r="C613" s="78" t="s">
        <v>353</v>
      </c>
      <c r="D613" s="77" t="s">
        <v>42</v>
      </c>
      <c r="E613" s="77" t="s">
        <v>3320</v>
      </c>
      <c r="F613" s="77" t="s">
        <v>12363</v>
      </c>
      <c r="G613" s="77" t="s">
        <v>1756</v>
      </c>
      <c r="H613" s="77" t="s">
        <v>44</v>
      </c>
      <c r="I613" s="77" t="s">
        <v>166</v>
      </c>
      <c r="J613" s="77" t="s">
        <v>237</v>
      </c>
      <c r="K613" s="78" t="s">
        <v>34</v>
      </c>
      <c r="L613" s="77" t="s">
        <v>98</v>
      </c>
      <c r="M613" s="74" t="s">
        <v>12475</v>
      </c>
      <c r="N613" s="74" t="s">
        <v>13</v>
      </c>
      <c r="O613" s="159"/>
      <c r="P613" s="77" t="s">
        <v>3322</v>
      </c>
      <c r="Q613" s="77" t="s">
        <v>30</v>
      </c>
      <c r="R613" s="77" t="s">
        <v>3320</v>
      </c>
      <c r="S613" s="77"/>
      <c r="T613" s="77" t="s">
        <v>9241</v>
      </c>
      <c r="U613" s="77" t="s">
        <v>3323</v>
      </c>
      <c r="V613" s="74" t="s">
        <v>819</v>
      </c>
      <c r="W613" s="100"/>
      <c r="X613" s="99"/>
      <c r="Y613" s="99"/>
      <c r="Z613" s="100"/>
      <c r="AA613" s="99" t="s">
        <v>3326</v>
      </c>
      <c r="AB613" s="99"/>
      <c r="AC613" s="100" t="s">
        <v>3324</v>
      </c>
      <c r="AD613" s="100" t="s">
        <v>3325</v>
      </c>
      <c r="AE613" s="83"/>
      <c r="AF613" s="54"/>
      <c r="AG613" s="78" t="s">
        <v>10992</v>
      </c>
      <c r="AH613" s="77" t="s">
        <v>354</v>
      </c>
      <c r="AI613" s="77" t="s">
        <v>355</v>
      </c>
      <c r="AJ613" s="77" t="s">
        <v>356</v>
      </c>
      <c r="AK613" s="77" t="s">
        <v>624</v>
      </c>
      <c r="AL613" s="77" t="s">
        <v>625</v>
      </c>
      <c r="AM613" s="77" t="s">
        <v>170</v>
      </c>
      <c r="AN613" s="77" t="s">
        <v>359</v>
      </c>
      <c r="AO613" s="77" t="s">
        <v>626</v>
      </c>
      <c r="AP613" s="77" t="s">
        <v>627</v>
      </c>
      <c r="AQ613" s="77"/>
      <c r="AR613" s="79">
        <f>COUNTIF('Jalon + top _horaire passage'!A:A,A613)+IF(W613&lt;&gt;"",COUNTIF('Jalon + top _horaire passage'!A:A,W613),0)+IF(X613&lt;&gt;"",COUNTIF('Jalon + top _horaire passage'!A:A,X613),0)+IF(Y613&lt;&gt;"",COUNTIF('Jalon + top _horaire passage'!A:A,Y613),0)+IF(AA613&lt;&gt;"",COUNTIF('Jalon + top _horaire passage'!A:A,AA613),0)+IF(AB613&lt;&gt;"",COUNTIF('Jalon + top _horaire passage'!A:A,AB613),0)+IF(AD613&lt;&gt;"",COUNTIF('Jalon + top _horaire passage'!A:A,AD613),0)</f>
        <v>0</v>
      </c>
    </row>
    <row r="614" spans="1:44" x14ac:dyDescent="0.3">
      <c r="A614" s="77" t="s">
        <v>3328</v>
      </c>
      <c r="B614" s="159" t="s">
        <v>3329</v>
      </c>
      <c r="C614" s="78" t="s">
        <v>892</v>
      </c>
      <c r="D614" s="77" t="s">
        <v>42</v>
      </c>
      <c r="E614" s="77" t="s">
        <v>3327</v>
      </c>
      <c r="F614" s="77" t="s">
        <v>1645</v>
      </c>
      <c r="G614" s="77" t="s">
        <v>1646</v>
      </c>
      <c r="H614" s="77" t="s">
        <v>44</v>
      </c>
      <c r="I614" s="77" t="s">
        <v>221</v>
      </c>
      <c r="J614" s="77" t="s">
        <v>19</v>
      </c>
      <c r="K614" s="78" t="s">
        <v>34</v>
      </c>
      <c r="L614" s="77" t="s">
        <v>98</v>
      </c>
      <c r="M614" s="74" t="s">
        <v>12474</v>
      </c>
      <c r="N614" s="74" t="s">
        <v>13</v>
      </c>
      <c r="O614" s="159"/>
      <c r="P614" s="77" t="s">
        <v>3330</v>
      </c>
      <c r="Q614" s="77" t="s">
        <v>35</v>
      </c>
      <c r="R614" s="77" t="s">
        <v>3328</v>
      </c>
      <c r="S614" s="77"/>
      <c r="T614" s="77"/>
      <c r="U614" s="77" t="s">
        <v>3327</v>
      </c>
      <c r="V614" s="74" t="s">
        <v>97</v>
      </c>
      <c r="W614" s="100"/>
      <c r="X614" s="99"/>
      <c r="Y614" s="99"/>
      <c r="Z614" s="100"/>
      <c r="AA614" s="99" t="s">
        <v>3333</v>
      </c>
      <c r="AB614" s="99"/>
      <c r="AC614" s="100" t="s">
        <v>3331</v>
      </c>
      <c r="AD614" s="100" t="s">
        <v>3332</v>
      </c>
      <c r="AE614" s="83"/>
      <c r="AF614" s="54"/>
      <c r="AG614" s="78" t="s">
        <v>10998</v>
      </c>
      <c r="AH614" s="77" t="s">
        <v>20</v>
      </c>
      <c r="AI614" s="77" t="s">
        <v>21</v>
      </c>
      <c r="AJ614" s="77" t="s">
        <v>46</v>
      </c>
      <c r="AK614" s="77" t="s">
        <v>1580</v>
      </c>
      <c r="AL614" s="77" t="s">
        <v>1581</v>
      </c>
      <c r="AM614" s="77" t="s">
        <v>25</v>
      </c>
      <c r="AN614" s="77" t="s">
        <v>49</v>
      </c>
      <c r="AO614" s="77" t="s">
        <v>1582</v>
      </c>
      <c r="AP614" s="77" t="s">
        <v>1583</v>
      </c>
      <c r="AQ614" s="77"/>
      <c r="AR614" s="79">
        <f>COUNTIF('Jalon + top _horaire passage'!A:A,A614)+IF(W614&lt;&gt;"",COUNTIF('Jalon + top _horaire passage'!A:A,W614),0)+IF(X614&lt;&gt;"",COUNTIF('Jalon + top _horaire passage'!A:A,X614),0)+IF(Y614&lt;&gt;"",COUNTIF('Jalon + top _horaire passage'!A:A,Y614),0)+IF(AA614&lt;&gt;"",COUNTIF('Jalon + top _horaire passage'!A:A,AA614),0)+IF(AB614&lt;&gt;"",COUNTIF('Jalon + top _horaire passage'!A:A,AB614),0)+IF(AD614&lt;&gt;"",COUNTIF('Jalon + top _horaire passage'!A:A,AD614),0)</f>
        <v>0</v>
      </c>
    </row>
    <row r="615" spans="1:44" x14ac:dyDescent="0.3">
      <c r="A615" s="77" t="s">
        <v>3334</v>
      </c>
      <c r="B615" s="159" t="s">
        <v>3335</v>
      </c>
      <c r="C615" s="78" t="s">
        <v>353</v>
      </c>
      <c r="D615" s="77" t="s">
        <v>42</v>
      </c>
      <c r="E615" s="77" t="s">
        <v>3334</v>
      </c>
      <c r="F615" s="77" t="s">
        <v>2695</v>
      </c>
      <c r="G615" s="77" t="s">
        <v>2688</v>
      </c>
      <c r="H615" s="77" t="s">
        <v>44</v>
      </c>
      <c r="I615" s="77" t="s">
        <v>166</v>
      </c>
      <c r="J615" s="77" t="s">
        <v>571</v>
      </c>
      <c r="K615" s="78" t="s">
        <v>34</v>
      </c>
      <c r="L615" s="77" t="s">
        <v>98</v>
      </c>
      <c r="M615" s="74" t="s">
        <v>12475</v>
      </c>
      <c r="N615" s="74" t="s">
        <v>13</v>
      </c>
      <c r="O615" s="159"/>
      <c r="P615" s="77" t="s">
        <v>3336</v>
      </c>
      <c r="Q615" s="77" t="s">
        <v>35</v>
      </c>
      <c r="R615" s="77" t="s">
        <v>3334</v>
      </c>
      <c r="S615" s="77"/>
      <c r="T615" s="77" t="s">
        <v>9241</v>
      </c>
      <c r="U615" s="77" t="s">
        <v>9241</v>
      </c>
      <c r="V615" s="74" t="s">
        <v>216</v>
      </c>
      <c r="W615" s="100"/>
      <c r="X615" s="99"/>
      <c r="Y615" s="99"/>
      <c r="Z615" s="100"/>
      <c r="AA615" s="99"/>
      <c r="AB615" s="99"/>
      <c r="AC615" s="100" t="s">
        <v>3334</v>
      </c>
      <c r="AD615" s="100" t="s">
        <v>3337</v>
      </c>
      <c r="AE615" s="83"/>
      <c r="AF615" s="54"/>
      <c r="AG615" s="78" t="s">
        <v>12307</v>
      </c>
      <c r="AH615" s="77" t="s">
        <v>354</v>
      </c>
      <c r="AI615" s="77" t="s">
        <v>355</v>
      </c>
      <c r="AJ615" s="77" t="s">
        <v>356</v>
      </c>
      <c r="AK615" s="77" t="s">
        <v>357</v>
      </c>
      <c r="AL615" s="77" t="s">
        <v>358</v>
      </c>
      <c r="AM615" s="77" t="s">
        <v>170</v>
      </c>
      <c r="AN615" s="77" t="s">
        <v>359</v>
      </c>
      <c r="AO615" s="77" t="s">
        <v>1739</v>
      </c>
      <c r="AP615" s="77" t="s">
        <v>1740</v>
      </c>
      <c r="AQ615" s="77"/>
      <c r="AR615" s="79">
        <f>COUNTIF('Jalon + top _horaire passage'!A:A,A615)+IF(W615&lt;&gt;"",COUNTIF('Jalon + top _horaire passage'!A:A,W615),0)+IF(X615&lt;&gt;"",COUNTIF('Jalon + top _horaire passage'!A:A,X615),0)+IF(Y615&lt;&gt;"",COUNTIF('Jalon + top _horaire passage'!A:A,Y615),0)+IF(AA615&lt;&gt;"",COUNTIF('Jalon + top _horaire passage'!A:A,AA615),0)+IF(AB615&lt;&gt;"",COUNTIF('Jalon + top _horaire passage'!A:A,AB615),0)+IF(AD615&lt;&gt;"",COUNTIF('Jalon + top _horaire passage'!A:A,AD615),0)</f>
        <v>0</v>
      </c>
    </row>
    <row r="616" spans="1:44" x14ac:dyDescent="0.3">
      <c r="A616" s="77" t="s">
        <v>3338</v>
      </c>
      <c r="B616" s="159" t="s">
        <v>3339</v>
      </c>
      <c r="C616" s="78" t="s">
        <v>353</v>
      </c>
      <c r="D616" s="77" t="s">
        <v>42</v>
      </c>
      <c r="E616" s="77" t="s">
        <v>3338</v>
      </c>
      <c r="F616" s="77" t="s">
        <v>10104</v>
      </c>
      <c r="G616" s="77" t="s">
        <v>12382</v>
      </c>
      <c r="H616" s="77" t="s">
        <v>44</v>
      </c>
      <c r="I616" s="77" t="s">
        <v>166</v>
      </c>
      <c r="J616" s="77" t="s">
        <v>571</v>
      </c>
      <c r="K616" s="78" t="s">
        <v>34</v>
      </c>
      <c r="L616" s="77" t="s">
        <v>98</v>
      </c>
      <c r="M616" s="74" t="s">
        <v>12475</v>
      </c>
      <c r="N616" s="74" t="s">
        <v>13</v>
      </c>
      <c r="O616" s="159" t="s">
        <v>12470</v>
      </c>
      <c r="P616" s="77" t="s">
        <v>3340</v>
      </c>
      <c r="Q616" s="77" t="s">
        <v>35</v>
      </c>
      <c r="R616" s="77" t="s">
        <v>3338</v>
      </c>
      <c r="S616" s="77"/>
      <c r="T616" s="77" t="s">
        <v>9241</v>
      </c>
      <c r="U616" s="77" t="s">
        <v>9241</v>
      </c>
      <c r="V616" s="74" t="s">
        <v>988</v>
      </c>
      <c r="W616" s="100"/>
      <c r="X616" s="99"/>
      <c r="Y616" s="99"/>
      <c r="Z616" s="100"/>
      <c r="AA616" s="99"/>
      <c r="AB616" s="99"/>
      <c r="AC616" s="100" t="s">
        <v>3338</v>
      </c>
      <c r="AD616" s="100" t="s">
        <v>3341</v>
      </c>
      <c r="AE616" s="83"/>
      <c r="AF616" s="54"/>
      <c r="AG616" s="78" t="s">
        <v>12308</v>
      </c>
      <c r="AH616" s="77" t="s">
        <v>354</v>
      </c>
      <c r="AI616" s="77" t="s">
        <v>355</v>
      </c>
      <c r="AJ616" s="77" t="s">
        <v>356</v>
      </c>
      <c r="AK616" s="77" t="s">
        <v>357</v>
      </c>
      <c r="AL616" s="77" t="s">
        <v>358</v>
      </c>
      <c r="AM616" s="77" t="s">
        <v>170</v>
      </c>
      <c r="AN616" s="77" t="s">
        <v>359</v>
      </c>
      <c r="AO616" s="77" t="s">
        <v>360</v>
      </c>
      <c r="AP616" s="77" t="s">
        <v>360</v>
      </c>
      <c r="AQ616" s="77"/>
      <c r="AR616" s="79">
        <f>COUNTIF('Jalon + top _horaire passage'!A:A,A616)+IF(W616&lt;&gt;"",COUNTIF('Jalon + top _horaire passage'!A:A,W616),0)+IF(X616&lt;&gt;"",COUNTIF('Jalon + top _horaire passage'!A:A,X616),0)+IF(Y616&lt;&gt;"",COUNTIF('Jalon + top _horaire passage'!A:A,Y616),0)+IF(AA616&lt;&gt;"",COUNTIF('Jalon + top _horaire passage'!A:A,AA616),0)+IF(AB616&lt;&gt;"",COUNTIF('Jalon + top _horaire passage'!A:A,AB616),0)+IF(AD616&lt;&gt;"",COUNTIF('Jalon + top _horaire passage'!A:A,AD616),0)</f>
        <v>0</v>
      </c>
    </row>
    <row r="617" spans="1:44" x14ac:dyDescent="0.3">
      <c r="A617" s="77" t="s">
        <v>3342</v>
      </c>
      <c r="B617" s="159" t="s">
        <v>12771</v>
      </c>
      <c r="C617" s="78" t="s">
        <v>353</v>
      </c>
      <c r="D617" s="77" t="s">
        <v>107</v>
      </c>
      <c r="E617" s="77" t="s">
        <v>3342</v>
      </c>
      <c r="F617" s="77" t="s">
        <v>3343</v>
      </c>
      <c r="G617" s="77" t="s">
        <v>349</v>
      </c>
      <c r="H617" s="77" t="s">
        <v>44</v>
      </c>
      <c r="I617" s="77" t="s">
        <v>166</v>
      </c>
      <c r="J617" s="77" t="s">
        <v>19</v>
      </c>
      <c r="K617" s="78" t="s">
        <v>18</v>
      </c>
      <c r="L617" s="77" t="s">
        <v>15</v>
      </c>
      <c r="M617" s="74" t="s">
        <v>12475</v>
      </c>
      <c r="N617" s="74" t="s">
        <v>10986</v>
      </c>
      <c r="O617" s="159" t="s">
        <v>12470</v>
      </c>
      <c r="P617" s="77"/>
      <c r="Q617" s="77" t="s">
        <v>35</v>
      </c>
      <c r="R617" s="77" t="s">
        <v>3342</v>
      </c>
      <c r="S617" s="77"/>
      <c r="T617" s="77"/>
      <c r="U617" s="77" t="s">
        <v>3342</v>
      </c>
      <c r="V617" s="74" t="s">
        <v>97</v>
      </c>
      <c r="W617" s="100"/>
      <c r="X617" s="99"/>
      <c r="Y617" s="99" t="s">
        <v>3346</v>
      </c>
      <c r="Z617" s="100" t="s">
        <v>12165</v>
      </c>
      <c r="AA617" s="99" t="s">
        <v>12166</v>
      </c>
      <c r="AB617" s="99"/>
      <c r="AC617" s="100" t="s">
        <v>3344</v>
      </c>
      <c r="AD617" s="100" t="s">
        <v>3345</v>
      </c>
      <c r="AE617" s="83"/>
      <c r="AF617" s="54" t="s">
        <v>12029</v>
      </c>
      <c r="AG617" s="78" t="str">
        <f>CONCATENATE("NEXE ",AA617," et ",AD617)</f>
        <v>NEXE ZH4EJN et ZH4WJW</v>
      </c>
      <c r="AH617" s="77" t="s">
        <v>354</v>
      </c>
      <c r="AI617" s="77" t="s">
        <v>355</v>
      </c>
      <c r="AJ617" s="77" t="s">
        <v>356</v>
      </c>
      <c r="AK617" s="77" t="s">
        <v>357</v>
      </c>
      <c r="AL617" s="77" t="s">
        <v>358</v>
      </c>
      <c r="AM617" s="77" t="s">
        <v>170</v>
      </c>
      <c r="AN617" s="77" t="s">
        <v>359</v>
      </c>
      <c r="AO617" s="77" t="s">
        <v>360</v>
      </c>
      <c r="AP617" s="77" t="s">
        <v>360</v>
      </c>
      <c r="AQ617" s="77" t="s">
        <v>12144</v>
      </c>
      <c r="AR617" s="79">
        <f>COUNTIF('Jalon + top _horaire passage'!A:A,A617)+IF(W617&lt;&gt;"",COUNTIF('Jalon + top _horaire passage'!A:A,W617),0)+IF(X617&lt;&gt;"",COUNTIF('Jalon + top _horaire passage'!A:A,X617),0)+IF(Y617&lt;&gt;"",COUNTIF('Jalon + top _horaire passage'!A:A,Y617),0)+IF(AA617&lt;&gt;"",COUNTIF('Jalon + top _horaire passage'!A:A,AA617),0)+IF(AB617&lt;&gt;"",COUNTIF('Jalon + top _horaire passage'!A:A,AB617),0)+IF(AD617&lt;&gt;"",COUNTIF('Jalon + top _horaire passage'!A:A,AD617),0)</f>
        <v>0</v>
      </c>
    </row>
    <row r="618" spans="1:44" x14ac:dyDescent="0.3">
      <c r="A618" s="77" t="s">
        <v>3347</v>
      </c>
      <c r="B618" s="159" t="s">
        <v>3348</v>
      </c>
      <c r="C618" s="78" t="s">
        <v>40</v>
      </c>
      <c r="D618" s="77" t="s">
        <v>362</v>
      </c>
      <c r="E618" s="77" t="s">
        <v>3347</v>
      </c>
      <c r="F618" s="77" t="s">
        <v>1808</v>
      </c>
      <c r="G618" s="77" t="s">
        <v>1347</v>
      </c>
      <c r="H618" s="77" t="s">
        <v>44</v>
      </c>
      <c r="I618" s="77" t="s">
        <v>39</v>
      </c>
      <c r="J618" s="77" t="s">
        <v>19</v>
      </c>
      <c r="K618" s="78" t="s">
        <v>18</v>
      </c>
      <c r="L618" s="77" t="s">
        <v>98</v>
      </c>
      <c r="M618" s="74" t="s">
        <v>12474</v>
      </c>
      <c r="N618" s="74" t="s">
        <v>10986</v>
      </c>
      <c r="O618" s="159"/>
      <c r="P618" s="77"/>
      <c r="Q618" s="77" t="s">
        <v>30</v>
      </c>
      <c r="R618" s="77" t="s">
        <v>3347</v>
      </c>
      <c r="S618" s="77"/>
      <c r="T618" s="77"/>
      <c r="U618" s="77" t="s">
        <v>11247</v>
      </c>
      <c r="V618" s="74" t="s">
        <v>97</v>
      </c>
      <c r="W618" s="100"/>
      <c r="X618" s="99"/>
      <c r="Y618" s="99"/>
      <c r="Z618" s="100"/>
      <c r="AA618" s="99" t="s">
        <v>3351</v>
      </c>
      <c r="AB618" s="99"/>
      <c r="AC618" s="100" t="s">
        <v>3349</v>
      </c>
      <c r="AD618" s="100" t="s">
        <v>3350</v>
      </c>
      <c r="AE618" s="83"/>
      <c r="AF618" s="54"/>
      <c r="AG618" s="78" t="s">
        <v>10998</v>
      </c>
      <c r="AH618" s="77" t="s">
        <v>354</v>
      </c>
      <c r="AI618" s="77" t="s">
        <v>1350</v>
      </c>
      <c r="AJ618" s="77" t="s">
        <v>1351</v>
      </c>
      <c r="AK618" s="77" t="s">
        <v>1352</v>
      </c>
      <c r="AL618" s="77" t="s">
        <v>1353</v>
      </c>
      <c r="AM618" s="77" t="s">
        <v>25</v>
      </c>
      <c r="AN618" s="77" t="s">
        <v>49</v>
      </c>
      <c r="AO618" s="77" t="s">
        <v>50</v>
      </c>
      <c r="AP618" s="77" t="s">
        <v>51</v>
      </c>
      <c r="AQ618" s="77"/>
      <c r="AR618" s="79">
        <f>COUNTIF('Jalon + top _horaire passage'!A:A,A618)+IF(W618&lt;&gt;"",COUNTIF('Jalon + top _horaire passage'!A:A,W618),0)+IF(X618&lt;&gt;"",COUNTIF('Jalon + top _horaire passage'!A:A,X618),0)+IF(Y618&lt;&gt;"",COUNTIF('Jalon + top _horaire passage'!A:A,Y618),0)+IF(AA618&lt;&gt;"",COUNTIF('Jalon + top _horaire passage'!A:A,AA618),0)+IF(AB618&lt;&gt;"",COUNTIF('Jalon + top _horaire passage'!A:A,AB618),0)+IF(AD618&lt;&gt;"",COUNTIF('Jalon + top _horaire passage'!A:A,AD618),0)</f>
        <v>0</v>
      </c>
    </row>
    <row r="619" spans="1:44" x14ac:dyDescent="0.3">
      <c r="A619" s="77" t="s">
        <v>3352</v>
      </c>
      <c r="B619" s="159" t="s">
        <v>3353</v>
      </c>
      <c r="C619" s="78" t="s">
        <v>40</v>
      </c>
      <c r="D619" s="77" t="s">
        <v>362</v>
      </c>
      <c r="E619" s="77" t="s">
        <v>3352</v>
      </c>
      <c r="F619" s="77" t="s">
        <v>2228</v>
      </c>
      <c r="G619" s="77" t="s">
        <v>639</v>
      </c>
      <c r="H619" s="77" t="s">
        <v>44</v>
      </c>
      <c r="I619" s="77" t="s">
        <v>39</v>
      </c>
      <c r="J619" s="77" t="s">
        <v>19</v>
      </c>
      <c r="K619" s="78" t="s">
        <v>18</v>
      </c>
      <c r="L619" s="77" t="s">
        <v>98</v>
      </c>
      <c r="M619" s="74" t="s">
        <v>12474</v>
      </c>
      <c r="N619" s="74" t="s">
        <v>10986</v>
      </c>
      <c r="O619" s="159"/>
      <c r="P619" s="77" t="s">
        <v>3354</v>
      </c>
      <c r="Q619" s="77" t="s">
        <v>30</v>
      </c>
      <c r="R619" s="77" t="s">
        <v>3352</v>
      </c>
      <c r="S619" s="77"/>
      <c r="T619" s="77"/>
      <c r="U619" s="77" t="s">
        <v>11248</v>
      </c>
      <c r="V619" s="74" t="s">
        <v>97</v>
      </c>
      <c r="W619" s="100"/>
      <c r="X619" s="99"/>
      <c r="Y619" s="99"/>
      <c r="Z619" s="100"/>
      <c r="AA619" s="99" t="s">
        <v>3357</v>
      </c>
      <c r="AB619" s="99"/>
      <c r="AC619" s="100" t="s">
        <v>3355</v>
      </c>
      <c r="AD619" s="100" t="s">
        <v>3356</v>
      </c>
      <c r="AE619" s="83"/>
      <c r="AF619" s="54"/>
      <c r="AG619" s="78" t="s">
        <v>10998</v>
      </c>
      <c r="AH619" s="77" t="s">
        <v>20</v>
      </c>
      <c r="AI619" s="77" t="s">
        <v>21</v>
      </c>
      <c r="AJ619" s="77" t="s">
        <v>46</v>
      </c>
      <c r="AK619" s="77" t="s">
        <v>47</v>
      </c>
      <c r="AL619" s="77" t="s">
        <v>48</v>
      </c>
      <c r="AM619" s="77" t="s">
        <v>25</v>
      </c>
      <c r="AN619" s="77" t="s">
        <v>49</v>
      </c>
      <c r="AO619" s="77" t="s">
        <v>50</v>
      </c>
      <c r="AP619" s="77" t="s">
        <v>51</v>
      </c>
      <c r="AQ619" s="77"/>
      <c r="AR619" s="79">
        <f>COUNTIF('Jalon + top _horaire passage'!A:A,A619)+IF(W619&lt;&gt;"",COUNTIF('Jalon + top _horaire passage'!A:A,W619),0)+IF(X619&lt;&gt;"",COUNTIF('Jalon + top _horaire passage'!A:A,X619),0)+IF(Y619&lt;&gt;"",COUNTIF('Jalon + top _horaire passage'!A:A,Y619),0)+IF(AA619&lt;&gt;"",COUNTIF('Jalon + top _horaire passage'!A:A,AA619),0)+IF(AB619&lt;&gt;"",COUNTIF('Jalon + top _horaire passage'!A:A,AB619),0)+IF(AD619&lt;&gt;"",COUNTIF('Jalon + top _horaire passage'!A:A,AD619),0)</f>
        <v>0</v>
      </c>
    </row>
    <row r="620" spans="1:44" x14ac:dyDescent="0.3">
      <c r="A620" s="77" t="s">
        <v>3358</v>
      </c>
      <c r="B620" s="159" t="s">
        <v>3358</v>
      </c>
      <c r="C620" s="78" t="s">
        <v>676</v>
      </c>
      <c r="D620" s="77" t="s">
        <v>42</v>
      </c>
      <c r="E620" s="77" t="s">
        <v>3358</v>
      </c>
      <c r="F620" s="77" t="s">
        <v>3359</v>
      </c>
      <c r="G620" s="77" t="s">
        <v>9921</v>
      </c>
      <c r="H620" s="77" t="s">
        <v>44</v>
      </c>
      <c r="I620" s="77" t="s">
        <v>166</v>
      </c>
      <c r="J620" s="77" t="s">
        <v>19</v>
      </c>
      <c r="K620" s="78" t="s">
        <v>34</v>
      </c>
      <c r="L620" s="77" t="s">
        <v>98</v>
      </c>
      <c r="M620" s="74" t="s">
        <v>12475</v>
      </c>
      <c r="N620" s="74" t="s">
        <v>13</v>
      </c>
      <c r="O620" s="159"/>
      <c r="P620" s="77"/>
      <c r="Q620" s="77" t="s">
        <v>35</v>
      </c>
      <c r="R620" s="77" t="s">
        <v>3358</v>
      </c>
      <c r="S620" s="77"/>
      <c r="T620" s="77"/>
      <c r="U620" s="77" t="s">
        <v>294</v>
      </c>
      <c r="V620" s="74" t="s">
        <v>97</v>
      </c>
      <c r="W620" s="100"/>
      <c r="X620" s="99"/>
      <c r="Y620" s="99"/>
      <c r="Z620" s="100"/>
      <c r="AA620" s="99" t="s">
        <v>3363</v>
      </c>
      <c r="AB620" s="99"/>
      <c r="AC620" s="100" t="s">
        <v>3361</v>
      </c>
      <c r="AD620" s="100" t="s">
        <v>3362</v>
      </c>
      <c r="AE620" s="83"/>
      <c r="AF620" s="54"/>
      <c r="AG620" s="78" t="s">
        <v>10998</v>
      </c>
      <c r="AH620" s="77" t="s">
        <v>354</v>
      </c>
      <c r="AI620" s="77" t="s">
        <v>652</v>
      </c>
      <c r="AJ620" s="77" t="s">
        <v>653</v>
      </c>
      <c r="AK620" s="77" t="s">
        <v>654</v>
      </c>
      <c r="AL620" s="77" t="s">
        <v>655</v>
      </c>
      <c r="AM620" s="77" t="s">
        <v>170</v>
      </c>
      <c r="AN620" s="77" t="s">
        <v>679</v>
      </c>
      <c r="AO620" s="77" t="s">
        <v>2660</v>
      </c>
      <c r="AP620" s="77" t="s">
        <v>2661</v>
      </c>
      <c r="AQ620" s="77"/>
      <c r="AR620" s="79">
        <f>COUNTIF('Jalon + top _horaire passage'!A:A,A620)+IF(W620&lt;&gt;"",COUNTIF('Jalon + top _horaire passage'!A:A,W620),0)+IF(X620&lt;&gt;"",COUNTIF('Jalon + top _horaire passage'!A:A,X620),0)+IF(Y620&lt;&gt;"",COUNTIF('Jalon + top _horaire passage'!A:A,Y620),0)+IF(AA620&lt;&gt;"",COUNTIF('Jalon + top _horaire passage'!A:A,AA620),0)+IF(AB620&lt;&gt;"",COUNTIF('Jalon + top _horaire passage'!A:A,AB620),0)+IF(AD620&lt;&gt;"",COUNTIF('Jalon + top _horaire passage'!A:A,AD620),0)</f>
        <v>0</v>
      </c>
    </row>
    <row r="621" spans="1:44" x14ac:dyDescent="0.3">
      <c r="A621" s="77" t="s">
        <v>3364</v>
      </c>
      <c r="B621" s="159" t="s">
        <v>3365</v>
      </c>
      <c r="C621" s="78" t="s">
        <v>40</v>
      </c>
      <c r="D621" s="77" t="s">
        <v>362</v>
      </c>
      <c r="E621" s="77" t="s">
        <v>3364</v>
      </c>
      <c r="F621" s="77" t="s">
        <v>2228</v>
      </c>
      <c r="G621" s="77" t="s">
        <v>639</v>
      </c>
      <c r="H621" s="77" t="s">
        <v>44</v>
      </c>
      <c r="I621" s="77" t="s">
        <v>39</v>
      </c>
      <c r="J621" s="77" t="s">
        <v>19</v>
      </c>
      <c r="K621" s="78" t="s">
        <v>18</v>
      </c>
      <c r="L621" s="77" t="s">
        <v>98</v>
      </c>
      <c r="M621" s="74" t="s">
        <v>12474</v>
      </c>
      <c r="N621" s="74" t="s">
        <v>10986</v>
      </c>
      <c r="O621" s="159"/>
      <c r="P621" s="77" t="s">
        <v>3366</v>
      </c>
      <c r="Q621" s="77" t="s">
        <v>30</v>
      </c>
      <c r="R621" s="77" t="s">
        <v>3364</v>
      </c>
      <c r="S621" s="77"/>
      <c r="T621" s="77"/>
      <c r="U621" s="77" t="s">
        <v>11249</v>
      </c>
      <c r="V621" s="74" t="s">
        <v>97</v>
      </c>
      <c r="W621" s="100"/>
      <c r="X621" s="99"/>
      <c r="Y621" s="99"/>
      <c r="Z621" s="100"/>
      <c r="AA621" s="99" t="s">
        <v>3369</v>
      </c>
      <c r="AB621" s="99"/>
      <c r="AC621" s="100" t="s">
        <v>3367</v>
      </c>
      <c r="AD621" s="100" t="s">
        <v>3368</v>
      </c>
      <c r="AE621" s="83"/>
      <c r="AF621" s="54"/>
      <c r="AG621" s="78" t="s">
        <v>10998</v>
      </c>
      <c r="AH621" s="77" t="s">
        <v>20</v>
      </c>
      <c r="AI621" s="77" t="s">
        <v>21</v>
      </c>
      <c r="AJ621" s="77" t="s">
        <v>46</v>
      </c>
      <c r="AK621" s="77" t="s">
        <v>47</v>
      </c>
      <c r="AL621" s="77" t="s">
        <v>48</v>
      </c>
      <c r="AM621" s="77" t="s">
        <v>25</v>
      </c>
      <c r="AN621" s="77" t="s">
        <v>49</v>
      </c>
      <c r="AO621" s="77" t="s">
        <v>50</v>
      </c>
      <c r="AP621" s="77" t="s">
        <v>51</v>
      </c>
      <c r="AQ621" s="77"/>
      <c r="AR621" s="79">
        <f>COUNTIF('Jalon + top _horaire passage'!A:A,A621)+IF(W621&lt;&gt;"",COUNTIF('Jalon + top _horaire passage'!A:A,W621),0)+IF(X621&lt;&gt;"",COUNTIF('Jalon + top _horaire passage'!A:A,X621),0)+IF(Y621&lt;&gt;"",COUNTIF('Jalon + top _horaire passage'!A:A,Y621),0)+IF(AA621&lt;&gt;"",COUNTIF('Jalon + top _horaire passage'!A:A,AA621),0)+IF(AB621&lt;&gt;"",COUNTIF('Jalon + top _horaire passage'!A:A,AB621),0)+IF(AD621&lt;&gt;"",COUNTIF('Jalon + top _horaire passage'!A:A,AD621),0)</f>
        <v>0</v>
      </c>
    </row>
    <row r="622" spans="1:44" x14ac:dyDescent="0.3">
      <c r="A622" s="77" t="s">
        <v>3371</v>
      </c>
      <c r="B622" s="159" t="s">
        <v>3372</v>
      </c>
      <c r="C622" s="78" t="s">
        <v>384</v>
      </c>
      <c r="D622" s="77" t="s">
        <v>42</v>
      </c>
      <c r="E622" s="77" t="s">
        <v>3370</v>
      </c>
      <c r="F622" s="77" t="s">
        <v>3033</v>
      </c>
      <c r="G622" s="77" t="s">
        <v>12353</v>
      </c>
      <c r="H622" s="77" t="s">
        <v>44</v>
      </c>
      <c r="I622" s="77" t="s">
        <v>17</v>
      </c>
      <c r="J622" s="77" t="s">
        <v>19</v>
      </c>
      <c r="K622" s="78" t="s">
        <v>34</v>
      </c>
      <c r="L622" s="77" t="s">
        <v>15</v>
      </c>
      <c r="M622" s="74" t="s">
        <v>12474</v>
      </c>
      <c r="N622" s="74" t="s">
        <v>13</v>
      </c>
      <c r="O622" s="159"/>
      <c r="P622" s="77" t="s">
        <v>3373</v>
      </c>
      <c r="Q622" s="77" t="s">
        <v>35</v>
      </c>
      <c r="R622" s="77" t="s">
        <v>3371</v>
      </c>
      <c r="S622" s="77"/>
      <c r="T622" s="77"/>
      <c r="U622" s="77" t="s">
        <v>3370</v>
      </c>
      <c r="V622" s="74" t="s">
        <v>231</v>
      </c>
      <c r="W622" s="100"/>
      <c r="X622" s="99"/>
      <c r="Y622" s="99"/>
      <c r="Z622" s="100"/>
      <c r="AA622" s="99" t="s">
        <v>3376</v>
      </c>
      <c r="AB622" s="99"/>
      <c r="AC622" s="100" t="s">
        <v>3374</v>
      </c>
      <c r="AD622" s="100" t="s">
        <v>3375</v>
      </c>
      <c r="AE622" s="83"/>
      <c r="AF622" s="54"/>
      <c r="AG622" s="78" t="s">
        <v>10996</v>
      </c>
      <c r="AH622" s="77" t="s">
        <v>222</v>
      </c>
      <c r="AI622" s="77" t="s">
        <v>223</v>
      </c>
      <c r="AJ622" s="77" t="s">
        <v>386</v>
      </c>
      <c r="AK622" s="77" t="s">
        <v>387</v>
      </c>
      <c r="AL622" s="77" t="s">
        <v>388</v>
      </c>
      <c r="AM622" s="77" t="s">
        <v>25</v>
      </c>
      <c r="AN622" s="77" t="s">
        <v>389</v>
      </c>
      <c r="AO622" s="77" t="s">
        <v>984</v>
      </c>
      <c r="AP622" s="77" t="s">
        <v>985</v>
      </c>
      <c r="AQ622" s="77"/>
      <c r="AR622" s="79">
        <f>COUNTIF('Jalon + top _horaire passage'!A:A,A622)+IF(W622&lt;&gt;"",COUNTIF('Jalon + top _horaire passage'!A:A,W622),0)+IF(X622&lt;&gt;"",COUNTIF('Jalon + top _horaire passage'!A:A,X622),0)+IF(Y622&lt;&gt;"",COUNTIF('Jalon + top _horaire passage'!A:A,Y622),0)+IF(AA622&lt;&gt;"",COUNTIF('Jalon + top _horaire passage'!A:A,AA622),0)+IF(AB622&lt;&gt;"",COUNTIF('Jalon + top _horaire passage'!A:A,AB622),0)+IF(AD622&lt;&gt;"",COUNTIF('Jalon + top _horaire passage'!A:A,AD622),0)</f>
        <v>0</v>
      </c>
    </row>
    <row r="623" spans="1:44" x14ac:dyDescent="0.3">
      <c r="A623" s="77" t="s">
        <v>3377</v>
      </c>
      <c r="B623" s="159" t="s">
        <v>3372</v>
      </c>
      <c r="C623" s="78" t="s">
        <v>384</v>
      </c>
      <c r="D623" s="77" t="s">
        <v>42</v>
      </c>
      <c r="E623" s="77" t="s">
        <v>3370</v>
      </c>
      <c r="F623" s="77" t="s">
        <v>3033</v>
      </c>
      <c r="G623" s="77" t="s">
        <v>12353</v>
      </c>
      <c r="H623" s="77" t="s">
        <v>44</v>
      </c>
      <c r="I623" s="77" t="s">
        <v>17</v>
      </c>
      <c r="J623" s="77" t="s">
        <v>19</v>
      </c>
      <c r="K623" s="78" t="s">
        <v>34</v>
      </c>
      <c r="L623" s="77" t="s">
        <v>15</v>
      </c>
      <c r="M623" s="74" t="s">
        <v>12474</v>
      </c>
      <c r="N623" s="74" t="s">
        <v>13</v>
      </c>
      <c r="O623" s="159"/>
      <c r="P623" s="77" t="s">
        <v>3378</v>
      </c>
      <c r="Q623" s="77" t="s">
        <v>35</v>
      </c>
      <c r="R623" s="77" t="s">
        <v>3377</v>
      </c>
      <c r="S623" s="77"/>
      <c r="T623" s="77"/>
      <c r="U623" s="77" t="s">
        <v>3370</v>
      </c>
      <c r="V623" s="74" t="s">
        <v>231</v>
      </c>
      <c r="W623" s="100"/>
      <c r="X623" s="99"/>
      <c r="Y623" s="99"/>
      <c r="Z623" s="100"/>
      <c r="AA623" s="99" t="s">
        <v>3376</v>
      </c>
      <c r="AB623" s="99"/>
      <c r="AC623" s="100" t="s">
        <v>3379</v>
      </c>
      <c r="AD623" s="100" t="s">
        <v>3380</v>
      </c>
      <c r="AE623" s="83"/>
      <c r="AF623" s="54"/>
      <c r="AG623" s="78" t="s">
        <v>10996</v>
      </c>
      <c r="AH623" s="77" t="s">
        <v>222</v>
      </c>
      <c r="AI623" s="77" t="s">
        <v>223</v>
      </c>
      <c r="AJ623" s="77" t="s">
        <v>386</v>
      </c>
      <c r="AK623" s="77" t="s">
        <v>387</v>
      </c>
      <c r="AL623" s="77" t="s">
        <v>388</v>
      </c>
      <c r="AM623" s="77" t="s">
        <v>25</v>
      </c>
      <c r="AN623" s="77" t="s">
        <v>389</v>
      </c>
      <c r="AO623" s="77" t="s">
        <v>984</v>
      </c>
      <c r="AP623" s="77" t="s">
        <v>985</v>
      </c>
      <c r="AQ623" s="77"/>
      <c r="AR623" s="79">
        <f>COUNTIF('Jalon + top _horaire passage'!A:A,A623)+IF(W623&lt;&gt;"",COUNTIF('Jalon + top _horaire passage'!A:A,W623),0)+IF(X623&lt;&gt;"",COUNTIF('Jalon + top _horaire passage'!A:A,X623),0)+IF(Y623&lt;&gt;"",COUNTIF('Jalon + top _horaire passage'!A:A,Y623),0)+IF(AA623&lt;&gt;"",COUNTIF('Jalon + top _horaire passage'!A:A,AA623),0)+IF(AB623&lt;&gt;"",COUNTIF('Jalon + top _horaire passage'!A:A,AB623),0)+IF(AD623&lt;&gt;"",COUNTIF('Jalon + top _horaire passage'!A:A,AD623),0)</f>
        <v>0</v>
      </c>
    </row>
    <row r="624" spans="1:44" x14ac:dyDescent="0.3">
      <c r="A624" s="77" t="s">
        <v>3381</v>
      </c>
      <c r="B624" s="159" t="s">
        <v>3382</v>
      </c>
      <c r="C624" s="78" t="s">
        <v>40</v>
      </c>
      <c r="D624" s="77" t="s">
        <v>629</v>
      </c>
      <c r="E624" s="77" t="s">
        <v>3381</v>
      </c>
      <c r="F624" s="77" t="s">
        <v>12338</v>
      </c>
      <c r="G624" s="77" t="s">
        <v>631</v>
      </c>
      <c r="H624" s="77" t="s">
        <v>44</v>
      </c>
      <c r="I624" s="77" t="s">
        <v>39</v>
      </c>
      <c r="J624" s="77" t="s">
        <v>237</v>
      </c>
      <c r="K624" s="78" t="s">
        <v>18</v>
      </c>
      <c r="L624" s="77" t="s">
        <v>98</v>
      </c>
      <c r="M624" s="74" t="s">
        <v>12474</v>
      </c>
      <c r="N624" s="74" t="s">
        <v>10986</v>
      </c>
      <c r="O624" s="159"/>
      <c r="P624" s="77" t="s">
        <v>3383</v>
      </c>
      <c r="Q624" s="77" t="s">
        <v>30</v>
      </c>
      <c r="R624" s="77" t="s">
        <v>3381</v>
      </c>
      <c r="S624" s="77"/>
      <c r="T624" s="77"/>
      <c r="U624" s="77" t="s">
        <v>11250</v>
      </c>
      <c r="V624" s="74" t="s">
        <v>97</v>
      </c>
      <c r="W624" s="100"/>
      <c r="X624" s="99"/>
      <c r="Y624" s="99"/>
      <c r="Z624" s="100"/>
      <c r="AA624" s="99" t="s">
        <v>3386</v>
      </c>
      <c r="AB624" s="99"/>
      <c r="AC624" s="100" t="s">
        <v>3384</v>
      </c>
      <c r="AD624" s="100" t="s">
        <v>3385</v>
      </c>
      <c r="AE624" s="83"/>
      <c r="AF624" s="54"/>
      <c r="AG624" s="78" t="s">
        <v>10998</v>
      </c>
      <c r="AH624" s="77" t="s">
        <v>20</v>
      </c>
      <c r="AI624" s="77" t="s">
        <v>21</v>
      </c>
      <c r="AJ624" s="77" t="s">
        <v>46</v>
      </c>
      <c r="AK624" s="77" t="s">
        <v>47</v>
      </c>
      <c r="AL624" s="77" t="s">
        <v>48</v>
      </c>
      <c r="AM624" s="77" t="s">
        <v>25</v>
      </c>
      <c r="AN624" s="77" t="s">
        <v>49</v>
      </c>
      <c r="AO624" s="77" t="s">
        <v>50</v>
      </c>
      <c r="AP624" s="77" t="s">
        <v>51</v>
      </c>
      <c r="AQ624" s="77"/>
      <c r="AR624" s="79">
        <f>COUNTIF('Jalon + top _horaire passage'!A:A,A624)+IF(W624&lt;&gt;"",COUNTIF('Jalon + top _horaire passage'!A:A,W624),0)+IF(X624&lt;&gt;"",COUNTIF('Jalon + top _horaire passage'!A:A,X624),0)+IF(Y624&lt;&gt;"",COUNTIF('Jalon + top _horaire passage'!A:A,Y624),0)+IF(AA624&lt;&gt;"",COUNTIF('Jalon + top _horaire passage'!A:A,AA624),0)+IF(AB624&lt;&gt;"",COUNTIF('Jalon + top _horaire passage'!A:A,AB624),0)+IF(AD624&lt;&gt;"",COUNTIF('Jalon + top _horaire passage'!A:A,AD624),0)</f>
        <v>0</v>
      </c>
    </row>
    <row r="625" spans="1:44" x14ac:dyDescent="0.3">
      <c r="A625" s="77" t="s">
        <v>3387</v>
      </c>
      <c r="B625" s="159" t="s">
        <v>3388</v>
      </c>
      <c r="C625" s="78" t="s">
        <v>353</v>
      </c>
      <c r="D625" s="77" t="s">
        <v>629</v>
      </c>
      <c r="E625" s="77" t="s">
        <v>3387</v>
      </c>
      <c r="F625" s="77" t="s">
        <v>12363</v>
      </c>
      <c r="G625" s="77" t="s">
        <v>1756</v>
      </c>
      <c r="H625" s="77" t="s">
        <v>44</v>
      </c>
      <c r="I625" s="77" t="s">
        <v>166</v>
      </c>
      <c r="J625" s="77" t="s">
        <v>19</v>
      </c>
      <c r="K625" s="78" t="s">
        <v>18</v>
      </c>
      <c r="L625" s="77" t="s">
        <v>98</v>
      </c>
      <c r="M625" s="74" t="s">
        <v>12475</v>
      </c>
      <c r="N625" s="74" t="s">
        <v>10986</v>
      </c>
      <c r="O625" s="159"/>
      <c r="P625" s="77"/>
      <c r="Q625" s="77" t="s">
        <v>30</v>
      </c>
      <c r="R625" s="77" t="s">
        <v>3387</v>
      </c>
      <c r="S625" s="77"/>
      <c r="T625" s="77"/>
      <c r="U625" s="77" t="s">
        <v>11710</v>
      </c>
      <c r="V625" s="74" t="s">
        <v>97</v>
      </c>
      <c r="W625" s="100"/>
      <c r="X625" s="99"/>
      <c r="Y625" s="99"/>
      <c r="Z625" s="100"/>
      <c r="AA625" s="99" t="s">
        <v>3391</v>
      </c>
      <c r="AB625" s="99"/>
      <c r="AC625" s="100" t="s">
        <v>3389</v>
      </c>
      <c r="AD625" s="100" t="s">
        <v>3390</v>
      </c>
      <c r="AE625" s="83"/>
      <c r="AF625" s="54"/>
      <c r="AG625" s="78" t="s">
        <v>10998</v>
      </c>
      <c r="AH625" s="77" t="s">
        <v>354</v>
      </c>
      <c r="AI625" s="77" t="s">
        <v>355</v>
      </c>
      <c r="AJ625" s="77" t="s">
        <v>356</v>
      </c>
      <c r="AK625" s="77" t="s">
        <v>624</v>
      </c>
      <c r="AL625" s="77" t="s">
        <v>625</v>
      </c>
      <c r="AM625" s="77" t="s">
        <v>170</v>
      </c>
      <c r="AN625" s="77" t="s">
        <v>359</v>
      </c>
      <c r="AO625" s="77" t="s">
        <v>626</v>
      </c>
      <c r="AP625" s="77" t="s">
        <v>627</v>
      </c>
      <c r="AQ625" s="77"/>
      <c r="AR625" s="79">
        <f>COUNTIF('Jalon + top _horaire passage'!A:A,A625)+IF(W625&lt;&gt;"",COUNTIF('Jalon + top _horaire passage'!A:A,W625),0)+IF(X625&lt;&gt;"",COUNTIF('Jalon + top _horaire passage'!A:A,X625),0)+IF(Y625&lt;&gt;"",COUNTIF('Jalon + top _horaire passage'!A:A,Y625),0)+IF(AA625&lt;&gt;"",COUNTIF('Jalon + top _horaire passage'!A:A,AA625),0)+IF(AB625&lt;&gt;"",COUNTIF('Jalon + top _horaire passage'!A:A,AB625),0)+IF(AD625&lt;&gt;"",COUNTIF('Jalon + top _horaire passage'!A:A,AD625),0)</f>
        <v>0</v>
      </c>
    </row>
    <row r="626" spans="1:44" x14ac:dyDescent="0.3">
      <c r="A626" s="77" t="s">
        <v>3392</v>
      </c>
      <c r="B626" s="159" t="s">
        <v>3393</v>
      </c>
      <c r="C626" s="78" t="s">
        <v>199</v>
      </c>
      <c r="D626" s="77" t="s">
        <v>42</v>
      </c>
      <c r="E626" s="77" t="s">
        <v>3392</v>
      </c>
      <c r="F626" s="77" t="s">
        <v>1049</v>
      </c>
      <c r="G626" s="77" t="s">
        <v>195</v>
      </c>
      <c r="H626" s="77" t="s">
        <v>44</v>
      </c>
      <c r="I626" s="77" t="s">
        <v>17</v>
      </c>
      <c r="J626" s="77" t="s">
        <v>571</v>
      </c>
      <c r="K626" s="78" t="s">
        <v>34</v>
      </c>
      <c r="L626" s="77" t="s">
        <v>98</v>
      </c>
      <c r="M626" s="74" t="s">
        <v>12473</v>
      </c>
      <c r="N626" s="74" t="s">
        <v>13</v>
      </c>
      <c r="O626" s="159"/>
      <c r="P626" s="77" t="s">
        <v>3394</v>
      </c>
      <c r="Q626" s="77" t="s">
        <v>35</v>
      </c>
      <c r="R626" s="77" t="s">
        <v>3392</v>
      </c>
      <c r="S626" s="77"/>
      <c r="T626" s="77" t="s">
        <v>9241</v>
      </c>
      <c r="U626" s="77" t="s">
        <v>9241</v>
      </c>
      <c r="V626" s="74" t="s">
        <v>216</v>
      </c>
      <c r="W626" s="100"/>
      <c r="X626" s="99"/>
      <c r="Y626" s="99"/>
      <c r="Z626" s="100"/>
      <c r="AA626" s="99"/>
      <c r="AB626" s="99"/>
      <c r="AC626" s="100" t="s">
        <v>3392</v>
      </c>
      <c r="AD626" s="100" t="s">
        <v>3395</v>
      </c>
      <c r="AE626" s="83"/>
      <c r="AF626" s="54"/>
      <c r="AG626" s="78" t="s">
        <v>12307</v>
      </c>
      <c r="AH626" s="77" t="s">
        <v>20</v>
      </c>
      <c r="AI626" s="77" t="s">
        <v>21</v>
      </c>
      <c r="AJ626" s="77" t="s">
        <v>22</v>
      </c>
      <c r="AK626" s="77" t="s">
        <v>200</v>
      </c>
      <c r="AL626" s="77" t="s">
        <v>201</v>
      </c>
      <c r="AM626" s="77" t="s">
        <v>25</v>
      </c>
      <c r="AN626" s="77" t="s">
        <v>202</v>
      </c>
      <c r="AO626" s="77" t="s">
        <v>203</v>
      </c>
      <c r="AP626" s="77" t="s">
        <v>204</v>
      </c>
      <c r="AQ626" s="77"/>
      <c r="AR626" s="79">
        <f>COUNTIF('Jalon + top _horaire passage'!A:A,A626)+IF(W626&lt;&gt;"",COUNTIF('Jalon + top _horaire passage'!A:A,W626),0)+IF(X626&lt;&gt;"",COUNTIF('Jalon + top _horaire passage'!A:A,X626),0)+IF(Y626&lt;&gt;"",COUNTIF('Jalon + top _horaire passage'!A:A,Y626),0)+IF(AA626&lt;&gt;"",COUNTIF('Jalon + top _horaire passage'!A:A,AA626),0)+IF(AB626&lt;&gt;"",COUNTIF('Jalon + top _horaire passage'!A:A,AB626),0)+IF(AD626&lt;&gt;"",COUNTIF('Jalon + top _horaire passage'!A:A,AD626),0)</f>
        <v>0</v>
      </c>
    </row>
    <row r="627" spans="1:44" x14ac:dyDescent="0.3">
      <c r="A627" s="77" t="s">
        <v>3398</v>
      </c>
      <c r="B627" s="159" t="s">
        <v>3399</v>
      </c>
      <c r="C627" s="78" t="s">
        <v>199</v>
      </c>
      <c r="D627" s="77" t="s">
        <v>42</v>
      </c>
      <c r="E627" s="77" t="s">
        <v>3396</v>
      </c>
      <c r="F627" s="77" t="s">
        <v>12395</v>
      </c>
      <c r="G627" s="77" t="s">
        <v>3397</v>
      </c>
      <c r="H627" s="77" t="s">
        <v>44</v>
      </c>
      <c r="I627" s="77" t="s">
        <v>17</v>
      </c>
      <c r="J627" s="77" t="s">
        <v>19</v>
      </c>
      <c r="K627" s="78" t="s">
        <v>34</v>
      </c>
      <c r="L627" s="77" t="s">
        <v>15</v>
      </c>
      <c r="M627" s="74" t="s">
        <v>12473</v>
      </c>
      <c r="N627" s="74" t="s">
        <v>13</v>
      </c>
      <c r="O627" s="159"/>
      <c r="P627" s="77" t="s">
        <v>3400</v>
      </c>
      <c r="Q627" s="77" t="s">
        <v>35</v>
      </c>
      <c r="R627" s="77" t="s">
        <v>3398</v>
      </c>
      <c r="S627" s="77"/>
      <c r="T627" s="77"/>
      <c r="U627" s="77" t="s">
        <v>3396</v>
      </c>
      <c r="V627" s="74" t="s">
        <v>97</v>
      </c>
      <c r="W627" s="100"/>
      <c r="X627" s="99"/>
      <c r="Y627" s="99"/>
      <c r="Z627" s="100"/>
      <c r="AA627" s="99" t="s">
        <v>3403</v>
      </c>
      <c r="AB627" s="99"/>
      <c r="AC627" s="100" t="s">
        <v>3401</v>
      </c>
      <c r="AD627" s="100" t="s">
        <v>3402</v>
      </c>
      <c r="AE627" s="83"/>
      <c r="AF627" s="54"/>
      <c r="AG627" s="78" t="s">
        <v>10999</v>
      </c>
      <c r="AH627" s="77" t="s">
        <v>20</v>
      </c>
      <c r="AI627" s="77" t="s">
        <v>21</v>
      </c>
      <c r="AJ627" s="77" t="s">
        <v>22</v>
      </c>
      <c r="AK627" s="77" t="s">
        <v>200</v>
      </c>
      <c r="AL627" s="77" t="s">
        <v>201</v>
      </c>
      <c r="AM627" s="77" t="s">
        <v>25</v>
      </c>
      <c r="AN627" s="77" t="s">
        <v>202</v>
      </c>
      <c r="AO627" s="77" t="s">
        <v>203</v>
      </c>
      <c r="AP627" s="77" t="s">
        <v>204</v>
      </c>
      <c r="AQ627" s="77"/>
      <c r="AR627" s="79">
        <f>COUNTIF('Jalon + top _horaire passage'!A:A,A627)+IF(W627&lt;&gt;"",COUNTIF('Jalon + top _horaire passage'!A:A,W627),0)+IF(X627&lt;&gt;"",COUNTIF('Jalon + top _horaire passage'!A:A,X627),0)+IF(Y627&lt;&gt;"",COUNTIF('Jalon + top _horaire passage'!A:A,Y627),0)+IF(AA627&lt;&gt;"",COUNTIF('Jalon + top _horaire passage'!A:A,AA627),0)+IF(AB627&lt;&gt;"",COUNTIF('Jalon + top _horaire passage'!A:A,AB627),0)+IF(AD627&lt;&gt;"",COUNTIF('Jalon + top _horaire passage'!A:A,AD627),0)</f>
        <v>0</v>
      </c>
    </row>
    <row r="628" spans="1:44" x14ac:dyDescent="0.3">
      <c r="A628" s="77" t="s">
        <v>3404</v>
      </c>
      <c r="B628" s="159" t="s">
        <v>3399</v>
      </c>
      <c r="C628" s="78" t="s">
        <v>199</v>
      </c>
      <c r="D628" s="77" t="s">
        <v>42</v>
      </c>
      <c r="E628" s="77" t="s">
        <v>3396</v>
      </c>
      <c r="F628" s="77" t="s">
        <v>12395</v>
      </c>
      <c r="G628" s="77" t="s">
        <v>3397</v>
      </c>
      <c r="H628" s="77" t="s">
        <v>44</v>
      </c>
      <c r="I628" s="77" t="s">
        <v>17</v>
      </c>
      <c r="J628" s="77" t="s">
        <v>19</v>
      </c>
      <c r="K628" s="78" t="s">
        <v>34</v>
      </c>
      <c r="L628" s="77" t="s">
        <v>15</v>
      </c>
      <c r="M628" s="74" t="s">
        <v>12473</v>
      </c>
      <c r="N628" s="74" t="s">
        <v>13</v>
      </c>
      <c r="O628" s="159"/>
      <c r="P628" s="77" t="s">
        <v>3400</v>
      </c>
      <c r="Q628" s="77" t="s">
        <v>35</v>
      </c>
      <c r="R628" s="77" t="s">
        <v>3404</v>
      </c>
      <c r="S628" s="77"/>
      <c r="T628" s="77"/>
      <c r="U628" s="77" t="s">
        <v>3396</v>
      </c>
      <c r="V628" s="74" t="s">
        <v>97</v>
      </c>
      <c r="W628" s="100"/>
      <c r="X628" s="99"/>
      <c r="Y628" s="99"/>
      <c r="Z628" s="100"/>
      <c r="AA628" s="99" t="s">
        <v>3403</v>
      </c>
      <c r="AB628" s="99"/>
      <c r="AC628" s="100" t="s">
        <v>3405</v>
      </c>
      <c r="AD628" s="100" t="s">
        <v>3406</v>
      </c>
      <c r="AE628" s="83"/>
      <c r="AF628" s="54"/>
      <c r="AG628" s="78" t="s">
        <v>10999</v>
      </c>
      <c r="AH628" s="77" t="s">
        <v>20</v>
      </c>
      <c r="AI628" s="77" t="s">
        <v>21</v>
      </c>
      <c r="AJ628" s="77" t="s">
        <v>22</v>
      </c>
      <c r="AK628" s="77" t="s">
        <v>200</v>
      </c>
      <c r="AL628" s="77" t="s">
        <v>201</v>
      </c>
      <c r="AM628" s="77" t="s">
        <v>25</v>
      </c>
      <c r="AN628" s="77" t="s">
        <v>202</v>
      </c>
      <c r="AO628" s="77" t="s">
        <v>203</v>
      </c>
      <c r="AP628" s="77" t="s">
        <v>204</v>
      </c>
      <c r="AQ628" s="77"/>
      <c r="AR628" s="79">
        <f>COUNTIF('Jalon + top _horaire passage'!A:A,A628)+IF(W628&lt;&gt;"",COUNTIF('Jalon + top _horaire passage'!A:A,W628),0)+IF(X628&lt;&gt;"",COUNTIF('Jalon + top _horaire passage'!A:A,X628),0)+IF(Y628&lt;&gt;"",COUNTIF('Jalon + top _horaire passage'!A:A,Y628),0)+IF(AA628&lt;&gt;"",COUNTIF('Jalon + top _horaire passage'!A:A,AA628),0)+IF(AB628&lt;&gt;"",COUNTIF('Jalon + top _horaire passage'!A:A,AB628),0)+IF(AD628&lt;&gt;"",COUNTIF('Jalon + top _horaire passage'!A:A,AD628),0)</f>
        <v>0</v>
      </c>
    </row>
    <row r="629" spans="1:44" x14ac:dyDescent="0.3">
      <c r="A629" s="77" t="s">
        <v>3407</v>
      </c>
      <c r="B629" s="159" t="s">
        <v>3408</v>
      </c>
      <c r="C629" s="78" t="s">
        <v>101</v>
      </c>
      <c r="D629" s="77" t="s">
        <v>42</v>
      </c>
      <c r="E629" s="77" t="s">
        <v>3407</v>
      </c>
      <c r="F629" s="77" t="s">
        <v>533</v>
      </c>
      <c r="G629" s="77" t="s">
        <v>534</v>
      </c>
      <c r="H629" s="77" t="s">
        <v>44</v>
      </c>
      <c r="I629" s="77" t="s">
        <v>39</v>
      </c>
      <c r="J629" s="77" t="s">
        <v>19</v>
      </c>
      <c r="K629" s="78" t="s">
        <v>34</v>
      </c>
      <c r="L629" s="77" t="s">
        <v>98</v>
      </c>
      <c r="M629" s="74" t="s">
        <v>12473</v>
      </c>
      <c r="N629" s="74" t="s">
        <v>13</v>
      </c>
      <c r="O629" s="159"/>
      <c r="P629" s="77" t="s">
        <v>3407</v>
      </c>
      <c r="Q629" s="77" t="s">
        <v>30</v>
      </c>
      <c r="R629" s="77" t="s">
        <v>3407</v>
      </c>
      <c r="S629" s="77"/>
      <c r="T629" s="77" t="s">
        <v>9241</v>
      </c>
      <c r="U629" s="77" t="s">
        <v>3409</v>
      </c>
      <c r="V629" s="74" t="s">
        <v>819</v>
      </c>
      <c r="W629" s="100"/>
      <c r="X629" s="99"/>
      <c r="Y629" s="99"/>
      <c r="Z629" s="100"/>
      <c r="AA629" s="99" t="s">
        <v>3412</v>
      </c>
      <c r="AB629" s="99"/>
      <c r="AC629" s="100" t="s">
        <v>3410</v>
      </c>
      <c r="AD629" s="100" t="s">
        <v>3411</v>
      </c>
      <c r="AE629" s="83"/>
      <c r="AF629" s="54"/>
      <c r="AG629" s="78" t="s">
        <v>10992</v>
      </c>
      <c r="AH629" s="77" t="s">
        <v>20</v>
      </c>
      <c r="AI629" s="77" t="s">
        <v>102</v>
      </c>
      <c r="AJ629" s="77" t="s">
        <v>103</v>
      </c>
      <c r="AK629" s="77" t="s">
        <v>539</v>
      </c>
      <c r="AL629" s="77" t="s">
        <v>540</v>
      </c>
      <c r="AM629" s="77" t="s">
        <v>25</v>
      </c>
      <c r="AN629" s="77" t="s">
        <v>106</v>
      </c>
      <c r="AO629" s="77" t="s">
        <v>107</v>
      </c>
      <c r="AP629" s="77" t="s">
        <v>108</v>
      </c>
      <c r="AQ629" s="77"/>
      <c r="AR629" s="79">
        <f>COUNTIF('Jalon + top _horaire passage'!A:A,A629)+IF(W629&lt;&gt;"",COUNTIF('Jalon + top _horaire passage'!A:A,W629),0)+IF(X629&lt;&gt;"",COUNTIF('Jalon + top _horaire passage'!A:A,X629),0)+IF(Y629&lt;&gt;"",COUNTIF('Jalon + top _horaire passage'!A:A,Y629),0)+IF(AA629&lt;&gt;"",COUNTIF('Jalon + top _horaire passage'!A:A,AA629),0)+IF(AB629&lt;&gt;"",COUNTIF('Jalon + top _horaire passage'!A:A,AB629),0)+IF(AD629&lt;&gt;"",COUNTIF('Jalon + top _horaire passage'!A:A,AD629),0)</f>
        <v>0</v>
      </c>
    </row>
    <row r="630" spans="1:44" x14ac:dyDescent="0.3">
      <c r="A630" s="77" t="s">
        <v>3413</v>
      </c>
      <c r="B630" s="159" t="s">
        <v>1056</v>
      </c>
      <c r="C630" s="78" t="s">
        <v>829</v>
      </c>
      <c r="D630" s="77" t="s">
        <v>1284</v>
      </c>
      <c r="E630" s="77" t="s">
        <v>3413</v>
      </c>
      <c r="F630" s="77" t="s">
        <v>9775</v>
      </c>
      <c r="G630" s="77" t="s">
        <v>3414</v>
      </c>
      <c r="H630" s="77" t="s">
        <v>44</v>
      </c>
      <c r="I630" s="77" t="s">
        <v>221</v>
      </c>
      <c r="J630" s="77" t="s">
        <v>571</v>
      </c>
      <c r="K630" s="78" t="s">
        <v>18</v>
      </c>
      <c r="L630" s="77" t="s">
        <v>98</v>
      </c>
      <c r="M630" s="74" t="s">
        <v>12473</v>
      </c>
      <c r="N630" s="74" t="s">
        <v>10986</v>
      </c>
      <c r="O630" s="159"/>
      <c r="P630" s="77"/>
      <c r="Q630" s="77" t="s">
        <v>35</v>
      </c>
      <c r="R630" s="77" t="s">
        <v>3413</v>
      </c>
      <c r="S630" s="77"/>
      <c r="T630" s="77" t="s">
        <v>9241</v>
      </c>
      <c r="U630" s="77" t="s">
        <v>9241</v>
      </c>
      <c r="V630" s="74" t="s">
        <v>216</v>
      </c>
      <c r="W630" s="100"/>
      <c r="X630" s="99"/>
      <c r="Y630" s="99"/>
      <c r="Z630" s="100"/>
      <c r="AA630" s="99"/>
      <c r="AB630" s="99"/>
      <c r="AC630" s="100" t="s">
        <v>3413</v>
      </c>
      <c r="AD630" s="100" t="s">
        <v>3415</v>
      </c>
      <c r="AE630" s="83"/>
      <c r="AF630" s="54"/>
      <c r="AG630" s="78" t="s">
        <v>12307</v>
      </c>
      <c r="AH630" s="77" t="s">
        <v>222</v>
      </c>
      <c r="AI630" s="77" t="s">
        <v>830</v>
      </c>
      <c r="AJ630" s="77" t="s">
        <v>831</v>
      </c>
      <c r="AK630" s="77" t="s">
        <v>3416</v>
      </c>
      <c r="AL630" s="77" t="s">
        <v>3417</v>
      </c>
      <c r="AM630" s="77" t="s">
        <v>227</v>
      </c>
      <c r="AN630" s="77" t="s">
        <v>834</v>
      </c>
      <c r="AO630" s="77" t="s">
        <v>835</v>
      </c>
      <c r="AP630" s="77" t="s">
        <v>836</v>
      </c>
      <c r="AQ630" s="77"/>
      <c r="AR630" s="79">
        <f>COUNTIF('Jalon + top _horaire passage'!A:A,A630)+IF(W630&lt;&gt;"",COUNTIF('Jalon + top _horaire passage'!A:A,W630),0)+IF(X630&lt;&gt;"",COUNTIF('Jalon + top _horaire passage'!A:A,X630),0)+IF(Y630&lt;&gt;"",COUNTIF('Jalon + top _horaire passage'!A:A,Y630),0)+IF(AA630&lt;&gt;"",COUNTIF('Jalon + top _horaire passage'!A:A,AA630),0)+IF(AB630&lt;&gt;"",COUNTIF('Jalon + top _horaire passage'!A:A,AB630),0)+IF(AD630&lt;&gt;"",COUNTIF('Jalon + top _horaire passage'!A:A,AD630),0)</f>
        <v>0</v>
      </c>
    </row>
    <row r="631" spans="1:44" x14ac:dyDescent="0.3">
      <c r="A631" s="77" t="s">
        <v>3418</v>
      </c>
      <c r="B631" s="159" t="s">
        <v>3419</v>
      </c>
      <c r="C631" s="78" t="s">
        <v>829</v>
      </c>
      <c r="D631" s="77" t="s">
        <v>42</v>
      </c>
      <c r="E631" s="77" t="s">
        <v>3418</v>
      </c>
      <c r="F631" s="77" t="s">
        <v>9775</v>
      </c>
      <c r="G631" s="77" t="s">
        <v>3414</v>
      </c>
      <c r="H631" s="77" t="s">
        <v>44</v>
      </c>
      <c r="I631" s="77" t="s">
        <v>221</v>
      </c>
      <c r="J631" s="77" t="s">
        <v>19</v>
      </c>
      <c r="K631" s="78" t="s">
        <v>34</v>
      </c>
      <c r="L631" s="77" t="s">
        <v>98</v>
      </c>
      <c r="M631" s="74" t="s">
        <v>12473</v>
      </c>
      <c r="N631" s="74" t="s">
        <v>13</v>
      </c>
      <c r="O631" s="159"/>
      <c r="P631" s="77" t="s">
        <v>3420</v>
      </c>
      <c r="Q631" s="77" t="s">
        <v>35</v>
      </c>
      <c r="R631" s="77" t="s">
        <v>3418</v>
      </c>
      <c r="S631" s="77"/>
      <c r="T631" s="77" t="s">
        <v>9241</v>
      </c>
      <c r="U631" s="77" t="s">
        <v>9241</v>
      </c>
      <c r="V631" s="74" t="s">
        <v>97</v>
      </c>
      <c r="W631" s="100"/>
      <c r="X631" s="99"/>
      <c r="Y631" s="99"/>
      <c r="Z631" s="100"/>
      <c r="AA631" s="99"/>
      <c r="AB631" s="99"/>
      <c r="AC631" s="100" t="s">
        <v>3418</v>
      </c>
      <c r="AD631" s="100" t="s">
        <v>3421</v>
      </c>
      <c r="AE631" s="83"/>
      <c r="AF631" s="54"/>
      <c r="AG631" s="78" t="s">
        <v>10998</v>
      </c>
      <c r="AH631" s="77" t="s">
        <v>222</v>
      </c>
      <c r="AI631" s="77" t="s">
        <v>830</v>
      </c>
      <c r="AJ631" s="77" t="s">
        <v>831</v>
      </c>
      <c r="AK631" s="77" t="s">
        <v>3416</v>
      </c>
      <c r="AL631" s="77" t="s">
        <v>3417</v>
      </c>
      <c r="AM631" s="77" t="s">
        <v>227</v>
      </c>
      <c r="AN631" s="77" t="s">
        <v>834</v>
      </c>
      <c r="AO631" s="77" t="s">
        <v>835</v>
      </c>
      <c r="AP631" s="77" t="s">
        <v>836</v>
      </c>
      <c r="AQ631" s="77"/>
      <c r="AR631" s="79">
        <f>COUNTIF('Jalon + top _horaire passage'!A:A,A631)+IF(W631&lt;&gt;"",COUNTIF('Jalon + top _horaire passage'!A:A,W631),0)+IF(X631&lt;&gt;"",COUNTIF('Jalon + top _horaire passage'!A:A,X631),0)+IF(Y631&lt;&gt;"",COUNTIF('Jalon + top _horaire passage'!A:A,Y631),0)+IF(AA631&lt;&gt;"",COUNTIF('Jalon + top _horaire passage'!A:A,AA631),0)+IF(AB631&lt;&gt;"",COUNTIF('Jalon + top _horaire passage'!A:A,AB631),0)+IF(AD631&lt;&gt;"",COUNTIF('Jalon + top _horaire passage'!A:A,AD631),0)</f>
        <v>0</v>
      </c>
    </row>
    <row r="632" spans="1:44" x14ac:dyDescent="0.3">
      <c r="A632" s="77" t="s">
        <v>3422</v>
      </c>
      <c r="B632" s="159" t="s">
        <v>3423</v>
      </c>
      <c r="C632" s="78" t="s">
        <v>40</v>
      </c>
      <c r="D632" s="77" t="s">
        <v>362</v>
      </c>
      <c r="E632" s="77" t="s">
        <v>3422</v>
      </c>
      <c r="F632" s="77" t="s">
        <v>2228</v>
      </c>
      <c r="G632" s="77" t="s">
        <v>639</v>
      </c>
      <c r="H632" s="77" t="s">
        <v>44</v>
      </c>
      <c r="I632" s="77" t="s">
        <v>39</v>
      </c>
      <c r="J632" s="77" t="s">
        <v>19</v>
      </c>
      <c r="K632" s="78" t="s">
        <v>18</v>
      </c>
      <c r="L632" s="77" t="s">
        <v>98</v>
      </c>
      <c r="M632" s="74" t="s">
        <v>12474</v>
      </c>
      <c r="N632" s="74" t="s">
        <v>10986</v>
      </c>
      <c r="O632" s="159"/>
      <c r="P632" s="77" t="s">
        <v>3424</v>
      </c>
      <c r="Q632" s="77" t="s">
        <v>30</v>
      </c>
      <c r="R632" s="77" t="s">
        <v>3422</v>
      </c>
      <c r="S632" s="77"/>
      <c r="T632" s="77"/>
      <c r="U632" s="77" t="s">
        <v>11251</v>
      </c>
      <c r="V632" s="74" t="s">
        <v>97</v>
      </c>
      <c r="W632" s="100"/>
      <c r="X632" s="99"/>
      <c r="Y632" s="99"/>
      <c r="Z632" s="100"/>
      <c r="AA632" s="99" t="s">
        <v>3427</v>
      </c>
      <c r="AB632" s="99"/>
      <c r="AC632" s="100" t="s">
        <v>3425</v>
      </c>
      <c r="AD632" s="100" t="s">
        <v>3426</v>
      </c>
      <c r="AE632" s="83"/>
      <c r="AF632" s="54"/>
      <c r="AG632" s="78" t="s">
        <v>10998</v>
      </c>
      <c r="AH632" s="77" t="s">
        <v>20</v>
      </c>
      <c r="AI632" s="77" t="s">
        <v>21</v>
      </c>
      <c r="AJ632" s="77" t="s">
        <v>46</v>
      </c>
      <c r="AK632" s="77" t="s">
        <v>47</v>
      </c>
      <c r="AL632" s="77" t="s">
        <v>48</v>
      </c>
      <c r="AM632" s="77" t="s">
        <v>25</v>
      </c>
      <c r="AN632" s="77" t="s">
        <v>49</v>
      </c>
      <c r="AO632" s="77" t="s">
        <v>50</v>
      </c>
      <c r="AP632" s="77" t="s">
        <v>51</v>
      </c>
      <c r="AQ632" s="77"/>
      <c r="AR632" s="79">
        <f>COUNTIF('Jalon + top _horaire passage'!A:A,A632)+IF(W632&lt;&gt;"",COUNTIF('Jalon + top _horaire passage'!A:A,W632),0)+IF(X632&lt;&gt;"",COUNTIF('Jalon + top _horaire passage'!A:A,X632),0)+IF(Y632&lt;&gt;"",COUNTIF('Jalon + top _horaire passage'!A:A,Y632),0)+IF(AA632&lt;&gt;"",COUNTIF('Jalon + top _horaire passage'!A:A,AA632),0)+IF(AB632&lt;&gt;"",COUNTIF('Jalon + top _horaire passage'!A:A,AB632),0)+IF(AD632&lt;&gt;"",COUNTIF('Jalon + top _horaire passage'!A:A,AD632),0)</f>
        <v>0</v>
      </c>
    </row>
    <row r="633" spans="1:44" x14ac:dyDescent="0.3">
      <c r="A633" s="77" t="s">
        <v>3429</v>
      </c>
      <c r="B633" s="159">
        <v>0</v>
      </c>
      <c r="C633" s="78" t="s">
        <v>165</v>
      </c>
      <c r="D633" s="77" t="s">
        <v>42</v>
      </c>
      <c r="E633" s="77" t="s">
        <v>3428</v>
      </c>
      <c r="F633" s="77" t="s">
        <v>1812</v>
      </c>
      <c r="G633" s="77" t="s">
        <v>1813</v>
      </c>
      <c r="H633" s="77" t="s">
        <v>44</v>
      </c>
      <c r="I633" s="77" t="s">
        <v>166</v>
      </c>
      <c r="J633" s="77" t="s">
        <v>19</v>
      </c>
      <c r="K633" s="78" t="s">
        <v>376</v>
      </c>
      <c r="L633" s="77" t="s">
        <v>98</v>
      </c>
      <c r="M633" s="74" t="s">
        <v>12473</v>
      </c>
      <c r="N633" s="74" t="s">
        <v>13</v>
      </c>
      <c r="O633" s="159"/>
      <c r="P633" s="77" t="s">
        <v>3430</v>
      </c>
      <c r="Q633" s="77" t="s">
        <v>372</v>
      </c>
      <c r="R633" s="77" t="s">
        <v>3429</v>
      </c>
      <c r="S633" s="77" t="s">
        <v>165</v>
      </c>
      <c r="T633" s="77" t="s">
        <v>9241</v>
      </c>
      <c r="U633" s="77" t="s">
        <v>3431</v>
      </c>
      <c r="V633" s="74" t="s">
        <v>97</v>
      </c>
      <c r="W633" s="102" t="s">
        <v>2137</v>
      </c>
      <c r="X633" s="99"/>
      <c r="Y633" s="102"/>
      <c r="Z633" s="100"/>
      <c r="AA633" s="99"/>
      <c r="AB633" s="99"/>
      <c r="AC633" s="100"/>
      <c r="AD633" s="100" t="s">
        <v>3432</v>
      </c>
      <c r="AE633" s="83"/>
      <c r="AF633" s="54"/>
      <c r="AG633" s="78" t="s">
        <v>12882</v>
      </c>
      <c r="AH633" s="77" t="s">
        <v>919</v>
      </c>
      <c r="AI633" s="77" t="s">
        <v>652</v>
      </c>
      <c r="AJ633" s="77" t="s">
        <v>167</v>
      </c>
      <c r="AK633" s="77" t="s">
        <v>168</v>
      </c>
      <c r="AL633" s="77" t="s">
        <v>169</v>
      </c>
      <c r="AM633" s="77" t="s">
        <v>170</v>
      </c>
      <c r="AN633" s="77" t="s">
        <v>171</v>
      </c>
      <c r="AO633" s="77" t="s">
        <v>172</v>
      </c>
      <c r="AP633" s="77" t="s">
        <v>173</v>
      </c>
      <c r="AQ633" s="77"/>
      <c r="AR633" s="79">
        <f>COUNTIF('Jalon + top _horaire passage'!A:A,A633)+IF(W633&lt;&gt;"",COUNTIF('Jalon + top _horaire passage'!A:A,W633),0)+IF(X633&lt;&gt;"",COUNTIF('Jalon + top _horaire passage'!A:A,X633),0)+IF(Y633&lt;&gt;"",COUNTIF('Jalon + top _horaire passage'!A:A,Y633),0)+IF(AA633&lt;&gt;"",COUNTIF('Jalon + top _horaire passage'!A:A,AA633),0)+IF(AB633&lt;&gt;"",COUNTIF('Jalon + top _horaire passage'!A:A,AB633),0)+IF(AD633&lt;&gt;"",COUNTIF('Jalon + top _horaire passage'!A:A,AD633),0)</f>
        <v>0</v>
      </c>
    </row>
    <row r="634" spans="1:44" x14ac:dyDescent="0.3">
      <c r="A634" s="77" t="s">
        <v>3433</v>
      </c>
      <c r="B634" s="159" t="s">
        <v>3434</v>
      </c>
      <c r="C634" s="78" t="s">
        <v>40</v>
      </c>
      <c r="D634" s="77" t="s">
        <v>42</v>
      </c>
      <c r="E634" s="77" t="s">
        <v>3433</v>
      </c>
      <c r="F634" s="77" t="s">
        <v>1808</v>
      </c>
      <c r="G634" s="77" t="s">
        <v>1347</v>
      </c>
      <c r="H634" s="77" t="s">
        <v>44</v>
      </c>
      <c r="I634" s="77" t="s">
        <v>39</v>
      </c>
      <c r="J634" s="77" t="s">
        <v>19</v>
      </c>
      <c r="K634" s="78" t="s">
        <v>34</v>
      </c>
      <c r="L634" s="77" t="s">
        <v>98</v>
      </c>
      <c r="M634" s="74" t="s">
        <v>12474</v>
      </c>
      <c r="N634" s="74" t="s">
        <v>13</v>
      </c>
      <c r="O634" s="159"/>
      <c r="P634" s="77" t="s">
        <v>3435</v>
      </c>
      <c r="Q634" s="77" t="s">
        <v>30</v>
      </c>
      <c r="R634" s="77" t="s">
        <v>3433</v>
      </c>
      <c r="S634" s="77"/>
      <c r="T634" s="77"/>
      <c r="U634" s="77" t="s">
        <v>11252</v>
      </c>
      <c r="V634" s="74" t="s">
        <v>97</v>
      </c>
      <c r="W634" s="100"/>
      <c r="X634" s="99"/>
      <c r="Y634" s="99"/>
      <c r="Z634" s="100"/>
      <c r="AA634" s="99" t="s">
        <v>3438</v>
      </c>
      <c r="AB634" s="99"/>
      <c r="AC634" s="100" t="s">
        <v>3436</v>
      </c>
      <c r="AD634" s="100" t="s">
        <v>3437</v>
      </c>
      <c r="AE634" s="83"/>
      <c r="AF634" s="54"/>
      <c r="AG634" s="78" t="s">
        <v>10998</v>
      </c>
      <c r="AH634" s="77" t="s">
        <v>354</v>
      </c>
      <c r="AI634" s="77" t="s">
        <v>1350</v>
      </c>
      <c r="AJ634" s="77" t="s">
        <v>1351</v>
      </c>
      <c r="AK634" s="77" t="s">
        <v>1352</v>
      </c>
      <c r="AL634" s="77" t="s">
        <v>1353</v>
      </c>
      <c r="AM634" s="77" t="s">
        <v>25</v>
      </c>
      <c r="AN634" s="77" t="s">
        <v>49</v>
      </c>
      <c r="AO634" s="77" t="s">
        <v>50</v>
      </c>
      <c r="AP634" s="77" t="s">
        <v>51</v>
      </c>
      <c r="AQ634" s="77"/>
      <c r="AR634" s="79">
        <f>COUNTIF('Jalon + top _horaire passage'!A:A,A634)+IF(W634&lt;&gt;"",COUNTIF('Jalon + top _horaire passage'!A:A,W634),0)+IF(X634&lt;&gt;"",COUNTIF('Jalon + top _horaire passage'!A:A,X634),0)+IF(Y634&lt;&gt;"",COUNTIF('Jalon + top _horaire passage'!A:A,Y634),0)+IF(AA634&lt;&gt;"",COUNTIF('Jalon + top _horaire passage'!A:A,AA634),0)+IF(AB634&lt;&gt;"",COUNTIF('Jalon + top _horaire passage'!A:A,AB634),0)+IF(AD634&lt;&gt;"",COUNTIF('Jalon + top _horaire passage'!A:A,AD634),0)</f>
        <v>0</v>
      </c>
    </row>
    <row r="635" spans="1:44" x14ac:dyDescent="0.3">
      <c r="A635" s="77" t="s">
        <v>3439</v>
      </c>
      <c r="B635" s="159" t="s">
        <v>3440</v>
      </c>
      <c r="C635" s="78" t="s">
        <v>40</v>
      </c>
      <c r="D635" s="77" t="s">
        <v>42</v>
      </c>
      <c r="E635" s="77" t="s">
        <v>3439</v>
      </c>
      <c r="F635" s="77" t="s">
        <v>1808</v>
      </c>
      <c r="G635" s="77" t="s">
        <v>1347</v>
      </c>
      <c r="H635" s="77" t="s">
        <v>44</v>
      </c>
      <c r="I635" s="77" t="s">
        <v>39</v>
      </c>
      <c r="J635" s="77" t="s">
        <v>19</v>
      </c>
      <c r="K635" s="78" t="s">
        <v>34</v>
      </c>
      <c r="L635" s="77" t="s">
        <v>98</v>
      </c>
      <c r="M635" s="74" t="s">
        <v>12474</v>
      </c>
      <c r="N635" s="74" t="s">
        <v>13</v>
      </c>
      <c r="O635" s="159"/>
      <c r="P635" s="77" t="s">
        <v>3435</v>
      </c>
      <c r="Q635" s="77" t="s">
        <v>30</v>
      </c>
      <c r="R635" s="77" t="s">
        <v>3439</v>
      </c>
      <c r="S635" s="77"/>
      <c r="T635" s="77"/>
      <c r="U635" s="77" t="s">
        <v>11253</v>
      </c>
      <c r="V635" s="74" t="s">
        <v>97</v>
      </c>
      <c r="W635" s="100"/>
      <c r="X635" s="99"/>
      <c r="Y635" s="99"/>
      <c r="Z635" s="100"/>
      <c r="AA635" s="99" t="s">
        <v>3443</v>
      </c>
      <c r="AB635" s="99"/>
      <c r="AC635" s="100" t="s">
        <v>3441</v>
      </c>
      <c r="AD635" s="100" t="s">
        <v>3442</v>
      </c>
      <c r="AE635" s="83"/>
      <c r="AF635" s="54"/>
      <c r="AG635" s="78" t="s">
        <v>10998</v>
      </c>
      <c r="AH635" s="77" t="s">
        <v>354</v>
      </c>
      <c r="AI635" s="77" t="s">
        <v>1350</v>
      </c>
      <c r="AJ635" s="77" t="s">
        <v>1351</v>
      </c>
      <c r="AK635" s="77" t="s">
        <v>1352</v>
      </c>
      <c r="AL635" s="77" t="s">
        <v>1353</v>
      </c>
      <c r="AM635" s="77" t="s">
        <v>25</v>
      </c>
      <c r="AN635" s="77" t="s">
        <v>49</v>
      </c>
      <c r="AO635" s="77" t="s">
        <v>50</v>
      </c>
      <c r="AP635" s="77" t="s">
        <v>51</v>
      </c>
      <c r="AQ635" s="77"/>
      <c r="AR635" s="79">
        <f>COUNTIF('Jalon + top _horaire passage'!A:A,A635)+IF(W635&lt;&gt;"",COUNTIF('Jalon + top _horaire passage'!A:A,W635),0)+IF(X635&lt;&gt;"",COUNTIF('Jalon + top _horaire passage'!A:A,X635),0)+IF(Y635&lt;&gt;"",COUNTIF('Jalon + top _horaire passage'!A:A,Y635),0)+IF(AA635&lt;&gt;"",COUNTIF('Jalon + top _horaire passage'!A:A,AA635),0)+IF(AB635&lt;&gt;"",COUNTIF('Jalon + top _horaire passage'!A:A,AB635),0)+IF(AD635&lt;&gt;"",COUNTIF('Jalon + top _horaire passage'!A:A,AD635),0)</f>
        <v>0</v>
      </c>
    </row>
    <row r="636" spans="1:44" x14ac:dyDescent="0.3">
      <c r="A636" s="77" t="s">
        <v>3444</v>
      </c>
      <c r="B636" s="159" t="s">
        <v>3445</v>
      </c>
      <c r="C636" s="78" t="s">
        <v>40</v>
      </c>
      <c r="D636" s="77" t="s">
        <v>42</v>
      </c>
      <c r="E636" s="77" t="s">
        <v>3444</v>
      </c>
      <c r="F636" s="77" t="s">
        <v>2228</v>
      </c>
      <c r="G636" s="77" t="s">
        <v>639</v>
      </c>
      <c r="H636" s="77" t="s">
        <v>44</v>
      </c>
      <c r="I636" s="77" t="s">
        <v>39</v>
      </c>
      <c r="J636" s="77" t="s">
        <v>237</v>
      </c>
      <c r="K636" s="78" t="s">
        <v>34</v>
      </c>
      <c r="L636" s="77" t="s">
        <v>98</v>
      </c>
      <c r="M636" s="74" t="s">
        <v>12474</v>
      </c>
      <c r="N636" s="74" t="s">
        <v>13</v>
      </c>
      <c r="O636" s="159"/>
      <c r="P636" s="77" t="s">
        <v>3446</v>
      </c>
      <c r="Q636" s="77" t="s">
        <v>30</v>
      </c>
      <c r="R636" s="77" t="s">
        <v>3444</v>
      </c>
      <c r="S636" s="77"/>
      <c r="T636" s="77"/>
      <c r="U636" s="77" t="s">
        <v>11254</v>
      </c>
      <c r="V636" s="74" t="s">
        <v>97</v>
      </c>
      <c r="W636" s="100"/>
      <c r="X636" s="99"/>
      <c r="Y636" s="99"/>
      <c r="Z636" s="100"/>
      <c r="AA636" s="99" t="s">
        <v>3449</v>
      </c>
      <c r="AB636" s="99"/>
      <c r="AC636" s="100" t="s">
        <v>3447</v>
      </c>
      <c r="AD636" s="100" t="s">
        <v>3448</v>
      </c>
      <c r="AE636" s="83"/>
      <c r="AF636" s="54"/>
      <c r="AG636" s="78" t="s">
        <v>10998</v>
      </c>
      <c r="AH636" s="77" t="s">
        <v>20</v>
      </c>
      <c r="AI636" s="77" t="s">
        <v>21</v>
      </c>
      <c r="AJ636" s="77" t="s">
        <v>46</v>
      </c>
      <c r="AK636" s="77" t="s">
        <v>47</v>
      </c>
      <c r="AL636" s="77" t="s">
        <v>48</v>
      </c>
      <c r="AM636" s="77" t="s">
        <v>25</v>
      </c>
      <c r="AN636" s="77" t="s">
        <v>49</v>
      </c>
      <c r="AO636" s="77" t="s">
        <v>50</v>
      </c>
      <c r="AP636" s="77" t="s">
        <v>51</v>
      </c>
      <c r="AQ636" s="77"/>
      <c r="AR636" s="79">
        <f>COUNTIF('Jalon + top _horaire passage'!A:A,A636)+IF(W636&lt;&gt;"",COUNTIF('Jalon + top _horaire passage'!A:A,W636),0)+IF(X636&lt;&gt;"",COUNTIF('Jalon + top _horaire passage'!A:A,X636),0)+IF(Y636&lt;&gt;"",COUNTIF('Jalon + top _horaire passage'!A:A,Y636),0)+IF(AA636&lt;&gt;"",COUNTIF('Jalon + top _horaire passage'!A:A,AA636),0)+IF(AB636&lt;&gt;"",COUNTIF('Jalon + top _horaire passage'!A:A,AB636),0)+IF(AD636&lt;&gt;"",COUNTIF('Jalon + top _horaire passage'!A:A,AD636),0)</f>
        <v>0</v>
      </c>
    </row>
    <row r="637" spans="1:44" x14ac:dyDescent="0.3">
      <c r="A637" s="77" t="s">
        <v>3450</v>
      </c>
      <c r="B637" s="159" t="s">
        <v>3452</v>
      </c>
      <c r="C637" s="78" t="s">
        <v>59</v>
      </c>
      <c r="D637" s="77" t="s">
        <v>42</v>
      </c>
      <c r="E637" s="77" t="s">
        <v>3450</v>
      </c>
      <c r="F637" s="77" t="s">
        <v>10309</v>
      </c>
      <c r="G637" s="77" t="s">
        <v>3451</v>
      </c>
      <c r="H637" s="77" t="s">
        <v>44</v>
      </c>
      <c r="I637" s="77" t="s">
        <v>17</v>
      </c>
      <c r="J637" s="77" t="s">
        <v>19</v>
      </c>
      <c r="K637" s="78" t="s">
        <v>34</v>
      </c>
      <c r="L637" s="77" t="s">
        <v>98</v>
      </c>
      <c r="M637" s="74" t="s">
        <v>12473</v>
      </c>
      <c r="N637" s="74" t="s">
        <v>13</v>
      </c>
      <c r="O637" s="159"/>
      <c r="P637" s="77" t="s">
        <v>3453</v>
      </c>
      <c r="Q637" s="77" t="s">
        <v>30</v>
      </c>
      <c r="R637" s="77" t="s">
        <v>3450</v>
      </c>
      <c r="S637" s="77"/>
      <c r="T637" s="77"/>
      <c r="U637" s="77" t="s">
        <v>11545</v>
      </c>
      <c r="V637" s="74" t="s">
        <v>97</v>
      </c>
      <c r="W637" s="100"/>
      <c r="X637" s="99"/>
      <c r="Y637" s="99"/>
      <c r="Z637" s="100"/>
      <c r="AA637" s="99" t="s">
        <v>3456</v>
      </c>
      <c r="AB637" s="99"/>
      <c r="AC637" s="100" t="s">
        <v>3454</v>
      </c>
      <c r="AD637" s="100" t="s">
        <v>3455</v>
      </c>
      <c r="AE637" s="83"/>
      <c r="AF637" s="54"/>
      <c r="AG637" s="78" t="s">
        <v>10998</v>
      </c>
      <c r="AH637" s="77" t="s">
        <v>20</v>
      </c>
      <c r="AI637" s="77" t="s">
        <v>305</v>
      </c>
      <c r="AJ637" s="77" t="s">
        <v>306</v>
      </c>
      <c r="AK637" s="77" t="s">
        <v>307</v>
      </c>
      <c r="AL637" s="77" t="s">
        <v>815</v>
      </c>
      <c r="AM637" s="77" t="s">
        <v>25</v>
      </c>
      <c r="AN637" s="77" t="s">
        <v>309</v>
      </c>
      <c r="AO637" s="77" t="s">
        <v>310</v>
      </c>
      <c r="AP637" s="77" t="s">
        <v>311</v>
      </c>
      <c r="AQ637" s="77"/>
      <c r="AR637" s="79">
        <f>COUNTIF('Jalon + top _horaire passage'!A:A,A637)+IF(W637&lt;&gt;"",COUNTIF('Jalon + top _horaire passage'!A:A,W637),0)+IF(X637&lt;&gt;"",COUNTIF('Jalon + top _horaire passage'!A:A,X637),0)+IF(Y637&lt;&gt;"",COUNTIF('Jalon + top _horaire passage'!A:A,Y637),0)+IF(AA637&lt;&gt;"",COUNTIF('Jalon + top _horaire passage'!A:A,AA637),0)+IF(AB637&lt;&gt;"",COUNTIF('Jalon + top _horaire passage'!A:A,AB637),0)+IF(AD637&lt;&gt;"",COUNTIF('Jalon + top _horaire passage'!A:A,AD637),0)</f>
        <v>0</v>
      </c>
    </row>
    <row r="638" spans="1:44" x14ac:dyDescent="0.3">
      <c r="A638" s="77" t="s">
        <v>3457</v>
      </c>
      <c r="B638" s="159" t="s">
        <v>12812</v>
      </c>
      <c r="C638" s="78" t="s">
        <v>892</v>
      </c>
      <c r="D638" s="77" t="s">
        <v>42</v>
      </c>
      <c r="E638" s="77" t="s">
        <v>3457</v>
      </c>
      <c r="F638" s="77" t="s">
        <v>2956</v>
      </c>
      <c r="G638" s="77" t="s">
        <v>3576</v>
      </c>
      <c r="H638" s="77" t="s">
        <v>44</v>
      </c>
      <c r="I638" s="77" t="s">
        <v>221</v>
      </c>
      <c r="J638" s="77" t="s">
        <v>237</v>
      </c>
      <c r="K638" s="78" t="s">
        <v>34</v>
      </c>
      <c r="L638" s="77" t="s">
        <v>98</v>
      </c>
      <c r="M638" s="74" t="s">
        <v>12473</v>
      </c>
      <c r="N638" s="74" t="s">
        <v>13</v>
      </c>
      <c r="O638" s="159"/>
      <c r="P638" s="77" t="s">
        <v>3458</v>
      </c>
      <c r="Q638" s="77" t="s">
        <v>30</v>
      </c>
      <c r="R638" s="77" t="s">
        <v>3457</v>
      </c>
      <c r="S638" s="77"/>
      <c r="T638" s="77"/>
      <c r="U638" s="77" t="s">
        <v>11117</v>
      </c>
      <c r="V638" s="74" t="s">
        <v>97</v>
      </c>
      <c r="W638" s="100"/>
      <c r="X638" s="99"/>
      <c r="Y638" s="99"/>
      <c r="Z638" s="100"/>
      <c r="AA638" s="99" t="s">
        <v>3461</v>
      </c>
      <c r="AB638" s="99"/>
      <c r="AC638" s="100" t="s">
        <v>3459</v>
      </c>
      <c r="AD638" s="100" t="s">
        <v>3460</v>
      </c>
      <c r="AE638" s="83"/>
      <c r="AF638" s="54"/>
      <c r="AG638" s="78" t="s">
        <v>10998</v>
      </c>
      <c r="AH638" s="77" t="s">
        <v>20</v>
      </c>
      <c r="AI638" s="77" t="s">
        <v>21</v>
      </c>
      <c r="AJ638" s="77" t="s">
        <v>22</v>
      </c>
      <c r="AK638" s="77" t="s">
        <v>200</v>
      </c>
      <c r="AL638" s="77" t="s">
        <v>201</v>
      </c>
      <c r="AM638" s="77" t="s">
        <v>25</v>
      </c>
      <c r="AN638" s="77" t="s">
        <v>202</v>
      </c>
      <c r="AO638" s="77" t="s">
        <v>203</v>
      </c>
      <c r="AP638" s="77" t="s">
        <v>204</v>
      </c>
      <c r="AQ638" s="77"/>
      <c r="AR638" s="79">
        <f>COUNTIF('Jalon + top _horaire passage'!A:A,A638)+IF(W638&lt;&gt;"",COUNTIF('Jalon + top _horaire passage'!A:A,W638),0)+IF(X638&lt;&gt;"",COUNTIF('Jalon + top _horaire passage'!A:A,X638),0)+IF(Y638&lt;&gt;"",COUNTIF('Jalon + top _horaire passage'!A:A,Y638),0)+IF(AA638&lt;&gt;"",COUNTIF('Jalon + top _horaire passage'!A:A,AA638),0)+IF(AB638&lt;&gt;"",COUNTIF('Jalon + top _horaire passage'!A:A,AB638),0)+IF(AD638&lt;&gt;"",COUNTIF('Jalon + top _horaire passage'!A:A,AD638),0)</f>
        <v>0</v>
      </c>
    </row>
    <row r="639" spans="1:44" x14ac:dyDescent="0.3">
      <c r="A639" s="77" t="s">
        <v>3462</v>
      </c>
      <c r="B639" s="159" t="s">
        <v>3463</v>
      </c>
      <c r="C639" s="78" t="s">
        <v>40</v>
      </c>
      <c r="D639" s="77" t="s">
        <v>42</v>
      </c>
      <c r="E639" s="77" t="s">
        <v>3462</v>
      </c>
      <c r="F639" s="77" t="s">
        <v>10315</v>
      </c>
      <c r="G639" s="77" t="s">
        <v>732</v>
      </c>
      <c r="H639" s="77" t="s">
        <v>44</v>
      </c>
      <c r="I639" s="77" t="s">
        <v>39</v>
      </c>
      <c r="J639" s="77" t="s">
        <v>237</v>
      </c>
      <c r="K639" s="78" t="s">
        <v>34</v>
      </c>
      <c r="L639" s="77" t="s">
        <v>98</v>
      </c>
      <c r="M639" s="74" t="s">
        <v>12475</v>
      </c>
      <c r="N639" s="74" t="s">
        <v>13</v>
      </c>
      <c r="O639" s="159"/>
      <c r="P639" s="77" t="s">
        <v>3464</v>
      </c>
      <c r="Q639" s="77" t="s">
        <v>30</v>
      </c>
      <c r="R639" s="77" t="s">
        <v>3462</v>
      </c>
      <c r="S639" s="77"/>
      <c r="T639" s="77"/>
      <c r="U639" s="77" t="s">
        <v>11288</v>
      </c>
      <c r="V639" s="74" t="s">
        <v>97</v>
      </c>
      <c r="W639" s="100"/>
      <c r="X639" s="99"/>
      <c r="Y639" s="99"/>
      <c r="Z639" s="100"/>
      <c r="AA639" s="99" t="s">
        <v>3467</v>
      </c>
      <c r="AB639" s="99"/>
      <c r="AC639" s="100" t="s">
        <v>3465</v>
      </c>
      <c r="AD639" s="100" t="s">
        <v>3466</v>
      </c>
      <c r="AE639" s="83"/>
      <c r="AF639" s="54"/>
      <c r="AG639" s="78" t="s">
        <v>10998</v>
      </c>
      <c r="AH639" s="77" t="s">
        <v>20</v>
      </c>
      <c r="AI639" s="77" t="s">
        <v>21</v>
      </c>
      <c r="AJ639" s="77" t="s">
        <v>46</v>
      </c>
      <c r="AK639" s="77" t="s">
        <v>47</v>
      </c>
      <c r="AL639" s="77" t="s">
        <v>738</v>
      </c>
      <c r="AM639" s="77" t="s">
        <v>25</v>
      </c>
      <c r="AN639" s="77" t="s">
        <v>49</v>
      </c>
      <c r="AO639" s="77" t="s">
        <v>50</v>
      </c>
      <c r="AP639" s="77" t="s">
        <v>51</v>
      </c>
      <c r="AQ639" s="77"/>
      <c r="AR639" s="79">
        <f>COUNTIF('Jalon + top _horaire passage'!A:A,A639)+IF(W639&lt;&gt;"",COUNTIF('Jalon + top _horaire passage'!A:A,W639),0)+IF(X639&lt;&gt;"",COUNTIF('Jalon + top _horaire passage'!A:A,X639),0)+IF(Y639&lt;&gt;"",COUNTIF('Jalon + top _horaire passage'!A:A,Y639),0)+IF(AA639&lt;&gt;"",COUNTIF('Jalon + top _horaire passage'!A:A,AA639),0)+IF(AB639&lt;&gt;"",COUNTIF('Jalon + top _horaire passage'!A:A,AB639),0)+IF(AD639&lt;&gt;"",COUNTIF('Jalon + top _horaire passage'!A:A,AD639),0)</f>
        <v>0</v>
      </c>
    </row>
    <row r="640" spans="1:44" x14ac:dyDescent="0.3">
      <c r="A640" s="77" t="s">
        <v>3468</v>
      </c>
      <c r="B640" s="159" t="s">
        <v>3470</v>
      </c>
      <c r="C640" s="78" t="s">
        <v>829</v>
      </c>
      <c r="D640" s="77" t="s">
        <v>42</v>
      </c>
      <c r="E640" s="77" t="s">
        <v>3468</v>
      </c>
      <c r="F640" s="77" t="s">
        <v>3505</v>
      </c>
      <c r="G640" s="77" t="s">
        <v>3469</v>
      </c>
      <c r="H640" s="77" t="s">
        <v>44</v>
      </c>
      <c r="I640" s="77" t="s">
        <v>221</v>
      </c>
      <c r="J640" s="77" t="s">
        <v>571</v>
      </c>
      <c r="K640" s="78" t="s">
        <v>34</v>
      </c>
      <c r="L640" s="77" t="s">
        <v>98</v>
      </c>
      <c r="M640" s="74" t="s">
        <v>12473</v>
      </c>
      <c r="N640" s="74" t="s">
        <v>13</v>
      </c>
      <c r="O640" s="159"/>
      <c r="P640" s="77" t="s">
        <v>3471</v>
      </c>
      <c r="Q640" s="77" t="s">
        <v>35</v>
      </c>
      <c r="R640" s="77" t="s">
        <v>3468</v>
      </c>
      <c r="S640" s="77"/>
      <c r="T640" s="77" t="s">
        <v>9241</v>
      </c>
      <c r="U640" s="77" t="s">
        <v>9241</v>
      </c>
      <c r="V640" s="74" t="s">
        <v>216</v>
      </c>
      <c r="W640" s="100"/>
      <c r="X640" s="99"/>
      <c r="Y640" s="99"/>
      <c r="Z640" s="100"/>
      <c r="AA640" s="99"/>
      <c r="AB640" s="99"/>
      <c r="AC640" s="100" t="s">
        <v>3468</v>
      </c>
      <c r="AD640" s="100" t="s">
        <v>3472</v>
      </c>
      <c r="AE640" s="83"/>
      <c r="AF640" s="54"/>
      <c r="AG640" s="78" t="s">
        <v>12307</v>
      </c>
      <c r="AH640" s="77" t="s">
        <v>222</v>
      </c>
      <c r="AI640" s="77" t="s">
        <v>830</v>
      </c>
      <c r="AJ640" s="77" t="s">
        <v>831</v>
      </c>
      <c r="AK640" s="77" t="s">
        <v>3416</v>
      </c>
      <c r="AL640" s="77" t="s">
        <v>3417</v>
      </c>
      <c r="AM640" s="77" t="s">
        <v>227</v>
      </c>
      <c r="AN640" s="77" t="s">
        <v>834</v>
      </c>
      <c r="AO640" s="77" t="s">
        <v>835</v>
      </c>
      <c r="AP640" s="77" t="s">
        <v>836</v>
      </c>
      <c r="AQ640" s="77"/>
      <c r="AR640" s="79">
        <f>COUNTIF('Jalon + top _horaire passage'!A:A,A640)+IF(W640&lt;&gt;"",COUNTIF('Jalon + top _horaire passage'!A:A,W640),0)+IF(X640&lt;&gt;"",COUNTIF('Jalon + top _horaire passage'!A:A,X640),0)+IF(Y640&lt;&gt;"",COUNTIF('Jalon + top _horaire passage'!A:A,Y640),0)+IF(AA640&lt;&gt;"",COUNTIF('Jalon + top _horaire passage'!A:A,AA640),0)+IF(AB640&lt;&gt;"",COUNTIF('Jalon + top _horaire passage'!A:A,AB640),0)+IF(AD640&lt;&gt;"",COUNTIF('Jalon + top _horaire passage'!A:A,AD640),0)</f>
        <v>0</v>
      </c>
    </row>
    <row r="641" spans="1:44" x14ac:dyDescent="0.3">
      <c r="A641" s="77" t="s">
        <v>3474</v>
      </c>
      <c r="B641" s="159" t="s">
        <v>12</v>
      </c>
      <c r="C641" s="78" t="s">
        <v>829</v>
      </c>
      <c r="D641" s="77" t="s">
        <v>3473</v>
      </c>
      <c r="E641" s="77" t="s">
        <v>3474</v>
      </c>
      <c r="F641" s="77" t="s">
        <v>12349</v>
      </c>
      <c r="G641" s="77" t="s">
        <v>825</v>
      </c>
      <c r="H641" s="77" t="s">
        <v>44</v>
      </c>
      <c r="I641" s="77" t="s">
        <v>221</v>
      </c>
      <c r="J641" s="77" t="s">
        <v>571</v>
      </c>
      <c r="K641" s="78" t="s">
        <v>18</v>
      </c>
      <c r="L641" s="77" t="s">
        <v>98</v>
      </c>
      <c r="M641" s="74" t="s">
        <v>12473</v>
      </c>
      <c r="N641" s="74" t="s">
        <v>10986</v>
      </c>
      <c r="O641" s="159"/>
      <c r="P641" s="77"/>
      <c r="Q641" s="77" t="s">
        <v>35</v>
      </c>
      <c r="R641" s="77" t="s">
        <v>3474</v>
      </c>
      <c r="S641" s="77"/>
      <c r="T641" s="77" t="s">
        <v>9241</v>
      </c>
      <c r="U641" s="77" t="s">
        <v>9241</v>
      </c>
      <c r="V641" s="74" t="s">
        <v>216</v>
      </c>
      <c r="W641" s="100"/>
      <c r="X641" s="99"/>
      <c r="Y641" s="99"/>
      <c r="Z641" s="100"/>
      <c r="AA641" s="99"/>
      <c r="AB641" s="99"/>
      <c r="AC641" s="100" t="s">
        <v>3474</v>
      </c>
      <c r="AD641" s="100" t="s">
        <v>3475</v>
      </c>
      <c r="AE641" s="83"/>
      <c r="AF641" s="54"/>
      <c r="AG641" s="78" t="s">
        <v>12307</v>
      </c>
      <c r="AH641" s="77" t="s">
        <v>222</v>
      </c>
      <c r="AI641" s="77" t="s">
        <v>830</v>
      </c>
      <c r="AJ641" s="77" t="s">
        <v>831</v>
      </c>
      <c r="AK641" s="77" t="s">
        <v>832</v>
      </c>
      <c r="AL641" s="77" t="s">
        <v>833</v>
      </c>
      <c r="AM641" s="77" t="s">
        <v>227</v>
      </c>
      <c r="AN641" s="77" t="s">
        <v>834</v>
      </c>
      <c r="AO641" s="77" t="s">
        <v>835</v>
      </c>
      <c r="AP641" s="77" t="s">
        <v>836</v>
      </c>
      <c r="AQ641" s="77"/>
      <c r="AR641" s="79">
        <f>COUNTIF('Jalon + top _horaire passage'!A:A,A641)+IF(W641&lt;&gt;"",COUNTIF('Jalon + top _horaire passage'!A:A,W641),0)+IF(X641&lt;&gt;"",COUNTIF('Jalon + top _horaire passage'!A:A,X641),0)+IF(Y641&lt;&gt;"",COUNTIF('Jalon + top _horaire passage'!A:A,Y641),0)+IF(AA641&lt;&gt;"",COUNTIF('Jalon + top _horaire passage'!A:A,AA641),0)+IF(AB641&lt;&gt;"",COUNTIF('Jalon + top _horaire passage'!A:A,AB641),0)+IF(AD641&lt;&gt;"",COUNTIF('Jalon + top _horaire passage'!A:A,AD641),0)</f>
        <v>0</v>
      </c>
    </row>
    <row r="642" spans="1:44" x14ac:dyDescent="0.3">
      <c r="A642" s="77" t="s">
        <v>3477</v>
      </c>
      <c r="B642" s="159" t="s">
        <v>3478</v>
      </c>
      <c r="C642" s="78" t="s">
        <v>829</v>
      </c>
      <c r="D642" s="77" t="s">
        <v>42</v>
      </c>
      <c r="E642" s="77" t="s">
        <v>3476</v>
      </c>
      <c r="F642" s="77" t="s">
        <v>3505</v>
      </c>
      <c r="G642" s="77" t="s">
        <v>3469</v>
      </c>
      <c r="H642" s="77" t="s">
        <v>44</v>
      </c>
      <c r="I642" s="77" t="s">
        <v>221</v>
      </c>
      <c r="J642" s="77" t="s">
        <v>19</v>
      </c>
      <c r="K642" s="78" t="s">
        <v>34</v>
      </c>
      <c r="L642" s="77" t="s">
        <v>98</v>
      </c>
      <c r="M642" s="74" t="s">
        <v>12473</v>
      </c>
      <c r="N642" s="74" t="s">
        <v>13</v>
      </c>
      <c r="O642" s="159"/>
      <c r="P642" s="77" t="s">
        <v>3479</v>
      </c>
      <c r="Q642" s="77" t="s">
        <v>35</v>
      </c>
      <c r="R642" s="77" t="s">
        <v>3477</v>
      </c>
      <c r="S642" s="77"/>
      <c r="T642" s="77" t="s">
        <v>9241</v>
      </c>
      <c r="U642" s="77" t="s">
        <v>3476</v>
      </c>
      <c r="V642" s="74" t="s">
        <v>216</v>
      </c>
      <c r="W642" s="100"/>
      <c r="X642" s="99"/>
      <c r="Y642" s="99"/>
      <c r="Z642" s="100"/>
      <c r="AA642" s="99" t="s">
        <v>3482</v>
      </c>
      <c r="AB642" s="99"/>
      <c r="AC642" s="100" t="s">
        <v>3480</v>
      </c>
      <c r="AD642" s="100" t="s">
        <v>3481</v>
      </c>
      <c r="AE642" s="83"/>
      <c r="AF642" s="54"/>
      <c r="AG642" s="78" t="s">
        <v>12307</v>
      </c>
      <c r="AH642" s="77" t="s">
        <v>222</v>
      </c>
      <c r="AI642" s="77" t="s">
        <v>830</v>
      </c>
      <c r="AJ642" s="77" t="s">
        <v>831</v>
      </c>
      <c r="AK642" s="77" t="s">
        <v>3416</v>
      </c>
      <c r="AL642" s="77" t="s">
        <v>3417</v>
      </c>
      <c r="AM642" s="77" t="s">
        <v>227</v>
      </c>
      <c r="AN642" s="77" t="s">
        <v>834</v>
      </c>
      <c r="AO642" s="77" t="s">
        <v>835</v>
      </c>
      <c r="AP642" s="77" t="s">
        <v>836</v>
      </c>
      <c r="AQ642" s="77"/>
      <c r="AR642" s="79">
        <f>COUNTIF('Jalon + top _horaire passage'!A:A,A642)+IF(W642&lt;&gt;"",COUNTIF('Jalon + top _horaire passage'!A:A,W642),0)+IF(X642&lt;&gt;"",COUNTIF('Jalon + top _horaire passage'!A:A,X642),0)+IF(Y642&lt;&gt;"",COUNTIF('Jalon + top _horaire passage'!A:A,Y642),0)+IF(AA642&lt;&gt;"",COUNTIF('Jalon + top _horaire passage'!A:A,AA642),0)+IF(AB642&lt;&gt;"",COUNTIF('Jalon + top _horaire passage'!A:A,AB642),0)+IF(AD642&lt;&gt;"",COUNTIF('Jalon + top _horaire passage'!A:A,AD642),0)</f>
        <v>0</v>
      </c>
    </row>
    <row r="643" spans="1:44" x14ac:dyDescent="0.3">
      <c r="A643" s="77" t="s">
        <v>3483</v>
      </c>
      <c r="B643" s="159" t="s">
        <v>3478</v>
      </c>
      <c r="C643" s="78" t="s">
        <v>829</v>
      </c>
      <c r="D643" s="77" t="s">
        <v>42</v>
      </c>
      <c r="E643" s="77" t="s">
        <v>3476</v>
      </c>
      <c r="F643" s="77" t="s">
        <v>3505</v>
      </c>
      <c r="G643" s="77" t="s">
        <v>3469</v>
      </c>
      <c r="H643" s="77" t="s">
        <v>44</v>
      </c>
      <c r="I643" s="77" t="s">
        <v>221</v>
      </c>
      <c r="J643" s="77" t="s">
        <v>19</v>
      </c>
      <c r="K643" s="78" t="s">
        <v>34</v>
      </c>
      <c r="L643" s="77" t="s">
        <v>15</v>
      </c>
      <c r="M643" s="74" t="s">
        <v>12473</v>
      </c>
      <c r="N643" s="74" t="s">
        <v>13</v>
      </c>
      <c r="O643" s="159"/>
      <c r="P643" s="77" t="s">
        <v>3479</v>
      </c>
      <c r="Q643" s="77" t="s">
        <v>35</v>
      </c>
      <c r="R643" s="77" t="s">
        <v>3483</v>
      </c>
      <c r="S643" s="77"/>
      <c r="T643" s="77"/>
      <c r="U643" s="77" t="s">
        <v>3476</v>
      </c>
      <c r="V643" s="74" t="s">
        <v>216</v>
      </c>
      <c r="W643" s="100"/>
      <c r="X643" s="99"/>
      <c r="Y643" s="99"/>
      <c r="Z643" s="100"/>
      <c r="AA643" s="99" t="s">
        <v>3482</v>
      </c>
      <c r="AB643" s="99"/>
      <c r="AC643" s="100" t="s">
        <v>3484</v>
      </c>
      <c r="AD643" s="100" t="s">
        <v>3485</v>
      </c>
      <c r="AE643" s="83"/>
      <c r="AF643" s="54"/>
      <c r="AG643" s="78" t="s">
        <v>12307</v>
      </c>
      <c r="AH643" s="77" t="s">
        <v>222</v>
      </c>
      <c r="AI643" s="77" t="s">
        <v>830</v>
      </c>
      <c r="AJ643" s="77" t="s">
        <v>831</v>
      </c>
      <c r="AK643" s="77" t="s">
        <v>3416</v>
      </c>
      <c r="AL643" s="77" t="s">
        <v>3417</v>
      </c>
      <c r="AM643" s="77" t="s">
        <v>227</v>
      </c>
      <c r="AN643" s="77" t="s">
        <v>834</v>
      </c>
      <c r="AO643" s="77" t="s">
        <v>835</v>
      </c>
      <c r="AP643" s="77" t="s">
        <v>836</v>
      </c>
      <c r="AQ643" s="77"/>
      <c r="AR643" s="79">
        <f>COUNTIF('Jalon + top _horaire passage'!A:A,A643)+IF(W643&lt;&gt;"",COUNTIF('Jalon + top _horaire passage'!A:A,W643),0)+IF(X643&lt;&gt;"",COUNTIF('Jalon + top _horaire passage'!A:A,X643),0)+IF(Y643&lt;&gt;"",COUNTIF('Jalon + top _horaire passage'!A:A,Y643),0)+IF(AA643&lt;&gt;"",COUNTIF('Jalon + top _horaire passage'!A:A,AA643),0)+IF(AB643&lt;&gt;"",COUNTIF('Jalon + top _horaire passage'!A:A,AB643),0)+IF(AD643&lt;&gt;"",COUNTIF('Jalon + top _horaire passage'!A:A,AD643),0)</f>
        <v>0</v>
      </c>
    </row>
    <row r="644" spans="1:44" x14ac:dyDescent="0.3">
      <c r="A644" s="77" t="s">
        <v>3486</v>
      </c>
      <c r="B644" s="159" t="s">
        <v>12780</v>
      </c>
      <c r="C644" s="78" t="s">
        <v>829</v>
      </c>
      <c r="D644" s="77" t="s">
        <v>42</v>
      </c>
      <c r="E644" s="77" t="s">
        <v>3486</v>
      </c>
      <c r="F644" s="77" t="s">
        <v>3505</v>
      </c>
      <c r="G644" s="77" t="s">
        <v>3469</v>
      </c>
      <c r="H644" s="77" t="s">
        <v>44</v>
      </c>
      <c r="I644" s="77" t="s">
        <v>221</v>
      </c>
      <c r="J644" s="77" t="s">
        <v>571</v>
      </c>
      <c r="K644" s="78" t="s">
        <v>34</v>
      </c>
      <c r="L644" s="77" t="s">
        <v>98</v>
      </c>
      <c r="M644" s="74" t="s">
        <v>12473</v>
      </c>
      <c r="N644" s="74" t="s">
        <v>13</v>
      </c>
      <c r="O644" s="159" t="s">
        <v>12470</v>
      </c>
      <c r="P644" s="77" t="s">
        <v>3487</v>
      </c>
      <c r="Q644" s="77" t="s">
        <v>35</v>
      </c>
      <c r="R644" s="77" t="s">
        <v>3486</v>
      </c>
      <c r="S644" s="77"/>
      <c r="T644" s="77" t="s">
        <v>9241</v>
      </c>
      <c r="U644" s="77" t="s">
        <v>9241</v>
      </c>
      <c r="V644" s="74" t="s">
        <v>216</v>
      </c>
      <c r="W644" s="100"/>
      <c r="X644" s="99"/>
      <c r="Y644" s="99"/>
      <c r="Z644" s="100"/>
      <c r="AA644" s="99"/>
      <c r="AB644" s="99"/>
      <c r="AC644" s="100" t="s">
        <v>3488</v>
      </c>
      <c r="AD644" s="100" t="s">
        <v>3489</v>
      </c>
      <c r="AE644" s="83"/>
      <c r="AF644" s="54"/>
      <c r="AG644" s="78" t="s">
        <v>12307</v>
      </c>
      <c r="AH644" s="77" t="s">
        <v>222</v>
      </c>
      <c r="AI644" s="77" t="s">
        <v>830</v>
      </c>
      <c r="AJ644" s="77" t="s">
        <v>831</v>
      </c>
      <c r="AK644" s="77" t="s">
        <v>3416</v>
      </c>
      <c r="AL644" s="77" t="s">
        <v>3417</v>
      </c>
      <c r="AM644" s="77" t="s">
        <v>227</v>
      </c>
      <c r="AN644" s="77" t="s">
        <v>834</v>
      </c>
      <c r="AO644" s="77" t="s">
        <v>835</v>
      </c>
      <c r="AP644" s="77" t="s">
        <v>836</v>
      </c>
      <c r="AQ644" s="77"/>
      <c r="AR644" s="79">
        <f>COUNTIF('Jalon + top _horaire passage'!A:A,A644)+IF(W644&lt;&gt;"",COUNTIF('Jalon + top _horaire passage'!A:A,W644),0)+IF(X644&lt;&gt;"",COUNTIF('Jalon + top _horaire passage'!A:A,X644),0)+IF(Y644&lt;&gt;"",COUNTIF('Jalon + top _horaire passage'!A:A,Y644),0)+IF(AA644&lt;&gt;"",COUNTIF('Jalon + top _horaire passage'!A:A,AA644),0)+IF(AB644&lt;&gt;"",COUNTIF('Jalon + top _horaire passage'!A:A,AB644),0)+IF(AD644&lt;&gt;"",COUNTIF('Jalon + top _horaire passage'!A:A,AD644),0)</f>
        <v>0</v>
      </c>
    </row>
    <row r="645" spans="1:44" x14ac:dyDescent="0.3">
      <c r="A645" s="77" t="s">
        <v>3491</v>
      </c>
      <c r="B645" s="159" t="s">
        <v>3492</v>
      </c>
      <c r="C645" s="78" t="s">
        <v>829</v>
      </c>
      <c r="D645" s="77" t="s">
        <v>107</v>
      </c>
      <c r="E645" s="77" t="s">
        <v>3490</v>
      </c>
      <c r="F645" s="77" t="s">
        <v>3505</v>
      </c>
      <c r="G645" s="77" t="s">
        <v>3469</v>
      </c>
      <c r="H645" s="77" t="s">
        <v>44</v>
      </c>
      <c r="I645" s="77" t="s">
        <v>221</v>
      </c>
      <c r="J645" s="77" t="s">
        <v>19</v>
      </c>
      <c r="K645" s="78" t="s">
        <v>18</v>
      </c>
      <c r="L645" s="77" t="s">
        <v>15</v>
      </c>
      <c r="M645" s="74" t="s">
        <v>12473</v>
      </c>
      <c r="N645" s="74" t="s">
        <v>10986</v>
      </c>
      <c r="O645" s="159"/>
      <c r="P645" s="77"/>
      <c r="Q645" s="77" t="s">
        <v>35</v>
      </c>
      <c r="R645" s="77" t="s">
        <v>3491</v>
      </c>
      <c r="S645" s="77"/>
      <c r="T645" s="77"/>
      <c r="U645" s="82" t="s">
        <v>3490</v>
      </c>
      <c r="V645" s="74" t="s">
        <v>216</v>
      </c>
      <c r="W645" s="100"/>
      <c r="X645" s="99"/>
      <c r="Y645" s="99"/>
      <c r="Z645" s="100"/>
      <c r="AA645" s="99"/>
      <c r="AB645" s="99"/>
      <c r="AC645" s="100" t="s">
        <v>3490</v>
      </c>
      <c r="AD645" s="100" t="s">
        <v>3493</v>
      </c>
      <c r="AE645" s="83"/>
      <c r="AF645" s="54"/>
      <c r="AG645" s="78" t="s">
        <v>12307</v>
      </c>
      <c r="AH645" s="77" t="s">
        <v>222</v>
      </c>
      <c r="AI645" s="77" t="s">
        <v>830</v>
      </c>
      <c r="AJ645" s="77" t="s">
        <v>831</v>
      </c>
      <c r="AK645" s="77" t="s">
        <v>3416</v>
      </c>
      <c r="AL645" s="77" t="s">
        <v>3417</v>
      </c>
      <c r="AM645" s="77" t="s">
        <v>227</v>
      </c>
      <c r="AN645" s="77" t="s">
        <v>834</v>
      </c>
      <c r="AO645" s="77" t="s">
        <v>835</v>
      </c>
      <c r="AP645" s="77" t="s">
        <v>836</v>
      </c>
      <c r="AQ645" s="77"/>
      <c r="AR645" s="79">
        <f>COUNTIF('Jalon + top _horaire passage'!A:A,A645)+IF(W645&lt;&gt;"",COUNTIF('Jalon + top _horaire passage'!A:A,W645),0)+IF(X645&lt;&gt;"",COUNTIF('Jalon + top _horaire passage'!A:A,X645),0)+IF(Y645&lt;&gt;"",COUNTIF('Jalon + top _horaire passage'!A:A,Y645),0)+IF(AA645&lt;&gt;"",COUNTIF('Jalon + top _horaire passage'!A:A,AA645),0)+IF(AB645&lt;&gt;"",COUNTIF('Jalon + top _horaire passage'!A:A,AB645),0)+IF(AD645&lt;&gt;"",COUNTIF('Jalon + top _horaire passage'!A:A,AD645),0)</f>
        <v>0</v>
      </c>
    </row>
    <row r="646" spans="1:44" x14ac:dyDescent="0.3">
      <c r="A646" s="77" t="s">
        <v>3495</v>
      </c>
      <c r="B646" s="159" t="s">
        <v>3496</v>
      </c>
      <c r="C646" s="78" t="s">
        <v>829</v>
      </c>
      <c r="D646" s="77" t="s">
        <v>107</v>
      </c>
      <c r="E646" s="77" t="s">
        <v>3494</v>
      </c>
      <c r="F646" s="77" t="s">
        <v>3505</v>
      </c>
      <c r="G646" s="77" t="s">
        <v>3469</v>
      </c>
      <c r="H646" s="77" t="s">
        <v>44</v>
      </c>
      <c r="I646" s="77" t="s">
        <v>221</v>
      </c>
      <c r="J646" s="77" t="s">
        <v>19</v>
      </c>
      <c r="K646" s="78" t="s">
        <v>18</v>
      </c>
      <c r="L646" s="77" t="s">
        <v>15</v>
      </c>
      <c r="M646" s="74" t="s">
        <v>12473</v>
      </c>
      <c r="N646" s="74" t="s">
        <v>10986</v>
      </c>
      <c r="O646" s="159"/>
      <c r="P646" s="77"/>
      <c r="Q646" s="77" t="s">
        <v>35</v>
      </c>
      <c r="R646" s="77" t="s">
        <v>3495</v>
      </c>
      <c r="S646" s="77"/>
      <c r="T646" s="77"/>
      <c r="U646" s="82" t="s">
        <v>3494</v>
      </c>
      <c r="V646" s="74" t="s">
        <v>216</v>
      </c>
      <c r="W646" s="100"/>
      <c r="X646" s="99"/>
      <c r="Y646" s="99"/>
      <c r="Z646" s="100"/>
      <c r="AA646" s="99"/>
      <c r="AB646" s="99"/>
      <c r="AC646" s="100" t="s">
        <v>3494</v>
      </c>
      <c r="AD646" s="100" t="s">
        <v>3497</v>
      </c>
      <c r="AE646" s="83"/>
      <c r="AF646" s="54"/>
      <c r="AG646" s="78" t="s">
        <v>12307</v>
      </c>
      <c r="AH646" s="77" t="s">
        <v>222</v>
      </c>
      <c r="AI646" s="77" t="s">
        <v>830</v>
      </c>
      <c r="AJ646" s="77" t="s">
        <v>831</v>
      </c>
      <c r="AK646" s="77" t="s">
        <v>3416</v>
      </c>
      <c r="AL646" s="77" t="s">
        <v>3417</v>
      </c>
      <c r="AM646" s="77" t="s">
        <v>227</v>
      </c>
      <c r="AN646" s="77" t="s">
        <v>834</v>
      </c>
      <c r="AO646" s="77" t="s">
        <v>835</v>
      </c>
      <c r="AP646" s="77" t="s">
        <v>836</v>
      </c>
      <c r="AQ646" s="77"/>
      <c r="AR646" s="79">
        <f>COUNTIF('Jalon + top _horaire passage'!A:A,A646)+IF(W646&lt;&gt;"",COUNTIF('Jalon + top _horaire passage'!A:A,W646),0)+IF(X646&lt;&gt;"",COUNTIF('Jalon + top _horaire passage'!A:A,X646),0)+IF(Y646&lt;&gt;"",COUNTIF('Jalon + top _horaire passage'!A:A,Y646),0)+IF(AA646&lt;&gt;"",COUNTIF('Jalon + top _horaire passage'!A:A,AA646),0)+IF(AB646&lt;&gt;"",COUNTIF('Jalon + top _horaire passage'!A:A,AB646),0)+IF(AD646&lt;&gt;"",COUNTIF('Jalon + top _horaire passage'!A:A,AD646),0)</f>
        <v>0</v>
      </c>
    </row>
    <row r="647" spans="1:44" x14ac:dyDescent="0.3">
      <c r="A647" s="77" t="s">
        <v>3498</v>
      </c>
      <c r="B647" s="159" t="s">
        <v>3499</v>
      </c>
      <c r="C647" s="78" t="s">
        <v>40</v>
      </c>
      <c r="D647" s="77" t="s">
        <v>42</v>
      </c>
      <c r="E647" s="77" t="s">
        <v>3498</v>
      </c>
      <c r="F647" s="77" t="s">
        <v>2228</v>
      </c>
      <c r="G647" s="77" t="s">
        <v>639</v>
      </c>
      <c r="H647" s="77" t="s">
        <v>44</v>
      </c>
      <c r="I647" s="77" t="s">
        <v>39</v>
      </c>
      <c r="J647" s="77" t="s">
        <v>19</v>
      </c>
      <c r="K647" s="78" t="s">
        <v>34</v>
      </c>
      <c r="L647" s="77" t="s">
        <v>98</v>
      </c>
      <c r="M647" s="74" t="s">
        <v>12474</v>
      </c>
      <c r="N647" s="74" t="s">
        <v>13</v>
      </c>
      <c r="O647" s="159"/>
      <c r="P647" s="77" t="s">
        <v>3500</v>
      </c>
      <c r="Q647" s="77" t="s">
        <v>30</v>
      </c>
      <c r="R647" s="77" t="s">
        <v>3498</v>
      </c>
      <c r="S647" s="77"/>
      <c r="T647" s="77"/>
      <c r="U647" s="77" t="s">
        <v>11289</v>
      </c>
      <c r="V647" s="74" t="s">
        <v>97</v>
      </c>
      <c r="W647" s="100"/>
      <c r="X647" s="99"/>
      <c r="Y647" s="99"/>
      <c r="Z647" s="100"/>
      <c r="AA647" s="99" t="s">
        <v>3503</v>
      </c>
      <c r="AB647" s="99"/>
      <c r="AC647" s="100" t="s">
        <v>3501</v>
      </c>
      <c r="AD647" s="100" t="s">
        <v>3502</v>
      </c>
      <c r="AE647" s="83"/>
      <c r="AF647" s="54"/>
      <c r="AG647" s="78" t="s">
        <v>10998</v>
      </c>
      <c r="AH647" s="77" t="s">
        <v>20</v>
      </c>
      <c r="AI647" s="77" t="s">
        <v>21</v>
      </c>
      <c r="AJ647" s="77" t="s">
        <v>46</v>
      </c>
      <c r="AK647" s="77" t="s">
        <v>47</v>
      </c>
      <c r="AL647" s="77" t="s">
        <v>48</v>
      </c>
      <c r="AM647" s="77" t="s">
        <v>25</v>
      </c>
      <c r="AN647" s="77" t="s">
        <v>49</v>
      </c>
      <c r="AO647" s="77" t="s">
        <v>50</v>
      </c>
      <c r="AP647" s="77" t="s">
        <v>51</v>
      </c>
      <c r="AQ647" s="77"/>
      <c r="AR647" s="79">
        <f>COUNTIF('Jalon + top _horaire passage'!A:A,A647)+IF(W647&lt;&gt;"",COUNTIF('Jalon + top _horaire passage'!A:A,W647),0)+IF(X647&lt;&gt;"",COUNTIF('Jalon + top _horaire passage'!A:A,X647),0)+IF(Y647&lt;&gt;"",COUNTIF('Jalon + top _horaire passage'!A:A,Y647),0)+IF(AA647&lt;&gt;"",COUNTIF('Jalon + top _horaire passage'!A:A,AA647),0)+IF(AB647&lt;&gt;"",COUNTIF('Jalon + top _horaire passage'!A:A,AB647),0)+IF(AD647&lt;&gt;"",COUNTIF('Jalon + top _horaire passage'!A:A,AD647),0)</f>
        <v>0</v>
      </c>
    </row>
    <row r="648" spans="1:44" x14ac:dyDescent="0.3">
      <c r="A648" s="77" t="s">
        <v>3504</v>
      </c>
      <c r="B648" s="159" t="s">
        <v>3506</v>
      </c>
      <c r="C648" s="78" t="s">
        <v>829</v>
      </c>
      <c r="D648" s="77" t="s">
        <v>42</v>
      </c>
      <c r="E648" s="77" t="s">
        <v>3504</v>
      </c>
      <c r="F648" s="77" t="s">
        <v>3505</v>
      </c>
      <c r="G648" s="77" t="s">
        <v>3469</v>
      </c>
      <c r="H648" s="77" t="s">
        <v>44</v>
      </c>
      <c r="I648" s="77" t="s">
        <v>221</v>
      </c>
      <c r="J648" s="77" t="s">
        <v>19</v>
      </c>
      <c r="K648" s="78" t="s">
        <v>18</v>
      </c>
      <c r="L648" s="77" t="s">
        <v>15</v>
      </c>
      <c r="M648" s="74" t="s">
        <v>12473</v>
      </c>
      <c r="N648" s="74" t="s">
        <v>10986</v>
      </c>
      <c r="O648" s="159"/>
      <c r="P648" s="77"/>
      <c r="Q648" s="77" t="s">
        <v>35</v>
      </c>
      <c r="R648" s="77" t="s">
        <v>3504</v>
      </c>
      <c r="S648" s="77"/>
      <c r="T648" s="77"/>
      <c r="U648" s="77" t="s">
        <v>3504</v>
      </c>
      <c r="V648" s="74" t="s">
        <v>216</v>
      </c>
      <c r="W648" s="100"/>
      <c r="X648" s="99"/>
      <c r="Y648" s="99"/>
      <c r="Z648" s="100"/>
      <c r="AA648" s="99" t="s">
        <v>3509</v>
      </c>
      <c r="AB648" s="99"/>
      <c r="AC648" s="100" t="s">
        <v>3507</v>
      </c>
      <c r="AD648" s="100" t="s">
        <v>3508</v>
      </c>
      <c r="AE648" s="83"/>
      <c r="AF648" s="54"/>
      <c r="AG648" s="78" t="s">
        <v>12307</v>
      </c>
      <c r="AH648" s="77" t="s">
        <v>222</v>
      </c>
      <c r="AI648" s="77" t="s">
        <v>830</v>
      </c>
      <c r="AJ648" s="77" t="s">
        <v>831</v>
      </c>
      <c r="AK648" s="77" t="s">
        <v>3416</v>
      </c>
      <c r="AL648" s="77" t="s">
        <v>3417</v>
      </c>
      <c r="AM648" s="77" t="s">
        <v>227</v>
      </c>
      <c r="AN648" s="77" t="s">
        <v>834</v>
      </c>
      <c r="AO648" s="77" t="s">
        <v>835</v>
      </c>
      <c r="AP648" s="77" t="s">
        <v>836</v>
      </c>
      <c r="AQ648" s="77"/>
      <c r="AR648" s="79">
        <f>COUNTIF('Jalon + top _horaire passage'!A:A,A648)+IF(W648&lt;&gt;"",COUNTIF('Jalon + top _horaire passage'!A:A,W648),0)+IF(X648&lt;&gt;"",COUNTIF('Jalon + top _horaire passage'!A:A,X648),0)+IF(Y648&lt;&gt;"",COUNTIF('Jalon + top _horaire passage'!A:A,Y648),0)+IF(AA648&lt;&gt;"",COUNTIF('Jalon + top _horaire passage'!A:A,AA648),0)+IF(AB648&lt;&gt;"",COUNTIF('Jalon + top _horaire passage'!A:A,AB648),0)+IF(AD648&lt;&gt;"",COUNTIF('Jalon + top _horaire passage'!A:A,AD648),0)</f>
        <v>0</v>
      </c>
    </row>
    <row r="649" spans="1:44" x14ac:dyDescent="0.3">
      <c r="A649" s="77" t="s">
        <v>3510</v>
      </c>
      <c r="B649" s="159" t="s">
        <v>3511</v>
      </c>
      <c r="C649" s="78" t="s">
        <v>829</v>
      </c>
      <c r="D649" s="77" t="s">
        <v>107</v>
      </c>
      <c r="E649" s="77" t="s">
        <v>3510</v>
      </c>
      <c r="F649" s="77" t="s">
        <v>3505</v>
      </c>
      <c r="G649" s="77" t="s">
        <v>3469</v>
      </c>
      <c r="H649" s="77" t="s">
        <v>44</v>
      </c>
      <c r="I649" s="77" t="s">
        <v>221</v>
      </c>
      <c r="J649" s="77" t="s">
        <v>19</v>
      </c>
      <c r="K649" s="78" t="s">
        <v>18</v>
      </c>
      <c r="L649" s="77" t="s">
        <v>15</v>
      </c>
      <c r="M649" s="74" t="s">
        <v>12473</v>
      </c>
      <c r="N649" s="74" t="s">
        <v>10986</v>
      </c>
      <c r="O649" s="159"/>
      <c r="P649" s="77"/>
      <c r="Q649" s="77" t="s">
        <v>35</v>
      </c>
      <c r="R649" s="77" t="s">
        <v>3510</v>
      </c>
      <c r="S649" s="77"/>
      <c r="T649" s="77"/>
      <c r="U649" s="82" t="s">
        <v>3510</v>
      </c>
      <c r="V649" s="74" t="s">
        <v>216</v>
      </c>
      <c r="W649" s="100"/>
      <c r="X649" s="99"/>
      <c r="Y649" s="99"/>
      <c r="Z649" s="100"/>
      <c r="AA649" s="99"/>
      <c r="AB649" s="99"/>
      <c r="AC649" s="100" t="s">
        <v>3510</v>
      </c>
      <c r="AD649" s="100" t="s">
        <v>3512</v>
      </c>
      <c r="AE649" s="83"/>
      <c r="AF649" s="54"/>
      <c r="AG649" s="78" t="s">
        <v>12307</v>
      </c>
      <c r="AH649" s="77" t="s">
        <v>222</v>
      </c>
      <c r="AI649" s="77" t="s">
        <v>830</v>
      </c>
      <c r="AJ649" s="77" t="s">
        <v>831</v>
      </c>
      <c r="AK649" s="77" t="s">
        <v>3416</v>
      </c>
      <c r="AL649" s="77" t="s">
        <v>3417</v>
      </c>
      <c r="AM649" s="77" t="s">
        <v>227</v>
      </c>
      <c r="AN649" s="77" t="s">
        <v>834</v>
      </c>
      <c r="AO649" s="77" t="s">
        <v>835</v>
      </c>
      <c r="AP649" s="77" t="s">
        <v>836</v>
      </c>
      <c r="AQ649" s="77"/>
      <c r="AR649" s="79">
        <f>COUNTIF('Jalon + top _horaire passage'!A:A,A649)+IF(W649&lt;&gt;"",COUNTIF('Jalon + top _horaire passage'!A:A,W649),0)+IF(X649&lt;&gt;"",COUNTIF('Jalon + top _horaire passage'!A:A,X649),0)+IF(Y649&lt;&gt;"",COUNTIF('Jalon + top _horaire passage'!A:A,Y649),0)+IF(AA649&lt;&gt;"",COUNTIF('Jalon + top _horaire passage'!A:A,AA649),0)+IF(AB649&lt;&gt;"",COUNTIF('Jalon + top _horaire passage'!A:A,AB649),0)+IF(AD649&lt;&gt;"",COUNTIF('Jalon + top _horaire passage'!A:A,AD649),0)</f>
        <v>0</v>
      </c>
    </row>
    <row r="650" spans="1:44" x14ac:dyDescent="0.3">
      <c r="A650" s="77" t="s">
        <v>3513</v>
      </c>
      <c r="B650" s="159" t="s">
        <v>3514</v>
      </c>
      <c r="C650" s="78" t="s">
        <v>829</v>
      </c>
      <c r="D650" s="77" t="s">
        <v>107</v>
      </c>
      <c r="E650" s="77" t="s">
        <v>3513</v>
      </c>
      <c r="F650" s="77" t="s">
        <v>3505</v>
      </c>
      <c r="G650" s="77" t="s">
        <v>3469</v>
      </c>
      <c r="H650" s="77" t="s">
        <v>44</v>
      </c>
      <c r="I650" s="77" t="s">
        <v>221</v>
      </c>
      <c r="J650" s="77" t="s">
        <v>19</v>
      </c>
      <c r="K650" s="78" t="s">
        <v>18</v>
      </c>
      <c r="L650" s="77" t="s">
        <v>15</v>
      </c>
      <c r="M650" s="74" t="s">
        <v>12473</v>
      </c>
      <c r="N650" s="74" t="s">
        <v>10986</v>
      </c>
      <c r="O650" s="159"/>
      <c r="P650" s="77"/>
      <c r="Q650" s="77" t="s">
        <v>35</v>
      </c>
      <c r="R650" s="77" t="s">
        <v>3513</v>
      </c>
      <c r="S650" s="77"/>
      <c r="T650" s="77"/>
      <c r="U650" s="82" t="s">
        <v>3513</v>
      </c>
      <c r="V650" s="74" t="s">
        <v>216</v>
      </c>
      <c r="W650" s="100"/>
      <c r="X650" s="99"/>
      <c r="Y650" s="99"/>
      <c r="Z650" s="100"/>
      <c r="AA650" s="99"/>
      <c r="AB650" s="99"/>
      <c r="AC650" s="100" t="s">
        <v>3513</v>
      </c>
      <c r="AD650" s="100" t="s">
        <v>3515</v>
      </c>
      <c r="AE650" s="83"/>
      <c r="AF650" s="54"/>
      <c r="AG650" s="78" t="s">
        <v>12307</v>
      </c>
      <c r="AH650" s="77" t="s">
        <v>222</v>
      </c>
      <c r="AI650" s="77" t="s">
        <v>830</v>
      </c>
      <c r="AJ650" s="77" t="s">
        <v>831</v>
      </c>
      <c r="AK650" s="77" t="s">
        <v>3416</v>
      </c>
      <c r="AL650" s="77" t="s">
        <v>3417</v>
      </c>
      <c r="AM650" s="77" t="s">
        <v>227</v>
      </c>
      <c r="AN650" s="77" t="s">
        <v>834</v>
      </c>
      <c r="AO650" s="77" t="s">
        <v>835</v>
      </c>
      <c r="AP650" s="77" t="s">
        <v>836</v>
      </c>
      <c r="AQ650" s="77"/>
      <c r="AR650" s="79">
        <f>COUNTIF('Jalon + top _horaire passage'!A:A,A650)+IF(W650&lt;&gt;"",COUNTIF('Jalon + top _horaire passage'!A:A,W650),0)+IF(X650&lt;&gt;"",COUNTIF('Jalon + top _horaire passage'!A:A,X650),0)+IF(Y650&lt;&gt;"",COUNTIF('Jalon + top _horaire passage'!A:A,Y650),0)+IF(AA650&lt;&gt;"",COUNTIF('Jalon + top _horaire passage'!A:A,AA650),0)+IF(AB650&lt;&gt;"",COUNTIF('Jalon + top _horaire passage'!A:A,AB650),0)+IF(AD650&lt;&gt;"",COUNTIF('Jalon + top _horaire passage'!A:A,AD650),0)</f>
        <v>0</v>
      </c>
    </row>
    <row r="651" spans="1:44" x14ac:dyDescent="0.3">
      <c r="A651" s="77" t="s">
        <v>3516</v>
      </c>
      <c r="B651" s="159" t="s">
        <v>12</v>
      </c>
      <c r="C651" s="78" t="s">
        <v>101</v>
      </c>
      <c r="D651" s="77" t="s">
        <v>42</v>
      </c>
      <c r="E651" s="77" t="s">
        <v>3516</v>
      </c>
      <c r="F651" s="77" t="s">
        <v>12396</v>
      </c>
      <c r="G651" s="77" t="s">
        <v>3517</v>
      </c>
      <c r="H651" s="77" t="s">
        <v>44</v>
      </c>
      <c r="I651" s="77" t="s">
        <v>39</v>
      </c>
      <c r="J651" s="77" t="s">
        <v>19</v>
      </c>
      <c r="K651" s="78" t="s">
        <v>34</v>
      </c>
      <c r="L651" s="77" t="s">
        <v>98</v>
      </c>
      <c r="M651" s="74" t="s">
        <v>12473</v>
      </c>
      <c r="N651" s="74" t="s">
        <v>13</v>
      </c>
      <c r="O651" s="159"/>
      <c r="P651" s="77" t="s">
        <v>3518</v>
      </c>
      <c r="Q651" s="77" t="s">
        <v>30</v>
      </c>
      <c r="R651" s="77" t="s">
        <v>3516</v>
      </c>
      <c r="S651" s="77"/>
      <c r="T651" s="77"/>
      <c r="U651" s="77" t="s">
        <v>11290</v>
      </c>
      <c r="V651" s="74" t="s">
        <v>97</v>
      </c>
      <c r="W651" s="100"/>
      <c r="X651" s="99"/>
      <c r="Y651" s="99"/>
      <c r="Z651" s="100"/>
      <c r="AA651" s="99" t="s">
        <v>3521</v>
      </c>
      <c r="AB651" s="99"/>
      <c r="AC651" s="100" t="s">
        <v>3519</v>
      </c>
      <c r="AD651" s="100" t="s">
        <v>3520</v>
      </c>
      <c r="AE651" s="83"/>
      <c r="AF651" s="54"/>
      <c r="AG651" s="78" t="s">
        <v>10998</v>
      </c>
      <c r="AH651" s="77" t="s">
        <v>20</v>
      </c>
      <c r="AI651" s="77" t="s">
        <v>102</v>
      </c>
      <c r="AJ651" s="77" t="s">
        <v>2486</v>
      </c>
      <c r="AK651" s="77" t="s">
        <v>2582</v>
      </c>
      <c r="AL651" s="77" t="s">
        <v>2583</v>
      </c>
      <c r="AM651" s="77" t="s">
        <v>25</v>
      </c>
      <c r="AN651" s="77" t="s">
        <v>106</v>
      </c>
      <c r="AO651" s="77" t="s">
        <v>107</v>
      </c>
      <c r="AP651" s="77" t="s">
        <v>108</v>
      </c>
      <c r="AQ651" s="77"/>
      <c r="AR651" s="79">
        <f>COUNTIF('Jalon + top _horaire passage'!A:A,A651)+IF(W651&lt;&gt;"",COUNTIF('Jalon + top _horaire passage'!A:A,W651),0)+IF(X651&lt;&gt;"",COUNTIF('Jalon + top _horaire passage'!A:A,X651),0)+IF(Y651&lt;&gt;"",COUNTIF('Jalon + top _horaire passage'!A:A,Y651),0)+IF(AA651&lt;&gt;"",COUNTIF('Jalon + top _horaire passage'!A:A,AA651),0)+IF(AB651&lt;&gt;"",COUNTIF('Jalon + top _horaire passage'!A:A,AB651),0)+IF(AD651&lt;&gt;"",COUNTIF('Jalon + top _horaire passage'!A:A,AD651),0)</f>
        <v>0</v>
      </c>
    </row>
    <row r="652" spans="1:44" x14ac:dyDescent="0.3">
      <c r="A652" s="77" t="s">
        <v>3522</v>
      </c>
      <c r="B652" s="159" t="s">
        <v>12</v>
      </c>
      <c r="C652" s="78" t="s">
        <v>101</v>
      </c>
      <c r="D652" s="77" t="s">
        <v>42</v>
      </c>
      <c r="E652" s="77" t="s">
        <v>3522</v>
      </c>
      <c r="F652" s="77" t="s">
        <v>12397</v>
      </c>
      <c r="G652" s="77" t="s">
        <v>3523</v>
      </c>
      <c r="H652" s="77" t="s">
        <v>44</v>
      </c>
      <c r="I652" s="77" t="s">
        <v>39</v>
      </c>
      <c r="J652" s="77" t="s">
        <v>19</v>
      </c>
      <c r="K652" s="78" t="s">
        <v>34</v>
      </c>
      <c r="L652" s="77" t="s">
        <v>98</v>
      </c>
      <c r="M652" s="74" t="s">
        <v>12473</v>
      </c>
      <c r="N652" s="74" t="s">
        <v>13</v>
      </c>
      <c r="O652" s="159"/>
      <c r="P652" s="77" t="s">
        <v>3518</v>
      </c>
      <c r="Q652" s="77" t="s">
        <v>30</v>
      </c>
      <c r="R652" s="77" t="s">
        <v>3522</v>
      </c>
      <c r="S652" s="77"/>
      <c r="T652" s="77"/>
      <c r="U652" s="77" t="s">
        <v>11291</v>
      </c>
      <c r="V652" s="74" t="s">
        <v>97</v>
      </c>
      <c r="W652" s="100"/>
      <c r="X652" s="99"/>
      <c r="Y652" s="99"/>
      <c r="Z652" s="100"/>
      <c r="AA652" s="99" t="s">
        <v>3526</v>
      </c>
      <c r="AB652" s="99"/>
      <c r="AC652" s="100" t="s">
        <v>3524</v>
      </c>
      <c r="AD652" s="100" t="s">
        <v>3525</v>
      </c>
      <c r="AE652" s="83"/>
      <c r="AF652" s="54"/>
      <c r="AG652" s="78" t="s">
        <v>10998</v>
      </c>
      <c r="AH652" s="77" t="s">
        <v>20</v>
      </c>
      <c r="AI652" s="77" t="s">
        <v>102</v>
      </c>
      <c r="AJ652" s="77" t="s">
        <v>2486</v>
      </c>
      <c r="AK652" s="77" t="s">
        <v>2582</v>
      </c>
      <c r="AL652" s="77" t="s">
        <v>2583</v>
      </c>
      <c r="AM652" s="77" t="s">
        <v>25</v>
      </c>
      <c r="AN652" s="77" t="s">
        <v>106</v>
      </c>
      <c r="AO652" s="77" t="s">
        <v>107</v>
      </c>
      <c r="AP652" s="77" t="s">
        <v>108</v>
      </c>
      <c r="AQ652" s="77"/>
      <c r="AR652" s="79">
        <f>COUNTIF('Jalon + top _horaire passage'!A:A,A652)+IF(W652&lt;&gt;"",COUNTIF('Jalon + top _horaire passage'!A:A,W652),0)+IF(X652&lt;&gt;"",COUNTIF('Jalon + top _horaire passage'!A:A,X652),0)+IF(Y652&lt;&gt;"",COUNTIF('Jalon + top _horaire passage'!A:A,Y652),0)+IF(AA652&lt;&gt;"",COUNTIF('Jalon + top _horaire passage'!A:A,AA652),0)+IF(AB652&lt;&gt;"",COUNTIF('Jalon + top _horaire passage'!A:A,AB652),0)+IF(AD652&lt;&gt;"",COUNTIF('Jalon + top _horaire passage'!A:A,AD652),0)</f>
        <v>0</v>
      </c>
    </row>
    <row r="653" spans="1:44" x14ac:dyDescent="0.3">
      <c r="A653" s="77" t="s">
        <v>3527</v>
      </c>
      <c r="B653" s="159" t="s">
        <v>12</v>
      </c>
      <c r="C653" s="78" t="s">
        <v>101</v>
      </c>
      <c r="D653" s="77" t="s">
        <v>42</v>
      </c>
      <c r="E653" s="77" t="s">
        <v>3527</v>
      </c>
      <c r="F653" s="77" t="s">
        <v>12396</v>
      </c>
      <c r="G653" s="77" t="s">
        <v>3517</v>
      </c>
      <c r="H653" s="77" t="s">
        <v>44</v>
      </c>
      <c r="I653" s="77" t="s">
        <v>39</v>
      </c>
      <c r="J653" s="77" t="s">
        <v>19</v>
      </c>
      <c r="K653" s="78" t="s">
        <v>34</v>
      </c>
      <c r="L653" s="77" t="s">
        <v>98</v>
      </c>
      <c r="M653" s="74" t="s">
        <v>12473</v>
      </c>
      <c r="N653" s="74" t="s">
        <v>13</v>
      </c>
      <c r="O653" s="159"/>
      <c r="P653" s="77" t="s">
        <v>3518</v>
      </c>
      <c r="Q653" s="77" t="s">
        <v>30</v>
      </c>
      <c r="R653" s="77" t="s">
        <v>3527</v>
      </c>
      <c r="S653" s="77"/>
      <c r="T653" s="77"/>
      <c r="U653" s="77" t="s">
        <v>11292</v>
      </c>
      <c r="V653" s="74" t="s">
        <v>97</v>
      </c>
      <c r="W653" s="100"/>
      <c r="X653" s="99"/>
      <c r="Y653" s="99"/>
      <c r="Z653" s="100"/>
      <c r="AA653" s="99" t="s">
        <v>3530</v>
      </c>
      <c r="AB653" s="99"/>
      <c r="AC653" s="100" t="s">
        <v>3528</v>
      </c>
      <c r="AD653" s="100" t="s">
        <v>3529</v>
      </c>
      <c r="AE653" s="83"/>
      <c r="AF653" s="54"/>
      <c r="AG653" s="78" t="s">
        <v>10998</v>
      </c>
      <c r="AH653" s="77" t="s">
        <v>20</v>
      </c>
      <c r="AI653" s="77" t="s">
        <v>102</v>
      </c>
      <c r="AJ653" s="77" t="s">
        <v>2486</v>
      </c>
      <c r="AK653" s="77" t="s">
        <v>2582</v>
      </c>
      <c r="AL653" s="77" t="s">
        <v>2583</v>
      </c>
      <c r="AM653" s="77" t="s">
        <v>25</v>
      </c>
      <c r="AN653" s="77" t="s">
        <v>106</v>
      </c>
      <c r="AO653" s="77" t="s">
        <v>107</v>
      </c>
      <c r="AP653" s="77" t="s">
        <v>108</v>
      </c>
      <c r="AQ653" s="77"/>
      <c r="AR653" s="79">
        <f>COUNTIF('Jalon + top _horaire passage'!A:A,A653)+IF(W653&lt;&gt;"",COUNTIF('Jalon + top _horaire passage'!A:A,W653),0)+IF(X653&lt;&gt;"",COUNTIF('Jalon + top _horaire passage'!A:A,X653),0)+IF(Y653&lt;&gt;"",COUNTIF('Jalon + top _horaire passage'!A:A,Y653),0)+IF(AA653&lt;&gt;"",COUNTIF('Jalon + top _horaire passage'!A:A,AA653),0)+IF(AB653&lt;&gt;"",COUNTIF('Jalon + top _horaire passage'!A:A,AB653),0)+IF(AD653&lt;&gt;"",COUNTIF('Jalon + top _horaire passage'!A:A,AD653),0)</f>
        <v>0</v>
      </c>
    </row>
    <row r="654" spans="1:44" x14ac:dyDescent="0.3">
      <c r="A654" s="77" t="s">
        <v>3531</v>
      </c>
      <c r="B654" s="159" t="s">
        <v>12</v>
      </c>
      <c r="C654" s="78" t="s">
        <v>101</v>
      </c>
      <c r="D654" s="77" t="s">
        <v>42</v>
      </c>
      <c r="E654" s="77" t="s">
        <v>3531</v>
      </c>
      <c r="F654" s="77" t="s">
        <v>12397</v>
      </c>
      <c r="G654" s="77" t="s">
        <v>3523</v>
      </c>
      <c r="H654" s="77" t="s">
        <v>44</v>
      </c>
      <c r="I654" s="77" t="s">
        <v>39</v>
      </c>
      <c r="J654" s="77" t="s">
        <v>19</v>
      </c>
      <c r="K654" s="78" t="s">
        <v>34</v>
      </c>
      <c r="L654" s="77" t="s">
        <v>98</v>
      </c>
      <c r="M654" s="74" t="s">
        <v>12473</v>
      </c>
      <c r="N654" s="74" t="s">
        <v>13</v>
      </c>
      <c r="O654" s="159"/>
      <c r="P654" s="77" t="s">
        <v>3518</v>
      </c>
      <c r="Q654" s="77" t="s">
        <v>30</v>
      </c>
      <c r="R654" s="77" t="s">
        <v>3531</v>
      </c>
      <c r="S654" s="77"/>
      <c r="T654" s="77"/>
      <c r="U654" s="77" t="s">
        <v>11293</v>
      </c>
      <c r="V654" s="74" t="s">
        <v>97</v>
      </c>
      <c r="W654" s="100"/>
      <c r="X654" s="99"/>
      <c r="Y654" s="99"/>
      <c r="Z654" s="100"/>
      <c r="AA654" s="99" t="s">
        <v>3534</v>
      </c>
      <c r="AB654" s="99"/>
      <c r="AC654" s="100" t="s">
        <v>3532</v>
      </c>
      <c r="AD654" s="100" t="s">
        <v>3533</v>
      </c>
      <c r="AE654" s="83"/>
      <c r="AF654" s="54"/>
      <c r="AG654" s="78" t="s">
        <v>10998</v>
      </c>
      <c r="AH654" s="77" t="s">
        <v>20</v>
      </c>
      <c r="AI654" s="77" t="s">
        <v>102</v>
      </c>
      <c r="AJ654" s="77" t="s">
        <v>2486</v>
      </c>
      <c r="AK654" s="77" t="s">
        <v>2582</v>
      </c>
      <c r="AL654" s="77" t="s">
        <v>2583</v>
      </c>
      <c r="AM654" s="77" t="s">
        <v>25</v>
      </c>
      <c r="AN654" s="77" t="s">
        <v>106</v>
      </c>
      <c r="AO654" s="77" t="s">
        <v>107</v>
      </c>
      <c r="AP654" s="77" t="s">
        <v>108</v>
      </c>
      <c r="AQ654" s="77"/>
      <c r="AR654" s="79">
        <f>COUNTIF('Jalon + top _horaire passage'!A:A,A654)+IF(W654&lt;&gt;"",COUNTIF('Jalon + top _horaire passage'!A:A,W654),0)+IF(X654&lt;&gt;"",COUNTIF('Jalon + top _horaire passage'!A:A,X654),0)+IF(Y654&lt;&gt;"",COUNTIF('Jalon + top _horaire passage'!A:A,Y654),0)+IF(AA654&lt;&gt;"",COUNTIF('Jalon + top _horaire passage'!A:A,AA654),0)+IF(AB654&lt;&gt;"",COUNTIF('Jalon + top _horaire passage'!A:A,AB654),0)+IF(AD654&lt;&gt;"",COUNTIF('Jalon + top _horaire passage'!A:A,AD654),0)</f>
        <v>0</v>
      </c>
    </row>
    <row r="655" spans="1:44" x14ac:dyDescent="0.3">
      <c r="A655" s="77" t="s">
        <v>3536</v>
      </c>
      <c r="B655" s="159">
        <v>0</v>
      </c>
      <c r="C655" s="78" t="s">
        <v>165</v>
      </c>
      <c r="D655" s="77" t="s">
        <v>42</v>
      </c>
      <c r="E655" s="77" t="s">
        <v>3535</v>
      </c>
      <c r="F655" s="77" t="s">
        <v>1812</v>
      </c>
      <c r="G655" s="77" t="s">
        <v>1813</v>
      </c>
      <c r="H655" s="77" t="s">
        <v>44</v>
      </c>
      <c r="I655" s="77" t="s">
        <v>166</v>
      </c>
      <c r="J655" s="77" t="s">
        <v>19</v>
      </c>
      <c r="K655" s="78" t="s">
        <v>376</v>
      </c>
      <c r="L655" s="77" t="s">
        <v>15</v>
      </c>
      <c r="M655" s="74" t="s">
        <v>12473</v>
      </c>
      <c r="N655" s="74" t="s">
        <v>13</v>
      </c>
      <c r="O655" s="159"/>
      <c r="P655" s="77" t="s">
        <v>3537</v>
      </c>
      <c r="Q655" s="77" t="s">
        <v>372</v>
      </c>
      <c r="R655" s="77" t="s">
        <v>3536</v>
      </c>
      <c r="S655" s="77" t="s">
        <v>165</v>
      </c>
      <c r="T655" s="77" t="s">
        <v>9241</v>
      </c>
      <c r="U655" s="77" t="s">
        <v>3538</v>
      </c>
      <c r="V655" s="74" t="s">
        <v>97</v>
      </c>
      <c r="W655" s="102" t="s">
        <v>3540</v>
      </c>
      <c r="X655" s="99"/>
      <c r="Y655" s="102"/>
      <c r="Z655" s="100"/>
      <c r="AA655" s="99"/>
      <c r="AB655" s="99"/>
      <c r="AC655" s="100"/>
      <c r="AD655" s="100" t="s">
        <v>3539</v>
      </c>
      <c r="AE655" s="83"/>
      <c r="AF655" s="54"/>
      <c r="AG655" s="78" t="s">
        <v>12882</v>
      </c>
      <c r="AH655" s="77" t="s">
        <v>919</v>
      </c>
      <c r="AI655" s="77" t="s">
        <v>652</v>
      </c>
      <c r="AJ655" s="77" t="s">
        <v>167</v>
      </c>
      <c r="AK655" s="77" t="s">
        <v>168</v>
      </c>
      <c r="AL655" s="77" t="s">
        <v>169</v>
      </c>
      <c r="AM655" s="77" t="s">
        <v>170</v>
      </c>
      <c r="AN655" s="77" t="s">
        <v>171</v>
      </c>
      <c r="AO655" s="77" t="s">
        <v>172</v>
      </c>
      <c r="AP655" s="77" t="s">
        <v>173</v>
      </c>
      <c r="AQ655" s="77"/>
      <c r="AR655" s="79">
        <f>COUNTIF('Jalon + top _horaire passage'!A:A,A655)+IF(W655&lt;&gt;"",COUNTIF('Jalon + top _horaire passage'!A:A,W655),0)+IF(X655&lt;&gt;"",COUNTIF('Jalon + top _horaire passage'!A:A,X655),0)+IF(Y655&lt;&gt;"",COUNTIF('Jalon + top _horaire passage'!A:A,Y655),0)+IF(AA655&lt;&gt;"",COUNTIF('Jalon + top _horaire passage'!A:A,AA655),0)+IF(AB655&lt;&gt;"",COUNTIF('Jalon + top _horaire passage'!A:A,AB655),0)+IF(AD655&lt;&gt;"",COUNTIF('Jalon + top _horaire passage'!A:A,AD655),0)</f>
        <v>0</v>
      </c>
    </row>
    <row r="656" spans="1:44" x14ac:dyDescent="0.3">
      <c r="A656" s="77" t="s">
        <v>3541</v>
      </c>
      <c r="B656" s="159" t="s">
        <v>12853</v>
      </c>
      <c r="C656" s="78" t="s">
        <v>40</v>
      </c>
      <c r="D656" s="77" t="s">
        <v>42</v>
      </c>
      <c r="E656" s="77" t="s">
        <v>3541</v>
      </c>
      <c r="F656" s="77" t="s">
        <v>12398</v>
      </c>
      <c r="G656" s="77" t="s">
        <v>3542</v>
      </c>
      <c r="H656" s="77" t="s">
        <v>44</v>
      </c>
      <c r="I656" s="77" t="s">
        <v>39</v>
      </c>
      <c r="J656" s="77" t="s">
        <v>571</v>
      </c>
      <c r="K656" s="78" t="s">
        <v>34</v>
      </c>
      <c r="L656" s="77" t="s">
        <v>98</v>
      </c>
      <c r="M656" s="74" t="s">
        <v>12474</v>
      </c>
      <c r="N656" s="74" t="s">
        <v>13</v>
      </c>
      <c r="O656" s="159"/>
      <c r="P656" s="77" t="s">
        <v>3543</v>
      </c>
      <c r="Q656" s="77" t="s">
        <v>30</v>
      </c>
      <c r="R656" s="77" t="s">
        <v>3541</v>
      </c>
      <c r="S656" s="77"/>
      <c r="T656" s="77" t="s">
        <v>9241</v>
      </c>
      <c r="U656" s="77" t="s">
        <v>3544</v>
      </c>
      <c r="V656" s="74" t="s">
        <v>216</v>
      </c>
      <c r="W656" s="100"/>
      <c r="X656" s="99"/>
      <c r="Y656" s="99"/>
      <c r="Z656" s="100"/>
      <c r="AA656" s="99" t="s">
        <v>3547</v>
      </c>
      <c r="AB656" s="99"/>
      <c r="AC656" s="100" t="s">
        <v>3545</v>
      </c>
      <c r="AD656" s="100" t="s">
        <v>3546</v>
      </c>
      <c r="AE656" s="83"/>
      <c r="AF656" s="54"/>
      <c r="AG656" s="78" t="s">
        <v>12307</v>
      </c>
      <c r="AH656" s="77" t="s">
        <v>20</v>
      </c>
      <c r="AI656" s="77" t="s">
        <v>21</v>
      </c>
      <c r="AJ656" s="77" t="s">
        <v>46</v>
      </c>
      <c r="AK656" s="77" t="s">
        <v>1580</v>
      </c>
      <c r="AL656" s="77" t="s">
        <v>1581</v>
      </c>
      <c r="AM656" s="77" t="s">
        <v>25</v>
      </c>
      <c r="AN656" s="77" t="s">
        <v>49</v>
      </c>
      <c r="AO656" s="77" t="s">
        <v>1582</v>
      </c>
      <c r="AP656" s="77" t="s">
        <v>1583</v>
      </c>
      <c r="AQ656" s="77"/>
      <c r="AR656" s="79">
        <f>COUNTIF('Jalon + top _horaire passage'!A:A,A656)+IF(W656&lt;&gt;"",COUNTIF('Jalon + top _horaire passage'!A:A,W656),0)+IF(X656&lt;&gt;"",COUNTIF('Jalon + top _horaire passage'!A:A,X656),0)+IF(Y656&lt;&gt;"",COUNTIF('Jalon + top _horaire passage'!A:A,Y656),0)+IF(AA656&lt;&gt;"",COUNTIF('Jalon + top _horaire passage'!A:A,AA656),0)+IF(AB656&lt;&gt;"",COUNTIF('Jalon + top _horaire passage'!A:A,AB656),0)+IF(AD656&lt;&gt;"",COUNTIF('Jalon + top _horaire passage'!A:A,AD656),0)</f>
        <v>0</v>
      </c>
    </row>
    <row r="657" spans="1:44" x14ac:dyDescent="0.3">
      <c r="A657" s="77" t="s">
        <v>3548</v>
      </c>
      <c r="B657" s="159" t="s">
        <v>12854</v>
      </c>
      <c r="C657" s="78" t="s">
        <v>40</v>
      </c>
      <c r="D657" s="77" t="s">
        <v>42</v>
      </c>
      <c r="E657" s="77" t="s">
        <v>3548</v>
      </c>
      <c r="F657" s="77" t="s">
        <v>12398</v>
      </c>
      <c r="G657" s="77" t="s">
        <v>3542</v>
      </c>
      <c r="H657" s="77" t="s">
        <v>44</v>
      </c>
      <c r="I657" s="77" t="s">
        <v>39</v>
      </c>
      <c r="J657" s="77" t="s">
        <v>237</v>
      </c>
      <c r="K657" s="78" t="s">
        <v>34</v>
      </c>
      <c r="L657" s="77" t="s">
        <v>98</v>
      </c>
      <c r="M657" s="74" t="s">
        <v>12474</v>
      </c>
      <c r="N657" s="74" t="s">
        <v>13</v>
      </c>
      <c r="O657" s="159"/>
      <c r="P657" s="77" t="s">
        <v>3549</v>
      </c>
      <c r="Q657" s="77" t="s">
        <v>30</v>
      </c>
      <c r="R657" s="77" t="s">
        <v>3548</v>
      </c>
      <c r="S657" s="77"/>
      <c r="T657" s="77" t="s">
        <v>9241</v>
      </c>
      <c r="U657" s="77" t="s">
        <v>3550</v>
      </c>
      <c r="V657" s="74" t="s">
        <v>216</v>
      </c>
      <c r="W657" s="100"/>
      <c r="X657" s="99"/>
      <c r="Y657" s="99"/>
      <c r="Z657" s="100"/>
      <c r="AA657" s="99" t="s">
        <v>3553</v>
      </c>
      <c r="AB657" s="99"/>
      <c r="AC657" s="100" t="s">
        <v>3551</v>
      </c>
      <c r="AD657" s="100" t="s">
        <v>3552</v>
      </c>
      <c r="AE657" s="83"/>
      <c r="AF657" s="54"/>
      <c r="AG657" s="78" t="s">
        <v>12307</v>
      </c>
      <c r="AH657" s="77" t="s">
        <v>20</v>
      </c>
      <c r="AI657" s="77" t="s">
        <v>21</v>
      </c>
      <c r="AJ657" s="77" t="s">
        <v>46</v>
      </c>
      <c r="AK657" s="77" t="s">
        <v>1580</v>
      </c>
      <c r="AL657" s="77" t="s">
        <v>1581</v>
      </c>
      <c r="AM657" s="77" t="s">
        <v>25</v>
      </c>
      <c r="AN657" s="77" t="s">
        <v>49</v>
      </c>
      <c r="AO657" s="77" t="s">
        <v>1582</v>
      </c>
      <c r="AP657" s="77" t="s">
        <v>1583</v>
      </c>
      <c r="AQ657" s="77"/>
      <c r="AR657" s="79">
        <f>COUNTIF('Jalon + top _horaire passage'!A:A,A657)+IF(W657&lt;&gt;"",COUNTIF('Jalon + top _horaire passage'!A:A,W657),0)+IF(X657&lt;&gt;"",COUNTIF('Jalon + top _horaire passage'!A:A,X657),0)+IF(Y657&lt;&gt;"",COUNTIF('Jalon + top _horaire passage'!A:A,Y657),0)+IF(AA657&lt;&gt;"",COUNTIF('Jalon + top _horaire passage'!A:A,AA657),0)+IF(AB657&lt;&gt;"",COUNTIF('Jalon + top _horaire passage'!A:A,AB657),0)+IF(AD657&lt;&gt;"",COUNTIF('Jalon + top _horaire passage'!A:A,AD657),0)</f>
        <v>0</v>
      </c>
    </row>
    <row r="658" spans="1:44" x14ac:dyDescent="0.3">
      <c r="A658" s="77" t="s">
        <v>3556</v>
      </c>
      <c r="B658" s="159" t="s">
        <v>12615</v>
      </c>
      <c r="C658" s="78" t="s">
        <v>892</v>
      </c>
      <c r="D658" s="77" t="s">
        <v>42</v>
      </c>
      <c r="E658" s="77" t="s">
        <v>3554</v>
      </c>
      <c r="F658" s="77" t="s">
        <v>3555</v>
      </c>
      <c r="G658" s="77" t="s">
        <v>12399</v>
      </c>
      <c r="H658" s="77" t="s">
        <v>44</v>
      </c>
      <c r="I658" s="77" t="s">
        <v>221</v>
      </c>
      <c r="J658" s="77" t="s">
        <v>237</v>
      </c>
      <c r="K658" s="78" t="s">
        <v>34</v>
      </c>
      <c r="L658" s="77" t="s">
        <v>98</v>
      </c>
      <c r="M658" s="74" t="s">
        <v>12476</v>
      </c>
      <c r="N658" s="74" t="s">
        <v>13</v>
      </c>
      <c r="O658" s="159"/>
      <c r="P658" s="77" t="s">
        <v>3557</v>
      </c>
      <c r="Q658" s="77" t="s">
        <v>11048</v>
      </c>
      <c r="R658" s="77" t="s">
        <v>3556</v>
      </c>
      <c r="S658" s="77"/>
      <c r="T658" s="77" t="s">
        <v>9241</v>
      </c>
      <c r="U658" s="77" t="s">
        <v>3554</v>
      </c>
      <c r="V658" s="74" t="s">
        <v>216</v>
      </c>
      <c r="W658" s="100"/>
      <c r="X658" s="99"/>
      <c r="Y658" s="99"/>
      <c r="Z658" s="100"/>
      <c r="AA658" s="99" t="s">
        <v>3560</v>
      </c>
      <c r="AB658" s="99"/>
      <c r="AC658" s="100" t="s">
        <v>3558</v>
      </c>
      <c r="AD658" s="100" t="s">
        <v>3559</v>
      </c>
      <c r="AE658" s="83"/>
      <c r="AF658" s="54"/>
      <c r="AG658" s="78" t="s">
        <v>12307</v>
      </c>
      <c r="AH658" s="77">
        <v>0</v>
      </c>
      <c r="AI658" s="77">
        <v>0</v>
      </c>
      <c r="AJ658" s="77">
        <v>0</v>
      </c>
      <c r="AK658" s="77">
        <v>0</v>
      </c>
      <c r="AL658" s="77">
        <v>0</v>
      </c>
      <c r="AM658" s="77">
        <v>0</v>
      </c>
      <c r="AN658" s="77">
        <v>0</v>
      </c>
      <c r="AO658" s="77">
        <v>0</v>
      </c>
      <c r="AP658" s="77">
        <v>0</v>
      </c>
      <c r="AQ658" s="77"/>
      <c r="AR658" s="79">
        <f>COUNTIF('Jalon + top _horaire passage'!A:A,A658)+IF(W658&lt;&gt;"",COUNTIF('Jalon + top _horaire passage'!A:A,W658),0)+IF(X658&lt;&gt;"",COUNTIF('Jalon + top _horaire passage'!A:A,X658),0)+IF(Y658&lt;&gt;"",COUNTIF('Jalon + top _horaire passage'!A:A,Y658),0)+IF(AA658&lt;&gt;"",COUNTIF('Jalon + top _horaire passage'!A:A,AA658),0)+IF(AB658&lt;&gt;"",COUNTIF('Jalon + top _horaire passage'!A:A,AB658),0)+IF(AD658&lt;&gt;"",COUNTIF('Jalon + top _horaire passage'!A:A,AD658),0)</f>
        <v>0</v>
      </c>
    </row>
    <row r="659" spans="1:44" x14ac:dyDescent="0.3">
      <c r="A659" s="77" t="s">
        <v>3561</v>
      </c>
      <c r="B659" s="178" t="s">
        <v>12634</v>
      </c>
      <c r="C659" s="78" t="s">
        <v>676</v>
      </c>
      <c r="D659" s="77" t="s">
        <v>42</v>
      </c>
      <c r="E659" s="77" t="s">
        <v>3561</v>
      </c>
      <c r="F659" s="77" t="s">
        <v>4817</v>
      </c>
      <c r="G659" s="77" t="s">
        <v>671</v>
      </c>
      <c r="H659" s="77" t="s">
        <v>44</v>
      </c>
      <c r="I659" s="77" t="s">
        <v>166</v>
      </c>
      <c r="J659" s="77" t="s">
        <v>237</v>
      </c>
      <c r="K659" s="78" t="s">
        <v>34</v>
      </c>
      <c r="L659" s="77" t="s">
        <v>98</v>
      </c>
      <c r="M659" s="74" t="s">
        <v>12475</v>
      </c>
      <c r="N659" s="74" t="s">
        <v>13</v>
      </c>
      <c r="O659" s="159"/>
      <c r="P659" s="77" t="s">
        <v>3562</v>
      </c>
      <c r="Q659" s="77" t="s">
        <v>30</v>
      </c>
      <c r="R659" s="77" t="s">
        <v>3561</v>
      </c>
      <c r="S659" s="77"/>
      <c r="T659" s="77"/>
      <c r="U659" s="77" t="s">
        <v>11733</v>
      </c>
      <c r="V659" s="74" t="s">
        <v>97</v>
      </c>
      <c r="W659" s="100"/>
      <c r="X659" s="99"/>
      <c r="Y659" s="99"/>
      <c r="Z659" s="100"/>
      <c r="AA659" s="99" t="s">
        <v>3565</v>
      </c>
      <c r="AB659" s="99"/>
      <c r="AC659" s="100" t="s">
        <v>3563</v>
      </c>
      <c r="AD659" s="100" t="s">
        <v>3564</v>
      </c>
      <c r="AE659" s="83"/>
      <c r="AF659" s="54"/>
      <c r="AG659" s="78" t="s">
        <v>10998</v>
      </c>
      <c r="AH659" s="77" t="s">
        <v>354</v>
      </c>
      <c r="AI659" s="77" t="s">
        <v>652</v>
      </c>
      <c r="AJ659" s="77" t="s">
        <v>167</v>
      </c>
      <c r="AK659" s="77" t="s">
        <v>677</v>
      </c>
      <c r="AL659" s="77" t="s">
        <v>678</v>
      </c>
      <c r="AM659" s="77" t="s">
        <v>170</v>
      </c>
      <c r="AN659" s="77" t="s">
        <v>679</v>
      </c>
      <c r="AO659" s="77" t="s">
        <v>680</v>
      </c>
      <c r="AP659" s="77" t="s">
        <v>681</v>
      </c>
      <c r="AQ659" s="77"/>
      <c r="AR659" s="79">
        <f>COUNTIF('Jalon + top _horaire passage'!A:A,A659)+IF(W659&lt;&gt;"",COUNTIF('Jalon + top _horaire passage'!A:A,W659),0)+IF(X659&lt;&gt;"",COUNTIF('Jalon + top _horaire passage'!A:A,X659),0)+IF(Y659&lt;&gt;"",COUNTIF('Jalon + top _horaire passage'!A:A,Y659),0)+IF(AA659&lt;&gt;"",COUNTIF('Jalon + top _horaire passage'!A:A,AA659),0)+IF(AB659&lt;&gt;"",COUNTIF('Jalon + top _horaire passage'!A:A,AB659),0)+IF(AD659&lt;&gt;"",COUNTIF('Jalon + top _horaire passage'!A:A,AD659),0)</f>
        <v>0</v>
      </c>
    </row>
    <row r="660" spans="1:44" x14ac:dyDescent="0.3">
      <c r="A660" s="77" t="s">
        <v>3566</v>
      </c>
      <c r="B660" s="159" t="s">
        <v>12</v>
      </c>
      <c r="C660" s="78" t="s">
        <v>40</v>
      </c>
      <c r="D660" s="77" t="s">
        <v>42</v>
      </c>
      <c r="E660" s="77" t="s">
        <v>3566</v>
      </c>
      <c r="F660" s="77" t="s">
        <v>1645</v>
      </c>
      <c r="G660" s="77" t="s">
        <v>1646</v>
      </c>
      <c r="H660" s="77" t="s">
        <v>44</v>
      </c>
      <c r="I660" s="77" t="s">
        <v>39</v>
      </c>
      <c r="J660" s="77" t="s">
        <v>19</v>
      </c>
      <c r="K660" s="78" t="s">
        <v>34</v>
      </c>
      <c r="L660" s="77" t="s">
        <v>15</v>
      </c>
      <c r="M660" s="74" t="s">
        <v>12474</v>
      </c>
      <c r="N660" s="74" t="s">
        <v>13</v>
      </c>
      <c r="O660" s="159"/>
      <c r="P660" s="77" t="s">
        <v>3567</v>
      </c>
      <c r="Q660" s="77" t="s">
        <v>35</v>
      </c>
      <c r="R660" s="77" t="s">
        <v>3566</v>
      </c>
      <c r="S660" s="77"/>
      <c r="T660" s="77"/>
      <c r="U660" s="77" t="s">
        <v>3566</v>
      </c>
      <c r="V660" s="74" t="s">
        <v>97</v>
      </c>
      <c r="W660" s="100"/>
      <c r="X660" s="99"/>
      <c r="Y660" s="99"/>
      <c r="Z660" s="100"/>
      <c r="AA660" s="99"/>
      <c r="AB660" s="99"/>
      <c r="AC660" s="100" t="s">
        <v>3566</v>
      </c>
      <c r="AD660" s="100" t="s">
        <v>3568</v>
      </c>
      <c r="AE660" s="83"/>
      <c r="AF660" s="54"/>
      <c r="AG660" s="78" t="s">
        <v>10999</v>
      </c>
      <c r="AH660" s="77" t="s">
        <v>20</v>
      </c>
      <c r="AI660" s="77" t="s">
        <v>21</v>
      </c>
      <c r="AJ660" s="77" t="s">
        <v>46</v>
      </c>
      <c r="AK660" s="77" t="s">
        <v>1580</v>
      </c>
      <c r="AL660" s="77" t="s">
        <v>1581</v>
      </c>
      <c r="AM660" s="77" t="s">
        <v>25</v>
      </c>
      <c r="AN660" s="77" t="s">
        <v>49</v>
      </c>
      <c r="AO660" s="77" t="s">
        <v>1582</v>
      </c>
      <c r="AP660" s="77" t="s">
        <v>1583</v>
      </c>
      <c r="AQ660" s="77"/>
      <c r="AR660" s="79">
        <f>COUNTIF('Jalon + top _horaire passage'!A:A,A660)+IF(W660&lt;&gt;"",COUNTIF('Jalon + top _horaire passage'!A:A,W660),0)+IF(X660&lt;&gt;"",COUNTIF('Jalon + top _horaire passage'!A:A,X660),0)+IF(Y660&lt;&gt;"",COUNTIF('Jalon + top _horaire passage'!A:A,Y660),0)+IF(AA660&lt;&gt;"",COUNTIF('Jalon + top _horaire passage'!A:A,AA660),0)+IF(AB660&lt;&gt;"",COUNTIF('Jalon + top _horaire passage'!A:A,AB660),0)+IF(AD660&lt;&gt;"",COUNTIF('Jalon + top _horaire passage'!A:A,AD660),0)</f>
        <v>0</v>
      </c>
    </row>
    <row r="661" spans="1:44" x14ac:dyDescent="0.3">
      <c r="A661" s="77" t="s">
        <v>3569</v>
      </c>
      <c r="B661" s="159" t="s">
        <v>3570</v>
      </c>
      <c r="C661" s="78" t="s">
        <v>40</v>
      </c>
      <c r="D661" s="77" t="s">
        <v>9</v>
      </c>
      <c r="E661" s="77" t="s">
        <v>3569</v>
      </c>
      <c r="F661" s="77" t="s">
        <v>12354</v>
      </c>
      <c r="G661" s="77" t="s">
        <v>1001</v>
      </c>
      <c r="H661" s="77" t="s">
        <v>44</v>
      </c>
      <c r="I661" s="77" t="s">
        <v>39</v>
      </c>
      <c r="J661" s="77" t="s">
        <v>19</v>
      </c>
      <c r="K661" s="78" t="s">
        <v>18</v>
      </c>
      <c r="L661" s="77" t="s">
        <v>98</v>
      </c>
      <c r="M661" s="74" t="s">
        <v>12473</v>
      </c>
      <c r="N661" s="74" t="s">
        <v>10986</v>
      </c>
      <c r="O661" s="159" t="s">
        <v>12470</v>
      </c>
      <c r="P661" s="77" t="s">
        <v>3571</v>
      </c>
      <c r="Q661" s="77" t="s">
        <v>11044</v>
      </c>
      <c r="R661" s="77" t="s">
        <v>3569</v>
      </c>
      <c r="S661" s="77"/>
      <c r="T661" s="77"/>
      <c r="U661" s="77" t="s">
        <v>3569</v>
      </c>
      <c r="V661" s="74" t="s">
        <v>97</v>
      </c>
      <c r="W661" s="100"/>
      <c r="X661" s="99"/>
      <c r="Y661" s="99"/>
      <c r="Z661" s="100"/>
      <c r="AA661" s="99" t="s">
        <v>3574</v>
      </c>
      <c r="AB661" s="99"/>
      <c r="AC661" s="100" t="s">
        <v>3572</v>
      </c>
      <c r="AD661" s="100" t="s">
        <v>3573</v>
      </c>
      <c r="AE661" s="83"/>
      <c r="AF661" s="54"/>
      <c r="AG661" s="78" t="s">
        <v>10998</v>
      </c>
      <c r="AH661" s="77" t="s">
        <v>20</v>
      </c>
      <c r="AI661" s="77" t="s">
        <v>21</v>
      </c>
      <c r="AJ661" s="77" t="s">
        <v>46</v>
      </c>
      <c r="AK661" s="77" t="s">
        <v>1005</v>
      </c>
      <c r="AL661" s="77" t="s">
        <v>1006</v>
      </c>
      <c r="AM661" s="77" t="s">
        <v>25</v>
      </c>
      <c r="AN661" s="77" t="s">
        <v>49</v>
      </c>
      <c r="AO661" s="77" t="s">
        <v>1007</v>
      </c>
      <c r="AP661" s="77" t="s">
        <v>1008</v>
      </c>
      <c r="AQ661" s="77"/>
      <c r="AR661" s="79">
        <f>COUNTIF('Jalon + top _horaire passage'!A:A,A661)+IF(W661&lt;&gt;"",COUNTIF('Jalon + top _horaire passage'!A:A,W661),0)+IF(X661&lt;&gt;"",COUNTIF('Jalon + top _horaire passage'!A:A,X661),0)+IF(Y661&lt;&gt;"",COUNTIF('Jalon + top _horaire passage'!A:A,Y661),0)+IF(AA661&lt;&gt;"",COUNTIF('Jalon + top _horaire passage'!A:A,AA661),0)+IF(AB661&lt;&gt;"",COUNTIF('Jalon + top _horaire passage'!A:A,AB661),0)+IF(AD661&lt;&gt;"",COUNTIF('Jalon + top _horaire passage'!A:A,AD661),0)</f>
        <v>0</v>
      </c>
    </row>
    <row r="662" spans="1:44" x14ac:dyDescent="0.3">
      <c r="A662" s="77" t="s">
        <v>3575</v>
      </c>
      <c r="B662" s="159" t="s">
        <v>12627</v>
      </c>
      <c r="C662" s="78" t="s">
        <v>199</v>
      </c>
      <c r="D662" s="77" t="s">
        <v>42</v>
      </c>
      <c r="E662" s="77" t="s">
        <v>3575</v>
      </c>
      <c r="F662" s="77" t="s">
        <v>2956</v>
      </c>
      <c r="G662" s="77" t="s">
        <v>3576</v>
      </c>
      <c r="H662" s="77" t="s">
        <v>44</v>
      </c>
      <c r="I662" s="77" t="s">
        <v>17</v>
      </c>
      <c r="J662" s="77" t="s">
        <v>19</v>
      </c>
      <c r="K662" s="78" t="s">
        <v>34</v>
      </c>
      <c r="L662" s="77" t="s">
        <v>98</v>
      </c>
      <c r="M662" s="74" t="s">
        <v>12473</v>
      </c>
      <c r="N662" s="74" t="s">
        <v>13</v>
      </c>
      <c r="O662" s="159" t="s">
        <v>12470</v>
      </c>
      <c r="P662" s="77" t="s">
        <v>3577</v>
      </c>
      <c r="Q662" s="77" t="s">
        <v>35</v>
      </c>
      <c r="R662" s="77" t="s">
        <v>3575</v>
      </c>
      <c r="S662" s="77"/>
      <c r="T662" s="77"/>
      <c r="U662" s="77" t="s">
        <v>3575</v>
      </c>
      <c r="V662" s="74" t="s">
        <v>97</v>
      </c>
      <c r="W662" s="100"/>
      <c r="X662" s="99"/>
      <c r="Y662" s="99"/>
      <c r="Z662" s="100"/>
      <c r="AA662" s="99" t="s">
        <v>11818</v>
      </c>
      <c r="AB662" s="99"/>
      <c r="AC662" s="100" t="s">
        <v>3578</v>
      </c>
      <c r="AD662" s="100" t="s">
        <v>3579</v>
      </c>
      <c r="AE662" s="83"/>
      <c r="AF662" s="54"/>
      <c r="AG662" s="78" t="s">
        <v>10998</v>
      </c>
      <c r="AH662" s="77" t="s">
        <v>20</v>
      </c>
      <c r="AI662" s="77" t="s">
        <v>21</v>
      </c>
      <c r="AJ662" s="77" t="s">
        <v>22</v>
      </c>
      <c r="AK662" s="77" t="s">
        <v>200</v>
      </c>
      <c r="AL662" s="77" t="s">
        <v>201</v>
      </c>
      <c r="AM662" s="77" t="s">
        <v>25</v>
      </c>
      <c r="AN662" s="77" t="s">
        <v>202</v>
      </c>
      <c r="AO662" s="77" t="s">
        <v>203</v>
      </c>
      <c r="AP662" s="77" t="s">
        <v>204</v>
      </c>
      <c r="AQ662" s="77"/>
      <c r="AR662" s="79">
        <f>COUNTIF('Jalon + top _horaire passage'!A:A,A662)+IF(W662&lt;&gt;"",COUNTIF('Jalon + top _horaire passage'!A:A,W662),0)+IF(X662&lt;&gt;"",COUNTIF('Jalon + top _horaire passage'!A:A,X662),0)+IF(Y662&lt;&gt;"",COUNTIF('Jalon + top _horaire passage'!A:A,Y662),0)+IF(AA662&lt;&gt;"",COUNTIF('Jalon + top _horaire passage'!A:A,AA662),0)+IF(AB662&lt;&gt;"",COUNTIF('Jalon + top _horaire passage'!A:A,AB662),0)+IF(AD662&lt;&gt;"",COUNTIF('Jalon + top _horaire passage'!A:A,AD662),0)</f>
        <v>0</v>
      </c>
    </row>
    <row r="663" spans="1:44" x14ac:dyDescent="0.3">
      <c r="A663" s="77" t="s">
        <v>3580</v>
      </c>
      <c r="B663" s="159" t="s">
        <v>12627</v>
      </c>
      <c r="C663" s="78" t="s">
        <v>199</v>
      </c>
      <c r="D663" s="77" t="s">
        <v>42</v>
      </c>
      <c r="E663" s="77" t="s">
        <v>3580</v>
      </c>
      <c r="F663" s="77" t="s">
        <v>2956</v>
      </c>
      <c r="G663" s="77" t="s">
        <v>3576</v>
      </c>
      <c r="H663" s="77" t="s">
        <v>44</v>
      </c>
      <c r="I663" s="77" t="s">
        <v>17</v>
      </c>
      <c r="J663" s="77" t="s">
        <v>19</v>
      </c>
      <c r="K663" s="78" t="s">
        <v>34</v>
      </c>
      <c r="L663" s="77" t="s">
        <v>98</v>
      </c>
      <c r="M663" s="74" t="s">
        <v>12473</v>
      </c>
      <c r="N663" s="74" t="s">
        <v>13</v>
      </c>
      <c r="O663" s="159" t="s">
        <v>12470</v>
      </c>
      <c r="P663" s="77" t="s">
        <v>3581</v>
      </c>
      <c r="Q663" s="77" t="s">
        <v>35</v>
      </c>
      <c r="R663" s="77" t="s">
        <v>3580</v>
      </c>
      <c r="S663" s="77"/>
      <c r="T663" s="77" t="s">
        <v>9241</v>
      </c>
      <c r="U663" s="77" t="s">
        <v>9241</v>
      </c>
      <c r="V663" s="74" t="s">
        <v>97</v>
      </c>
      <c r="W663" s="100"/>
      <c r="X663" s="99"/>
      <c r="Y663" s="99"/>
      <c r="Z663" s="100"/>
      <c r="AA663" s="99"/>
      <c r="AB663" s="99"/>
      <c r="AC663" s="100" t="s">
        <v>3580</v>
      </c>
      <c r="AD663" s="100" t="s">
        <v>3582</v>
      </c>
      <c r="AE663" s="83"/>
      <c r="AF663" s="54"/>
      <c r="AG663" s="78" t="s">
        <v>10998</v>
      </c>
      <c r="AH663" s="77" t="s">
        <v>20</v>
      </c>
      <c r="AI663" s="77" t="s">
        <v>21</v>
      </c>
      <c r="AJ663" s="77" t="s">
        <v>22</v>
      </c>
      <c r="AK663" s="77" t="s">
        <v>200</v>
      </c>
      <c r="AL663" s="77" t="s">
        <v>201</v>
      </c>
      <c r="AM663" s="77" t="s">
        <v>25</v>
      </c>
      <c r="AN663" s="77" t="s">
        <v>202</v>
      </c>
      <c r="AO663" s="77" t="s">
        <v>203</v>
      </c>
      <c r="AP663" s="77" t="s">
        <v>204</v>
      </c>
      <c r="AQ663" s="77"/>
      <c r="AR663" s="79">
        <f>COUNTIF('Jalon + top _horaire passage'!A:A,A663)+IF(W663&lt;&gt;"",COUNTIF('Jalon + top _horaire passage'!A:A,W663),0)+IF(X663&lt;&gt;"",COUNTIF('Jalon + top _horaire passage'!A:A,X663),0)+IF(Y663&lt;&gt;"",COUNTIF('Jalon + top _horaire passage'!A:A,Y663),0)+IF(AA663&lt;&gt;"",COUNTIF('Jalon + top _horaire passage'!A:A,AA663),0)+IF(AB663&lt;&gt;"",COUNTIF('Jalon + top _horaire passage'!A:A,AB663),0)+IF(AD663&lt;&gt;"",COUNTIF('Jalon + top _horaire passage'!A:A,AD663),0)</f>
        <v>0</v>
      </c>
    </row>
    <row r="664" spans="1:44" x14ac:dyDescent="0.3">
      <c r="A664" s="77" t="s">
        <v>3583</v>
      </c>
      <c r="B664" s="159" t="s">
        <v>12</v>
      </c>
      <c r="C664" s="78" t="s">
        <v>40</v>
      </c>
      <c r="D664" s="77" t="s">
        <v>42</v>
      </c>
      <c r="E664" s="77" t="s">
        <v>3583</v>
      </c>
      <c r="F664" s="77" t="s">
        <v>1645</v>
      </c>
      <c r="G664" s="77" t="s">
        <v>1646</v>
      </c>
      <c r="H664" s="77" t="s">
        <v>44</v>
      </c>
      <c r="I664" s="77" t="s">
        <v>39</v>
      </c>
      <c r="J664" s="77" t="s">
        <v>19</v>
      </c>
      <c r="K664" s="78" t="s">
        <v>34</v>
      </c>
      <c r="L664" s="77" t="s">
        <v>98</v>
      </c>
      <c r="M664" s="74" t="s">
        <v>12474</v>
      </c>
      <c r="N664" s="74" t="s">
        <v>13</v>
      </c>
      <c r="O664" s="159"/>
      <c r="P664" s="77" t="s">
        <v>3584</v>
      </c>
      <c r="Q664" s="77" t="s">
        <v>35</v>
      </c>
      <c r="R664" s="77" t="s">
        <v>3583</v>
      </c>
      <c r="S664" s="77"/>
      <c r="T664" s="77" t="s">
        <v>9241</v>
      </c>
      <c r="U664" s="77" t="s">
        <v>9241</v>
      </c>
      <c r="V664" s="74" t="s">
        <v>97</v>
      </c>
      <c r="W664" s="100"/>
      <c r="X664" s="99"/>
      <c r="Y664" s="99"/>
      <c r="Z664" s="100"/>
      <c r="AA664" s="99"/>
      <c r="AB664" s="99"/>
      <c r="AC664" s="100" t="s">
        <v>3583</v>
      </c>
      <c r="AD664" s="100" t="s">
        <v>3585</v>
      </c>
      <c r="AE664" s="83"/>
      <c r="AF664" s="54"/>
      <c r="AG664" s="78" t="s">
        <v>10998</v>
      </c>
      <c r="AH664" s="77" t="s">
        <v>20</v>
      </c>
      <c r="AI664" s="77" t="s">
        <v>21</v>
      </c>
      <c r="AJ664" s="77" t="s">
        <v>46</v>
      </c>
      <c r="AK664" s="77" t="s">
        <v>1580</v>
      </c>
      <c r="AL664" s="77" t="s">
        <v>1581</v>
      </c>
      <c r="AM664" s="77" t="s">
        <v>25</v>
      </c>
      <c r="AN664" s="77" t="s">
        <v>49</v>
      </c>
      <c r="AO664" s="77" t="s">
        <v>1582</v>
      </c>
      <c r="AP664" s="77" t="s">
        <v>1583</v>
      </c>
      <c r="AQ664" s="77"/>
      <c r="AR664" s="79">
        <f>COUNTIF('Jalon + top _horaire passage'!A:A,A664)+IF(W664&lt;&gt;"",COUNTIF('Jalon + top _horaire passage'!A:A,W664),0)+IF(X664&lt;&gt;"",COUNTIF('Jalon + top _horaire passage'!A:A,X664),0)+IF(Y664&lt;&gt;"",COUNTIF('Jalon + top _horaire passage'!A:A,Y664),0)+IF(AA664&lt;&gt;"",COUNTIF('Jalon + top _horaire passage'!A:A,AA664),0)+IF(AB664&lt;&gt;"",COUNTIF('Jalon + top _horaire passage'!A:A,AB664),0)+IF(AD664&lt;&gt;"",COUNTIF('Jalon + top _horaire passage'!A:A,AD664),0)</f>
        <v>0</v>
      </c>
    </row>
    <row r="665" spans="1:44" x14ac:dyDescent="0.3">
      <c r="A665" s="77" t="s">
        <v>3586</v>
      </c>
      <c r="B665" s="159" t="s">
        <v>12</v>
      </c>
      <c r="C665" s="78" t="s">
        <v>40</v>
      </c>
      <c r="D665" s="77" t="s">
        <v>42</v>
      </c>
      <c r="E665" s="77" t="s">
        <v>3586</v>
      </c>
      <c r="F665" s="77" t="s">
        <v>1645</v>
      </c>
      <c r="G665" s="77" t="s">
        <v>1646</v>
      </c>
      <c r="H665" s="77" t="s">
        <v>44</v>
      </c>
      <c r="I665" s="77" t="s">
        <v>39</v>
      </c>
      <c r="J665" s="77" t="s">
        <v>19</v>
      </c>
      <c r="K665" s="78" t="s">
        <v>34</v>
      </c>
      <c r="L665" s="77" t="s">
        <v>98</v>
      </c>
      <c r="M665" s="74" t="s">
        <v>12474</v>
      </c>
      <c r="N665" s="74" t="s">
        <v>13</v>
      </c>
      <c r="O665" s="159"/>
      <c r="P665" s="77" t="s">
        <v>3584</v>
      </c>
      <c r="Q665" s="77" t="s">
        <v>35</v>
      </c>
      <c r="R665" s="77" t="s">
        <v>3586</v>
      </c>
      <c r="S665" s="77"/>
      <c r="T665" s="77" t="s">
        <v>9241</v>
      </c>
      <c r="U665" s="77" t="s">
        <v>9241</v>
      </c>
      <c r="V665" s="74" t="s">
        <v>97</v>
      </c>
      <c r="W665" s="100"/>
      <c r="X665" s="99"/>
      <c r="Y665" s="99"/>
      <c r="Z665" s="100"/>
      <c r="AA665" s="99"/>
      <c r="AB665" s="99"/>
      <c r="AC665" s="100" t="s">
        <v>3586</v>
      </c>
      <c r="AD665" s="100" t="s">
        <v>3587</v>
      </c>
      <c r="AE665" s="83"/>
      <c r="AF665" s="54"/>
      <c r="AG665" s="78" t="s">
        <v>10998</v>
      </c>
      <c r="AH665" s="77" t="s">
        <v>20</v>
      </c>
      <c r="AI665" s="77" t="s">
        <v>21</v>
      </c>
      <c r="AJ665" s="77" t="s">
        <v>46</v>
      </c>
      <c r="AK665" s="77" t="s">
        <v>1580</v>
      </c>
      <c r="AL665" s="77" t="s">
        <v>1581</v>
      </c>
      <c r="AM665" s="77" t="s">
        <v>25</v>
      </c>
      <c r="AN665" s="77" t="s">
        <v>49</v>
      </c>
      <c r="AO665" s="77" t="s">
        <v>1582</v>
      </c>
      <c r="AP665" s="77" t="s">
        <v>1583</v>
      </c>
      <c r="AQ665" s="77"/>
      <c r="AR665" s="79">
        <f>COUNTIF('Jalon + top _horaire passage'!A:A,A665)+IF(W665&lt;&gt;"",COUNTIF('Jalon + top _horaire passage'!A:A,W665),0)+IF(X665&lt;&gt;"",COUNTIF('Jalon + top _horaire passage'!A:A,X665),0)+IF(Y665&lt;&gt;"",COUNTIF('Jalon + top _horaire passage'!A:A,Y665),0)+IF(AA665&lt;&gt;"",COUNTIF('Jalon + top _horaire passage'!A:A,AA665),0)+IF(AB665&lt;&gt;"",COUNTIF('Jalon + top _horaire passage'!A:A,AB665),0)+IF(AD665&lt;&gt;"",COUNTIF('Jalon + top _horaire passage'!A:A,AD665),0)</f>
        <v>0</v>
      </c>
    </row>
    <row r="666" spans="1:44" x14ac:dyDescent="0.3">
      <c r="A666" s="77" t="s">
        <v>3588</v>
      </c>
      <c r="B666" s="159" t="s">
        <v>12</v>
      </c>
      <c r="C666" s="78" t="s">
        <v>40</v>
      </c>
      <c r="D666" s="77" t="s">
        <v>42</v>
      </c>
      <c r="E666" s="77" t="s">
        <v>3588</v>
      </c>
      <c r="F666" s="77" t="s">
        <v>1645</v>
      </c>
      <c r="G666" s="77" t="s">
        <v>1646</v>
      </c>
      <c r="H666" s="77" t="s">
        <v>44</v>
      </c>
      <c r="I666" s="77" t="s">
        <v>39</v>
      </c>
      <c r="J666" s="77" t="s">
        <v>19</v>
      </c>
      <c r="K666" s="78" t="s">
        <v>34</v>
      </c>
      <c r="L666" s="77" t="s">
        <v>15</v>
      </c>
      <c r="M666" s="74" t="s">
        <v>12474</v>
      </c>
      <c r="N666" s="74" t="s">
        <v>13</v>
      </c>
      <c r="O666" s="159"/>
      <c r="P666" s="77" t="s">
        <v>3589</v>
      </c>
      <c r="Q666" s="77" t="s">
        <v>35</v>
      </c>
      <c r="R666" s="77" t="s">
        <v>3588</v>
      </c>
      <c r="S666" s="77"/>
      <c r="T666" s="77"/>
      <c r="U666" s="77" t="s">
        <v>3588</v>
      </c>
      <c r="V666" s="74" t="s">
        <v>97</v>
      </c>
      <c r="W666" s="100"/>
      <c r="X666" s="99"/>
      <c r="Y666" s="99"/>
      <c r="Z666" s="100"/>
      <c r="AA666" s="99"/>
      <c r="AB666" s="99"/>
      <c r="AC666" s="100" t="s">
        <v>3588</v>
      </c>
      <c r="AD666" s="100" t="s">
        <v>3590</v>
      </c>
      <c r="AE666" s="83"/>
      <c r="AF666" s="54"/>
      <c r="AG666" s="78" t="s">
        <v>10999</v>
      </c>
      <c r="AH666" s="77" t="s">
        <v>20</v>
      </c>
      <c r="AI666" s="77" t="s">
        <v>21</v>
      </c>
      <c r="AJ666" s="77" t="s">
        <v>46</v>
      </c>
      <c r="AK666" s="77" t="s">
        <v>1580</v>
      </c>
      <c r="AL666" s="77" t="s">
        <v>1581</v>
      </c>
      <c r="AM666" s="77" t="s">
        <v>25</v>
      </c>
      <c r="AN666" s="77" t="s">
        <v>49</v>
      </c>
      <c r="AO666" s="77" t="s">
        <v>1582</v>
      </c>
      <c r="AP666" s="77" t="s">
        <v>1583</v>
      </c>
      <c r="AQ666" s="77"/>
      <c r="AR666" s="79">
        <f>COUNTIF('Jalon + top _horaire passage'!A:A,A666)+IF(W666&lt;&gt;"",COUNTIF('Jalon + top _horaire passage'!A:A,W666),0)+IF(X666&lt;&gt;"",COUNTIF('Jalon + top _horaire passage'!A:A,X666),0)+IF(Y666&lt;&gt;"",COUNTIF('Jalon + top _horaire passage'!A:A,Y666),0)+IF(AA666&lt;&gt;"",COUNTIF('Jalon + top _horaire passage'!A:A,AA666),0)+IF(AB666&lt;&gt;"",COUNTIF('Jalon + top _horaire passage'!A:A,AB666),0)+IF(AD666&lt;&gt;"",COUNTIF('Jalon + top _horaire passage'!A:A,AD666),0)</f>
        <v>0</v>
      </c>
    </row>
    <row r="667" spans="1:44" x14ac:dyDescent="0.3">
      <c r="A667" s="77" t="s">
        <v>3591</v>
      </c>
      <c r="B667" s="159" t="s">
        <v>12</v>
      </c>
      <c r="C667" s="78" t="s">
        <v>40</v>
      </c>
      <c r="D667" s="77" t="s">
        <v>1580</v>
      </c>
      <c r="E667" s="77" t="s">
        <v>3591</v>
      </c>
      <c r="F667" s="77" t="s">
        <v>1645</v>
      </c>
      <c r="G667" s="77" t="s">
        <v>1646</v>
      </c>
      <c r="H667" s="77" t="s">
        <v>44</v>
      </c>
      <c r="I667" s="77" t="s">
        <v>39</v>
      </c>
      <c r="J667" s="77" t="s">
        <v>19</v>
      </c>
      <c r="K667" s="78" t="s">
        <v>18</v>
      </c>
      <c r="L667" s="77" t="s">
        <v>15</v>
      </c>
      <c r="M667" s="74" t="s">
        <v>12474</v>
      </c>
      <c r="N667" s="74" t="s">
        <v>10986</v>
      </c>
      <c r="O667" s="159"/>
      <c r="P667" s="77" t="s">
        <v>3589</v>
      </c>
      <c r="Q667" s="77" t="s">
        <v>35</v>
      </c>
      <c r="R667" s="77" t="s">
        <v>3591</v>
      </c>
      <c r="S667" s="77"/>
      <c r="T667" s="77"/>
      <c r="U667" s="82" t="s">
        <v>3591</v>
      </c>
      <c r="V667" s="74" t="s">
        <v>216</v>
      </c>
      <c r="W667" s="100"/>
      <c r="X667" s="99"/>
      <c r="Y667" s="99"/>
      <c r="Z667" s="100"/>
      <c r="AA667" s="99"/>
      <c r="AB667" s="99"/>
      <c r="AC667" s="100" t="s">
        <v>3591</v>
      </c>
      <c r="AD667" s="100" t="s">
        <v>3592</v>
      </c>
      <c r="AE667" s="83"/>
      <c r="AF667" s="54"/>
      <c r="AG667" s="78" t="s">
        <v>12307</v>
      </c>
      <c r="AH667" s="77" t="s">
        <v>20</v>
      </c>
      <c r="AI667" s="77" t="s">
        <v>21</v>
      </c>
      <c r="AJ667" s="77" t="s">
        <v>46</v>
      </c>
      <c r="AK667" s="77" t="s">
        <v>1580</v>
      </c>
      <c r="AL667" s="77" t="s">
        <v>1581</v>
      </c>
      <c r="AM667" s="77" t="s">
        <v>25</v>
      </c>
      <c r="AN667" s="77" t="s">
        <v>49</v>
      </c>
      <c r="AO667" s="77" t="s">
        <v>1582</v>
      </c>
      <c r="AP667" s="77" t="s">
        <v>1583</v>
      </c>
      <c r="AQ667" s="77"/>
      <c r="AR667" s="79">
        <f>COUNTIF('Jalon + top _horaire passage'!A:A,A667)+IF(W667&lt;&gt;"",COUNTIF('Jalon + top _horaire passage'!A:A,W667),0)+IF(X667&lt;&gt;"",COUNTIF('Jalon + top _horaire passage'!A:A,X667),0)+IF(Y667&lt;&gt;"",COUNTIF('Jalon + top _horaire passage'!A:A,Y667),0)+IF(AA667&lt;&gt;"",COUNTIF('Jalon + top _horaire passage'!A:A,AA667),0)+IF(AB667&lt;&gt;"",COUNTIF('Jalon + top _horaire passage'!A:A,AB667),0)+IF(AD667&lt;&gt;"",COUNTIF('Jalon + top _horaire passage'!A:A,AD667),0)</f>
        <v>0</v>
      </c>
    </row>
    <row r="668" spans="1:44" x14ac:dyDescent="0.3">
      <c r="A668" s="77" t="s">
        <v>3593</v>
      </c>
      <c r="B668" s="159" t="s">
        <v>12</v>
      </c>
      <c r="C668" s="78" t="s">
        <v>40</v>
      </c>
      <c r="D668" s="77" t="s">
        <v>42</v>
      </c>
      <c r="E668" s="77" t="s">
        <v>3593</v>
      </c>
      <c r="F668" s="77" t="s">
        <v>1645</v>
      </c>
      <c r="G668" s="77" t="s">
        <v>1646</v>
      </c>
      <c r="H668" s="77" t="s">
        <v>44</v>
      </c>
      <c r="I668" s="77" t="s">
        <v>39</v>
      </c>
      <c r="J668" s="77" t="s">
        <v>237</v>
      </c>
      <c r="K668" s="78" t="s">
        <v>34</v>
      </c>
      <c r="L668" s="77" t="s">
        <v>98</v>
      </c>
      <c r="M668" s="74" t="s">
        <v>12474</v>
      </c>
      <c r="N668" s="74" t="s">
        <v>13</v>
      </c>
      <c r="O668" s="159"/>
      <c r="P668" s="77" t="s">
        <v>3594</v>
      </c>
      <c r="Q668" s="77" t="s">
        <v>30</v>
      </c>
      <c r="R668" s="77" t="s">
        <v>3593</v>
      </c>
      <c r="S668" s="77"/>
      <c r="T668" s="77" t="s">
        <v>9241</v>
      </c>
      <c r="U668" s="77" t="s">
        <v>3595</v>
      </c>
      <c r="V668" s="74" t="s">
        <v>216</v>
      </c>
      <c r="W668" s="100"/>
      <c r="X668" s="99"/>
      <c r="Y668" s="99"/>
      <c r="Z668" s="100"/>
      <c r="AA668" s="99" t="s">
        <v>3598</v>
      </c>
      <c r="AB668" s="99"/>
      <c r="AC668" s="100" t="s">
        <v>3596</v>
      </c>
      <c r="AD668" s="100" t="s">
        <v>3597</v>
      </c>
      <c r="AE668" s="83"/>
      <c r="AF668" s="54"/>
      <c r="AG668" s="78" t="s">
        <v>12307</v>
      </c>
      <c r="AH668" s="77" t="s">
        <v>20</v>
      </c>
      <c r="AI668" s="77" t="s">
        <v>21</v>
      </c>
      <c r="AJ668" s="77" t="s">
        <v>46</v>
      </c>
      <c r="AK668" s="77" t="s">
        <v>1580</v>
      </c>
      <c r="AL668" s="77" t="s">
        <v>1581</v>
      </c>
      <c r="AM668" s="77" t="s">
        <v>25</v>
      </c>
      <c r="AN668" s="77" t="s">
        <v>49</v>
      </c>
      <c r="AO668" s="77" t="s">
        <v>1582</v>
      </c>
      <c r="AP668" s="77" t="s">
        <v>1583</v>
      </c>
      <c r="AQ668" s="77"/>
      <c r="AR668" s="79">
        <f>COUNTIF('Jalon + top _horaire passage'!A:A,A668)+IF(W668&lt;&gt;"",COUNTIF('Jalon + top _horaire passage'!A:A,W668),0)+IF(X668&lt;&gt;"",COUNTIF('Jalon + top _horaire passage'!A:A,X668),0)+IF(Y668&lt;&gt;"",COUNTIF('Jalon + top _horaire passage'!A:A,Y668),0)+IF(AA668&lt;&gt;"",COUNTIF('Jalon + top _horaire passage'!A:A,AA668),0)+IF(AB668&lt;&gt;"",COUNTIF('Jalon + top _horaire passage'!A:A,AB668),0)+IF(AD668&lt;&gt;"",COUNTIF('Jalon + top _horaire passage'!A:A,AD668),0)</f>
        <v>0</v>
      </c>
    </row>
    <row r="669" spans="1:44" x14ac:dyDescent="0.3">
      <c r="A669" s="77" t="s">
        <v>3599</v>
      </c>
      <c r="B669" s="159" t="s">
        <v>12</v>
      </c>
      <c r="C669" s="78" t="s">
        <v>40</v>
      </c>
      <c r="D669" s="77" t="s">
        <v>42</v>
      </c>
      <c r="E669" s="77" t="s">
        <v>3599</v>
      </c>
      <c r="F669" s="77" t="s">
        <v>1645</v>
      </c>
      <c r="G669" s="77" t="s">
        <v>1646</v>
      </c>
      <c r="H669" s="77" t="s">
        <v>44</v>
      </c>
      <c r="I669" s="77" t="s">
        <v>39</v>
      </c>
      <c r="J669" s="77" t="s">
        <v>237</v>
      </c>
      <c r="K669" s="78" t="s">
        <v>34</v>
      </c>
      <c r="L669" s="77" t="s">
        <v>98</v>
      </c>
      <c r="M669" s="74" t="s">
        <v>12474</v>
      </c>
      <c r="N669" s="74" t="s">
        <v>13</v>
      </c>
      <c r="O669" s="159"/>
      <c r="P669" s="77" t="s">
        <v>3600</v>
      </c>
      <c r="Q669" s="77" t="s">
        <v>30</v>
      </c>
      <c r="R669" s="77" t="s">
        <v>3599</v>
      </c>
      <c r="S669" s="77"/>
      <c r="T669" s="77" t="s">
        <v>9241</v>
      </c>
      <c r="U669" s="77" t="s">
        <v>3601</v>
      </c>
      <c r="V669" s="74" t="s">
        <v>216</v>
      </c>
      <c r="W669" s="100"/>
      <c r="X669" s="99"/>
      <c r="Y669" s="99"/>
      <c r="Z669" s="100"/>
      <c r="AA669" s="99" t="s">
        <v>3604</v>
      </c>
      <c r="AB669" s="99"/>
      <c r="AC669" s="100" t="s">
        <v>3602</v>
      </c>
      <c r="AD669" s="100" t="s">
        <v>3603</v>
      </c>
      <c r="AE669" s="83"/>
      <c r="AF669" s="54"/>
      <c r="AG669" s="78" t="s">
        <v>12307</v>
      </c>
      <c r="AH669" s="77" t="s">
        <v>20</v>
      </c>
      <c r="AI669" s="77" t="s">
        <v>21</v>
      </c>
      <c r="AJ669" s="77" t="s">
        <v>46</v>
      </c>
      <c r="AK669" s="77" t="s">
        <v>1580</v>
      </c>
      <c r="AL669" s="77" t="s">
        <v>1581</v>
      </c>
      <c r="AM669" s="77" t="s">
        <v>25</v>
      </c>
      <c r="AN669" s="77" t="s">
        <v>49</v>
      </c>
      <c r="AO669" s="77" t="s">
        <v>1582</v>
      </c>
      <c r="AP669" s="77" t="s">
        <v>1583</v>
      </c>
      <c r="AQ669" s="77"/>
      <c r="AR669" s="79">
        <f>COUNTIF('Jalon + top _horaire passage'!A:A,A669)+IF(W669&lt;&gt;"",COUNTIF('Jalon + top _horaire passage'!A:A,W669),0)+IF(X669&lt;&gt;"",COUNTIF('Jalon + top _horaire passage'!A:A,X669),0)+IF(Y669&lt;&gt;"",COUNTIF('Jalon + top _horaire passage'!A:A,Y669),0)+IF(AA669&lt;&gt;"",COUNTIF('Jalon + top _horaire passage'!A:A,AA669),0)+IF(AB669&lt;&gt;"",COUNTIF('Jalon + top _horaire passage'!A:A,AB669),0)+IF(AD669&lt;&gt;"",COUNTIF('Jalon + top _horaire passage'!A:A,AD669),0)</f>
        <v>0</v>
      </c>
    </row>
    <row r="670" spans="1:44" x14ac:dyDescent="0.3">
      <c r="A670" s="77" t="s">
        <v>3605</v>
      </c>
      <c r="B670" s="159" t="s">
        <v>12</v>
      </c>
      <c r="C670" s="78" t="s">
        <v>40</v>
      </c>
      <c r="D670" s="77" t="s">
        <v>42</v>
      </c>
      <c r="E670" s="77" t="s">
        <v>3605</v>
      </c>
      <c r="F670" s="77" t="s">
        <v>1645</v>
      </c>
      <c r="G670" s="77" t="s">
        <v>1646</v>
      </c>
      <c r="H670" s="77" t="s">
        <v>44</v>
      </c>
      <c r="I670" s="77" t="s">
        <v>39</v>
      </c>
      <c r="J670" s="77" t="s">
        <v>571</v>
      </c>
      <c r="K670" s="78" t="s">
        <v>34</v>
      </c>
      <c r="L670" s="77" t="s">
        <v>98</v>
      </c>
      <c r="M670" s="74" t="s">
        <v>12474</v>
      </c>
      <c r="N670" s="74" t="s">
        <v>13</v>
      </c>
      <c r="O670" s="159"/>
      <c r="P670" s="77" t="s">
        <v>3606</v>
      </c>
      <c r="Q670" s="77" t="s">
        <v>35</v>
      </c>
      <c r="R670" s="77" t="s">
        <v>3605</v>
      </c>
      <c r="S670" s="77"/>
      <c r="T670" s="77" t="s">
        <v>9241</v>
      </c>
      <c r="U670" s="77" t="s">
        <v>9241</v>
      </c>
      <c r="V670" s="74" t="s">
        <v>216</v>
      </c>
      <c r="W670" s="100"/>
      <c r="X670" s="99"/>
      <c r="Y670" s="99"/>
      <c r="Z670" s="100"/>
      <c r="AA670" s="99"/>
      <c r="AB670" s="99"/>
      <c r="AC670" s="100" t="s">
        <v>3605</v>
      </c>
      <c r="AD670" s="100" t="s">
        <v>3607</v>
      </c>
      <c r="AE670" s="83"/>
      <c r="AF670" s="54"/>
      <c r="AG670" s="78" t="s">
        <v>12307</v>
      </c>
      <c r="AH670" s="77" t="s">
        <v>20</v>
      </c>
      <c r="AI670" s="77" t="s">
        <v>21</v>
      </c>
      <c r="AJ670" s="77" t="s">
        <v>46</v>
      </c>
      <c r="AK670" s="77" t="s">
        <v>1580</v>
      </c>
      <c r="AL670" s="77" t="s">
        <v>1581</v>
      </c>
      <c r="AM670" s="77" t="s">
        <v>25</v>
      </c>
      <c r="AN670" s="77" t="s">
        <v>49</v>
      </c>
      <c r="AO670" s="77" t="s">
        <v>1582</v>
      </c>
      <c r="AP670" s="77" t="s">
        <v>1583</v>
      </c>
      <c r="AQ670" s="77"/>
      <c r="AR670" s="79">
        <f>COUNTIF('Jalon + top _horaire passage'!A:A,A670)+IF(W670&lt;&gt;"",COUNTIF('Jalon + top _horaire passage'!A:A,W670),0)+IF(X670&lt;&gt;"",COUNTIF('Jalon + top _horaire passage'!A:A,X670),0)+IF(Y670&lt;&gt;"",COUNTIF('Jalon + top _horaire passage'!A:A,Y670),0)+IF(AA670&lt;&gt;"",COUNTIF('Jalon + top _horaire passage'!A:A,AA670),0)+IF(AB670&lt;&gt;"",COUNTIF('Jalon + top _horaire passage'!A:A,AB670),0)+IF(AD670&lt;&gt;"",COUNTIF('Jalon + top _horaire passage'!A:A,AD670),0)</f>
        <v>0</v>
      </c>
    </row>
    <row r="671" spans="1:44" x14ac:dyDescent="0.3">
      <c r="A671" s="77" t="s">
        <v>3608</v>
      </c>
      <c r="B671" s="159" t="s">
        <v>12</v>
      </c>
      <c r="C671" s="78" t="s">
        <v>40</v>
      </c>
      <c r="D671" s="77" t="s">
        <v>42</v>
      </c>
      <c r="E671" s="77" t="s">
        <v>3608</v>
      </c>
      <c r="F671" s="77" t="s">
        <v>1645</v>
      </c>
      <c r="G671" s="77" t="s">
        <v>1646</v>
      </c>
      <c r="H671" s="77" t="s">
        <v>44</v>
      </c>
      <c r="I671" s="77" t="s">
        <v>39</v>
      </c>
      <c r="J671" s="77" t="s">
        <v>571</v>
      </c>
      <c r="K671" s="78" t="s">
        <v>34</v>
      </c>
      <c r="L671" s="77" t="s">
        <v>98</v>
      </c>
      <c r="M671" s="74" t="s">
        <v>12474</v>
      </c>
      <c r="N671" s="74" t="s">
        <v>13</v>
      </c>
      <c r="O671" s="159"/>
      <c r="P671" s="77" t="s">
        <v>3609</v>
      </c>
      <c r="Q671" s="77" t="s">
        <v>35</v>
      </c>
      <c r="R671" s="77" t="s">
        <v>3608</v>
      </c>
      <c r="S671" s="77"/>
      <c r="T671" s="77" t="s">
        <v>9241</v>
      </c>
      <c r="U671" s="77" t="s">
        <v>9241</v>
      </c>
      <c r="V671" s="74" t="s">
        <v>216</v>
      </c>
      <c r="W671" s="100"/>
      <c r="X671" s="99"/>
      <c r="Y671" s="99"/>
      <c r="Z671" s="100"/>
      <c r="AA671" s="99"/>
      <c r="AB671" s="99"/>
      <c r="AC671" s="100" t="s">
        <v>3608</v>
      </c>
      <c r="AD671" s="100" t="s">
        <v>3610</v>
      </c>
      <c r="AE671" s="83"/>
      <c r="AF671" s="54"/>
      <c r="AG671" s="78" t="s">
        <v>12307</v>
      </c>
      <c r="AH671" s="77" t="s">
        <v>20</v>
      </c>
      <c r="AI671" s="77" t="s">
        <v>21</v>
      </c>
      <c r="AJ671" s="77" t="s">
        <v>46</v>
      </c>
      <c r="AK671" s="77" t="s">
        <v>1580</v>
      </c>
      <c r="AL671" s="77" t="s">
        <v>1581</v>
      </c>
      <c r="AM671" s="77" t="s">
        <v>25</v>
      </c>
      <c r="AN671" s="77" t="s">
        <v>49</v>
      </c>
      <c r="AO671" s="77" t="s">
        <v>1582</v>
      </c>
      <c r="AP671" s="77" t="s">
        <v>1583</v>
      </c>
      <c r="AQ671" s="77"/>
      <c r="AR671" s="79">
        <f>COUNTIF('Jalon + top _horaire passage'!A:A,A671)+IF(W671&lt;&gt;"",COUNTIF('Jalon + top _horaire passage'!A:A,W671),0)+IF(X671&lt;&gt;"",COUNTIF('Jalon + top _horaire passage'!A:A,X671),0)+IF(Y671&lt;&gt;"",COUNTIF('Jalon + top _horaire passage'!A:A,Y671),0)+IF(AA671&lt;&gt;"",COUNTIF('Jalon + top _horaire passage'!A:A,AA671),0)+IF(AB671&lt;&gt;"",COUNTIF('Jalon + top _horaire passage'!A:A,AB671),0)+IF(AD671&lt;&gt;"",COUNTIF('Jalon + top _horaire passage'!A:A,AD671),0)</f>
        <v>0</v>
      </c>
    </row>
    <row r="672" spans="1:44" x14ac:dyDescent="0.3">
      <c r="A672" s="77" t="s">
        <v>3611</v>
      </c>
      <c r="B672" s="159" t="s">
        <v>12</v>
      </c>
      <c r="C672" s="78" t="s">
        <v>40</v>
      </c>
      <c r="D672" s="77" t="s">
        <v>42</v>
      </c>
      <c r="E672" s="77" t="s">
        <v>3611</v>
      </c>
      <c r="F672" s="77" t="s">
        <v>1645</v>
      </c>
      <c r="G672" s="77" t="s">
        <v>1646</v>
      </c>
      <c r="H672" s="77" t="s">
        <v>44</v>
      </c>
      <c r="I672" s="77" t="s">
        <v>39</v>
      </c>
      <c r="J672" s="77" t="s">
        <v>571</v>
      </c>
      <c r="K672" s="78" t="s">
        <v>34</v>
      </c>
      <c r="L672" s="77" t="s">
        <v>98</v>
      </c>
      <c r="M672" s="74" t="s">
        <v>12474</v>
      </c>
      <c r="N672" s="74" t="s">
        <v>13</v>
      </c>
      <c r="O672" s="159"/>
      <c r="P672" s="77" t="s">
        <v>3612</v>
      </c>
      <c r="Q672" s="77" t="s">
        <v>35</v>
      </c>
      <c r="R672" s="77" t="s">
        <v>3611</v>
      </c>
      <c r="S672" s="77"/>
      <c r="T672" s="77" t="s">
        <v>9241</v>
      </c>
      <c r="U672" s="77" t="s">
        <v>9241</v>
      </c>
      <c r="V672" s="74" t="s">
        <v>216</v>
      </c>
      <c r="W672" s="100"/>
      <c r="X672" s="99"/>
      <c r="Y672" s="99"/>
      <c r="Z672" s="100"/>
      <c r="AA672" s="99"/>
      <c r="AB672" s="99"/>
      <c r="AC672" s="100" t="s">
        <v>3611</v>
      </c>
      <c r="AD672" s="100" t="s">
        <v>3613</v>
      </c>
      <c r="AE672" s="83"/>
      <c r="AF672" s="54"/>
      <c r="AG672" s="78" t="s">
        <v>12307</v>
      </c>
      <c r="AH672" s="77" t="s">
        <v>20</v>
      </c>
      <c r="AI672" s="77" t="s">
        <v>21</v>
      </c>
      <c r="AJ672" s="77" t="s">
        <v>46</v>
      </c>
      <c r="AK672" s="77" t="s">
        <v>1580</v>
      </c>
      <c r="AL672" s="77" t="s">
        <v>1581</v>
      </c>
      <c r="AM672" s="77" t="s">
        <v>25</v>
      </c>
      <c r="AN672" s="77" t="s">
        <v>49</v>
      </c>
      <c r="AO672" s="77" t="s">
        <v>1582</v>
      </c>
      <c r="AP672" s="77" t="s">
        <v>1583</v>
      </c>
      <c r="AQ672" s="77"/>
      <c r="AR672" s="79">
        <f>COUNTIF('Jalon + top _horaire passage'!A:A,A672)+IF(W672&lt;&gt;"",COUNTIF('Jalon + top _horaire passage'!A:A,W672),0)+IF(X672&lt;&gt;"",COUNTIF('Jalon + top _horaire passage'!A:A,X672),0)+IF(Y672&lt;&gt;"",COUNTIF('Jalon + top _horaire passage'!A:A,Y672),0)+IF(AA672&lt;&gt;"",COUNTIF('Jalon + top _horaire passage'!A:A,AA672),0)+IF(AB672&lt;&gt;"",COUNTIF('Jalon + top _horaire passage'!A:A,AB672),0)+IF(AD672&lt;&gt;"",COUNTIF('Jalon + top _horaire passage'!A:A,AD672),0)</f>
        <v>0</v>
      </c>
    </row>
    <row r="673" spans="1:44" x14ac:dyDescent="0.3">
      <c r="A673" s="77" t="s">
        <v>3614</v>
      </c>
      <c r="B673" s="159" t="s">
        <v>12</v>
      </c>
      <c r="C673" s="78" t="s">
        <v>40</v>
      </c>
      <c r="D673" s="77" t="s">
        <v>42</v>
      </c>
      <c r="E673" s="77" t="s">
        <v>3614</v>
      </c>
      <c r="F673" s="77" t="s">
        <v>1645</v>
      </c>
      <c r="G673" s="77" t="s">
        <v>1646</v>
      </c>
      <c r="H673" s="77" t="s">
        <v>44</v>
      </c>
      <c r="I673" s="77" t="s">
        <v>39</v>
      </c>
      <c r="J673" s="77" t="s">
        <v>571</v>
      </c>
      <c r="K673" s="78" t="s">
        <v>34</v>
      </c>
      <c r="L673" s="77" t="s">
        <v>98</v>
      </c>
      <c r="M673" s="74" t="s">
        <v>12474</v>
      </c>
      <c r="N673" s="74" t="s">
        <v>13</v>
      </c>
      <c r="O673" s="159"/>
      <c r="P673" s="77" t="s">
        <v>3615</v>
      </c>
      <c r="Q673" s="77" t="s">
        <v>35</v>
      </c>
      <c r="R673" s="77" t="s">
        <v>3614</v>
      </c>
      <c r="S673" s="77"/>
      <c r="T673" s="77" t="s">
        <v>9241</v>
      </c>
      <c r="U673" s="77" t="s">
        <v>9241</v>
      </c>
      <c r="V673" s="74" t="s">
        <v>216</v>
      </c>
      <c r="W673" s="100"/>
      <c r="X673" s="99"/>
      <c r="Y673" s="99"/>
      <c r="Z673" s="100"/>
      <c r="AA673" s="99"/>
      <c r="AB673" s="99"/>
      <c r="AC673" s="100" t="s">
        <v>3614</v>
      </c>
      <c r="AD673" s="100" t="s">
        <v>3616</v>
      </c>
      <c r="AE673" s="83"/>
      <c r="AF673" s="54"/>
      <c r="AG673" s="78" t="s">
        <v>12307</v>
      </c>
      <c r="AH673" s="77" t="s">
        <v>20</v>
      </c>
      <c r="AI673" s="77" t="s">
        <v>21</v>
      </c>
      <c r="AJ673" s="77" t="s">
        <v>46</v>
      </c>
      <c r="AK673" s="77" t="s">
        <v>1580</v>
      </c>
      <c r="AL673" s="77" t="s">
        <v>1581</v>
      </c>
      <c r="AM673" s="77" t="s">
        <v>25</v>
      </c>
      <c r="AN673" s="77" t="s">
        <v>49</v>
      </c>
      <c r="AO673" s="77" t="s">
        <v>1582</v>
      </c>
      <c r="AP673" s="77" t="s">
        <v>1583</v>
      </c>
      <c r="AQ673" s="77"/>
      <c r="AR673" s="79">
        <f>COUNTIF('Jalon + top _horaire passage'!A:A,A673)+IF(W673&lt;&gt;"",COUNTIF('Jalon + top _horaire passage'!A:A,W673),0)+IF(X673&lt;&gt;"",COUNTIF('Jalon + top _horaire passage'!A:A,X673),0)+IF(Y673&lt;&gt;"",COUNTIF('Jalon + top _horaire passage'!A:A,Y673),0)+IF(AA673&lt;&gt;"",COUNTIF('Jalon + top _horaire passage'!A:A,AA673),0)+IF(AB673&lt;&gt;"",COUNTIF('Jalon + top _horaire passage'!A:A,AB673),0)+IF(AD673&lt;&gt;"",COUNTIF('Jalon + top _horaire passage'!A:A,AD673),0)</f>
        <v>0</v>
      </c>
    </row>
    <row r="674" spans="1:44" x14ac:dyDescent="0.3">
      <c r="A674" s="77" t="s">
        <v>3617</v>
      </c>
      <c r="B674" s="159" t="s">
        <v>12</v>
      </c>
      <c r="C674" s="78" t="s">
        <v>40</v>
      </c>
      <c r="D674" s="77" t="s">
        <v>42</v>
      </c>
      <c r="E674" s="77" t="s">
        <v>3617</v>
      </c>
      <c r="F674" s="77" t="s">
        <v>1645</v>
      </c>
      <c r="G674" s="77" t="s">
        <v>1646</v>
      </c>
      <c r="H674" s="77" t="s">
        <v>44</v>
      </c>
      <c r="I674" s="77" t="s">
        <v>39</v>
      </c>
      <c r="J674" s="77" t="s">
        <v>571</v>
      </c>
      <c r="K674" s="78" t="s">
        <v>34</v>
      </c>
      <c r="L674" s="77" t="s">
        <v>98</v>
      </c>
      <c r="M674" s="74" t="s">
        <v>12474</v>
      </c>
      <c r="N674" s="74" t="s">
        <v>13</v>
      </c>
      <c r="O674" s="159"/>
      <c r="P674" s="77" t="s">
        <v>3618</v>
      </c>
      <c r="Q674" s="77" t="s">
        <v>11048</v>
      </c>
      <c r="R674" s="77" t="s">
        <v>3617</v>
      </c>
      <c r="S674" s="77"/>
      <c r="T674" s="77" t="s">
        <v>9241</v>
      </c>
      <c r="U674" s="77" t="s">
        <v>11059</v>
      </c>
      <c r="V674" s="74" t="s">
        <v>216</v>
      </c>
      <c r="W674" s="100"/>
      <c r="X674" s="99"/>
      <c r="Y674" s="99"/>
      <c r="Z674" s="100"/>
      <c r="AA674" s="99" t="s">
        <v>3621</v>
      </c>
      <c r="AB674" s="99"/>
      <c r="AC674" s="100" t="s">
        <v>3619</v>
      </c>
      <c r="AD674" s="100" t="s">
        <v>3620</v>
      </c>
      <c r="AE674" s="83"/>
      <c r="AF674" s="54"/>
      <c r="AG674" s="78" t="s">
        <v>12307</v>
      </c>
      <c r="AH674" s="77" t="s">
        <v>20</v>
      </c>
      <c r="AI674" s="77" t="s">
        <v>21</v>
      </c>
      <c r="AJ674" s="77" t="s">
        <v>46</v>
      </c>
      <c r="AK674" s="77" t="s">
        <v>1580</v>
      </c>
      <c r="AL674" s="77" t="s">
        <v>1581</v>
      </c>
      <c r="AM674" s="77" t="s">
        <v>25</v>
      </c>
      <c r="AN674" s="77" t="s">
        <v>49</v>
      </c>
      <c r="AO674" s="77" t="s">
        <v>1582</v>
      </c>
      <c r="AP674" s="77" t="s">
        <v>1583</v>
      </c>
      <c r="AQ674" s="77"/>
      <c r="AR674" s="79">
        <f>COUNTIF('Jalon + top _horaire passage'!A:A,A674)+IF(W674&lt;&gt;"",COUNTIF('Jalon + top _horaire passage'!A:A,W674),0)+IF(X674&lt;&gt;"",COUNTIF('Jalon + top _horaire passage'!A:A,X674),0)+IF(Y674&lt;&gt;"",COUNTIF('Jalon + top _horaire passage'!A:A,Y674),0)+IF(AA674&lt;&gt;"",COUNTIF('Jalon + top _horaire passage'!A:A,AA674),0)+IF(AB674&lt;&gt;"",COUNTIF('Jalon + top _horaire passage'!A:A,AB674),0)+IF(AD674&lt;&gt;"",COUNTIF('Jalon + top _horaire passage'!A:A,AD674),0)</f>
        <v>0</v>
      </c>
    </row>
    <row r="675" spans="1:44" x14ac:dyDescent="0.3">
      <c r="A675" s="77" t="s">
        <v>3622</v>
      </c>
      <c r="B675" s="159" t="s">
        <v>12</v>
      </c>
      <c r="C675" s="78" t="s">
        <v>40</v>
      </c>
      <c r="D675" s="77" t="s">
        <v>42</v>
      </c>
      <c r="E675" s="77" t="s">
        <v>3622</v>
      </c>
      <c r="F675" s="77" t="s">
        <v>1645</v>
      </c>
      <c r="G675" s="77" t="s">
        <v>1646</v>
      </c>
      <c r="H675" s="77" t="s">
        <v>44</v>
      </c>
      <c r="I675" s="77" t="s">
        <v>39</v>
      </c>
      <c r="J675" s="77" t="s">
        <v>571</v>
      </c>
      <c r="K675" s="78" t="s">
        <v>34</v>
      </c>
      <c r="L675" s="77" t="s">
        <v>98</v>
      </c>
      <c r="M675" s="74" t="s">
        <v>12474</v>
      </c>
      <c r="N675" s="74" t="s">
        <v>13</v>
      </c>
      <c r="O675" s="159"/>
      <c r="P675" s="77" t="s">
        <v>3623</v>
      </c>
      <c r="Q675" s="77" t="s">
        <v>11048</v>
      </c>
      <c r="R675" s="77" t="s">
        <v>3622</v>
      </c>
      <c r="S675" s="77"/>
      <c r="T675" s="77" t="s">
        <v>9241</v>
      </c>
      <c r="U675" s="77" t="s">
        <v>11060</v>
      </c>
      <c r="V675" s="74" t="s">
        <v>216</v>
      </c>
      <c r="W675" s="100"/>
      <c r="X675" s="99"/>
      <c r="Y675" s="99"/>
      <c r="Z675" s="100"/>
      <c r="AA675" s="99" t="s">
        <v>3626</v>
      </c>
      <c r="AB675" s="99"/>
      <c r="AC675" s="100" t="s">
        <v>3624</v>
      </c>
      <c r="AD675" s="100" t="s">
        <v>3625</v>
      </c>
      <c r="AE675" s="83"/>
      <c r="AF675" s="54"/>
      <c r="AG675" s="78" t="s">
        <v>12307</v>
      </c>
      <c r="AH675" s="77" t="s">
        <v>20</v>
      </c>
      <c r="AI675" s="77" t="s">
        <v>21</v>
      </c>
      <c r="AJ675" s="77" t="s">
        <v>46</v>
      </c>
      <c r="AK675" s="77" t="s">
        <v>1580</v>
      </c>
      <c r="AL675" s="77" t="s">
        <v>1581</v>
      </c>
      <c r="AM675" s="77" t="s">
        <v>25</v>
      </c>
      <c r="AN675" s="77" t="s">
        <v>49</v>
      </c>
      <c r="AO675" s="77" t="s">
        <v>1582</v>
      </c>
      <c r="AP675" s="77" t="s">
        <v>1583</v>
      </c>
      <c r="AQ675" s="77"/>
      <c r="AR675" s="79">
        <f>COUNTIF('Jalon + top _horaire passage'!A:A,A675)+IF(W675&lt;&gt;"",COUNTIF('Jalon + top _horaire passage'!A:A,W675),0)+IF(X675&lt;&gt;"",COUNTIF('Jalon + top _horaire passage'!A:A,X675),0)+IF(Y675&lt;&gt;"",COUNTIF('Jalon + top _horaire passage'!A:A,Y675),0)+IF(AA675&lt;&gt;"",COUNTIF('Jalon + top _horaire passage'!A:A,AA675),0)+IF(AB675&lt;&gt;"",COUNTIF('Jalon + top _horaire passage'!A:A,AB675),0)+IF(AD675&lt;&gt;"",COUNTIF('Jalon + top _horaire passage'!A:A,AD675),0)</f>
        <v>0</v>
      </c>
    </row>
    <row r="676" spans="1:44" x14ac:dyDescent="0.3">
      <c r="A676" s="77" t="s">
        <v>3628</v>
      </c>
      <c r="B676" s="159" t="s">
        <v>12627</v>
      </c>
      <c r="C676" s="78" t="s">
        <v>199</v>
      </c>
      <c r="D676" s="77" t="s">
        <v>9</v>
      </c>
      <c r="E676" s="77" t="s">
        <v>3627</v>
      </c>
      <c r="F676" s="77" t="s">
        <v>1049</v>
      </c>
      <c r="G676" s="77" t="s">
        <v>195</v>
      </c>
      <c r="H676" s="77" t="s">
        <v>44</v>
      </c>
      <c r="I676" s="77" t="s">
        <v>17</v>
      </c>
      <c r="J676" s="77" t="s">
        <v>19</v>
      </c>
      <c r="K676" s="78" t="s">
        <v>18</v>
      </c>
      <c r="L676" s="77" t="s">
        <v>98</v>
      </c>
      <c r="M676" s="74" t="s">
        <v>12473</v>
      </c>
      <c r="N676" s="74" t="s">
        <v>10986</v>
      </c>
      <c r="O676" s="159"/>
      <c r="P676" s="77" t="s">
        <v>3629</v>
      </c>
      <c r="Q676" s="77" t="s">
        <v>35</v>
      </c>
      <c r="R676" s="77" t="s">
        <v>3628</v>
      </c>
      <c r="S676" s="77"/>
      <c r="T676" s="77"/>
      <c r="U676" s="77" t="s">
        <v>11817</v>
      </c>
      <c r="V676" s="74" t="s">
        <v>97</v>
      </c>
      <c r="W676" s="100"/>
      <c r="X676" s="99"/>
      <c r="Y676" s="99"/>
      <c r="Z676" s="100"/>
      <c r="AA676" s="99" t="s">
        <v>3632</v>
      </c>
      <c r="AB676" s="99"/>
      <c r="AC676" s="100" t="s">
        <v>3630</v>
      </c>
      <c r="AD676" s="100" t="s">
        <v>3631</v>
      </c>
      <c r="AE676" s="83"/>
      <c r="AF676" s="54"/>
      <c r="AG676" s="78" t="s">
        <v>10998</v>
      </c>
      <c r="AH676" s="77" t="s">
        <v>20</v>
      </c>
      <c r="AI676" s="77" t="s">
        <v>21</v>
      </c>
      <c r="AJ676" s="77" t="s">
        <v>22</v>
      </c>
      <c r="AK676" s="77" t="s">
        <v>200</v>
      </c>
      <c r="AL676" s="77" t="s">
        <v>201</v>
      </c>
      <c r="AM676" s="77" t="s">
        <v>25</v>
      </c>
      <c r="AN676" s="77" t="s">
        <v>202</v>
      </c>
      <c r="AO676" s="77" t="s">
        <v>203</v>
      </c>
      <c r="AP676" s="77" t="s">
        <v>204</v>
      </c>
      <c r="AQ676" s="77"/>
      <c r="AR676" s="79">
        <f>COUNTIF('Jalon + top _horaire passage'!A:A,A676)+IF(W676&lt;&gt;"",COUNTIF('Jalon + top _horaire passage'!A:A,W676),0)+IF(X676&lt;&gt;"",COUNTIF('Jalon + top _horaire passage'!A:A,X676),0)+IF(Y676&lt;&gt;"",COUNTIF('Jalon + top _horaire passage'!A:A,Y676),0)+IF(AA676&lt;&gt;"",COUNTIF('Jalon + top _horaire passage'!A:A,AA676),0)+IF(AB676&lt;&gt;"",COUNTIF('Jalon + top _horaire passage'!A:A,AB676),0)+IF(AD676&lt;&gt;"",COUNTIF('Jalon + top _horaire passage'!A:A,AD676),0)</f>
        <v>0</v>
      </c>
    </row>
    <row r="677" spans="1:44" x14ac:dyDescent="0.3">
      <c r="A677" s="77" t="s">
        <v>3633</v>
      </c>
      <c r="B677" s="159" t="s">
        <v>12627</v>
      </c>
      <c r="C677" s="78" t="s">
        <v>199</v>
      </c>
      <c r="D677" s="77" t="s">
        <v>9</v>
      </c>
      <c r="E677" s="77" t="s">
        <v>3627</v>
      </c>
      <c r="F677" s="77" t="s">
        <v>1049</v>
      </c>
      <c r="G677" s="77" t="s">
        <v>195</v>
      </c>
      <c r="H677" s="77" t="s">
        <v>44</v>
      </c>
      <c r="I677" s="77" t="s">
        <v>17</v>
      </c>
      <c r="J677" s="77" t="s">
        <v>19</v>
      </c>
      <c r="K677" s="78" t="s">
        <v>18</v>
      </c>
      <c r="L677" s="77" t="s">
        <v>98</v>
      </c>
      <c r="M677" s="74" t="s">
        <v>12473</v>
      </c>
      <c r="N677" s="74" t="s">
        <v>10986</v>
      </c>
      <c r="O677" s="159"/>
      <c r="P677" s="77" t="s">
        <v>3634</v>
      </c>
      <c r="Q677" s="77" t="s">
        <v>35</v>
      </c>
      <c r="R677" s="77" t="s">
        <v>3633</v>
      </c>
      <c r="S677" s="77"/>
      <c r="T677" s="77"/>
      <c r="U677" s="77" t="s">
        <v>11817</v>
      </c>
      <c r="V677" s="74" t="s">
        <v>97</v>
      </c>
      <c r="W677" s="100"/>
      <c r="X677" s="99"/>
      <c r="Y677" s="99"/>
      <c r="Z677" s="100"/>
      <c r="AA677" s="99" t="s">
        <v>3632</v>
      </c>
      <c r="AB677" s="99"/>
      <c r="AC677" s="100" t="s">
        <v>3636</v>
      </c>
      <c r="AD677" s="100" t="s">
        <v>3637</v>
      </c>
      <c r="AE677" s="83"/>
      <c r="AF677" s="54"/>
      <c r="AG677" s="78" t="s">
        <v>10998</v>
      </c>
      <c r="AH677" s="77" t="s">
        <v>20</v>
      </c>
      <c r="AI677" s="77" t="s">
        <v>21</v>
      </c>
      <c r="AJ677" s="77" t="s">
        <v>22</v>
      </c>
      <c r="AK677" s="77" t="s">
        <v>200</v>
      </c>
      <c r="AL677" s="77" t="s">
        <v>201</v>
      </c>
      <c r="AM677" s="77" t="s">
        <v>25</v>
      </c>
      <c r="AN677" s="77" t="s">
        <v>202</v>
      </c>
      <c r="AO677" s="77" t="s">
        <v>203</v>
      </c>
      <c r="AP677" s="77" t="s">
        <v>204</v>
      </c>
      <c r="AQ677" s="77"/>
      <c r="AR677" s="79">
        <f>COUNTIF('Jalon + top _horaire passage'!A:A,A677)+IF(W677&lt;&gt;"",COUNTIF('Jalon + top _horaire passage'!A:A,W677),0)+IF(X677&lt;&gt;"",COUNTIF('Jalon + top _horaire passage'!A:A,X677),0)+IF(Y677&lt;&gt;"",COUNTIF('Jalon + top _horaire passage'!A:A,Y677),0)+IF(AA677&lt;&gt;"",COUNTIF('Jalon + top _horaire passage'!A:A,AA677),0)+IF(AB677&lt;&gt;"",COUNTIF('Jalon + top _horaire passage'!A:A,AB677),0)+IF(AD677&lt;&gt;"",COUNTIF('Jalon + top _horaire passage'!A:A,AD677),0)</f>
        <v>0</v>
      </c>
    </row>
    <row r="678" spans="1:44" x14ac:dyDescent="0.3">
      <c r="A678" s="77" t="s">
        <v>3638</v>
      </c>
      <c r="B678" s="159" t="s">
        <v>3639</v>
      </c>
      <c r="C678" s="78" t="s">
        <v>40</v>
      </c>
      <c r="D678" s="77" t="s">
        <v>42</v>
      </c>
      <c r="E678" s="77" t="s">
        <v>3638</v>
      </c>
      <c r="F678" s="77" t="s">
        <v>12400</v>
      </c>
      <c r="G678" s="77" t="s">
        <v>43</v>
      </c>
      <c r="H678" s="77" t="s">
        <v>44</v>
      </c>
      <c r="I678" s="77" t="s">
        <v>39</v>
      </c>
      <c r="J678" s="77" t="s">
        <v>237</v>
      </c>
      <c r="K678" s="78" t="s">
        <v>34</v>
      </c>
      <c r="L678" s="77" t="s">
        <v>98</v>
      </c>
      <c r="M678" s="74" t="s">
        <v>12474</v>
      </c>
      <c r="N678" s="74" t="s">
        <v>13</v>
      </c>
      <c r="O678" s="159"/>
      <c r="P678" s="77" t="s">
        <v>3640</v>
      </c>
      <c r="Q678" s="77" t="s">
        <v>30</v>
      </c>
      <c r="R678" s="77" t="s">
        <v>3638</v>
      </c>
      <c r="S678" s="77"/>
      <c r="T678" s="77"/>
      <c r="U678" s="77" t="s">
        <v>11264</v>
      </c>
      <c r="V678" s="74" t="s">
        <v>97</v>
      </c>
      <c r="W678" s="100"/>
      <c r="X678" s="99"/>
      <c r="Y678" s="99"/>
      <c r="Z678" s="100"/>
      <c r="AA678" s="99" t="s">
        <v>3643</v>
      </c>
      <c r="AB678" s="99"/>
      <c r="AC678" s="100" t="s">
        <v>3641</v>
      </c>
      <c r="AD678" s="100" t="s">
        <v>3642</v>
      </c>
      <c r="AE678" s="83"/>
      <c r="AF678" s="54"/>
      <c r="AG678" s="78" t="s">
        <v>10998</v>
      </c>
      <c r="AH678" s="77" t="s">
        <v>20</v>
      </c>
      <c r="AI678" s="77" t="s">
        <v>21</v>
      </c>
      <c r="AJ678" s="77" t="s">
        <v>46</v>
      </c>
      <c r="AK678" s="77" t="s">
        <v>47</v>
      </c>
      <c r="AL678" s="77" t="s">
        <v>48</v>
      </c>
      <c r="AM678" s="77" t="s">
        <v>25</v>
      </c>
      <c r="AN678" s="77" t="s">
        <v>49</v>
      </c>
      <c r="AO678" s="77" t="s">
        <v>50</v>
      </c>
      <c r="AP678" s="77" t="s">
        <v>51</v>
      </c>
      <c r="AQ678" s="77"/>
      <c r="AR678" s="79">
        <f>COUNTIF('Jalon + top _horaire passage'!A:A,A678)+IF(W678&lt;&gt;"",COUNTIF('Jalon + top _horaire passage'!A:A,W678),0)+IF(X678&lt;&gt;"",COUNTIF('Jalon + top _horaire passage'!A:A,X678),0)+IF(Y678&lt;&gt;"",COUNTIF('Jalon + top _horaire passage'!A:A,Y678),0)+IF(AA678&lt;&gt;"",COUNTIF('Jalon + top _horaire passage'!A:A,AA678),0)+IF(AB678&lt;&gt;"",COUNTIF('Jalon + top _horaire passage'!A:A,AB678),0)+IF(AD678&lt;&gt;"",COUNTIF('Jalon + top _horaire passage'!A:A,AD678),0)</f>
        <v>0</v>
      </c>
    </row>
    <row r="679" spans="1:44" x14ac:dyDescent="0.3">
      <c r="A679" s="77" t="s">
        <v>3644</v>
      </c>
      <c r="B679" s="159" t="s">
        <v>3645</v>
      </c>
      <c r="C679" s="78" t="s">
        <v>40</v>
      </c>
      <c r="D679" s="77" t="s">
        <v>42</v>
      </c>
      <c r="E679" s="77" t="s">
        <v>3644</v>
      </c>
      <c r="F679" s="77" t="s">
        <v>12400</v>
      </c>
      <c r="G679" s="77" t="s">
        <v>43</v>
      </c>
      <c r="H679" s="77" t="s">
        <v>44</v>
      </c>
      <c r="I679" s="77" t="s">
        <v>39</v>
      </c>
      <c r="J679" s="77" t="s">
        <v>237</v>
      </c>
      <c r="K679" s="78" t="s">
        <v>34</v>
      </c>
      <c r="L679" s="77" t="s">
        <v>98</v>
      </c>
      <c r="M679" s="74" t="s">
        <v>12474</v>
      </c>
      <c r="N679" s="74" t="s">
        <v>13</v>
      </c>
      <c r="O679" s="159"/>
      <c r="P679" s="77" t="s">
        <v>3646</v>
      </c>
      <c r="Q679" s="77" t="s">
        <v>30</v>
      </c>
      <c r="R679" s="77" t="s">
        <v>3644</v>
      </c>
      <c r="S679" s="77"/>
      <c r="T679" s="77"/>
      <c r="U679" s="77" t="s">
        <v>11265</v>
      </c>
      <c r="V679" s="74" t="s">
        <v>97</v>
      </c>
      <c r="W679" s="100"/>
      <c r="X679" s="99"/>
      <c r="Y679" s="99"/>
      <c r="Z679" s="100"/>
      <c r="AA679" s="99" t="s">
        <v>3649</v>
      </c>
      <c r="AB679" s="99"/>
      <c r="AC679" s="100" t="s">
        <v>3647</v>
      </c>
      <c r="AD679" s="100" t="s">
        <v>3648</v>
      </c>
      <c r="AE679" s="83"/>
      <c r="AF679" s="54"/>
      <c r="AG679" s="78" t="s">
        <v>10998</v>
      </c>
      <c r="AH679" s="77" t="s">
        <v>20</v>
      </c>
      <c r="AI679" s="77" t="s">
        <v>21</v>
      </c>
      <c r="AJ679" s="77" t="s">
        <v>46</v>
      </c>
      <c r="AK679" s="77" t="s">
        <v>47</v>
      </c>
      <c r="AL679" s="77" t="s">
        <v>48</v>
      </c>
      <c r="AM679" s="77" t="s">
        <v>25</v>
      </c>
      <c r="AN679" s="77" t="s">
        <v>49</v>
      </c>
      <c r="AO679" s="77" t="s">
        <v>50</v>
      </c>
      <c r="AP679" s="77" t="s">
        <v>51</v>
      </c>
      <c r="AQ679" s="77"/>
      <c r="AR679" s="79">
        <f>COUNTIF('Jalon + top _horaire passage'!A:A,A679)+IF(W679&lt;&gt;"",COUNTIF('Jalon + top _horaire passage'!A:A,W679),0)+IF(X679&lt;&gt;"",COUNTIF('Jalon + top _horaire passage'!A:A,X679),0)+IF(Y679&lt;&gt;"",COUNTIF('Jalon + top _horaire passage'!A:A,Y679),0)+IF(AA679&lt;&gt;"",COUNTIF('Jalon + top _horaire passage'!A:A,AA679),0)+IF(AB679&lt;&gt;"",COUNTIF('Jalon + top _horaire passage'!A:A,AB679),0)+IF(AD679&lt;&gt;"",COUNTIF('Jalon + top _horaire passage'!A:A,AD679),0)</f>
        <v>0</v>
      </c>
    </row>
    <row r="680" spans="1:44" x14ac:dyDescent="0.3">
      <c r="A680" s="77" t="s">
        <v>3650</v>
      </c>
      <c r="B680" s="159" t="s">
        <v>3651</v>
      </c>
      <c r="C680" s="78" t="s">
        <v>40</v>
      </c>
      <c r="D680" s="77" t="s">
        <v>42</v>
      </c>
      <c r="E680" s="77" t="s">
        <v>3650</v>
      </c>
      <c r="F680" s="77" t="s">
        <v>12400</v>
      </c>
      <c r="G680" s="77" t="s">
        <v>43</v>
      </c>
      <c r="H680" s="77" t="s">
        <v>44</v>
      </c>
      <c r="I680" s="77" t="s">
        <v>39</v>
      </c>
      <c r="J680" s="77" t="s">
        <v>237</v>
      </c>
      <c r="K680" s="78" t="s">
        <v>34</v>
      </c>
      <c r="L680" s="77" t="s">
        <v>98</v>
      </c>
      <c r="M680" s="74" t="s">
        <v>12474</v>
      </c>
      <c r="N680" s="74" t="s">
        <v>13</v>
      </c>
      <c r="O680" s="159" t="s">
        <v>12470</v>
      </c>
      <c r="P680" s="77" t="s">
        <v>3652</v>
      </c>
      <c r="Q680" s="77" t="s">
        <v>30</v>
      </c>
      <c r="R680" s="77" t="s">
        <v>3650</v>
      </c>
      <c r="S680" s="77"/>
      <c r="T680" s="77"/>
      <c r="U680" s="77" t="s">
        <v>11266</v>
      </c>
      <c r="V680" s="74" t="s">
        <v>97</v>
      </c>
      <c r="W680" s="100"/>
      <c r="X680" s="99"/>
      <c r="Y680" s="99"/>
      <c r="Z680" s="100"/>
      <c r="AA680" s="99" t="s">
        <v>3655</v>
      </c>
      <c r="AB680" s="99"/>
      <c r="AC680" s="100" t="s">
        <v>3653</v>
      </c>
      <c r="AD680" s="100" t="s">
        <v>3654</v>
      </c>
      <c r="AE680" s="83"/>
      <c r="AF680" s="54"/>
      <c r="AG680" s="78" t="s">
        <v>10998</v>
      </c>
      <c r="AH680" s="77" t="s">
        <v>20</v>
      </c>
      <c r="AI680" s="77" t="s">
        <v>21</v>
      </c>
      <c r="AJ680" s="77" t="s">
        <v>46</v>
      </c>
      <c r="AK680" s="77" t="s">
        <v>47</v>
      </c>
      <c r="AL680" s="77" t="s">
        <v>48</v>
      </c>
      <c r="AM680" s="77" t="s">
        <v>25</v>
      </c>
      <c r="AN680" s="77" t="s">
        <v>49</v>
      </c>
      <c r="AO680" s="77" t="s">
        <v>50</v>
      </c>
      <c r="AP680" s="77" t="s">
        <v>51</v>
      </c>
      <c r="AQ680" s="77"/>
      <c r="AR680" s="79">
        <f>COUNTIF('Jalon + top _horaire passage'!A:A,A680)+IF(W680&lt;&gt;"",COUNTIF('Jalon + top _horaire passage'!A:A,W680),0)+IF(X680&lt;&gt;"",COUNTIF('Jalon + top _horaire passage'!A:A,X680),0)+IF(Y680&lt;&gt;"",COUNTIF('Jalon + top _horaire passage'!A:A,Y680),0)+IF(AA680&lt;&gt;"",COUNTIF('Jalon + top _horaire passage'!A:A,AA680),0)+IF(AB680&lt;&gt;"",COUNTIF('Jalon + top _horaire passage'!A:A,AB680),0)+IF(AD680&lt;&gt;"",COUNTIF('Jalon + top _horaire passage'!A:A,AD680),0)</f>
        <v>0</v>
      </c>
    </row>
    <row r="681" spans="1:44" x14ac:dyDescent="0.3">
      <c r="A681" s="77" t="s">
        <v>38</v>
      </c>
      <c r="B681" s="159" t="s">
        <v>45</v>
      </c>
      <c r="C681" s="78" t="s">
        <v>40</v>
      </c>
      <c r="D681" s="77" t="s">
        <v>42</v>
      </c>
      <c r="E681" s="77" t="s">
        <v>33</v>
      </c>
      <c r="F681" s="77" t="s">
        <v>12400</v>
      </c>
      <c r="G681" s="77" t="s">
        <v>43</v>
      </c>
      <c r="H681" s="77" t="s">
        <v>44</v>
      </c>
      <c r="I681" s="77" t="s">
        <v>39</v>
      </c>
      <c r="J681" s="77" t="s">
        <v>19</v>
      </c>
      <c r="K681" s="78" t="s">
        <v>34</v>
      </c>
      <c r="L681" s="77" t="s">
        <v>15</v>
      </c>
      <c r="M681" s="74" t="s">
        <v>12474</v>
      </c>
      <c r="N681" s="74" t="s">
        <v>13</v>
      </c>
      <c r="O681" s="159"/>
      <c r="P681" s="77" t="s">
        <v>3656</v>
      </c>
      <c r="Q681" s="77" t="s">
        <v>6797</v>
      </c>
      <c r="R681" s="77" t="s">
        <v>38</v>
      </c>
      <c r="S681" s="77"/>
      <c r="T681" s="77"/>
      <c r="U681" s="77" t="s">
        <v>33</v>
      </c>
      <c r="V681" s="74" t="s">
        <v>97</v>
      </c>
      <c r="W681" s="100"/>
      <c r="X681" s="99"/>
      <c r="Y681" s="99" t="s">
        <v>32</v>
      </c>
      <c r="Z681" s="100" t="s">
        <v>52</v>
      </c>
      <c r="AA681" s="99" t="s">
        <v>41</v>
      </c>
      <c r="AB681" s="99"/>
      <c r="AC681" s="100" t="s">
        <v>36</v>
      </c>
      <c r="AD681" s="100" t="s">
        <v>37</v>
      </c>
      <c r="AE681" s="83"/>
      <c r="AF681" s="54" t="s">
        <v>12029</v>
      </c>
      <c r="AG681" s="78" t="s">
        <v>10998</v>
      </c>
      <c r="AH681" s="77" t="s">
        <v>20</v>
      </c>
      <c r="AI681" s="77" t="s">
        <v>21</v>
      </c>
      <c r="AJ681" s="77" t="s">
        <v>46</v>
      </c>
      <c r="AK681" s="77" t="s">
        <v>47</v>
      </c>
      <c r="AL681" s="77" t="s">
        <v>48</v>
      </c>
      <c r="AM681" s="77" t="s">
        <v>25</v>
      </c>
      <c r="AN681" s="77" t="s">
        <v>49</v>
      </c>
      <c r="AO681" s="77" t="s">
        <v>50</v>
      </c>
      <c r="AP681" s="77" t="s">
        <v>51</v>
      </c>
      <c r="AQ681" s="77"/>
      <c r="AR681" s="79">
        <f>COUNTIF('Jalon + top _horaire passage'!A:A,A681)+IF(W681&lt;&gt;"",COUNTIF('Jalon + top _horaire passage'!A:A,W681),0)+IF(X681&lt;&gt;"",COUNTIF('Jalon + top _horaire passage'!A:A,X681),0)+IF(Y681&lt;&gt;"",COUNTIF('Jalon + top _horaire passage'!A:A,Y681),0)+IF(AA681&lt;&gt;"",COUNTIF('Jalon + top _horaire passage'!A:A,AA681),0)+IF(AB681&lt;&gt;"",COUNTIF('Jalon + top _horaire passage'!A:A,AB681),0)+IF(AD681&lt;&gt;"",COUNTIF('Jalon + top _horaire passage'!A:A,AD681),0)</f>
        <v>0</v>
      </c>
    </row>
    <row r="682" spans="1:44" x14ac:dyDescent="0.3">
      <c r="A682" s="77" t="s">
        <v>3657</v>
      </c>
      <c r="B682" s="159" t="s">
        <v>3658</v>
      </c>
      <c r="C682" s="78" t="s">
        <v>40</v>
      </c>
      <c r="D682" s="77" t="s">
        <v>42</v>
      </c>
      <c r="E682" s="77" t="s">
        <v>33</v>
      </c>
      <c r="F682" s="77" t="s">
        <v>12400</v>
      </c>
      <c r="G682" s="77" t="s">
        <v>43</v>
      </c>
      <c r="H682" s="77" t="s">
        <v>44</v>
      </c>
      <c r="I682" s="77" t="s">
        <v>39</v>
      </c>
      <c r="J682" s="77" t="s">
        <v>19</v>
      </c>
      <c r="K682" s="78" t="s">
        <v>34</v>
      </c>
      <c r="L682" s="77" t="s">
        <v>15</v>
      </c>
      <c r="M682" s="74" t="s">
        <v>12474</v>
      </c>
      <c r="N682" s="74" t="s">
        <v>13</v>
      </c>
      <c r="O682" s="159" t="s">
        <v>12470</v>
      </c>
      <c r="P682" s="77" t="s">
        <v>3656</v>
      </c>
      <c r="Q682" s="77" t="s">
        <v>6797</v>
      </c>
      <c r="R682" s="77" t="s">
        <v>3657</v>
      </c>
      <c r="S682" s="77"/>
      <c r="T682" s="77"/>
      <c r="U682" s="77" t="s">
        <v>33</v>
      </c>
      <c r="V682" s="74" t="s">
        <v>97</v>
      </c>
      <c r="W682" s="100"/>
      <c r="X682" s="99"/>
      <c r="Y682" s="99" t="s">
        <v>32</v>
      </c>
      <c r="Z682" s="100" t="s">
        <v>52</v>
      </c>
      <c r="AA682" s="99" t="s">
        <v>41</v>
      </c>
      <c r="AB682" s="99"/>
      <c r="AC682" s="100" t="s">
        <v>3659</v>
      </c>
      <c r="AD682" s="100" t="s">
        <v>3660</v>
      </c>
      <c r="AE682" s="83"/>
      <c r="AF682" s="54" t="s">
        <v>12029</v>
      </c>
      <c r="AG682" s="78" t="s">
        <v>10998</v>
      </c>
      <c r="AH682" s="77" t="s">
        <v>20</v>
      </c>
      <c r="AI682" s="77" t="s">
        <v>21</v>
      </c>
      <c r="AJ682" s="77" t="s">
        <v>46</v>
      </c>
      <c r="AK682" s="77" t="s">
        <v>47</v>
      </c>
      <c r="AL682" s="77" t="s">
        <v>48</v>
      </c>
      <c r="AM682" s="77" t="s">
        <v>25</v>
      </c>
      <c r="AN682" s="77" t="s">
        <v>49</v>
      </c>
      <c r="AO682" s="77" t="s">
        <v>50</v>
      </c>
      <c r="AP682" s="77" t="s">
        <v>51</v>
      </c>
      <c r="AQ682" s="77"/>
      <c r="AR682" s="79">
        <f>COUNTIF('Jalon + top _horaire passage'!A:A,A682)+IF(W682&lt;&gt;"",COUNTIF('Jalon + top _horaire passage'!A:A,W682),0)+IF(X682&lt;&gt;"",COUNTIF('Jalon + top _horaire passage'!A:A,X682),0)+IF(Y682&lt;&gt;"",COUNTIF('Jalon + top _horaire passage'!A:A,Y682),0)+IF(AA682&lt;&gt;"",COUNTIF('Jalon + top _horaire passage'!A:A,AA682),0)+IF(AB682&lt;&gt;"",COUNTIF('Jalon + top _horaire passage'!A:A,AB682),0)+IF(AD682&lt;&gt;"",COUNTIF('Jalon + top _horaire passage'!A:A,AD682),0)</f>
        <v>0</v>
      </c>
    </row>
    <row r="683" spans="1:44" x14ac:dyDescent="0.3">
      <c r="A683" s="77" t="s">
        <v>3661</v>
      </c>
      <c r="B683" s="159" t="s">
        <v>3662</v>
      </c>
      <c r="C683" s="78" t="s">
        <v>40</v>
      </c>
      <c r="D683" s="77" t="s">
        <v>42</v>
      </c>
      <c r="E683" s="77" t="s">
        <v>33</v>
      </c>
      <c r="F683" s="77" t="s">
        <v>12400</v>
      </c>
      <c r="G683" s="77" t="s">
        <v>43</v>
      </c>
      <c r="H683" s="77" t="s">
        <v>44</v>
      </c>
      <c r="I683" s="77" t="s">
        <v>39</v>
      </c>
      <c r="J683" s="77" t="s">
        <v>19</v>
      </c>
      <c r="K683" s="78" t="s">
        <v>34</v>
      </c>
      <c r="L683" s="77" t="s">
        <v>15</v>
      </c>
      <c r="M683" s="74" t="s">
        <v>12474</v>
      </c>
      <c r="N683" s="74" t="s">
        <v>13</v>
      </c>
      <c r="O683" s="159"/>
      <c r="P683" s="77" t="s">
        <v>3656</v>
      </c>
      <c r="Q683" s="77" t="s">
        <v>6797</v>
      </c>
      <c r="R683" s="77" t="s">
        <v>3661</v>
      </c>
      <c r="S683" s="77"/>
      <c r="T683" s="77"/>
      <c r="U683" s="77" t="s">
        <v>33</v>
      </c>
      <c r="V683" s="74" t="s">
        <v>97</v>
      </c>
      <c r="W683" s="100"/>
      <c r="X683" s="99"/>
      <c r="Y683" s="99" t="s">
        <v>32</v>
      </c>
      <c r="Z683" s="100" t="s">
        <v>52</v>
      </c>
      <c r="AA683" s="99" t="s">
        <v>41</v>
      </c>
      <c r="AB683" s="99"/>
      <c r="AC683" s="100" t="s">
        <v>3663</v>
      </c>
      <c r="AD683" s="100" t="s">
        <v>3664</v>
      </c>
      <c r="AE683" s="83"/>
      <c r="AF683" s="54" t="s">
        <v>12029</v>
      </c>
      <c r="AG683" s="78" t="s">
        <v>10998</v>
      </c>
      <c r="AH683" s="77" t="s">
        <v>20</v>
      </c>
      <c r="AI683" s="77" t="s">
        <v>21</v>
      </c>
      <c r="AJ683" s="77" t="s">
        <v>46</v>
      </c>
      <c r="AK683" s="77" t="s">
        <v>47</v>
      </c>
      <c r="AL683" s="77" t="s">
        <v>48</v>
      </c>
      <c r="AM683" s="77" t="s">
        <v>25</v>
      </c>
      <c r="AN683" s="77" t="s">
        <v>49</v>
      </c>
      <c r="AO683" s="77" t="s">
        <v>50</v>
      </c>
      <c r="AP683" s="77" t="s">
        <v>51</v>
      </c>
      <c r="AQ683" s="77"/>
      <c r="AR683" s="79">
        <f>COUNTIF('Jalon + top _horaire passage'!A:A,A683)+IF(W683&lt;&gt;"",COUNTIF('Jalon + top _horaire passage'!A:A,W683),0)+IF(X683&lt;&gt;"",COUNTIF('Jalon + top _horaire passage'!A:A,X683),0)+IF(Y683&lt;&gt;"",COUNTIF('Jalon + top _horaire passage'!A:A,Y683),0)+IF(AA683&lt;&gt;"",COUNTIF('Jalon + top _horaire passage'!A:A,AA683),0)+IF(AB683&lt;&gt;"",COUNTIF('Jalon + top _horaire passage'!A:A,AB683),0)+IF(AD683&lt;&gt;"",COUNTIF('Jalon + top _horaire passage'!A:A,AD683),0)</f>
        <v>0</v>
      </c>
    </row>
    <row r="684" spans="1:44" x14ac:dyDescent="0.3">
      <c r="A684" s="77" t="s">
        <v>3665</v>
      </c>
      <c r="B684" s="159" t="s">
        <v>3666</v>
      </c>
      <c r="C684" s="78" t="s">
        <v>40</v>
      </c>
      <c r="D684" s="77" t="s">
        <v>42</v>
      </c>
      <c r="E684" s="77" t="s">
        <v>33</v>
      </c>
      <c r="F684" s="77" t="s">
        <v>12400</v>
      </c>
      <c r="G684" s="77" t="s">
        <v>43</v>
      </c>
      <c r="H684" s="77" t="s">
        <v>44</v>
      </c>
      <c r="I684" s="77" t="s">
        <v>39</v>
      </c>
      <c r="J684" s="77" t="s">
        <v>19</v>
      </c>
      <c r="K684" s="78" t="s">
        <v>34</v>
      </c>
      <c r="L684" s="77" t="s">
        <v>15</v>
      </c>
      <c r="M684" s="74" t="s">
        <v>12474</v>
      </c>
      <c r="N684" s="74" t="s">
        <v>13</v>
      </c>
      <c r="O684" s="159"/>
      <c r="P684" s="77" t="s">
        <v>3656</v>
      </c>
      <c r="Q684" s="77" t="s">
        <v>6797</v>
      </c>
      <c r="R684" s="77" t="s">
        <v>3665</v>
      </c>
      <c r="S684" s="77"/>
      <c r="T684" s="77"/>
      <c r="U684" s="77" t="s">
        <v>33</v>
      </c>
      <c r="V684" s="74" t="s">
        <v>97</v>
      </c>
      <c r="W684" s="100"/>
      <c r="X684" s="99"/>
      <c r="Y684" s="99" t="s">
        <v>32</v>
      </c>
      <c r="Z684" s="100" t="s">
        <v>52</v>
      </c>
      <c r="AA684" s="99" t="s">
        <v>41</v>
      </c>
      <c r="AB684" s="99"/>
      <c r="AC684" s="100" t="s">
        <v>3667</v>
      </c>
      <c r="AD684" s="100" t="s">
        <v>3668</v>
      </c>
      <c r="AE684" s="83"/>
      <c r="AF684" s="54" t="s">
        <v>12029</v>
      </c>
      <c r="AG684" s="78" t="s">
        <v>10998</v>
      </c>
      <c r="AH684" s="77" t="s">
        <v>20</v>
      </c>
      <c r="AI684" s="77" t="s">
        <v>21</v>
      </c>
      <c r="AJ684" s="77" t="s">
        <v>46</v>
      </c>
      <c r="AK684" s="77" t="s">
        <v>47</v>
      </c>
      <c r="AL684" s="77" t="s">
        <v>48</v>
      </c>
      <c r="AM684" s="77" t="s">
        <v>25</v>
      </c>
      <c r="AN684" s="77" t="s">
        <v>49</v>
      </c>
      <c r="AO684" s="77" t="s">
        <v>50</v>
      </c>
      <c r="AP684" s="77" t="s">
        <v>51</v>
      </c>
      <c r="AQ684" s="77"/>
      <c r="AR684" s="79">
        <f>COUNTIF('Jalon + top _horaire passage'!A:A,A684)+IF(W684&lt;&gt;"",COUNTIF('Jalon + top _horaire passage'!A:A,W684),0)+IF(X684&lt;&gt;"",COUNTIF('Jalon + top _horaire passage'!A:A,X684),0)+IF(Y684&lt;&gt;"",COUNTIF('Jalon + top _horaire passage'!A:A,Y684),0)+IF(AA684&lt;&gt;"",COUNTIF('Jalon + top _horaire passage'!A:A,AA684),0)+IF(AB684&lt;&gt;"",COUNTIF('Jalon + top _horaire passage'!A:A,AB684),0)+IF(AD684&lt;&gt;"",COUNTIF('Jalon + top _horaire passage'!A:A,AD684),0)</f>
        <v>0</v>
      </c>
    </row>
    <row r="685" spans="1:44" x14ac:dyDescent="0.3">
      <c r="A685" s="77" t="s">
        <v>3670</v>
      </c>
      <c r="B685" s="159" t="s">
        <v>3671</v>
      </c>
      <c r="C685" s="78" t="s">
        <v>40</v>
      </c>
      <c r="D685" s="77" t="s">
        <v>42</v>
      </c>
      <c r="E685" s="77" t="s">
        <v>3669</v>
      </c>
      <c r="F685" s="77" t="s">
        <v>12400</v>
      </c>
      <c r="G685" s="77" t="s">
        <v>43</v>
      </c>
      <c r="H685" s="77" t="s">
        <v>44</v>
      </c>
      <c r="I685" s="77" t="s">
        <v>39</v>
      </c>
      <c r="J685" s="77" t="s">
        <v>19</v>
      </c>
      <c r="K685" s="78" t="s">
        <v>34</v>
      </c>
      <c r="L685" s="77" t="s">
        <v>15</v>
      </c>
      <c r="M685" s="74" t="s">
        <v>12474</v>
      </c>
      <c r="N685" s="74" t="s">
        <v>13</v>
      </c>
      <c r="O685" s="159"/>
      <c r="P685" s="77" t="s">
        <v>3672</v>
      </c>
      <c r="Q685" s="77" t="s">
        <v>35</v>
      </c>
      <c r="R685" s="77" t="s">
        <v>3670</v>
      </c>
      <c r="S685" s="77"/>
      <c r="T685" s="77"/>
      <c r="U685" s="77" t="s">
        <v>3669</v>
      </c>
      <c r="V685" s="74" t="s">
        <v>819</v>
      </c>
      <c r="W685" s="100"/>
      <c r="X685" s="99"/>
      <c r="Y685" s="99"/>
      <c r="Z685" s="100"/>
      <c r="AA685" s="99" t="s">
        <v>3675</v>
      </c>
      <c r="AB685" s="99"/>
      <c r="AC685" s="100" t="s">
        <v>3673</v>
      </c>
      <c r="AD685" s="100" t="s">
        <v>3674</v>
      </c>
      <c r="AE685" s="83"/>
      <c r="AF685" s="54"/>
      <c r="AG685" s="78" t="s">
        <v>10996</v>
      </c>
      <c r="AH685" s="77" t="s">
        <v>20</v>
      </c>
      <c r="AI685" s="77" t="s">
        <v>21</v>
      </c>
      <c r="AJ685" s="77" t="s">
        <v>46</v>
      </c>
      <c r="AK685" s="77" t="s">
        <v>47</v>
      </c>
      <c r="AL685" s="77" t="s">
        <v>48</v>
      </c>
      <c r="AM685" s="77" t="s">
        <v>25</v>
      </c>
      <c r="AN685" s="77" t="s">
        <v>49</v>
      </c>
      <c r="AO685" s="77" t="s">
        <v>50</v>
      </c>
      <c r="AP685" s="77" t="s">
        <v>51</v>
      </c>
      <c r="AQ685" s="77"/>
      <c r="AR685" s="79">
        <f>COUNTIF('Jalon + top _horaire passage'!A:A,A685)+IF(W685&lt;&gt;"",COUNTIF('Jalon + top _horaire passage'!A:A,W685),0)+IF(X685&lt;&gt;"",COUNTIF('Jalon + top _horaire passage'!A:A,X685),0)+IF(Y685&lt;&gt;"",COUNTIF('Jalon + top _horaire passage'!A:A,Y685),0)+IF(AA685&lt;&gt;"",COUNTIF('Jalon + top _horaire passage'!A:A,AA685),0)+IF(AB685&lt;&gt;"",COUNTIF('Jalon + top _horaire passage'!A:A,AB685),0)+IF(AD685&lt;&gt;"",COUNTIF('Jalon + top _horaire passage'!A:A,AD685),0)</f>
        <v>0</v>
      </c>
    </row>
    <row r="686" spans="1:44" x14ac:dyDescent="0.3">
      <c r="A686" s="77" t="s">
        <v>3676</v>
      </c>
      <c r="B686" s="159" t="s">
        <v>3671</v>
      </c>
      <c r="C686" s="78" t="s">
        <v>40</v>
      </c>
      <c r="D686" s="77" t="s">
        <v>42</v>
      </c>
      <c r="E686" s="77" t="s">
        <v>3669</v>
      </c>
      <c r="F686" s="77" t="s">
        <v>12400</v>
      </c>
      <c r="G686" s="77" t="s">
        <v>43</v>
      </c>
      <c r="H686" s="77" t="s">
        <v>44</v>
      </c>
      <c r="I686" s="77" t="s">
        <v>39</v>
      </c>
      <c r="J686" s="77" t="s">
        <v>19</v>
      </c>
      <c r="K686" s="78" t="s">
        <v>34</v>
      </c>
      <c r="L686" s="77" t="s">
        <v>15</v>
      </c>
      <c r="M686" s="74" t="s">
        <v>12474</v>
      </c>
      <c r="N686" s="74" t="s">
        <v>13</v>
      </c>
      <c r="O686" s="159" t="s">
        <v>12470</v>
      </c>
      <c r="P686" s="77" t="s">
        <v>3672</v>
      </c>
      <c r="Q686" s="77" t="s">
        <v>35</v>
      </c>
      <c r="R686" s="77" t="s">
        <v>3676</v>
      </c>
      <c r="S686" s="77"/>
      <c r="T686" s="77"/>
      <c r="U686" s="77" t="s">
        <v>3669</v>
      </c>
      <c r="V686" s="74" t="s">
        <v>819</v>
      </c>
      <c r="W686" s="100"/>
      <c r="X686" s="99"/>
      <c r="Y686" s="99"/>
      <c r="Z686" s="100"/>
      <c r="AA686" s="99" t="s">
        <v>3675</v>
      </c>
      <c r="AB686" s="99"/>
      <c r="AC686" s="100" t="s">
        <v>3677</v>
      </c>
      <c r="AD686" s="100" t="s">
        <v>3678</v>
      </c>
      <c r="AE686" s="83"/>
      <c r="AF686" s="54"/>
      <c r="AG686" s="78" t="s">
        <v>10996</v>
      </c>
      <c r="AH686" s="77" t="s">
        <v>20</v>
      </c>
      <c r="AI686" s="77" t="s">
        <v>21</v>
      </c>
      <c r="AJ686" s="77" t="s">
        <v>46</v>
      </c>
      <c r="AK686" s="77" t="s">
        <v>47</v>
      </c>
      <c r="AL686" s="77" t="s">
        <v>48</v>
      </c>
      <c r="AM686" s="77" t="s">
        <v>25</v>
      </c>
      <c r="AN686" s="77" t="s">
        <v>49</v>
      </c>
      <c r="AO686" s="77" t="s">
        <v>50</v>
      </c>
      <c r="AP686" s="77" t="s">
        <v>51</v>
      </c>
      <c r="AQ686" s="77"/>
      <c r="AR686" s="79">
        <f>COUNTIF('Jalon + top _horaire passage'!A:A,A686)+IF(W686&lt;&gt;"",COUNTIF('Jalon + top _horaire passage'!A:A,W686),0)+IF(X686&lt;&gt;"",COUNTIF('Jalon + top _horaire passage'!A:A,X686),0)+IF(Y686&lt;&gt;"",COUNTIF('Jalon + top _horaire passage'!A:A,Y686),0)+IF(AA686&lt;&gt;"",COUNTIF('Jalon + top _horaire passage'!A:A,AA686),0)+IF(AB686&lt;&gt;"",COUNTIF('Jalon + top _horaire passage'!A:A,AB686),0)+IF(AD686&lt;&gt;"",COUNTIF('Jalon + top _horaire passage'!A:A,AD686),0)</f>
        <v>0</v>
      </c>
    </row>
    <row r="687" spans="1:44" x14ac:dyDescent="0.3">
      <c r="A687" s="77" t="s">
        <v>3679</v>
      </c>
      <c r="B687" s="159" t="s">
        <v>3671</v>
      </c>
      <c r="C687" s="78" t="s">
        <v>40</v>
      </c>
      <c r="D687" s="77" t="s">
        <v>42</v>
      </c>
      <c r="E687" s="77" t="s">
        <v>3669</v>
      </c>
      <c r="F687" s="77" t="s">
        <v>12400</v>
      </c>
      <c r="G687" s="77" t="s">
        <v>43</v>
      </c>
      <c r="H687" s="77" t="s">
        <v>44</v>
      </c>
      <c r="I687" s="77" t="s">
        <v>39</v>
      </c>
      <c r="J687" s="77" t="s">
        <v>19</v>
      </c>
      <c r="K687" s="78" t="s">
        <v>34</v>
      </c>
      <c r="L687" s="77" t="s">
        <v>15</v>
      </c>
      <c r="M687" s="74" t="s">
        <v>12474</v>
      </c>
      <c r="N687" s="74" t="s">
        <v>13</v>
      </c>
      <c r="O687" s="159"/>
      <c r="P687" s="77" t="s">
        <v>3672</v>
      </c>
      <c r="Q687" s="77" t="s">
        <v>35</v>
      </c>
      <c r="R687" s="77" t="s">
        <v>3679</v>
      </c>
      <c r="S687" s="77"/>
      <c r="T687" s="77"/>
      <c r="U687" s="77" t="s">
        <v>3669</v>
      </c>
      <c r="V687" s="74" t="s">
        <v>819</v>
      </c>
      <c r="W687" s="100"/>
      <c r="X687" s="99"/>
      <c r="Y687" s="99"/>
      <c r="Z687" s="100"/>
      <c r="AA687" s="99" t="s">
        <v>3675</v>
      </c>
      <c r="AB687" s="99"/>
      <c r="AC687" s="100" t="s">
        <v>3680</v>
      </c>
      <c r="AD687" s="100" t="s">
        <v>3681</v>
      </c>
      <c r="AE687" s="83"/>
      <c r="AF687" s="54"/>
      <c r="AG687" s="78" t="s">
        <v>10996</v>
      </c>
      <c r="AH687" s="77" t="s">
        <v>20</v>
      </c>
      <c r="AI687" s="77" t="s">
        <v>21</v>
      </c>
      <c r="AJ687" s="77" t="s">
        <v>46</v>
      </c>
      <c r="AK687" s="77" t="s">
        <v>47</v>
      </c>
      <c r="AL687" s="77" t="s">
        <v>48</v>
      </c>
      <c r="AM687" s="77" t="s">
        <v>25</v>
      </c>
      <c r="AN687" s="77" t="s">
        <v>49</v>
      </c>
      <c r="AO687" s="77" t="s">
        <v>50</v>
      </c>
      <c r="AP687" s="77" t="s">
        <v>51</v>
      </c>
      <c r="AQ687" s="77"/>
      <c r="AR687" s="79">
        <f>COUNTIF('Jalon + top _horaire passage'!A:A,A687)+IF(W687&lt;&gt;"",COUNTIF('Jalon + top _horaire passage'!A:A,W687),0)+IF(X687&lt;&gt;"",COUNTIF('Jalon + top _horaire passage'!A:A,X687),0)+IF(Y687&lt;&gt;"",COUNTIF('Jalon + top _horaire passage'!A:A,Y687),0)+IF(AA687&lt;&gt;"",COUNTIF('Jalon + top _horaire passage'!A:A,AA687),0)+IF(AB687&lt;&gt;"",COUNTIF('Jalon + top _horaire passage'!A:A,AB687),0)+IF(AD687&lt;&gt;"",COUNTIF('Jalon + top _horaire passage'!A:A,AD687),0)</f>
        <v>0</v>
      </c>
    </row>
    <row r="688" spans="1:44" x14ac:dyDescent="0.3">
      <c r="A688" s="77" t="s">
        <v>3682</v>
      </c>
      <c r="B688" s="159" t="s">
        <v>3671</v>
      </c>
      <c r="C688" s="78" t="s">
        <v>40</v>
      </c>
      <c r="D688" s="77" t="s">
        <v>42</v>
      </c>
      <c r="E688" s="77" t="s">
        <v>3669</v>
      </c>
      <c r="F688" s="77" t="s">
        <v>12400</v>
      </c>
      <c r="G688" s="77" t="s">
        <v>43</v>
      </c>
      <c r="H688" s="77" t="s">
        <v>44</v>
      </c>
      <c r="I688" s="77" t="s">
        <v>39</v>
      </c>
      <c r="J688" s="77" t="s">
        <v>19</v>
      </c>
      <c r="K688" s="78" t="s">
        <v>34</v>
      </c>
      <c r="L688" s="77" t="s">
        <v>15</v>
      </c>
      <c r="M688" s="74" t="s">
        <v>12474</v>
      </c>
      <c r="N688" s="74" t="s">
        <v>13</v>
      </c>
      <c r="O688" s="159"/>
      <c r="P688" s="77" t="s">
        <v>3672</v>
      </c>
      <c r="Q688" s="77" t="s">
        <v>35</v>
      </c>
      <c r="R688" s="77" t="s">
        <v>3682</v>
      </c>
      <c r="S688" s="77"/>
      <c r="T688" s="77"/>
      <c r="U688" s="77" t="s">
        <v>3669</v>
      </c>
      <c r="V688" s="74" t="s">
        <v>819</v>
      </c>
      <c r="W688" s="100"/>
      <c r="X688" s="99"/>
      <c r="Y688" s="99"/>
      <c r="Z688" s="100"/>
      <c r="AA688" s="99" t="s">
        <v>3675</v>
      </c>
      <c r="AB688" s="99"/>
      <c r="AC688" s="100" t="s">
        <v>3683</v>
      </c>
      <c r="AD688" s="100" t="s">
        <v>3684</v>
      </c>
      <c r="AE688" s="83"/>
      <c r="AF688" s="54"/>
      <c r="AG688" s="78" t="s">
        <v>10996</v>
      </c>
      <c r="AH688" s="77" t="s">
        <v>20</v>
      </c>
      <c r="AI688" s="77" t="s">
        <v>21</v>
      </c>
      <c r="AJ688" s="77" t="s">
        <v>46</v>
      </c>
      <c r="AK688" s="77" t="s">
        <v>47</v>
      </c>
      <c r="AL688" s="77" t="s">
        <v>48</v>
      </c>
      <c r="AM688" s="77" t="s">
        <v>25</v>
      </c>
      <c r="AN688" s="77" t="s">
        <v>49</v>
      </c>
      <c r="AO688" s="77" t="s">
        <v>50</v>
      </c>
      <c r="AP688" s="77" t="s">
        <v>51</v>
      </c>
      <c r="AQ688" s="77"/>
      <c r="AR688" s="79">
        <f>COUNTIF('Jalon + top _horaire passage'!A:A,A688)+IF(W688&lt;&gt;"",COUNTIF('Jalon + top _horaire passage'!A:A,W688),0)+IF(X688&lt;&gt;"",COUNTIF('Jalon + top _horaire passage'!A:A,X688),0)+IF(Y688&lt;&gt;"",COUNTIF('Jalon + top _horaire passage'!A:A,Y688),0)+IF(AA688&lt;&gt;"",COUNTIF('Jalon + top _horaire passage'!A:A,AA688),0)+IF(AB688&lt;&gt;"",COUNTIF('Jalon + top _horaire passage'!A:A,AB688),0)+IF(AD688&lt;&gt;"",COUNTIF('Jalon + top _horaire passage'!A:A,AD688),0)</f>
        <v>0</v>
      </c>
    </row>
    <row r="689" spans="1:44" x14ac:dyDescent="0.3">
      <c r="A689" s="77" t="s">
        <v>3685</v>
      </c>
      <c r="B689" s="159" t="s">
        <v>3671</v>
      </c>
      <c r="C689" s="78" t="s">
        <v>40</v>
      </c>
      <c r="D689" s="77" t="s">
        <v>42</v>
      </c>
      <c r="E689" s="77" t="s">
        <v>3669</v>
      </c>
      <c r="F689" s="77" t="s">
        <v>12400</v>
      </c>
      <c r="G689" s="77" t="s">
        <v>43</v>
      </c>
      <c r="H689" s="77" t="s">
        <v>44</v>
      </c>
      <c r="I689" s="77" t="s">
        <v>39</v>
      </c>
      <c r="J689" s="77" t="s">
        <v>19</v>
      </c>
      <c r="K689" s="78" t="s">
        <v>34</v>
      </c>
      <c r="L689" s="77" t="s">
        <v>15</v>
      </c>
      <c r="M689" s="74" t="s">
        <v>12474</v>
      </c>
      <c r="N689" s="74" t="s">
        <v>13</v>
      </c>
      <c r="O689" s="159" t="s">
        <v>12470</v>
      </c>
      <c r="P689" s="77" t="s">
        <v>3672</v>
      </c>
      <c r="Q689" s="77" t="s">
        <v>35</v>
      </c>
      <c r="R689" s="77" t="s">
        <v>3685</v>
      </c>
      <c r="S689" s="77"/>
      <c r="T689" s="77"/>
      <c r="U689" s="77" t="s">
        <v>3669</v>
      </c>
      <c r="V689" s="74" t="s">
        <v>819</v>
      </c>
      <c r="W689" s="100"/>
      <c r="X689" s="99"/>
      <c r="Y689" s="99"/>
      <c r="Z689" s="100"/>
      <c r="AA689" s="99" t="s">
        <v>3675</v>
      </c>
      <c r="AB689" s="99"/>
      <c r="AC689" s="100" t="s">
        <v>3686</v>
      </c>
      <c r="AD689" s="100" t="s">
        <v>3687</v>
      </c>
      <c r="AE689" s="83"/>
      <c r="AF689" s="54"/>
      <c r="AG689" s="78" t="s">
        <v>10996</v>
      </c>
      <c r="AH689" s="77" t="s">
        <v>20</v>
      </c>
      <c r="AI689" s="77" t="s">
        <v>21</v>
      </c>
      <c r="AJ689" s="77" t="s">
        <v>46</v>
      </c>
      <c r="AK689" s="77" t="s">
        <v>47</v>
      </c>
      <c r="AL689" s="77" t="s">
        <v>48</v>
      </c>
      <c r="AM689" s="77" t="s">
        <v>25</v>
      </c>
      <c r="AN689" s="77" t="s">
        <v>49</v>
      </c>
      <c r="AO689" s="77" t="s">
        <v>50</v>
      </c>
      <c r="AP689" s="77" t="s">
        <v>51</v>
      </c>
      <c r="AQ689" s="77"/>
      <c r="AR689" s="79">
        <f>COUNTIF('Jalon + top _horaire passage'!A:A,A689)+IF(W689&lt;&gt;"",COUNTIF('Jalon + top _horaire passage'!A:A,W689),0)+IF(X689&lt;&gt;"",COUNTIF('Jalon + top _horaire passage'!A:A,X689),0)+IF(Y689&lt;&gt;"",COUNTIF('Jalon + top _horaire passage'!A:A,Y689),0)+IF(AA689&lt;&gt;"",COUNTIF('Jalon + top _horaire passage'!A:A,AA689),0)+IF(AB689&lt;&gt;"",COUNTIF('Jalon + top _horaire passage'!A:A,AB689),0)+IF(AD689&lt;&gt;"",COUNTIF('Jalon + top _horaire passage'!A:A,AD689),0)</f>
        <v>0</v>
      </c>
    </row>
    <row r="690" spans="1:44" x14ac:dyDescent="0.3">
      <c r="A690" s="77" t="s">
        <v>3688</v>
      </c>
      <c r="B690" s="159" t="s">
        <v>3671</v>
      </c>
      <c r="C690" s="78" t="s">
        <v>40</v>
      </c>
      <c r="D690" s="77" t="s">
        <v>42</v>
      </c>
      <c r="E690" s="77" t="s">
        <v>3669</v>
      </c>
      <c r="F690" s="77" t="s">
        <v>12400</v>
      </c>
      <c r="G690" s="77" t="s">
        <v>43</v>
      </c>
      <c r="H690" s="77" t="s">
        <v>44</v>
      </c>
      <c r="I690" s="77" t="s">
        <v>39</v>
      </c>
      <c r="J690" s="77" t="s">
        <v>19</v>
      </c>
      <c r="K690" s="78" t="s">
        <v>34</v>
      </c>
      <c r="L690" s="77" t="s">
        <v>15</v>
      </c>
      <c r="M690" s="74" t="s">
        <v>12474</v>
      </c>
      <c r="N690" s="74" t="s">
        <v>13</v>
      </c>
      <c r="O690" s="159" t="s">
        <v>12470</v>
      </c>
      <c r="P690" s="77" t="s">
        <v>3672</v>
      </c>
      <c r="Q690" s="77" t="s">
        <v>35</v>
      </c>
      <c r="R690" s="77" t="s">
        <v>3688</v>
      </c>
      <c r="S690" s="77"/>
      <c r="T690" s="77"/>
      <c r="U690" s="77" t="s">
        <v>3669</v>
      </c>
      <c r="V690" s="74" t="s">
        <v>819</v>
      </c>
      <c r="W690" s="100"/>
      <c r="X690" s="99"/>
      <c r="Y690" s="99"/>
      <c r="Z690" s="100"/>
      <c r="AA690" s="99" t="s">
        <v>3675</v>
      </c>
      <c r="AB690" s="99"/>
      <c r="AC690" s="100" t="s">
        <v>3689</v>
      </c>
      <c r="AD690" s="100" t="s">
        <v>3690</v>
      </c>
      <c r="AE690" s="83"/>
      <c r="AF690" s="54"/>
      <c r="AG690" s="78" t="s">
        <v>10996</v>
      </c>
      <c r="AH690" s="77" t="s">
        <v>20</v>
      </c>
      <c r="AI690" s="77" t="s">
        <v>21</v>
      </c>
      <c r="AJ690" s="77" t="s">
        <v>46</v>
      </c>
      <c r="AK690" s="77" t="s">
        <v>47</v>
      </c>
      <c r="AL690" s="77" t="s">
        <v>48</v>
      </c>
      <c r="AM690" s="77" t="s">
        <v>25</v>
      </c>
      <c r="AN690" s="77" t="s">
        <v>49</v>
      </c>
      <c r="AO690" s="77" t="s">
        <v>50</v>
      </c>
      <c r="AP690" s="77" t="s">
        <v>51</v>
      </c>
      <c r="AQ690" s="77"/>
      <c r="AR690" s="79">
        <f>COUNTIF('Jalon + top _horaire passage'!A:A,A690)+IF(W690&lt;&gt;"",COUNTIF('Jalon + top _horaire passage'!A:A,W690),0)+IF(X690&lt;&gt;"",COUNTIF('Jalon + top _horaire passage'!A:A,X690),0)+IF(Y690&lt;&gt;"",COUNTIF('Jalon + top _horaire passage'!A:A,Y690),0)+IF(AA690&lt;&gt;"",COUNTIF('Jalon + top _horaire passage'!A:A,AA690),0)+IF(AB690&lt;&gt;"",COUNTIF('Jalon + top _horaire passage'!A:A,AB690),0)+IF(AD690&lt;&gt;"",COUNTIF('Jalon + top _horaire passage'!A:A,AD690),0)</f>
        <v>0</v>
      </c>
    </row>
    <row r="691" spans="1:44" x14ac:dyDescent="0.3">
      <c r="A691" s="77" t="s">
        <v>3691</v>
      </c>
      <c r="B691" s="159" t="s">
        <v>3671</v>
      </c>
      <c r="C691" s="78" t="s">
        <v>40</v>
      </c>
      <c r="D691" s="77" t="s">
        <v>42</v>
      </c>
      <c r="E691" s="77" t="s">
        <v>3669</v>
      </c>
      <c r="F691" s="77" t="s">
        <v>12400</v>
      </c>
      <c r="G691" s="77" t="s">
        <v>43</v>
      </c>
      <c r="H691" s="77" t="s">
        <v>44</v>
      </c>
      <c r="I691" s="77" t="s">
        <v>39</v>
      </c>
      <c r="J691" s="77" t="s">
        <v>19</v>
      </c>
      <c r="K691" s="78" t="s">
        <v>34</v>
      </c>
      <c r="L691" s="77" t="s">
        <v>15</v>
      </c>
      <c r="M691" s="74" t="s">
        <v>12474</v>
      </c>
      <c r="N691" s="74" t="s">
        <v>13</v>
      </c>
      <c r="O691" s="159"/>
      <c r="P691" s="77" t="s">
        <v>3672</v>
      </c>
      <c r="Q691" s="77" t="s">
        <v>35</v>
      </c>
      <c r="R691" s="77" t="s">
        <v>3691</v>
      </c>
      <c r="S691" s="77"/>
      <c r="T691" s="77"/>
      <c r="U691" s="77" t="s">
        <v>3669</v>
      </c>
      <c r="V691" s="74" t="s">
        <v>819</v>
      </c>
      <c r="W691" s="100"/>
      <c r="X691" s="99"/>
      <c r="Y691" s="99"/>
      <c r="Z691" s="100"/>
      <c r="AA691" s="99" t="s">
        <v>3675</v>
      </c>
      <c r="AB691" s="99"/>
      <c r="AC691" s="100" t="s">
        <v>3692</v>
      </c>
      <c r="AD691" s="100" t="s">
        <v>3693</v>
      </c>
      <c r="AE691" s="83"/>
      <c r="AF691" s="54"/>
      <c r="AG691" s="78" t="s">
        <v>10996</v>
      </c>
      <c r="AH691" s="77" t="s">
        <v>20</v>
      </c>
      <c r="AI691" s="77" t="s">
        <v>21</v>
      </c>
      <c r="AJ691" s="77" t="s">
        <v>46</v>
      </c>
      <c r="AK691" s="77" t="s">
        <v>47</v>
      </c>
      <c r="AL691" s="77" t="s">
        <v>48</v>
      </c>
      <c r="AM691" s="77" t="s">
        <v>25</v>
      </c>
      <c r="AN691" s="77" t="s">
        <v>49</v>
      </c>
      <c r="AO691" s="77" t="s">
        <v>50</v>
      </c>
      <c r="AP691" s="77" t="s">
        <v>51</v>
      </c>
      <c r="AQ691" s="77"/>
      <c r="AR691" s="79">
        <f>COUNTIF('Jalon + top _horaire passage'!A:A,A691)+IF(W691&lt;&gt;"",COUNTIF('Jalon + top _horaire passage'!A:A,W691),0)+IF(X691&lt;&gt;"",COUNTIF('Jalon + top _horaire passage'!A:A,X691),0)+IF(Y691&lt;&gt;"",COUNTIF('Jalon + top _horaire passage'!A:A,Y691),0)+IF(AA691&lt;&gt;"",COUNTIF('Jalon + top _horaire passage'!A:A,AA691),0)+IF(AB691&lt;&gt;"",COUNTIF('Jalon + top _horaire passage'!A:A,AB691),0)+IF(AD691&lt;&gt;"",COUNTIF('Jalon + top _horaire passage'!A:A,AD691),0)</f>
        <v>0</v>
      </c>
    </row>
    <row r="692" spans="1:44" x14ac:dyDescent="0.3">
      <c r="A692" s="77" t="s">
        <v>3694</v>
      </c>
      <c r="B692" s="159" t="s">
        <v>3695</v>
      </c>
      <c r="C692" s="78" t="s">
        <v>40</v>
      </c>
      <c r="D692" s="77" t="s">
        <v>42</v>
      </c>
      <c r="E692" s="77" t="s">
        <v>3694</v>
      </c>
      <c r="F692" s="77" t="s">
        <v>12400</v>
      </c>
      <c r="G692" s="77" t="s">
        <v>43</v>
      </c>
      <c r="H692" s="77" t="s">
        <v>44</v>
      </c>
      <c r="I692" s="77" t="s">
        <v>39</v>
      </c>
      <c r="J692" s="77" t="s">
        <v>19</v>
      </c>
      <c r="K692" s="78" t="s">
        <v>34</v>
      </c>
      <c r="L692" s="77" t="s">
        <v>98</v>
      </c>
      <c r="M692" s="74" t="s">
        <v>12474</v>
      </c>
      <c r="N692" s="74" t="s">
        <v>13</v>
      </c>
      <c r="O692" s="159"/>
      <c r="P692" s="77" t="s">
        <v>3696</v>
      </c>
      <c r="Q692" s="77" t="s">
        <v>35</v>
      </c>
      <c r="R692" s="77" t="s">
        <v>3694</v>
      </c>
      <c r="S692" s="77"/>
      <c r="T692" s="77" t="s">
        <v>9241</v>
      </c>
      <c r="U692" s="77" t="s">
        <v>9241</v>
      </c>
      <c r="V692" s="74" t="s">
        <v>216</v>
      </c>
      <c r="W692" s="100"/>
      <c r="X692" s="99"/>
      <c r="Y692" s="99"/>
      <c r="Z692" s="100"/>
      <c r="AA692" s="100" t="s">
        <v>11036</v>
      </c>
      <c r="AB692" s="99"/>
      <c r="AC692" s="100" t="s">
        <v>3697</v>
      </c>
      <c r="AD692" s="100" t="s">
        <v>3698</v>
      </c>
      <c r="AE692" s="83"/>
      <c r="AF692" s="54"/>
      <c r="AG692" s="78" t="s">
        <v>12307</v>
      </c>
      <c r="AH692" s="77" t="s">
        <v>20</v>
      </c>
      <c r="AI692" s="77" t="s">
        <v>21</v>
      </c>
      <c r="AJ692" s="77" t="s">
        <v>46</v>
      </c>
      <c r="AK692" s="77" t="s">
        <v>47</v>
      </c>
      <c r="AL692" s="77" t="s">
        <v>48</v>
      </c>
      <c r="AM692" s="77" t="s">
        <v>25</v>
      </c>
      <c r="AN692" s="77" t="s">
        <v>49</v>
      </c>
      <c r="AO692" s="77" t="s">
        <v>50</v>
      </c>
      <c r="AP692" s="77" t="s">
        <v>51</v>
      </c>
      <c r="AQ692" s="77"/>
      <c r="AR692" s="79">
        <f>COUNTIF('Jalon + top _horaire passage'!A:A,A692)+IF(W692&lt;&gt;"",COUNTIF('Jalon + top _horaire passage'!A:A,W692),0)+IF(X692&lt;&gt;"",COUNTIF('Jalon + top _horaire passage'!A:A,X692),0)+IF(Y692&lt;&gt;"",COUNTIF('Jalon + top _horaire passage'!A:A,Y692),0)+IF(AA692&lt;&gt;"",COUNTIF('Jalon + top _horaire passage'!A:A,AA692),0)+IF(AB692&lt;&gt;"",COUNTIF('Jalon + top _horaire passage'!A:A,AB692),0)+IF(AD692&lt;&gt;"",COUNTIF('Jalon + top _horaire passage'!A:A,AD692),0)</f>
        <v>0</v>
      </c>
    </row>
    <row r="693" spans="1:44" x14ac:dyDescent="0.3">
      <c r="A693" s="77" t="s">
        <v>3700</v>
      </c>
      <c r="B693" s="159" t="s">
        <v>3701</v>
      </c>
      <c r="C693" s="78" t="s">
        <v>40</v>
      </c>
      <c r="D693" s="77" t="s">
        <v>42</v>
      </c>
      <c r="E693" s="77" t="s">
        <v>3699</v>
      </c>
      <c r="F693" s="77" t="s">
        <v>12400</v>
      </c>
      <c r="G693" s="77" t="s">
        <v>43</v>
      </c>
      <c r="H693" s="77" t="s">
        <v>44</v>
      </c>
      <c r="I693" s="77" t="s">
        <v>39</v>
      </c>
      <c r="J693" s="77" t="s">
        <v>19</v>
      </c>
      <c r="K693" s="78" t="s">
        <v>34</v>
      </c>
      <c r="L693" s="77" t="s">
        <v>15</v>
      </c>
      <c r="M693" s="74" t="s">
        <v>12474</v>
      </c>
      <c r="N693" s="74" t="s">
        <v>13</v>
      </c>
      <c r="O693" s="159"/>
      <c r="P693" s="77" t="s">
        <v>3702</v>
      </c>
      <c r="Q693" s="77" t="s">
        <v>35</v>
      </c>
      <c r="R693" s="77" t="s">
        <v>3700</v>
      </c>
      <c r="S693" s="77"/>
      <c r="T693" s="77"/>
      <c r="U693" s="77" t="s">
        <v>3699</v>
      </c>
      <c r="V693" s="74" t="s">
        <v>216</v>
      </c>
      <c r="W693" s="100"/>
      <c r="X693" s="99"/>
      <c r="Y693" s="99"/>
      <c r="Z693" s="100"/>
      <c r="AA693" s="99" t="s">
        <v>3705</v>
      </c>
      <c r="AB693" s="99"/>
      <c r="AC693" s="100" t="s">
        <v>3703</v>
      </c>
      <c r="AD693" s="100" t="s">
        <v>3704</v>
      </c>
      <c r="AE693" s="83"/>
      <c r="AF693" s="54"/>
      <c r="AG693" s="78" t="s">
        <v>12307</v>
      </c>
      <c r="AH693" s="77" t="s">
        <v>20</v>
      </c>
      <c r="AI693" s="77" t="s">
        <v>21</v>
      </c>
      <c r="AJ693" s="77" t="s">
        <v>46</v>
      </c>
      <c r="AK693" s="77" t="s">
        <v>47</v>
      </c>
      <c r="AL693" s="77" t="s">
        <v>48</v>
      </c>
      <c r="AM693" s="77" t="s">
        <v>25</v>
      </c>
      <c r="AN693" s="77" t="s">
        <v>49</v>
      </c>
      <c r="AO693" s="77" t="s">
        <v>50</v>
      </c>
      <c r="AP693" s="77" t="s">
        <v>51</v>
      </c>
      <c r="AQ693" s="77"/>
      <c r="AR693" s="79">
        <f>COUNTIF('Jalon + top _horaire passage'!A:A,A693)+IF(W693&lt;&gt;"",COUNTIF('Jalon + top _horaire passage'!A:A,W693),0)+IF(X693&lt;&gt;"",COUNTIF('Jalon + top _horaire passage'!A:A,X693),0)+IF(Y693&lt;&gt;"",COUNTIF('Jalon + top _horaire passage'!A:A,Y693),0)+IF(AA693&lt;&gt;"",COUNTIF('Jalon + top _horaire passage'!A:A,AA693),0)+IF(AB693&lt;&gt;"",COUNTIF('Jalon + top _horaire passage'!A:A,AB693),0)+IF(AD693&lt;&gt;"",COUNTIF('Jalon + top _horaire passage'!A:A,AD693),0)</f>
        <v>0</v>
      </c>
    </row>
    <row r="694" spans="1:44" x14ac:dyDescent="0.3">
      <c r="A694" s="77" t="s">
        <v>3706</v>
      </c>
      <c r="B694" s="159" t="s">
        <v>3701</v>
      </c>
      <c r="C694" s="78" t="s">
        <v>40</v>
      </c>
      <c r="D694" s="77" t="s">
        <v>42</v>
      </c>
      <c r="E694" s="77" t="s">
        <v>3699</v>
      </c>
      <c r="F694" s="77" t="s">
        <v>12400</v>
      </c>
      <c r="G694" s="77" t="s">
        <v>43</v>
      </c>
      <c r="H694" s="77" t="s">
        <v>44</v>
      </c>
      <c r="I694" s="77" t="s">
        <v>39</v>
      </c>
      <c r="J694" s="77" t="s">
        <v>19</v>
      </c>
      <c r="K694" s="78" t="s">
        <v>34</v>
      </c>
      <c r="L694" s="77" t="s">
        <v>15</v>
      </c>
      <c r="M694" s="74" t="s">
        <v>12474</v>
      </c>
      <c r="N694" s="74" t="s">
        <v>13</v>
      </c>
      <c r="O694" s="159" t="s">
        <v>12470</v>
      </c>
      <c r="P694" s="77" t="s">
        <v>3707</v>
      </c>
      <c r="Q694" s="77" t="s">
        <v>35</v>
      </c>
      <c r="R694" s="77" t="s">
        <v>3706</v>
      </c>
      <c r="S694" s="77"/>
      <c r="T694" s="77"/>
      <c r="U694" s="77" t="s">
        <v>3699</v>
      </c>
      <c r="V694" s="74" t="s">
        <v>216</v>
      </c>
      <c r="W694" s="100"/>
      <c r="X694" s="99"/>
      <c r="Y694" s="99"/>
      <c r="Z694" s="100"/>
      <c r="AA694" s="99" t="s">
        <v>3705</v>
      </c>
      <c r="AB694" s="99"/>
      <c r="AC694" s="100" t="s">
        <v>3708</v>
      </c>
      <c r="AD694" s="100" t="s">
        <v>3709</v>
      </c>
      <c r="AE694" s="83"/>
      <c r="AF694" s="54"/>
      <c r="AG694" s="78" t="s">
        <v>12307</v>
      </c>
      <c r="AH694" s="77" t="s">
        <v>20</v>
      </c>
      <c r="AI694" s="77" t="s">
        <v>21</v>
      </c>
      <c r="AJ694" s="77" t="s">
        <v>46</v>
      </c>
      <c r="AK694" s="77" t="s">
        <v>47</v>
      </c>
      <c r="AL694" s="77" t="s">
        <v>48</v>
      </c>
      <c r="AM694" s="77" t="s">
        <v>25</v>
      </c>
      <c r="AN694" s="77" t="s">
        <v>49</v>
      </c>
      <c r="AO694" s="77" t="s">
        <v>50</v>
      </c>
      <c r="AP694" s="77" t="s">
        <v>51</v>
      </c>
      <c r="AQ694" s="77"/>
      <c r="AR694" s="79">
        <f>COUNTIF('Jalon + top _horaire passage'!A:A,A694)+IF(W694&lt;&gt;"",COUNTIF('Jalon + top _horaire passage'!A:A,W694),0)+IF(X694&lt;&gt;"",COUNTIF('Jalon + top _horaire passage'!A:A,X694),0)+IF(Y694&lt;&gt;"",COUNTIF('Jalon + top _horaire passage'!A:A,Y694),0)+IF(AA694&lt;&gt;"",COUNTIF('Jalon + top _horaire passage'!A:A,AA694),0)+IF(AB694&lt;&gt;"",COUNTIF('Jalon + top _horaire passage'!A:A,AB694),0)+IF(AD694&lt;&gt;"",COUNTIF('Jalon + top _horaire passage'!A:A,AD694),0)</f>
        <v>0</v>
      </c>
    </row>
    <row r="695" spans="1:44" x14ac:dyDescent="0.3">
      <c r="A695" s="77" t="s">
        <v>3710</v>
      </c>
      <c r="B695" s="159" t="s">
        <v>3701</v>
      </c>
      <c r="C695" s="78" t="s">
        <v>40</v>
      </c>
      <c r="D695" s="77" t="s">
        <v>42</v>
      </c>
      <c r="E695" s="77" t="s">
        <v>3699</v>
      </c>
      <c r="F695" s="77" t="s">
        <v>12400</v>
      </c>
      <c r="G695" s="77" t="s">
        <v>43</v>
      </c>
      <c r="H695" s="77" t="s">
        <v>44</v>
      </c>
      <c r="I695" s="77" t="s">
        <v>39</v>
      </c>
      <c r="J695" s="77" t="s">
        <v>19</v>
      </c>
      <c r="K695" s="78" t="s">
        <v>34</v>
      </c>
      <c r="L695" s="77" t="s">
        <v>15</v>
      </c>
      <c r="M695" s="74" t="s">
        <v>12474</v>
      </c>
      <c r="N695" s="74" t="s">
        <v>13</v>
      </c>
      <c r="O695" s="159" t="s">
        <v>12470</v>
      </c>
      <c r="P695" s="77" t="s">
        <v>3711</v>
      </c>
      <c r="Q695" s="77" t="s">
        <v>35</v>
      </c>
      <c r="R695" s="77" t="s">
        <v>3710</v>
      </c>
      <c r="S695" s="77"/>
      <c r="T695" s="77"/>
      <c r="U695" s="77" t="s">
        <v>3699</v>
      </c>
      <c r="V695" s="74" t="s">
        <v>216</v>
      </c>
      <c r="W695" s="100"/>
      <c r="X695" s="99"/>
      <c r="Y695" s="99"/>
      <c r="Z695" s="100"/>
      <c r="AA695" s="99" t="s">
        <v>3705</v>
      </c>
      <c r="AB695" s="99"/>
      <c r="AC695" s="100" t="s">
        <v>3712</v>
      </c>
      <c r="AD695" s="100" t="s">
        <v>3713</v>
      </c>
      <c r="AE695" s="83"/>
      <c r="AF695" s="54"/>
      <c r="AG695" s="78" t="s">
        <v>12307</v>
      </c>
      <c r="AH695" s="77" t="s">
        <v>20</v>
      </c>
      <c r="AI695" s="77" t="s">
        <v>21</v>
      </c>
      <c r="AJ695" s="77" t="s">
        <v>46</v>
      </c>
      <c r="AK695" s="77" t="s">
        <v>47</v>
      </c>
      <c r="AL695" s="77" t="s">
        <v>48</v>
      </c>
      <c r="AM695" s="77" t="s">
        <v>25</v>
      </c>
      <c r="AN695" s="77" t="s">
        <v>49</v>
      </c>
      <c r="AO695" s="77" t="s">
        <v>50</v>
      </c>
      <c r="AP695" s="77" t="s">
        <v>51</v>
      </c>
      <c r="AQ695" s="77"/>
      <c r="AR695" s="79">
        <f>COUNTIF('Jalon + top _horaire passage'!A:A,A695)+IF(W695&lt;&gt;"",COUNTIF('Jalon + top _horaire passage'!A:A,W695),0)+IF(X695&lt;&gt;"",COUNTIF('Jalon + top _horaire passage'!A:A,X695),0)+IF(Y695&lt;&gt;"",COUNTIF('Jalon + top _horaire passage'!A:A,Y695),0)+IF(AA695&lt;&gt;"",COUNTIF('Jalon + top _horaire passage'!A:A,AA695),0)+IF(AB695&lt;&gt;"",COUNTIF('Jalon + top _horaire passage'!A:A,AB695),0)+IF(AD695&lt;&gt;"",COUNTIF('Jalon + top _horaire passage'!A:A,AD695),0)</f>
        <v>0</v>
      </c>
    </row>
    <row r="696" spans="1:44" x14ac:dyDescent="0.3">
      <c r="A696" s="77" t="s">
        <v>3714</v>
      </c>
      <c r="B696" s="159" t="s">
        <v>12</v>
      </c>
      <c r="C696" s="78" t="s">
        <v>353</v>
      </c>
      <c r="D696" s="77" t="s">
        <v>42</v>
      </c>
      <c r="E696" s="77" t="s">
        <v>3714</v>
      </c>
      <c r="F696" s="77" t="s">
        <v>12376</v>
      </c>
      <c r="G696" s="77" t="s">
        <v>3715</v>
      </c>
      <c r="H696" s="77" t="s">
        <v>44</v>
      </c>
      <c r="I696" s="77" t="s">
        <v>166</v>
      </c>
      <c r="J696" s="77" t="s">
        <v>19</v>
      </c>
      <c r="K696" s="78" t="s">
        <v>34</v>
      </c>
      <c r="L696" s="77" t="s">
        <v>98</v>
      </c>
      <c r="M696" s="74" t="s">
        <v>12475</v>
      </c>
      <c r="N696" s="74" t="s">
        <v>13</v>
      </c>
      <c r="O696" s="159"/>
      <c r="P696" s="77" t="s">
        <v>3716</v>
      </c>
      <c r="Q696" s="77" t="s">
        <v>30</v>
      </c>
      <c r="R696" s="77" t="s">
        <v>3714</v>
      </c>
      <c r="S696" s="77"/>
      <c r="T696" s="77"/>
      <c r="U696" s="77" t="s">
        <v>11734</v>
      </c>
      <c r="V696" s="74" t="s">
        <v>97</v>
      </c>
      <c r="W696" s="100"/>
      <c r="X696" s="99"/>
      <c r="Y696" s="99"/>
      <c r="Z696" s="100"/>
      <c r="AA696" s="99" t="s">
        <v>3719</v>
      </c>
      <c r="AB696" s="99"/>
      <c r="AC696" s="100" t="s">
        <v>3717</v>
      </c>
      <c r="AD696" s="100" t="s">
        <v>3718</v>
      </c>
      <c r="AE696" s="83"/>
      <c r="AF696" s="54"/>
      <c r="AG696" s="78" t="s">
        <v>10998</v>
      </c>
      <c r="AH696" s="77" t="s">
        <v>354</v>
      </c>
      <c r="AI696" s="77" t="s">
        <v>355</v>
      </c>
      <c r="AJ696" s="77" t="s">
        <v>356</v>
      </c>
      <c r="AK696" s="77" t="s">
        <v>357</v>
      </c>
      <c r="AL696" s="77" t="s">
        <v>358</v>
      </c>
      <c r="AM696" s="77" t="s">
        <v>170</v>
      </c>
      <c r="AN696" s="77" t="s">
        <v>359</v>
      </c>
      <c r="AO696" s="77" t="s">
        <v>360</v>
      </c>
      <c r="AP696" s="77" t="s">
        <v>360</v>
      </c>
      <c r="AQ696" s="77"/>
      <c r="AR696" s="79">
        <f>COUNTIF('Jalon + top _horaire passage'!A:A,A696)+IF(W696&lt;&gt;"",COUNTIF('Jalon + top _horaire passage'!A:A,W696),0)+IF(X696&lt;&gt;"",COUNTIF('Jalon + top _horaire passage'!A:A,X696),0)+IF(Y696&lt;&gt;"",COUNTIF('Jalon + top _horaire passage'!A:A,Y696),0)+IF(AA696&lt;&gt;"",COUNTIF('Jalon + top _horaire passage'!A:A,AA696),0)+IF(AB696&lt;&gt;"",COUNTIF('Jalon + top _horaire passage'!A:A,AB696),0)+IF(AD696&lt;&gt;"",COUNTIF('Jalon + top _horaire passage'!A:A,AD696),0)</f>
        <v>0</v>
      </c>
    </row>
    <row r="697" spans="1:44" x14ac:dyDescent="0.3">
      <c r="A697" s="77" t="s">
        <v>3720</v>
      </c>
      <c r="B697" s="159" t="s">
        <v>3721</v>
      </c>
      <c r="C697" s="78" t="s">
        <v>676</v>
      </c>
      <c r="D697" s="77" t="s">
        <v>42</v>
      </c>
      <c r="E697" s="77" t="s">
        <v>3720</v>
      </c>
      <c r="F697" s="77" t="s">
        <v>4817</v>
      </c>
      <c r="G697" s="77" t="s">
        <v>671</v>
      </c>
      <c r="H697" s="77" t="s">
        <v>44</v>
      </c>
      <c r="I697" s="77" t="s">
        <v>166</v>
      </c>
      <c r="J697" s="77" t="s">
        <v>571</v>
      </c>
      <c r="K697" s="78" t="s">
        <v>34</v>
      </c>
      <c r="L697" s="77" t="s">
        <v>98</v>
      </c>
      <c r="M697" s="74" t="s">
        <v>12475</v>
      </c>
      <c r="N697" s="74" t="s">
        <v>13</v>
      </c>
      <c r="O697" s="159"/>
      <c r="P697" s="77" t="s">
        <v>3722</v>
      </c>
      <c r="Q697" s="77" t="s">
        <v>30</v>
      </c>
      <c r="R697" s="77" t="s">
        <v>3720</v>
      </c>
      <c r="S697" s="77"/>
      <c r="T697" s="77" t="s">
        <v>9241</v>
      </c>
      <c r="U697" s="77" t="s">
        <v>3723</v>
      </c>
      <c r="V697" s="74" t="s">
        <v>216</v>
      </c>
      <c r="W697" s="100"/>
      <c r="X697" s="99"/>
      <c r="Y697" s="99"/>
      <c r="Z697" s="100"/>
      <c r="AA697" s="99" t="s">
        <v>3726</v>
      </c>
      <c r="AB697" s="99"/>
      <c r="AC697" s="100" t="s">
        <v>3724</v>
      </c>
      <c r="AD697" s="100" t="s">
        <v>3725</v>
      </c>
      <c r="AE697" s="83"/>
      <c r="AF697" s="54"/>
      <c r="AG697" s="78" t="s">
        <v>12307</v>
      </c>
      <c r="AH697" s="77" t="s">
        <v>354</v>
      </c>
      <c r="AI697" s="77" t="s">
        <v>652</v>
      </c>
      <c r="AJ697" s="77" t="s">
        <v>167</v>
      </c>
      <c r="AK697" s="77" t="s">
        <v>677</v>
      </c>
      <c r="AL697" s="77" t="s">
        <v>678</v>
      </c>
      <c r="AM697" s="77" t="s">
        <v>170</v>
      </c>
      <c r="AN697" s="77" t="s">
        <v>679</v>
      </c>
      <c r="AO697" s="77" t="s">
        <v>680</v>
      </c>
      <c r="AP697" s="77" t="s">
        <v>681</v>
      </c>
      <c r="AQ697" s="77"/>
      <c r="AR697" s="79">
        <f>COUNTIF('Jalon + top _horaire passage'!A:A,A697)+IF(W697&lt;&gt;"",COUNTIF('Jalon + top _horaire passage'!A:A,W697),0)+IF(X697&lt;&gt;"",COUNTIF('Jalon + top _horaire passage'!A:A,X697),0)+IF(Y697&lt;&gt;"",COUNTIF('Jalon + top _horaire passage'!A:A,Y697),0)+IF(AA697&lt;&gt;"",COUNTIF('Jalon + top _horaire passage'!A:A,AA697),0)+IF(AB697&lt;&gt;"",COUNTIF('Jalon + top _horaire passage'!A:A,AB697),0)+IF(AD697&lt;&gt;"",COUNTIF('Jalon + top _horaire passage'!A:A,AD697),0)</f>
        <v>0</v>
      </c>
    </row>
    <row r="698" spans="1:44" x14ac:dyDescent="0.3">
      <c r="A698" s="77" t="s">
        <v>3727</v>
      </c>
      <c r="B698" s="159" t="s">
        <v>12</v>
      </c>
      <c r="C698" s="78" t="s">
        <v>199</v>
      </c>
      <c r="D698" s="77" t="s">
        <v>42</v>
      </c>
      <c r="E698" s="77" t="s">
        <v>3727</v>
      </c>
      <c r="F698" s="77" t="s">
        <v>4810</v>
      </c>
      <c r="G698" s="77" t="s">
        <v>1101</v>
      </c>
      <c r="H698" s="77" t="s">
        <v>44</v>
      </c>
      <c r="I698" s="77" t="s">
        <v>17</v>
      </c>
      <c r="J698" s="77" t="s">
        <v>19</v>
      </c>
      <c r="K698" s="78" t="s">
        <v>34</v>
      </c>
      <c r="L698" s="77" t="s">
        <v>98</v>
      </c>
      <c r="M698" s="74" t="s">
        <v>12473</v>
      </c>
      <c r="N698" s="74" t="s">
        <v>13</v>
      </c>
      <c r="O698" s="159"/>
      <c r="P698" s="77" t="s">
        <v>3728</v>
      </c>
      <c r="Q698" s="77" t="s">
        <v>35</v>
      </c>
      <c r="R698" s="77" t="s">
        <v>3727</v>
      </c>
      <c r="S698" s="77"/>
      <c r="T698" s="77" t="s">
        <v>9241</v>
      </c>
      <c r="U698" s="77" t="s">
        <v>9241</v>
      </c>
      <c r="V698" s="74" t="s">
        <v>431</v>
      </c>
      <c r="W698" s="100"/>
      <c r="X698" s="99"/>
      <c r="Y698" s="99"/>
      <c r="Z698" s="100"/>
      <c r="AA698" s="99"/>
      <c r="AB698" s="99"/>
      <c r="AC698" s="100" t="s">
        <v>3727</v>
      </c>
      <c r="AD698" s="100" t="s">
        <v>3729</v>
      </c>
      <c r="AE698" s="83"/>
      <c r="AF698" s="54"/>
      <c r="AG698" s="78" t="s">
        <v>10992</v>
      </c>
      <c r="AH698" s="77" t="s">
        <v>20</v>
      </c>
      <c r="AI698" s="77" t="s">
        <v>21</v>
      </c>
      <c r="AJ698" s="77" t="s">
        <v>22</v>
      </c>
      <c r="AK698" s="77" t="s">
        <v>23</v>
      </c>
      <c r="AL698" s="77" t="s">
        <v>1106</v>
      </c>
      <c r="AM698" s="77" t="s">
        <v>25</v>
      </c>
      <c r="AN698" s="77" t="s">
        <v>202</v>
      </c>
      <c r="AO698" s="77" t="s">
        <v>1107</v>
      </c>
      <c r="AP698" s="77" t="s">
        <v>1108</v>
      </c>
      <c r="AQ698" s="77"/>
      <c r="AR698" s="79">
        <f>COUNTIF('Jalon + top _horaire passage'!A:A,A698)+IF(W698&lt;&gt;"",COUNTIF('Jalon + top _horaire passage'!A:A,W698),0)+IF(X698&lt;&gt;"",COUNTIF('Jalon + top _horaire passage'!A:A,X698),0)+IF(Y698&lt;&gt;"",COUNTIF('Jalon + top _horaire passage'!A:A,Y698),0)+IF(AA698&lt;&gt;"",COUNTIF('Jalon + top _horaire passage'!A:A,AA698),0)+IF(AB698&lt;&gt;"",COUNTIF('Jalon + top _horaire passage'!A:A,AB698),0)+IF(AD698&lt;&gt;"",COUNTIF('Jalon + top _horaire passage'!A:A,AD698),0)</f>
        <v>0</v>
      </c>
    </row>
    <row r="699" spans="1:44" x14ac:dyDescent="0.3">
      <c r="A699" s="77" t="s">
        <v>3730</v>
      </c>
      <c r="B699" s="159" t="s">
        <v>12</v>
      </c>
      <c r="C699" s="78" t="s">
        <v>199</v>
      </c>
      <c r="D699" s="77" t="s">
        <v>42</v>
      </c>
      <c r="E699" s="77" t="s">
        <v>3730</v>
      </c>
      <c r="F699" s="77" t="s">
        <v>4810</v>
      </c>
      <c r="G699" s="77" t="s">
        <v>1101</v>
      </c>
      <c r="H699" s="77" t="s">
        <v>44</v>
      </c>
      <c r="I699" s="77" t="s">
        <v>17</v>
      </c>
      <c r="J699" s="77" t="s">
        <v>19</v>
      </c>
      <c r="K699" s="78" t="s">
        <v>34</v>
      </c>
      <c r="L699" s="77" t="s">
        <v>15</v>
      </c>
      <c r="M699" s="74" t="s">
        <v>12473</v>
      </c>
      <c r="N699" s="74" t="s">
        <v>13</v>
      </c>
      <c r="O699" s="159"/>
      <c r="P699" s="77" t="s">
        <v>3731</v>
      </c>
      <c r="Q699" s="77" t="s">
        <v>35</v>
      </c>
      <c r="R699" s="77" t="s">
        <v>3730</v>
      </c>
      <c r="S699" s="77"/>
      <c r="T699" s="77"/>
      <c r="U699" s="77" t="s">
        <v>3730</v>
      </c>
      <c r="V699" s="74" t="s">
        <v>819</v>
      </c>
      <c r="W699" s="100"/>
      <c r="X699" s="99"/>
      <c r="Y699" s="99"/>
      <c r="Z699" s="100"/>
      <c r="AA699" s="99" t="s">
        <v>3734</v>
      </c>
      <c r="AB699" s="99"/>
      <c r="AC699" s="100" t="s">
        <v>3732</v>
      </c>
      <c r="AD699" s="100" t="s">
        <v>3733</v>
      </c>
      <c r="AE699" s="83"/>
      <c r="AF699" s="54"/>
      <c r="AG699" s="78" t="s">
        <v>10996</v>
      </c>
      <c r="AH699" s="77" t="s">
        <v>20</v>
      </c>
      <c r="AI699" s="77" t="s">
        <v>21</v>
      </c>
      <c r="AJ699" s="77" t="s">
        <v>22</v>
      </c>
      <c r="AK699" s="77" t="s">
        <v>23</v>
      </c>
      <c r="AL699" s="77" t="s">
        <v>1106</v>
      </c>
      <c r="AM699" s="77" t="s">
        <v>25</v>
      </c>
      <c r="AN699" s="77" t="s">
        <v>202</v>
      </c>
      <c r="AO699" s="77" t="s">
        <v>1107</v>
      </c>
      <c r="AP699" s="77" t="s">
        <v>1108</v>
      </c>
      <c r="AQ699" s="77"/>
      <c r="AR699" s="79">
        <f>COUNTIF('Jalon + top _horaire passage'!A:A,A699)+IF(W699&lt;&gt;"",COUNTIF('Jalon + top _horaire passage'!A:A,W699),0)+IF(X699&lt;&gt;"",COUNTIF('Jalon + top _horaire passage'!A:A,X699),0)+IF(Y699&lt;&gt;"",COUNTIF('Jalon + top _horaire passage'!A:A,Y699),0)+IF(AA699&lt;&gt;"",COUNTIF('Jalon + top _horaire passage'!A:A,AA699),0)+IF(AB699&lt;&gt;"",COUNTIF('Jalon + top _horaire passage'!A:A,AB699),0)+IF(AD699&lt;&gt;"",COUNTIF('Jalon + top _horaire passage'!A:A,AD699),0)</f>
        <v>0</v>
      </c>
    </row>
    <row r="700" spans="1:44" x14ac:dyDescent="0.3">
      <c r="A700" s="77" t="s">
        <v>3735</v>
      </c>
      <c r="B700" s="159" t="s">
        <v>3736</v>
      </c>
      <c r="C700" s="78" t="s">
        <v>199</v>
      </c>
      <c r="D700" s="77" t="s">
        <v>42</v>
      </c>
      <c r="E700" s="77" t="s">
        <v>3735</v>
      </c>
      <c r="F700" s="77" t="s">
        <v>4810</v>
      </c>
      <c r="G700" s="77" t="s">
        <v>1101</v>
      </c>
      <c r="H700" s="77" t="s">
        <v>44</v>
      </c>
      <c r="I700" s="77" t="s">
        <v>17</v>
      </c>
      <c r="J700" s="77" t="s">
        <v>19</v>
      </c>
      <c r="K700" s="78" t="s">
        <v>34</v>
      </c>
      <c r="L700" s="77" t="s">
        <v>15</v>
      </c>
      <c r="M700" s="74" t="s">
        <v>12473</v>
      </c>
      <c r="N700" s="74" t="s">
        <v>13</v>
      </c>
      <c r="O700" s="159"/>
      <c r="P700" s="77" t="s">
        <v>3731</v>
      </c>
      <c r="Q700" s="77" t="s">
        <v>35</v>
      </c>
      <c r="R700" s="77" t="s">
        <v>3735</v>
      </c>
      <c r="S700" s="77"/>
      <c r="T700" s="77"/>
      <c r="U700" s="77" t="s">
        <v>3735</v>
      </c>
      <c r="V700" s="74" t="s">
        <v>216</v>
      </c>
      <c r="W700" s="100"/>
      <c r="X700" s="99"/>
      <c r="Y700" s="99"/>
      <c r="Z700" s="100"/>
      <c r="AA700" s="99" t="s">
        <v>3739</v>
      </c>
      <c r="AB700" s="99"/>
      <c r="AC700" s="100" t="s">
        <v>3737</v>
      </c>
      <c r="AD700" s="100" t="s">
        <v>3738</v>
      </c>
      <c r="AE700" s="83"/>
      <c r="AF700" s="54"/>
      <c r="AG700" s="78" t="s">
        <v>12307</v>
      </c>
      <c r="AH700" s="77" t="s">
        <v>20</v>
      </c>
      <c r="AI700" s="77" t="s">
        <v>21</v>
      </c>
      <c r="AJ700" s="77" t="s">
        <v>22</v>
      </c>
      <c r="AK700" s="77" t="s">
        <v>23</v>
      </c>
      <c r="AL700" s="77" t="s">
        <v>1106</v>
      </c>
      <c r="AM700" s="77" t="s">
        <v>25</v>
      </c>
      <c r="AN700" s="77" t="s">
        <v>202</v>
      </c>
      <c r="AO700" s="77" t="s">
        <v>1107</v>
      </c>
      <c r="AP700" s="77" t="s">
        <v>1108</v>
      </c>
      <c r="AQ700" s="77"/>
      <c r="AR700" s="79">
        <f>COUNTIF('Jalon + top _horaire passage'!A:A,A700)+IF(W700&lt;&gt;"",COUNTIF('Jalon + top _horaire passage'!A:A,W700),0)+IF(X700&lt;&gt;"",COUNTIF('Jalon + top _horaire passage'!A:A,X700),0)+IF(Y700&lt;&gt;"",COUNTIF('Jalon + top _horaire passage'!A:A,Y700),0)+IF(AA700&lt;&gt;"",COUNTIF('Jalon + top _horaire passage'!A:A,AA700),0)+IF(AB700&lt;&gt;"",COUNTIF('Jalon + top _horaire passage'!A:A,AB700),0)+IF(AD700&lt;&gt;"",COUNTIF('Jalon + top _horaire passage'!A:A,AD700),0)</f>
        <v>0</v>
      </c>
    </row>
    <row r="701" spans="1:44" x14ac:dyDescent="0.3">
      <c r="A701" s="77" t="s">
        <v>3741</v>
      </c>
      <c r="B701" s="159" t="s">
        <v>3742</v>
      </c>
      <c r="C701" s="78" t="s">
        <v>199</v>
      </c>
      <c r="D701" s="77" t="s">
        <v>9</v>
      </c>
      <c r="E701" s="77" t="s">
        <v>3740</v>
      </c>
      <c r="F701" s="77" t="s">
        <v>4810</v>
      </c>
      <c r="G701" s="77" t="s">
        <v>1101</v>
      </c>
      <c r="H701" s="77" t="s">
        <v>44</v>
      </c>
      <c r="I701" s="77" t="s">
        <v>17</v>
      </c>
      <c r="J701" s="77" t="s">
        <v>19</v>
      </c>
      <c r="K701" s="78" t="s">
        <v>18</v>
      </c>
      <c r="L701" s="77" t="s">
        <v>15</v>
      </c>
      <c r="M701" s="74" t="s">
        <v>12473</v>
      </c>
      <c r="N701" s="74" t="s">
        <v>10986</v>
      </c>
      <c r="O701" s="159"/>
      <c r="P701" s="77" t="s">
        <v>3743</v>
      </c>
      <c r="Q701" s="77" t="s">
        <v>35</v>
      </c>
      <c r="R701" s="77" t="s">
        <v>3741</v>
      </c>
      <c r="S701" s="77"/>
      <c r="T701" s="77"/>
      <c r="U701" s="77" t="s">
        <v>3740</v>
      </c>
      <c r="V701" s="74" t="s">
        <v>216</v>
      </c>
      <c r="W701" s="100"/>
      <c r="X701" s="99"/>
      <c r="Y701" s="99"/>
      <c r="Z701" s="100"/>
      <c r="AA701" s="99" t="s">
        <v>3746</v>
      </c>
      <c r="AB701" s="99"/>
      <c r="AC701" s="100" t="s">
        <v>3744</v>
      </c>
      <c r="AD701" s="100" t="s">
        <v>3745</v>
      </c>
      <c r="AE701" s="83"/>
      <c r="AF701" s="54"/>
      <c r="AG701" s="78" t="s">
        <v>12307</v>
      </c>
      <c r="AH701" s="77" t="s">
        <v>20</v>
      </c>
      <c r="AI701" s="77" t="s">
        <v>21</v>
      </c>
      <c r="AJ701" s="77" t="s">
        <v>22</v>
      </c>
      <c r="AK701" s="77" t="s">
        <v>23</v>
      </c>
      <c r="AL701" s="77" t="s">
        <v>1106</v>
      </c>
      <c r="AM701" s="77" t="s">
        <v>25</v>
      </c>
      <c r="AN701" s="77" t="s">
        <v>202</v>
      </c>
      <c r="AO701" s="77" t="s">
        <v>1107</v>
      </c>
      <c r="AP701" s="77" t="s">
        <v>1108</v>
      </c>
      <c r="AQ701" s="77"/>
      <c r="AR701" s="79">
        <f>COUNTIF('Jalon + top _horaire passage'!A:A,A701)+IF(W701&lt;&gt;"",COUNTIF('Jalon + top _horaire passage'!A:A,W701),0)+IF(X701&lt;&gt;"",COUNTIF('Jalon + top _horaire passage'!A:A,X701),0)+IF(Y701&lt;&gt;"",COUNTIF('Jalon + top _horaire passage'!A:A,Y701),0)+IF(AA701&lt;&gt;"",COUNTIF('Jalon + top _horaire passage'!A:A,AA701),0)+IF(AB701&lt;&gt;"",COUNTIF('Jalon + top _horaire passage'!A:A,AB701),0)+IF(AD701&lt;&gt;"",COUNTIF('Jalon + top _horaire passage'!A:A,AD701),0)</f>
        <v>0</v>
      </c>
    </row>
    <row r="702" spans="1:44" x14ac:dyDescent="0.3">
      <c r="A702" s="77" t="s">
        <v>3747</v>
      </c>
      <c r="B702" s="159" t="s">
        <v>3742</v>
      </c>
      <c r="C702" s="78" t="s">
        <v>199</v>
      </c>
      <c r="D702" s="77" t="s">
        <v>9</v>
      </c>
      <c r="E702" s="77" t="s">
        <v>3740</v>
      </c>
      <c r="F702" s="77" t="s">
        <v>4810</v>
      </c>
      <c r="G702" s="77" t="s">
        <v>1101</v>
      </c>
      <c r="H702" s="77" t="s">
        <v>44</v>
      </c>
      <c r="I702" s="77" t="s">
        <v>17</v>
      </c>
      <c r="J702" s="77" t="s">
        <v>19</v>
      </c>
      <c r="K702" s="78" t="s">
        <v>18</v>
      </c>
      <c r="L702" s="77" t="s">
        <v>15</v>
      </c>
      <c r="M702" s="74" t="s">
        <v>12473</v>
      </c>
      <c r="N702" s="74" t="s">
        <v>10986</v>
      </c>
      <c r="O702" s="159"/>
      <c r="P702" s="77" t="s">
        <v>3748</v>
      </c>
      <c r="Q702" s="77" t="s">
        <v>35</v>
      </c>
      <c r="R702" s="77" t="s">
        <v>3747</v>
      </c>
      <c r="S702" s="77"/>
      <c r="T702" s="77"/>
      <c r="U702" s="77" t="s">
        <v>3740</v>
      </c>
      <c r="V702" s="74" t="s">
        <v>216</v>
      </c>
      <c r="W702" s="100"/>
      <c r="X702" s="99"/>
      <c r="Y702" s="99"/>
      <c r="Z702" s="100"/>
      <c r="AA702" s="99" t="s">
        <v>3746</v>
      </c>
      <c r="AB702" s="99"/>
      <c r="AC702" s="100" t="s">
        <v>3749</v>
      </c>
      <c r="AD702" s="100" t="s">
        <v>3750</v>
      </c>
      <c r="AE702" s="83"/>
      <c r="AF702" s="54"/>
      <c r="AG702" s="78" t="s">
        <v>12307</v>
      </c>
      <c r="AH702" s="77" t="s">
        <v>20</v>
      </c>
      <c r="AI702" s="77" t="s">
        <v>21</v>
      </c>
      <c r="AJ702" s="77" t="s">
        <v>22</v>
      </c>
      <c r="AK702" s="77" t="s">
        <v>23</v>
      </c>
      <c r="AL702" s="77" t="s">
        <v>1106</v>
      </c>
      <c r="AM702" s="77" t="s">
        <v>25</v>
      </c>
      <c r="AN702" s="77" t="s">
        <v>202</v>
      </c>
      <c r="AO702" s="77" t="s">
        <v>1107</v>
      </c>
      <c r="AP702" s="77" t="s">
        <v>1108</v>
      </c>
      <c r="AQ702" s="77"/>
      <c r="AR702" s="79">
        <f>COUNTIF('Jalon + top _horaire passage'!A:A,A702)+IF(W702&lt;&gt;"",COUNTIF('Jalon + top _horaire passage'!A:A,W702),0)+IF(X702&lt;&gt;"",COUNTIF('Jalon + top _horaire passage'!A:A,X702),0)+IF(Y702&lt;&gt;"",COUNTIF('Jalon + top _horaire passage'!A:A,Y702),0)+IF(AA702&lt;&gt;"",COUNTIF('Jalon + top _horaire passage'!A:A,AA702),0)+IF(AB702&lt;&gt;"",COUNTIF('Jalon + top _horaire passage'!A:A,AB702),0)+IF(AD702&lt;&gt;"",COUNTIF('Jalon + top _horaire passage'!A:A,AD702),0)</f>
        <v>0</v>
      </c>
    </row>
    <row r="703" spans="1:44" x14ac:dyDescent="0.3">
      <c r="A703" s="77" t="s">
        <v>3751</v>
      </c>
      <c r="B703" s="159" t="s">
        <v>3742</v>
      </c>
      <c r="C703" s="78" t="s">
        <v>199</v>
      </c>
      <c r="D703" s="77" t="s">
        <v>42</v>
      </c>
      <c r="E703" s="77" t="s">
        <v>3740</v>
      </c>
      <c r="F703" s="77" t="s">
        <v>4810</v>
      </c>
      <c r="G703" s="77" t="s">
        <v>1101</v>
      </c>
      <c r="H703" s="77" t="s">
        <v>44</v>
      </c>
      <c r="I703" s="77" t="s">
        <v>17</v>
      </c>
      <c r="J703" s="77" t="s">
        <v>237</v>
      </c>
      <c r="K703" s="78" t="s">
        <v>34</v>
      </c>
      <c r="L703" s="77" t="s">
        <v>98</v>
      </c>
      <c r="M703" s="74" t="s">
        <v>12473</v>
      </c>
      <c r="N703" s="74" t="s">
        <v>13</v>
      </c>
      <c r="O703" s="159"/>
      <c r="P703" s="77" t="s">
        <v>3752</v>
      </c>
      <c r="Q703" s="77" t="s">
        <v>35</v>
      </c>
      <c r="R703" s="77" t="s">
        <v>3751</v>
      </c>
      <c r="S703" s="77"/>
      <c r="T703" s="77" t="s">
        <v>9241</v>
      </c>
      <c r="U703" s="77" t="s">
        <v>3740</v>
      </c>
      <c r="V703" s="74" t="s">
        <v>216</v>
      </c>
      <c r="W703" s="100"/>
      <c r="X703" s="99"/>
      <c r="Y703" s="99"/>
      <c r="Z703" s="100"/>
      <c r="AA703" s="99" t="s">
        <v>3746</v>
      </c>
      <c r="AB703" s="99"/>
      <c r="AC703" s="100" t="s">
        <v>3753</v>
      </c>
      <c r="AD703" s="100" t="s">
        <v>3754</v>
      </c>
      <c r="AE703" s="83"/>
      <c r="AF703" s="54"/>
      <c r="AG703" s="78" t="s">
        <v>12307</v>
      </c>
      <c r="AH703" s="77" t="s">
        <v>20</v>
      </c>
      <c r="AI703" s="77" t="s">
        <v>21</v>
      </c>
      <c r="AJ703" s="77" t="s">
        <v>22</v>
      </c>
      <c r="AK703" s="77" t="s">
        <v>23</v>
      </c>
      <c r="AL703" s="77" t="s">
        <v>1106</v>
      </c>
      <c r="AM703" s="77" t="s">
        <v>25</v>
      </c>
      <c r="AN703" s="77" t="s">
        <v>202</v>
      </c>
      <c r="AO703" s="77" t="s">
        <v>1107</v>
      </c>
      <c r="AP703" s="77" t="s">
        <v>1108</v>
      </c>
      <c r="AQ703" s="77"/>
      <c r="AR703" s="79">
        <f>COUNTIF('Jalon + top _horaire passage'!A:A,A703)+IF(W703&lt;&gt;"",COUNTIF('Jalon + top _horaire passage'!A:A,W703),0)+IF(X703&lt;&gt;"",COUNTIF('Jalon + top _horaire passage'!A:A,X703),0)+IF(Y703&lt;&gt;"",COUNTIF('Jalon + top _horaire passage'!A:A,Y703),0)+IF(AA703&lt;&gt;"",COUNTIF('Jalon + top _horaire passage'!A:A,AA703),0)+IF(AB703&lt;&gt;"",COUNTIF('Jalon + top _horaire passage'!A:A,AB703),0)+IF(AD703&lt;&gt;"",COUNTIF('Jalon + top _horaire passage'!A:A,AD703),0)</f>
        <v>0</v>
      </c>
    </row>
    <row r="704" spans="1:44" x14ac:dyDescent="0.3">
      <c r="A704" s="77" t="s">
        <v>3755</v>
      </c>
      <c r="B704" s="159" t="s">
        <v>3742</v>
      </c>
      <c r="C704" s="78" t="s">
        <v>199</v>
      </c>
      <c r="D704" s="77" t="s">
        <v>42</v>
      </c>
      <c r="E704" s="77" t="s">
        <v>3740</v>
      </c>
      <c r="F704" s="77" t="s">
        <v>4810</v>
      </c>
      <c r="G704" s="77" t="s">
        <v>1101</v>
      </c>
      <c r="H704" s="77" t="s">
        <v>44</v>
      </c>
      <c r="I704" s="77" t="s">
        <v>17</v>
      </c>
      <c r="J704" s="77" t="s">
        <v>237</v>
      </c>
      <c r="K704" s="78" t="s">
        <v>34</v>
      </c>
      <c r="L704" s="77" t="s">
        <v>98</v>
      </c>
      <c r="M704" s="74" t="s">
        <v>12473</v>
      </c>
      <c r="N704" s="74" t="s">
        <v>13</v>
      </c>
      <c r="O704" s="159"/>
      <c r="P704" s="77" t="s">
        <v>3756</v>
      </c>
      <c r="Q704" s="77" t="s">
        <v>35</v>
      </c>
      <c r="R704" s="77" t="s">
        <v>3755</v>
      </c>
      <c r="S704" s="77"/>
      <c r="T704" s="77" t="s">
        <v>9241</v>
      </c>
      <c r="U704" s="77" t="s">
        <v>3740</v>
      </c>
      <c r="V704" s="74" t="s">
        <v>216</v>
      </c>
      <c r="W704" s="100"/>
      <c r="X704" s="99"/>
      <c r="Y704" s="99"/>
      <c r="Z704" s="100"/>
      <c r="AA704" s="99" t="s">
        <v>3746</v>
      </c>
      <c r="AB704" s="99"/>
      <c r="AC704" s="100" t="s">
        <v>3757</v>
      </c>
      <c r="AD704" s="100" t="s">
        <v>3758</v>
      </c>
      <c r="AE704" s="83"/>
      <c r="AF704" s="54"/>
      <c r="AG704" s="78" t="s">
        <v>12307</v>
      </c>
      <c r="AH704" s="77" t="s">
        <v>20</v>
      </c>
      <c r="AI704" s="77" t="s">
        <v>21</v>
      </c>
      <c r="AJ704" s="77" t="s">
        <v>22</v>
      </c>
      <c r="AK704" s="77" t="s">
        <v>23</v>
      </c>
      <c r="AL704" s="77" t="s">
        <v>1106</v>
      </c>
      <c r="AM704" s="77" t="s">
        <v>25</v>
      </c>
      <c r="AN704" s="77" t="s">
        <v>202</v>
      </c>
      <c r="AO704" s="77" t="s">
        <v>1107</v>
      </c>
      <c r="AP704" s="77" t="s">
        <v>1108</v>
      </c>
      <c r="AQ704" s="77"/>
      <c r="AR704" s="79">
        <f>COUNTIF('Jalon + top _horaire passage'!A:A,A704)+IF(W704&lt;&gt;"",COUNTIF('Jalon + top _horaire passage'!A:A,W704),0)+IF(X704&lt;&gt;"",COUNTIF('Jalon + top _horaire passage'!A:A,X704),0)+IF(Y704&lt;&gt;"",COUNTIF('Jalon + top _horaire passage'!A:A,Y704),0)+IF(AA704&lt;&gt;"",COUNTIF('Jalon + top _horaire passage'!A:A,AA704),0)+IF(AB704&lt;&gt;"",COUNTIF('Jalon + top _horaire passage'!A:A,AB704),0)+IF(AD704&lt;&gt;"",COUNTIF('Jalon + top _horaire passage'!A:A,AD704),0)</f>
        <v>0</v>
      </c>
    </row>
    <row r="705" spans="1:44" x14ac:dyDescent="0.3">
      <c r="A705" s="77" t="s">
        <v>3759</v>
      </c>
      <c r="B705" s="159" t="s">
        <v>3742</v>
      </c>
      <c r="C705" s="78" t="s">
        <v>199</v>
      </c>
      <c r="D705" s="77" t="s">
        <v>1742</v>
      </c>
      <c r="E705" s="77" t="s">
        <v>3759</v>
      </c>
      <c r="F705" s="77" t="s">
        <v>4810</v>
      </c>
      <c r="G705" s="77" t="s">
        <v>1101</v>
      </c>
      <c r="H705" s="77" t="s">
        <v>44</v>
      </c>
      <c r="I705" s="77" t="s">
        <v>17</v>
      </c>
      <c r="J705" s="77" t="s">
        <v>19</v>
      </c>
      <c r="K705" s="78" t="s">
        <v>18</v>
      </c>
      <c r="L705" s="77" t="s">
        <v>98</v>
      </c>
      <c r="M705" s="74" t="s">
        <v>12473</v>
      </c>
      <c r="N705" s="74" t="s">
        <v>10986</v>
      </c>
      <c r="O705" s="159"/>
      <c r="P705" s="77"/>
      <c r="Q705" s="77" t="s">
        <v>30</v>
      </c>
      <c r="R705" s="77" t="s">
        <v>3759</v>
      </c>
      <c r="S705" s="77"/>
      <c r="T705" s="77"/>
      <c r="U705" s="77" t="s">
        <v>3760</v>
      </c>
      <c r="V705" s="74" t="s">
        <v>97</v>
      </c>
      <c r="W705" s="100"/>
      <c r="X705" s="99"/>
      <c r="Y705" s="99"/>
      <c r="Z705" s="100"/>
      <c r="AA705" s="99" t="s">
        <v>3763</v>
      </c>
      <c r="AB705" s="99"/>
      <c r="AC705" s="100" t="s">
        <v>3761</v>
      </c>
      <c r="AD705" s="100" t="s">
        <v>3762</v>
      </c>
      <c r="AE705" s="83"/>
      <c r="AF705" s="54"/>
      <c r="AG705" s="78" t="s">
        <v>10998</v>
      </c>
      <c r="AH705" s="77" t="s">
        <v>20</v>
      </c>
      <c r="AI705" s="77" t="s">
        <v>21</v>
      </c>
      <c r="AJ705" s="77" t="s">
        <v>22</v>
      </c>
      <c r="AK705" s="77" t="s">
        <v>23</v>
      </c>
      <c r="AL705" s="77" t="s">
        <v>1106</v>
      </c>
      <c r="AM705" s="77" t="s">
        <v>25</v>
      </c>
      <c r="AN705" s="77" t="s">
        <v>202</v>
      </c>
      <c r="AO705" s="77" t="s">
        <v>1107</v>
      </c>
      <c r="AP705" s="77" t="s">
        <v>1108</v>
      </c>
      <c r="AQ705" s="77"/>
      <c r="AR705" s="79">
        <f>COUNTIF('Jalon + top _horaire passage'!A:A,A705)+IF(W705&lt;&gt;"",COUNTIF('Jalon + top _horaire passage'!A:A,W705),0)+IF(X705&lt;&gt;"",COUNTIF('Jalon + top _horaire passage'!A:A,X705),0)+IF(Y705&lt;&gt;"",COUNTIF('Jalon + top _horaire passage'!A:A,Y705),0)+IF(AA705&lt;&gt;"",COUNTIF('Jalon + top _horaire passage'!A:A,AA705),0)+IF(AB705&lt;&gt;"",COUNTIF('Jalon + top _horaire passage'!A:A,AB705),0)+IF(AD705&lt;&gt;"",COUNTIF('Jalon + top _horaire passage'!A:A,AD705),0)</f>
        <v>0</v>
      </c>
    </row>
    <row r="706" spans="1:44" x14ac:dyDescent="0.3">
      <c r="A706" s="77" t="s">
        <v>3764</v>
      </c>
      <c r="B706" s="169" t="s">
        <v>12593</v>
      </c>
      <c r="C706" s="78" t="s">
        <v>651</v>
      </c>
      <c r="D706" s="77" t="s">
        <v>42</v>
      </c>
      <c r="E706" s="77" t="s">
        <v>3764</v>
      </c>
      <c r="F706" s="77" t="s">
        <v>7619</v>
      </c>
      <c r="G706" s="77" t="s">
        <v>12339</v>
      </c>
      <c r="H706" s="77" t="s">
        <v>44</v>
      </c>
      <c r="I706" s="77" t="s">
        <v>221</v>
      </c>
      <c r="J706" s="77" t="s">
        <v>19</v>
      </c>
      <c r="K706" s="78" t="s">
        <v>34</v>
      </c>
      <c r="L706" s="77" t="s">
        <v>98</v>
      </c>
      <c r="M706" s="74" t="s">
        <v>12475</v>
      </c>
      <c r="N706" s="74" t="s">
        <v>12032</v>
      </c>
      <c r="O706" s="159"/>
      <c r="P706" s="77" t="s">
        <v>3765</v>
      </c>
      <c r="Q706" s="77" t="s">
        <v>30</v>
      </c>
      <c r="R706" s="77" t="s">
        <v>3764</v>
      </c>
      <c r="S706" s="77"/>
      <c r="T706" s="77"/>
      <c r="U706" s="77" t="s">
        <v>11118</v>
      </c>
      <c r="V706" s="74" t="s">
        <v>97</v>
      </c>
      <c r="W706" s="100"/>
      <c r="X706" s="99"/>
      <c r="Y706" s="99"/>
      <c r="Z706" s="100"/>
      <c r="AA706" s="99" t="s">
        <v>3769</v>
      </c>
      <c r="AB706" s="99"/>
      <c r="AC706" s="100" t="s">
        <v>3767</v>
      </c>
      <c r="AD706" s="100" t="s">
        <v>3768</v>
      </c>
      <c r="AE706" s="83"/>
      <c r="AF706" s="54"/>
      <c r="AG706" s="78" t="s">
        <v>10998</v>
      </c>
      <c r="AH706" s="77" t="s">
        <v>354</v>
      </c>
      <c r="AI706" s="77" t="s">
        <v>652</v>
      </c>
      <c r="AJ706" s="77" t="s">
        <v>653</v>
      </c>
      <c r="AK706" s="77" t="s">
        <v>654</v>
      </c>
      <c r="AL706" s="77" t="s">
        <v>655</v>
      </c>
      <c r="AM706" s="77" t="s">
        <v>227</v>
      </c>
      <c r="AN706" s="77" t="s">
        <v>656</v>
      </c>
      <c r="AO706" s="77" t="s">
        <v>657</v>
      </c>
      <c r="AP706" s="77" t="s">
        <v>658</v>
      </c>
      <c r="AQ706" s="77"/>
      <c r="AR706" s="79">
        <f>COUNTIF('Jalon + top _horaire passage'!A:A,A706)+IF(W706&lt;&gt;"",COUNTIF('Jalon + top _horaire passage'!A:A,W706),0)+IF(X706&lt;&gt;"",COUNTIF('Jalon + top _horaire passage'!A:A,X706),0)+IF(Y706&lt;&gt;"",COUNTIF('Jalon + top _horaire passage'!A:A,Y706),0)+IF(AA706&lt;&gt;"",COUNTIF('Jalon + top _horaire passage'!A:A,AA706),0)+IF(AB706&lt;&gt;"",COUNTIF('Jalon + top _horaire passage'!A:A,AB706),0)+IF(AD706&lt;&gt;"",COUNTIF('Jalon + top _horaire passage'!A:A,AD706),0)</f>
        <v>0</v>
      </c>
    </row>
    <row r="707" spans="1:44" x14ac:dyDescent="0.3">
      <c r="A707" s="77" t="s">
        <v>3770</v>
      </c>
      <c r="B707" s="180" t="s">
        <v>12647</v>
      </c>
      <c r="C707" s="78" t="s">
        <v>353</v>
      </c>
      <c r="D707" s="77" t="s">
        <v>42</v>
      </c>
      <c r="E707" s="77" t="s">
        <v>3770</v>
      </c>
      <c r="F707" s="77" t="s">
        <v>12361</v>
      </c>
      <c r="G707" s="77" t="s">
        <v>1734</v>
      </c>
      <c r="H707" s="77" t="s">
        <v>44</v>
      </c>
      <c r="I707" s="77" t="s">
        <v>166</v>
      </c>
      <c r="J707" s="77" t="s">
        <v>19</v>
      </c>
      <c r="K707" s="78" t="s">
        <v>34</v>
      </c>
      <c r="L707" s="77" t="s">
        <v>98</v>
      </c>
      <c r="M707" s="74" t="s">
        <v>12475</v>
      </c>
      <c r="N707" s="74" t="s">
        <v>12032</v>
      </c>
      <c r="O707" s="159"/>
      <c r="P707" s="77" t="s">
        <v>3771</v>
      </c>
      <c r="Q707" s="77" t="s">
        <v>30</v>
      </c>
      <c r="R707" s="77" t="s">
        <v>3770</v>
      </c>
      <c r="S707" s="77"/>
      <c r="T707" s="77"/>
      <c r="U707" s="77" t="s">
        <v>11735</v>
      </c>
      <c r="V707" s="74" t="s">
        <v>97</v>
      </c>
      <c r="W707" s="100"/>
      <c r="X707" s="99"/>
      <c r="Y707" s="99"/>
      <c r="Z707" s="100"/>
      <c r="AA707" s="99" t="s">
        <v>3775</v>
      </c>
      <c r="AB707" s="99"/>
      <c r="AC707" s="100" t="s">
        <v>3773</v>
      </c>
      <c r="AD707" s="100" t="s">
        <v>3774</v>
      </c>
      <c r="AE707" s="83"/>
      <c r="AF707" s="54"/>
      <c r="AG707" s="78" t="s">
        <v>10998</v>
      </c>
      <c r="AH707" s="77" t="s">
        <v>354</v>
      </c>
      <c r="AI707" s="77" t="s">
        <v>355</v>
      </c>
      <c r="AJ707" s="77" t="s">
        <v>356</v>
      </c>
      <c r="AK707" s="77" t="s">
        <v>357</v>
      </c>
      <c r="AL707" s="77" t="s">
        <v>358</v>
      </c>
      <c r="AM707" s="77" t="s">
        <v>170</v>
      </c>
      <c r="AN707" s="77" t="s">
        <v>359</v>
      </c>
      <c r="AO707" s="77" t="s">
        <v>1739</v>
      </c>
      <c r="AP707" s="77" t="s">
        <v>1740</v>
      </c>
      <c r="AQ707" s="77"/>
      <c r="AR707" s="79">
        <f>COUNTIF('Jalon + top _horaire passage'!A:A,A707)+IF(W707&lt;&gt;"",COUNTIF('Jalon + top _horaire passage'!A:A,W707),0)+IF(X707&lt;&gt;"",COUNTIF('Jalon + top _horaire passage'!A:A,X707),0)+IF(Y707&lt;&gt;"",COUNTIF('Jalon + top _horaire passage'!A:A,Y707),0)+IF(AA707&lt;&gt;"",COUNTIF('Jalon + top _horaire passage'!A:A,AA707),0)+IF(AB707&lt;&gt;"",COUNTIF('Jalon + top _horaire passage'!A:A,AB707),0)+IF(AD707&lt;&gt;"",COUNTIF('Jalon + top _horaire passage'!A:A,AD707),0)</f>
        <v>0</v>
      </c>
    </row>
    <row r="708" spans="1:44" x14ac:dyDescent="0.3">
      <c r="A708" s="77" t="s">
        <v>3776</v>
      </c>
      <c r="B708" s="159" t="s">
        <v>12703</v>
      </c>
      <c r="C708" s="78" t="s">
        <v>40</v>
      </c>
      <c r="D708" s="77" t="s">
        <v>42</v>
      </c>
      <c r="E708" s="77" t="s">
        <v>3776</v>
      </c>
      <c r="F708" s="77" t="s">
        <v>10315</v>
      </c>
      <c r="G708" s="77" t="s">
        <v>732</v>
      </c>
      <c r="H708" s="77" t="s">
        <v>44</v>
      </c>
      <c r="I708" s="77" t="s">
        <v>39</v>
      </c>
      <c r="J708" s="77" t="s">
        <v>237</v>
      </c>
      <c r="K708" s="78" t="s">
        <v>34</v>
      </c>
      <c r="L708" s="77" t="s">
        <v>98</v>
      </c>
      <c r="M708" s="74" t="s">
        <v>12475</v>
      </c>
      <c r="N708" s="74" t="s">
        <v>13</v>
      </c>
      <c r="O708" s="159"/>
      <c r="P708" s="77" t="s">
        <v>3777</v>
      </c>
      <c r="Q708" s="77" t="s">
        <v>30</v>
      </c>
      <c r="R708" s="77" t="s">
        <v>3776</v>
      </c>
      <c r="S708" s="77"/>
      <c r="T708" s="77"/>
      <c r="U708" s="77" t="s">
        <v>11268</v>
      </c>
      <c r="V708" s="74" t="s">
        <v>97</v>
      </c>
      <c r="W708" s="100"/>
      <c r="X708" s="99"/>
      <c r="Y708" s="99"/>
      <c r="Z708" s="100"/>
      <c r="AA708" s="99" t="s">
        <v>3780</v>
      </c>
      <c r="AB708" s="99"/>
      <c r="AC708" s="100" t="s">
        <v>3778</v>
      </c>
      <c r="AD708" s="100" t="s">
        <v>3779</v>
      </c>
      <c r="AE708" s="83"/>
      <c r="AF708" s="54"/>
      <c r="AG708" s="78" t="s">
        <v>10998</v>
      </c>
      <c r="AH708" s="77" t="s">
        <v>20</v>
      </c>
      <c r="AI708" s="77" t="s">
        <v>21</v>
      </c>
      <c r="AJ708" s="77" t="s">
        <v>46</v>
      </c>
      <c r="AK708" s="77" t="s">
        <v>47</v>
      </c>
      <c r="AL708" s="77" t="s">
        <v>738</v>
      </c>
      <c r="AM708" s="77" t="s">
        <v>25</v>
      </c>
      <c r="AN708" s="77" t="s">
        <v>49</v>
      </c>
      <c r="AO708" s="77" t="s">
        <v>50</v>
      </c>
      <c r="AP708" s="77" t="s">
        <v>51</v>
      </c>
      <c r="AQ708" s="77"/>
      <c r="AR708" s="79">
        <f>COUNTIF('Jalon + top _horaire passage'!A:A,A708)+IF(W708&lt;&gt;"",COUNTIF('Jalon + top _horaire passage'!A:A,W708),0)+IF(X708&lt;&gt;"",COUNTIF('Jalon + top _horaire passage'!A:A,X708),0)+IF(Y708&lt;&gt;"",COUNTIF('Jalon + top _horaire passage'!A:A,Y708),0)+IF(AA708&lt;&gt;"",COUNTIF('Jalon + top _horaire passage'!A:A,AA708),0)+IF(AB708&lt;&gt;"",COUNTIF('Jalon + top _horaire passage'!A:A,AB708),0)+IF(AD708&lt;&gt;"",COUNTIF('Jalon + top _horaire passage'!A:A,AD708),0)</f>
        <v>0</v>
      </c>
    </row>
    <row r="709" spans="1:44" x14ac:dyDescent="0.3">
      <c r="A709" s="77" t="s">
        <v>3781</v>
      </c>
      <c r="B709" s="159" t="s">
        <v>3782</v>
      </c>
      <c r="C709" s="78" t="s">
        <v>40</v>
      </c>
      <c r="D709" s="77" t="s">
        <v>42</v>
      </c>
      <c r="E709" s="77" t="s">
        <v>3781</v>
      </c>
      <c r="F709" s="77" t="s">
        <v>2228</v>
      </c>
      <c r="G709" s="77" t="s">
        <v>639</v>
      </c>
      <c r="H709" s="77" t="s">
        <v>44</v>
      </c>
      <c r="I709" s="77" t="s">
        <v>39</v>
      </c>
      <c r="J709" s="77" t="s">
        <v>237</v>
      </c>
      <c r="K709" s="78" t="s">
        <v>34</v>
      </c>
      <c r="L709" s="77" t="s">
        <v>98</v>
      </c>
      <c r="M709" s="74" t="s">
        <v>12474</v>
      </c>
      <c r="N709" s="74" t="s">
        <v>13</v>
      </c>
      <c r="O709" s="159"/>
      <c r="P709" s="77" t="s">
        <v>3783</v>
      </c>
      <c r="Q709" s="77" t="s">
        <v>30</v>
      </c>
      <c r="R709" s="77" t="s">
        <v>3781</v>
      </c>
      <c r="S709" s="77"/>
      <c r="T709" s="77"/>
      <c r="U709" s="77" t="s">
        <v>11269</v>
      </c>
      <c r="V709" s="74" t="s">
        <v>97</v>
      </c>
      <c r="W709" s="100"/>
      <c r="X709" s="99"/>
      <c r="Y709" s="99"/>
      <c r="Z709" s="100"/>
      <c r="AA709" s="99" t="s">
        <v>3786</v>
      </c>
      <c r="AB709" s="99"/>
      <c r="AC709" s="100" t="s">
        <v>3784</v>
      </c>
      <c r="AD709" s="100" t="s">
        <v>3785</v>
      </c>
      <c r="AE709" s="83"/>
      <c r="AF709" s="54"/>
      <c r="AG709" s="78" t="s">
        <v>10998</v>
      </c>
      <c r="AH709" s="77" t="s">
        <v>20</v>
      </c>
      <c r="AI709" s="77" t="s">
        <v>21</v>
      </c>
      <c r="AJ709" s="77" t="s">
        <v>46</v>
      </c>
      <c r="AK709" s="77" t="s">
        <v>47</v>
      </c>
      <c r="AL709" s="77" t="s">
        <v>48</v>
      </c>
      <c r="AM709" s="77" t="s">
        <v>25</v>
      </c>
      <c r="AN709" s="77" t="s">
        <v>49</v>
      </c>
      <c r="AO709" s="77" t="s">
        <v>50</v>
      </c>
      <c r="AP709" s="77" t="s">
        <v>51</v>
      </c>
      <c r="AQ709" s="77"/>
      <c r="AR709" s="79">
        <f>COUNTIF('Jalon + top _horaire passage'!A:A,A709)+IF(W709&lt;&gt;"",COUNTIF('Jalon + top _horaire passage'!A:A,W709),0)+IF(X709&lt;&gt;"",COUNTIF('Jalon + top _horaire passage'!A:A,X709),0)+IF(Y709&lt;&gt;"",COUNTIF('Jalon + top _horaire passage'!A:A,Y709),0)+IF(AA709&lt;&gt;"",COUNTIF('Jalon + top _horaire passage'!A:A,AA709),0)+IF(AB709&lt;&gt;"",COUNTIF('Jalon + top _horaire passage'!A:A,AB709),0)+IF(AD709&lt;&gt;"",COUNTIF('Jalon + top _horaire passage'!A:A,AD709),0)</f>
        <v>0</v>
      </c>
    </row>
    <row r="710" spans="1:44" x14ac:dyDescent="0.3">
      <c r="A710" s="77" t="s">
        <v>3787</v>
      </c>
      <c r="B710" s="159">
        <v>0</v>
      </c>
      <c r="C710" s="78" t="s">
        <v>3793</v>
      </c>
      <c r="D710" s="77" t="s">
        <v>42</v>
      </c>
      <c r="E710" s="77" t="s">
        <v>3787</v>
      </c>
      <c r="F710" s="77" t="s">
        <v>3788</v>
      </c>
      <c r="G710" s="77" t="s">
        <v>3789</v>
      </c>
      <c r="H710" s="77" t="s">
        <v>44</v>
      </c>
      <c r="I710" s="77" t="s">
        <v>3794</v>
      </c>
      <c r="J710" s="77" t="s">
        <v>19</v>
      </c>
      <c r="K710" s="78" t="s">
        <v>34</v>
      </c>
      <c r="L710" s="77" t="s">
        <v>15</v>
      </c>
      <c r="M710" s="74" t="s">
        <v>12475</v>
      </c>
      <c r="N710" s="74" t="s">
        <v>13</v>
      </c>
      <c r="O710" s="159"/>
      <c r="P710" s="77" t="s">
        <v>3790</v>
      </c>
      <c r="Q710" s="77" t="s">
        <v>35</v>
      </c>
      <c r="R710" s="77" t="s">
        <v>3787</v>
      </c>
      <c r="S710" s="77"/>
      <c r="T710" s="77"/>
      <c r="U710" s="77" t="s">
        <v>3787</v>
      </c>
      <c r="V710" s="74" t="s">
        <v>819</v>
      </c>
      <c r="W710" s="100"/>
      <c r="X710" s="99"/>
      <c r="Y710" s="99"/>
      <c r="Z710" s="100"/>
      <c r="AA710" s="99" t="s">
        <v>3804</v>
      </c>
      <c r="AB710" s="99"/>
      <c r="AC710" s="100" t="s">
        <v>3791</v>
      </c>
      <c r="AD710" s="100" t="s">
        <v>3792</v>
      </c>
      <c r="AE710" s="83"/>
      <c r="AF710" s="54"/>
      <c r="AG710" s="78" t="s">
        <v>10996</v>
      </c>
      <c r="AH710" s="77" t="s">
        <v>3795</v>
      </c>
      <c r="AI710" s="77" t="s">
        <v>3796</v>
      </c>
      <c r="AJ710" s="77" t="s">
        <v>3797</v>
      </c>
      <c r="AK710" s="77" t="s">
        <v>3798</v>
      </c>
      <c r="AL710" s="77" t="s">
        <v>3799</v>
      </c>
      <c r="AM710" s="77" t="s">
        <v>3800</v>
      </c>
      <c r="AN710" s="77" t="s">
        <v>3801</v>
      </c>
      <c r="AO710" s="77" t="s">
        <v>3802</v>
      </c>
      <c r="AP710" s="77" t="s">
        <v>3803</v>
      </c>
      <c r="AQ710" s="77"/>
      <c r="AR710" s="79">
        <f>COUNTIF('Jalon + top _horaire passage'!A:A,A710)+IF(W710&lt;&gt;"",COUNTIF('Jalon + top _horaire passage'!A:A,W710),0)+IF(X710&lt;&gt;"",COUNTIF('Jalon + top _horaire passage'!A:A,X710),0)+IF(Y710&lt;&gt;"",COUNTIF('Jalon + top _horaire passage'!A:A,Y710),0)+IF(AA710&lt;&gt;"",COUNTIF('Jalon + top _horaire passage'!A:A,AA710),0)+IF(AB710&lt;&gt;"",COUNTIF('Jalon + top _horaire passage'!A:A,AB710),0)+IF(AD710&lt;&gt;"",COUNTIF('Jalon + top _horaire passage'!A:A,AD710),0)</f>
        <v>0</v>
      </c>
    </row>
    <row r="711" spans="1:44" x14ac:dyDescent="0.3">
      <c r="A711" s="77" t="s">
        <v>3805</v>
      </c>
      <c r="B711" s="159">
        <v>0</v>
      </c>
      <c r="C711" s="78" t="s">
        <v>3793</v>
      </c>
      <c r="D711" s="77" t="s">
        <v>42</v>
      </c>
      <c r="E711" s="77" t="s">
        <v>3805</v>
      </c>
      <c r="F711" s="77" t="s">
        <v>3788</v>
      </c>
      <c r="G711" s="77" t="s">
        <v>3789</v>
      </c>
      <c r="H711" s="77" t="s">
        <v>44</v>
      </c>
      <c r="I711" s="77" t="s">
        <v>3794</v>
      </c>
      <c r="J711" s="77" t="s">
        <v>19</v>
      </c>
      <c r="K711" s="78" t="s">
        <v>34</v>
      </c>
      <c r="L711" s="77" t="s">
        <v>15</v>
      </c>
      <c r="M711" s="74" t="s">
        <v>12475</v>
      </c>
      <c r="N711" s="74" t="s">
        <v>13</v>
      </c>
      <c r="O711" s="159"/>
      <c r="P711" s="77" t="s">
        <v>3806</v>
      </c>
      <c r="Q711" s="77" t="s">
        <v>35</v>
      </c>
      <c r="R711" s="77" t="s">
        <v>3805</v>
      </c>
      <c r="S711" s="77"/>
      <c r="T711" s="77"/>
      <c r="U711" s="77" t="s">
        <v>3805</v>
      </c>
      <c r="V711" s="74" t="s">
        <v>819</v>
      </c>
      <c r="W711" s="100"/>
      <c r="X711" s="99"/>
      <c r="Y711" s="99"/>
      <c r="Z711" s="100"/>
      <c r="AA711" s="99" t="s">
        <v>3809</v>
      </c>
      <c r="AB711" s="99"/>
      <c r="AC711" s="100" t="s">
        <v>3807</v>
      </c>
      <c r="AD711" s="100" t="s">
        <v>3808</v>
      </c>
      <c r="AE711" s="83"/>
      <c r="AF711" s="54"/>
      <c r="AG711" s="78" t="s">
        <v>10996</v>
      </c>
      <c r="AH711" s="77" t="s">
        <v>3795</v>
      </c>
      <c r="AI711" s="77" t="s">
        <v>3796</v>
      </c>
      <c r="AJ711" s="77" t="s">
        <v>3797</v>
      </c>
      <c r="AK711" s="77" t="s">
        <v>3798</v>
      </c>
      <c r="AL711" s="77" t="s">
        <v>3799</v>
      </c>
      <c r="AM711" s="77" t="s">
        <v>3800</v>
      </c>
      <c r="AN711" s="77" t="s">
        <v>3801</v>
      </c>
      <c r="AO711" s="77" t="s">
        <v>3802</v>
      </c>
      <c r="AP711" s="77" t="s">
        <v>3803</v>
      </c>
      <c r="AQ711" s="77"/>
      <c r="AR711" s="79">
        <f>COUNTIF('Jalon + top _horaire passage'!A:A,A711)+IF(W711&lt;&gt;"",COUNTIF('Jalon + top _horaire passage'!A:A,W711),0)+IF(X711&lt;&gt;"",COUNTIF('Jalon + top _horaire passage'!A:A,X711),0)+IF(Y711&lt;&gt;"",COUNTIF('Jalon + top _horaire passage'!A:A,Y711),0)+IF(AA711&lt;&gt;"",COUNTIF('Jalon + top _horaire passage'!A:A,AA711),0)+IF(AB711&lt;&gt;"",COUNTIF('Jalon + top _horaire passage'!A:A,AB711),0)+IF(AD711&lt;&gt;"",COUNTIF('Jalon + top _horaire passage'!A:A,AD711),0)</f>
        <v>0</v>
      </c>
    </row>
    <row r="712" spans="1:44" x14ac:dyDescent="0.3">
      <c r="A712" s="77" t="s">
        <v>3810</v>
      </c>
      <c r="B712" s="159">
        <v>0</v>
      </c>
      <c r="C712" s="78" t="s">
        <v>3793</v>
      </c>
      <c r="D712" s="77" t="s">
        <v>42</v>
      </c>
      <c r="E712" s="77" t="s">
        <v>3810</v>
      </c>
      <c r="F712" s="77" t="s">
        <v>3788</v>
      </c>
      <c r="G712" s="77" t="s">
        <v>3789</v>
      </c>
      <c r="H712" s="77" t="s">
        <v>44</v>
      </c>
      <c r="I712" s="77" t="s">
        <v>3794</v>
      </c>
      <c r="J712" s="77" t="s">
        <v>19</v>
      </c>
      <c r="K712" s="78" t="s">
        <v>34</v>
      </c>
      <c r="L712" s="77" t="s">
        <v>15</v>
      </c>
      <c r="M712" s="74" t="s">
        <v>12475</v>
      </c>
      <c r="N712" s="74" t="s">
        <v>13</v>
      </c>
      <c r="O712" s="159"/>
      <c r="P712" s="77" t="s">
        <v>3811</v>
      </c>
      <c r="Q712" s="77" t="s">
        <v>35</v>
      </c>
      <c r="R712" s="77" t="s">
        <v>3810</v>
      </c>
      <c r="S712" s="77"/>
      <c r="T712" s="77"/>
      <c r="U712" s="77" t="s">
        <v>3810</v>
      </c>
      <c r="V712" s="74" t="s">
        <v>819</v>
      </c>
      <c r="W712" s="100"/>
      <c r="X712" s="99"/>
      <c r="Y712" s="99"/>
      <c r="Z712" s="100"/>
      <c r="AA712" s="99" t="s">
        <v>3814</v>
      </c>
      <c r="AB712" s="99"/>
      <c r="AC712" s="100" t="s">
        <v>3812</v>
      </c>
      <c r="AD712" s="100" t="s">
        <v>3813</v>
      </c>
      <c r="AE712" s="83"/>
      <c r="AF712" s="54"/>
      <c r="AG712" s="78" t="s">
        <v>10996</v>
      </c>
      <c r="AH712" s="77" t="s">
        <v>3795</v>
      </c>
      <c r="AI712" s="77" t="s">
        <v>3796</v>
      </c>
      <c r="AJ712" s="77" t="s">
        <v>3797</v>
      </c>
      <c r="AK712" s="77" t="s">
        <v>3798</v>
      </c>
      <c r="AL712" s="77" t="s">
        <v>3799</v>
      </c>
      <c r="AM712" s="77" t="s">
        <v>3800</v>
      </c>
      <c r="AN712" s="77" t="s">
        <v>3801</v>
      </c>
      <c r="AO712" s="77" t="s">
        <v>3802</v>
      </c>
      <c r="AP712" s="77" t="s">
        <v>3803</v>
      </c>
      <c r="AQ712" s="77"/>
      <c r="AR712" s="79">
        <f>COUNTIF('Jalon + top _horaire passage'!A:A,A712)+IF(W712&lt;&gt;"",COUNTIF('Jalon + top _horaire passage'!A:A,W712),0)+IF(X712&lt;&gt;"",COUNTIF('Jalon + top _horaire passage'!A:A,X712),0)+IF(Y712&lt;&gt;"",COUNTIF('Jalon + top _horaire passage'!A:A,Y712),0)+IF(AA712&lt;&gt;"",COUNTIF('Jalon + top _horaire passage'!A:A,AA712),0)+IF(AB712&lt;&gt;"",COUNTIF('Jalon + top _horaire passage'!A:A,AB712),0)+IF(AD712&lt;&gt;"",COUNTIF('Jalon + top _horaire passage'!A:A,AD712),0)</f>
        <v>0</v>
      </c>
    </row>
    <row r="713" spans="1:44" x14ac:dyDescent="0.3">
      <c r="A713" s="77" t="s">
        <v>3815</v>
      </c>
      <c r="B713" s="159">
        <v>0</v>
      </c>
      <c r="C713" s="78" t="s">
        <v>3793</v>
      </c>
      <c r="D713" s="77" t="s">
        <v>42</v>
      </c>
      <c r="E713" s="77" t="s">
        <v>3815</v>
      </c>
      <c r="F713" s="77" t="s">
        <v>3788</v>
      </c>
      <c r="G713" s="77" t="s">
        <v>3789</v>
      </c>
      <c r="H713" s="77" t="s">
        <v>44</v>
      </c>
      <c r="I713" s="77" t="s">
        <v>3794</v>
      </c>
      <c r="J713" s="77" t="s">
        <v>19</v>
      </c>
      <c r="K713" s="78" t="s">
        <v>34</v>
      </c>
      <c r="L713" s="77" t="s">
        <v>15</v>
      </c>
      <c r="M713" s="74" t="s">
        <v>12475</v>
      </c>
      <c r="N713" s="74" t="s">
        <v>13</v>
      </c>
      <c r="O713" s="159"/>
      <c r="P713" s="77" t="s">
        <v>3816</v>
      </c>
      <c r="Q713" s="77" t="s">
        <v>35</v>
      </c>
      <c r="R713" s="77" t="s">
        <v>3815</v>
      </c>
      <c r="S713" s="77"/>
      <c r="T713" s="77"/>
      <c r="U713" s="77" t="s">
        <v>3815</v>
      </c>
      <c r="V713" s="74" t="s">
        <v>819</v>
      </c>
      <c r="W713" s="100"/>
      <c r="X713" s="99"/>
      <c r="Y713" s="99"/>
      <c r="Z713" s="100"/>
      <c r="AA713" s="99" t="s">
        <v>3819</v>
      </c>
      <c r="AB713" s="99"/>
      <c r="AC713" s="100" t="s">
        <v>3817</v>
      </c>
      <c r="AD713" s="100" t="s">
        <v>3818</v>
      </c>
      <c r="AE713" s="83"/>
      <c r="AF713" s="54"/>
      <c r="AG713" s="78" t="s">
        <v>10996</v>
      </c>
      <c r="AH713" s="77" t="s">
        <v>3795</v>
      </c>
      <c r="AI713" s="77" t="s">
        <v>3796</v>
      </c>
      <c r="AJ713" s="77" t="s">
        <v>3797</v>
      </c>
      <c r="AK713" s="77" t="s">
        <v>3798</v>
      </c>
      <c r="AL713" s="77" t="s">
        <v>3799</v>
      </c>
      <c r="AM713" s="77" t="s">
        <v>3800</v>
      </c>
      <c r="AN713" s="77" t="s">
        <v>3801</v>
      </c>
      <c r="AO713" s="77" t="s">
        <v>3802</v>
      </c>
      <c r="AP713" s="77" t="s">
        <v>3803</v>
      </c>
      <c r="AQ713" s="77"/>
      <c r="AR713" s="79">
        <f>COUNTIF('Jalon + top _horaire passage'!A:A,A713)+IF(W713&lt;&gt;"",COUNTIF('Jalon + top _horaire passage'!A:A,W713),0)+IF(X713&lt;&gt;"",COUNTIF('Jalon + top _horaire passage'!A:A,X713),0)+IF(Y713&lt;&gt;"",COUNTIF('Jalon + top _horaire passage'!A:A,Y713),0)+IF(AA713&lt;&gt;"",COUNTIF('Jalon + top _horaire passage'!A:A,AA713),0)+IF(AB713&lt;&gt;"",COUNTIF('Jalon + top _horaire passage'!A:A,AB713),0)+IF(AD713&lt;&gt;"",COUNTIF('Jalon + top _horaire passage'!A:A,AD713),0)</f>
        <v>0</v>
      </c>
    </row>
    <row r="714" spans="1:44" x14ac:dyDescent="0.3">
      <c r="A714" s="77" t="s">
        <v>3820</v>
      </c>
      <c r="B714" s="159">
        <v>0</v>
      </c>
      <c r="C714" s="78" t="s">
        <v>3793</v>
      </c>
      <c r="D714" s="77" t="s">
        <v>42</v>
      </c>
      <c r="E714" s="77" t="s">
        <v>3820</v>
      </c>
      <c r="F714" s="77" t="s">
        <v>3788</v>
      </c>
      <c r="G714" s="77" t="s">
        <v>3789</v>
      </c>
      <c r="H714" s="77" t="s">
        <v>44</v>
      </c>
      <c r="I714" s="77" t="s">
        <v>3794</v>
      </c>
      <c r="J714" s="77" t="s">
        <v>19</v>
      </c>
      <c r="K714" s="78" t="s">
        <v>34</v>
      </c>
      <c r="L714" s="77" t="s">
        <v>98</v>
      </c>
      <c r="M714" s="74" t="s">
        <v>12475</v>
      </c>
      <c r="N714" s="74" t="s">
        <v>13</v>
      </c>
      <c r="O714" s="159"/>
      <c r="P714" s="77" t="s">
        <v>3821</v>
      </c>
      <c r="Q714" s="77" t="s">
        <v>35</v>
      </c>
      <c r="R714" s="77" t="s">
        <v>3820</v>
      </c>
      <c r="S714" s="77"/>
      <c r="T714" s="77" t="s">
        <v>9241</v>
      </c>
      <c r="U714" s="77" t="s">
        <v>3820</v>
      </c>
      <c r="V714" s="74" t="s">
        <v>819</v>
      </c>
      <c r="W714" s="100"/>
      <c r="X714" s="99"/>
      <c r="Y714" s="99"/>
      <c r="Z714" s="100"/>
      <c r="AA714" s="99" t="s">
        <v>3824</v>
      </c>
      <c r="AB714" s="99"/>
      <c r="AC714" s="100" t="s">
        <v>3822</v>
      </c>
      <c r="AD714" s="100" t="s">
        <v>3823</v>
      </c>
      <c r="AE714" s="83"/>
      <c r="AF714" s="54"/>
      <c r="AG714" s="78" t="s">
        <v>10992</v>
      </c>
      <c r="AH714" s="77" t="s">
        <v>3795</v>
      </c>
      <c r="AI714" s="77" t="s">
        <v>3796</v>
      </c>
      <c r="AJ714" s="77" t="s">
        <v>3797</v>
      </c>
      <c r="AK714" s="77" t="s">
        <v>3798</v>
      </c>
      <c r="AL714" s="77" t="s">
        <v>3799</v>
      </c>
      <c r="AM714" s="77" t="s">
        <v>3800</v>
      </c>
      <c r="AN714" s="77" t="s">
        <v>3801</v>
      </c>
      <c r="AO714" s="77" t="s">
        <v>3802</v>
      </c>
      <c r="AP714" s="77" t="s">
        <v>3803</v>
      </c>
      <c r="AQ714" s="77"/>
      <c r="AR714" s="79">
        <f>COUNTIF('Jalon + top _horaire passage'!A:A,A714)+IF(W714&lt;&gt;"",COUNTIF('Jalon + top _horaire passage'!A:A,W714),0)+IF(X714&lt;&gt;"",COUNTIF('Jalon + top _horaire passage'!A:A,X714),0)+IF(Y714&lt;&gt;"",COUNTIF('Jalon + top _horaire passage'!A:A,Y714),0)+IF(AA714&lt;&gt;"",COUNTIF('Jalon + top _horaire passage'!A:A,AA714),0)+IF(AB714&lt;&gt;"",COUNTIF('Jalon + top _horaire passage'!A:A,AB714),0)+IF(AD714&lt;&gt;"",COUNTIF('Jalon + top _horaire passage'!A:A,AD714),0)</f>
        <v>0</v>
      </c>
    </row>
    <row r="715" spans="1:44" x14ac:dyDescent="0.3">
      <c r="A715" s="77" t="s">
        <v>3825</v>
      </c>
      <c r="B715" s="159">
        <v>0</v>
      </c>
      <c r="C715" s="78" t="s">
        <v>3793</v>
      </c>
      <c r="D715" s="77" t="s">
        <v>42</v>
      </c>
      <c r="E715" s="77" t="s">
        <v>3825</v>
      </c>
      <c r="F715" s="77" t="s">
        <v>3788</v>
      </c>
      <c r="G715" s="77" t="s">
        <v>3789</v>
      </c>
      <c r="H715" s="77" t="s">
        <v>44</v>
      </c>
      <c r="I715" s="77" t="s">
        <v>3794</v>
      </c>
      <c r="J715" s="77" t="s">
        <v>19</v>
      </c>
      <c r="K715" s="78" t="s">
        <v>34</v>
      </c>
      <c r="L715" s="77" t="s">
        <v>98</v>
      </c>
      <c r="M715" s="74" t="s">
        <v>12475</v>
      </c>
      <c r="N715" s="74" t="s">
        <v>13</v>
      </c>
      <c r="O715" s="159"/>
      <c r="P715" s="77" t="s">
        <v>3826</v>
      </c>
      <c r="Q715" s="77" t="s">
        <v>35</v>
      </c>
      <c r="R715" s="77" t="s">
        <v>3825</v>
      </c>
      <c r="S715" s="77"/>
      <c r="T715" s="77" t="s">
        <v>9241</v>
      </c>
      <c r="U715" s="77" t="s">
        <v>3825</v>
      </c>
      <c r="V715" s="74" t="s">
        <v>819</v>
      </c>
      <c r="W715" s="100"/>
      <c r="X715" s="99"/>
      <c r="Y715" s="99"/>
      <c r="Z715" s="100"/>
      <c r="AA715" s="99" t="s">
        <v>3829</v>
      </c>
      <c r="AB715" s="99"/>
      <c r="AC715" s="100" t="s">
        <v>3827</v>
      </c>
      <c r="AD715" s="100" t="s">
        <v>3828</v>
      </c>
      <c r="AE715" s="83"/>
      <c r="AF715" s="54"/>
      <c r="AG715" s="78" t="s">
        <v>10992</v>
      </c>
      <c r="AH715" s="77" t="s">
        <v>3795</v>
      </c>
      <c r="AI715" s="77" t="s">
        <v>3796</v>
      </c>
      <c r="AJ715" s="77" t="s">
        <v>3797</v>
      </c>
      <c r="AK715" s="77" t="s">
        <v>3798</v>
      </c>
      <c r="AL715" s="77" t="s">
        <v>3799</v>
      </c>
      <c r="AM715" s="77" t="s">
        <v>3800</v>
      </c>
      <c r="AN715" s="77" t="s">
        <v>3801</v>
      </c>
      <c r="AO715" s="77" t="s">
        <v>3802</v>
      </c>
      <c r="AP715" s="77" t="s">
        <v>3803</v>
      </c>
      <c r="AQ715" s="77"/>
      <c r="AR715" s="79">
        <f>COUNTIF('Jalon + top _horaire passage'!A:A,A715)+IF(W715&lt;&gt;"",COUNTIF('Jalon + top _horaire passage'!A:A,W715),0)+IF(X715&lt;&gt;"",COUNTIF('Jalon + top _horaire passage'!A:A,X715),0)+IF(Y715&lt;&gt;"",COUNTIF('Jalon + top _horaire passage'!A:A,Y715),0)+IF(AA715&lt;&gt;"",COUNTIF('Jalon + top _horaire passage'!A:A,AA715),0)+IF(AB715&lt;&gt;"",COUNTIF('Jalon + top _horaire passage'!A:A,AB715),0)+IF(AD715&lt;&gt;"",COUNTIF('Jalon + top _horaire passage'!A:A,AD715),0)</f>
        <v>0</v>
      </c>
    </row>
    <row r="716" spans="1:44" x14ac:dyDescent="0.3">
      <c r="A716" s="77" t="s">
        <v>3830</v>
      </c>
      <c r="B716" s="159">
        <v>0</v>
      </c>
      <c r="C716" s="78" t="s">
        <v>3793</v>
      </c>
      <c r="D716" s="77" t="s">
        <v>42</v>
      </c>
      <c r="E716" s="77" t="s">
        <v>3830</v>
      </c>
      <c r="F716" s="77" t="s">
        <v>3788</v>
      </c>
      <c r="G716" s="77" t="s">
        <v>3789</v>
      </c>
      <c r="H716" s="77" t="s">
        <v>44</v>
      </c>
      <c r="I716" s="77" t="s">
        <v>3794</v>
      </c>
      <c r="J716" s="77" t="s">
        <v>19</v>
      </c>
      <c r="K716" s="78" t="s">
        <v>34</v>
      </c>
      <c r="L716" s="77" t="s">
        <v>98</v>
      </c>
      <c r="M716" s="74" t="s">
        <v>12475</v>
      </c>
      <c r="N716" s="74" t="s">
        <v>13</v>
      </c>
      <c r="O716" s="159"/>
      <c r="P716" s="77" t="s">
        <v>3831</v>
      </c>
      <c r="Q716" s="77" t="s">
        <v>35</v>
      </c>
      <c r="R716" s="77" t="s">
        <v>3830</v>
      </c>
      <c r="S716" s="77"/>
      <c r="T716" s="77" t="s">
        <v>9241</v>
      </c>
      <c r="U716" s="77" t="s">
        <v>3830</v>
      </c>
      <c r="V716" s="74" t="s">
        <v>819</v>
      </c>
      <c r="W716" s="100"/>
      <c r="X716" s="99"/>
      <c r="Y716" s="99"/>
      <c r="Z716" s="100"/>
      <c r="AA716" s="99" t="s">
        <v>3834</v>
      </c>
      <c r="AB716" s="99"/>
      <c r="AC716" s="100" t="s">
        <v>3832</v>
      </c>
      <c r="AD716" s="100" t="s">
        <v>3833</v>
      </c>
      <c r="AE716" s="83"/>
      <c r="AF716" s="54"/>
      <c r="AG716" s="78" t="s">
        <v>10992</v>
      </c>
      <c r="AH716" s="77" t="s">
        <v>3795</v>
      </c>
      <c r="AI716" s="77" t="s">
        <v>3796</v>
      </c>
      <c r="AJ716" s="77" t="s">
        <v>3797</v>
      </c>
      <c r="AK716" s="77" t="s">
        <v>3798</v>
      </c>
      <c r="AL716" s="77" t="s">
        <v>3799</v>
      </c>
      <c r="AM716" s="77" t="s">
        <v>3800</v>
      </c>
      <c r="AN716" s="77" t="s">
        <v>3801</v>
      </c>
      <c r="AO716" s="77" t="s">
        <v>3802</v>
      </c>
      <c r="AP716" s="77" t="s">
        <v>3803</v>
      </c>
      <c r="AQ716" s="77"/>
      <c r="AR716" s="79">
        <f>COUNTIF('Jalon + top _horaire passage'!A:A,A716)+IF(W716&lt;&gt;"",COUNTIF('Jalon + top _horaire passage'!A:A,W716),0)+IF(X716&lt;&gt;"",COUNTIF('Jalon + top _horaire passage'!A:A,X716),0)+IF(Y716&lt;&gt;"",COUNTIF('Jalon + top _horaire passage'!A:A,Y716),0)+IF(AA716&lt;&gt;"",COUNTIF('Jalon + top _horaire passage'!A:A,AA716),0)+IF(AB716&lt;&gt;"",COUNTIF('Jalon + top _horaire passage'!A:A,AB716),0)+IF(AD716&lt;&gt;"",COUNTIF('Jalon + top _horaire passage'!A:A,AD716),0)</f>
        <v>0</v>
      </c>
    </row>
    <row r="717" spans="1:44" x14ac:dyDescent="0.3">
      <c r="A717" s="77" t="s">
        <v>3835</v>
      </c>
      <c r="B717" s="159">
        <v>0</v>
      </c>
      <c r="C717" s="78" t="s">
        <v>3793</v>
      </c>
      <c r="D717" s="77" t="s">
        <v>42</v>
      </c>
      <c r="E717" s="77" t="s">
        <v>3835</v>
      </c>
      <c r="F717" s="77" t="s">
        <v>3788</v>
      </c>
      <c r="G717" s="77" t="s">
        <v>3789</v>
      </c>
      <c r="H717" s="77" t="s">
        <v>44</v>
      </c>
      <c r="I717" s="77" t="s">
        <v>3794</v>
      </c>
      <c r="J717" s="77" t="s">
        <v>19</v>
      </c>
      <c r="K717" s="78" t="s">
        <v>34</v>
      </c>
      <c r="L717" s="77" t="s">
        <v>98</v>
      </c>
      <c r="M717" s="74" t="s">
        <v>12475</v>
      </c>
      <c r="N717" s="74" t="s">
        <v>13</v>
      </c>
      <c r="O717" s="159"/>
      <c r="P717" s="77" t="s">
        <v>3836</v>
      </c>
      <c r="Q717" s="77" t="s">
        <v>35</v>
      </c>
      <c r="R717" s="77" t="s">
        <v>3835</v>
      </c>
      <c r="S717" s="77"/>
      <c r="T717" s="77" t="s">
        <v>9241</v>
      </c>
      <c r="U717" s="77" t="s">
        <v>3835</v>
      </c>
      <c r="V717" s="74" t="s">
        <v>819</v>
      </c>
      <c r="W717" s="100"/>
      <c r="X717" s="99"/>
      <c r="Y717" s="99"/>
      <c r="Z717" s="100"/>
      <c r="AA717" s="99" t="s">
        <v>3839</v>
      </c>
      <c r="AB717" s="99"/>
      <c r="AC717" s="100" t="s">
        <v>3837</v>
      </c>
      <c r="AD717" s="100" t="s">
        <v>3838</v>
      </c>
      <c r="AE717" s="83"/>
      <c r="AF717" s="54"/>
      <c r="AG717" s="78" t="s">
        <v>10992</v>
      </c>
      <c r="AH717" s="77" t="s">
        <v>3795</v>
      </c>
      <c r="AI717" s="77" t="s">
        <v>3796</v>
      </c>
      <c r="AJ717" s="77" t="s">
        <v>3797</v>
      </c>
      <c r="AK717" s="77" t="s">
        <v>3798</v>
      </c>
      <c r="AL717" s="77" t="s">
        <v>3799</v>
      </c>
      <c r="AM717" s="77" t="s">
        <v>3800</v>
      </c>
      <c r="AN717" s="77" t="s">
        <v>3801</v>
      </c>
      <c r="AO717" s="77" t="s">
        <v>3802</v>
      </c>
      <c r="AP717" s="77" t="s">
        <v>3803</v>
      </c>
      <c r="AQ717" s="77"/>
      <c r="AR717" s="79">
        <f>COUNTIF('Jalon + top _horaire passage'!A:A,A717)+IF(W717&lt;&gt;"",COUNTIF('Jalon + top _horaire passage'!A:A,W717),0)+IF(X717&lt;&gt;"",COUNTIF('Jalon + top _horaire passage'!A:A,X717),0)+IF(Y717&lt;&gt;"",COUNTIF('Jalon + top _horaire passage'!A:A,Y717),0)+IF(AA717&lt;&gt;"",COUNTIF('Jalon + top _horaire passage'!A:A,AA717),0)+IF(AB717&lt;&gt;"",COUNTIF('Jalon + top _horaire passage'!A:A,AB717),0)+IF(AD717&lt;&gt;"",COUNTIF('Jalon + top _horaire passage'!A:A,AD717),0)</f>
        <v>0</v>
      </c>
    </row>
    <row r="718" spans="1:44" x14ac:dyDescent="0.3">
      <c r="A718" s="77" t="s">
        <v>3840</v>
      </c>
      <c r="B718" s="188" t="s">
        <v>12801</v>
      </c>
      <c r="C718" s="78" t="s">
        <v>3793</v>
      </c>
      <c r="D718" s="77" t="s">
        <v>42</v>
      </c>
      <c r="E718" s="77" t="s">
        <v>3840</v>
      </c>
      <c r="F718" s="77" t="s">
        <v>3788</v>
      </c>
      <c r="G718" s="77" t="s">
        <v>3789</v>
      </c>
      <c r="H718" s="77" t="s">
        <v>44</v>
      </c>
      <c r="I718" s="77" t="s">
        <v>3794</v>
      </c>
      <c r="J718" s="77" t="s">
        <v>19</v>
      </c>
      <c r="K718" s="78" t="s">
        <v>34</v>
      </c>
      <c r="L718" s="77" t="s">
        <v>15</v>
      </c>
      <c r="M718" s="74" t="s">
        <v>12475</v>
      </c>
      <c r="N718" s="74" t="s">
        <v>13</v>
      </c>
      <c r="O718" s="159"/>
      <c r="P718" s="77" t="s">
        <v>3841</v>
      </c>
      <c r="Q718" s="77" t="s">
        <v>35</v>
      </c>
      <c r="R718" s="77" t="s">
        <v>3840</v>
      </c>
      <c r="S718" s="77"/>
      <c r="T718" s="77"/>
      <c r="U718" s="77" t="s">
        <v>3840</v>
      </c>
      <c r="V718" s="74" t="s">
        <v>97</v>
      </c>
      <c r="W718" s="100"/>
      <c r="X718" s="99"/>
      <c r="Y718" s="99"/>
      <c r="Z718" s="100"/>
      <c r="AA718" s="99" t="s">
        <v>3842</v>
      </c>
      <c r="AB718" s="99"/>
      <c r="AC718" s="100" t="s">
        <v>3843</v>
      </c>
      <c r="AD718" s="100" t="s">
        <v>3844</v>
      </c>
      <c r="AE718" s="83"/>
      <c r="AF718" s="54"/>
      <c r="AG718" s="78" t="s">
        <v>12471</v>
      </c>
      <c r="AH718" s="77" t="s">
        <v>3795</v>
      </c>
      <c r="AI718" s="77" t="s">
        <v>3796</v>
      </c>
      <c r="AJ718" s="77" t="s">
        <v>3797</v>
      </c>
      <c r="AK718" s="77" t="s">
        <v>3798</v>
      </c>
      <c r="AL718" s="77" t="s">
        <v>3799</v>
      </c>
      <c r="AM718" s="77" t="s">
        <v>3800</v>
      </c>
      <c r="AN718" s="77" t="s">
        <v>3801</v>
      </c>
      <c r="AO718" s="77" t="s">
        <v>3802</v>
      </c>
      <c r="AP718" s="77" t="s">
        <v>3803</v>
      </c>
      <c r="AQ718" s="77"/>
      <c r="AR718" s="79">
        <f>COUNTIF('Jalon + top _horaire passage'!A:A,A718)+IF(W718&lt;&gt;"",COUNTIF('Jalon + top _horaire passage'!A:A,W718),0)+IF(X718&lt;&gt;"",COUNTIF('Jalon + top _horaire passage'!A:A,X718),0)+IF(Y718&lt;&gt;"",COUNTIF('Jalon + top _horaire passage'!A:A,Y718),0)+IF(AA718&lt;&gt;"",COUNTIF('Jalon + top _horaire passage'!A:A,AA718),0)+IF(AB718&lt;&gt;"",COUNTIF('Jalon + top _horaire passage'!A:A,AB718),0)+IF(AD718&lt;&gt;"",COUNTIF('Jalon + top _horaire passage'!A:A,AD718),0)</f>
        <v>0</v>
      </c>
    </row>
    <row r="719" spans="1:44" x14ac:dyDescent="0.3">
      <c r="A719" s="77" t="s">
        <v>3846</v>
      </c>
      <c r="B719" s="159" t="s">
        <v>12627</v>
      </c>
      <c r="C719" s="78" t="s">
        <v>3793</v>
      </c>
      <c r="D719" s="77" t="s">
        <v>42</v>
      </c>
      <c r="E719" s="77" t="s">
        <v>3845</v>
      </c>
      <c r="F719" s="77" t="s">
        <v>3788</v>
      </c>
      <c r="G719" s="77" t="s">
        <v>3789</v>
      </c>
      <c r="H719" s="77" t="s">
        <v>44</v>
      </c>
      <c r="I719" s="77" t="s">
        <v>3794</v>
      </c>
      <c r="J719" s="77" t="s">
        <v>19</v>
      </c>
      <c r="K719" s="78" t="s">
        <v>34</v>
      </c>
      <c r="L719" s="77" t="s">
        <v>98</v>
      </c>
      <c r="M719" s="74" t="s">
        <v>12475</v>
      </c>
      <c r="N719" s="74" t="s">
        <v>13</v>
      </c>
      <c r="O719" s="159"/>
      <c r="P719" s="77" t="s">
        <v>3847</v>
      </c>
      <c r="Q719" s="77" t="s">
        <v>35</v>
      </c>
      <c r="R719" s="77" t="s">
        <v>3846</v>
      </c>
      <c r="S719" s="77"/>
      <c r="T719" s="77" t="s">
        <v>9241</v>
      </c>
      <c r="U719" s="77" t="s">
        <v>9241</v>
      </c>
      <c r="V719" s="74" t="s">
        <v>819</v>
      </c>
      <c r="W719" s="100"/>
      <c r="X719" s="99"/>
      <c r="Y719" s="99"/>
      <c r="Z719" s="100"/>
      <c r="AA719" s="99"/>
      <c r="AB719" s="99"/>
      <c r="AC719" s="100" t="s">
        <v>3845</v>
      </c>
      <c r="AD719" s="100" t="s">
        <v>3848</v>
      </c>
      <c r="AE719" s="83"/>
      <c r="AF719" s="54"/>
      <c r="AG719" s="78" t="s">
        <v>10992</v>
      </c>
      <c r="AH719" s="77" t="s">
        <v>3795</v>
      </c>
      <c r="AI719" s="77" t="s">
        <v>3796</v>
      </c>
      <c r="AJ719" s="77" t="s">
        <v>3797</v>
      </c>
      <c r="AK719" s="77" t="s">
        <v>3798</v>
      </c>
      <c r="AL719" s="77" t="s">
        <v>3799</v>
      </c>
      <c r="AM719" s="77" t="s">
        <v>3800</v>
      </c>
      <c r="AN719" s="77" t="s">
        <v>3801</v>
      </c>
      <c r="AO719" s="77" t="s">
        <v>3802</v>
      </c>
      <c r="AP719" s="77" t="s">
        <v>3803</v>
      </c>
      <c r="AQ719" s="77"/>
      <c r="AR719" s="79">
        <f>COUNTIF('Jalon + top _horaire passage'!A:A,A719)+IF(W719&lt;&gt;"",COUNTIF('Jalon + top _horaire passage'!A:A,W719),0)+IF(X719&lt;&gt;"",COUNTIF('Jalon + top _horaire passage'!A:A,X719),0)+IF(Y719&lt;&gt;"",COUNTIF('Jalon + top _horaire passage'!A:A,Y719),0)+IF(AA719&lt;&gt;"",COUNTIF('Jalon + top _horaire passage'!A:A,AA719),0)+IF(AB719&lt;&gt;"",COUNTIF('Jalon + top _horaire passage'!A:A,AB719),0)+IF(AD719&lt;&gt;"",COUNTIF('Jalon + top _horaire passage'!A:A,AD719),0)</f>
        <v>0</v>
      </c>
    </row>
    <row r="720" spans="1:44" x14ac:dyDescent="0.3">
      <c r="A720" s="77" t="s">
        <v>3849</v>
      </c>
      <c r="B720" s="159" t="s">
        <v>12730</v>
      </c>
      <c r="C720" s="78" t="s">
        <v>40</v>
      </c>
      <c r="D720" s="77" t="s">
        <v>42</v>
      </c>
      <c r="E720" s="77" t="s">
        <v>3849</v>
      </c>
      <c r="F720" s="77" t="s">
        <v>12366</v>
      </c>
      <c r="G720" s="77" t="s">
        <v>12367</v>
      </c>
      <c r="H720" s="77" t="s">
        <v>44</v>
      </c>
      <c r="I720" s="77" t="s">
        <v>39</v>
      </c>
      <c r="J720" s="77" t="s">
        <v>237</v>
      </c>
      <c r="K720" s="78" t="s">
        <v>34</v>
      </c>
      <c r="L720" s="77" t="s">
        <v>98</v>
      </c>
      <c r="M720" s="74" t="s">
        <v>12474</v>
      </c>
      <c r="N720" s="74" t="s">
        <v>13</v>
      </c>
      <c r="O720" s="159"/>
      <c r="P720" s="77" t="s">
        <v>3850</v>
      </c>
      <c r="Q720" s="77" t="s">
        <v>30</v>
      </c>
      <c r="R720" s="77" t="s">
        <v>3849</v>
      </c>
      <c r="S720" s="77"/>
      <c r="T720" s="77"/>
      <c r="U720" s="77" t="s">
        <v>11270</v>
      </c>
      <c r="V720" s="74" t="s">
        <v>97</v>
      </c>
      <c r="W720" s="100"/>
      <c r="X720" s="99"/>
      <c r="Y720" s="99"/>
      <c r="Z720" s="100"/>
      <c r="AA720" s="99" t="s">
        <v>3853</v>
      </c>
      <c r="AB720" s="99"/>
      <c r="AC720" s="100" t="s">
        <v>3851</v>
      </c>
      <c r="AD720" s="100" t="s">
        <v>3852</v>
      </c>
      <c r="AE720" s="83"/>
      <c r="AF720" s="54"/>
      <c r="AG720" s="78" t="s">
        <v>10997</v>
      </c>
      <c r="AH720" s="77" t="s">
        <v>20</v>
      </c>
      <c r="AI720" s="77" t="s">
        <v>21</v>
      </c>
      <c r="AJ720" s="77" t="s">
        <v>46</v>
      </c>
      <c r="AK720" s="77" t="s">
        <v>47</v>
      </c>
      <c r="AL720" s="77" t="s">
        <v>738</v>
      </c>
      <c r="AM720" s="77" t="s">
        <v>25</v>
      </c>
      <c r="AN720" s="77" t="s">
        <v>49</v>
      </c>
      <c r="AO720" s="77" t="s">
        <v>1007</v>
      </c>
      <c r="AP720" s="77" t="s">
        <v>1008</v>
      </c>
      <c r="AQ720" s="77"/>
      <c r="AR720" s="79">
        <f>COUNTIF('Jalon + top _horaire passage'!A:A,A720)+IF(W720&lt;&gt;"",COUNTIF('Jalon + top _horaire passage'!A:A,W720),0)+IF(X720&lt;&gt;"",COUNTIF('Jalon + top _horaire passage'!A:A,X720),0)+IF(Y720&lt;&gt;"",COUNTIF('Jalon + top _horaire passage'!A:A,Y720),0)+IF(AA720&lt;&gt;"",COUNTIF('Jalon + top _horaire passage'!A:A,AA720),0)+IF(AB720&lt;&gt;"",COUNTIF('Jalon + top _horaire passage'!A:A,AB720),0)+IF(AD720&lt;&gt;"",COUNTIF('Jalon + top _horaire passage'!A:A,AD720),0)</f>
        <v>0</v>
      </c>
    </row>
    <row r="721" spans="1:44" x14ac:dyDescent="0.3">
      <c r="A721" s="77" t="s">
        <v>3854</v>
      </c>
      <c r="B721" s="159" t="s">
        <v>12836</v>
      </c>
      <c r="C721" s="78" t="s">
        <v>165</v>
      </c>
      <c r="D721" s="77" t="s">
        <v>42</v>
      </c>
      <c r="E721" s="77" t="s">
        <v>3854</v>
      </c>
      <c r="F721" s="77" t="s">
        <v>8972</v>
      </c>
      <c r="G721" s="77" t="s">
        <v>2502</v>
      </c>
      <c r="H721" s="77" t="s">
        <v>44</v>
      </c>
      <c r="I721" s="77" t="s">
        <v>166</v>
      </c>
      <c r="J721" s="77" t="s">
        <v>19</v>
      </c>
      <c r="K721" s="78" t="s">
        <v>34</v>
      </c>
      <c r="L721" s="77" t="s">
        <v>98</v>
      </c>
      <c r="M721" s="74" t="s">
        <v>12473</v>
      </c>
      <c r="N721" s="74" t="s">
        <v>13</v>
      </c>
      <c r="O721" s="159"/>
      <c r="P721" s="77" t="s">
        <v>3855</v>
      </c>
      <c r="Q721" s="77" t="s">
        <v>30</v>
      </c>
      <c r="R721" s="77" t="s">
        <v>3854</v>
      </c>
      <c r="S721" s="77"/>
      <c r="T721" s="77"/>
      <c r="U721" s="77" t="s">
        <v>11736</v>
      </c>
      <c r="V721" s="74" t="s">
        <v>97</v>
      </c>
      <c r="W721" s="100"/>
      <c r="X721" s="99"/>
      <c r="Y721" s="99"/>
      <c r="Z721" s="100"/>
      <c r="AA721" s="99" t="s">
        <v>3858</v>
      </c>
      <c r="AB721" s="99"/>
      <c r="AC721" s="100" t="s">
        <v>3856</v>
      </c>
      <c r="AD721" s="100" t="s">
        <v>3857</v>
      </c>
      <c r="AE721" s="83"/>
      <c r="AF721" s="54"/>
      <c r="AG721" s="78" t="s">
        <v>10997</v>
      </c>
      <c r="AH721" s="77" t="s">
        <v>354</v>
      </c>
      <c r="AI721" s="77" t="s">
        <v>652</v>
      </c>
      <c r="AJ721" s="77" t="s">
        <v>167</v>
      </c>
      <c r="AK721" s="77" t="s">
        <v>168</v>
      </c>
      <c r="AL721" s="77" t="s">
        <v>169</v>
      </c>
      <c r="AM721" s="77" t="s">
        <v>170</v>
      </c>
      <c r="AN721" s="77" t="s">
        <v>171</v>
      </c>
      <c r="AO721" s="77" t="s">
        <v>172</v>
      </c>
      <c r="AP721" s="77" t="s">
        <v>173</v>
      </c>
      <c r="AQ721" s="77"/>
      <c r="AR721" s="79">
        <f>COUNTIF('Jalon + top _horaire passage'!A:A,A721)+IF(W721&lt;&gt;"",COUNTIF('Jalon + top _horaire passage'!A:A,W721),0)+IF(X721&lt;&gt;"",COUNTIF('Jalon + top _horaire passage'!A:A,X721),0)+IF(Y721&lt;&gt;"",COUNTIF('Jalon + top _horaire passage'!A:A,Y721),0)+IF(AA721&lt;&gt;"",COUNTIF('Jalon + top _horaire passage'!A:A,AA721),0)+IF(AB721&lt;&gt;"",COUNTIF('Jalon + top _horaire passage'!A:A,AB721),0)+IF(AD721&lt;&gt;"",COUNTIF('Jalon + top _horaire passage'!A:A,AD721),0)</f>
        <v>0</v>
      </c>
    </row>
    <row r="722" spans="1:44" x14ac:dyDescent="0.3">
      <c r="A722" s="77" t="s">
        <v>3859</v>
      </c>
      <c r="B722" s="159" t="s">
        <v>12837</v>
      </c>
      <c r="C722" s="78" t="s">
        <v>165</v>
      </c>
      <c r="D722" s="77" t="s">
        <v>42</v>
      </c>
      <c r="E722" s="77" t="s">
        <v>3859</v>
      </c>
      <c r="F722" s="77" t="s">
        <v>8972</v>
      </c>
      <c r="G722" s="77" t="s">
        <v>2502</v>
      </c>
      <c r="H722" s="77" t="s">
        <v>44</v>
      </c>
      <c r="I722" s="77" t="s">
        <v>166</v>
      </c>
      <c r="J722" s="77" t="s">
        <v>571</v>
      </c>
      <c r="K722" s="78" t="s">
        <v>34</v>
      </c>
      <c r="L722" s="77" t="s">
        <v>98</v>
      </c>
      <c r="M722" s="74" t="s">
        <v>12473</v>
      </c>
      <c r="N722" s="74" t="s">
        <v>13</v>
      </c>
      <c r="O722" s="159"/>
      <c r="P722" s="77" t="s">
        <v>3855</v>
      </c>
      <c r="Q722" s="77" t="s">
        <v>30</v>
      </c>
      <c r="R722" s="77" t="s">
        <v>3859</v>
      </c>
      <c r="S722" s="77"/>
      <c r="T722" s="77"/>
      <c r="U722" s="77" t="s">
        <v>11737</v>
      </c>
      <c r="V722" s="74" t="s">
        <v>97</v>
      </c>
      <c r="W722" s="100"/>
      <c r="X722" s="99"/>
      <c r="Y722" s="99"/>
      <c r="Z722" s="100"/>
      <c r="AA722" s="99" t="s">
        <v>3862</v>
      </c>
      <c r="AB722" s="99"/>
      <c r="AC722" s="100" t="s">
        <v>3860</v>
      </c>
      <c r="AD722" s="100" t="s">
        <v>3861</v>
      </c>
      <c r="AE722" s="83"/>
      <c r="AF722" s="54"/>
      <c r="AG722" s="78" t="s">
        <v>10997</v>
      </c>
      <c r="AH722" s="77" t="s">
        <v>354</v>
      </c>
      <c r="AI722" s="77" t="s">
        <v>652</v>
      </c>
      <c r="AJ722" s="77" t="s">
        <v>167</v>
      </c>
      <c r="AK722" s="77" t="s">
        <v>168</v>
      </c>
      <c r="AL722" s="77" t="s">
        <v>169</v>
      </c>
      <c r="AM722" s="77" t="s">
        <v>170</v>
      </c>
      <c r="AN722" s="77" t="s">
        <v>171</v>
      </c>
      <c r="AO722" s="77" t="s">
        <v>172</v>
      </c>
      <c r="AP722" s="77" t="s">
        <v>173</v>
      </c>
      <c r="AQ722" s="77"/>
      <c r="AR722" s="79">
        <f>COUNTIF('Jalon + top _horaire passage'!A:A,A722)+IF(W722&lt;&gt;"",COUNTIF('Jalon + top _horaire passage'!A:A,W722),0)+IF(X722&lt;&gt;"",COUNTIF('Jalon + top _horaire passage'!A:A,X722),0)+IF(Y722&lt;&gt;"",COUNTIF('Jalon + top _horaire passage'!A:A,Y722),0)+IF(AA722&lt;&gt;"",COUNTIF('Jalon + top _horaire passage'!A:A,AA722),0)+IF(AB722&lt;&gt;"",COUNTIF('Jalon + top _horaire passage'!A:A,AB722),0)+IF(AD722&lt;&gt;"",COUNTIF('Jalon + top _horaire passage'!A:A,AD722),0)</f>
        <v>0</v>
      </c>
    </row>
    <row r="723" spans="1:44" x14ac:dyDescent="0.3">
      <c r="A723" s="77" t="s">
        <v>3863</v>
      </c>
      <c r="B723" s="77" t="s">
        <v>12838</v>
      </c>
      <c r="C723" s="78" t="s">
        <v>384</v>
      </c>
      <c r="D723" s="77" t="s">
        <v>42</v>
      </c>
      <c r="E723" s="77" t="s">
        <v>3863</v>
      </c>
      <c r="F723" s="77" t="s">
        <v>12393</v>
      </c>
      <c r="G723" s="77" t="s">
        <v>3260</v>
      </c>
      <c r="H723" s="77" t="s">
        <v>44</v>
      </c>
      <c r="I723" s="77" t="s">
        <v>17</v>
      </c>
      <c r="J723" s="77" t="s">
        <v>19</v>
      </c>
      <c r="K723" s="78" t="s">
        <v>34</v>
      </c>
      <c r="L723" s="77" t="s">
        <v>98</v>
      </c>
      <c r="M723" s="74" t="s">
        <v>12474</v>
      </c>
      <c r="N723" s="74" t="s">
        <v>13</v>
      </c>
      <c r="O723" s="159"/>
      <c r="P723" s="77" t="s">
        <v>3864</v>
      </c>
      <c r="Q723" s="77" t="s">
        <v>35</v>
      </c>
      <c r="R723" s="77" t="s">
        <v>3863</v>
      </c>
      <c r="S723" s="77"/>
      <c r="T723" s="77" t="s">
        <v>9241</v>
      </c>
      <c r="U723" s="77" t="s">
        <v>9241</v>
      </c>
      <c r="V723" s="74" t="s">
        <v>97</v>
      </c>
      <c r="W723" s="100"/>
      <c r="X723" s="99"/>
      <c r="Y723" s="99"/>
      <c r="Z723" s="100"/>
      <c r="AA723" s="99"/>
      <c r="AB723" s="99"/>
      <c r="AC723" s="100" t="s">
        <v>3863</v>
      </c>
      <c r="AD723" s="100" t="s">
        <v>3865</v>
      </c>
      <c r="AE723" s="83"/>
      <c r="AF723" s="54"/>
      <c r="AG723" s="78" t="s">
        <v>10997</v>
      </c>
      <c r="AH723" s="77" t="s">
        <v>222</v>
      </c>
      <c r="AI723" s="77" t="s">
        <v>223</v>
      </c>
      <c r="AJ723" s="77" t="s">
        <v>386</v>
      </c>
      <c r="AK723" s="77" t="s">
        <v>711</v>
      </c>
      <c r="AL723" s="77" t="s">
        <v>712</v>
      </c>
      <c r="AM723" s="77" t="s">
        <v>25</v>
      </c>
      <c r="AN723" s="77" t="s">
        <v>389</v>
      </c>
      <c r="AO723" s="77" t="s">
        <v>3265</v>
      </c>
      <c r="AP723" s="77" t="s">
        <v>3266</v>
      </c>
      <c r="AQ723" s="77"/>
      <c r="AR723" s="79">
        <f>COUNTIF('Jalon + top _horaire passage'!A:A,A723)+IF(W723&lt;&gt;"",COUNTIF('Jalon + top _horaire passage'!A:A,W723),0)+IF(X723&lt;&gt;"",COUNTIF('Jalon + top _horaire passage'!A:A,X723),0)+IF(Y723&lt;&gt;"",COUNTIF('Jalon + top _horaire passage'!A:A,Y723),0)+IF(AA723&lt;&gt;"",COUNTIF('Jalon + top _horaire passage'!A:A,AA723),0)+IF(AB723&lt;&gt;"",COUNTIF('Jalon + top _horaire passage'!A:A,AB723),0)+IF(AD723&lt;&gt;"",COUNTIF('Jalon + top _horaire passage'!A:A,AD723),0)</f>
        <v>0</v>
      </c>
    </row>
    <row r="724" spans="1:44" x14ac:dyDescent="0.3">
      <c r="A724" s="77" t="s">
        <v>3866</v>
      </c>
      <c r="B724" s="189" t="s">
        <v>12809</v>
      </c>
      <c r="C724" s="78" t="s">
        <v>384</v>
      </c>
      <c r="D724" s="77" t="s">
        <v>42</v>
      </c>
      <c r="E724" s="77" t="s">
        <v>3866</v>
      </c>
      <c r="F724" s="77" t="s">
        <v>12393</v>
      </c>
      <c r="G724" s="77" t="s">
        <v>3260</v>
      </c>
      <c r="H724" s="77" t="s">
        <v>44</v>
      </c>
      <c r="I724" s="77" t="s">
        <v>17</v>
      </c>
      <c r="J724" s="77" t="s">
        <v>19</v>
      </c>
      <c r="K724" s="78" t="s">
        <v>34</v>
      </c>
      <c r="L724" s="77" t="s">
        <v>98</v>
      </c>
      <c r="M724" s="74" t="s">
        <v>12474</v>
      </c>
      <c r="N724" s="74" t="s">
        <v>13</v>
      </c>
      <c r="O724" s="159"/>
      <c r="P724" s="77" t="s">
        <v>3867</v>
      </c>
      <c r="Q724" s="77" t="s">
        <v>35</v>
      </c>
      <c r="R724" s="77" t="s">
        <v>3866</v>
      </c>
      <c r="S724" s="77"/>
      <c r="T724" s="77"/>
      <c r="U724" s="77" t="s">
        <v>3866</v>
      </c>
      <c r="V724" s="74" t="s">
        <v>97</v>
      </c>
      <c r="W724" s="100"/>
      <c r="X724" s="99"/>
      <c r="Y724" s="99"/>
      <c r="Z724" s="100"/>
      <c r="AA724" s="99" t="s">
        <v>3868</v>
      </c>
      <c r="AB724" s="99"/>
      <c r="AC724" s="100" t="s">
        <v>3869</v>
      </c>
      <c r="AD724" s="100" t="s">
        <v>3870</v>
      </c>
      <c r="AE724" s="83"/>
      <c r="AF724" s="54"/>
      <c r="AG724" s="78" t="s">
        <v>10997</v>
      </c>
      <c r="AH724" s="77" t="s">
        <v>222</v>
      </c>
      <c r="AI724" s="77" t="s">
        <v>223</v>
      </c>
      <c r="AJ724" s="77" t="s">
        <v>386</v>
      </c>
      <c r="AK724" s="77" t="s">
        <v>711</v>
      </c>
      <c r="AL724" s="77" t="s">
        <v>712</v>
      </c>
      <c r="AM724" s="77" t="s">
        <v>25</v>
      </c>
      <c r="AN724" s="77" t="s">
        <v>389</v>
      </c>
      <c r="AO724" s="77" t="s">
        <v>3265</v>
      </c>
      <c r="AP724" s="77" t="s">
        <v>3266</v>
      </c>
      <c r="AQ724" s="77"/>
      <c r="AR724" s="79">
        <f>COUNTIF('Jalon + top _horaire passage'!A:A,A724)+IF(W724&lt;&gt;"",COUNTIF('Jalon + top _horaire passage'!A:A,W724),0)+IF(X724&lt;&gt;"",COUNTIF('Jalon + top _horaire passage'!A:A,X724),0)+IF(Y724&lt;&gt;"",COUNTIF('Jalon + top _horaire passage'!A:A,Y724),0)+IF(AA724&lt;&gt;"",COUNTIF('Jalon + top _horaire passage'!A:A,AA724),0)+IF(AB724&lt;&gt;"",COUNTIF('Jalon + top _horaire passage'!A:A,AB724),0)+IF(AD724&lt;&gt;"",COUNTIF('Jalon + top _horaire passage'!A:A,AD724),0)</f>
        <v>0</v>
      </c>
    </row>
    <row r="725" spans="1:44" x14ac:dyDescent="0.3">
      <c r="A725" s="77" t="s">
        <v>3871</v>
      </c>
      <c r="B725" s="77" t="s">
        <v>12807</v>
      </c>
      <c r="C725" s="78" t="s">
        <v>384</v>
      </c>
      <c r="D725" s="77" t="s">
        <v>42</v>
      </c>
      <c r="E725" s="77" t="s">
        <v>3871</v>
      </c>
      <c r="F725" s="77" t="s">
        <v>12393</v>
      </c>
      <c r="G725" s="77" t="s">
        <v>3260</v>
      </c>
      <c r="H725" s="77" t="s">
        <v>44</v>
      </c>
      <c r="I725" s="77" t="s">
        <v>17</v>
      </c>
      <c r="J725" s="77" t="s">
        <v>19</v>
      </c>
      <c r="K725" s="78" t="s">
        <v>34</v>
      </c>
      <c r="L725" s="77" t="s">
        <v>98</v>
      </c>
      <c r="M725" s="74" t="s">
        <v>12474</v>
      </c>
      <c r="N725" s="74" t="s">
        <v>13</v>
      </c>
      <c r="O725" s="159"/>
      <c r="P725" s="77" t="s">
        <v>3872</v>
      </c>
      <c r="Q725" s="77" t="s">
        <v>35</v>
      </c>
      <c r="R725" s="77" t="s">
        <v>3871</v>
      </c>
      <c r="S725" s="77"/>
      <c r="T725" s="77" t="s">
        <v>9241</v>
      </c>
      <c r="U725" s="77" t="s">
        <v>9241</v>
      </c>
      <c r="V725" s="74" t="s">
        <v>97</v>
      </c>
      <c r="W725" s="100"/>
      <c r="X725" s="99"/>
      <c r="Y725" s="99"/>
      <c r="Z725" s="100"/>
      <c r="AA725" s="99"/>
      <c r="AB725" s="99"/>
      <c r="AC725" s="100" t="s">
        <v>3871</v>
      </c>
      <c r="AD725" s="100" t="s">
        <v>3873</v>
      </c>
      <c r="AE725" s="83"/>
      <c r="AF725" s="54"/>
      <c r="AG725" s="78" t="s">
        <v>10997</v>
      </c>
      <c r="AH725" s="77" t="s">
        <v>222</v>
      </c>
      <c r="AI725" s="77" t="s">
        <v>223</v>
      </c>
      <c r="AJ725" s="77" t="s">
        <v>386</v>
      </c>
      <c r="AK725" s="77" t="s">
        <v>711</v>
      </c>
      <c r="AL725" s="77" t="s">
        <v>712</v>
      </c>
      <c r="AM725" s="77" t="s">
        <v>25</v>
      </c>
      <c r="AN725" s="77" t="s">
        <v>389</v>
      </c>
      <c r="AO725" s="77" t="s">
        <v>3265</v>
      </c>
      <c r="AP725" s="77" t="s">
        <v>3266</v>
      </c>
      <c r="AQ725" s="77"/>
      <c r="AR725" s="79">
        <f>COUNTIF('Jalon + top _horaire passage'!A:A,A725)+IF(W725&lt;&gt;"",COUNTIF('Jalon + top _horaire passage'!A:A,W725),0)+IF(X725&lt;&gt;"",COUNTIF('Jalon + top _horaire passage'!A:A,X725),0)+IF(Y725&lt;&gt;"",COUNTIF('Jalon + top _horaire passage'!A:A,Y725),0)+IF(AA725&lt;&gt;"",COUNTIF('Jalon + top _horaire passage'!A:A,AA725),0)+IF(AB725&lt;&gt;"",COUNTIF('Jalon + top _horaire passage'!A:A,AB725),0)+IF(AD725&lt;&gt;"",COUNTIF('Jalon + top _horaire passage'!A:A,AD725),0)</f>
        <v>0</v>
      </c>
    </row>
    <row r="726" spans="1:44" x14ac:dyDescent="0.3">
      <c r="A726" s="77" t="s">
        <v>3874</v>
      </c>
      <c r="B726" s="77" t="s">
        <v>12806</v>
      </c>
      <c r="C726" s="78" t="s">
        <v>384</v>
      </c>
      <c r="D726" s="77" t="s">
        <v>42</v>
      </c>
      <c r="E726" s="77" t="s">
        <v>3874</v>
      </c>
      <c r="F726" s="77" t="s">
        <v>12393</v>
      </c>
      <c r="G726" s="77" t="s">
        <v>3260</v>
      </c>
      <c r="H726" s="77" t="s">
        <v>44</v>
      </c>
      <c r="I726" s="77" t="s">
        <v>17</v>
      </c>
      <c r="J726" s="77" t="s">
        <v>19</v>
      </c>
      <c r="K726" s="78" t="s">
        <v>34</v>
      </c>
      <c r="L726" s="77" t="s">
        <v>98</v>
      </c>
      <c r="M726" s="74" t="s">
        <v>12474</v>
      </c>
      <c r="N726" s="74" t="s">
        <v>13</v>
      </c>
      <c r="O726" s="159"/>
      <c r="P726" s="77" t="s">
        <v>3875</v>
      </c>
      <c r="Q726" s="77" t="s">
        <v>35</v>
      </c>
      <c r="R726" s="77" t="s">
        <v>3874</v>
      </c>
      <c r="S726" s="77"/>
      <c r="T726" s="77"/>
      <c r="U726" s="77" t="s">
        <v>3874</v>
      </c>
      <c r="V726" s="74" t="s">
        <v>97</v>
      </c>
      <c r="W726" s="100"/>
      <c r="X726" s="99"/>
      <c r="Y726" s="99"/>
      <c r="Z726" s="100"/>
      <c r="AA726" s="99" t="s">
        <v>3876</v>
      </c>
      <c r="AB726" s="99"/>
      <c r="AC726" s="100" t="s">
        <v>3877</v>
      </c>
      <c r="AD726" s="100" t="s">
        <v>3878</v>
      </c>
      <c r="AE726" s="83"/>
      <c r="AF726" s="54"/>
      <c r="AG726" s="78" t="s">
        <v>10997</v>
      </c>
      <c r="AH726" s="77" t="s">
        <v>222</v>
      </c>
      <c r="AI726" s="77" t="s">
        <v>223</v>
      </c>
      <c r="AJ726" s="77" t="s">
        <v>386</v>
      </c>
      <c r="AK726" s="77" t="s">
        <v>711</v>
      </c>
      <c r="AL726" s="77" t="s">
        <v>712</v>
      </c>
      <c r="AM726" s="77" t="s">
        <v>25</v>
      </c>
      <c r="AN726" s="77" t="s">
        <v>389</v>
      </c>
      <c r="AO726" s="77" t="s">
        <v>3265</v>
      </c>
      <c r="AP726" s="77" t="s">
        <v>3266</v>
      </c>
      <c r="AQ726" s="77"/>
      <c r="AR726" s="79">
        <f>COUNTIF('Jalon + top _horaire passage'!A:A,A726)+IF(W726&lt;&gt;"",COUNTIF('Jalon + top _horaire passage'!A:A,W726),0)+IF(X726&lt;&gt;"",COUNTIF('Jalon + top _horaire passage'!A:A,X726),0)+IF(Y726&lt;&gt;"",COUNTIF('Jalon + top _horaire passage'!A:A,Y726),0)+IF(AA726&lt;&gt;"",COUNTIF('Jalon + top _horaire passage'!A:A,AA726),0)+IF(AB726&lt;&gt;"",COUNTIF('Jalon + top _horaire passage'!A:A,AB726),0)+IF(AD726&lt;&gt;"",COUNTIF('Jalon + top _horaire passage'!A:A,AD726),0)</f>
        <v>0</v>
      </c>
    </row>
    <row r="727" spans="1:44" x14ac:dyDescent="0.3">
      <c r="A727" s="77" t="s">
        <v>3879</v>
      </c>
      <c r="B727" s="77" t="s">
        <v>12805</v>
      </c>
      <c r="C727" s="78" t="s">
        <v>384</v>
      </c>
      <c r="D727" s="77" t="s">
        <v>42</v>
      </c>
      <c r="E727" s="77" t="s">
        <v>3879</v>
      </c>
      <c r="F727" s="77" t="s">
        <v>12393</v>
      </c>
      <c r="G727" s="77" t="s">
        <v>3260</v>
      </c>
      <c r="H727" s="77" t="s">
        <v>44</v>
      </c>
      <c r="I727" s="77" t="s">
        <v>17</v>
      </c>
      <c r="J727" s="77" t="s">
        <v>19</v>
      </c>
      <c r="K727" s="78" t="s">
        <v>34</v>
      </c>
      <c r="L727" s="77" t="s">
        <v>98</v>
      </c>
      <c r="M727" s="74" t="s">
        <v>12474</v>
      </c>
      <c r="N727" s="74" t="s">
        <v>13</v>
      </c>
      <c r="O727" s="159"/>
      <c r="P727" s="77" t="s">
        <v>3880</v>
      </c>
      <c r="Q727" s="77" t="s">
        <v>35</v>
      </c>
      <c r="R727" s="77" t="s">
        <v>3879</v>
      </c>
      <c r="S727" s="77"/>
      <c r="T727" s="77"/>
      <c r="U727" s="77" t="s">
        <v>3879</v>
      </c>
      <c r="V727" s="74" t="s">
        <v>97</v>
      </c>
      <c r="W727" s="100"/>
      <c r="X727" s="99"/>
      <c r="Y727" s="99"/>
      <c r="Z727" s="100"/>
      <c r="AA727" s="99" t="s">
        <v>3881</v>
      </c>
      <c r="AB727" s="99"/>
      <c r="AC727" s="100" t="s">
        <v>3882</v>
      </c>
      <c r="AD727" s="100" t="s">
        <v>3883</v>
      </c>
      <c r="AE727" s="83"/>
      <c r="AF727" s="54"/>
      <c r="AG727" s="78" t="s">
        <v>10997</v>
      </c>
      <c r="AH727" s="77" t="s">
        <v>222</v>
      </c>
      <c r="AI727" s="77" t="s">
        <v>223</v>
      </c>
      <c r="AJ727" s="77" t="s">
        <v>386</v>
      </c>
      <c r="AK727" s="77" t="s">
        <v>711</v>
      </c>
      <c r="AL727" s="77" t="s">
        <v>712</v>
      </c>
      <c r="AM727" s="77" t="s">
        <v>25</v>
      </c>
      <c r="AN727" s="77" t="s">
        <v>389</v>
      </c>
      <c r="AO727" s="77" t="s">
        <v>3265</v>
      </c>
      <c r="AP727" s="77" t="s">
        <v>3266</v>
      </c>
      <c r="AQ727" s="77"/>
      <c r="AR727" s="79">
        <f>COUNTIF('Jalon + top _horaire passage'!A:A,A727)+IF(W727&lt;&gt;"",COUNTIF('Jalon + top _horaire passage'!A:A,W727),0)+IF(X727&lt;&gt;"",COUNTIF('Jalon + top _horaire passage'!A:A,X727),0)+IF(Y727&lt;&gt;"",COUNTIF('Jalon + top _horaire passage'!A:A,Y727),0)+IF(AA727&lt;&gt;"",COUNTIF('Jalon + top _horaire passage'!A:A,AA727),0)+IF(AB727&lt;&gt;"",COUNTIF('Jalon + top _horaire passage'!A:A,AB727),0)+IF(AD727&lt;&gt;"",COUNTIF('Jalon + top _horaire passage'!A:A,AD727),0)</f>
        <v>0</v>
      </c>
    </row>
    <row r="728" spans="1:44" x14ac:dyDescent="0.3">
      <c r="A728" s="77" t="s">
        <v>3884</v>
      </c>
      <c r="B728" s="77" t="s">
        <v>12803</v>
      </c>
      <c r="C728" s="78" t="s">
        <v>384</v>
      </c>
      <c r="D728" s="77" t="s">
        <v>42</v>
      </c>
      <c r="E728" s="77" t="s">
        <v>3884</v>
      </c>
      <c r="F728" s="77" t="s">
        <v>12393</v>
      </c>
      <c r="G728" s="77" t="s">
        <v>3260</v>
      </c>
      <c r="H728" s="77" t="s">
        <v>44</v>
      </c>
      <c r="I728" s="77" t="s">
        <v>17</v>
      </c>
      <c r="J728" s="77" t="s">
        <v>19</v>
      </c>
      <c r="K728" s="78" t="s">
        <v>34</v>
      </c>
      <c r="L728" s="77" t="s">
        <v>98</v>
      </c>
      <c r="M728" s="74" t="s">
        <v>12474</v>
      </c>
      <c r="N728" s="74" t="s">
        <v>13</v>
      </c>
      <c r="O728" s="159"/>
      <c r="P728" s="77" t="s">
        <v>3885</v>
      </c>
      <c r="Q728" s="77" t="s">
        <v>35</v>
      </c>
      <c r="R728" s="77" t="s">
        <v>3884</v>
      </c>
      <c r="S728" s="77"/>
      <c r="T728" s="77" t="s">
        <v>9241</v>
      </c>
      <c r="U728" s="77" t="s">
        <v>9241</v>
      </c>
      <c r="V728" s="74" t="s">
        <v>97</v>
      </c>
      <c r="W728" s="100"/>
      <c r="X728" s="99"/>
      <c r="Y728" s="99"/>
      <c r="Z728" s="100"/>
      <c r="AA728" s="99"/>
      <c r="AB728" s="99"/>
      <c r="AC728" s="100" t="s">
        <v>3884</v>
      </c>
      <c r="AD728" s="100" t="s">
        <v>3886</v>
      </c>
      <c r="AE728" s="83"/>
      <c r="AF728" s="54"/>
      <c r="AG728" s="78" t="s">
        <v>10997</v>
      </c>
      <c r="AH728" s="77" t="s">
        <v>222</v>
      </c>
      <c r="AI728" s="77" t="s">
        <v>223</v>
      </c>
      <c r="AJ728" s="77" t="s">
        <v>386</v>
      </c>
      <c r="AK728" s="77" t="s">
        <v>711</v>
      </c>
      <c r="AL728" s="77" t="s">
        <v>712</v>
      </c>
      <c r="AM728" s="77" t="s">
        <v>25</v>
      </c>
      <c r="AN728" s="77" t="s">
        <v>389</v>
      </c>
      <c r="AO728" s="77" t="s">
        <v>3265</v>
      </c>
      <c r="AP728" s="77" t="s">
        <v>3266</v>
      </c>
      <c r="AQ728" s="77"/>
      <c r="AR728" s="79">
        <f>COUNTIF('Jalon + top _horaire passage'!A:A,A728)+IF(W728&lt;&gt;"",COUNTIF('Jalon + top _horaire passage'!A:A,W728),0)+IF(X728&lt;&gt;"",COUNTIF('Jalon + top _horaire passage'!A:A,X728),0)+IF(Y728&lt;&gt;"",COUNTIF('Jalon + top _horaire passage'!A:A,Y728),0)+IF(AA728&lt;&gt;"",COUNTIF('Jalon + top _horaire passage'!A:A,AA728),0)+IF(AB728&lt;&gt;"",COUNTIF('Jalon + top _horaire passage'!A:A,AB728),0)+IF(AD728&lt;&gt;"",COUNTIF('Jalon + top _horaire passage'!A:A,AD728),0)</f>
        <v>0</v>
      </c>
    </row>
    <row r="729" spans="1:44" x14ac:dyDescent="0.3">
      <c r="A729" s="77" t="s">
        <v>3887</v>
      </c>
      <c r="B729" s="189" t="s">
        <v>12810</v>
      </c>
      <c r="C729" s="78" t="s">
        <v>384</v>
      </c>
      <c r="D729" s="77" t="s">
        <v>42</v>
      </c>
      <c r="E729" s="77" t="s">
        <v>3887</v>
      </c>
      <c r="F729" s="77" t="s">
        <v>12393</v>
      </c>
      <c r="G729" s="77" t="s">
        <v>3260</v>
      </c>
      <c r="H729" s="77" t="s">
        <v>44</v>
      </c>
      <c r="I729" s="77" t="s">
        <v>17</v>
      </c>
      <c r="J729" s="77" t="s">
        <v>19</v>
      </c>
      <c r="K729" s="78" t="s">
        <v>34</v>
      </c>
      <c r="L729" s="77" t="s">
        <v>98</v>
      </c>
      <c r="M729" s="74" t="s">
        <v>12474</v>
      </c>
      <c r="N729" s="74" t="s">
        <v>13</v>
      </c>
      <c r="O729" s="159"/>
      <c r="P729" s="77" t="s">
        <v>3888</v>
      </c>
      <c r="Q729" s="77" t="s">
        <v>35</v>
      </c>
      <c r="R729" s="77" t="s">
        <v>3887</v>
      </c>
      <c r="S729" s="77"/>
      <c r="T729" s="77" t="s">
        <v>9241</v>
      </c>
      <c r="U729" s="77" t="s">
        <v>9241</v>
      </c>
      <c r="V729" s="74" t="s">
        <v>97</v>
      </c>
      <c r="W729" s="100"/>
      <c r="X729" s="99"/>
      <c r="Y729" s="99"/>
      <c r="Z729" s="100"/>
      <c r="AA729" s="99"/>
      <c r="AB729" s="99"/>
      <c r="AC729" s="100" t="s">
        <v>3887</v>
      </c>
      <c r="AD729" s="100" t="s">
        <v>3889</v>
      </c>
      <c r="AE729" s="83"/>
      <c r="AF729" s="54"/>
      <c r="AG729" s="78" t="s">
        <v>10997</v>
      </c>
      <c r="AH729" s="77" t="s">
        <v>222</v>
      </c>
      <c r="AI729" s="77" t="s">
        <v>223</v>
      </c>
      <c r="AJ729" s="77" t="s">
        <v>386</v>
      </c>
      <c r="AK729" s="77" t="s">
        <v>711</v>
      </c>
      <c r="AL729" s="77" t="s">
        <v>712</v>
      </c>
      <c r="AM729" s="77" t="s">
        <v>25</v>
      </c>
      <c r="AN729" s="77" t="s">
        <v>389</v>
      </c>
      <c r="AO729" s="77" t="s">
        <v>3265</v>
      </c>
      <c r="AP729" s="77" t="s">
        <v>3266</v>
      </c>
      <c r="AQ729" s="77"/>
      <c r="AR729" s="79">
        <f>COUNTIF('Jalon + top _horaire passage'!A:A,A729)+IF(W729&lt;&gt;"",COUNTIF('Jalon + top _horaire passage'!A:A,W729),0)+IF(X729&lt;&gt;"",COUNTIF('Jalon + top _horaire passage'!A:A,X729),0)+IF(Y729&lt;&gt;"",COUNTIF('Jalon + top _horaire passage'!A:A,Y729),0)+IF(AA729&lt;&gt;"",COUNTIF('Jalon + top _horaire passage'!A:A,AA729),0)+IF(AB729&lt;&gt;"",COUNTIF('Jalon + top _horaire passage'!A:A,AB729),0)+IF(AD729&lt;&gt;"",COUNTIF('Jalon + top _horaire passage'!A:A,AD729),0)</f>
        <v>0</v>
      </c>
    </row>
    <row r="730" spans="1:44" x14ac:dyDescent="0.3">
      <c r="A730" s="77" t="s">
        <v>3890</v>
      </c>
      <c r="B730" s="77" t="s">
        <v>12802</v>
      </c>
      <c r="C730" s="78" t="s">
        <v>384</v>
      </c>
      <c r="D730" s="77" t="s">
        <v>42</v>
      </c>
      <c r="E730" s="77" t="s">
        <v>3890</v>
      </c>
      <c r="F730" s="77" t="s">
        <v>12393</v>
      </c>
      <c r="G730" s="77" t="s">
        <v>3260</v>
      </c>
      <c r="H730" s="77" t="s">
        <v>44</v>
      </c>
      <c r="I730" s="77" t="s">
        <v>17</v>
      </c>
      <c r="J730" s="77" t="s">
        <v>19</v>
      </c>
      <c r="K730" s="78" t="s">
        <v>34</v>
      </c>
      <c r="L730" s="77" t="s">
        <v>98</v>
      </c>
      <c r="M730" s="74" t="s">
        <v>12474</v>
      </c>
      <c r="N730" s="74" t="s">
        <v>13</v>
      </c>
      <c r="O730" s="159"/>
      <c r="P730" s="77" t="s">
        <v>3891</v>
      </c>
      <c r="Q730" s="77" t="s">
        <v>35</v>
      </c>
      <c r="R730" s="77" t="s">
        <v>3890</v>
      </c>
      <c r="S730" s="77"/>
      <c r="T730" s="77" t="s">
        <v>9241</v>
      </c>
      <c r="U730" s="77" t="s">
        <v>9241</v>
      </c>
      <c r="V730" s="74" t="s">
        <v>97</v>
      </c>
      <c r="W730" s="100"/>
      <c r="X730" s="99"/>
      <c r="Y730" s="99"/>
      <c r="Z730" s="100"/>
      <c r="AA730" s="99"/>
      <c r="AB730" s="99"/>
      <c r="AC730" s="100" t="s">
        <v>3890</v>
      </c>
      <c r="AD730" s="100" t="s">
        <v>3892</v>
      </c>
      <c r="AE730" s="83"/>
      <c r="AF730" s="54"/>
      <c r="AG730" s="78" t="s">
        <v>10997</v>
      </c>
      <c r="AH730" s="77" t="s">
        <v>222</v>
      </c>
      <c r="AI730" s="77" t="s">
        <v>223</v>
      </c>
      <c r="AJ730" s="77" t="s">
        <v>386</v>
      </c>
      <c r="AK730" s="77" t="s">
        <v>711</v>
      </c>
      <c r="AL730" s="77" t="s">
        <v>712</v>
      </c>
      <c r="AM730" s="77" t="s">
        <v>25</v>
      </c>
      <c r="AN730" s="77" t="s">
        <v>389</v>
      </c>
      <c r="AO730" s="77" t="s">
        <v>3265</v>
      </c>
      <c r="AP730" s="77" t="s">
        <v>3266</v>
      </c>
      <c r="AQ730" s="77"/>
      <c r="AR730" s="79">
        <f>COUNTIF('Jalon + top _horaire passage'!A:A,A730)+IF(W730&lt;&gt;"",COUNTIF('Jalon + top _horaire passage'!A:A,W730),0)+IF(X730&lt;&gt;"",COUNTIF('Jalon + top _horaire passage'!A:A,X730),0)+IF(Y730&lt;&gt;"",COUNTIF('Jalon + top _horaire passage'!A:A,Y730),0)+IF(AA730&lt;&gt;"",COUNTIF('Jalon + top _horaire passage'!A:A,AA730),0)+IF(AB730&lt;&gt;"",COUNTIF('Jalon + top _horaire passage'!A:A,AB730),0)+IF(AD730&lt;&gt;"",COUNTIF('Jalon + top _horaire passage'!A:A,AD730),0)</f>
        <v>0</v>
      </c>
    </row>
    <row r="731" spans="1:44" x14ac:dyDescent="0.3">
      <c r="A731" s="77" t="s">
        <v>3893</v>
      </c>
      <c r="B731" s="77" t="s">
        <v>12808</v>
      </c>
      <c r="C731" s="78" t="s">
        <v>384</v>
      </c>
      <c r="D731" s="77" t="s">
        <v>42</v>
      </c>
      <c r="E731" s="77" t="s">
        <v>3893</v>
      </c>
      <c r="F731" s="77" t="s">
        <v>12393</v>
      </c>
      <c r="G731" s="77" t="s">
        <v>3260</v>
      </c>
      <c r="H731" s="77" t="s">
        <v>44</v>
      </c>
      <c r="I731" s="77" t="s">
        <v>17</v>
      </c>
      <c r="J731" s="77" t="s">
        <v>19</v>
      </c>
      <c r="K731" s="78" t="s">
        <v>34</v>
      </c>
      <c r="L731" s="77" t="s">
        <v>98</v>
      </c>
      <c r="M731" s="74" t="s">
        <v>12474</v>
      </c>
      <c r="N731" s="74" t="s">
        <v>13</v>
      </c>
      <c r="O731" s="159"/>
      <c r="P731" s="77" t="s">
        <v>3894</v>
      </c>
      <c r="Q731" s="77" t="s">
        <v>35</v>
      </c>
      <c r="R731" s="77" t="s">
        <v>3893</v>
      </c>
      <c r="S731" s="77"/>
      <c r="T731" s="77" t="s">
        <v>9241</v>
      </c>
      <c r="U731" s="77" t="s">
        <v>9241</v>
      </c>
      <c r="V731" s="74" t="s">
        <v>97</v>
      </c>
      <c r="W731" s="100"/>
      <c r="X731" s="99"/>
      <c r="Y731" s="99"/>
      <c r="Z731" s="100"/>
      <c r="AA731" s="99"/>
      <c r="AB731" s="99"/>
      <c r="AC731" s="100" t="s">
        <v>3893</v>
      </c>
      <c r="AD731" s="100" t="s">
        <v>3895</v>
      </c>
      <c r="AE731" s="83"/>
      <c r="AF731" s="54"/>
      <c r="AG731" s="78" t="s">
        <v>10997</v>
      </c>
      <c r="AH731" s="77" t="s">
        <v>222</v>
      </c>
      <c r="AI731" s="77" t="s">
        <v>223</v>
      </c>
      <c r="AJ731" s="77" t="s">
        <v>386</v>
      </c>
      <c r="AK731" s="77" t="s">
        <v>711</v>
      </c>
      <c r="AL731" s="77" t="s">
        <v>712</v>
      </c>
      <c r="AM731" s="77" t="s">
        <v>25</v>
      </c>
      <c r="AN731" s="77" t="s">
        <v>389</v>
      </c>
      <c r="AO731" s="77" t="s">
        <v>3265</v>
      </c>
      <c r="AP731" s="77" t="s">
        <v>3266</v>
      </c>
      <c r="AQ731" s="77"/>
      <c r="AR731" s="79">
        <f>COUNTIF('Jalon + top _horaire passage'!A:A,A731)+IF(W731&lt;&gt;"",COUNTIF('Jalon + top _horaire passage'!A:A,W731),0)+IF(X731&lt;&gt;"",COUNTIF('Jalon + top _horaire passage'!A:A,X731),0)+IF(Y731&lt;&gt;"",COUNTIF('Jalon + top _horaire passage'!A:A,Y731),0)+IF(AA731&lt;&gt;"",COUNTIF('Jalon + top _horaire passage'!A:A,AA731),0)+IF(AB731&lt;&gt;"",COUNTIF('Jalon + top _horaire passage'!A:A,AB731),0)+IF(AD731&lt;&gt;"",COUNTIF('Jalon + top _horaire passage'!A:A,AD731),0)</f>
        <v>0</v>
      </c>
    </row>
    <row r="732" spans="1:44" x14ac:dyDescent="0.3">
      <c r="A732" s="77" t="s">
        <v>3896</v>
      </c>
      <c r="B732" s="77" t="s">
        <v>12805</v>
      </c>
      <c r="C732" s="78" t="s">
        <v>384</v>
      </c>
      <c r="D732" s="77" t="s">
        <v>42</v>
      </c>
      <c r="E732" s="77" t="s">
        <v>3896</v>
      </c>
      <c r="F732" s="77" t="s">
        <v>12393</v>
      </c>
      <c r="G732" s="77" t="s">
        <v>3260</v>
      </c>
      <c r="H732" s="77" t="s">
        <v>44</v>
      </c>
      <c r="I732" s="77" t="s">
        <v>17</v>
      </c>
      <c r="J732" s="77" t="s">
        <v>19</v>
      </c>
      <c r="K732" s="78" t="s">
        <v>34</v>
      </c>
      <c r="L732" s="77" t="s">
        <v>98</v>
      </c>
      <c r="M732" s="74" t="s">
        <v>12474</v>
      </c>
      <c r="N732" s="74" t="s">
        <v>13</v>
      </c>
      <c r="O732" s="159"/>
      <c r="P732" s="77" t="s">
        <v>3897</v>
      </c>
      <c r="Q732" s="77" t="s">
        <v>35</v>
      </c>
      <c r="R732" s="77" t="s">
        <v>3896</v>
      </c>
      <c r="S732" s="77"/>
      <c r="T732" s="77" t="s">
        <v>9241</v>
      </c>
      <c r="U732" s="77" t="s">
        <v>9241</v>
      </c>
      <c r="V732" s="74" t="s">
        <v>97</v>
      </c>
      <c r="W732" s="100"/>
      <c r="X732" s="99"/>
      <c r="Y732" s="99"/>
      <c r="Z732" s="100"/>
      <c r="AA732" s="100" t="s">
        <v>11037</v>
      </c>
      <c r="AB732" s="99"/>
      <c r="AC732" s="100" t="s">
        <v>3898</v>
      </c>
      <c r="AD732" s="100" t="s">
        <v>3899</v>
      </c>
      <c r="AE732" s="83"/>
      <c r="AF732" s="54"/>
      <c r="AG732" s="78" t="s">
        <v>10997</v>
      </c>
      <c r="AH732" s="77" t="s">
        <v>222</v>
      </c>
      <c r="AI732" s="77" t="s">
        <v>223</v>
      </c>
      <c r="AJ732" s="77" t="s">
        <v>386</v>
      </c>
      <c r="AK732" s="77" t="s">
        <v>711</v>
      </c>
      <c r="AL732" s="77" t="s">
        <v>712</v>
      </c>
      <c r="AM732" s="77" t="s">
        <v>25</v>
      </c>
      <c r="AN732" s="77" t="s">
        <v>389</v>
      </c>
      <c r="AO732" s="77" t="s">
        <v>3265</v>
      </c>
      <c r="AP732" s="77" t="s">
        <v>3266</v>
      </c>
      <c r="AQ732" s="77"/>
      <c r="AR732" s="79">
        <f>COUNTIF('Jalon + top _horaire passage'!A:A,A732)+IF(W732&lt;&gt;"",COUNTIF('Jalon + top _horaire passage'!A:A,W732),0)+IF(X732&lt;&gt;"",COUNTIF('Jalon + top _horaire passage'!A:A,X732),0)+IF(Y732&lt;&gt;"",COUNTIF('Jalon + top _horaire passage'!A:A,Y732),0)+IF(AA732&lt;&gt;"",COUNTIF('Jalon + top _horaire passage'!A:A,AA732),0)+IF(AB732&lt;&gt;"",COUNTIF('Jalon + top _horaire passage'!A:A,AB732),0)+IF(AD732&lt;&gt;"",COUNTIF('Jalon + top _horaire passage'!A:A,AD732),0)</f>
        <v>0</v>
      </c>
    </row>
    <row r="733" spans="1:44" x14ac:dyDescent="0.3">
      <c r="A733" s="77" t="s">
        <v>3900</v>
      </c>
      <c r="B733" s="77" t="s">
        <v>12804</v>
      </c>
      <c r="C733" s="78" t="s">
        <v>384</v>
      </c>
      <c r="D733" s="77" t="s">
        <v>42</v>
      </c>
      <c r="E733" s="77" t="s">
        <v>3900</v>
      </c>
      <c r="F733" s="77" t="s">
        <v>12393</v>
      </c>
      <c r="G733" s="77" t="s">
        <v>3260</v>
      </c>
      <c r="H733" s="77" t="s">
        <v>44</v>
      </c>
      <c r="I733" s="77" t="s">
        <v>17</v>
      </c>
      <c r="J733" s="77" t="s">
        <v>19</v>
      </c>
      <c r="K733" s="78" t="s">
        <v>34</v>
      </c>
      <c r="L733" s="77" t="s">
        <v>98</v>
      </c>
      <c r="M733" s="74" t="s">
        <v>12474</v>
      </c>
      <c r="N733" s="74" t="s">
        <v>13</v>
      </c>
      <c r="O733" s="159"/>
      <c r="P733" s="77" t="s">
        <v>3901</v>
      </c>
      <c r="Q733" s="77" t="s">
        <v>35</v>
      </c>
      <c r="R733" s="77" t="s">
        <v>3900</v>
      </c>
      <c r="S733" s="77"/>
      <c r="T733" s="77" t="s">
        <v>9241</v>
      </c>
      <c r="U733" s="77" t="s">
        <v>9241</v>
      </c>
      <c r="V733" s="74" t="s">
        <v>97</v>
      </c>
      <c r="W733" s="100"/>
      <c r="X733" s="99"/>
      <c r="Y733" s="99"/>
      <c r="Z733" s="100"/>
      <c r="AA733" s="99"/>
      <c r="AB733" s="99"/>
      <c r="AC733" s="100" t="s">
        <v>3900</v>
      </c>
      <c r="AD733" s="100" t="s">
        <v>3902</v>
      </c>
      <c r="AE733" s="83"/>
      <c r="AF733" s="54"/>
      <c r="AG733" s="78" t="s">
        <v>10997</v>
      </c>
      <c r="AH733" s="77" t="s">
        <v>222</v>
      </c>
      <c r="AI733" s="77" t="s">
        <v>223</v>
      </c>
      <c r="AJ733" s="77" t="s">
        <v>386</v>
      </c>
      <c r="AK733" s="77" t="s">
        <v>711</v>
      </c>
      <c r="AL733" s="77" t="s">
        <v>712</v>
      </c>
      <c r="AM733" s="77" t="s">
        <v>25</v>
      </c>
      <c r="AN733" s="77" t="s">
        <v>389</v>
      </c>
      <c r="AO733" s="77" t="s">
        <v>3265</v>
      </c>
      <c r="AP733" s="77" t="s">
        <v>3266</v>
      </c>
      <c r="AQ733" s="77"/>
      <c r="AR733" s="79">
        <f>COUNTIF('Jalon + top _horaire passage'!A:A,A733)+IF(W733&lt;&gt;"",COUNTIF('Jalon + top _horaire passage'!A:A,W733),0)+IF(X733&lt;&gt;"",COUNTIF('Jalon + top _horaire passage'!A:A,X733),0)+IF(Y733&lt;&gt;"",COUNTIF('Jalon + top _horaire passage'!A:A,Y733),0)+IF(AA733&lt;&gt;"",COUNTIF('Jalon + top _horaire passage'!A:A,AA733),0)+IF(AB733&lt;&gt;"",COUNTIF('Jalon + top _horaire passage'!A:A,AB733),0)+IF(AD733&lt;&gt;"",COUNTIF('Jalon + top _horaire passage'!A:A,AD733),0)</f>
        <v>0</v>
      </c>
    </row>
    <row r="734" spans="1:44" x14ac:dyDescent="0.3">
      <c r="A734" s="77" t="s">
        <v>3905</v>
      </c>
      <c r="B734" s="159">
        <v>0</v>
      </c>
      <c r="C734" s="78" t="s">
        <v>892</v>
      </c>
      <c r="D734" s="77" t="s">
        <v>42</v>
      </c>
      <c r="E734" s="77" t="s">
        <v>3903</v>
      </c>
      <c r="F734" s="77" t="s">
        <v>3904</v>
      </c>
      <c r="G734" s="77" t="s">
        <v>12401</v>
      </c>
      <c r="H734" s="77" t="s">
        <v>44</v>
      </c>
      <c r="I734" s="77" t="s">
        <v>221</v>
      </c>
      <c r="J734" s="77" t="s">
        <v>19</v>
      </c>
      <c r="K734" s="78" t="s">
        <v>376</v>
      </c>
      <c r="L734" s="77" t="s">
        <v>15</v>
      </c>
      <c r="M734" s="74" t="s">
        <v>12476</v>
      </c>
      <c r="N734" s="74" t="s">
        <v>13</v>
      </c>
      <c r="O734" s="159"/>
      <c r="P734" s="77" t="s">
        <v>3906</v>
      </c>
      <c r="Q734" s="77" t="s">
        <v>372</v>
      </c>
      <c r="R734" s="77" t="s">
        <v>3905</v>
      </c>
      <c r="S734" s="77" t="s">
        <v>892</v>
      </c>
      <c r="T734" s="77" t="s">
        <v>9241</v>
      </c>
      <c r="U734" s="77" t="s">
        <v>3907</v>
      </c>
      <c r="V734" s="74" t="s">
        <v>97</v>
      </c>
      <c r="W734" s="102" t="s">
        <v>3909</v>
      </c>
      <c r="X734" s="99"/>
      <c r="Y734" s="102"/>
      <c r="Z734" s="100"/>
      <c r="AA734" s="99"/>
      <c r="AB734" s="99"/>
      <c r="AC734" s="100"/>
      <c r="AD734" s="100" t="s">
        <v>3908</v>
      </c>
      <c r="AE734" s="83"/>
      <c r="AF734" s="54"/>
      <c r="AG734" s="78" t="s">
        <v>12882</v>
      </c>
      <c r="AH734" s="77" t="s">
        <v>1341</v>
      </c>
      <c r="AI734" s="77" t="s">
        <v>1342</v>
      </c>
      <c r="AJ734" s="77" t="s">
        <v>1342</v>
      </c>
      <c r="AK734" s="77" t="s">
        <v>1343</v>
      </c>
      <c r="AL734" s="77" t="s">
        <v>1344</v>
      </c>
      <c r="AM734" s="77" t="s">
        <v>1750</v>
      </c>
      <c r="AN734" s="77" t="s">
        <v>1751</v>
      </c>
      <c r="AO734" s="77" t="s">
        <v>1752</v>
      </c>
      <c r="AP734" s="77" t="s">
        <v>1753</v>
      </c>
      <c r="AQ734" s="77"/>
      <c r="AR734" s="79">
        <f>COUNTIF('Jalon + top _horaire passage'!A:A,A734)+IF(W734&lt;&gt;"",COUNTIF('Jalon + top _horaire passage'!A:A,W734),0)+IF(X734&lt;&gt;"",COUNTIF('Jalon + top _horaire passage'!A:A,X734),0)+IF(Y734&lt;&gt;"",COUNTIF('Jalon + top _horaire passage'!A:A,Y734),0)+IF(AA734&lt;&gt;"",COUNTIF('Jalon + top _horaire passage'!A:A,AA734),0)+IF(AB734&lt;&gt;"",COUNTIF('Jalon + top _horaire passage'!A:A,AB734),0)+IF(AD734&lt;&gt;"",COUNTIF('Jalon + top _horaire passage'!A:A,AD734),0)</f>
        <v>0</v>
      </c>
    </row>
    <row r="735" spans="1:44" x14ac:dyDescent="0.3">
      <c r="A735" s="77" t="s">
        <v>3911</v>
      </c>
      <c r="B735" s="159">
        <v>0</v>
      </c>
      <c r="C735" s="78" t="s">
        <v>892</v>
      </c>
      <c r="D735" s="77" t="s">
        <v>42</v>
      </c>
      <c r="E735" s="77" t="s">
        <v>3910</v>
      </c>
      <c r="F735" s="77" t="s">
        <v>3904</v>
      </c>
      <c r="G735" s="77" t="s">
        <v>12401</v>
      </c>
      <c r="H735" s="77" t="s">
        <v>44</v>
      </c>
      <c r="I735" s="77" t="s">
        <v>221</v>
      </c>
      <c r="J735" s="77" t="s">
        <v>19</v>
      </c>
      <c r="K735" s="78" t="s">
        <v>376</v>
      </c>
      <c r="L735" s="77" t="s">
        <v>15</v>
      </c>
      <c r="M735" s="74" t="s">
        <v>12476</v>
      </c>
      <c r="N735" s="74" t="s">
        <v>13</v>
      </c>
      <c r="O735" s="159"/>
      <c r="P735" s="77" t="s">
        <v>3912</v>
      </c>
      <c r="Q735" s="77" t="s">
        <v>372</v>
      </c>
      <c r="R735" s="77" t="s">
        <v>3911</v>
      </c>
      <c r="S735" s="77" t="s">
        <v>892</v>
      </c>
      <c r="T735" s="77" t="s">
        <v>9241</v>
      </c>
      <c r="U735" s="77" t="s">
        <v>3913</v>
      </c>
      <c r="V735" s="74" t="s">
        <v>97</v>
      </c>
      <c r="W735" s="102" t="s">
        <v>3909</v>
      </c>
      <c r="X735" s="99"/>
      <c r="Y735" s="102"/>
      <c r="Z735" s="100"/>
      <c r="AA735" s="99"/>
      <c r="AB735" s="99"/>
      <c r="AC735" s="100"/>
      <c r="AD735" s="100" t="s">
        <v>3914</v>
      </c>
      <c r="AE735" s="83"/>
      <c r="AF735" s="54"/>
      <c r="AG735" s="78" t="s">
        <v>12882</v>
      </c>
      <c r="AH735" s="77" t="s">
        <v>1341</v>
      </c>
      <c r="AI735" s="77" t="s">
        <v>1342</v>
      </c>
      <c r="AJ735" s="77" t="s">
        <v>1342</v>
      </c>
      <c r="AK735" s="77" t="s">
        <v>1343</v>
      </c>
      <c r="AL735" s="77" t="s">
        <v>1344</v>
      </c>
      <c r="AM735" s="77" t="s">
        <v>1750</v>
      </c>
      <c r="AN735" s="77" t="s">
        <v>1751</v>
      </c>
      <c r="AO735" s="77" t="s">
        <v>1752</v>
      </c>
      <c r="AP735" s="77" t="s">
        <v>1753</v>
      </c>
      <c r="AQ735" s="77"/>
      <c r="AR735" s="79">
        <f>COUNTIF('Jalon + top _horaire passage'!A:A,A735)+IF(W735&lt;&gt;"",COUNTIF('Jalon + top _horaire passage'!A:A,W735),0)+IF(X735&lt;&gt;"",COUNTIF('Jalon + top _horaire passage'!A:A,X735),0)+IF(Y735&lt;&gt;"",COUNTIF('Jalon + top _horaire passage'!A:A,Y735),0)+IF(AA735&lt;&gt;"",COUNTIF('Jalon + top _horaire passage'!A:A,AA735),0)+IF(AB735&lt;&gt;"",COUNTIF('Jalon + top _horaire passage'!A:A,AB735),0)+IF(AD735&lt;&gt;"",COUNTIF('Jalon + top _horaire passage'!A:A,AD735),0)</f>
        <v>0</v>
      </c>
    </row>
    <row r="736" spans="1:44" x14ac:dyDescent="0.3">
      <c r="A736" s="77" t="s">
        <v>3916</v>
      </c>
      <c r="B736" s="159">
        <v>0</v>
      </c>
      <c r="C736" s="78" t="s">
        <v>892</v>
      </c>
      <c r="D736" s="77" t="s">
        <v>42</v>
      </c>
      <c r="E736" s="77" t="s">
        <v>3915</v>
      </c>
      <c r="F736" s="77" t="s">
        <v>3904</v>
      </c>
      <c r="G736" s="77" t="s">
        <v>12401</v>
      </c>
      <c r="H736" s="77" t="s">
        <v>44</v>
      </c>
      <c r="I736" s="77" t="s">
        <v>221</v>
      </c>
      <c r="J736" s="77" t="s">
        <v>19</v>
      </c>
      <c r="K736" s="78" t="s">
        <v>376</v>
      </c>
      <c r="L736" s="77" t="s">
        <v>15</v>
      </c>
      <c r="M736" s="74" t="s">
        <v>12476</v>
      </c>
      <c r="N736" s="74" t="s">
        <v>13</v>
      </c>
      <c r="O736" s="159"/>
      <c r="P736" s="77" t="s">
        <v>3917</v>
      </c>
      <c r="Q736" s="77" t="s">
        <v>372</v>
      </c>
      <c r="R736" s="77" t="s">
        <v>3916</v>
      </c>
      <c r="S736" s="77" t="s">
        <v>892</v>
      </c>
      <c r="T736" s="77" t="s">
        <v>9241</v>
      </c>
      <c r="U736" s="77" t="s">
        <v>11897</v>
      </c>
      <c r="V736" s="74" t="s">
        <v>97</v>
      </c>
      <c r="W736" s="102" t="s">
        <v>3909</v>
      </c>
      <c r="X736" s="99"/>
      <c r="Y736" s="102"/>
      <c r="Z736" s="100"/>
      <c r="AA736" s="99"/>
      <c r="AB736" s="99"/>
      <c r="AC736" s="100"/>
      <c r="AD736" s="100" t="s">
        <v>3918</v>
      </c>
      <c r="AE736" s="83"/>
      <c r="AF736" s="54"/>
      <c r="AG736" s="78" t="s">
        <v>12882</v>
      </c>
      <c r="AH736" s="77" t="s">
        <v>1341</v>
      </c>
      <c r="AI736" s="77" t="s">
        <v>1342</v>
      </c>
      <c r="AJ736" s="77" t="s">
        <v>1342</v>
      </c>
      <c r="AK736" s="77" t="s">
        <v>1343</v>
      </c>
      <c r="AL736" s="77" t="s">
        <v>1344</v>
      </c>
      <c r="AM736" s="77" t="s">
        <v>1750</v>
      </c>
      <c r="AN736" s="77" t="s">
        <v>1751</v>
      </c>
      <c r="AO736" s="77" t="s">
        <v>1752</v>
      </c>
      <c r="AP736" s="77" t="s">
        <v>1753</v>
      </c>
      <c r="AQ736" s="77"/>
      <c r="AR736" s="79">
        <f>COUNTIF('Jalon + top _horaire passage'!A:A,A736)+IF(W736&lt;&gt;"",COUNTIF('Jalon + top _horaire passage'!A:A,W736),0)+IF(X736&lt;&gt;"",COUNTIF('Jalon + top _horaire passage'!A:A,X736),0)+IF(Y736&lt;&gt;"",COUNTIF('Jalon + top _horaire passage'!A:A,Y736),0)+IF(AA736&lt;&gt;"",COUNTIF('Jalon + top _horaire passage'!A:A,AA736),0)+IF(AB736&lt;&gt;"",COUNTIF('Jalon + top _horaire passage'!A:A,AB736),0)+IF(AD736&lt;&gt;"",COUNTIF('Jalon + top _horaire passage'!A:A,AD736),0)</f>
        <v>0</v>
      </c>
    </row>
    <row r="737" spans="1:44" x14ac:dyDescent="0.3">
      <c r="A737" s="77" t="s">
        <v>3920</v>
      </c>
      <c r="B737" s="159">
        <v>0</v>
      </c>
      <c r="C737" s="78" t="s">
        <v>892</v>
      </c>
      <c r="D737" s="77" t="s">
        <v>42</v>
      </c>
      <c r="E737" s="77" t="s">
        <v>3919</v>
      </c>
      <c r="F737" s="77" t="s">
        <v>3904</v>
      </c>
      <c r="G737" s="77" t="s">
        <v>12401</v>
      </c>
      <c r="H737" s="77" t="s">
        <v>44</v>
      </c>
      <c r="I737" s="77" t="s">
        <v>221</v>
      </c>
      <c r="J737" s="77" t="s">
        <v>19</v>
      </c>
      <c r="K737" s="78" t="s">
        <v>376</v>
      </c>
      <c r="L737" s="77" t="s">
        <v>15</v>
      </c>
      <c r="M737" s="74" t="s">
        <v>12476</v>
      </c>
      <c r="N737" s="74" t="s">
        <v>13</v>
      </c>
      <c r="O737" s="159"/>
      <c r="P737" s="77" t="s">
        <v>3921</v>
      </c>
      <c r="Q737" s="77" t="s">
        <v>372</v>
      </c>
      <c r="R737" s="77" t="s">
        <v>3920</v>
      </c>
      <c r="S737" s="77" t="s">
        <v>892</v>
      </c>
      <c r="T737" s="77" t="s">
        <v>9241</v>
      </c>
      <c r="U737" s="77" t="s">
        <v>3922</v>
      </c>
      <c r="V737" s="74" t="s">
        <v>97</v>
      </c>
      <c r="W737" s="102" t="s">
        <v>3909</v>
      </c>
      <c r="X737" s="99"/>
      <c r="Y737" s="102"/>
      <c r="Z737" s="100"/>
      <c r="AA737" s="99"/>
      <c r="AB737" s="99"/>
      <c r="AC737" s="100"/>
      <c r="AD737" s="100" t="s">
        <v>3923</v>
      </c>
      <c r="AE737" s="83"/>
      <c r="AF737" s="54"/>
      <c r="AG737" s="78" t="s">
        <v>12882</v>
      </c>
      <c r="AH737" s="77" t="s">
        <v>1341</v>
      </c>
      <c r="AI737" s="77" t="s">
        <v>1342</v>
      </c>
      <c r="AJ737" s="77" t="s">
        <v>1342</v>
      </c>
      <c r="AK737" s="77" t="s">
        <v>1343</v>
      </c>
      <c r="AL737" s="77" t="s">
        <v>1344</v>
      </c>
      <c r="AM737" s="77" t="s">
        <v>1750</v>
      </c>
      <c r="AN737" s="77" t="s">
        <v>1751</v>
      </c>
      <c r="AO737" s="77" t="s">
        <v>1752</v>
      </c>
      <c r="AP737" s="77" t="s">
        <v>1753</v>
      </c>
      <c r="AQ737" s="77"/>
      <c r="AR737" s="79">
        <f>COUNTIF('Jalon + top _horaire passage'!A:A,A737)+IF(W737&lt;&gt;"",COUNTIF('Jalon + top _horaire passage'!A:A,W737),0)+IF(X737&lt;&gt;"",COUNTIF('Jalon + top _horaire passage'!A:A,X737),0)+IF(Y737&lt;&gt;"",COUNTIF('Jalon + top _horaire passage'!A:A,Y737),0)+IF(AA737&lt;&gt;"",COUNTIF('Jalon + top _horaire passage'!A:A,AA737),0)+IF(AB737&lt;&gt;"",COUNTIF('Jalon + top _horaire passage'!A:A,AB737),0)+IF(AD737&lt;&gt;"",COUNTIF('Jalon + top _horaire passage'!A:A,AD737),0)</f>
        <v>0</v>
      </c>
    </row>
    <row r="738" spans="1:44" x14ac:dyDescent="0.3">
      <c r="A738" s="77" t="s">
        <v>3925</v>
      </c>
      <c r="B738" s="159">
        <v>0</v>
      </c>
      <c r="C738" s="78" t="s">
        <v>892</v>
      </c>
      <c r="D738" s="77" t="s">
        <v>42</v>
      </c>
      <c r="E738" s="77" t="s">
        <v>3924</v>
      </c>
      <c r="F738" s="77" t="s">
        <v>3904</v>
      </c>
      <c r="G738" s="77" t="s">
        <v>12401</v>
      </c>
      <c r="H738" s="77" t="s">
        <v>44</v>
      </c>
      <c r="I738" s="77" t="s">
        <v>221</v>
      </c>
      <c r="J738" s="77" t="s">
        <v>19</v>
      </c>
      <c r="K738" s="78" t="s">
        <v>376</v>
      </c>
      <c r="L738" s="77" t="s">
        <v>15</v>
      </c>
      <c r="M738" s="74" t="s">
        <v>12476</v>
      </c>
      <c r="N738" s="74" t="s">
        <v>13</v>
      </c>
      <c r="O738" s="159"/>
      <c r="P738" s="77" t="s">
        <v>3926</v>
      </c>
      <c r="Q738" s="77" t="s">
        <v>372</v>
      </c>
      <c r="R738" s="77" t="s">
        <v>3925</v>
      </c>
      <c r="S738" s="77" t="s">
        <v>892</v>
      </c>
      <c r="T738" s="77" t="s">
        <v>9241</v>
      </c>
      <c r="U738" s="77" t="s">
        <v>11898</v>
      </c>
      <c r="V738" s="74" t="s">
        <v>97</v>
      </c>
      <c r="W738" s="102" t="s">
        <v>3909</v>
      </c>
      <c r="X738" s="99"/>
      <c r="Y738" s="102"/>
      <c r="Z738" s="100"/>
      <c r="AA738" s="99"/>
      <c r="AB738" s="99"/>
      <c r="AC738" s="100"/>
      <c r="AD738" s="100" t="s">
        <v>3927</v>
      </c>
      <c r="AE738" s="83"/>
      <c r="AF738" s="54"/>
      <c r="AG738" s="78" t="s">
        <v>12882</v>
      </c>
      <c r="AH738" s="77" t="s">
        <v>1341</v>
      </c>
      <c r="AI738" s="77" t="s">
        <v>1342</v>
      </c>
      <c r="AJ738" s="77" t="s">
        <v>1342</v>
      </c>
      <c r="AK738" s="77" t="s">
        <v>1343</v>
      </c>
      <c r="AL738" s="77" t="s">
        <v>1344</v>
      </c>
      <c r="AM738" s="77" t="s">
        <v>1750</v>
      </c>
      <c r="AN738" s="77" t="s">
        <v>1751</v>
      </c>
      <c r="AO738" s="77" t="s">
        <v>1752</v>
      </c>
      <c r="AP738" s="77" t="s">
        <v>1753</v>
      </c>
      <c r="AQ738" s="77"/>
      <c r="AR738" s="79">
        <f>COUNTIF('Jalon + top _horaire passage'!A:A,A738)+IF(W738&lt;&gt;"",COUNTIF('Jalon + top _horaire passage'!A:A,W738),0)+IF(X738&lt;&gt;"",COUNTIF('Jalon + top _horaire passage'!A:A,X738),0)+IF(Y738&lt;&gt;"",COUNTIF('Jalon + top _horaire passage'!A:A,Y738),0)+IF(AA738&lt;&gt;"",COUNTIF('Jalon + top _horaire passage'!A:A,AA738),0)+IF(AB738&lt;&gt;"",COUNTIF('Jalon + top _horaire passage'!A:A,AB738),0)+IF(AD738&lt;&gt;"",COUNTIF('Jalon + top _horaire passage'!A:A,AD738),0)</f>
        <v>0</v>
      </c>
    </row>
    <row r="739" spans="1:44" x14ac:dyDescent="0.3">
      <c r="A739" s="77" t="s">
        <v>3929</v>
      </c>
      <c r="B739" s="159">
        <v>0</v>
      </c>
      <c r="C739" s="78" t="s">
        <v>892</v>
      </c>
      <c r="D739" s="77" t="s">
        <v>42</v>
      </c>
      <c r="E739" s="77" t="s">
        <v>3928</v>
      </c>
      <c r="F739" s="77" t="s">
        <v>3904</v>
      </c>
      <c r="G739" s="77" t="s">
        <v>12401</v>
      </c>
      <c r="H739" s="77" t="s">
        <v>44</v>
      </c>
      <c r="I739" s="77" t="s">
        <v>221</v>
      </c>
      <c r="J739" s="77" t="s">
        <v>19</v>
      </c>
      <c r="K739" s="78" t="s">
        <v>376</v>
      </c>
      <c r="L739" s="77" t="s">
        <v>15</v>
      </c>
      <c r="M739" s="74" t="s">
        <v>12476</v>
      </c>
      <c r="N739" s="74" t="s">
        <v>13</v>
      </c>
      <c r="O739" s="159"/>
      <c r="P739" s="77" t="s">
        <v>3930</v>
      </c>
      <c r="Q739" s="77" t="s">
        <v>372</v>
      </c>
      <c r="R739" s="77" t="s">
        <v>3929</v>
      </c>
      <c r="S739" s="77" t="s">
        <v>892</v>
      </c>
      <c r="T739" s="77" t="s">
        <v>9241</v>
      </c>
      <c r="U739" s="77" t="s">
        <v>3931</v>
      </c>
      <c r="V739" s="74" t="s">
        <v>97</v>
      </c>
      <c r="W739" s="102" t="s">
        <v>3909</v>
      </c>
      <c r="X739" s="99"/>
      <c r="Y739" s="102"/>
      <c r="Z739" s="100"/>
      <c r="AA739" s="99"/>
      <c r="AB739" s="99"/>
      <c r="AC739" s="100"/>
      <c r="AD739" s="100" t="s">
        <v>3932</v>
      </c>
      <c r="AE739" s="83"/>
      <c r="AF739" s="54"/>
      <c r="AG739" s="78" t="s">
        <v>12882</v>
      </c>
      <c r="AH739" s="77" t="s">
        <v>1341</v>
      </c>
      <c r="AI739" s="77" t="s">
        <v>1342</v>
      </c>
      <c r="AJ739" s="77" t="s">
        <v>1342</v>
      </c>
      <c r="AK739" s="77" t="s">
        <v>1343</v>
      </c>
      <c r="AL739" s="77" t="s">
        <v>1344</v>
      </c>
      <c r="AM739" s="77" t="s">
        <v>1750</v>
      </c>
      <c r="AN739" s="77" t="s">
        <v>1751</v>
      </c>
      <c r="AO739" s="77" t="s">
        <v>1752</v>
      </c>
      <c r="AP739" s="77" t="s">
        <v>1753</v>
      </c>
      <c r="AQ739" s="77"/>
      <c r="AR739" s="79">
        <f>COUNTIF('Jalon + top _horaire passage'!A:A,A739)+IF(W739&lt;&gt;"",COUNTIF('Jalon + top _horaire passage'!A:A,W739),0)+IF(X739&lt;&gt;"",COUNTIF('Jalon + top _horaire passage'!A:A,X739),0)+IF(Y739&lt;&gt;"",COUNTIF('Jalon + top _horaire passage'!A:A,Y739),0)+IF(AA739&lt;&gt;"",COUNTIF('Jalon + top _horaire passage'!A:A,AA739),0)+IF(AB739&lt;&gt;"",COUNTIF('Jalon + top _horaire passage'!A:A,AB739),0)+IF(AD739&lt;&gt;"",COUNTIF('Jalon + top _horaire passage'!A:A,AD739),0)</f>
        <v>0</v>
      </c>
    </row>
    <row r="740" spans="1:44" x14ac:dyDescent="0.3">
      <c r="A740" s="77" t="s">
        <v>3934</v>
      </c>
      <c r="B740" s="159">
        <v>0</v>
      </c>
      <c r="C740" s="78" t="s">
        <v>892</v>
      </c>
      <c r="D740" s="77" t="s">
        <v>42</v>
      </c>
      <c r="E740" s="77" t="s">
        <v>3933</v>
      </c>
      <c r="F740" s="77" t="s">
        <v>3904</v>
      </c>
      <c r="G740" s="77" t="s">
        <v>12401</v>
      </c>
      <c r="H740" s="77" t="s">
        <v>44</v>
      </c>
      <c r="I740" s="77" t="s">
        <v>221</v>
      </c>
      <c r="J740" s="77" t="s">
        <v>19</v>
      </c>
      <c r="K740" s="78" t="s">
        <v>376</v>
      </c>
      <c r="L740" s="77" t="s">
        <v>15</v>
      </c>
      <c r="M740" s="74" t="s">
        <v>12476</v>
      </c>
      <c r="N740" s="74" t="s">
        <v>13</v>
      </c>
      <c r="O740" s="159"/>
      <c r="P740" s="77" t="s">
        <v>3935</v>
      </c>
      <c r="Q740" s="77" t="s">
        <v>372</v>
      </c>
      <c r="R740" s="77" t="s">
        <v>3934</v>
      </c>
      <c r="S740" s="77" t="s">
        <v>892</v>
      </c>
      <c r="T740" s="77" t="s">
        <v>9241</v>
      </c>
      <c r="U740" s="77" t="s">
        <v>3936</v>
      </c>
      <c r="V740" s="74" t="s">
        <v>97</v>
      </c>
      <c r="W740" s="102" t="s">
        <v>3909</v>
      </c>
      <c r="X740" s="99"/>
      <c r="Y740" s="102"/>
      <c r="Z740" s="100"/>
      <c r="AA740" s="99"/>
      <c r="AB740" s="99"/>
      <c r="AC740" s="100"/>
      <c r="AD740" s="100" t="s">
        <v>3937</v>
      </c>
      <c r="AE740" s="83"/>
      <c r="AF740" s="54"/>
      <c r="AG740" s="78" t="s">
        <v>12882</v>
      </c>
      <c r="AH740" s="77" t="s">
        <v>1341</v>
      </c>
      <c r="AI740" s="77" t="s">
        <v>1342</v>
      </c>
      <c r="AJ740" s="77" t="s">
        <v>1342</v>
      </c>
      <c r="AK740" s="77" t="s">
        <v>1343</v>
      </c>
      <c r="AL740" s="77" t="s">
        <v>1344</v>
      </c>
      <c r="AM740" s="77" t="s">
        <v>1750</v>
      </c>
      <c r="AN740" s="77" t="s">
        <v>1751</v>
      </c>
      <c r="AO740" s="77" t="s">
        <v>1752</v>
      </c>
      <c r="AP740" s="77" t="s">
        <v>1753</v>
      </c>
      <c r="AQ740" s="77"/>
      <c r="AR740" s="79">
        <f>COUNTIF('Jalon + top _horaire passage'!A:A,A740)+IF(W740&lt;&gt;"",COUNTIF('Jalon + top _horaire passage'!A:A,W740),0)+IF(X740&lt;&gt;"",COUNTIF('Jalon + top _horaire passage'!A:A,X740),0)+IF(Y740&lt;&gt;"",COUNTIF('Jalon + top _horaire passage'!A:A,Y740),0)+IF(AA740&lt;&gt;"",COUNTIF('Jalon + top _horaire passage'!A:A,AA740),0)+IF(AB740&lt;&gt;"",COUNTIF('Jalon + top _horaire passage'!A:A,AB740),0)+IF(AD740&lt;&gt;"",COUNTIF('Jalon + top _horaire passage'!A:A,AD740),0)</f>
        <v>0</v>
      </c>
    </row>
    <row r="741" spans="1:44" x14ac:dyDescent="0.3">
      <c r="A741" s="77" t="s">
        <v>3939</v>
      </c>
      <c r="B741" s="159">
        <v>0</v>
      </c>
      <c r="C741" s="78" t="s">
        <v>892</v>
      </c>
      <c r="D741" s="77" t="s">
        <v>42</v>
      </c>
      <c r="E741" s="77" t="s">
        <v>3938</v>
      </c>
      <c r="F741" s="77" t="s">
        <v>3904</v>
      </c>
      <c r="G741" s="77" t="s">
        <v>12401</v>
      </c>
      <c r="H741" s="77" t="s">
        <v>44</v>
      </c>
      <c r="I741" s="77" t="s">
        <v>221</v>
      </c>
      <c r="J741" s="77" t="s">
        <v>19</v>
      </c>
      <c r="K741" s="78" t="s">
        <v>376</v>
      </c>
      <c r="L741" s="77" t="s">
        <v>15</v>
      </c>
      <c r="M741" s="74" t="s">
        <v>12476</v>
      </c>
      <c r="N741" s="74" t="s">
        <v>13</v>
      </c>
      <c r="O741" s="159"/>
      <c r="P741" s="77" t="s">
        <v>3940</v>
      </c>
      <c r="Q741" s="77" t="s">
        <v>372</v>
      </c>
      <c r="R741" s="77" t="s">
        <v>3939</v>
      </c>
      <c r="S741" s="77" t="s">
        <v>892</v>
      </c>
      <c r="T741" s="77" t="s">
        <v>9241</v>
      </c>
      <c r="U741" s="77" t="s">
        <v>3941</v>
      </c>
      <c r="V741" s="74" t="s">
        <v>97</v>
      </c>
      <c r="W741" s="102" t="s">
        <v>3909</v>
      </c>
      <c r="X741" s="99"/>
      <c r="Y741" s="102"/>
      <c r="Z741" s="100"/>
      <c r="AA741" s="99"/>
      <c r="AB741" s="99"/>
      <c r="AC741" s="100"/>
      <c r="AD741" s="100" t="s">
        <v>3942</v>
      </c>
      <c r="AE741" s="83"/>
      <c r="AF741" s="54"/>
      <c r="AG741" s="78" t="s">
        <v>12882</v>
      </c>
      <c r="AH741" s="77" t="s">
        <v>1341</v>
      </c>
      <c r="AI741" s="77" t="s">
        <v>1342</v>
      </c>
      <c r="AJ741" s="77" t="s">
        <v>1342</v>
      </c>
      <c r="AK741" s="77" t="s">
        <v>1343</v>
      </c>
      <c r="AL741" s="77" t="s">
        <v>1344</v>
      </c>
      <c r="AM741" s="77" t="s">
        <v>1750</v>
      </c>
      <c r="AN741" s="77" t="s">
        <v>1751</v>
      </c>
      <c r="AO741" s="77" t="s">
        <v>1752</v>
      </c>
      <c r="AP741" s="77" t="s">
        <v>1753</v>
      </c>
      <c r="AQ741" s="77"/>
      <c r="AR741" s="79">
        <f>COUNTIF('Jalon + top _horaire passage'!A:A,A741)+IF(W741&lt;&gt;"",COUNTIF('Jalon + top _horaire passage'!A:A,W741),0)+IF(X741&lt;&gt;"",COUNTIF('Jalon + top _horaire passage'!A:A,X741),0)+IF(Y741&lt;&gt;"",COUNTIF('Jalon + top _horaire passage'!A:A,Y741),0)+IF(AA741&lt;&gt;"",COUNTIF('Jalon + top _horaire passage'!A:A,AA741),0)+IF(AB741&lt;&gt;"",COUNTIF('Jalon + top _horaire passage'!A:A,AB741),0)+IF(AD741&lt;&gt;"",COUNTIF('Jalon + top _horaire passage'!A:A,AD741),0)</f>
        <v>0</v>
      </c>
    </row>
    <row r="742" spans="1:44" x14ac:dyDescent="0.3">
      <c r="A742" s="77" t="s">
        <v>3944</v>
      </c>
      <c r="B742" s="159">
        <v>0</v>
      </c>
      <c r="C742" s="78" t="s">
        <v>892</v>
      </c>
      <c r="D742" s="77" t="s">
        <v>42</v>
      </c>
      <c r="E742" s="77" t="s">
        <v>3943</v>
      </c>
      <c r="F742" s="77" t="s">
        <v>3904</v>
      </c>
      <c r="G742" s="77" t="s">
        <v>12401</v>
      </c>
      <c r="H742" s="77" t="s">
        <v>44</v>
      </c>
      <c r="I742" s="77" t="s">
        <v>221</v>
      </c>
      <c r="J742" s="77" t="s">
        <v>571</v>
      </c>
      <c r="K742" s="78" t="s">
        <v>376</v>
      </c>
      <c r="L742" s="77" t="s">
        <v>98</v>
      </c>
      <c r="M742" s="74" t="s">
        <v>12476</v>
      </c>
      <c r="N742" s="74" t="s">
        <v>13</v>
      </c>
      <c r="O742" s="159"/>
      <c r="P742" s="77" t="s">
        <v>3945</v>
      </c>
      <c r="Q742" s="77" t="s">
        <v>372</v>
      </c>
      <c r="R742" s="77" t="s">
        <v>3944</v>
      </c>
      <c r="S742" s="77" t="s">
        <v>892</v>
      </c>
      <c r="T742" s="77" t="s">
        <v>9241</v>
      </c>
      <c r="U742" s="77" t="s">
        <v>3946</v>
      </c>
      <c r="V742" s="74" t="s">
        <v>216</v>
      </c>
      <c r="W742" s="102" t="s">
        <v>3948</v>
      </c>
      <c r="X742" s="99"/>
      <c r="Y742" s="102"/>
      <c r="Z742" s="100"/>
      <c r="AA742" s="99"/>
      <c r="AB742" s="99"/>
      <c r="AC742" s="100"/>
      <c r="AD742" s="100" t="s">
        <v>3947</v>
      </c>
      <c r="AE742" s="83"/>
      <c r="AF742" s="54"/>
      <c r="AG742" s="78" t="s">
        <v>12307</v>
      </c>
      <c r="AH742" s="77" t="s">
        <v>1341</v>
      </c>
      <c r="AI742" s="77" t="s">
        <v>1342</v>
      </c>
      <c r="AJ742" s="77" t="s">
        <v>1342</v>
      </c>
      <c r="AK742" s="77" t="s">
        <v>1343</v>
      </c>
      <c r="AL742" s="77" t="s">
        <v>1344</v>
      </c>
      <c r="AM742" s="77" t="s">
        <v>1750</v>
      </c>
      <c r="AN742" s="77" t="s">
        <v>1751</v>
      </c>
      <c r="AO742" s="77" t="s">
        <v>1752</v>
      </c>
      <c r="AP742" s="77" t="s">
        <v>1753</v>
      </c>
      <c r="AQ742" s="77"/>
      <c r="AR742" s="79">
        <f>COUNTIF('Jalon + top _horaire passage'!A:A,A742)+IF(W742&lt;&gt;"",COUNTIF('Jalon + top _horaire passage'!A:A,W742),0)+IF(X742&lt;&gt;"",COUNTIF('Jalon + top _horaire passage'!A:A,X742),0)+IF(Y742&lt;&gt;"",COUNTIF('Jalon + top _horaire passage'!A:A,Y742),0)+IF(AA742&lt;&gt;"",COUNTIF('Jalon + top _horaire passage'!A:A,AA742),0)+IF(AB742&lt;&gt;"",COUNTIF('Jalon + top _horaire passage'!A:A,AB742),0)+IF(AD742&lt;&gt;"",COUNTIF('Jalon + top _horaire passage'!A:A,AD742),0)</f>
        <v>0</v>
      </c>
    </row>
    <row r="743" spans="1:44" x14ac:dyDescent="0.3">
      <c r="A743" s="77" t="s">
        <v>3950</v>
      </c>
      <c r="B743" s="159">
        <v>0</v>
      </c>
      <c r="C743" s="78" t="s">
        <v>165</v>
      </c>
      <c r="D743" s="77" t="s">
        <v>42</v>
      </c>
      <c r="E743" s="77" t="s">
        <v>3949</v>
      </c>
      <c r="F743" s="77" t="s">
        <v>1812</v>
      </c>
      <c r="G743" s="77" t="s">
        <v>1813</v>
      </c>
      <c r="H743" s="77" t="s">
        <v>44</v>
      </c>
      <c r="I743" s="77" t="s">
        <v>166</v>
      </c>
      <c r="J743" s="77" t="s">
        <v>19</v>
      </c>
      <c r="K743" s="78" t="s">
        <v>376</v>
      </c>
      <c r="L743" s="77" t="s">
        <v>15</v>
      </c>
      <c r="M743" s="74" t="s">
        <v>12473</v>
      </c>
      <c r="N743" s="74" t="s">
        <v>13</v>
      </c>
      <c r="O743" s="159"/>
      <c r="P743" s="77" t="s">
        <v>3951</v>
      </c>
      <c r="Q743" s="77" t="s">
        <v>372</v>
      </c>
      <c r="R743" s="77" t="s">
        <v>3950</v>
      </c>
      <c r="S743" s="77" t="s">
        <v>165</v>
      </c>
      <c r="T743" s="77"/>
      <c r="U743" s="101" t="s">
        <v>11992</v>
      </c>
      <c r="V743" s="74" t="s">
        <v>216</v>
      </c>
      <c r="W743" s="102" t="s">
        <v>3953</v>
      </c>
      <c r="X743" s="99" t="s">
        <v>12245</v>
      </c>
      <c r="Y743" s="102"/>
      <c r="Z743" s="100"/>
      <c r="AA743" s="99"/>
      <c r="AB743" s="99"/>
      <c r="AC743" s="100"/>
      <c r="AD743" s="100" t="s">
        <v>3952</v>
      </c>
      <c r="AE743" s="83"/>
      <c r="AF743" s="54"/>
      <c r="AG743" s="78" t="s">
        <v>12307</v>
      </c>
      <c r="AH743" s="77" t="s">
        <v>919</v>
      </c>
      <c r="AI743" s="77" t="s">
        <v>652</v>
      </c>
      <c r="AJ743" s="77" t="s">
        <v>167</v>
      </c>
      <c r="AK743" s="77" t="s">
        <v>168</v>
      </c>
      <c r="AL743" s="77" t="s">
        <v>169</v>
      </c>
      <c r="AM743" s="77" t="s">
        <v>170</v>
      </c>
      <c r="AN743" s="77" t="s">
        <v>171</v>
      </c>
      <c r="AO743" s="77" t="s">
        <v>172</v>
      </c>
      <c r="AP743" s="77" t="s">
        <v>173</v>
      </c>
      <c r="AQ743" s="77"/>
      <c r="AR743" s="79">
        <f>COUNTIF('Jalon + top _horaire passage'!A:A,A743)+IF(W743&lt;&gt;"",COUNTIF('Jalon + top _horaire passage'!A:A,W743),0)+IF(X743&lt;&gt;"",COUNTIF('Jalon + top _horaire passage'!A:A,X743),0)+IF(Y743&lt;&gt;"",COUNTIF('Jalon + top _horaire passage'!A:A,Y743),0)+IF(AA743&lt;&gt;"",COUNTIF('Jalon + top _horaire passage'!A:A,AA743),0)+IF(AB743&lt;&gt;"",COUNTIF('Jalon + top _horaire passage'!A:A,AB743),0)+IF(AD743&lt;&gt;"",COUNTIF('Jalon + top _horaire passage'!A:A,AD743),0)</f>
        <v>0</v>
      </c>
    </row>
    <row r="744" spans="1:44" x14ac:dyDescent="0.3">
      <c r="A744" s="77" t="s">
        <v>3954</v>
      </c>
      <c r="B744" s="159">
        <v>0</v>
      </c>
      <c r="C744" s="78" t="s">
        <v>165</v>
      </c>
      <c r="D744" s="77" t="s">
        <v>42</v>
      </c>
      <c r="E744" s="77" t="s">
        <v>3949</v>
      </c>
      <c r="F744" s="77" t="s">
        <v>1812</v>
      </c>
      <c r="G744" s="77" t="s">
        <v>1813</v>
      </c>
      <c r="H744" s="77" t="s">
        <v>44</v>
      </c>
      <c r="I744" s="77" t="s">
        <v>166</v>
      </c>
      <c r="J744" s="77" t="s">
        <v>19</v>
      </c>
      <c r="K744" s="78" t="s">
        <v>376</v>
      </c>
      <c r="L744" s="77" t="s">
        <v>15</v>
      </c>
      <c r="M744" s="74" t="s">
        <v>12473</v>
      </c>
      <c r="N744" s="74" t="s">
        <v>13</v>
      </c>
      <c r="O744" s="159"/>
      <c r="P744" s="77" t="s">
        <v>3955</v>
      </c>
      <c r="Q744" s="77" t="s">
        <v>372</v>
      </c>
      <c r="R744" s="77" t="s">
        <v>3954</v>
      </c>
      <c r="S744" s="77" t="s">
        <v>165</v>
      </c>
      <c r="T744" s="77"/>
      <c r="U744" s="101" t="s">
        <v>11993</v>
      </c>
      <c r="V744" s="74" t="s">
        <v>216</v>
      </c>
      <c r="W744" s="102" t="s">
        <v>3953</v>
      </c>
      <c r="X744" s="99" t="s">
        <v>12245</v>
      </c>
      <c r="Y744" s="102"/>
      <c r="Z744" s="100"/>
      <c r="AA744" s="99"/>
      <c r="AB744" s="99"/>
      <c r="AC744" s="100"/>
      <c r="AD744" s="100" t="s">
        <v>3956</v>
      </c>
      <c r="AE744" s="83"/>
      <c r="AF744" s="54"/>
      <c r="AG744" s="78" t="s">
        <v>12307</v>
      </c>
      <c r="AH744" s="77" t="s">
        <v>919</v>
      </c>
      <c r="AI744" s="77" t="s">
        <v>652</v>
      </c>
      <c r="AJ744" s="77" t="s">
        <v>167</v>
      </c>
      <c r="AK744" s="77" t="s">
        <v>168</v>
      </c>
      <c r="AL744" s="77" t="s">
        <v>169</v>
      </c>
      <c r="AM744" s="77" t="s">
        <v>170</v>
      </c>
      <c r="AN744" s="77" t="s">
        <v>171</v>
      </c>
      <c r="AO744" s="77" t="s">
        <v>172</v>
      </c>
      <c r="AP744" s="77" t="s">
        <v>173</v>
      </c>
      <c r="AQ744" s="77"/>
      <c r="AR744" s="79">
        <f>COUNTIF('Jalon + top _horaire passage'!A:A,A744)+IF(W744&lt;&gt;"",COUNTIF('Jalon + top _horaire passage'!A:A,W744),0)+IF(X744&lt;&gt;"",COUNTIF('Jalon + top _horaire passage'!A:A,X744),0)+IF(Y744&lt;&gt;"",COUNTIF('Jalon + top _horaire passage'!A:A,Y744),0)+IF(AA744&lt;&gt;"",COUNTIF('Jalon + top _horaire passage'!A:A,AA744),0)+IF(AB744&lt;&gt;"",COUNTIF('Jalon + top _horaire passage'!A:A,AB744),0)+IF(AD744&lt;&gt;"",COUNTIF('Jalon + top _horaire passage'!A:A,AD744),0)</f>
        <v>0</v>
      </c>
    </row>
    <row r="745" spans="1:44" x14ac:dyDescent="0.3">
      <c r="A745" s="77" t="s">
        <v>3957</v>
      </c>
      <c r="B745" s="159">
        <v>0</v>
      </c>
      <c r="C745" s="78" t="s">
        <v>165</v>
      </c>
      <c r="D745" s="77" t="s">
        <v>42</v>
      </c>
      <c r="E745" s="77" t="s">
        <v>3949</v>
      </c>
      <c r="F745" s="77" t="s">
        <v>1812</v>
      </c>
      <c r="G745" s="77" t="s">
        <v>1813</v>
      </c>
      <c r="H745" s="77" t="s">
        <v>44</v>
      </c>
      <c r="I745" s="77" t="s">
        <v>166</v>
      </c>
      <c r="J745" s="77" t="s">
        <v>19</v>
      </c>
      <c r="K745" s="78" t="s">
        <v>376</v>
      </c>
      <c r="L745" s="77" t="s">
        <v>15</v>
      </c>
      <c r="M745" s="74" t="s">
        <v>12473</v>
      </c>
      <c r="N745" s="74" t="s">
        <v>13</v>
      </c>
      <c r="O745" s="159"/>
      <c r="P745" s="77" t="s">
        <v>3958</v>
      </c>
      <c r="Q745" s="77" t="s">
        <v>372</v>
      </c>
      <c r="R745" s="77" t="s">
        <v>3957</v>
      </c>
      <c r="S745" s="77" t="s">
        <v>165</v>
      </c>
      <c r="T745" s="77"/>
      <c r="U745" s="101" t="s">
        <v>11994</v>
      </c>
      <c r="V745" s="74" t="s">
        <v>216</v>
      </c>
      <c r="W745" s="102" t="s">
        <v>3953</v>
      </c>
      <c r="X745" s="99" t="s">
        <v>12245</v>
      </c>
      <c r="Y745" s="102"/>
      <c r="Z745" s="100"/>
      <c r="AA745" s="99"/>
      <c r="AB745" s="99"/>
      <c r="AC745" s="100"/>
      <c r="AD745" s="100" t="s">
        <v>3959</v>
      </c>
      <c r="AE745" s="83"/>
      <c r="AF745" s="54"/>
      <c r="AG745" s="78" t="s">
        <v>12307</v>
      </c>
      <c r="AH745" s="77" t="s">
        <v>919</v>
      </c>
      <c r="AI745" s="77" t="s">
        <v>652</v>
      </c>
      <c r="AJ745" s="77" t="s">
        <v>167</v>
      </c>
      <c r="AK745" s="77" t="s">
        <v>168</v>
      </c>
      <c r="AL745" s="77" t="s">
        <v>169</v>
      </c>
      <c r="AM745" s="77" t="s">
        <v>170</v>
      </c>
      <c r="AN745" s="77" t="s">
        <v>171</v>
      </c>
      <c r="AO745" s="77" t="s">
        <v>172</v>
      </c>
      <c r="AP745" s="77" t="s">
        <v>173</v>
      </c>
      <c r="AQ745" s="77"/>
      <c r="AR745" s="79">
        <f>COUNTIF('Jalon + top _horaire passage'!A:A,A745)+IF(W745&lt;&gt;"",COUNTIF('Jalon + top _horaire passage'!A:A,W745),0)+IF(X745&lt;&gt;"",COUNTIF('Jalon + top _horaire passage'!A:A,X745),0)+IF(Y745&lt;&gt;"",COUNTIF('Jalon + top _horaire passage'!A:A,Y745),0)+IF(AA745&lt;&gt;"",COUNTIF('Jalon + top _horaire passage'!A:A,AA745),0)+IF(AB745&lt;&gt;"",COUNTIF('Jalon + top _horaire passage'!A:A,AB745),0)+IF(AD745&lt;&gt;"",COUNTIF('Jalon + top _horaire passage'!A:A,AD745),0)</f>
        <v>0</v>
      </c>
    </row>
    <row r="746" spans="1:44" x14ac:dyDescent="0.3">
      <c r="A746" s="77" t="s">
        <v>3961</v>
      </c>
      <c r="B746" s="159">
        <v>0</v>
      </c>
      <c r="C746" s="78" t="s">
        <v>384</v>
      </c>
      <c r="D746" s="77" t="s">
        <v>42</v>
      </c>
      <c r="E746" s="77" t="s">
        <v>3960</v>
      </c>
      <c r="F746" s="77" t="s">
        <v>379</v>
      </c>
      <c r="G746" s="77" t="s">
        <v>380</v>
      </c>
      <c r="H746" s="77" t="s">
        <v>44</v>
      </c>
      <c r="I746" s="77" t="s">
        <v>17</v>
      </c>
      <c r="J746" s="77" t="s">
        <v>19</v>
      </c>
      <c r="K746" s="78" t="s">
        <v>376</v>
      </c>
      <c r="L746" s="77" t="s">
        <v>98</v>
      </c>
      <c r="M746" s="74" t="s">
        <v>12474</v>
      </c>
      <c r="N746" s="74" t="s">
        <v>13</v>
      </c>
      <c r="O746" s="159"/>
      <c r="P746" s="77" t="s">
        <v>3962</v>
      </c>
      <c r="Q746" s="77" t="s">
        <v>372</v>
      </c>
      <c r="R746" s="77" t="s">
        <v>3961</v>
      </c>
      <c r="S746" s="77" t="s">
        <v>384</v>
      </c>
      <c r="T746" s="77" t="s">
        <v>9241</v>
      </c>
      <c r="U746" s="77" t="s">
        <v>3963</v>
      </c>
      <c r="V746" s="74" t="s">
        <v>97</v>
      </c>
      <c r="W746" s="102" t="s">
        <v>392</v>
      </c>
      <c r="X746" s="99"/>
      <c r="Y746" s="102"/>
      <c r="Z746" s="100"/>
      <c r="AA746" s="99"/>
      <c r="AB746" s="99"/>
      <c r="AC746" s="100"/>
      <c r="AD746" s="100" t="s">
        <v>3964</v>
      </c>
      <c r="AE746" s="83"/>
      <c r="AF746" s="54"/>
      <c r="AG746" s="78" t="s">
        <v>12882</v>
      </c>
      <c r="AH746" s="77" t="s">
        <v>222</v>
      </c>
      <c r="AI746" s="77" t="s">
        <v>223</v>
      </c>
      <c r="AJ746" s="77" t="s">
        <v>386</v>
      </c>
      <c r="AK746" s="77" t="s">
        <v>387</v>
      </c>
      <c r="AL746" s="77" t="s">
        <v>388</v>
      </c>
      <c r="AM746" s="77" t="s">
        <v>25</v>
      </c>
      <c r="AN746" s="77" t="s">
        <v>389</v>
      </c>
      <c r="AO746" s="77" t="s">
        <v>390</v>
      </c>
      <c r="AP746" s="77" t="s">
        <v>391</v>
      </c>
      <c r="AQ746" s="77"/>
      <c r="AR746" s="79">
        <f>COUNTIF('Jalon + top _horaire passage'!A:A,A746)+IF(W746&lt;&gt;"",COUNTIF('Jalon + top _horaire passage'!A:A,W746),0)+IF(X746&lt;&gt;"",COUNTIF('Jalon + top _horaire passage'!A:A,X746),0)+IF(Y746&lt;&gt;"",COUNTIF('Jalon + top _horaire passage'!A:A,Y746),0)+IF(AA746&lt;&gt;"",COUNTIF('Jalon + top _horaire passage'!A:A,AA746),0)+IF(AB746&lt;&gt;"",COUNTIF('Jalon + top _horaire passage'!A:A,AB746),0)+IF(AD746&lt;&gt;"",COUNTIF('Jalon + top _horaire passage'!A:A,AD746),0)</f>
        <v>0</v>
      </c>
    </row>
    <row r="747" spans="1:44" x14ac:dyDescent="0.3">
      <c r="A747" s="77" t="s">
        <v>3966</v>
      </c>
      <c r="B747" s="159">
        <v>0</v>
      </c>
      <c r="C747" s="78" t="s">
        <v>384</v>
      </c>
      <c r="D747" s="77" t="s">
        <v>42</v>
      </c>
      <c r="E747" s="77" t="s">
        <v>3965</v>
      </c>
      <c r="F747" s="77" t="s">
        <v>379</v>
      </c>
      <c r="G747" s="77" t="s">
        <v>380</v>
      </c>
      <c r="H747" s="77" t="s">
        <v>44</v>
      </c>
      <c r="I747" s="77" t="s">
        <v>17</v>
      </c>
      <c r="J747" s="77" t="s">
        <v>19</v>
      </c>
      <c r="K747" s="78" t="s">
        <v>376</v>
      </c>
      <c r="L747" s="77" t="s">
        <v>98</v>
      </c>
      <c r="M747" s="74" t="s">
        <v>12474</v>
      </c>
      <c r="N747" s="74" t="s">
        <v>13</v>
      </c>
      <c r="O747" s="159"/>
      <c r="P747" s="77" t="s">
        <v>3967</v>
      </c>
      <c r="Q747" s="77" t="s">
        <v>372</v>
      </c>
      <c r="R747" s="77" t="s">
        <v>3966</v>
      </c>
      <c r="S747" s="77" t="s">
        <v>384</v>
      </c>
      <c r="T747" s="77" t="s">
        <v>9241</v>
      </c>
      <c r="U747" s="77" t="s">
        <v>3968</v>
      </c>
      <c r="V747" s="74" t="s">
        <v>97</v>
      </c>
      <c r="W747" s="102" t="s">
        <v>392</v>
      </c>
      <c r="X747" s="99"/>
      <c r="Y747" s="102"/>
      <c r="Z747" s="100"/>
      <c r="AA747" s="99"/>
      <c r="AB747" s="99"/>
      <c r="AC747" s="100"/>
      <c r="AD747" s="100" t="s">
        <v>3969</v>
      </c>
      <c r="AE747" s="83"/>
      <c r="AF747" s="54"/>
      <c r="AG747" s="78" t="s">
        <v>12882</v>
      </c>
      <c r="AH747" s="77" t="s">
        <v>222</v>
      </c>
      <c r="AI747" s="77" t="s">
        <v>223</v>
      </c>
      <c r="AJ747" s="77" t="s">
        <v>386</v>
      </c>
      <c r="AK747" s="77" t="s">
        <v>387</v>
      </c>
      <c r="AL747" s="77" t="s">
        <v>388</v>
      </c>
      <c r="AM747" s="77" t="s">
        <v>25</v>
      </c>
      <c r="AN747" s="77" t="s">
        <v>389</v>
      </c>
      <c r="AO747" s="77" t="s">
        <v>390</v>
      </c>
      <c r="AP747" s="77" t="s">
        <v>391</v>
      </c>
      <c r="AQ747" s="77"/>
      <c r="AR747" s="79">
        <f>COUNTIF('Jalon + top _horaire passage'!A:A,A747)+IF(W747&lt;&gt;"",COUNTIF('Jalon + top _horaire passage'!A:A,W747),0)+IF(X747&lt;&gt;"",COUNTIF('Jalon + top _horaire passage'!A:A,X747),0)+IF(Y747&lt;&gt;"",COUNTIF('Jalon + top _horaire passage'!A:A,Y747),0)+IF(AA747&lt;&gt;"",COUNTIF('Jalon + top _horaire passage'!A:A,AA747),0)+IF(AB747&lt;&gt;"",COUNTIF('Jalon + top _horaire passage'!A:A,AB747),0)+IF(AD747&lt;&gt;"",COUNTIF('Jalon + top _horaire passage'!A:A,AD747),0)</f>
        <v>0</v>
      </c>
    </row>
    <row r="748" spans="1:44" x14ac:dyDescent="0.3">
      <c r="A748" s="77" t="s">
        <v>3971</v>
      </c>
      <c r="B748" s="159">
        <v>0</v>
      </c>
      <c r="C748" s="78" t="s">
        <v>384</v>
      </c>
      <c r="D748" s="77" t="s">
        <v>42</v>
      </c>
      <c r="E748" s="77" t="s">
        <v>3970</v>
      </c>
      <c r="F748" s="77" t="s">
        <v>379</v>
      </c>
      <c r="G748" s="77" t="s">
        <v>380</v>
      </c>
      <c r="H748" s="77" t="s">
        <v>44</v>
      </c>
      <c r="I748" s="77" t="s">
        <v>17</v>
      </c>
      <c r="J748" s="77" t="s">
        <v>19</v>
      </c>
      <c r="K748" s="78" t="s">
        <v>376</v>
      </c>
      <c r="L748" s="77" t="s">
        <v>98</v>
      </c>
      <c r="M748" s="74" t="s">
        <v>12474</v>
      </c>
      <c r="N748" s="74" t="s">
        <v>13</v>
      </c>
      <c r="O748" s="159"/>
      <c r="P748" s="77" t="s">
        <v>3972</v>
      </c>
      <c r="Q748" s="77" t="s">
        <v>372</v>
      </c>
      <c r="R748" s="77" t="s">
        <v>3971</v>
      </c>
      <c r="S748" s="77" t="s">
        <v>384</v>
      </c>
      <c r="T748" s="77" t="s">
        <v>9241</v>
      </c>
      <c r="U748" s="77" t="s">
        <v>3973</v>
      </c>
      <c r="V748" s="74" t="s">
        <v>97</v>
      </c>
      <c r="W748" s="102" t="s">
        <v>392</v>
      </c>
      <c r="X748" s="99"/>
      <c r="Y748" s="102"/>
      <c r="Z748" s="100"/>
      <c r="AA748" s="99"/>
      <c r="AB748" s="99"/>
      <c r="AC748" s="100"/>
      <c r="AD748" s="100" t="s">
        <v>3974</v>
      </c>
      <c r="AE748" s="83"/>
      <c r="AF748" s="54"/>
      <c r="AG748" s="78" t="s">
        <v>12882</v>
      </c>
      <c r="AH748" s="77" t="s">
        <v>222</v>
      </c>
      <c r="AI748" s="77" t="s">
        <v>223</v>
      </c>
      <c r="AJ748" s="77" t="s">
        <v>386</v>
      </c>
      <c r="AK748" s="77" t="s">
        <v>387</v>
      </c>
      <c r="AL748" s="77" t="s">
        <v>388</v>
      </c>
      <c r="AM748" s="77" t="s">
        <v>25</v>
      </c>
      <c r="AN748" s="77" t="s">
        <v>389</v>
      </c>
      <c r="AO748" s="77" t="s">
        <v>390</v>
      </c>
      <c r="AP748" s="77" t="s">
        <v>391</v>
      </c>
      <c r="AQ748" s="77"/>
      <c r="AR748" s="79">
        <f>COUNTIF('Jalon + top _horaire passage'!A:A,A748)+IF(W748&lt;&gt;"",COUNTIF('Jalon + top _horaire passage'!A:A,W748),0)+IF(X748&lt;&gt;"",COUNTIF('Jalon + top _horaire passage'!A:A,X748),0)+IF(Y748&lt;&gt;"",COUNTIF('Jalon + top _horaire passage'!A:A,Y748),0)+IF(AA748&lt;&gt;"",COUNTIF('Jalon + top _horaire passage'!A:A,AA748),0)+IF(AB748&lt;&gt;"",COUNTIF('Jalon + top _horaire passage'!A:A,AB748),0)+IF(AD748&lt;&gt;"",COUNTIF('Jalon + top _horaire passage'!A:A,AD748),0)</f>
        <v>0</v>
      </c>
    </row>
    <row r="749" spans="1:44" x14ac:dyDescent="0.3">
      <c r="A749" s="77" t="s">
        <v>3975</v>
      </c>
      <c r="B749" s="159" t="s">
        <v>12627</v>
      </c>
      <c r="C749" s="78" t="s">
        <v>829</v>
      </c>
      <c r="D749" s="77" t="s">
        <v>42</v>
      </c>
      <c r="E749" s="77" t="s">
        <v>3975</v>
      </c>
      <c r="F749" s="77" t="s">
        <v>12350</v>
      </c>
      <c r="G749" s="77" t="s">
        <v>12351</v>
      </c>
      <c r="H749" s="77" t="s">
        <v>44</v>
      </c>
      <c r="I749" s="77" t="s">
        <v>221</v>
      </c>
      <c r="J749" s="77" t="s">
        <v>19</v>
      </c>
      <c r="K749" s="78" t="s">
        <v>34</v>
      </c>
      <c r="L749" s="77" t="s">
        <v>15</v>
      </c>
      <c r="M749" s="74" t="s">
        <v>12473</v>
      </c>
      <c r="N749" s="74" t="s">
        <v>13</v>
      </c>
      <c r="O749" s="159"/>
      <c r="P749" s="77" t="s">
        <v>3976</v>
      </c>
      <c r="Q749" s="77" t="s">
        <v>35</v>
      </c>
      <c r="R749" s="77" t="s">
        <v>3975</v>
      </c>
      <c r="S749" s="77"/>
      <c r="T749" s="77"/>
      <c r="U749" s="77" t="s">
        <v>3975</v>
      </c>
      <c r="V749" s="74" t="s">
        <v>97</v>
      </c>
      <c r="W749" s="100"/>
      <c r="X749" s="99"/>
      <c r="Y749" s="99"/>
      <c r="Z749" s="100"/>
      <c r="AA749" s="99" t="s">
        <v>3979</v>
      </c>
      <c r="AB749" s="99"/>
      <c r="AC749" s="100" t="s">
        <v>3977</v>
      </c>
      <c r="AD749" s="100" t="s">
        <v>3978</v>
      </c>
      <c r="AE749" s="83"/>
      <c r="AF749" s="54"/>
      <c r="AG749" s="78" t="s">
        <v>10999</v>
      </c>
      <c r="AH749" s="77" t="s">
        <v>222</v>
      </c>
      <c r="AI749" s="77" t="s">
        <v>830</v>
      </c>
      <c r="AJ749" s="77" t="s">
        <v>831</v>
      </c>
      <c r="AK749" s="77" t="s">
        <v>832</v>
      </c>
      <c r="AL749" s="77" t="s">
        <v>833</v>
      </c>
      <c r="AM749" s="77" t="s">
        <v>227</v>
      </c>
      <c r="AN749" s="77" t="s">
        <v>834</v>
      </c>
      <c r="AO749" s="77" t="s">
        <v>835</v>
      </c>
      <c r="AP749" s="77" t="s">
        <v>836</v>
      </c>
      <c r="AQ749" s="77"/>
      <c r="AR749" s="79">
        <f>COUNTIF('Jalon + top _horaire passage'!A:A,A749)+IF(W749&lt;&gt;"",COUNTIF('Jalon + top _horaire passage'!A:A,W749),0)+IF(X749&lt;&gt;"",COUNTIF('Jalon + top _horaire passage'!A:A,X749),0)+IF(Y749&lt;&gt;"",COUNTIF('Jalon + top _horaire passage'!A:A,Y749),0)+IF(AA749&lt;&gt;"",COUNTIF('Jalon + top _horaire passage'!A:A,AA749),0)+IF(AB749&lt;&gt;"",COUNTIF('Jalon + top _horaire passage'!A:A,AB749),0)+IF(AD749&lt;&gt;"",COUNTIF('Jalon + top _horaire passage'!A:A,AD749),0)</f>
        <v>0</v>
      </c>
    </row>
    <row r="750" spans="1:44" x14ac:dyDescent="0.3">
      <c r="A750" s="77" t="s">
        <v>3980</v>
      </c>
      <c r="B750" s="159" t="s">
        <v>12</v>
      </c>
      <c r="C750" s="78" t="s">
        <v>59</v>
      </c>
      <c r="D750" s="77" t="s">
        <v>42</v>
      </c>
      <c r="E750" s="77" t="s">
        <v>3980</v>
      </c>
      <c r="F750" s="77" t="s">
        <v>56</v>
      </c>
      <c r="G750" s="77" t="s">
        <v>58</v>
      </c>
      <c r="H750" s="77" t="s">
        <v>44</v>
      </c>
      <c r="I750" s="77" t="s">
        <v>17</v>
      </c>
      <c r="J750" s="77" t="s">
        <v>19</v>
      </c>
      <c r="K750" s="78" t="s">
        <v>34</v>
      </c>
      <c r="L750" s="77" t="s">
        <v>98</v>
      </c>
      <c r="M750" s="74" t="s">
        <v>12473</v>
      </c>
      <c r="N750" s="74" t="s">
        <v>13</v>
      </c>
      <c r="O750" s="159"/>
      <c r="P750" s="77" t="s">
        <v>3981</v>
      </c>
      <c r="Q750" s="77" t="s">
        <v>30</v>
      </c>
      <c r="R750" s="77" t="s">
        <v>3980</v>
      </c>
      <c r="S750" s="77"/>
      <c r="T750" s="77"/>
      <c r="U750" s="77" t="s">
        <v>11546</v>
      </c>
      <c r="V750" s="74" t="s">
        <v>97</v>
      </c>
      <c r="W750" s="100"/>
      <c r="X750" s="99"/>
      <c r="Y750" s="99"/>
      <c r="Z750" s="100"/>
      <c r="AA750" s="99" t="s">
        <v>3984</v>
      </c>
      <c r="AB750" s="99"/>
      <c r="AC750" s="100" t="s">
        <v>3982</v>
      </c>
      <c r="AD750" s="100" t="s">
        <v>3983</v>
      </c>
      <c r="AE750" s="83"/>
      <c r="AF750" s="54"/>
      <c r="AG750" s="78" t="s">
        <v>10997</v>
      </c>
      <c r="AH750" s="77" t="s">
        <v>20</v>
      </c>
      <c r="AI750" s="77" t="s">
        <v>305</v>
      </c>
      <c r="AJ750" s="77" t="s">
        <v>920</v>
      </c>
      <c r="AK750" s="77" t="s">
        <v>921</v>
      </c>
      <c r="AL750" s="77" t="s">
        <v>922</v>
      </c>
      <c r="AM750" s="77" t="s">
        <v>25</v>
      </c>
      <c r="AN750" s="77" t="s">
        <v>309</v>
      </c>
      <c r="AO750" s="77" t="s">
        <v>923</v>
      </c>
      <c r="AP750" s="77" t="s">
        <v>924</v>
      </c>
      <c r="AQ750" s="77"/>
      <c r="AR750" s="79">
        <f>COUNTIF('Jalon + top _horaire passage'!A:A,A750)+IF(W750&lt;&gt;"",COUNTIF('Jalon + top _horaire passage'!A:A,W750),0)+IF(X750&lt;&gt;"",COUNTIF('Jalon + top _horaire passage'!A:A,X750),0)+IF(Y750&lt;&gt;"",COUNTIF('Jalon + top _horaire passage'!A:A,Y750),0)+IF(AA750&lt;&gt;"",COUNTIF('Jalon + top _horaire passage'!A:A,AA750),0)+IF(AB750&lt;&gt;"",COUNTIF('Jalon + top _horaire passage'!A:A,AB750),0)+IF(AD750&lt;&gt;"",COUNTIF('Jalon + top _horaire passage'!A:A,AD750),0)</f>
        <v>0</v>
      </c>
    </row>
    <row r="751" spans="1:44" x14ac:dyDescent="0.3">
      <c r="A751" s="77" t="s">
        <v>3985</v>
      </c>
      <c r="B751" s="159" t="s">
        <v>12</v>
      </c>
      <c r="C751" s="78" t="s">
        <v>59</v>
      </c>
      <c r="D751" s="77" t="s">
        <v>42</v>
      </c>
      <c r="E751" s="77" t="s">
        <v>3985</v>
      </c>
      <c r="F751" s="77" t="s">
        <v>56</v>
      </c>
      <c r="G751" s="77" t="s">
        <v>58</v>
      </c>
      <c r="H751" s="77" t="s">
        <v>44</v>
      </c>
      <c r="I751" s="77" t="s">
        <v>17</v>
      </c>
      <c r="J751" s="77" t="s">
        <v>19</v>
      </c>
      <c r="K751" s="78" t="s">
        <v>34</v>
      </c>
      <c r="L751" s="77" t="s">
        <v>98</v>
      </c>
      <c r="M751" s="74" t="s">
        <v>12473</v>
      </c>
      <c r="N751" s="74" t="s">
        <v>13</v>
      </c>
      <c r="O751" s="159"/>
      <c r="P751" s="77" t="s">
        <v>3986</v>
      </c>
      <c r="Q751" s="77" t="s">
        <v>30</v>
      </c>
      <c r="R751" s="77" t="s">
        <v>3985</v>
      </c>
      <c r="S751" s="77"/>
      <c r="T751" s="77"/>
      <c r="U751" s="77" t="s">
        <v>11547</v>
      </c>
      <c r="V751" s="74" t="s">
        <v>97</v>
      </c>
      <c r="W751" s="100"/>
      <c r="X751" s="99"/>
      <c r="Y751" s="99"/>
      <c r="Z751" s="100"/>
      <c r="AA751" s="99" t="s">
        <v>3989</v>
      </c>
      <c r="AB751" s="99"/>
      <c r="AC751" s="100" t="s">
        <v>3987</v>
      </c>
      <c r="AD751" s="100" t="s">
        <v>3988</v>
      </c>
      <c r="AE751" s="83"/>
      <c r="AF751" s="54"/>
      <c r="AG751" s="78" t="s">
        <v>10997</v>
      </c>
      <c r="AH751" s="77" t="s">
        <v>20</v>
      </c>
      <c r="AI751" s="77" t="s">
        <v>305</v>
      </c>
      <c r="AJ751" s="77" t="s">
        <v>920</v>
      </c>
      <c r="AK751" s="77" t="s">
        <v>921</v>
      </c>
      <c r="AL751" s="77" t="s">
        <v>922</v>
      </c>
      <c r="AM751" s="77" t="s">
        <v>25</v>
      </c>
      <c r="AN751" s="77" t="s">
        <v>309</v>
      </c>
      <c r="AO751" s="77" t="s">
        <v>923</v>
      </c>
      <c r="AP751" s="77" t="s">
        <v>924</v>
      </c>
      <c r="AQ751" s="77"/>
      <c r="AR751" s="79">
        <f>COUNTIF('Jalon + top _horaire passage'!A:A,A751)+IF(W751&lt;&gt;"",COUNTIF('Jalon + top _horaire passage'!A:A,W751),0)+IF(X751&lt;&gt;"",COUNTIF('Jalon + top _horaire passage'!A:A,X751),0)+IF(Y751&lt;&gt;"",COUNTIF('Jalon + top _horaire passage'!A:A,Y751),0)+IF(AA751&lt;&gt;"",COUNTIF('Jalon + top _horaire passage'!A:A,AA751),0)+IF(AB751&lt;&gt;"",COUNTIF('Jalon + top _horaire passage'!A:A,AB751),0)+IF(AD751&lt;&gt;"",COUNTIF('Jalon + top _horaire passage'!A:A,AD751),0)</f>
        <v>0</v>
      </c>
    </row>
    <row r="752" spans="1:44" x14ac:dyDescent="0.3">
      <c r="A752" s="77" t="s">
        <v>3990</v>
      </c>
      <c r="B752" s="159" t="s">
        <v>3991</v>
      </c>
      <c r="C752" s="78" t="s">
        <v>59</v>
      </c>
      <c r="D752" s="77" t="s">
        <v>42</v>
      </c>
      <c r="E752" s="77" t="s">
        <v>3990</v>
      </c>
      <c r="F752" s="77" t="s">
        <v>56</v>
      </c>
      <c r="G752" s="77" t="s">
        <v>58</v>
      </c>
      <c r="H752" s="77" t="s">
        <v>44</v>
      </c>
      <c r="I752" s="77" t="s">
        <v>17</v>
      </c>
      <c r="J752" s="77" t="s">
        <v>19</v>
      </c>
      <c r="K752" s="78" t="s">
        <v>34</v>
      </c>
      <c r="L752" s="77" t="s">
        <v>98</v>
      </c>
      <c r="M752" s="74" t="s">
        <v>12473</v>
      </c>
      <c r="N752" s="74" t="s">
        <v>13</v>
      </c>
      <c r="O752" s="159"/>
      <c r="P752" s="77" t="s">
        <v>3992</v>
      </c>
      <c r="Q752" s="77" t="s">
        <v>30</v>
      </c>
      <c r="R752" s="77" t="s">
        <v>3990</v>
      </c>
      <c r="S752" s="77"/>
      <c r="T752" s="77"/>
      <c r="U752" s="77" t="s">
        <v>11548</v>
      </c>
      <c r="V752" s="74" t="s">
        <v>97</v>
      </c>
      <c r="W752" s="100"/>
      <c r="X752" s="99"/>
      <c r="Y752" s="99"/>
      <c r="Z752" s="100"/>
      <c r="AA752" s="99" t="s">
        <v>3995</v>
      </c>
      <c r="AB752" s="99"/>
      <c r="AC752" s="100" t="s">
        <v>3993</v>
      </c>
      <c r="AD752" s="100" t="s">
        <v>3994</v>
      </c>
      <c r="AE752" s="83"/>
      <c r="AF752" s="54"/>
      <c r="AG752" s="78" t="s">
        <v>10997</v>
      </c>
      <c r="AH752" s="77" t="s">
        <v>20</v>
      </c>
      <c r="AI752" s="77" t="s">
        <v>305</v>
      </c>
      <c r="AJ752" s="77" t="s">
        <v>920</v>
      </c>
      <c r="AK752" s="77" t="s">
        <v>921</v>
      </c>
      <c r="AL752" s="77" t="s">
        <v>922</v>
      </c>
      <c r="AM752" s="77" t="s">
        <v>25</v>
      </c>
      <c r="AN752" s="77" t="s">
        <v>309</v>
      </c>
      <c r="AO752" s="77" t="s">
        <v>923</v>
      </c>
      <c r="AP752" s="77" t="s">
        <v>924</v>
      </c>
      <c r="AQ752" s="77"/>
      <c r="AR752" s="79">
        <f>COUNTIF('Jalon + top _horaire passage'!A:A,A752)+IF(W752&lt;&gt;"",COUNTIF('Jalon + top _horaire passage'!A:A,W752),0)+IF(X752&lt;&gt;"",COUNTIF('Jalon + top _horaire passage'!A:A,X752),0)+IF(Y752&lt;&gt;"",COUNTIF('Jalon + top _horaire passage'!A:A,Y752),0)+IF(AA752&lt;&gt;"",COUNTIF('Jalon + top _horaire passage'!A:A,AA752),0)+IF(AB752&lt;&gt;"",COUNTIF('Jalon + top _horaire passage'!A:A,AB752),0)+IF(AD752&lt;&gt;"",COUNTIF('Jalon + top _horaire passage'!A:A,AD752),0)</f>
        <v>0</v>
      </c>
    </row>
    <row r="753" spans="1:44" x14ac:dyDescent="0.3">
      <c r="A753" s="77" t="s">
        <v>3996</v>
      </c>
      <c r="B753" s="159" t="s">
        <v>3991</v>
      </c>
      <c r="C753" s="78" t="s">
        <v>59</v>
      </c>
      <c r="D753" s="77" t="s">
        <v>42</v>
      </c>
      <c r="E753" s="77" t="s">
        <v>3996</v>
      </c>
      <c r="F753" s="77" t="s">
        <v>56</v>
      </c>
      <c r="G753" s="77" t="s">
        <v>58</v>
      </c>
      <c r="H753" s="77" t="s">
        <v>44</v>
      </c>
      <c r="I753" s="77" t="s">
        <v>17</v>
      </c>
      <c r="J753" s="77" t="s">
        <v>19</v>
      </c>
      <c r="K753" s="78" t="s">
        <v>34</v>
      </c>
      <c r="L753" s="77" t="s">
        <v>98</v>
      </c>
      <c r="M753" s="74" t="s">
        <v>12473</v>
      </c>
      <c r="N753" s="74" t="s">
        <v>13</v>
      </c>
      <c r="O753" s="159"/>
      <c r="P753" s="77" t="s">
        <v>3997</v>
      </c>
      <c r="Q753" s="77" t="s">
        <v>11836</v>
      </c>
      <c r="R753" s="77" t="s">
        <v>3996</v>
      </c>
      <c r="S753" s="77"/>
      <c r="T753" s="77"/>
      <c r="U753" s="77" t="s">
        <v>11836</v>
      </c>
      <c r="V753" s="74" t="s">
        <v>97</v>
      </c>
      <c r="W753" s="100"/>
      <c r="X753" s="99"/>
      <c r="Y753" s="99"/>
      <c r="Z753" s="100"/>
      <c r="AA753" s="99" t="s">
        <v>4000</v>
      </c>
      <c r="AB753" s="99"/>
      <c r="AC753" s="100" t="s">
        <v>3998</v>
      </c>
      <c r="AD753" s="100" t="s">
        <v>3999</v>
      </c>
      <c r="AE753" s="83"/>
      <c r="AF753" s="54"/>
      <c r="AG753" s="78" t="s">
        <v>10997</v>
      </c>
      <c r="AH753" s="77" t="s">
        <v>20</v>
      </c>
      <c r="AI753" s="77" t="s">
        <v>305</v>
      </c>
      <c r="AJ753" s="77" t="s">
        <v>920</v>
      </c>
      <c r="AK753" s="77" t="s">
        <v>921</v>
      </c>
      <c r="AL753" s="77" t="s">
        <v>922</v>
      </c>
      <c r="AM753" s="77" t="s">
        <v>25</v>
      </c>
      <c r="AN753" s="77" t="s">
        <v>309</v>
      </c>
      <c r="AO753" s="77" t="s">
        <v>923</v>
      </c>
      <c r="AP753" s="77" t="s">
        <v>924</v>
      </c>
      <c r="AQ753" s="77"/>
      <c r="AR753" s="79">
        <f>COUNTIF('Jalon + top _horaire passage'!A:A,A753)+IF(W753&lt;&gt;"",COUNTIF('Jalon + top _horaire passage'!A:A,W753),0)+IF(X753&lt;&gt;"",COUNTIF('Jalon + top _horaire passage'!A:A,X753),0)+IF(Y753&lt;&gt;"",COUNTIF('Jalon + top _horaire passage'!A:A,Y753),0)+IF(AA753&lt;&gt;"",COUNTIF('Jalon + top _horaire passage'!A:A,AA753),0)+IF(AB753&lt;&gt;"",COUNTIF('Jalon + top _horaire passage'!A:A,AB753),0)+IF(AD753&lt;&gt;"",COUNTIF('Jalon + top _horaire passage'!A:A,AD753),0)</f>
        <v>0</v>
      </c>
    </row>
    <row r="754" spans="1:44" x14ac:dyDescent="0.3">
      <c r="A754" s="77" t="s">
        <v>4001</v>
      </c>
      <c r="B754" s="159" t="s">
        <v>95</v>
      </c>
      <c r="C754" s="78" t="s">
        <v>40</v>
      </c>
      <c r="D754" s="77" t="s">
        <v>42</v>
      </c>
      <c r="E754" s="77" t="s">
        <v>4001</v>
      </c>
      <c r="F754" s="77" t="s">
        <v>2228</v>
      </c>
      <c r="G754" s="77" t="s">
        <v>639</v>
      </c>
      <c r="H754" s="77" t="s">
        <v>44</v>
      </c>
      <c r="I754" s="77" t="s">
        <v>39</v>
      </c>
      <c r="J754" s="77" t="s">
        <v>571</v>
      </c>
      <c r="K754" s="78" t="s">
        <v>34</v>
      </c>
      <c r="L754" s="77" t="s">
        <v>98</v>
      </c>
      <c r="M754" s="74" t="s">
        <v>12474</v>
      </c>
      <c r="N754" s="74" t="s">
        <v>13</v>
      </c>
      <c r="O754" s="159"/>
      <c r="P754" s="77" t="s">
        <v>4002</v>
      </c>
      <c r="Q754" s="77" t="s">
        <v>35</v>
      </c>
      <c r="R754" s="77" t="s">
        <v>4001</v>
      </c>
      <c r="S754" s="77"/>
      <c r="T754" s="77" t="s">
        <v>9241</v>
      </c>
      <c r="U754" s="77" t="s">
        <v>9241</v>
      </c>
      <c r="V754" s="74" t="s">
        <v>216</v>
      </c>
      <c r="W754" s="100"/>
      <c r="X754" s="99"/>
      <c r="Y754" s="99"/>
      <c r="Z754" s="100"/>
      <c r="AA754" s="99"/>
      <c r="AB754" s="99"/>
      <c r="AC754" s="100" t="s">
        <v>4001</v>
      </c>
      <c r="AD754" s="100" t="s">
        <v>4003</v>
      </c>
      <c r="AE754" s="83"/>
      <c r="AF754" s="54"/>
      <c r="AG754" s="78" t="s">
        <v>12307</v>
      </c>
      <c r="AH754" s="77" t="s">
        <v>20</v>
      </c>
      <c r="AI754" s="77" t="s">
        <v>21</v>
      </c>
      <c r="AJ754" s="77" t="s">
        <v>46</v>
      </c>
      <c r="AK754" s="77" t="s">
        <v>47</v>
      </c>
      <c r="AL754" s="77" t="s">
        <v>48</v>
      </c>
      <c r="AM754" s="77" t="s">
        <v>25</v>
      </c>
      <c r="AN754" s="77" t="s">
        <v>49</v>
      </c>
      <c r="AO754" s="77" t="s">
        <v>50</v>
      </c>
      <c r="AP754" s="77" t="s">
        <v>51</v>
      </c>
      <c r="AQ754" s="77"/>
      <c r="AR754" s="79">
        <f>COUNTIF('Jalon + top _horaire passage'!A:A,A754)+IF(W754&lt;&gt;"",COUNTIF('Jalon + top _horaire passage'!A:A,W754),0)+IF(X754&lt;&gt;"",COUNTIF('Jalon + top _horaire passage'!A:A,X754),0)+IF(Y754&lt;&gt;"",COUNTIF('Jalon + top _horaire passage'!A:A,Y754),0)+IF(AA754&lt;&gt;"",COUNTIF('Jalon + top _horaire passage'!A:A,AA754),0)+IF(AB754&lt;&gt;"",COUNTIF('Jalon + top _horaire passage'!A:A,AB754),0)+IF(AD754&lt;&gt;"",COUNTIF('Jalon + top _horaire passage'!A:A,AD754),0)</f>
        <v>0</v>
      </c>
    </row>
    <row r="755" spans="1:44" x14ac:dyDescent="0.3">
      <c r="A755" s="77" t="s">
        <v>4004</v>
      </c>
      <c r="B755" s="159" t="s">
        <v>95</v>
      </c>
      <c r="C755" s="78" t="s">
        <v>40</v>
      </c>
      <c r="D755" s="77" t="s">
        <v>42</v>
      </c>
      <c r="E755" s="77" t="s">
        <v>4004</v>
      </c>
      <c r="F755" s="77" t="s">
        <v>2228</v>
      </c>
      <c r="G755" s="77" t="s">
        <v>639</v>
      </c>
      <c r="H755" s="77" t="s">
        <v>44</v>
      </c>
      <c r="I755" s="77" t="s">
        <v>39</v>
      </c>
      <c r="J755" s="77" t="s">
        <v>237</v>
      </c>
      <c r="K755" s="78" t="s">
        <v>34</v>
      </c>
      <c r="L755" s="77" t="s">
        <v>98</v>
      </c>
      <c r="M755" s="74" t="s">
        <v>12474</v>
      </c>
      <c r="N755" s="74" t="s">
        <v>13</v>
      </c>
      <c r="O755" s="159"/>
      <c r="P755" s="77" t="s">
        <v>4005</v>
      </c>
      <c r="Q755" s="77" t="s">
        <v>35</v>
      </c>
      <c r="R755" s="77" t="s">
        <v>4004</v>
      </c>
      <c r="S755" s="77"/>
      <c r="T755" s="77" t="s">
        <v>9241</v>
      </c>
      <c r="U755" s="77" t="s">
        <v>9241</v>
      </c>
      <c r="V755" s="74" t="s">
        <v>97</v>
      </c>
      <c r="W755" s="100"/>
      <c r="X755" s="99"/>
      <c r="Y755" s="99"/>
      <c r="Z755" s="100"/>
      <c r="AA755" s="99"/>
      <c r="AB755" s="99"/>
      <c r="AC755" s="100" t="s">
        <v>4004</v>
      </c>
      <c r="AD755" s="100" t="s">
        <v>4006</v>
      </c>
      <c r="AE755" s="83"/>
      <c r="AF755" s="54"/>
      <c r="AG755" s="78" t="s">
        <v>10997</v>
      </c>
      <c r="AH755" s="77" t="s">
        <v>20</v>
      </c>
      <c r="AI755" s="77" t="s">
        <v>21</v>
      </c>
      <c r="AJ755" s="77" t="s">
        <v>46</v>
      </c>
      <c r="AK755" s="77" t="s">
        <v>47</v>
      </c>
      <c r="AL755" s="77" t="s">
        <v>48</v>
      </c>
      <c r="AM755" s="77" t="s">
        <v>25</v>
      </c>
      <c r="AN755" s="77" t="s">
        <v>49</v>
      </c>
      <c r="AO755" s="77" t="s">
        <v>50</v>
      </c>
      <c r="AP755" s="77" t="s">
        <v>51</v>
      </c>
      <c r="AQ755" s="77"/>
      <c r="AR755" s="79">
        <f>COUNTIF('Jalon + top _horaire passage'!A:A,A755)+IF(W755&lt;&gt;"",COUNTIF('Jalon + top _horaire passage'!A:A,W755),0)+IF(X755&lt;&gt;"",COUNTIF('Jalon + top _horaire passage'!A:A,X755),0)+IF(Y755&lt;&gt;"",COUNTIF('Jalon + top _horaire passage'!A:A,Y755),0)+IF(AA755&lt;&gt;"",COUNTIF('Jalon + top _horaire passage'!A:A,AA755),0)+IF(AB755&lt;&gt;"",COUNTIF('Jalon + top _horaire passage'!A:A,AB755),0)+IF(AD755&lt;&gt;"",COUNTIF('Jalon + top _horaire passage'!A:A,AD755),0)</f>
        <v>0</v>
      </c>
    </row>
    <row r="756" spans="1:44" x14ac:dyDescent="0.3">
      <c r="A756" s="77" t="s">
        <v>4007</v>
      </c>
      <c r="B756" s="159" t="s">
        <v>95</v>
      </c>
      <c r="C756" s="78" t="s">
        <v>40</v>
      </c>
      <c r="D756" s="77" t="s">
        <v>42</v>
      </c>
      <c r="E756" s="77" t="s">
        <v>4007</v>
      </c>
      <c r="F756" s="77" t="s">
        <v>2228</v>
      </c>
      <c r="G756" s="77" t="s">
        <v>639</v>
      </c>
      <c r="H756" s="77" t="s">
        <v>44</v>
      </c>
      <c r="I756" s="77" t="s">
        <v>39</v>
      </c>
      <c r="J756" s="77" t="s">
        <v>571</v>
      </c>
      <c r="K756" s="78" t="s">
        <v>34</v>
      </c>
      <c r="L756" s="77" t="s">
        <v>98</v>
      </c>
      <c r="M756" s="74" t="s">
        <v>12474</v>
      </c>
      <c r="N756" s="74" t="s">
        <v>13</v>
      </c>
      <c r="O756" s="159"/>
      <c r="P756" s="77" t="s">
        <v>4008</v>
      </c>
      <c r="Q756" s="77" t="s">
        <v>35</v>
      </c>
      <c r="R756" s="77" t="s">
        <v>4007</v>
      </c>
      <c r="S756" s="77"/>
      <c r="T756" s="77" t="s">
        <v>9241</v>
      </c>
      <c r="U756" s="77" t="s">
        <v>9241</v>
      </c>
      <c r="V756" s="74" t="s">
        <v>216</v>
      </c>
      <c r="W756" s="100"/>
      <c r="X756" s="99"/>
      <c r="Y756" s="99"/>
      <c r="Z756" s="100"/>
      <c r="AA756" s="99"/>
      <c r="AB756" s="99"/>
      <c r="AC756" s="100" t="s">
        <v>4007</v>
      </c>
      <c r="AD756" s="100" t="s">
        <v>4009</v>
      </c>
      <c r="AE756" s="83"/>
      <c r="AF756" s="54"/>
      <c r="AG756" s="78" t="s">
        <v>12307</v>
      </c>
      <c r="AH756" s="77" t="s">
        <v>20</v>
      </c>
      <c r="AI756" s="77" t="s">
        <v>21</v>
      </c>
      <c r="AJ756" s="77" t="s">
        <v>46</v>
      </c>
      <c r="AK756" s="77" t="s">
        <v>47</v>
      </c>
      <c r="AL756" s="77" t="s">
        <v>48</v>
      </c>
      <c r="AM756" s="77" t="s">
        <v>25</v>
      </c>
      <c r="AN756" s="77" t="s">
        <v>49</v>
      </c>
      <c r="AO756" s="77" t="s">
        <v>50</v>
      </c>
      <c r="AP756" s="77" t="s">
        <v>51</v>
      </c>
      <c r="AQ756" s="77"/>
      <c r="AR756" s="79">
        <f>COUNTIF('Jalon + top _horaire passage'!A:A,A756)+IF(W756&lt;&gt;"",COUNTIF('Jalon + top _horaire passage'!A:A,W756),0)+IF(X756&lt;&gt;"",COUNTIF('Jalon + top _horaire passage'!A:A,X756),0)+IF(Y756&lt;&gt;"",COUNTIF('Jalon + top _horaire passage'!A:A,Y756),0)+IF(AA756&lt;&gt;"",COUNTIF('Jalon + top _horaire passage'!A:A,AA756),0)+IF(AB756&lt;&gt;"",COUNTIF('Jalon + top _horaire passage'!A:A,AB756),0)+IF(AD756&lt;&gt;"",COUNTIF('Jalon + top _horaire passage'!A:A,AD756),0)</f>
        <v>0</v>
      </c>
    </row>
    <row r="757" spans="1:44" x14ac:dyDescent="0.3">
      <c r="A757" s="77" t="s">
        <v>4010</v>
      </c>
      <c r="B757" s="159" t="s">
        <v>95</v>
      </c>
      <c r="C757" s="78" t="s">
        <v>892</v>
      </c>
      <c r="D757" s="77" t="s">
        <v>42</v>
      </c>
      <c r="E757" s="77" t="s">
        <v>4010</v>
      </c>
      <c r="F757" s="77" t="s">
        <v>2228</v>
      </c>
      <c r="G757" s="77" t="s">
        <v>639</v>
      </c>
      <c r="H757" s="77" t="s">
        <v>44</v>
      </c>
      <c r="I757" s="77" t="s">
        <v>221</v>
      </c>
      <c r="J757" s="77" t="s">
        <v>19</v>
      </c>
      <c r="K757" s="78" t="s">
        <v>34</v>
      </c>
      <c r="L757" s="77" t="s">
        <v>15</v>
      </c>
      <c r="M757" s="74" t="s">
        <v>12474</v>
      </c>
      <c r="N757" s="74" t="s">
        <v>13</v>
      </c>
      <c r="O757" s="159"/>
      <c r="P757" s="77" t="s">
        <v>4011</v>
      </c>
      <c r="Q757" s="77" t="s">
        <v>35</v>
      </c>
      <c r="R757" s="77" t="s">
        <v>4010</v>
      </c>
      <c r="S757" s="77"/>
      <c r="T757" s="77"/>
      <c r="U757" s="81" t="s">
        <v>4010</v>
      </c>
      <c r="V757" s="74" t="s">
        <v>819</v>
      </c>
      <c r="W757" s="100"/>
      <c r="X757" s="99"/>
      <c r="Y757" s="99"/>
      <c r="Z757" s="100"/>
      <c r="AA757" s="99"/>
      <c r="AB757" s="99"/>
      <c r="AC757" s="100" t="s">
        <v>4010</v>
      </c>
      <c r="AD757" s="100" t="s">
        <v>4012</v>
      </c>
      <c r="AE757" s="83"/>
      <c r="AF757" s="54"/>
      <c r="AG757" s="78" t="s">
        <v>10996</v>
      </c>
      <c r="AH757" s="77" t="s">
        <v>20</v>
      </c>
      <c r="AI757" s="77" t="s">
        <v>21</v>
      </c>
      <c r="AJ757" s="77" t="s">
        <v>46</v>
      </c>
      <c r="AK757" s="77" t="s">
        <v>47</v>
      </c>
      <c r="AL757" s="77" t="s">
        <v>48</v>
      </c>
      <c r="AM757" s="77" t="s">
        <v>25</v>
      </c>
      <c r="AN757" s="77" t="s">
        <v>49</v>
      </c>
      <c r="AO757" s="77" t="s">
        <v>50</v>
      </c>
      <c r="AP757" s="77" t="s">
        <v>51</v>
      </c>
      <c r="AQ757" s="77"/>
      <c r="AR757" s="79">
        <f>COUNTIF('Jalon + top _horaire passage'!A:A,A757)+IF(W757&lt;&gt;"",COUNTIF('Jalon + top _horaire passage'!A:A,W757),0)+IF(X757&lt;&gt;"",COUNTIF('Jalon + top _horaire passage'!A:A,X757),0)+IF(Y757&lt;&gt;"",COUNTIF('Jalon + top _horaire passage'!A:A,Y757),0)+IF(AA757&lt;&gt;"",COUNTIF('Jalon + top _horaire passage'!A:A,AA757),0)+IF(AB757&lt;&gt;"",COUNTIF('Jalon + top _horaire passage'!A:A,AB757),0)+IF(AD757&lt;&gt;"",COUNTIF('Jalon + top _horaire passage'!A:A,AD757),0)</f>
        <v>0</v>
      </c>
    </row>
    <row r="758" spans="1:44" x14ac:dyDescent="0.3">
      <c r="A758" s="77" t="s">
        <v>4013</v>
      </c>
      <c r="B758" s="159" t="s">
        <v>95</v>
      </c>
      <c r="C758" s="78" t="s">
        <v>892</v>
      </c>
      <c r="D758" s="77" t="s">
        <v>42</v>
      </c>
      <c r="E758" s="77" t="s">
        <v>4013</v>
      </c>
      <c r="F758" s="77" t="s">
        <v>2228</v>
      </c>
      <c r="G758" s="77" t="s">
        <v>639</v>
      </c>
      <c r="H758" s="77" t="s">
        <v>44</v>
      </c>
      <c r="I758" s="77" t="s">
        <v>221</v>
      </c>
      <c r="J758" s="77" t="s">
        <v>19</v>
      </c>
      <c r="K758" s="78" t="s">
        <v>34</v>
      </c>
      <c r="L758" s="77" t="s">
        <v>98</v>
      </c>
      <c r="M758" s="74" t="s">
        <v>12474</v>
      </c>
      <c r="N758" s="74" t="s">
        <v>13</v>
      </c>
      <c r="O758" s="159"/>
      <c r="P758" s="77" t="s">
        <v>4014</v>
      </c>
      <c r="Q758" s="77" t="s">
        <v>30</v>
      </c>
      <c r="R758" s="77" t="s">
        <v>4013</v>
      </c>
      <c r="S758" s="77"/>
      <c r="T758" s="77"/>
      <c r="U758" s="77" t="s">
        <v>11119</v>
      </c>
      <c r="V758" s="74" t="s">
        <v>97</v>
      </c>
      <c r="W758" s="100"/>
      <c r="X758" s="99"/>
      <c r="Y758" s="99"/>
      <c r="Z758" s="100"/>
      <c r="AA758" s="99" t="s">
        <v>4017</v>
      </c>
      <c r="AB758" s="99"/>
      <c r="AC758" s="100" t="s">
        <v>4015</v>
      </c>
      <c r="AD758" s="100" t="s">
        <v>4016</v>
      </c>
      <c r="AE758" s="83"/>
      <c r="AF758" s="54"/>
      <c r="AG758" s="78" t="s">
        <v>10997</v>
      </c>
      <c r="AH758" s="77" t="s">
        <v>20</v>
      </c>
      <c r="AI758" s="77" t="s">
        <v>21</v>
      </c>
      <c r="AJ758" s="77" t="s">
        <v>46</v>
      </c>
      <c r="AK758" s="77" t="s">
        <v>47</v>
      </c>
      <c r="AL758" s="77" t="s">
        <v>48</v>
      </c>
      <c r="AM758" s="77" t="s">
        <v>25</v>
      </c>
      <c r="AN758" s="77" t="s">
        <v>49</v>
      </c>
      <c r="AO758" s="77" t="s">
        <v>50</v>
      </c>
      <c r="AP758" s="77" t="s">
        <v>51</v>
      </c>
      <c r="AQ758" s="77"/>
      <c r="AR758" s="79">
        <f>COUNTIF('Jalon + top _horaire passage'!A:A,A758)+IF(W758&lt;&gt;"",COUNTIF('Jalon + top _horaire passage'!A:A,W758),0)+IF(X758&lt;&gt;"",COUNTIF('Jalon + top _horaire passage'!A:A,X758),0)+IF(Y758&lt;&gt;"",COUNTIF('Jalon + top _horaire passage'!A:A,Y758),0)+IF(AA758&lt;&gt;"",COUNTIF('Jalon + top _horaire passage'!A:A,AA758),0)+IF(AB758&lt;&gt;"",COUNTIF('Jalon + top _horaire passage'!A:A,AB758),0)+IF(AD758&lt;&gt;"",COUNTIF('Jalon + top _horaire passage'!A:A,AD758),0)</f>
        <v>0</v>
      </c>
    </row>
    <row r="759" spans="1:44" x14ac:dyDescent="0.3">
      <c r="A759" s="77" t="s">
        <v>4018</v>
      </c>
      <c r="B759" s="159" t="s">
        <v>95</v>
      </c>
      <c r="C759" s="78" t="s">
        <v>892</v>
      </c>
      <c r="D759" s="77" t="s">
        <v>42</v>
      </c>
      <c r="E759" s="77" t="s">
        <v>4018</v>
      </c>
      <c r="F759" s="77" t="s">
        <v>2228</v>
      </c>
      <c r="G759" s="77" t="s">
        <v>639</v>
      </c>
      <c r="H759" s="77" t="s">
        <v>44</v>
      </c>
      <c r="I759" s="77" t="s">
        <v>221</v>
      </c>
      <c r="J759" s="77" t="s">
        <v>19</v>
      </c>
      <c r="K759" s="78" t="s">
        <v>34</v>
      </c>
      <c r="L759" s="77" t="s">
        <v>98</v>
      </c>
      <c r="M759" s="74" t="s">
        <v>12474</v>
      </c>
      <c r="N759" s="74" t="s">
        <v>13</v>
      </c>
      <c r="O759" s="159"/>
      <c r="P759" s="77" t="s">
        <v>4019</v>
      </c>
      <c r="Q759" s="77" t="s">
        <v>30</v>
      </c>
      <c r="R759" s="77" t="s">
        <v>4018</v>
      </c>
      <c r="S759" s="77"/>
      <c r="T759" s="77"/>
      <c r="U759" s="77" t="s">
        <v>11120</v>
      </c>
      <c r="V759" s="74" t="s">
        <v>97</v>
      </c>
      <c r="W759" s="100"/>
      <c r="X759" s="99"/>
      <c r="Y759" s="99"/>
      <c r="Z759" s="100"/>
      <c r="AA759" s="99" t="s">
        <v>4022</v>
      </c>
      <c r="AB759" s="99"/>
      <c r="AC759" s="100" t="s">
        <v>4020</v>
      </c>
      <c r="AD759" s="100" t="s">
        <v>4021</v>
      </c>
      <c r="AE759" s="83"/>
      <c r="AF759" s="54"/>
      <c r="AG759" s="78" t="s">
        <v>10997</v>
      </c>
      <c r="AH759" s="77" t="s">
        <v>20</v>
      </c>
      <c r="AI759" s="77" t="s">
        <v>21</v>
      </c>
      <c r="AJ759" s="77" t="s">
        <v>46</v>
      </c>
      <c r="AK759" s="77" t="s">
        <v>47</v>
      </c>
      <c r="AL759" s="77" t="s">
        <v>48</v>
      </c>
      <c r="AM759" s="77" t="s">
        <v>25</v>
      </c>
      <c r="AN759" s="77" t="s">
        <v>49</v>
      </c>
      <c r="AO759" s="77" t="s">
        <v>50</v>
      </c>
      <c r="AP759" s="77" t="s">
        <v>51</v>
      </c>
      <c r="AQ759" s="77"/>
      <c r="AR759" s="79">
        <f>COUNTIF('Jalon + top _horaire passage'!A:A,A759)+IF(W759&lt;&gt;"",COUNTIF('Jalon + top _horaire passage'!A:A,W759),0)+IF(X759&lt;&gt;"",COUNTIF('Jalon + top _horaire passage'!A:A,X759),0)+IF(Y759&lt;&gt;"",COUNTIF('Jalon + top _horaire passage'!A:A,Y759),0)+IF(AA759&lt;&gt;"",COUNTIF('Jalon + top _horaire passage'!A:A,AA759),0)+IF(AB759&lt;&gt;"",COUNTIF('Jalon + top _horaire passage'!A:A,AB759),0)+IF(AD759&lt;&gt;"",COUNTIF('Jalon + top _horaire passage'!A:A,AD759),0)</f>
        <v>0</v>
      </c>
    </row>
    <row r="760" spans="1:44" x14ac:dyDescent="0.3">
      <c r="A760" s="77" t="s">
        <v>4023</v>
      </c>
      <c r="B760" s="159" t="s">
        <v>95</v>
      </c>
      <c r="C760" s="78" t="s">
        <v>101</v>
      </c>
      <c r="D760" s="77" t="s">
        <v>107</v>
      </c>
      <c r="E760" s="77" t="s">
        <v>4023</v>
      </c>
      <c r="F760" s="77" t="s">
        <v>1471</v>
      </c>
      <c r="G760" s="77" t="s">
        <v>93</v>
      </c>
      <c r="H760" s="77" t="s">
        <v>44</v>
      </c>
      <c r="I760" s="77" t="s">
        <v>39</v>
      </c>
      <c r="J760" s="77" t="s">
        <v>19</v>
      </c>
      <c r="K760" s="78" t="s">
        <v>18</v>
      </c>
      <c r="L760" s="77" t="s">
        <v>98</v>
      </c>
      <c r="M760" s="74" t="s">
        <v>12473</v>
      </c>
      <c r="N760" s="74" t="s">
        <v>10986</v>
      </c>
      <c r="O760" s="159"/>
      <c r="P760" s="77" t="s">
        <v>4024</v>
      </c>
      <c r="Q760" s="77" t="s">
        <v>30</v>
      </c>
      <c r="R760" s="77" t="s">
        <v>4023</v>
      </c>
      <c r="S760" s="77"/>
      <c r="T760" s="77"/>
      <c r="U760" s="77" t="s">
        <v>11272</v>
      </c>
      <c r="V760" s="74" t="s">
        <v>97</v>
      </c>
      <c r="W760" s="100"/>
      <c r="X760" s="99"/>
      <c r="Y760" s="99"/>
      <c r="Z760" s="100"/>
      <c r="AA760" s="99" t="s">
        <v>4028</v>
      </c>
      <c r="AB760" s="99"/>
      <c r="AC760" s="100" t="s">
        <v>4026</v>
      </c>
      <c r="AD760" s="100" t="s">
        <v>4027</v>
      </c>
      <c r="AE760" s="83"/>
      <c r="AF760" s="54"/>
      <c r="AG760" s="78" t="s">
        <v>10997</v>
      </c>
      <c r="AH760" s="77" t="s">
        <v>20</v>
      </c>
      <c r="AI760" s="77" t="s">
        <v>102</v>
      </c>
      <c r="AJ760" s="77" t="s">
        <v>103</v>
      </c>
      <c r="AK760" s="77" t="s">
        <v>104</v>
      </c>
      <c r="AL760" s="77" t="s">
        <v>105</v>
      </c>
      <c r="AM760" s="77" t="s">
        <v>25</v>
      </c>
      <c r="AN760" s="77" t="s">
        <v>106</v>
      </c>
      <c r="AO760" s="77" t="s">
        <v>107</v>
      </c>
      <c r="AP760" s="77" t="s">
        <v>108</v>
      </c>
      <c r="AQ760" s="77"/>
      <c r="AR760" s="79">
        <f>COUNTIF('Jalon + top _horaire passage'!A:A,A760)+IF(W760&lt;&gt;"",COUNTIF('Jalon + top _horaire passage'!A:A,W760),0)+IF(X760&lt;&gt;"",COUNTIF('Jalon + top _horaire passage'!A:A,X760),0)+IF(Y760&lt;&gt;"",COUNTIF('Jalon + top _horaire passage'!A:A,Y760),0)+IF(AA760&lt;&gt;"",COUNTIF('Jalon + top _horaire passage'!A:A,AA760),0)+IF(AB760&lt;&gt;"",COUNTIF('Jalon + top _horaire passage'!A:A,AB760),0)+IF(AD760&lt;&gt;"",COUNTIF('Jalon + top _horaire passage'!A:A,AD760),0)</f>
        <v>0</v>
      </c>
    </row>
    <row r="761" spans="1:44" x14ac:dyDescent="0.3">
      <c r="A761" s="77" t="s">
        <v>4029</v>
      </c>
      <c r="B761" s="159" t="s">
        <v>12483</v>
      </c>
      <c r="C761" s="78" t="s">
        <v>101</v>
      </c>
      <c r="D761" s="77" t="s">
        <v>107</v>
      </c>
      <c r="E761" s="77" t="s">
        <v>4029</v>
      </c>
      <c r="F761" s="77" t="s">
        <v>1471</v>
      </c>
      <c r="G761" s="77" t="s">
        <v>93</v>
      </c>
      <c r="H761" s="77" t="s">
        <v>44</v>
      </c>
      <c r="I761" s="77" t="s">
        <v>39</v>
      </c>
      <c r="J761" s="77" t="s">
        <v>237</v>
      </c>
      <c r="K761" s="78" t="s">
        <v>18</v>
      </c>
      <c r="L761" s="77" t="s">
        <v>98</v>
      </c>
      <c r="M761" s="74" t="s">
        <v>12473</v>
      </c>
      <c r="N761" s="74" t="s">
        <v>10986</v>
      </c>
      <c r="O761" s="159"/>
      <c r="P761" s="77" t="s">
        <v>4030</v>
      </c>
      <c r="Q761" s="77" t="s">
        <v>30</v>
      </c>
      <c r="R761" s="77" t="s">
        <v>4029</v>
      </c>
      <c r="S761" s="77"/>
      <c r="T761" s="77"/>
      <c r="U761" s="77" t="s">
        <v>11273</v>
      </c>
      <c r="V761" s="74" t="s">
        <v>97</v>
      </c>
      <c r="W761" s="100"/>
      <c r="X761" s="99"/>
      <c r="Y761" s="99"/>
      <c r="Z761" s="100"/>
      <c r="AA761" s="99" t="s">
        <v>4033</v>
      </c>
      <c r="AB761" s="99"/>
      <c r="AC761" s="100" t="s">
        <v>4031</v>
      </c>
      <c r="AD761" s="100" t="s">
        <v>4032</v>
      </c>
      <c r="AE761" s="83"/>
      <c r="AF761" s="54"/>
      <c r="AG761" s="78" t="s">
        <v>10997</v>
      </c>
      <c r="AH761" s="77" t="s">
        <v>20</v>
      </c>
      <c r="AI761" s="77" t="s">
        <v>102</v>
      </c>
      <c r="AJ761" s="77" t="s">
        <v>103</v>
      </c>
      <c r="AK761" s="77" t="s">
        <v>104</v>
      </c>
      <c r="AL761" s="77" t="s">
        <v>105</v>
      </c>
      <c r="AM761" s="77" t="s">
        <v>25</v>
      </c>
      <c r="AN761" s="77" t="s">
        <v>106</v>
      </c>
      <c r="AO761" s="77" t="s">
        <v>107</v>
      </c>
      <c r="AP761" s="77" t="s">
        <v>108</v>
      </c>
      <c r="AQ761" s="77"/>
      <c r="AR761" s="79">
        <f>COUNTIF('Jalon + top _horaire passage'!A:A,A761)+IF(W761&lt;&gt;"",COUNTIF('Jalon + top _horaire passage'!A:A,W761),0)+IF(X761&lt;&gt;"",COUNTIF('Jalon + top _horaire passage'!A:A,X761),0)+IF(Y761&lt;&gt;"",COUNTIF('Jalon + top _horaire passage'!A:A,Y761),0)+IF(AA761&lt;&gt;"",COUNTIF('Jalon + top _horaire passage'!A:A,AA761),0)+IF(AB761&lt;&gt;"",COUNTIF('Jalon + top _horaire passage'!A:A,AB761),0)+IF(AD761&lt;&gt;"",COUNTIF('Jalon + top _horaire passage'!A:A,AD761),0)</f>
        <v>0</v>
      </c>
    </row>
    <row r="762" spans="1:44" x14ac:dyDescent="0.3">
      <c r="A762" s="77" t="s">
        <v>4034</v>
      </c>
      <c r="B762" s="159" t="s">
        <v>12484</v>
      </c>
      <c r="C762" s="78" t="s">
        <v>101</v>
      </c>
      <c r="D762" s="77" t="s">
        <v>42</v>
      </c>
      <c r="E762" s="77" t="s">
        <v>4034</v>
      </c>
      <c r="F762" s="77" t="s">
        <v>1471</v>
      </c>
      <c r="G762" s="77" t="s">
        <v>93</v>
      </c>
      <c r="H762" s="77" t="s">
        <v>44</v>
      </c>
      <c r="I762" s="77" t="s">
        <v>39</v>
      </c>
      <c r="J762" s="77" t="s">
        <v>19</v>
      </c>
      <c r="K762" s="78" t="s">
        <v>34</v>
      </c>
      <c r="L762" s="77" t="s">
        <v>98</v>
      </c>
      <c r="M762" s="74" t="s">
        <v>12473</v>
      </c>
      <c r="N762" s="74" t="s">
        <v>13</v>
      </c>
      <c r="O762" s="159"/>
      <c r="P762" s="77" t="s">
        <v>4035</v>
      </c>
      <c r="Q762" s="77" t="s">
        <v>30</v>
      </c>
      <c r="R762" s="77" t="s">
        <v>4034</v>
      </c>
      <c r="S762" s="77"/>
      <c r="T762" s="77"/>
      <c r="U762" s="77" t="s">
        <v>11274</v>
      </c>
      <c r="V762" s="74" t="s">
        <v>97</v>
      </c>
      <c r="W762" s="100"/>
      <c r="X762" s="99"/>
      <c r="Y762" s="99"/>
      <c r="Z762" s="100"/>
      <c r="AA762" s="99" t="s">
        <v>4038</v>
      </c>
      <c r="AB762" s="99"/>
      <c r="AC762" s="100" t="s">
        <v>4036</v>
      </c>
      <c r="AD762" s="100" t="s">
        <v>4037</v>
      </c>
      <c r="AE762" s="83"/>
      <c r="AF762" s="54"/>
      <c r="AG762" s="78" t="s">
        <v>10997</v>
      </c>
      <c r="AH762" s="77" t="s">
        <v>20</v>
      </c>
      <c r="AI762" s="77" t="s">
        <v>102</v>
      </c>
      <c r="AJ762" s="77" t="s">
        <v>103</v>
      </c>
      <c r="AK762" s="77" t="s">
        <v>104</v>
      </c>
      <c r="AL762" s="77" t="s">
        <v>105</v>
      </c>
      <c r="AM762" s="77" t="s">
        <v>25</v>
      </c>
      <c r="AN762" s="77" t="s">
        <v>106</v>
      </c>
      <c r="AO762" s="77" t="s">
        <v>107</v>
      </c>
      <c r="AP762" s="77" t="s">
        <v>108</v>
      </c>
      <c r="AQ762" s="77"/>
      <c r="AR762" s="79">
        <f>COUNTIF('Jalon + top _horaire passage'!A:A,A762)+IF(W762&lt;&gt;"",COUNTIF('Jalon + top _horaire passage'!A:A,W762),0)+IF(X762&lt;&gt;"",COUNTIF('Jalon + top _horaire passage'!A:A,X762),0)+IF(Y762&lt;&gt;"",COUNTIF('Jalon + top _horaire passage'!A:A,Y762),0)+IF(AA762&lt;&gt;"",COUNTIF('Jalon + top _horaire passage'!A:A,AA762),0)+IF(AB762&lt;&gt;"",COUNTIF('Jalon + top _horaire passage'!A:A,AB762),0)+IF(AD762&lt;&gt;"",COUNTIF('Jalon + top _horaire passage'!A:A,AD762),0)</f>
        <v>0</v>
      </c>
    </row>
    <row r="763" spans="1:44" x14ac:dyDescent="0.3">
      <c r="A763" s="77" t="s">
        <v>4039</v>
      </c>
      <c r="B763" s="159" t="s">
        <v>12485</v>
      </c>
      <c r="C763" s="78" t="s">
        <v>101</v>
      </c>
      <c r="D763" s="77" t="s">
        <v>107</v>
      </c>
      <c r="E763" s="77" t="s">
        <v>4039</v>
      </c>
      <c r="F763" s="77" t="s">
        <v>1471</v>
      </c>
      <c r="G763" s="77" t="s">
        <v>93</v>
      </c>
      <c r="H763" s="77" t="s">
        <v>44</v>
      </c>
      <c r="I763" s="77" t="s">
        <v>39</v>
      </c>
      <c r="J763" s="77" t="s">
        <v>19</v>
      </c>
      <c r="K763" s="78" t="s">
        <v>18</v>
      </c>
      <c r="L763" s="77" t="s">
        <v>98</v>
      </c>
      <c r="M763" s="74" t="s">
        <v>12473</v>
      </c>
      <c r="N763" s="74" t="s">
        <v>10986</v>
      </c>
      <c r="O763" s="159"/>
      <c r="P763" s="77" t="s">
        <v>4040</v>
      </c>
      <c r="Q763" s="77" t="s">
        <v>30</v>
      </c>
      <c r="R763" s="77" t="s">
        <v>4039</v>
      </c>
      <c r="S763" s="77"/>
      <c r="T763" s="77"/>
      <c r="U763" s="77" t="s">
        <v>11275</v>
      </c>
      <c r="V763" s="74" t="s">
        <v>97</v>
      </c>
      <c r="W763" s="100"/>
      <c r="X763" s="99"/>
      <c r="Y763" s="99"/>
      <c r="Z763" s="100"/>
      <c r="AA763" s="99" t="s">
        <v>4044</v>
      </c>
      <c r="AB763" s="99"/>
      <c r="AC763" s="100" t="s">
        <v>4042</v>
      </c>
      <c r="AD763" s="100" t="s">
        <v>4043</v>
      </c>
      <c r="AE763" s="83"/>
      <c r="AF763" s="54"/>
      <c r="AG763" s="78" t="s">
        <v>10997</v>
      </c>
      <c r="AH763" s="77" t="s">
        <v>20</v>
      </c>
      <c r="AI763" s="77" t="s">
        <v>102</v>
      </c>
      <c r="AJ763" s="77" t="s">
        <v>103</v>
      </c>
      <c r="AK763" s="77" t="s">
        <v>104</v>
      </c>
      <c r="AL763" s="77" t="s">
        <v>105</v>
      </c>
      <c r="AM763" s="77" t="s">
        <v>25</v>
      </c>
      <c r="AN763" s="77" t="s">
        <v>106</v>
      </c>
      <c r="AO763" s="77" t="s">
        <v>107</v>
      </c>
      <c r="AP763" s="77" t="s">
        <v>108</v>
      </c>
      <c r="AQ763" s="77"/>
      <c r="AR763" s="79">
        <f>COUNTIF('Jalon + top _horaire passage'!A:A,A763)+IF(W763&lt;&gt;"",COUNTIF('Jalon + top _horaire passage'!A:A,W763),0)+IF(X763&lt;&gt;"",COUNTIF('Jalon + top _horaire passage'!A:A,X763),0)+IF(Y763&lt;&gt;"",COUNTIF('Jalon + top _horaire passage'!A:A,Y763),0)+IF(AA763&lt;&gt;"",COUNTIF('Jalon + top _horaire passage'!A:A,AA763),0)+IF(AB763&lt;&gt;"",COUNTIF('Jalon + top _horaire passage'!A:A,AB763),0)+IF(AD763&lt;&gt;"",COUNTIF('Jalon + top _horaire passage'!A:A,AD763),0)</f>
        <v>0</v>
      </c>
    </row>
    <row r="764" spans="1:44" x14ac:dyDescent="0.3">
      <c r="A764" s="77" t="s">
        <v>4045</v>
      </c>
      <c r="B764" s="159" t="s">
        <v>12486</v>
      </c>
      <c r="C764" s="78" t="s">
        <v>101</v>
      </c>
      <c r="D764" s="77" t="s">
        <v>107</v>
      </c>
      <c r="E764" s="77" t="s">
        <v>4045</v>
      </c>
      <c r="F764" s="77" t="s">
        <v>1471</v>
      </c>
      <c r="G764" s="77" t="s">
        <v>93</v>
      </c>
      <c r="H764" s="77" t="s">
        <v>44</v>
      </c>
      <c r="I764" s="77" t="s">
        <v>39</v>
      </c>
      <c r="J764" s="77" t="s">
        <v>19</v>
      </c>
      <c r="K764" s="78" t="s">
        <v>18</v>
      </c>
      <c r="L764" s="77" t="s">
        <v>98</v>
      </c>
      <c r="M764" s="74" t="s">
        <v>12473</v>
      </c>
      <c r="N764" s="74" t="s">
        <v>10986</v>
      </c>
      <c r="O764" s="159"/>
      <c r="P764" s="77" t="s">
        <v>4046</v>
      </c>
      <c r="Q764" s="77" t="s">
        <v>30</v>
      </c>
      <c r="R764" s="77" t="s">
        <v>4045</v>
      </c>
      <c r="S764" s="77"/>
      <c r="T764" s="77"/>
      <c r="U764" s="77" t="s">
        <v>11276</v>
      </c>
      <c r="V764" s="74" t="s">
        <v>97</v>
      </c>
      <c r="W764" s="100"/>
      <c r="X764" s="99"/>
      <c r="Y764" s="99"/>
      <c r="Z764" s="100"/>
      <c r="AA764" s="99" t="s">
        <v>4049</v>
      </c>
      <c r="AB764" s="99"/>
      <c r="AC764" s="100" t="s">
        <v>4047</v>
      </c>
      <c r="AD764" s="100" t="s">
        <v>4048</v>
      </c>
      <c r="AE764" s="83"/>
      <c r="AF764" s="54"/>
      <c r="AG764" s="78" t="s">
        <v>10997</v>
      </c>
      <c r="AH764" s="77" t="s">
        <v>20</v>
      </c>
      <c r="AI764" s="77" t="s">
        <v>102</v>
      </c>
      <c r="AJ764" s="77" t="s">
        <v>103</v>
      </c>
      <c r="AK764" s="77" t="s">
        <v>104</v>
      </c>
      <c r="AL764" s="77" t="s">
        <v>105</v>
      </c>
      <c r="AM764" s="77" t="s">
        <v>25</v>
      </c>
      <c r="AN764" s="77" t="s">
        <v>106</v>
      </c>
      <c r="AO764" s="77" t="s">
        <v>107</v>
      </c>
      <c r="AP764" s="77" t="s">
        <v>108</v>
      </c>
      <c r="AQ764" s="77"/>
      <c r="AR764" s="79">
        <f>COUNTIF('Jalon + top _horaire passage'!A:A,A764)+IF(W764&lt;&gt;"",COUNTIF('Jalon + top _horaire passage'!A:A,W764),0)+IF(X764&lt;&gt;"",COUNTIF('Jalon + top _horaire passage'!A:A,X764),0)+IF(Y764&lt;&gt;"",COUNTIF('Jalon + top _horaire passage'!A:A,Y764),0)+IF(AA764&lt;&gt;"",COUNTIF('Jalon + top _horaire passage'!A:A,AA764),0)+IF(AB764&lt;&gt;"",COUNTIF('Jalon + top _horaire passage'!A:A,AB764),0)+IF(AD764&lt;&gt;"",COUNTIF('Jalon + top _horaire passage'!A:A,AD764),0)</f>
        <v>0</v>
      </c>
    </row>
    <row r="765" spans="1:44" x14ac:dyDescent="0.3">
      <c r="A765" s="77" t="s">
        <v>4050</v>
      </c>
      <c r="B765" s="159" t="s">
        <v>12487</v>
      </c>
      <c r="C765" s="78" t="s">
        <v>101</v>
      </c>
      <c r="D765" s="77" t="s">
        <v>107</v>
      </c>
      <c r="E765" s="77" t="s">
        <v>4050</v>
      </c>
      <c r="F765" s="77" t="s">
        <v>1471</v>
      </c>
      <c r="G765" s="77" t="s">
        <v>93</v>
      </c>
      <c r="H765" s="77" t="s">
        <v>44</v>
      </c>
      <c r="I765" s="77" t="s">
        <v>39</v>
      </c>
      <c r="J765" s="77" t="s">
        <v>19</v>
      </c>
      <c r="K765" s="78" t="s">
        <v>18</v>
      </c>
      <c r="L765" s="77" t="s">
        <v>98</v>
      </c>
      <c r="M765" s="74" t="s">
        <v>12473</v>
      </c>
      <c r="N765" s="74" t="s">
        <v>10986</v>
      </c>
      <c r="O765" s="159"/>
      <c r="P765" s="77" t="s">
        <v>4051</v>
      </c>
      <c r="Q765" s="77" t="s">
        <v>30</v>
      </c>
      <c r="R765" s="77" t="s">
        <v>4050</v>
      </c>
      <c r="S765" s="77"/>
      <c r="T765" s="77"/>
      <c r="U765" s="77" t="s">
        <v>11277</v>
      </c>
      <c r="V765" s="74" t="s">
        <v>97</v>
      </c>
      <c r="W765" s="100"/>
      <c r="X765" s="99"/>
      <c r="Y765" s="99"/>
      <c r="Z765" s="100"/>
      <c r="AA765" s="99" t="s">
        <v>4054</v>
      </c>
      <c r="AB765" s="99"/>
      <c r="AC765" s="100" t="s">
        <v>4052</v>
      </c>
      <c r="AD765" s="100" t="s">
        <v>4053</v>
      </c>
      <c r="AE765" s="83"/>
      <c r="AF765" s="54"/>
      <c r="AG765" s="78" t="s">
        <v>10997</v>
      </c>
      <c r="AH765" s="77" t="s">
        <v>20</v>
      </c>
      <c r="AI765" s="77" t="s">
        <v>102</v>
      </c>
      <c r="AJ765" s="77" t="s">
        <v>103</v>
      </c>
      <c r="AK765" s="77" t="s">
        <v>104</v>
      </c>
      <c r="AL765" s="77" t="s">
        <v>105</v>
      </c>
      <c r="AM765" s="77" t="s">
        <v>25</v>
      </c>
      <c r="AN765" s="77" t="s">
        <v>106</v>
      </c>
      <c r="AO765" s="77" t="s">
        <v>107</v>
      </c>
      <c r="AP765" s="77" t="s">
        <v>108</v>
      </c>
      <c r="AQ765" s="77"/>
      <c r="AR765" s="79">
        <f>COUNTIF('Jalon + top _horaire passage'!A:A,A765)+IF(W765&lt;&gt;"",COUNTIF('Jalon + top _horaire passage'!A:A,W765),0)+IF(X765&lt;&gt;"",COUNTIF('Jalon + top _horaire passage'!A:A,X765),0)+IF(Y765&lt;&gt;"",COUNTIF('Jalon + top _horaire passage'!A:A,Y765),0)+IF(AA765&lt;&gt;"",COUNTIF('Jalon + top _horaire passage'!A:A,AA765),0)+IF(AB765&lt;&gt;"",COUNTIF('Jalon + top _horaire passage'!A:A,AB765),0)+IF(AD765&lt;&gt;"",COUNTIF('Jalon + top _horaire passage'!A:A,AD765),0)</f>
        <v>0</v>
      </c>
    </row>
    <row r="766" spans="1:44" x14ac:dyDescent="0.3">
      <c r="A766" s="77" t="s">
        <v>4055</v>
      </c>
      <c r="B766" s="159" t="s">
        <v>12488</v>
      </c>
      <c r="C766" s="78" t="s">
        <v>101</v>
      </c>
      <c r="D766" s="77" t="s">
        <v>42</v>
      </c>
      <c r="E766" s="77" t="s">
        <v>4055</v>
      </c>
      <c r="F766" s="77" t="s">
        <v>1471</v>
      </c>
      <c r="G766" s="77" t="s">
        <v>93</v>
      </c>
      <c r="H766" s="77" t="s">
        <v>44</v>
      </c>
      <c r="I766" s="77" t="s">
        <v>39</v>
      </c>
      <c r="J766" s="77" t="s">
        <v>19</v>
      </c>
      <c r="K766" s="78" t="s">
        <v>34</v>
      </c>
      <c r="L766" s="77" t="s">
        <v>98</v>
      </c>
      <c r="M766" s="74" t="s">
        <v>12473</v>
      </c>
      <c r="N766" s="74" t="s">
        <v>13</v>
      </c>
      <c r="O766" s="159"/>
      <c r="P766" s="77" t="s">
        <v>4056</v>
      </c>
      <c r="Q766" s="77" t="s">
        <v>30</v>
      </c>
      <c r="R766" s="77" t="s">
        <v>4055</v>
      </c>
      <c r="S766" s="77"/>
      <c r="T766" s="77"/>
      <c r="U766" s="77" t="s">
        <v>11278</v>
      </c>
      <c r="V766" s="74" t="s">
        <v>97</v>
      </c>
      <c r="W766" s="100"/>
      <c r="X766" s="99"/>
      <c r="Y766" s="99"/>
      <c r="Z766" s="100"/>
      <c r="AA766" s="99" t="s">
        <v>4059</v>
      </c>
      <c r="AB766" s="99"/>
      <c r="AC766" s="100" t="s">
        <v>4057</v>
      </c>
      <c r="AD766" s="100" t="s">
        <v>4058</v>
      </c>
      <c r="AE766" s="83"/>
      <c r="AF766" s="54"/>
      <c r="AG766" s="78" t="s">
        <v>10997</v>
      </c>
      <c r="AH766" s="77" t="s">
        <v>20</v>
      </c>
      <c r="AI766" s="77" t="s">
        <v>102</v>
      </c>
      <c r="AJ766" s="77" t="s">
        <v>103</v>
      </c>
      <c r="AK766" s="77" t="s">
        <v>104</v>
      </c>
      <c r="AL766" s="77" t="s">
        <v>105</v>
      </c>
      <c r="AM766" s="77" t="s">
        <v>25</v>
      </c>
      <c r="AN766" s="77" t="s">
        <v>106</v>
      </c>
      <c r="AO766" s="77" t="s">
        <v>107</v>
      </c>
      <c r="AP766" s="77" t="s">
        <v>108</v>
      </c>
      <c r="AQ766" s="77"/>
      <c r="AR766" s="79">
        <f>COUNTIF('Jalon + top _horaire passage'!A:A,A766)+IF(W766&lt;&gt;"",COUNTIF('Jalon + top _horaire passage'!A:A,W766),0)+IF(X766&lt;&gt;"",COUNTIF('Jalon + top _horaire passage'!A:A,X766),0)+IF(Y766&lt;&gt;"",COUNTIF('Jalon + top _horaire passage'!A:A,Y766),0)+IF(AA766&lt;&gt;"",COUNTIF('Jalon + top _horaire passage'!A:A,AA766),0)+IF(AB766&lt;&gt;"",COUNTIF('Jalon + top _horaire passage'!A:A,AB766),0)+IF(AD766&lt;&gt;"",COUNTIF('Jalon + top _horaire passage'!A:A,AD766),0)</f>
        <v>0</v>
      </c>
    </row>
    <row r="767" spans="1:44" x14ac:dyDescent="0.3">
      <c r="A767" s="77" t="s">
        <v>4060</v>
      </c>
      <c r="B767" s="159" t="s">
        <v>12489</v>
      </c>
      <c r="C767" s="78" t="s">
        <v>101</v>
      </c>
      <c r="D767" s="77" t="s">
        <v>42</v>
      </c>
      <c r="E767" s="77" t="s">
        <v>4060</v>
      </c>
      <c r="F767" s="77" t="s">
        <v>1471</v>
      </c>
      <c r="G767" s="77" t="s">
        <v>93</v>
      </c>
      <c r="H767" s="77" t="s">
        <v>44</v>
      </c>
      <c r="I767" s="77" t="s">
        <v>39</v>
      </c>
      <c r="J767" s="77" t="s">
        <v>237</v>
      </c>
      <c r="K767" s="78" t="s">
        <v>34</v>
      </c>
      <c r="L767" s="77" t="s">
        <v>98</v>
      </c>
      <c r="M767" s="74" t="s">
        <v>12473</v>
      </c>
      <c r="N767" s="74" t="s">
        <v>13</v>
      </c>
      <c r="O767" s="159"/>
      <c r="P767" s="77" t="s">
        <v>4061</v>
      </c>
      <c r="Q767" s="77" t="s">
        <v>30</v>
      </c>
      <c r="R767" s="77" t="s">
        <v>4060</v>
      </c>
      <c r="S767" s="77"/>
      <c r="T767" s="77"/>
      <c r="U767" s="77" t="s">
        <v>11279</v>
      </c>
      <c r="V767" s="74" t="s">
        <v>97</v>
      </c>
      <c r="W767" s="100"/>
      <c r="X767" s="99"/>
      <c r="Y767" s="99"/>
      <c r="Z767" s="100"/>
      <c r="AA767" s="99" t="s">
        <v>4064</v>
      </c>
      <c r="AB767" s="99"/>
      <c r="AC767" s="100" t="s">
        <v>4062</v>
      </c>
      <c r="AD767" s="100" t="s">
        <v>4063</v>
      </c>
      <c r="AE767" s="83"/>
      <c r="AF767" s="54"/>
      <c r="AG767" s="78" t="s">
        <v>10997</v>
      </c>
      <c r="AH767" s="77" t="s">
        <v>20</v>
      </c>
      <c r="AI767" s="77" t="s">
        <v>102</v>
      </c>
      <c r="AJ767" s="77" t="s">
        <v>103</v>
      </c>
      <c r="AK767" s="77" t="s">
        <v>104</v>
      </c>
      <c r="AL767" s="77" t="s">
        <v>105</v>
      </c>
      <c r="AM767" s="77" t="s">
        <v>25</v>
      </c>
      <c r="AN767" s="77" t="s">
        <v>106</v>
      </c>
      <c r="AO767" s="77" t="s">
        <v>107</v>
      </c>
      <c r="AP767" s="77" t="s">
        <v>108</v>
      </c>
      <c r="AQ767" s="77"/>
      <c r="AR767" s="79">
        <f>COUNTIF('Jalon + top _horaire passage'!A:A,A767)+IF(W767&lt;&gt;"",COUNTIF('Jalon + top _horaire passage'!A:A,W767),0)+IF(X767&lt;&gt;"",COUNTIF('Jalon + top _horaire passage'!A:A,X767),0)+IF(Y767&lt;&gt;"",COUNTIF('Jalon + top _horaire passage'!A:A,Y767),0)+IF(AA767&lt;&gt;"",COUNTIF('Jalon + top _horaire passage'!A:A,AA767),0)+IF(AB767&lt;&gt;"",COUNTIF('Jalon + top _horaire passage'!A:A,AB767),0)+IF(AD767&lt;&gt;"",COUNTIF('Jalon + top _horaire passage'!A:A,AD767),0)</f>
        <v>0</v>
      </c>
    </row>
    <row r="768" spans="1:44" x14ac:dyDescent="0.3">
      <c r="A768" s="77" t="s">
        <v>4065</v>
      </c>
      <c r="B768" s="159" t="s">
        <v>95</v>
      </c>
      <c r="C768" s="78" t="s">
        <v>101</v>
      </c>
      <c r="D768" s="77" t="s">
        <v>42</v>
      </c>
      <c r="E768" s="77" t="s">
        <v>4065</v>
      </c>
      <c r="F768" s="77" t="s">
        <v>1471</v>
      </c>
      <c r="G768" s="77" t="s">
        <v>93</v>
      </c>
      <c r="H768" s="77" t="s">
        <v>44</v>
      </c>
      <c r="I768" s="77" t="s">
        <v>39</v>
      </c>
      <c r="J768" s="77" t="s">
        <v>19</v>
      </c>
      <c r="K768" s="78" t="s">
        <v>34</v>
      </c>
      <c r="L768" s="77" t="s">
        <v>98</v>
      </c>
      <c r="M768" s="74" t="s">
        <v>12473</v>
      </c>
      <c r="N768" s="74" t="s">
        <v>13</v>
      </c>
      <c r="O768" s="159"/>
      <c r="P768" s="77" t="s">
        <v>4066</v>
      </c>
      <c r="Q768" s="77" t="s">
        <v>30</v>
      </c>
      <c r="R768" s="77" t="s">
        <v>4065</v>
      </c>
      <c r="S768" s="77"/>
      <c r="T768" s="77"/>
      <c r="U768" s="77" t="s">
        <v>11280</v>
      </c>
      <c r="V768" s="74" t="s">
        <v>97</v>
      </c>
      <c r="W768" s="100"/>
      <c r="X768" s="99"/>
      <c r="Y768" s="99"/>
      <c r="Z768" s="100"/>
      <c r="AA768" s="99" t="s">
        <v>4069</v>
      </c>
      <c r="AB768" s="99"/>
      <c r="AC768" s="100" t="s">
        <v>4067</v>
      </c>
      <c r="AD768" s="100" t="s">
        <v>4068</v>
      </c>
      <c r="AE768" s="83"/>
      <c r="AF768" s="54"/>
      <c r="AG768" s="78" t="s">
        <v>10997</v>
      </c>
      <c r="AH768" s="77" t="s">
        <v>20</v>
      </c>
      <c r="AI768" s="77" t="s">
        <v>102</v>
      </c>
      <c r="AJ768" s="77" t="s">
        <v>103</v>
      </c>
      <c r="AK768" s="77" t="s">
        <v>104</v>
      </c>
      <c r="AL768" s="77" t="s">
        <v>105</v>
      </c>
      <c r="AM768" s="77" t="s">
        <v>25</v>
      </c>
      <c r="AN768" s="77" t="s">
        <v>106</v>
      </c>
      <c r="AO768" s="77" t="s">
        <v>107</v>
      </c>
      <c r="AP768" s="77" t="s">
        <v>108</v>
      </c>
      <c r="AQ768" s="77"/>
      <c r="AR768" s="79">
        <f>COUNTIF('Jalon + top _horaire passage'!A:A,A768)+IF(W768&lt;&gt;"",COUNTIF('Jalon + top _horaire passage'!A:A,W768),0)+IF(X768&lt;&gt;"",COUNTIF('Jalon + top _horaire passage'!A:A,X768),0)+IF(Y768&lt;&gt;"",COUNTIF('Jalon + top _horaire passage'!A:A,Y768),0)+IF(AA768&lt;&gt;"",COUNTIF('Jalon + top _horaire passage'!A:A,AA768),0)+IF(AB768&lt;&gt;"",COUNTIF('Jalon + top _horaire passage'!A:A,AB768),0)+IF(AD768&lt;&gt;"",COUNTIF('Jalon + top _horaire passage'!A:A,AD768),0)</f>
        <v>0</v>
      </c>
    </row>
    <row r="769" spans="1:44" x14ac:dyDescent="0.3">
      <c r="A769" s="77" t="s">
        <v>4070</v>
      </c>
      <c r="B769" s="159" t="s">
        <v>12490</v>
      </c>
      <c r="C769" s="78" t="s">
        <v>101</v>
      </c>
      <c r="D769" s="77" t="s">
        <v>107</v>
      </c>
      <c r="E769" s="77" t="s">
        <v>4070</v>
      </c>
      <c r="F769" s="77" t="s">
        <v>1471</v>
      </c>
      <c r="G769" s="77" t="s">
        <v>93</v>
      </c>
      <c r="H769" s="77" t="s">
        <v>44</v>
      </c>
      <c r="I769" s="77" t="s">
        <v>39</v>
      </c>
      <c r="J769" s="77" t="s">
        <v>19</v>
      </c>
      <c r="K769" s="78" t="s">
        <v>18</v>
      </c>
      <c r="L769" s="77" t="s">
        <v>98</v>
      </c>
      <c r="M769" s="74" t="s">
        <v>12473</v>
      </c>
      <c r="N769" s="74" t="s">
        <v>10986</v>
      </c>
      <c r="O769" s="159"/>
      <c r="P769" s="77" t="s">
        <v>4024</v>
      </c>
      <c r="Q769" s="77" t="s">
        <v>30</v>
      </c>
      <c r="R769" s="77" t="s">
        <v>4070</v>
      </c>
      <c r="S769" s="77"/>
      <c r="T769" s="77"/>
      <c r="U769" s="77" t="s">
        <v>11281</v>
      </c>
      <c r="V769" s="74" t="s">
        <v>97</v>
      </c>
      <c r="W769" s="100"/>
      <c r="X769" s="99"/>
      <c r="Y769" s="99"/>
      <c r="Z769" s="100"/>
      <c r="AA769" s="99" t="s">
        <v>4073</v>
      </c>
      <c r="AB769" s="99"/>
      <c r="AC769" s="100" t="s">
        <v>4071</v>
      </c>
      <c r="AD769" s="100" t="s">
        <v>4072</v>
      </c>
      <c r="AE769" s="83"/>
      <c r="AF769" s="54"/>
      <c r="AG769" s="78" t="s">
        <v>10997</v>
      </c>
      <c r="AH769" s="77" t="s">
        <v>20</v>
      </c>
      <c r="AI769" s="77" t="s">
        <v>102</v>
      </c>
      <c r="AJ769" s="77" t="s">
        <v>103</v>
      </c>
      <c r="AK769" s="77" t="s">
        <v>104</v>
      </c>
      <c r="AL769" s="77" t="s">
        <v>105</v>
      </c>
      <c r="AM769" s="77" t="s">
        <v>25</v>
      </c>
      <c r="AN769" s="77" t="s">
        <v>106</v>
      </c>
      <c r="AO769" s="77" t="s">
        <v>107</v>
      </c>
      <c r="AP769" s="77" t="s">
        <v>108</v>
      </c>
      <c r="AQ769" s="77"/>
      <c r="AR769" s="79">
        <f>COUNTIF('Jalon + top _horaire passage'!A:A,A769)+IF(W769&lt;&gt;"",COUNTIF('Jalon + top _horaire passage'!A:A,W769),0)+IF(X769&lt;&gt;"",COUNTIF('Jalon + top _horaire passage'!A:A,X769),0)+IF(Y769&lt;&gt;"",COUNTIF('Jalon + top _horaire passage'!A:A,Y769),0)+IF(AA769&lt;&gt;"",COUNTIF('Jalon + top _horaire passage'!A:A,AA769),0)+IF(AB769&lt;&gt;"",COUNTIF('Jalon + top _horaire passage'!A:A,AB769),0)+IF(AD769&lt;&gt;"",COUNTIF('Jalon + top _horaire passage'!A:A,AD769),0)</f>
        <v>0</v>
      </c>
    </row>
    <row r="770" spans="1:44" x14ac:dyDescent="0.3">
      <c r="A770" s="77" t="s">
        <v>4074</v>
      </c>
      <c r="B770" s="159" t="s">
        <v>12491</v>
      </c>
      <c r="C770" s="78" t="s">
        <v>101</v>
      </c>
      <c r="D770" s="77" t="s">
        <v>107</v>
      </c>
      <c r="E770" s="77" t="s">
        <v>4074</v>
      </c>
      <c r="F770" s="77" t="s">
        <v>1471</v>
      </c>
      <c r="G770" s="77" t="s">
        <v>93</v>
      </c>
      <c r="H770" s="77" t="s">
        <v>44</v>
      </c>
      <c r="I770" s="77" t="s">
        <v>39</v>
      </c>
      <c r="J770" s="77" t="s">
        <v>237</v>
      </c>
      <c r="K770" s="78" t="s">
        <v>18</v>
      </c>
      <c r="L770" s="77" t="s">
        <v>98</v>
      </c>
      <c r="M770" s="74" t="s">
        <v>12473</v>
      </c>
      <c r="N770" s="74" t="s">
        <v>10986</v>
      </c>
      <c r="O770" s="159"/>
      <c r="P770" s="77" t="s">
        <v>4075</v>
      </c>
      <c r="Q770" s="77" t="s">
        <v>30</v>
      </c>
      <c r="R770" s="77" t="s">
        <v>4074</v>
      </c>
      <c r="S770" s="77"/>
      <c r="T770" s="77"/>
      <c r="U770" s="77" t="s">
        <v>11282</v>
      </c>
      <c r="V770" s="74" t="s">
        <v>97</v>
      </c>
      <c r="W770" s="100"/>
      <c r="X770" s="99"/>
      <c r="Y770" s="99"/>
      <c r="Z770" s="100"/>
      <c r="AA770" s="99" t="s">
        <v>4078</v>
      </c>
      <c r="AB770" s="99"/>
      <c r="AC770" s="100" t="s">
        <v>4076</v>
      </c>
      <c r="AD770" s="100" t="s">
        <v>4077</v>
      </c>
      <c r="AE770" s="83"/>
      <c r="AF770" s="54"/>
      <c r="AG770" s="78" t="s">
        <v>10997</v>
      </c>
      <c r="AH770" s="77" t="s">
        <v>20</v>
      </c>
      <c r="AI770" s="77" t="s">
        <v>102</v>
      </c>
      <c r="AJ770" s="77" t="s">
        <v>103</v>
      </c>
      <c r="AK770" s="77" t="s">
        <v>104</v>
      </c>
      <c r="AL770" s="77" t="s">
        <v>105</v>
      </c>
      <c r="AM770" s="77" t="s">
        <v>25</v>
      </c>
      <c r="AN770" s="77" t="s">
        <v>106</v>
      </c>
      <c r="AO770" s="77" t="s">
        <v>107</v>
      </c>
      <c r="AP770" s="77" t="s">
        <v>108</v>
      </c>
      <c r="AQ770" s="77"/>
      <c r="AR770" s="79">
        <f>COUNTIF('Jalon + top _horaire passage'!A:A,A770)+IF(W770&lt;&gt;"",COUNTIF('Jalon + top _horaire passage'!A:A,W770),0)+IF(X770&lt;&gt;"",COUNTIF('Jalon + top _horaire passage'!A:A,X770),0)+IF(Y770&lt;&gt;"",COUNTIF('Jalon + top _horaire passage'!A:A,Y770),0)+IF(AA770&lt;&gt;"",COUNTIF('Jalon + top _horaire passage'!A:A,AA770),0)+IF(AB770&lt;&gt;"",COUNTIF('Jalon + top _horaire passage'!A:A,AB770),0)+IF(AD770&lt;&gt;"",COUNTIF('Jalon + top _horaire passage'!A:A,AD770),0)</f>
        <v>0</v>
      </c>
    </row>
    <row r="771" spans="1:44" x14ac:dyDescent="0.3">
      <c r="A771" s="77" t="s">
        <v>4079</v>
      </c>
      <c r="B771" s="159" t="s">
        <v>12492</v>
      </c>
      <c r="C771" s="78" t="s">
        <v>101</v>
      </c>
      <c r="D771" s="77" t="s">
        <v>42</v>
      </c>
      <c r="E771" s="77" t="s">
        <v>4079</v>
      </c>
      <c r="F771" s="77" t="s">
        <v>1471</v>
      </c>
      <c r="G771" s="77" t="s">
        <v>93</v>
      </c>
      <c r="H771" s="77" t="s">
        <v>44</v>
      </c>
      <c r="I771" s="77" t="s">
        <v>39</v>
      </c>
      <c r="J771" s="77" t="s">
        <v>19</v>
      </c>
      <c r="K771" s="78" t="s">
        <v>34</v>
      </c>
      <c r="L771" s="77" t="s">
        <v>98</v>
      </c>
      <c r="M771" s="74" t="s">
        <v>12473</v>
      </c>
      <c r="N771" s="74" t="s">
        <v>13</v>
      </c>
      <c r="O771" s="159"/>
      <c r="P771" s="77" t="s">
        <v>4080</v>
      </c>
      <c r="Q771" s="77" t="s">
        <v>30</v>
      </c>
      <c r="R771" s="77" t="s">
        <v>4079</v>
      </c>
      <c r="S771" s="77"/>
      <c r="T771" s="77"/>
      <c r="U771" s="77" t="s">
        <v>11283</v>
      </c>
      <c r="V771" s="74" t="s">
        <v>97</v>
      </c>
      <c r="W771" s="100"/>
      <c r="X771" s="99"/>
      <c r="Y771" s="99"/>
      <c r="Z771" s="100"/>
      <c r="AA771" s="99" t="s">
        <v>4083</v>
      </c>
      <c r="AB771" s="99"/>
      <c r="AC771" s="100" t="s">
        <v>4081</v>
      </c>
      <c r="AD771" s="100" t="s">
        <v>4082</v>
      </c>
      <c r="AE771" s="83"/>
      <c r="AF771" s="54"/>
      <c r="AG771" s="78" t="s">
        <v>10997</v>
      </c>
      <c r="AH771" s="77" t="s">
        <v>20</v>
      </c>
      <c r="AI771" s="77" t="s">
        <v>102</v>
      </c>
      <c r="AJ771" s="77" t="s">
        <v>103</v>
      </c>
      <c r="AK771" s="77" t="s">
        <v>104</v>
      </c>
      <c r="AL771" s="77" t="s">
        <v>105</v>
      </c>
      <c r="AM771" s="77" t="s">
        <v>25</v>
      </c>
      <c r="AN771" s="77" t="s">
        <v>106</v>
      </c>
      <c r="AO771" s="77" t="s">
        <v>107</v>
      </c>
      <c r="AP771" s="77" t="s">
        <v>108</v>
      </c>
      <c r="AQ771" s="77"/>
      <c r="AR771" s="79">
        <f>COUNTIF('Jalon + top _horaire passage'!A:A,A771)+IF(W771&lt;&gt;"",COUNTIF('Jalon + top _horaire passage'!A:A,W771),0)+IF(X771&lt;&gt;"",COUNTIF('Jalon + top _horaire passage'!A:A,X771),0)+IF(Y771&lt;&gt;"",COUNTIF('Jalon + top _horaire passage'!A:A,Y771),0)+IF(AA771&lt;&gt;"",COUNTIF('Jalon + top _horaire passage'!A:A,AA771),0)+IF(AB771&lt;&gt;"",COUNTIF('Jalon + top _horaire passage'!A:A,AB771),0)+IF(AD771&lt;&gt;"",COUNTIF('Jalon + top _horaire passage'!A:A,AD771),0)</f>
        <v>0</v>
      </c>
    </row>
    <row r="772" spans="1:44" x14ac:dyDescent="0.3">
      <c r="A772" s="77" t="s">
        <v>4084</v>
      </c>
      <c r="B772" s="159" t="s">
        <v>12493</v>
      </c>
      <c r="C772" s="78" t="s">
        <v>101</v>
      </c>
      <c r="D772" s="77" t="s">
        <v>42</v>
      </c>
      <c r="E772" s="77" t="s">
        <v>4084</v>
      </c>
      <c r="F772" s="77" t="s">
        <v>1471</v>
      </c>
      <c r="G772" s="77" t="s">
        <v>93</v>
      </c>
      <c r="H772" s="77" t="s">
        <v>44</v>
      </c>
      <c r="I772" s="77" t="s">
        <v>39</v>
      </c>
      <c r="J772" s="77" t="s">
        <v>237</v>
      </c>
      <c r="K772" s="78" t="s">
        <v>34</v>
      </c>
      <c r="L772" s="77" t="s">
        <v>98</v>
      </c>
      <c r="M772" s="74" t="s">
        <v>12473</v>
      </c>
      <c r="N772" s="74" t="s">
        <v>13</v>
      </c>
      <c r="O772" s="159"/>
      <c r="P772" s="77" t="s">
        <v>4085</v>
      </c>
      <c r="Q772" s="77" t="s">
        <v>30</v>
      </c>
      <c r="R772" s="77" t="s">
        <v>4084</v>
      </c>
      <c r="S772" s="77"/>
      <c r="T772" s="77"/>
      <c r="U772" s="77" t="s">
        <v>11284</v>
      </c>
      <c r="V772" s="74" t="s">
        <v>97</v>
      </c>
      <c r="W772" s="100"/>
      <c r="X772" s="99"/>
      <c r="Y772" s="99"/>
      <c r="Z772" s="100"/>
      <c r="AA772" s="99" t="s">
        <v>4088</v>
      </c>
      <c r="AB772" s="99"/>
      <c r="AC772" s="100" t="s">
        <v>4086</v>
      </c>
      <c r="AD772" s="100" t="s">
        <v>4087</v>
      </c>
      <c r="AE772" s="83"/>
      <c r="AF772" s="54"/>
      <c r="AG772" s="78" t="s">
        <v>10997</v>
      </c>
      <c r="AH772" s="77" t="s">
        <v>20</v>
      </c>
      <c r="AI772" s="77" t="s">
        <v>102</v>
      </c>
      <c r="AJ772" s="77" t="s">
        <v>103</v>
      </c>
      <c r="AK772" s="77" t="s">
        <v>104</v>
      </c>
      <c r="AL772" s="77" t="s">
        <v>105</v>
      </c>
      <c r="AM772" s="77" t="s">
        <v>25</v>
      </c>
      <c r="AN772" s="77" t="s">
        <v>106</v>
      </c>
      <c r="AO772" s="77" t="s">
        <v>107</v>
      </c>
      <c r="AP772" s="77" t="s">
        <v>108</v>
      </c>
      <c r="AQ772" s="77"/>
      <c r="AR772" s="79">
        <f>COUNTIF('Jalon + top _horaire passage'!A:A,A772)+IF(W772&lt;&gt;"",COUNTIF('Jalon + top _horaire passage'!A:A,W772),0)+IF(X772&lt;&gt;"",COUNTIF('Jalon + top _horaire passage'!A:A,X772),0)+IF(Y772&lt;&gt;"",COUNTIF('Jalon + top _horaire passage'!A:A,Y772),0)+IF(AA772&lt;&gt;"",COUNTIF('Jalon + top _horaire passage'!A:A,AA772),0)+IF(AB772&lt;&gt;"",COUNTIF('Jalon + top _horaire passage'!A:A,AB772),0)+IF(AD772&lt;&gt;"",COUNTIF('Jalon + top _horaire passage'!A:A,AD772),0)</f>
        <v>0</v>
      </c>
    </row>
    <row r="773" spans="1:44" x14ac:dyDescent="0.3">
      <c r="A773" s="77" t="s">
        <v>4089</v>
      </c>
      <c r="B773" s="159" t="s">
        <v>12494</v>
      </c>
      <c r="C773" s="78" t="s">
        <v>101</v>
      </c>
      <c r="D773" s="77" t="s">
        <v>42</v>
      </c>
      <c r="E773" s="77" t="s">
        <v>4089</v>
      </c>
      <c r="F773" s="77" t="s">
        <v>1471</v>
      </c>
      <c r="G773" s="77" t="s">
        <v>93</v>
      </c>
      <c r="H773" s="77" t="s">
        <v>44</v>
      </c>
      <c r="I773" s="77" t="s">
        <v>39</v>
      </c>
      <c r="J773" s="77" t="s">
        <v>19</v>
      </c>
      <c r="K773" s="78" t="s">
        <v>34</v>
      </c>
      <c r="L773" s="77" t="s">
        <v>98</v>
      </c>
      <c r="M773" s="74" t="s">
        <v>12473</v>
      </c>
      <c r="N773" s="74" t="s">
        <v>13</v>
      </c>
      <c r="O773" s="159"/>
      <c r="P773" s="77" t="s">
        <v>4090</v>
      </c>
      <c r="Q773" s="77" t="s">
        <v>30</v>
      </c>
      <c r="R773" s="77" t="s">
        <v>4089</v>
      </c>
      <c r="S773" s="77"/>
      <c r="T773" s="77"/>
      <c r="U773" s="77" t="s">
        <v>11285</v>
      </c>
      <c r="V773" s="74" t="s">
        <v>97</v>
      </c>
      <c r="W773" s="100"/>
      <c r="X773" s="99"/>
      <c r="Y773" s="99"/>
      <c r="Z773" s="100"/>
      <c r="AA773" s="99" t="s">
        <v>4093</v>
      </c>
      <c r="AB773" s="99"/>
      <c r="AC773" s="100" t="s">
        <v>4091</v>
      </c>
      <c r="AD773" s="100" t="s">
        <v>4092</v>
      </c>
      <c r="AE773" s="83"/>
      <c r="AF773" s="54"/>
      <c r="AG773" s="78" t="s">
        <v>10997</v>
      </c>
      <c r="AH773" s="77" t="s">
        <v>20</v>
      </c>
      <c r="AI773" s="77" t="s">
        <v>102</v>
      </c>
      <c r="AJ773" s="77" t="s">
        <v>103</v>
      </c>
      <c r="AK773" s="77" t="s">
        <v>104</v>
      </c>
      <c r="AL773" s="77" t="s">
        <v>105</v>
      </c>
      <c r="AM773" s="77" t="s">
        <v>25</v>
      </c>
      <c r="AN773" s="77" t="s">
        <v>106</v>
      </c>
      <c r="AO773" s="77" t="s">
        <v>107</v>
      </c>
      <c r="AP773" s="77" t="s">
        <v>108</v>
      </c>
      <c r="AQ773" s="77"/>
      <c r="AR773" s="79">
        <f>COUNTIF('Jalon + top _horaire passage'!A:A,A773)+IF(W773&lt;&gt;"",COUNTIF('Jalon + top _horaire passage'!A:A,W773),0)+IF(X773&lt;&gt;"",COUNTIF('Jalon + top _horaire passage'!A:A,X773),0)+IF(Y773&lt;&gt;"",COUNTIF('Jalon + top _horaire passage'!A:A,Y773),0)+IF(AA773&lt;&gt;"",COUNTIF('Jalon + top _horaire passage'!A:A,AA773),0)+IF(AB773&lt;&gt;"",COUNTIF('Jalon + top _horaire passage'!A:A,AB773),0)+IF(AD773&lt;&gt;"",COUNTIF('Jalon + top _horaire passage'!A:A,AD773),0)</f>
        <v>0</v>
      </c>
    </row>
    <row r="774" spans="1:44" x14ac:dyDescent="0.3">
      <c r="A774" s="77" t="s">
        <v>92</v>
      </c>
      <c r="B774" s="159" t="s">
        <v>12480</v>
      </c>
      <c r="C774" s="78" t="s">
        <v>101</v>
      </c>
      <c r="D774" s="77" t="s">
        <v>107</v>
      </c>
      <c r="E774" s="77" t="s">
        <v>92</v>
      </c>
      <c r="F774" s="77" t="s">
        <v>1471</v>
      </c>
      <c r="G774" s="77" t="s">
        <v>93</v>
      </c>
      <c r="H774" s="77" t="s">
        <v>44</v>
      </c>
      <c r="I774" s="77" t="s">
        <v>39</v>
      </c>
      <c r="J774" s="77" t="s">
        <v>19</v>
      </c>
      <c r="K774" s="78" t="s">
        <v>18</v>
      </c>
      <c r="L774" s="77" t="s">
        <v>98</v>
      </c>
      <c r="M774" s="74" t="s">
        <v>12473</v>
      </c>
      <c r="N774" s="74" t="s">
        <v>10986</v>
      </c>
      <c r="O774" s="159"/>
      <c r="P774" s="77" t="s">
        <v>4094</v>
      </c>
      <c r="Q774" s="77" t="s">
        <v>30</v>
      </c>
      <c r="R774" s="77" t="s">
        <v>92</v>
      </c>
      <c r="S774" s="77"/>
      <c r="T774" s="77"/>
      <c r="U774" s="77" t="s">
        <v>11286</v>
      </c>
      <c r="V774" s="74" t="s">
        <v>97</v>
      </c>
      <c r="W774" s="100"/>
      <c r="X774" s="99"/>
      <c r="Y774" s="99"/>
      <c r="Z774" s="100"/>
      <c r="AA774" s="99" t="s">
        <v>83</v>
      </c>
      <c r="AB774" s="99"/>
      <c r="AC774" s="100" t="s">
        <v>4095</v>
      </c>
      <c r="AD774" s="100" t="s">
        <v>4096</v>
      </c>
      <c r="AE774" s="83"/>
      <c r="AF774" s="54"/>
      <c r="AG774" s="78" t="s">
        <v>10997</v>
      </c>
      <c r="AH774" s="77" t="s">
        <v>20</v>
      </c>
      <c r="AI774" s="77" t="s">
        <v>102</v>
      </c>
      <c r="AJ774" s="77" t="s">
        <v>103</v>
      </c>
      <c r="AK774" s="77" t="s">
        <v>104</v>
      </c>
      <c r="AL774" s="77" t="s">
        <v>105</v>
      </c>
      <c r="AM774" s="77" t="s">
        <v>25</v>
      </c>
      <c r="AN774" s="77" t="s">
        <v>106</v>
      </c>
      <c r="AO774" s="77" t="s">
        <v>107</v>
      </c>
      <c r="AP774" s="77" t="s">
        <v>108</v>
      </c>
      <c r="AQ774" s="77"/>
      <c r="AR774" s="79">
        <f>COUNTIF('Jalon + top _horaire passage'!A:A,A774)+IF(W774&lt;&gt;"",COUNTIF('Jalon + top _horaire passage'!A:A,W774),0)+IF(X774&lt;&gt;"",COUNTIF('Jalon + top _horaire passage'!A:A,X774),0)+IF(Y774&lt;&gt;"",COUNTIF('Jalon + top _horaire passage'!A:A,Y774),0)+IF(AA774&lt;&gt;"",COUNTIF('Jalon + top _horaire passage'!A:A,AA774),0)+IF(AB774&lt;&gt;"",COUNTIF('Jalon + top _horaire passage'!A:A,AB774),0)+IF(AD774&lt;&gt;"",COUNTIF('Jalon + top _horaire passage'!A:A,AD774),0)</f>
        <v>0</v>
      </c>
    </row>
    <row r="775" spans="1:44" x14ac:dyDescent="0.3">
      <c r="A775" s="77" t="s">
        <v>4097</v>
      </c>
      <c r="B775" s="159" t="s">
        <v>12495</v>
      </c>
      <c r="C775" s="78" t="s">
        <v>101</v>
      </c>
      <c r="D775" s="77" t="s">
        <v>107</v>
      </c>
      <c r="E775" s="77" t="s">
        <v>4097</v>
      </c>
      <c r="F775" s="77" t="s">
        <v>1471</v>
      </c>
      <c r="G775" s="77" t="s">
        <v>93</v>
      </c>
      <c r="H775" s="77" t="s">
        <v>44</v>
      </c>
      <c r="I775" s="77" t="s">
        <v>39</v>
      </c>
      <c r="J775" s="77" t="s">
        <v>19</v>
      </c>
      <c r="K775" s="78" t="s">
        <v>18</v>
      </c>
      <c r="L775" s="77" t="s">
        <v>98</v>
      </c>
      <c r="M775" s="74" t="s">
        <v>12473</v>
      </c>
      <c r="N775" s="74" t="s">
        <v>10986</v>
      </c>
      <c r="O775" s="159"/>
      <c r="P775" s="77" t="s">
        <v>4098</v>
      </c>
      <c r="Q775" s="77" t="s">
        <v>30</v>
      </c>
      <c r="R775" s="77" t="s">
        <v>4097</v>
      </c>
      <c r="S775" s="77"/>
      <c r="T775" s="77"/>
      <c r="U775" s="77" t="s">
        <v>11320</v>
      </c>
      <c r="V775" s="74" t="s">
        <v>97</v>
      </c>
      <c r="W775" s="100"/>
      <c r="X775" s="99"/>
      <c r="Y775" s="99"/>
      <c r="Z775" s="100"/>
      <c r="AA775" s="99" t="s">
        <v>4101</v>
      </c>
      <c r="AB775" s="99"/>
      <c r="AC775" s="100" t="s">
        <v>4099</v>
      </c>
      <c r="AD775" s="100" t="s">
        <v>4100</v>
      </c>
      <c r="AE775" s="83"/>
      <c r="AF775" s="54"/>
      <c r="AG775" s="78" t="s">
        <v>10997</v>
      </c>
      <c r="AH775" s="77" t="s">
        <v>20</v>
      </c>
      <c r="AI775" s="77" t="s">
        <v>102</v>
      </c>
      <c r="AJ775" s="77" t="s">
        <v>103</v>
      </c>
      <c r="AK775" s="77" t="s">
        <v>104</v>
      </c>
      <c r="AL775" s="77" t="s">
        <v>105</v>
      </c>
      <c r="AM775" s="77" t="s">
        <v>25</v>
      </c>
      <c r="AN775" s="77" t="s">
        <v>106</v>
      </c>
      <c r="AO775" s="77" t="s">
        <v>107</v>
      </c>
      <c r="AP775" s="77" t="s">
        <v>108</v>
      </c>
      <c r="AQ775" s="77"/>
      <c r="AR775" s="79">
        <f>COUNTIF('Jalon + top _horaire passage'!A:A,A775)+IF(W775&lt;&gt;"",COUNTIF('Jalon + top _horaire passage'!A:A,W775),0)+IF(X775&lt;&gt;"",COUNTIF('Jalon + top _horaire passage'!A:A,X775),0)+IF(Y775&lt;&gt;"",COUNTIF('Jalon + top _horaire passage'!A:A,Y775),0)+IF(AA775&lt;&gt;"",COUNTIF('Jalon + top _horaire passage'!A:A,AA775),0)+IF(AB775&lt;&gt;"",COUNTIF('Jalon + top _horaire passage'!A:A,AB775),0)+IF(AD775&lt;&gt;"",COUNTIF('Jalon + top _horaire passage'!A:A,AD775),0)</f>
        <v>0</v>
      </c>
    </row>
    <row r="776" spans="1:44" x14ac:dyDescent="0.3">
      <c r="A776" s="77" t="s">
        <v>4102</v>
      </c>
      <c r="B776" s="159" t="s">
        <v>12496</v>
      </c>
      <c r="C776" s="78" t="s">
        <v>101</v>
      </c>
      <c r="D776" s="77" t="s">
        <v>42</v>
      </c>
      <c r="E776" s="77" t="s">
        <v>4102</v>
      </c>
      <c r="F776" s="77" t="s">
        <v>1471</v>
      </c>
      <c r="G776" s="77" t="s">
        <v>93</v>
      </c>
      <c r="H776" s="77" t="s">
        <v>44</v>
      </c>
      <c r="I776" s="77" t="s">
        <v>39</v>
      </c>
      <c r="J776" s="77" t="s">
        <v>19</v>
      </c>
      <c r="K776" s="78" t="s">
        <v>34</v>
      </c>
      <c r="L776" s="77" t="s">
        <v>98</v>
      </c>
      <c r="M776" s="74" t="s">
        <v>12473</v>
      </c>
      <c r="N776" s="74" t="s">
        <v>13</v>
      </c>
      <c r="O776" s="159"/>
      <c r="P776" s="77" t="s">
        <v>4103</v>
      </c>
      <c r="Q776" s="77" t="s">
        <v>30</v>
      </c>
      <c r="R776" s="77" t="s">
        <v>4102</v>
      </c>
      <c r="S776" s="77"/>
      <c r="T776" s="77"/>
      <c r="U776" s="77" t="s">
        <v>11321</v>
      </c>
      <c r="V776" s="74" t="s">
        <v>97</v>
      </c>
      <c r="W776" s="100"/>
      <c r="X776" s="99"/>
      <c r="Y776" s="99"/>
      <c r="Z776" s="100"/>
      <c r="AA776" s="99" t="s">
        <v>4106</v>
      </c>
      <c r="AB776" s="99"/>
      <c r="AC776" s="100" t="s">
        <v>4104</v>
      </c>
      <c r="AD776" s="100" t="s">
        <v>4105</v>
      </c>
      <c r="AE776" s="83"/>
      <c r="AF776" s="54"/>
      <c r="AG776" s="78" t="s">
        <v>10997</v>
      </c>
      <c r="AH776" s="77" t="s">
        <v>20</v>
      </c>
      <c r="AI776" s="77" t="s">
        <v>102</v>
      </c>
      <c r="AJ776" s="77" t="s">
        <v>103</v>
      </c>
      <c r="AK776" s="77" t="s">
        <v>104</v>
      </c>
      <c r="AL776" s="77" t="s">
        <v>105</v>
      </c>
      <c r="AM776" s="77" t="s">
        <v>25</v>
      </c>
      <c r="AN776" s="77" t="s">
        <v>106</v>
      </c>
      <c r="AO776" s="77" t="s">
        <v>107</v>
      </c>
      <c r="AP776" s="77" t="s">
        <v>108</v>
      </c>
      <c r="AQ776" s="77"/>
      <c r="AR776" s="79">
        <f>COUNTIF('Jalon + top _horaire passage'!A:A,A776)+IF(W776&lt;&gt;"",COUNTIF('Jalon + top _horaire passage'!A:A,W776),0)+IF(X776&lt;&gt;"",COUNTIF('Jalon + top _horaire passage'!A:A,X776),0)+IF(Y776&lt;&gt;"",COUNTIF('Jalon + top _horaire passage'!A:A,Y776),0)+IF(AA776&lt;&gt;"",COUNTIF('Jalon + top _horaire passage'!A:A,AA776),0)+IF(AB776&lt;&gt;"",COUNTIF('Jalon + top _horaire passage'!A:A,AB776),0)+IF(AD776&lt;&gt;"",COUNTIF('Jalon + top _horaire passage'!A:A,AD776),0)</f>
        <v>0</v>
      </c>
    </row>
    <row r="777" spans="1:44" x14ac:dyDescent="0.3">
      <c r="A777" s="77" t="s">
        <v>4107</v>
      </c>
      <c r="B777" s="159" t="s">
        <v>12497</v>
      </c>
      <c r="C777" s="78" t="s">
        <v>101</v>
      </c>
      <c r="D777" s="77" t="s">
        <v>42</v>
      </c>
      <c r="E777" s="77" t="s">
        <v>4107</v>
      </c>
      <c r="F777" s="77" t="s">
        <v>1471</v>
      </c>
      <c r="G777" s="77" t="s">
        <v>93</v>
      </c>
      <c r="H777" s="77" t="s">
        <v>44</v>
      </c>
      <c r="I777" s="77" t="s">
        <v>39</v>
      </c>
      <c r="J777" s="77" t="s">
        <v>19</v>
      </c>
      <c r="K777" s="78" t="s">
        <v>34</v>
      </c>
      <c r="L777" s="77" t="s">
        <v>98</v>
      </c>
      <c r="M777" s="74" t="s">
        <v>12473</v>
      </c>
      <c r="N777" s="74" t="s">
        <v>13</v>
      </c>
      <c r="O777" s="159"/>
      <c r="P777" s="77" t="s">
        <v>4108</v>
      </c>
      <c r="Q777" s="77" t="s">
        <v>30</v>
      </c>
      <c r="R777" s="77" t="s">
        <v>4107</v>
      </c>
      <c r="S777" s="77"/>
      <c r="T777" s="77"/>
      <c r="U777" s="77" t="s">
        <v>11322</v>
      </c>
      <c r="V777" s="74" t="s">
        <v>97</v>
      </c>
      <c r="W777" s="100"/>
      <c r="X777" s="99"/>
      <c r="Y777" s="99"/>
      <c r="Z777" s="100"/>
      <c r="AA777" s="99" t="s">
        <v>4111</v>
      </c>
      <c r="AB777" s="99"/>
      <c r="AC777" s="100" t="s">
        <v>4109</v>
      </c>
      <c r="AD777" s="100" t="s">
        <v>4110</v>
      </c>
      <c r="AE777" s="83"/>
      <c r="AF777" s="54"/>
      <c r="AG777" s="78" t="s">
        <v>10997</v>
      </c>
      <c r="AH777" s="77" t="s">
        <v>20</v>
      </c>
      <c r="AI777" s="77" t="s">
        <v>102</v>
      </c>
      <c r="AJ777" s="77" t="s">
        <v>103</v>
      </c>
      <c r="AK777" s="77" t="s">
        <v>104</v>
      </c>
      <c r="AL777" s="77" t="s">
        <v>105</v>
      </c>
      <c r="AM777" s="77" t="s">
        <v>25</v>
      </c>
      <c r="AN777" s="77" t="s">
        <v>106</v>
      </c>
      <c r="AO777" s="77" t="s">
        <v>107</v>
      </c>
      <c r="AP777" s="77" t="s">
        <v>108</v>
      </c>
      <c r="AQ777" s="77"/>
      <c r="AR777" s="79">
        <f>COUNTIF('Jalon + top _horaire passage'!A:A,A777)+IF(W777&lt;&gt;"",COUNTIF('Jalon + top _horaire passage'!A:A,W777),0)+IF(X777&lt;&gt;"",COUNTIF('Jalon + top _horaire passage'!A:A,X777),0)+IF(Y777&lt;&gt;"",COUNTIF('Jalon + top _horaire passage'!A:A,Y777),0)+IF(AA777&lt;&gt;"",COUNTIF('Jalon + top _horaire passage'!A:A,AA777),0)+IF(AB777&lt;&gt;"",COUNTIF('Jalon + top _horaire passage'!A:A,AB777),0)+IF(AD777&lt;&gt;"",COUNTIF('Jalon + top _horaire passage'!A:A,AD777),0)</f>
        <v>0</v>
      </c>
    </row>
    <row r="778" spans="1:44" x14ac:dyDescent="0.3">
      <c r="A778" s="77" t="s">
        <v>4112</v>
      </c>
      <c r="B778" s="159" t="s">
        <v>12498</v>
      </c>
      <c r="C778" s="78" t="s">
        <v>101</v>
      </c>
      <c r="D778" s="77" t="s">
        <v>42</v>
      </c>
      <c r="E778" s="77" t="s">
        <v>4112</v>
      </c>
      <c r="F778" s="77" t="s">
        <v>1471</v>
      </c>
      <c r="G778" s="77" t="s">
        <v>93</v>
      </c>
      <c r="H778" s="77" t="s">
        <v>44</v>
      </c>
      <c r="I778" s="77" t="s">
        <v>39</v>
      </c>
      <c r="J778" s="77" t="s">
        <v>19</v>
      </c>
      <c r="K778" s="78" t="s">
        <v>34</v>
      </c>
      <c r="L778" s="77" t="s">
        <v>98</v>
      </c>
      <c r="M778" s="74" t="s">
        <v>12473</v>
      </c>
      <c r="N778" s="74" t="s">
        <v>13</v>
      </c>
      <c r="O778" s="159"/>
      <c r="P778" s="77" t="s">
        <v>4113</v>
      </c>
      <c r="Q778" s="77" t="s">
        <v>30</v>
      </c>
      <c r="R778" s="77" t="s">
        <v>4112</v>
      </c>
      <c r="S778" s="77"/>
      <c r="T778" s="77"/>
      <c r="U778" s="77" t="s">
        <v>11323</v>
      </c>
      <c r="V778" s="74" t="s">
        <v>97</v>
      </c>
      <c r="W778" s="100"/>
      <c r="X778" s="99"/>
      <c r="Y778" s="99"/>
      <c r="Z778" s="100"/>
      <c r="AA778" s="99" t="s">
        <v>4116</v>
      </c>
      <c r="AB778" s="99"/>
      <c r="AC778" s="100" t="s">
        <v>4114</v>
      </c>
      <c r="AD778" s="100" t="s">
        <v>4115</v>
      </c>
      <c r="AE778" s="83"/>
      <c r="AF778" s="54"/>
      <c r="AG778" s="78" t="s">
        <v>10997</v>
      </c>
      <c r="AH778" s="77" t="s">
        <v>20</v>
      </c>
      <c r="AI778" s="77" t="s">
        <v>102</v>
      </c>
      <c r="AJ778" s="77" t="s">
        <v>103</v>
      </c>
      <c r="AK778" s="77" t="s">
        <v>104</v>
      </c>
      <c r="AL778" s="77" t="s">
        <v>105</v>
      </c>
      <c r="AM778" s="77" t="s">
        <v>25</v>
      </c>
      <c r="AN778" s="77" t="s">
        <v>106</v>
      </c>
      <c r="AO778" s="77" t="s">
        <v>107</v>
      </c>
      <c r="AP778" s="77" t="s">
        <v>108</v>
      </c>
      <c r="AQ778" s="77"/>
      <c r="AR778" s="79">
        <f>COUNTIF('Jalon + top _horaire passage'!A:A,A778)+IF(W778&lt;&gt;"",COUNTIF('Jalon + top _horaire passage'!A:A,W778),0)+IF(X778&lt;&gt;"",COUNTIF('Jalon + top _horaire passage'!A:A,X778),0)+IF(Y778&lt;&gt;"",COUNTIF('Jalon + top _horaire passage'!A:A,Y778),0)+IF(AA778&lt;&gt;"",COUNTIF('Jalon + top _horaire passage'!A:A,AA778),0)+IF(AB778&lt;&gt;"",COUNTIF('Jalon + top _horaire passage'!A:A,AB778),0)+IF(AD778&lt;&gt;"",COUNTIF('Jalon + top _horaire passage'!A:A,AD778),0)</f>
        <v>0</v>
      </c>
    </row>
    <row r="779" spans="1:44" x14ac:dyDescent="0.3">
      <c r="A779" s="77" t="s">
        <v>4117</v>
      </c>
      <c r="B779" s="159" t="s">
        <v>12499</v>
      </c>
      <c r="C779" s="78" t="s">
        <v>101</v>
      </c>
      <c r="D779" s="77" t="s">
        <v>42</v>
      </c>
      <c r="E779" s="77" t="s">
        <v>4117</v>
      </c>
      <c r="F779" s="77" t="s">
        <v>1471</v>
      </c>
      <c r="G779" s="77" t="s">
        <v>93</v>
      </c>
      <c r="H779" s="77" t="s">
        <v>44</v>
      </c>
      <c r="I779" s="77" t="s">
        <v>39</v>
      </c>
      <c r="J779" s="77" t="s">
        <v>237</v>
      </c>
      <c r="K779" s="78" t="s">
        <v>34</v>
      </c>
      <c r="L779" s="77" t="s">
        <v>98</v>
      </c>
      <c r="M779" s="74" t="s">
        <v>12473</v>
      </c>
      <c r="N779" s="74" t="s">
        <v>13</v>
      </c>
      <c r="O779" s="159"/>
      <c r="P779" s="77" t="s">
        <v>4118</v>
      </c>
      <c r="Q779" s="77" t="s">
        <v>30</v>
      </c>
      <c r="R779" s="77" t="s">
        <v>4117</v>
      </c>
      <c r="S779" s="77"/>
      <c r="T779" s="77"/>
      <c r="U779" s="77" t="s">
        <v>11295</v>
      </c>
      <c r="V779" s="74" t="s">
        <v>97</v>
      </c>
      <c r="W779" s="100"/>
      <c r="X779" s="99"/>
      <c r="Y779" s="99"/>
      <c r="Z779" s="100"/>
      <c r="AA779" s="99" t="s">
        <v>4121</v>
      </c>
      <c r="AB779" s="99"/>
      <c r="AC779" s="100" t="s">
        <v>4119</v>
      </c>
      <c r="AD779" s="100" t="s">
        <v>4120</v>
      </c>
      <c r="AE779" s="83"/>
      <c r="AF779" s="54"/>
      <c r="AG779" s="78" t="s">
        <v>10997</v>
      </c>
      <c r="AH779" s="77" t="s">
        <v>20</v>
      </c>
      <c r="AI779" s="77" t="s">
        <v>102</v>
      </c>
      <c r="AJ779" s="77" t="s">
        <v>103</v>
      </c>
      <c r="AK779" s="77" t="s">
        <v>104</v>
      </c>
      <c r="AL779" s="77" t="s">
        <v>105</v>
      </c>
      <c r="AM779" s="77" t="s">
        <v>25</v>
      </c>
      <c r="AN779" s="77" t="s">
        <v>106</v>
      </c>
      <c r="AO779" s="77" t="s">
        <v>107</v>
      </c>
      <c r="AP779" s="77" t="s">
        <v>108</v>
      </c>
      <c r="AQ779" s="77"/>
      <c r="AR779" s="79">
        <f>COUNTIF('Jalon + top _horaire passage'!A:A,A779)+IF(W779&lt;&gt;"",COUNTIF('Jalon + top _horaire passage'!A:A,W779),0)+IF(X779&lt;&gt;"",COUNTIF('Jalon + top _horaire passage'!A:A,X779),0)+IF(Y779&lt;&gt;"",COUNTIF('Jalon + top _horaire passage'!A:A,Y779),0)+IF(AA779&lt;&gt;"",COUNTIF('Jalon + top _horaire passage'!A:A,AA779),0)+IF(AB779&lt;&gt;"",COUNTIF('Jalon + top _horaire passage'!A:A,AB779),0)+IF(AD779&lt;&gt;"",COUNTIF('Jalon + top _horaire passage'!A:A,AD779),0)</f>
        <v>0</v>
      </c>
    </row>
    <row r="780" spans="1:44" x14ac:dyDescent="0.3">
      <c r="A780" s="77" t="s">
        <v>4122</v>
      </c>
      <c r="B780" s="159" t="s">
        <v>12500</v>
      </c>
      <c r="C780" s="78" t="s">
        <v>101</v>
      </c>
      <c r="D780" s="77" t="s">
        <v>42</v>
      </c>
      <c r="E780" s="77" t="s">
        <v>4122</v>
      </c>
      <c r="F780" s="77" t="s">
        <v>1471</v>
      </c>
      <c r="G780" s="77" t="s">
        <v>93</v>
      </c>
      <c r="H780" s="77" t="s">
        <v>44</v>
      </c>
      <c r="I780" s="77" t="s">
        <v>39</v>
      </c>
      <c r="J780" s="77" t="s">
        <v>19</v>
      </c>
      <c r="K780" s="78" t="s">
        <v>34</v>
      </c>
      <c r="L780" s="77" t="s">
        <v>98</v>
      </c>
      <c r="M780" s="74" t="s">
        <v>12473</v>
      </c>
      <c r="N780" s="74" t="s">
        <v>13</v>
      </c>
      <c r="O780" s="159"/>
      <c r="P780" s="77" t="s">
        <v>4123</v>
      </c>
      <c r="Q780" s="77" t="s">
        <v>30</v>
      </c>
      <c r="R780" s="77" t="s">
        <v>4122</v>
      </c>
      <c r="S780" s="77"/>
      <c r="T780" s="77"/>
      <c r="U780" s="77" t="s">
        <v>11296</v>
      </c>
      <c r="V780" s="74" t="s">
        <v>97</v>
      </c>
      <c r="W780" s="100"/>
      <c r="X780" s="99"/>
      <c r="Y780" s="99"/>
      <c r="Z780" s="100"/>
      <c r="AA780" s="99" t="s">
        <v>4126</v>
      </c>
      <c r="AB780" s="99"/>
      <c r="AC780" s="100" t="s">
        <v>4124</v>
      </c>
      <c r="AD780" s="100" t="s">
        <v>4125</v>
      </c>
      <c r="AE780" s="83"/>
      <c r="AF780" s="54"/>
      <c r="AG780" s="78" t="s">
        <v>10997</v>
      </c>
      <c r="AH780" s="77" t="s">
        <v>20</v>
      </c>
      <c r="AI780" s="77" t="s">
        <v>102</v>
      </c>
      <c r="AJ780" s="77" t="s">
        <v>103</v>
      </c>
      <c r="AK780" s="77" t="s">
        <v>104</v>
      </c>
      <c r="AL780" s="77" t="s">
        <v>105</v>
      </c>
      <c r="AM780" s="77" t="s">
        <v>25</v>
      </c>
      <c r="AN780" s="77" t="s">
        <v>106</v>
      </c>
      <c r="AO780" s="77" t="s">
        <v>107</v>
      </c>
      <c r="AP780" s="77" t="s">
        <v>108</v>
      </c>
      <c r="AQ780" s="77"/>
      <c r="AR780" s="79">
        <f>COUNTIF('Jalon + top _horaire passage'!A:A,A780)+IF(W780&lt;&gt;"",COUNTIF('Jalon + top _horaire passage'!A:A,W780),0)+IF(X780&lt;&gt;"",COUNTIF('Jalon + top _horaire passage'!A:A,X780),0)+IF(Y780&lt;&gt;"",COUNTIF('Jalon + top _horaire passage'!A:A,Y780),0)+IF(AA780&lt;&gt;"",COUNTIF('Jalon + top _horaire passage'!A:A,AA780),0)+IF(AB780&lt;&gt;"",COUNTIF('Jalon + top _horaire passage'!A:A,AB780),0)+IF(AD780&lt;&gt;"",COUNTIF('Jalon + top _horaire passage'!A:A,AD780),0)</f>
        <v>0</v>
      </c>
    </row>
    <row r="781" spans="1:44" x14ac:dyDescent="0.3">
      <c r="A781" s="77" t="s">
        <v>4127</v>
      </c>
      <c r="B781" s="159" t="s">
        <v>12501</v>
      </c>
      <c r="C781" s="78" t="s">
        <v>101</v>
      </c>
      <c r="D781" s="77" t="s">
        <v>42</v>
      </c>
      <c r="E781" s="77" t="s">
        <v>4127</v>
      </c>
      <c r="F781" s="77" t="s">
        <v>1471</v>
      </c>
      <c r="G781" s="77" t="s">
        <v>93</v>
      </c>
      <c r="H781" s="77" t="s">
        <v>44</v>
      </c>
      <c r="I781" s="77" t="s">
        <v>39</v>
      </c>
      <c r="J781" s="77" t="s">
        <v>571</v>
      </c>
      <c r="K781" s="78" t="s">
        <v>34</v>
      </c>
      <c r="L781" s="77" t="s">
        <v>98</v>
      </c>
      <c r="M781" s="74" t="s">
        <v>12473</v>
      </c>
      <c r="N781" s="74" t="s">
        <v>13</v>
      </c>
      <c r="O781" s="159"/>
      <c r="P781" s="77" t="s">
        <v>4128</v>
      </c>
      <c r="Q781" s="77" t="s">
        <v>11044</v>
      </c>
      <c r="R781" s="77" t="s">
        <v>4127</v>
      </c>
      <c r="S781" s="77"/>
      <c r="T781" s="77" t="s">
        <v>9241</v>
      </c>
      <c r="U781" s="77" t="s">
        <v>4127</v>
      </c>
      <c r="V781" s="74" t="s">
        <v>216</v>
      </c>
      <c r="W781" s="100"/>
      <c r="X781" s="99"/>
      <c r="Y781" s="99"/>
      <c r="Z781" s="100"/>
      <c r="AA781" s="99" t="s">
        <v>4131</v>
      </c>
      <c r="AB781" s="99"/>
      <c r="AC781" s="100" t="s">
        <v>4129</v>
      </c>
      <c r="AD781" s="100" t="s">
        <v>4130</v>
      </c>
      <c r="AE781" s="83"/>
      <c r="AF781" s="54"/>
      <c r="AG781" s="78" t="s">
        <v>12307</v>
      </c>
      <c r="AH781" s="77" t="s">
        <v>20</v>
      </c>
      <c r="AI781" s="77" t="s">
        <v>102</v>
      </c>
      <c r="AJ781" s="77" t="s">
        <v>103</v>
      </c>
      <c r="AK781" s="77" t="s">
        <v>104</v>
      </c>
      <c r="AL781" s="77" t="s">
        <v>105</v>
      </c>
      <c r="AM781" s="77" t="s">
        <v>25</v>
      </c>
      <c r="AN781" s="77" t="s">
        <v>106</v>
      </c>
      <c r="AO781" s="77" t="s">
        <v>107</v>
      </c>
      <c r="AP781" s="77" t="s">
        <v>108</v>
      </c>
      <c r="AQ781" s="77"/>
      <c r="AR781" s="79">
        <f>COUNTIF('Jalon + top _horaire passage'!A:A,A781)+IF(W781&lt;&gt;"",COUNTIF('Jalon + top _horaire passage'!A:A,W781),0)+IF(X781&lt;&gt;"",COUNTIF('Jalon + top _horaire passage'!A:A,X781),0)+IF(Y781&lt;&gt;"",COUNTIF('Jalon + top _horaire passage'!A:A,Y781),0)+IF(AA781&lt;&gt;"",COUNTIF('Jalon + top _horaire passage'!A:A,AA781),0)+IF(AB781&lt;&gt;"",COUNTIF('Jalon + top _horaire passage'!A:A,AB781),0)+IF(AD781&lt;&gt;"",COUNTIF('Jalon + top _horaire passage'!A:A,AD781),0)</f>
        <v>0</v>
      </c>
    </row>
    <row r="782" spans="1:44" x14ac:dyDescent="0.3">
      <c r="A782" s="77" t="s">
        <v>4132</v>
      </c>
      <c r="B782" s="159" t="s">
        <v>12502</v>
      </c>
      <c r="C782" s="78" t="s">
        <v>101</v>
      </c>
      <c r="D782" s="77" t="s">
        <v>42</v>
      </c>
      <c r="E782" s="77" t="s">
        <v>4132</v>
      </c>
      <c r="F782" s="77" t="s">
        <v>1471</v>
      </c>
      <c r="G782" s="77" t="s">
        <v>93</v>
      </c>
      <c r="H782" s="77" t="s">
        <v>44</v>
      </c>
      <c r="I782" s="77" t="s">
        <v>39</v>
      </c>
      <c r="J782" s="77" t="s">
        <v>571</v>
      </c>
      <c r="K782" s="78" t="s">
        <v>34</v>
      </c>
      <c r="L782" s="77" t="s">
        <v>98</v>
      </c>
      <c r="M782" s="74" t="s">
        <v>12473</v>
      </c>
      <c r="N782" s="74" t="s">
        <v>13</v>
      </c>
      <c r="O782" s="159"/>
      <c r="P782" s="77" t="s">
        <v>4133</v>
      </c>
      <c r="Q782" s="77" t="s">
        <v>30</v>
      </c>
      <c r="R782" s="77" t="s">
        <v>4132</v>
      </c>
      <c r="S782" s="77"/>
      <c r="T782" s="77" t="s">
        <v>9241</v>
      </c>
      <c r="U782" s="77" t="s">
        <v>4134</v>
      </c>
      <c r="V782" s="74" t="s">
        <v>216</v>
      </c>
      <c r="W782" s="100"/>
      <c r="X782" s="99"/>
      <c r="Y782" s="99"/>
      <c r="Z782" s="100"/>
      <c r="AA782" s="99" t="s">
        <v>4137</v>
      </c>
      <c r="AB782" s="99"/>
      <c r="AC782" s="100" t="s">
        <v>4135</v>
      </c>
      <c r="AD782" s="100" t="s">
        <v>4136</v>
      </c>
      <c r="AE782" s="83"/>
      <c r="AF782" s="54"/>
      <c r="AG782" s="78" t="s">
        <v>12307</v>
      </c>
      <c r="AH782" s="77" t="s">
        <v>20</v>
      </c>
      <c r="AI782" s="77" t="s">
        <v>102</v>
      </c>
      <c r="AJ782" s="77" t="s">
        <v>103</v>
      </c>
      <c r="AK782" s="77" t="s">
        <v>104</v>
      </c>
      <c r="AL782" s="77" t="s">
        <v>105</v>
      </c>
      <c r="AM782" s="77" t="s">
        <v>25</v>
      </c>
      <c r="AN782" s="77" t="s">
        <v>106</v>
      </c>
      <c r="AO782" s="77" t="s">
        <v>107</v>
      </c>
      <c r="AP782" s="77" t="s">
        <v>108</v>
      </c>
      <c r="AQ782" s="77"/>
      <c r="AR782" s="79">
        <f>COUNTIF('Jalon + top _horaire passage'!A:A,A782)+IF(W782&lt;&gt;"",COUNTIF('Jalon + top _horaire passage'!A:A,W782),0)+IF(X782&lt;&gt;"",COUNTIF('Jalon + top _horaire passage'!A:A,X782),0)+IF(Y782&lt;&gt;"",COUNTIF('Jalon + top _horaire passage'!A:A,Y782),0)+IF(AA782&lt;&gt;"",COUNTIF('Jalon + top _horaire passage'!A:A,AA782),0)+IF(AB782&lt;&gt;"",COUNTIF('Jalon + top _horaire passage'!A:A,AB782),0)+IF(AD782&lt;&gt;"",COUNTIF('Jalon + top _horaire passage'!A:A,AD782),0)</f>
        <v>0</v>
      </c>
    </row>
    <row r="783" spans="1:44" x14ac:dyDescent="0.3">
      <c r="A783" s="77" t="s">
        <v>4138</v>
      </c>
      <c r="B783" s="159" t="s">
        <v>12503</v>
      </c>
      <c r="C783" s="78" t="s">
        <v>101</v>
      </c>
      <c r="D783" s="77" t="s">
        <v>107</v>
      </c>
      <c r="E783" s="77" t="s">
        <v>4138</v>
      </c>
      <c r="F783" s="77" t="s">
        <v>1471</v>
      </c>
      <c r="G783" s="77" t="s">
        <v>93</v>
      </c>
      <c r="H783" s="77" t="s">
        <v>44</v>
      </c>
      <c r="I783" s="77" t="s">
        <v>39</v>
      </c>
      <c r="J783" s="77" t="s">
        <v>237</v>
      </c>
      <c r="K783" s="78" t="s">
        <v>18</v>
      </c>
      <c r="L783" s="77" t="s">
        <v>98</v>
      </c>
      <c r="M783" s="74" t="s">
        <v>12473</v>
      </c>
      <c r="N783" s="74" t="s">
        <v>10986</v>
      </c>
      <c r="O783" s="159"/>
      <c r="P783" s="77" t="s">
        <v>4139</v>
      </c>
      <c r="Q783" s="77" t="s">
        <v>30</v>
      </c>
      <c r="R783" s="77" t="s">
        <v>4138</v>
      </c>
      <c r="S783" s="77"/>
      <c r="T783" s="77"/>
      <c r="U783" s="77" t="s">
        <v>11297</v>
      </c>
      <c r="V783" s="74" t="s">
        <v>97</v>
      </c>
      <c r="W783" s="100"/>
      <c r="X783" s="99"/>
      <c r="Y783" s="99"/>
      <c r="Z783" s="100"/>
      <c r="AA783" s="99" t="s">
        <v>4142</v>
      </c>
      <c r="AB783" s="99"/>
      <c r="AC783" s="100" t="s">
        <v>4140</v>
      </c>
      <c r="AD783" s="100" t="s">
        <v>4141</v>
      </c>
      <c r="AE783" s="83"/>
      <c r="AF783" s="54"/>
      <c r="AG783" s="78" t="s">
        <v>10997</v>
      </c>
      <c r="AH783" s="77" t="s">
        <v>20</v>
      </c>
      <c r="AI783" s="77" t="s">
        <v>102</v>
      </c>
      <c r="AJ783" s="77" t="s">
        <v>103</v>
      </c>
      <c r="AK783" s="77" t="s">
        <v>104</v>
      </c>
      <c r="AL783" s="77" t="s">
        <v>105</v>
      </c>
      <c r="AM783" s="77" t="s">
        <v>25</v>
      </c>
      <c r="AN783" s="77" t="s">
        <v>106</v>
      </c>
      <c r="AO783" s="77" t="s">
        <v>107</v>
      </c>
      <c r="AP783" s="77" t="s">
        <v>108</v>
      </c>
      <c r="AQ783" s="77"/>
      <c r="AR783" s="79">
        <f>COUNTIF('Jalon + top _horaire passage'!A:A,A783)+IF(W783&lt;&gt;"",COUNTIF('Jalon + top _horaire passage'!A:A,W783),0)+IF(X783&lt;&gt;"",COUNTIF('Jalon + top _horaire passage'!A:A,X783),0)+IF(Y783&lt;&gt;"",COUNTIF('Jalon + top _horaire passage'!A:A,Y783),0)+IF(AA783&lt;&gt;"",COUNTIF('Jalon + top _horaire passage'!A:A,AA783),0)+IF(AB783&lt;&gt;"",COUNTIF('Jalon + top _horaire passage'!A:A,AB783),0)+IF(AD783&lt;&gt;"",COUNTIF('Jalon + top _horaire passage'!A:A,AD783),0)</f>
        <v>0</v>
      </c>
    </row>
    <row r="784" spans="1:44" x14ac:dyDescent="0.3">
      <c r="A784" s="77" t="s">
        <v>4143</v>
      </c>
      <c r="B784" s="159" t="s">
        <v>12504</v>
      </c>
      <c r="C784" s="78" t="s">
        <v>101</v>
      </c>
      <c r="D784" s="77" t="s">
        <v>42</v>
      </c>
      <c r="E784" s="77" t="s">
        <v>4143</v>
      </c>
      <c r="F784" s="77" t="s">
        <v>1471</v>
      </c>
      <c r="G784" s="77" t="s">
        <v>93</v>
      </c>
      <c r="H784" s="77" t="s">
        <v>44</v>
      </c>
      <c r="I784" s="77" t="s">
        <v>39</v>
      </c>
      <c r="J784" s="77" t="s">
        <v>19</v>
      </c>
      <c r="K784" s="78" t="s">
        <v>34</v>
      </c>
      <c r="L784" s="77" t="s">
        <v>98</v>
      </c>
      <c r="M784" s="74" t="s">
        <v>12473</v>
      </c>
      <c r="N784" s="74" t="s">
        <v>13</v>
      </c>
      <c r="O784" s="159"/>
      <c r="P784" s="77" t="s">
        <v>4144</v>
      </c>
      <c r="Q784" s="77" t="s">
        <v>30</v>
      </c>
      <c r="R784" s="77" t="s">
        <v>4143</v>
      </c>
      <c r="S784" s="77"/>
      <c r="T784" s="77"/>
      <c r="U784" s="77" t="s">
        <v>11298</v>
      </c>
      <c r="V784" s="74" t="s">
        <v>97</v>
      </c>
      <c r="W784" s="100"/>
      <c r="X784" s="99"/>
      <c r="Y784" s="99"/>
      <c r="Z784" s="100"/>
      <c r="AA784" s="99" t="s">
        <v>4147</v>
      </c>
      <c r="AB784" s="99"/>
      <c r="AC784" s="100" t="s">
        <v>4145</v>
      </c>
      <c r="AD784" s="100" t="s">
        <v>4146</v>
      </c>
      <c r="AE784" s="83"/>
      <c r="AF784" s="54"/>
      <c r="AG784" s="78" t="s">
        <v>10997</v>
      </c>
      <c r="AH784" s="77" t="s">
        <v>20</v>
      </c>
      <c r="AI784" s="77" t="s">
        <v>102</v>
      </c>
      <c r="AJ784" s="77" t="s">
        <v>103</v>
      </c>
      <c r="AK784" s="77" t="s">
        <v>104</v>
      </c>
      <c r="AL784" s="77" t="s">
        <v>105</v>
      </c>
      <c r="AM784" s="77" t="s">
        <v>25</v>
      </c>
      <c r="AN784" s="77" t="s">
        <v>106</v>
      </c>
      <c r="AO784" s="77" t="s">
        <v>107</v>
      </c>
      <c r="AP784" s="77" t="s">
        <v>108</v>
      </c>
      <c r="AQ784" s="77"/>
      <c r="AR784" s="79">
        <f>COUNTIF('Jalon + top _horaire passage'!A:A,A784)+IF(W784&lt;&gt;"",COUNTIF('Jalon + top _horaire passage'!A:A,W784),0)+IF(X784&lt;&gt;"",COUNTIF('Jalon + top _horaire passage'!A:A,X784),0)+IF(Y784&lt;&gt;"",COUNTIF('Jalon + top _horaire passage'!A:A,Y784),0)+IF(AA784&lt;&gt;"",COUNTIF('Jalon + top _horaire passage'!A:A,AA784),0)+IF(AB784&lt;&gt;"",COUNTIF('Jalon + top _horaire passage'!A:A,AB784),0)+IF(AD784&lt;&gt;"",COUNTIF('Jalon + top _horaire passage'!A:A,AD784),0)</f>
        <v>0</v>
      </c>
    </row>
    <row r="785" spans="1:44" x14ac:dyDescent="0.3">
      <c r="A785" s="77" t="s">
        <v>4148</v>
      </c>
      <c r="B785" s="159" t="s">
        <v>12505</v>
      </c>
      <c r="C785" s="78" t="s">
        <v>101</v>
      </c>
      <c r="D785" s="77" t="s">
        <v>42</v>
      </c>
      <c r="E785" s="77" t="s">
        <v>4148</v>
      </c>
      <c r="F785" s="77" t="s">
        <v>1471</v>
      </c>
      <c r="G785" s="77" t="s">
        <v>93</v>
      </c>
      <c r="H785" s="77" t="s">
        <v>44</v>
      </c>
      <c r="I785" s="77" t="s">
        <v>39</v>
      </c>
      <c r="J785" s="77" t="s">
        <v>19</v>
      </c>
      <c r="K785" s="78" t="s">
        <v>34</v>
      </c>
      <c r="L785" s="77" t="s">
        <v>98</v>
      </c>
      <c r="M785" s="74" t="s">
        <v>12473</v>
      </c>
      <c r="N785" s="74" t="s">
        <v>13</v>
      </c>
      <c r="O785" s="159"/>
      <c r="P785" s="77" t="s">
        <v>4149</v>
      </c>
      <c r="Q785" s="77" t="s">
        <v>30</v>
      </c>
      <c r="R785" s="77" t="s">
        <v>4148</v>
      </c>
      <c r="S785" s="77"/>
      <c r="T785" s="77"/>
      <c r="U785" s="77" t="s">
        <v>11299</v>
      </c>
      <c r="V785" s="74" t="s">
        <v>97</v>
      </c>
      <c r="W785" s="100"/>
      <c r="X785" s="99"/>
      <c r="Y785" s="99"/>
      <c r="Z785" s="100"/>
      <c r="AA785" s="99" t="s">
        <v>4152</v>
      </c>
      <c r="AB785" s="99"/>
      <c r="AC785" s="100" t="s">
        <v>4150</v>
      </c>
      <c r="AD785" s="100" t="s">
        <v>4151</v>
      </c>
      <c r="AE785" s="83"/>
      <c r="AF785" s="54"/>
      <c r="AG785" s="78" t="s">
        <v>10997</v>
      </c>
      <c r="AH785" s="77" t="s">
        <v>20</v>
      </c>
      <c r="AI785" s="77" t="s">
        <v>102</v>
      </c>
      <c r="AJ785" s="77" t="s">
        <v>103</v>
      </c>
      <c r="AK785" s="77" t="s">
        <v>104</v>
      </c>
      <c r="AL785" s="77" t="s">
        <v>105</v>
      </c>
      <c r="AM785" s="77" t="s">
        <v>25</v>
      </c>
      <c r="AN785" s="77" t="s">
        <v>106</v>
      </c>
      <c r="AO785" s="77" t="s">
        <v>107</v>
      </c>
      <c r="AP785" s="77" t="s">
        <v>108</v>
      </c>
      <c r="AQ785" s="77"/>
      <c r="AR785" s="79">
        <f>COUNTIF('Jalon + top _horaire passage'!A:A,A785)+IF(W785&lt;&gt;"",COUNTIF('Jalon + top _horaire passage'!A:A,W785),0)+IF(X785&lt;&gt;"",COUNTIF('Jalon + top _horaire passage'!A:A,X785),0)+IF(Y785&lt;&gt;"",COUNTIF('Jalon + top _horaire passage'!A:A,Y785),0)+IF(AA785&lt;&gt;"",COUNTIF('Jalon + top _horaire passage'!A:A,AA785),0)+IF(AB785&lt;&gt;"",COUNTIF('Jalon + top _horaire passage'!A:A,AB785),0)+IF(AD785&lt;&gt;"",COUNTIF('Jalon + top _horaire passage'!A:A,AD785),0)</f>
        <v>0</v>
      </c>
    </row>
    <row r="786" spans="1:44" x14ac:dyDescent="0.3">
      <c r="A786" s="77" t="s">
        <v>4153</v>
      </c>
      <c r="B786" s="159" t="s">
        <v>12506</v>
      </c>
      <c r="C786" s="78" t="s">
        <v>101</v>
      </c>
      <c r="D786" s="77" t="s">
        <v>42</v>
      </c>
      <c r="E786" s="77" t="s">
        <v>4153</v>
      </c>
      <c r="F786" s="77" t="s">
        <v>1471</v>
      </c>
      <c r="G786" s="77" t="s">
        <v>93</v>
      </c>
      <c r="H786" s="77" t="s">
        <v>44</v>
      </c>
      <c r="I786" s="77" t="s">
        <v>39</v>
      </c>
      <c r="J786" s="77" t="s">
        <v>237</v>
      </c>
      <c r="K786" s="78" t="s">
        <v>34</v>
      </c>
      <c r="L786" s="77" t="s">
        <v>98</v>
      </c>
      <c r="M786" s="74" t="s">
        <v>12473</v>
      </c>
      <c r="N786" s="74" t="s">
        <v>13</v>
      </c>
      <c r="O786" s="159"/>
      <c r="P786" s="77" t="s">
        <v>4154</v>
      </c>
      <c r="Q786" s="77" t="s">
        <v>30</v>
      </c>
      <c r="R786" s="77" t="s">
        <v>4153</v>
      </c>
      <c r="S786" s="77"/>
      <c r="T786" s="77"/>
      <c r="U786" s="77" t="s">
        <v>11300</v>
      </c>
      <c r="V786" s="74" t="s">
        <v>97</v>
      </c>
      <c r="W786" s="100"/>
      <c r="X786" s="99"/>
      <c r="Y786" s="99"/>
      <c r="Z786" s="100"/>
      <c r="AA786" s="99" t="s">
        <v>4157</v>
      </c>
      <c r="AB786" s="99"/>
      <c r="AC786" s="100" t="s">
        <v>4155</v>
      </c>
      <c r="AD786" s="100" t="s">
        <v>4156</v>
      </c>
      <c r="AE786" s="83"/>
      <c r="AF786" s="54"/>
      <c r="AG786" s="78" t="s">
        <v>10997</v>
      </c>
      <c r="AH786" s="77" t="s">
        <v>20</v>
      </c>
      <c r="AI786" s="77" t="s">
        <v>102</v>
      </c>
      <c r="AJ786" s="77" t="s">
        <v>103</v>
      </c>
      <c r="AK786" s="77" t="s">
        <v>104</v>
      </c>
      <c r="AL786" s="77" t="s">
        <v>105</v>
      </c>
      <c r="AM786" s="77" t="s">
        <v>25</v>
      </c>
      <c r="AN786" s="77" t="s">
        <v>106</v>
      </c>
      <c r="AO786" s="77" t="s">
        <v>107</v>
      </c>
      <c r="AP786" s="77" t="s">
        <v>108</v>
      </c>
      <c r="AQ786" s="77"/>
      <c r="AR786" s="79">
        <f>COUNTIF('Jalon + top _horaire passage'!A:A,A786)+IF(W786&lt;&gt;"",COUNTIF('Jalon + top _horaire passage'!A:A,W786),0)+IF(X786&lt;&gt;"",COUNTIF('Jalon + top _horaire passage'!A:A,X786),0)+IF(Y786&lt;&gt;"",COUNTIF('Jalon + top _horaire passage'!A:A,Y786),0)+IF(AA786&lt;&gt;"",COUNTIF('Jalon + top _horaire passage'!A:A,AA786),0)+IF(AB786&lt;&gt;"",COUNTIF('Jalon + top _horaire passage'!A:A,AB786),0)+IF(AD786&lt;&gt;"",COUNTIF('Jalon + top _horaire passage'!A:A,AD786),0)</f>
        <v>0</v>
      </c>
    </row>
    <row r="787" spans="1:44" x14ac:dyDescent="0.3">
      <c r="A787" s="77" t="s">
        <v>4158</v>
      </c>
      <c r="B787" s="159" t="s">
        <v>12507</v>
      </c>
      <c r="C787" s="78" t="s">
        <v>101</v>
      </c>
      <c r="D787" s="77" t="s">
        <v>107</v>
      </c>
      <c r="E787" s="77" t="s">
        <v>4158</v>
      </c>
      <c r="F787" s="77" t="s">
        <v>1471</v>
      </c>
      <c r="G787" s="77" t="s">
        <v>93</v>
      </c>
      <c r="H787" s="77" t="s">
        <v>44</v>
      </c>
      <c r="I787" s="77" t="s">
        <v>39</v>
      </c>
      <c r="J787" s="77" t="s">
        <v>237</v>
      </c>
      <c r="K787" s="78" t="s">
        <v>18</v>
      </c>
      <c r="L787" s="77" t="s">
        <v>98</v>
      </c>
      <c r="M787" s="74" t="s">
        <v>12473</v>
      </c>
      <c r="N787" s="74" t="s">
        <v>10986</v>
      </c>
      <c r="O787" s="159"/>
      <c r="P787" s="77" t="s">
        <v>4159</v>
      </c>
      <c r="Q787" s="77" t="s">
        <v>30</v>
      </c>
      <c r="R787" s="77" t="s">
        <v>4158</v>
      </c>
      <c r="S787" s="77"/>
      <c r="T787" s="77"/>
      <c r="U787" s="77" t="s">
        <v>11301</v>
      </c>
      <c r="V787" s="74" t="s">
        <v>97</v>
      </c>
      <c r="W787" s="100"/>
      <c r="X787" s="99"/>
      <c r="Y787" s="99"/>
      <c r="Z787" s="100"/>
      <c r="AA787" s="99" t="s">
        <v>4162</v>
      </c>
      <c r="AB787" s="99"/>
      <c r="AC787" s="100" t="s">
        <v>4160</v>
      </c>
      <c r="AD787" s="100" t="s">
        <v>4161</v>
      </c>
      <c r="AE787" s="83"/>
      <c r="AF787" s="54"/>
      <c r="AG787" s="78" t="s">
        <v>10997</v>
      </c>
      <c r="AH787" s="77" t="s">
        <v>20</v>
      </c>
      <c r="AI787" s="77" t="s">
        <v>102</v>
      </c>
      <c r="AJ787" s="77" t="s">
        <v>103</v>
      </c>
      <c r="AK787" s="77" t="s">
        <v>104</v>
      </c>
      <c r="AL787" s="77" t="s">
        <v>105</v>
      </c>
      <c r="AM787" s="77" t="s">
        <v>25</v>
      </c>
      <c r="AN787" s="77" t="s">
        <v>106</v>
      </c>
      <c r="AO787" s="77" t="s">
        <v>107</v>
      </c>
      <c r="AP787" s="77" t="s">
        <v>108</v>
      </c>
      <c r="AQ787" s="77"/>
      <c r="AR787" s="79">
        <f>COUNTIF('Jalon + top _horaire passage'!A:A,A787)+IF(W787&lt;&gt;"",COUNTIF('Jalon + top _horaire passage'!A:A,W787),0)+IF(X787&lt;&gt;"",COUNTIF('Jalon + top _horaire passage'!A:A,X787),0)+IF(Y787&lt;&gt;"",COUNTIF('Jalon + top _horaire passage'!A:A,Y787),0)+IF(AA787&lt;&gt;"",COUNTIF('Jalon + top _horaire passage'!A:A,AA787),0)+IF(AB787&lt;&gt;"",COUNTIF('Jalon + top _horaire passage'!A:A,AB787),0)+IF(AD787&lt;&gt;"",COUNTIF('Jalon + top _horaire passage'!A:A,AD787),0)</f>
        <v>0</v>
      </c>
    </row>
    <row r="788" spans="1:44" x14ac:dyDescent="0.3">
      <c r="A788" s="77" t="s">
        <v>4163</v>
      </c>
      <c r="B788" s="159" t="s">
        <v>95</v>
      </c>
      <c r="C788" s="78" t="s">
        <v>101</v>
      </c>
      <c r="D788" s="77" t="s">
        <v>42</v>
      </c>
      <c r="E788" s="77" t="s">
        <v>4163</v>
      </c>
      <c r="F788" s="77" t="s">
        <v>1471</v>
      </c>
      <c r="G788" s="77" t="s">
        <v>93</v>
      </c>
      <c r="H788" s="77" t="s">
        <v>44</v>
      </c>
      <c r="I788" s="77" t="s">
        <v>39</v>
      </c>
      <c r="J788" s="77" t="s">
        <v>237</v>
      </c>
      <c r="K788" s="78" t="s">
        <v>34</v>
      </c>
      <c r="L788" s="77" t="s">
        <v>98</v>
      </c>
      <c r="M788" s="74" t="s">
        <v>12473</v>
      </c>
      <c r="N788" s="74" t="s">
        <v>13</v>
      </c>
      <c r="O788" s="159"/>
      <c r="P788" s="77" t="s">
        <v>4164</v>
      </c>
      <c r="Q788" s="77" t="s">
        <v>30</v>
      </c>
      <c r="R788" s="77" t="s">
        <v>4163</v>
      </c>
      <c r="S788" s="77"/>
      <c r="T788" s="77"/>
      <c r="U788" s="77" t="s">
        <v>11302</v>
      </c>
      <c r="V788" s="74" t="s">
        <v>97</v>
      </c>
      <c r="W788" s="100"/>
      <c r="X788" s="99"/>
      <c r="Y788" s="99"/>
      <c r="Z788" s="100"/>
      <c r="AA788" s="99" t="s">
        <v>4167</v>
      </c>
      <c r="AB788" s="99"/>
      <c r="AC788" s="100" t="s">
        <v>4165</v>
      </c>
      <c r="AD788" s="100" t="s">
        <v>4166</v>
      </c>
      <c r="AE788" s="83"/>
      <c r="AF788" s="54"/>
      <c r="AG788" s="78" t="s">
        <v>10997</v>
      </c>
      <c r="AH788" s="77" t="s">
        <v>20</v>
      </c>
      <c r="AI788" s="77" t="s">
        <v>102</v>
      </c>
      <c r="AJ788" s="77" t="s">
        <v>103</v>
      </c>
      <c r="AK788" s="77" t="s">
        <v>104</v>
      </c>
      <c r="AL788" s="77" t="s">
        <v>105</v>
      </c>
      <c r="AM788" s="77" t="s">
        <v>25</v>
      </c>
      <c r="AN788" s="77" t="s">
        <v>106</v>
      </c>
      <c r="AO788" s="77" t="s">
        <v>107</v>
      </c>
      <c r="AP788" s="77" t="s">
        <v>108</v>
      </c>
      <c r="AQ788" s="77"/>
      <c r="AR788" s="79">
        <f>COUNTIF('Jalon + top _horaire passage'!A:A,A788)+IF(W788&lt;&gt;"",COUNTIF('Jalon + top _horaire passage'!A:A,W788),0)+IF(X788&lt;&gt;"",COUNTIF('Jalon + top _horaire passage'!A:A,X788),0)+IF(Y788&lt;&gt;"",COUNTIF('Jalon + top _horaire passage'!A:A,Y788),0)+IF(AA788&lt;&gt;"",COUNTIF('Jalon + top _horaire passage'!A:A,AA788),0)+IF(AB788&lt;&gt;"",COUNTIF('Jalon + top _horaire passage'!A:A,AB788),0)+IF(AD788&lt;&gt;"",COUNTIF('Jalon + top _horaire passage'!A:A,AD788),0)</f>
        <v>0</v>
      </c>
    </row>
    <row r="789" spans="1:44" x14ac:dyDescent="0.3">
      <c r="A789" s="77" t="s">
        <v>4168</v>
      </c>
      <c r="B789" s="159" t="s">
        <v>95</v>
      </c>
      <c r="C789" s="78" t="s">
        <v>101</v>
      </c>
      <c r="D789" s="77" t="s">
        <v>107</v>
      </c>
      <c r="E789" s="77" t="s">
        <v>4168</v>
      </c>
      <c r="F789" s="77" t="s">
        <v>1471</v>
      </c>
      <c r="G789" s="77" t="s">
        <v>93</v>
      </c>
      <c r="H789" s="77" t="s">
        <v>44</v>
      </c>
      <c r="I789" s="77" t="s">
        <v>39</v>
      </c>
      <c r="J789" s="77" t="s">
        <v>237</v>
      </c>
      <c r="K789" s="78" t="s">
        <v>18</v>
      </c>
      <c r="L789" s="77" t="s">
        <v>98</v>
      </c>
      <c r="M789" s="74" t="s">
        <v>12473</v>
      </c>
      <c r="N789" s="74" t="s">
        <v>10986</v>
      </c>
      <c r="O789" s="159"/>
      <c r="P789" s="77" t="s">
        <v>4169</v>
      </c>
      <c r="Q789" s="77" t="s">
        <v>30</v>
      </c>
      <c r="R789" s="77" t="s">
        <v>4168</v>
      </c>
      <c r="S789" s="77"/>
      <c r="T789" s="77"/>
      <c r="U789" s="77" t="s">
        <v>11303</v>
      </c>
      <c r="V789" s="74" t="s">
        <v>97</v>
      </c>
      <c r="W789" s="100"/>
      <c r="X789" s="99"/>
      <c r="Y789" s="99"/>
      <c r="Z789" s="100"/>
      <c r="AA789" s="99" t="s">
        <v>4172</v>
      </c>
      <c r="AB789" s="99"/>
      <c r="AC789" s="100" t="s">
        <v>4170</v>
      </c>
      <c r="AD789" s="100" t="s">
        <v>4171</v>
      </c>
      <c r="AE789" s="83"/>
      <c r="AF789" s="54"/>
      <c r="AG789" s="78" t="s">
        <v>10997</v>
      </c>
      <c r="AH789" s="77" t="s">
        <v>20</v>
      </c>
      <c r="AI789" s="77" t="s">
        <v>102</v>
      </c>
      <c r="AJ789" s="77" t="s">
        <v>103</v>
      </c>
      <c r="AK789" s="77" t="s">
        <v>104</v>
      </c>
      <c r="AL789" s="77" t="s">
        <v>105</v>
      </c>
      <c r="AM789" s="77" t="s">
        <v>25</v>
      </c>
      <c r="AN789" s="77" t="s">
        <v>106</v>
      </c>
      <c r="AO789" s="77" t="s">
        <v>107</v>
      </c>
      <c r="AP789" s="77" t="s">
        <v>108</v>
      </c>
      <c r="AQ789" s="77"/>
      <c r="AR789" s="79">
        <f>COUNTIF('Jalon + top _horaire passage'!A:A,A789)+IF(W789&lt;&gt;"",COUNTIF('Jalon + top _horaire passage'!A:A,W789),0)+IF(X789&lt;&gt;"",COUNTIF('Jalon + top _horaire passage'!A:A,X789),0)+IF(Y789&lt;&gt;"",COUNTIF('Jalon + top _horaire passage'!A:A,Y789),0)+IF(AA789&lt;&gt;"",COUNTIF('Jalon + top _horaire passage'!A:A,AA789),0)+IF(AB789&lt;&gt;"",COUNTIF('Jalon + top _horaire passage'!A:A,AB789),0)+IF(AD789&lt;&gt;"",COUNTIF('Jalon + top _horaire passage'!A:A,AD789),0)</f>
        <v>0</v>
      </c>
    </row>
    <row r="790" spans="1:44" x14ac:dyDescent="0.3">
      <c r="A790" s="77" t="s">
        <v>4173</v>
      </c>
      <c r="B790" s="159" t="s">
        <v>95</v>
      </c>
      <c r="C790" s="78" t="s">
        <v>101</v>
      </c>
      <c r="D790" s="77" t="s">
        <v>42</v>
      </c>
      <c r="E790" s="77" t="s">
        <v>4173</v>
      </c>
      <c r="F790" s="77" t="s">
        <v>1471</v>
      </c>
      <c r="G790" s="77" t="s">
        <v>93</v>
      </c>
      <c r="H790" s="77" t="s">
        <v>44</v>
      </c>
      <c r="I790" s="77" t="s">
        <v>39</v>
      </c>
      <c r="J790" s="77" t="s">
        <v>19</v>
      </c>
      <c r="K790" s="78" t="s">
        <v>34</v>
      </c>
      <c r="L790" s="77" t="s">
        <v>98</v>
      </c>
      <c r="M790" s="74" t="s">
        <v>12473</v>
      </c>
      <c r="N790" s="74" t="s">
        <v>13</v>
      </c>
      <c r="O790" s="159"/>
      <c r="P790" s="77" t="s">
        <v>4174</v>
      </c>
      <c r="Q790" s="77" t="s">
        <v>30</v>
      </c>
      <c r="R790" s="77" t="s">
        <v>4173</v>
      </c>
      <c r="S790" s="77"/>
      <c r="T790" s="77"/>
      <c r="U790" s="77" t="s">
        <v>11304</v>
      </c>
      <c r="V790" s="74" t="s">
        <v>97</v>
      </c>
      <c r="W790" s="100"/>
      <c r="X790" s="99"/>
      <c r="Y790" s="99"/>
      <c r="Z790" s="100"/>
      <c r="AA790" s="99" t="s">
        <v>4177</v>
      </c>
      <c r="AB790" s="99"/>
      <c r="AC790" s="100" t="s">
        <v>4175</v>
      </c>
      <c r="AD790" s="100" t="s">
        <v>4176</v>
      </c>
      <c r="AE790" s="83"/>
      <c r="AF790" s="54"/>
      <c r="AG790" s="78" t="s">
        <v>10997</v>
      </c>
      <c r="AH790" s="77" t="s">
        <v>20</v>
      </c>
      <c r="AI790" s="77" t="s">
        <v>102</v>
      </c>
      <c r="AJ790" s="77" t="s">
        <v>103</v>
      </c>
      <c r="AK790" s="77" t="s">
        <v>104</v>
      </c>
      <c r="AL790" s="77" t="s">
        <v>105</v>
      </c>
      <c r="AM790" s="77" t="s">
        <v>25</v>
      </c>
      <c r="AN790" s="77" t="s">
        <v>106</v>
      </c>
      <c r="AO790" s="77" t="s">
        <v>107</v>
      </c>
      <c r="AP790" s="77" t="s">
        <v>108</v>
      </c>
      <c r="AQ790" s="77"/>
      <c r="AR790" s="79">
        <f>COUNTIF('Jalon + top _horaire passage'!A:A,A790)+IF(W790&lt;&gt;"",COUNTIF('Jalon + top _horaire passage'!A:A,W790),0)+IF(X790&lt;&gt;"",COUNTIF('Jalon + top _horaire passage'!A:A,X790),0)+IF(Y790&lt;&gt;"",COUNTIF('Jalon + top _horaire passage'!A:A,Y790),0)+IF(AA790&lt;&gt;"",COUNTIF('Jalon + top _horaire passage'!A:A,AA790),0)+IF(AB790&lt;&gt;"",COUNTIF('Jalon + top _horaire passage'!A:A,AB790),0)+IF(AD790&lt;&gt;"",COUNTIF('Jalon + top _horaire passage'!A:A,AD790),0)</f>
        <v>0</v>
      </c>
    </row>
    <row r="791" spans="1:44" x14ac:dyDescent="0.3">
      <c r="A791" s="77" t="s">
        <v>4178</v>
      </c>
      <c r="B791" s="159" t="s">
        <v>12508</v>
      </c>
      <c r="C791" s="78" t="s">
        <v>101</v>
      </c>
      <c r="D791" s="77" t="s">
        <v>42</v>
      </c>
      <c r="E791" s="77" t="s">
        <v>4178</v>
      </c>
      <c r="F791" s="77" t="s">
        <v>1471</v>
      </c>
      <c r="G791" s="77" t="s">
        <v>93</v>
      </c>
      <c r="H791" s="77" t="s">
        <v>44</v>
      </c>
      <c r="I791" s="77" t="s">
        <v>39</v>
      </c>
      <c r="J791" s="77" t="s">
        <v>237</v>
      </c>
      <c r="K791" s="78" t="s">
        <v>34</v>
      </c>
      <c r="L791" s="77" t="s">
        <v>98</v>
      </c>
      <c r="M791" s="74" t="s">
        <v>12473</v>
      </c>
      <c r="N791" s="74" t="s">
        <v>13</v>
      </c>
      <c r="O791" s="159"/>
      <c r="P791" s="77" t="s">
        <v>4179</v>
      </c>
      <c r="Q791" s="77" t="s">
        <v>30</v>
      </c>
      <c r="R791" s="77" t="s">
        <v>4178</v>
      </c>
      <c r="S791" s="77"/>
      <c r="T791" s="77"/>
      <c r="U791" s="77" t="s">
        <v>11305</v>
      </c>
      <c r="V791" s="74" t="s">
        <v>97</v>
      </c>
      <c r="W791" s="100"/>
      <c r="X791" s="99"/>
      <c r="Y791" s="99"/>
      <c r="Z791" s="100"/>
      <c r="AA791" s="99" t="s">
        <v>4182</v>
      </c>
      <c r="AB791" s="99"/>
      <c r="AC791" s="100" t="s">
        <v>4180</v>
      </c>
      <c r="AD791" s="100" t="s">
        <v>4181</v>
      </c>
      <c r="AE791" s="83"/>
      <c r="AF791" s="54"/>
      <c r="AG791" s="78" t="s">
        <v>10997</v>
      </c>
      <c r="AH791" s="77" t="s">
        <v>20</v>
      </c>
      <c r="AI791" s="77" t="s">
        <v>102</v>
      </c>
      <c r="AJ791" s="77" t="s">
        <v>103</v>
      </c>
      <c r="AK791" s="77" t="s">
        <v>104</v>
      </c>
      <c r="AL791" s="77" t="s">
        <v>105</v>
      </c>
      <c r="AM791" s="77" t="s">
        <v>25</v>
      </c>
      <c r="AN791" s="77" t="s">
        <v>106</v>
      </c>
      <c r="AO791" s="77" t="s">
        <v>107</v>
      </c>
      <c r="AP791" s="77" t="s">
        <v>108</v>
      </c>
      <c r="AQ791" s="77"/>
      <c r="AR791" s="79">
        <f>COUNTIF('Jalon + top _horaire passage'!A:A,A791)+IF(W791&lt;&gt;"",COUNTIF('Jalon + top _horaire passage'!A:A,W791),0)+IF(X791&lt;&gt;"",COUNTIF('Jalon + top _horaire passage'!A:A,X791),0)+IF(Y791&lt;&gt;"",COUNTIF('Jalon + top _horaire passage'!A:A,Y791),0)+IF(AA791&lt;&gt;"",COUNTIF('Jalon + top _horaire passage'!A:A,AA791),0)+IF(AB791&lt;&gt;"",COUNTIF('Jalon + top _horaire passage'!A:A,AB791),0)+IF(AD791&lt;&gt;"",COUNTIF('Jalon + top _horaire passage'!A:A,AD791),0)</f>
        <v>0</v>
      </c>
    </row>
    <row r="792" spans="1:44" x14ac:dyDescent="0.3">
      <c r="A792" s="77" t="s">
        <v>4183</v>
      </c>
      <c r="B792" s="159" t="s">
        <v>12509</v>
      </c>
      <c r="C792" s="78" t="s">
        <v>101</v>
      </c>
      <c r="D792" s="77" t="s">
        <v>42</v>
      </c>
      <c r="E792" s="77" t="s">
        <v>4183</v>
      </c>
      <c r="F792" s="77" t="s">
        <v>1471</v>
      </c>
      <c r="G792" s="77" t="s">
        <v>93</v>
      </c>
      <c r="H792" s="77" t="s">
        <v>44</v>
      </c>
      <c r="I792" s="77" t="s">
        <v>39</v>
      </c>
      <c r="J792" s="77" t="s">
        <v>237</v>
      </c>
      <c r="K792" s="78" t="s">
        <v>34</v>
      </c>
      <c r="L792" s="77" t="s">
        <v>98</v>
      </c>
      <c r="M792" s="74" t="s">
        <v>12473</v>
      </c>
      <c r="N792" s="74" t="s">
        <v>13</v>
      </c>
      <c r="O792" s="159"/>
      <c r="P792" s="77" t="s">
        <v>4184</v>
      </c>
      <c r="Q792" s="77" t="s">
        <v>30</v>
      </c>
      <c r="R792" s="77" t="s">
        <v>4183</v>
      </c>
      <c r="S792" s="77"/>
      <c r="T792" s="77"/>
      <c r="U792" s="77" t="s">
        <v>11306</v>
      </c>
      <c r="V792" s="74" t="s">
        <v>97</v>
      </c>
      <c r="W792" s="100"/>
      <c r="X792" s="99"/>
      <c r="Y792" s="99"/>
      <c r="Z792" s="100"/>
      <c r="AA792" s="99" t="s">
        <v>4187</v>
      </c>
      <c r="AB792" s="99"/>
      <c r="AC792" s="100" t="s">
        <v>4185</v>
      </c>
      <c r="AD792" s="100" t="s">
        <v>4186</v>
      </c>
      <c r="AE792" s="83"/>
      <c r="AF792" s="54"/>
      <c r="AG792" s="78" t="s">
        <v>10997</v>
      </c>
      <c r="AH792" s="77" t="s">
        <v>20</v>
      </c>
      <c r="AI792" s="77" t="s">
        <v>102</v>
      </c>
      <c r="AJ792" s="77" t="s">
        <v>103</v>
      </c>
      <c r="AK792" s="77" t="s">
        <v>104</v>
      </c>
      <c r="AL792" s="77" t="s">
        <v>105</v>
      </c>
      <c r="AM792" s="77" t="s">
        <v>25</v>
      </c>
      <c r="AN792" s="77" t="s">
        <v>106</v>
      </c>
      <c r="AO792" s="77" t="s">
        <v>107</v>
      </c>
      <c r="AP792" s="77" t="s">
        <v>108</v>
      </c>
      <c r="AQ792" s="77"/>
      <c r="AR792" s="79">
        <f>COUNTIF('Jalon + top _horaire passage'!A:A,A792)+IF(W792&lt;&gt;"",COUNTIF('Jalon + top _horaire passage'!A:A,W792),0)+IF(X792&lt;&gt;"",COUNTIF('Jalon + top _horaire passage'!A:A,X792),0)+IF(Y792&lt;&gt;"",COUNTIF('Jalon + top _horaire passage'!A:A,Y792),0)+IF(AA792&lt;&gt;"",COUNTIF('Jalon + top _horaire passage'!A:A,AA792),0)+IF(AB792&lt;&gt;"",COUNTIF('Jalon + top _horaire passage'!A:A,AB792),0)+IF(AD792&lt;&gt;"",COUNTIF('Jalon + top _horaire passage'!A:A,AD792),0)</f>
        <v>0</v>
      </c>
    </row>
    <row r="793" spans="1:44" x14ac:dyDescent="0.3">
      <c r="A793" s="77" t="s">
        <v>4188</v>
      </c>
      <c r="B793" s="159" t="s">
        <v>12510</v>
      </c>
      <c r="C793" s="78" t="s">
        <v>101</v>
      </c>
      <c r="D793" s="77" t="s">
        <v>107</v>
      </c>
      <c r="E793" s="77" t="s">
        <v>4188</v>
      </c>
      <c r="F793" s="77" t="s">
        <v>1471</v>
      </c>
      <c r="G793" s="77" t="s">
        <v>93</v>
      </c>
      <c r="H793" s="77" t="s">
        <v>44</v>
      </c>
      <c r="I793" s="77" t="s">
        <v>39</v>
      </c>
      <c r="J793" s="77" t="s">
        <v>237</v>
      </c>
      <c r="K793" s="78" t="s">
        <v>18</v>
      </c>
      <c r="L793" s="77" t="s">
        <v>98</v>
      </c>
      <c r="M793" s="74" t="s">
        <v>12473</v>
      </c>
      <c r="N793" s="74" t="s">
        <v>10986</v>
      </c>
      <c r="O793" s="159"/>
      <c r="P793" s="77" t="s">
        <v>4189</v>
      </c>
      <c r="Q793" s="77" t="s">
        <v>30</v>
      </c>
      <c r="R793" s="77" t="s">
        <v>4188</v>
      </c>
      <c r="S793" s="77"/>
      <c r="T793" s="77"/>
      <c r="U793" s="77" t="s">
        <v>11307</v>
      </c>
      <c r="V793" s="74" t="s">
        <v>97</v>
      </c>
      <c r="W793" s="100"/>
      <c r="X793" s="99"/>
      <c r="Y793" s="99"/>
      <c r="Z793" s="100"/>
      <c r="AA793" s="99" t="s">
        <v>4192</v>
      </c>
      <c r="AB793" s="99"/>
      <c r="AC793" s="100" t="s">
        <v>4190</v>
      </c>
      <c r="AD793" s="100" t="s">
        <v>4191</v>
      </c>
      <c r="AE793" s="83"/>
      <c r="AF793" s="54"/>
      <c r="AG793" s="78" t="s">
        <v>10997</v>
      </c>
      <c r="AH793" s="77" t="s">
        <v>20</v>
      </c>
      <c r="AI793" s="77" t="s">
        <v>102</v>
      </c>
      <c r="AJ793" s="77" t="s">
        <v>103</v>
      </c>
      <c r="AK793" s="77" t="s">
        <v>104</v>
      </c>
      <c r="AL793" s="77" t="s">
        <v>105</v>
      </c>
      <c r="AM793" s="77" t="s">
        <v>25</v>
      </c>
      <c r="AN793" s="77" t="s">
        <v>106</v>
      </c>
      <c r="AO793" s="77" t="s">
        <v>107</v>
      </c>
      <c r="AP793" s="77" t="s">
        <v>108</v>
      </c>
      <c r="AQ793" s="77"/>
      <c r="AR793" s="79">
        <f>COUNTIF('Jalon + top _horaire passage'!A:A,A793)+IF(W793&lt;&gt;"",COUNTIF('Jalon + top _horaire passage'!A:A,W793),0)+IF(X793&lt;&gt;"",COUNTIF('Jalon + top _horaire passage'!A:A,X793),0)+IF(Y793&lt;&gt;"",COUNTIF('Jalon + top _horaire passage'!A:A,Y793),0)+IF(AA793&lt;&gt;"",COUNTIF('Jalon + top _horaire passage'!A:A,AA793),0)+IF(AB793&lt;&gt;"",COUNTIF('Jalon + top _horaire passage'!A:A,AB793),0)+IF(AD793&lt;&gt;"",COUNTIF('Jalon + top _horaire passage'!A:A,AD793),0)</f>
        <v>0</v>
      </c>
    </row>
    <row r="794" spans="1:44" x14ac:dyDescent="0.3">
      <c r="A794" s="77" t="s">
        <v>4193</v>
      </c>
      <c r="B794" s="159" t="s">
        <v>12511</v>
      </c>
      <c r="C794" s="78" t="s">
        <v>101</v>
      </c>
      <c r="D794" s="77" t="s">
        <v>42</v>
      </c>
      <c r="E794" s="77" t="s">
        <v>4193</v>
      </c>
      <c r="F794" s="77" t="s">
        <v>1471</v>
      </c>
      <c r="G794" s="77" t="s">
        <v>93</v>
      </c>
      <c r="H794" s="77" t="s">
        <v>44</v>
      </c>
      <c r="I794" s="77" t="s">
        <v>39</v>
      </c>
      <c r="J794" s="77" t="s">
        <v>19</v>
      </c>
      <c r="K794" s="78" t="s">
        <v>34</v>
      </c>
      <c r="L794" s="77" t="s">
        <v>98</v>
      </c>
      <c r="M794" s="74" t="s">
        <v>12473</v>
      </c>
      <c r="N794" s="74" t="s">
        <v>13</v>
      </c>
      <c r="O794" s="159"/>
      <c r="P794" s="77" t="s">
        <v>4194</v>
      </c>
      <c r="Q794" s="77" t="s">
        <v>30</v>
      </c>
      <c r="R794" s="77" t="s">
        <v>4193</v>
      </c>
      <c r="S794" s="77"/>
      <c r="T794" s="77"/>
      <c r="U794" s="77" t="s">
        <v>11308</v>
      </c>
      <c r="V794" s="74" t="s">
        <v>97</v>
      </c>
      <c r="W794" s="100"/>
      <c r="X794" s="99"/>
      <c r="Y794" s="99"/>
      <c r="Z794" s="100"/>
      <c r="AA794" s="99" t="s">
        <v>4197</v>
      </c>
      <c r="AB794" s="99"/>
      <c r="AC794" s="100" t="s">
        <v>4195</v>
      </c>
      <c r="AD794" s="100" t="s">
        <v>4196</v>
      </c>
      <c r="AE794" s="83"/>
      <c r="AF794" s="54"/>
      <c r="AG794" s="78" t="s">
        <v>10997</v>
      </c>
      <c r="AH794" s="77" t="s">
        <v>20</v>
      </c>
      <c r="AI794" s="77" t="s">
        <v>102</v>
      </c>
      <c r="AJ794" s="77" t="s">
        <v>103</v>
      </c>
      <c r="AK794" s="77" t="s">
        <v>104</v>
      </c>
      <c r="AL794" s="77" t="s">
        <v>105</v>
      </c>
      <c r="AM794" s="77" t="s">
        <v>25</v>
      </c>
      <c r="AN794" s="77" t="s">
        <v>106</v>
      </c>
      <c r="AO794" s="77" t="s">
        <v>107</v>
      </c>
      <c r="AP794" s="77" t="s">
        <v>108</v>
      </c>
      <c r="AQ794" s="77"/>
      <c r="AR794" s="79">
        <f>COUNTIF('Jalon + top _horaire passage'!A:A,A794)+IF(W794&lt;&gt;"",COUNTIF('Jalon + top _horaire passage'!A:A,W794),0)+IF(X794&lt;&gt;"",COUNTIF('Jalon + top _horaire passage'!A:A,X794),0)+IF(Y794&lt;&gt;"",COUNTIF('Jalon + top _horaire passage'!A:A,Y794),0)+IF(AA794&lt;&gt;"",COUNTIF('Jalon + top _horaire passage'!A:A,AA794),0)+IF(AB794&lt;&gt;"",COUNTIF('Jalon + top _horaire passage'!A:A,AB794),0)+IF(AD794&lt;&gt;"",COUNTIF('Jalon + top _horaire passage'!A:A,AD794),0)</f>
        <v>0</v>
      </c>
    </row>
    <row r="795" spans="1:44" x14ac:dyDescent="0.3">
      <c r="A795" s="77" t="s">
        <v>4198</v>
      </c>
      <c r="B795" s="159" t="s">
        <v>12512</v>
      </c>
      <c r="C795" s="78" t="s">
        <v>101</v>
      </c>
      <c r="D795" s="77" t="s">
        <v>42</v>
      </c>
      <c r="E795" s="77" t="s">
        <v>4198</v>
      </c>
      <c r="F795" s="77" t="s">
        <v>1471</v>
      </c>
      <c r="G795" s="77" t="s">
        <v>93</v>
      </c>
      <c r="H795" s="77" t="s">
        <v>44</v>
      </c>
      <c r="I795" s="77" t="s">
        <v>39</v>
      </c>
      <c r="J795" s="77" t="s">
        <v>19</v>
      </c>
      <c r="K795" s="78" t="s">
        <v>34</v>
      </c>
      <c r="L795" s="77" t="s">
        <v>98</v>
      </c>
      <c r="M795" s="74" t="s">
        <v>12473</v>
      </c>
      <c r="N795" s="74" t="s">
        <v>13</v>
      </c>
      <c r="O795" s="159"/>
      <c r="P795" s="77" t="s">
        <v>4199</v>
      </c>
      <c r="Q795" s="77" t="s">
        <v>30</v>
      </c>
      <c r="R795" s="77" t="s">
        <v>4198</v>
      </c>
      <c r="S795" s="77"/>
      <c r="T795" s="77"/>
      <c r="U795" s="77" t="s">
        <v>11309</v>
      </c>
      <c r="V795" s="74" t="s">
        <v>97</v>
      </c>
      <c r="W795" s="100"/>
      <c r="X795" s="99"/>
      <c r="Y795" s="99"/>
      <c r="Z795" s="100"/>
      <c r="AA795" s="99" t="s">
        <v>4202</v>
      </c>
      <c r="AB795" s="99"/>
      <c r="AC795" s="100" t="s">
        <v>4200</v>
      </c>
      <c r="AD795" s="100" t="s">
        <v>4201</v>
      </c>
      <c r="AE795" s="83"/>
      <c r="AF795" s="54"/>
      <c r="AG795" s="78" t="s">
        <v>10997</v>
      </c>
      <c r="AH795" s="77" t="s">
        <v>20</v>
      </c>
      <c r="AI795" s="77" t="s">
        <v>102</v>
      </c>
      <c r="AJ795" s="77" t="s">
        <v>103</v>
      </c>
      <c r="AK795" s="77" t="s">
        <v>104</v>
      </c>
      <c r="AL795" s="77" t="s">
        <v>105</v>
      </c>
      <c r="AM795" s="77" t="s">
        <v>25</v>
      </c>
      <c r="AN795" s="77" t="s">
        <v>106</v>
      </c>
      <c r="AO795" s="77" t="s">
        <v>107</v>
      </c>
      <c r="AP795" s="77" t="s">
        <v>108</v>
      </c>
      <c r="AQ795" s="77"/>
      <c r="AR795" s="79">
        <f>COUNTIF('Jalon + top _horaire passage'!A:A,A795)+IF(W795&lt;&gt;"",COUNTIF('Jalon + top _horaire passage'!A:A,W795),0)+IF(X795&lt;&gt;"",COUNTIF('Jalon + top _horaire passage'!A:A,X795),0)+IF(Y795&lt;&gt;"",COUNTIF('Jalon + top _horaire passage'!A:A,Y795),0)+IF(AA795&lt;&gt;"",COUNTIF('Jalon + top _horaire passage'!A:A,AA795),0)+IF(AB795&lt;&gt;"",COUNTIF('Jalon + top _horaire passage'!A:A,AB795),0)+IF(AD795&lt;&gt;"",COUNTIF('Jalon + top _horaire passage'!A:A,AD795),0)</f>
        <v>0</v>
      </c>
    </row>
    <row r="796" spans="1:44" x14ac:dyDescent="0.3">
      <c r="A796" s="77" t="s">
        <v>4203</v>
      </c>
      <c r="B796" s="159" t="s">
        <v>12513</v>
      </c>
      <c r="C796" s="78" t="s">
        <v>101</v>
      </c>
      <c r="D796" s="77" t="s">
        <v>42</v>
      </c>
      <c r="E796" s="77" t="s">
        <v>4203</v>
      </c>
      <c r="F796" s="77" t="s">
        <v>1471</v>
      </c>
      <c r="G796" s="77" t="s">
        <v>93</v>
      </c>
      <c r="H796" s="77" t="s">
        <v>44</v>
      </c>
      <c r="I796" s="77" t="s">
        <v>39</v>
      </c>
      <c r="J796" s="77" t="s">
        <v>19</v>
      </c>
      <c r="K796" s="78" t="s">
        <v>34</v>
      </c>
      <c r="L796" s="77" t="s">
        <v>98</v>
      </c>
      <c r="M796" s="74" t="s">
        <v>12473</v>
      </c>
      <c r="N796" s="74" t="s">
        <v>13</v>
      </c>
      <c r="O796" s="159"/>
      <c r="P796" s="77" t="s">
        <v>4204</v>
      </c>
      <c r="Q796" s="77" t="s">
        <v>30</v>
      </c>
      <c r="R796" s="77" t="s">
        <v>4203</v>
      </c>
      <c r="S796" s="77"/>
      <c r="T796" s="77"/>
      <c r="U796" s="77" t="s">
        <v>11310</v>
      </c>
      <c r="V796" s="74" t="s">
        <v>97</v>
      </c>
      <c r="W796" s="100"/>
      <c r="X796" s="99"/>
      <c r="Y796" s="99"/>
      <c r="Z796" s="100"/>
      <c r="AA796" s="99" t="s">
        <v>4207</v>
      </c>
      <c r="AB796" s="99"/>
      <c r="AC796" s="100" t="s">
        <v>4205</v>
      </c>
      <c r="AD796" s="100" t="s">
        <v>4206</v>
      </c>
      <c r="AE796" s="83"/>
      <c r="AF796" s="54"/>
      <c r="AG796" s="78" t="s">
        <v>10997</v>
      </c>
      <c r="AH796" s="77" t="s">
        <v>20</v>
      </c>
      <c r="AI796" s="77" t="s">
        <v>102</v>
      </c>
      <c r="AJ796" s="77" t="s">
        <v>103</v>
      </c>
      <c r="AK796" s="77" t="s">
        <v>104</v>
      </c>
      <c r="AL796" s="77" t="s">
        <v>105</v>
      </c>
      <c r="AM796" s="77" t="s">
        <v>25</v>
      </c>
      <c r="AN796" s="77" t="s">
        <v>106</v>
      </c>
      <c r="AO796" s="77" t="s">
        <v>107</v>
      </c>
      <c r="AP796" s="77" t="s">
        <v>108</v>
      </c>
      <c r="AQ796" s="77"/>
      <c r="AR796" s="79">
        <f>COUNTIF('Jalon + top _horaire passage'!A:A,A796)+IF(W796&lt;&gt;"",COUNTIF('Jalon + top _horaire passage'!A:A,W796),0)+IF(X796&lt;&gt;"",COUNTIF('Jalon + top _horaire passage'!A:A,X796),0)+IF(Y796&lt;&gt;"",COUNTIF('Jalon + top _horaire passage'!A:A,Y796),0)+IF(AA796&lt;&gt;"",COUNTIF('Jalon + top _horaire passage'!A:A,AA796),0)+IF(AB796&lt;&gt;"",COUNTIF('Jalon + top _horaire passage'!A:A,AB796),0)+IF(AD796&lt;&gt;"",COUNTIF('Jalon + top _horaire passage'!A:A,AD796),0)</f>
        <v>0</v>
      </c>
    </row>
    <row r="797" spans="1:44" x14ac:dyDescent="0.3">
      <c r="A797" s="77" t="s">
        <v>4208</v>
      </c>
      <c r="B797" s="159" t="s">
        <v>4209</v>
      </c>
      <c r="C797" s="78" t="s">
        <v>101</v>
      </c>
      <c r="D797" s="77" t="s">
        <v>42</v>
      </c>
      <c r="E797" s="77" t="s">
        <v>4208</v>
      </c>
      <c r="F797" s="77" t="s">
        <v>1471</v>
      </c>
      <c r="G797" s="77" t="s">
        <v>93</v>
      </c>
      <c r="H797" s="77" t="s">
        <v>44</v>
      </c>
      <c r="I797" s="77" t="s">
        <v>39</v>
      </c>
      <c r="J797" s="77" t="s">
        <v>19</v>
      </c>
      <c r="K797" s="78" t="s">
        <v>34</v>
      </c>
      <c r="L797" s="77" t="s">
        <v>98</v>
      </c>
      <c r="M797" s="74" t="s">
        <v>12473</v>
      </c>
      <c r="N797" s="74" t="s">
        <v>13</v>
      </c>
      <c r="O797" s="159"/>
      <c r="P797" s="77" t="s">
        <v>4210</v>
      </c>
      <c r="Q797" s="77" t="s">
        <v>30</v>
      </c>
      <c r="R797" s="77" t="s">
        <v>4208</v>
      </c>
      <c r="S797" s="77"/>
      <c r="T797" s="77"/>
      <c r="U797" s="77" t="s">
        <v>11198</v>
      </c>
      <c r="V797" s="74" t="s">
        <v>97</v>
      </c>
      <c r="W797" s="100"/>
      <c r="X797" s="99"/>
      <c r="Y797" s="99"/>
      <c r="Z797" s="100"/>
      <c r="AA797" s="99" t="s">
        <v>4213</v>
      </c>
      <c r="AB797" s="99"/>
      <c r="AC797" s="100" t="s">
        <v>4211</v>
      </c>
      <c r="AD797" s="100" t="s">
        <v>4212</v>
      </c>
      <c r="AE797" s="83"/>
      <c r="AF797" s="54"/>
      <c r="AG797" s="78" t="s">
        <v>10997</v>
      </c>
      <c r="AH797" s="77" t="s">
        <v>20</v>
      </c>
      <c r="AI797" s="77" t="s">
        <v>102</v>
      </c>
      <c r="AJ797" s="77" t="s">
        <v>2486</v>
      </c>
      <c r="AK797" s="77" t="s">
        <v>2487</v>
      </c>
      <c r="AL797" s="77" t="s">
        <v>2488</v>
      </c>
      <c r="AM797" s="77" t="s">
        <v>25</v>
      </c>
      <c r="AN797" s="77" t="s">
        <v>106</v>
      </c>
      <c r="AO797" s="77" t="s">
        <v>107</v>
      </c>
      <c r="AP797" s="77" t="s">
        <v>108</v>
      </c>
      <c r="AQ797" s="77"/>
      <c r="AR797" s="79">
        <f>COUNTIF('Jalon + top _horaire passage'!A:A,A797)+IF(W797&lt;&gt;"",COUNTIF('Jalon + top _horaire passage'!A:A,W797),0)+IF(X797&lt;&gt;"",COUNTIF('Jalon + top _horaire passage'!A:A,X797),0)+IF(Y797&lt;&gt;"",COUNTIF('Jalon + top _horaire passage'!A:A,Y797),0)+IF(AA797&lt;&gt;"",COUNTIF('Jalon + top _horaire passage'!A:A,AA797),0)+IF(AB797&lt;&gt;"",COUNTIF('Jalon + top _horaire passage'!A:A,AB797),0)+IF(AD797&lt;&gt;"",COUNTIF('Jalon + top _horaire passage'!A:A,AD797),0)</f>
        <v>0</v>
      </c>
    </row>
    <row r="798" spans="1:44" x14ac:dyDescent="0.3">
      <c r="A798" s="77" t="s">
        <v>4214</v>
      </c>
      <c r="B798" s="159" t="s">
        <v>95</v>
      </c>
      <c r="C798" s="78" t="s">
        <v>101</v>
      </c>
      <c r="D798" s="77" t="s">
        <v>42</v>
      </c>
      <c r="E798" s="77" t="s">
        <v>4214</v>
      </c>
      <c r="F798" s="77" t="s">
        <v>1471</v>
      </c>
      <c r="G798" s="77" t="s">
        <v>93</v>
      </c>
      <c r="H798" s="77" t="s">
        <v>44</v>
      </c>
      <c r="I798" s="77" t="s">
        <v>39</v>
      </c>
      <c r="J798" s="77" t="s">
        <v>19</v>
      </c>
      <c r="K798" s="78" t="s">
        <v>34</v>
      </c>
      <c r="L798" s="77" t="s">
        <v>98</v>
      </c>
      <c r="M798" s="74" t="s">
        <v>12473</v>
      </c>
      <c r="N798" s="74" t="s">
        <v>13</v>
      </c>
      <c r="O798" s="159"/>
      <c r="P798" s="77" t="s">
        <v>4215</v>
      </c>
      <c r="Q798" s="77" t="s">
        <v>30</v>
      </c>
      <c r="R798" s="77" t="s">
        <v>4214</v>
      </c>
      <c r="S798" s="77"/>
      <c r="T798" s="77"/>
      <c r="U798" s="77" t="s">
        <v>11311</v>
      </c>
      <c r="V798" s="74" t="s">
        <v>97</v>
      </c>
      <c r="W798" s="100"/>
      <c r="X798" s="99"/>
      <c r="Y798" s="99"/>
      <c r="Z798" s="100"/>
      <c r="AA798" s="99" t="s">
        <v>4218</v>
      </c>
      <c r="AB798" s="99"/>
      <c r="AC798" s="100" t="s">
        <v>4216</v>
      </c>
      <c r="AD798" s="100" t="s">
        <v>4217</v>
      </c>
      <c r="AE798" s="83"/>
      <c r="AF798" s="54"/>
      <c r="AG798" s="78" t="s">
        <v>10997</v>
      </c>
      <c r="AH798" s="77" t="s">
        <v>20</v>
      </c>
      <c r="AI798" s="77" t="s">
        <v>102</v>
      </c>
      <c r="AJ798" s="77" t="s">
        <v>103</v>
      </c>
      <c r="AK798" s="77" t="s">
        <v>104</v>
      </c>
      <c r="AL798" s="77" t="s">
        <v>105</v>
      </c>
      <c r="AM798" s="77" t="s">
        <v>25</v>
      </c>
      <c r="AN798" s="77" t="s">
        <v>106</v>
      </c>
      <c r="AO798" s="77" t="s">
        <v>107</v>
      </c>
      <c r="AP798" s="77" t="s">
        <v>108</v>
      </c>
      <c r="AQ798" s="77"/>
      <c r="AR798" s="79">
        <f>COUNTIF('Jalon + top _horaire passage'!A:A,A798)+IF(W798&lt;&gt;"",COUNTIF('Jalon + top _horaire passage'!A:A,W798),0)+IF(X798&lt;&gt;"",COUNTIF('Jalon + top _horaire passage'!A:A,X798),0)+IF(Y798&lt;&gt;"",COUNTIF('Jalon + top _horaire passage'!A:A,Y798),0)+IF(AA798&lt;&gt;"",COUNTIF('Jalon + top _horaire passage'!A:A,AA798),0)+IF(AB798&lt;&gt;"",COUNTIF('Jalon + top _horaire passage'!A:A,AB798),0)+IF(AD798&lt;&gt;"",COUNTIF('Jalon + top _horaire passage'!A:A,AD798),0)</f>
        <v>0</v>
      </c>
    </row>
    <row r="799" spans="1:44" x14ac:dyDescent="0.3">
      <c r="A799" s="77" t="s">
        <v>4219</v>
      </c>
      <c r="B799" s="159" t="s">
        <v>95</v>
      </c>
      <c r="C799" s="78" t="s">
        <v>101</v>
      </c>
      <c r="D799" s="77" t="s">
        <v>107</v>
      </c>
      <c r="E799" s="77" t="s">
        <v>4219</v>
      </c>
      <c r="F799" s="77" t="s">
        <v>1471</v>
      </c>
      <c r="G799" s="77" t="s">
        <v>93</v>
      </c>
      <c r="H799" s="77" t="s">
        <v>44</v>
      </c>
      <c r="I799" s="77" t="s">
        <v>39</v>
      </c>
      <c r="J799" s="77" t="s">
        <v>19</v>
      </c>
      <c r="K799" s="78" t="s">
        <v>18</v>
      </c>
      <c r="L799" s="77" t="s">
        <v>98</v>
      </c>
      <c r="M799" s="74" t="s">
        <v>12473</v>
      </c>
      <c r="N799" s="74" t="s">
        <v>10986</v>
      </c>
      <c r="O799" s="159"/>
      <c r="P799" s="77" t="s">
        <v>4220</v>
      </c>
      <c r="Q799" s="77" t="s">
        <v>30</v>
      </c>
      <c r="R799" s="77" t="s">
        <v>4219</v>
      </c>
      <c r="S799" s="77"/>
      <c r="T799" s="77"/>
      <c r="U799" s="77" t="s">
        <v>11312</v>
      </c>
      <c r="V799" s="74" t="s">
        <v>97</v>
      </c>
      <c r="W799" s="100"/>
      <c r="X799" s="99"/>
      <c r="Y799" s="99"/>
      <c r="Z799" s="100"/>
      <c r="AA799" s="99" t="s">
        <v>4223</v>
      </c>
      <c r="AB799" s="99"/>
      <c r="AC799" s="100" t="s">
        <v>4221</v>
      </c>
      <c r="AD799" s="100" t="s">
        <v>4222</v>
      </c>
      <c r="AE799" s="83"/>
      <c r="AF799" s="54"/>
      <c r="AG799" s="78" t="s">
        <v>10997</v>
      </c>
      <c r="AH799" s="77" t="s">
        <v>20</v>
      </c>
      <c r="AI799" s="77" t="s">
        <v>102</v>
      </c>
      <c r="AJ799" s="77" t="s">
        <v>103</v>
      </c>
      <c r="AK799" s="77" t="s">
        <v>104</v>
      </c>
      <c r="AL799" s="77" t="s">
        <v>105</v>
      </c>
      <c r="AM799" s="77" t="s">
        <v>25</v>
      </c>
      <c r="AN799" s="77" t="s">
        <v>106</v>
      </c>
      <c r="AO799" s="77" t="s">
        <v>107</v>
      </c>
      <c r="AP799" s="77" t="s">
        <v>108</v>
      </c>
      <c r="AQ799" s="77"/>
      <c r="AR799" s="79">
        <f>COUNTIF('Jalon + top _horaire passage'!A:A,A799)+IF(W799&lt;&gt;"",COUNTIF('Jalon + top _horaire passage'!A:A,W799),0)+IF(X799&lt;&gt;"",COUNTIF('Jalon + top _horaire passage'!A:A,X799),0)+IF(Y799&lt;&gt;"",COUNTIF('Jalon + top _horaire passage'!A:A,Y799),0)+IF(AA799&lt;&gt;"",COUNTIF('Jalon + top _horaire passage'!A:A,AA799),0)+IF(AB799&lt;&gt;"",COUNTIF('Jalon + top _horaire passage'!A:A,AB799),0)+IF(AD799&lt;&gt;"",COUNTIF('Jalon + top _horaire passage'!A:A,AD799),0)</f>
        <v>0</v>
      </c>
    </row>
    <row r="800" spans="1:44" x14ac:dyDescent="0.3">
      <c r="A800" s="77" t="s">
        <v>4224</v>
      </c>
      <c r="B800" s="159" t="s">
        <v>95</v>
      </c>
      <c r="C800" s="78" t="s">
        <v>101</v>
      </c>
      <c r="D800" s="77" t="s">
        <v>107</v>
      </c>
      <c r="E800" s="77" t="s">
        <v>4224</v>
      </c>
      <c r="F800" s="77" t="s">
        <v>1471</v>
      </c>
      <c r="G800" s="77" t="s">
        <v>93</v>
      </c>
      <c r="H800" s="77" t="s">
        <v>44</v>
      </c>
      <c r="I800" s="77" t="s">
        <v>39</v>
      </c>
      <c r="J800" s="77" t="s">
        <v>237</v>
      </c>
      <c r="K800" s="78" t="s">
        <v>18</v>
      </c>
      <c r="L800" s="77" t="s">
        <v>98</v>
      </c>
      <c r="M800" s="74" t="s">
        <v>12473</v>
      </c>
      <c r="N800" s="74" t="s">
        <v>10986</v>
      </c>
      <c r="O800" s="159"/>
      <c r="P800" s="77" t="s">
        <v>4225</v>
      </c>
      <c r="Q800" s="77" t="s">
        <v>30</v>
      </c>
      <c r="R800" s="77" t="s">
        <v>4224</v>
      </c>
      <c r="S800" s="77"/>
      <c r="T800" s="77"/>
      <c r="U800" s="77" t="s">
        <v>11313</v>
      </c>
      <c r="V800" s="74" t="s">
        <v>97</v>
      </c>
      <c r="W800" s="100"/>
      <c r="X800" s="99"/>
      <c r="Y800" s="99"/>
      <c r="Z800" s="100"/>
      <c r="AA800" s="99" t="s">
        <v>4228</v>
      </c>
      <c r="AB800" s="99"/>
      <c r="AC800" s="100" t="s">
        <v>4226</v>
      </c>
      <c r="AD800" s="100" t="s">
        <v>4227</v>
      </c>
      <c r="AE800" s="83"/>
      <c r="AF800" s="54"/>
      <c r="AG800" s="78" t="s">
        <v>10997</v>
      </c>
      <c r="AH800" s="77" t="s">
        <v>20</v>
      </c>
      <c r="AI800" s="77" t="s">
        <v>102</v>
      </c>
      <c r="AJ800" s="77" t="s">
        <v>103</v>
      </c>
      <c r="AK800" s="77" t="s">
        <v>104</v>
      </c>
      <c r="AL800" s="77" t="s">
        <v>105</v>
      </c>
      <c r="AM800" s="77" t="s">
        <v>25</v>
      </c>
      <c r="AN800" s="77" t="s">
        <v>106</v>
      </c>
      <c r="AO800" s="77" t="s">
        <v>107</v>
      </c>
      <c r="AP800" s="77" t="s">
        <v>108</v>
      </c>
      <c r="AQ800" s="77"/>
      <c r="AR800" s="79">
        <f>COUNTIF('Jalon + top _horaire passage'!A:A,A800)+IF(W800&lt;&gt;"",COUNTIF('Jalon + top _horaire passage'!A:A,W800),0)+IF(X800&lt;&gt;"",COUNTIF('Jalon + top _horaire passage'!A:A,X800),0)+IF(Y800&lt;&gt;"",COUNTIF('Jalon + top _horaire passage'!A:A,Y800),0)+IF(AA800&lt;&gt;"",COUNTIF('Jalon + top _horaire passage'!A:A,AA800),0)+IF(AB800&lt;&gt;"",COUNTIF('Jalon + top _horaire passage'!A:A,AB800),0)+IF(AD800&lt;&gt;"",COUNTIF('Jalon + top _horaire passage'!A:A,AD800),0)</f>
        <v>0</v>
      </c>
    </row>
    <row r="801" spans="1:44" x14ac:dyDescent="0.3">
      <c r="A801" s="77" t="s">
        <v>4229</v>
      </c>
      <c r="B801" s="159" t="s">
        <v>95</v>
      </c>
      <c r="C801" s="78" t="s">
        <v>101</v>
      </c>
      <c r="D801" s="77" t="s">
        <v>42</v>
      </c>
      <c r="E801" s="77" t="s">
        <v>4229</v>
      </c>
      <c r="F801" s="77" t="s">
        <v>1471</v>
      </c>
      <c r="G801" s="77" t="s">
        <v>93</v>
      </c>
      <c r="H801" s="77" t="s">
        <v>44</v>
      </c>
      <c r="I801" s="77" t="s">
        <v>39</v>
      </c>
      <c r="J801" s="77" t="s">
        <v>237</v>
      </c>
      <c r="K801" s="78" t="s">
        <v>34</v>
      </c>
      <c r="L801" s="77" t="s">
        <v>98</v>
      </c>
      <c r="M801" s="74" t="s">
        <v>12473</v>
      </c>
      <c r="N801" s="74" t="s">
        <v>13</v>
      </c>
      <c r="O801" s="159"/>
      <c r="P801" s="77" t="s">
        <v>4230</v>
      </c>
      <c r="Q801" s="77" t="s">
        <v>30</v>
      </c>
      <c r="R801" s="77" t="s">
        <v>4229</v>
      </c>
      <c r="S801" s="77"/>
      <c r="T801" s="77"/>
      <c r="U801" s="77" t="s">
        <v>11314</v>
      </c>
      <c r="V801" s="74" t="s">
        <v>97</v>
      </c>
      <c r="W801" s="100"/>
      <c r="X801" s="99"/>
      <c r="Y801" s="99"/>
      <c r="Z801" s="100"/>
      <c r="AA801" s="99" t="s">
        <v>4233</v>
      </c>
      <c r="AB801" s="99"/>
      <c r="AC801" s="100" t="s">
        <v>4231</v>
      </c>
      <c r="AD801" s="100" t="s">
        <v>4232</v>
      </c>
      <c r="AE801" s="83"/>
      <c r="AF801" s="54"/>
      <c r="AG801" s="78" t="s">
        <v>10997</v>
      </c>
      <c r="AH801" s="77" t="s">
        <v>20</v>
      </c>
      <c r="AI801" s="77" t="s">
        <v>102</v>
      </c>
      <c r="AJ801" s="77" t="s">
        <v>103</v>
      </c>
      <c r="AK801" s="77" t="s">
        <v>104</v>
      </c>
      <c r="AL801" s="77" t="s">
        <v>105</v>
      </c>
      <c r="AM801" s="77" t="s">
        <v>25</v>
      </c>
      <c r="AN801" s="77" t="s">
        <v>106</v>
      </c>
      <c r="AO801" s="77" t="s">
        <v>107</v>
      </c>
      <c r="AP801" s="77" t="s">
        <v>108</v>
      </c>
      <c r="AQ801" s="77"/>
      <c r="AR801" s="79">
        <f>COUNTIF('Jalon + top _horaire passage'!A:A,A801)+IF(W801&lt;&gt;"",COUNTIF('Jalon + top _horaire passage'!A:A,W801),0)+IF(X801&lt;&gt;"",COUNTIF('Jalon + top _horaire passage'!A:A,X801),0)+IF(Y801&lt;&gt;"",COUNTIF('Jalon + top _horaire passage'!A:A,Y801),0)+IF(AA801&lt;&gt;"",COUNTIF('Jalon + top _horaire passage'!A:A,AA801),0)+IF(AB801&lt;&gt;"",COUNTIF('Jalon + top _horaire passage'!A:A,AB801),0)+IF(AD801&lt;&gt;"",COUNTIF('Jalon + top _horaire passage'!A:A,AD801),0)</f>
        <v>0</v>
      </c>
    </row>
    <row r="802" spans="1:44" x14ac:dyDescent="0.3">
      <c r="A802" s="77" t="s">
        <v>4234</v>
      </c>
      <c r="B802" s="159" t="s">
        <v>95</v>
      </c>
      <c r="C802" s="78" t="s">
        <v>101</v>
      </c>
      <c r="D802" s="77" t="s">
        <v>42</v>
      </c>
      <c r="E802" s="77" t="s">
        <v>4234</v>
      </c>
      <c r="F802" s="77" t="s">
        <v>1471</v>
      </c>
      <c r="G802" s="77" t="s">
        <v>93</v>
      </c>
      <c r="H802" s="77" t="s">
        <v>44</v>
      </c>
      <c r="I802" s="77" t="s">
        <v>39</v>
      </c>
      <c r="J802" s="77" t="s">
        <v>19</v>
      </c>
      <c r="K802" s="78" t="s">
        <v>34</v>
      </c>
      <c r="L802" s="77" t="s">
        <v>98</v>
      </c>
      <c r="M802" s="74" t="s">
        <v>12473</v>
      </c>
      <c r="N802" s="74" t="s">
        <v>13</v>
      </c>
      <c r="O802" s="159"/>
      <c r="P802" s="77" t="s">
        <v>4235</v>
      </c>
      <c r="Q802" s="77" t="s">
        <v>30</v>
      </c>
      <c r="R802" s="77" t="s">
        <v>4234</v>
      </c>
      <c r="S802" s="77"/>
      <c r="T802" s="77"/>
      <c r="U802" s="77" t="s">
        <v>11315</v>
      </c>
      <c r="V802" s="74" t="s">
        <v>97</v>
      </c>
      <c r="W802" s="100"/>
      <c r="X802" s="99"/>
      <c r="Y802" s="99"/>
      <c r="Z802" s="100"/>
      <c r="AA802" s="99" t="s">
        <v>4238</v>
      </c>
      <c r="AB802" s="99"/>
      <c r="AC802" s="100" t="s">
        <v>4236</v>
      </c>
      <c r="AD802" s="100" t="s">
        <v>4237</v>
      </c>
      <c r="AE802" s="83"/>
      <c r="AF802" s="54"/>
      <c r="AG802" s="78" t="s">
        <v>10997</v>
      </c>
      <c r="AH802" s="77" t="s">
        <v>20</v>
      </c>
      <c r="AI802" s="77" t="s">
        <v>102</v>
      </c>
      <c r="AJ802" s="77" t="s">
        <v>103</v>
      </c>
      <c r="AK802" s="77" t="s">
        <v>104</v>
      </c>
      <c r="AL802" s="77" t="s">
        <v>105</v>
      </c>
      <c r="AM802" s="77" t="s">
        <v>25</v>
      </c>
      <c r="AN802" s="77" t="s">
        <v>106</v>
      </c>
      <c r="AO802" s="77" t="s">
        <v>107</v>
      </c>
      <c r="AP802" s="77" t="s">
        <v>108</v>
      </c>
      <c r="AQ802" s="77"/>
      <c r="AR802" s="79">
        <f>COUNTIF('Jalon + top _horaire passage'!A:A,A802)+IF(W802&lt;&gt;"",COUNTIF('Jalon + top _horaire passage'!A:A,W802),0)+IF(X802&lt;&gt;"",COUNTIF('Jalon + top _horaire passage'!A:A,X802),0)+IF(Y802&lt;&gt;"",COUNTIF('Jalon + top _horaire passage'!A:A,Y802),0)+IF(AA802&lt;&gt;"",COUNTIF('Jalon + top _horaire passage'!A:A,AA802),0)+IF(AB802&lt;&gt;"",COUNTIF('Jalon + top _horaire passage'!A:A,AB802),0)+IF(AD802&lt;&gt;"",COUNTIF('Jalon + top _horaire passage'!A:A,AD802),0)</f>
        <v>0</v>
      </c>
    </row>
    <row r="803" spans="1:44" x14ac:dyDescent="0.3">
      <c r="A803" s="77" t="s">
        <v>4239</v>
      </c>
      <c r="B803" s="159" t="s">
        <v>95</v>
      </c>
      <c r="C803" s="78" t="s">
        <v>101</v>
      </c>
      <c r="D803" s="77" t="s">
        <v>42</v>
      </c>
      <c r="E803" s="77" t="s">
        <v>4239</v>
      </c>
      <c r="F803" s="77" t="s">
        <v>1471</v>
      </c>
      <c r="G803" s="77" t="s">
        <v>93</v>
      </c>
      <c r="H803" s="77" t="s">
        <v>44</v>
      </c>
      <c r="I803" s="77" t="s">
        <v>39</v>
      </c>
      <c r="J803" s="77" t="s">
        <v>237</v>
      </c>
      <c r="K803" s="78" t="s">
        <v>34</v>
      </c>
      <c r="L803" s="77" t="s">
        <v>98</v>
      </c>
      <c r="M803" s="74" t="s">
        <v>12473</v>
      </c>
      <c r="N803" s="74" t="s">
        <v>13</v>
      </c>
      <c r="O803" s="159"/>
      <c r="P803" s="77" t="s">
        <v>4240</v>
      </c>
      <c r="Q803" s="77" t="s">
        <v>30</v>
      </c>
      <c r="R803" s="77" t="s">
        <v>4239</v>
      </c>
      <c r="S803" s="77"/>
      <c r="T803" s="77"/>
      <c r="U803" s="77" t="s">
        <v>11316</v>
      </c>
      <c r="V803" s="74" t="s">
        <v>97</v>
      </c>
      <c r="W803" s="100"/>
      <c r="X803" s="99"/>
      <c r="Y803" s="99"/>
      <c r="Z803" s="100"/>
      <c r="AA803" s="99" t="s">
        <v>4243</v>
      </c>
      <c r="AB803" s="99"/>
      <c r="AC803" s="100" t="s">
        <v>4241</v>
      </c>
      <c r="AD803" s="100" t="s">
        <v>4242</v>
      </c>
      <c r="AE803" s="83"/>
      <c r="AF803" s="54"/>
      <c r="AG803" s="78" t="s">
        <v>10997</v>
      </c>
      <c r="AH803" s="77" t="s">
        <v>20</v>
      </c>
      <c r="AI803" s="77" t="s">
        <v>102</v>
      </c>
      <c r="AJ803" s="77" t="s">
        <v>103</v>
      </c>
      <c r="AK803" s="77" t="s">
        <v>104</v>
      </c>
      <c r="AL803" s="77" t="s">
        <v>105</v>
      </c>
      <c r="AM803" s="77" t="s">
        <v>25</v>
      </c>
      <c r="AN803" s="77" t="s">
        <v>106</v>
      </c>
      <c r="AO803" s="77" t="s">
        <v>107</v>
      </c>
      <c r="AP803" s="77" t="s">
        <v>108</v>
      </c>
      <c r="AQ803" s="77"/>
      <c r="AR803" s="79">
        <f>COUNTIF('Jalon + top _horaire passage'!A:A,A803)+IF(W803&lt;&gt;"",COUNTIF('Jalon + top _horaire passage'!A:A,W803),0)+IF(X803&lt;&gt;"",COUNTIF('Jalon + top _horaire passage'!A:A,X803),0)+IF(Y803&lt;&gt;"",COUNTIF('Jalon + top _horaire passage'!A:A,Y803),0)+IF(AA803&lt;&gt;"",COUNTIF('Jalon + top _horaire passage'!A:A,AA803),0)+IF(AB803&lt;&gt;"",COUNTIF('Jalon + top _horaire passage'!A:A,AB803),0)+IF(AD803&lt;&gt;"",COUNTIF('Jalon + top _horaire passage'!A:A,AD803),0)</f>
        <v>0</v>
      </c>
    </row>
    <row r="804" spans="1:44" x14ac:dyDescent="0.3">
      <c r="A804" s="77" t="s">
        <v>4244</v>
      </c>
      <c r="B804" s="159" t="s">
        <v>95</v>
      </c>
      <c r="C804" s="78" t="s">
        <v>101</v>
      </c>
      <c r="D804" s="77" t="s">
        <v>107</v>
      </c>
      <c r="E804" s="77" t="s">
        <v>4244</v>
      </c>
      <c r="F804" s="77" t="s">
        <v>1471</v>
      </c>
      <c r="G804" s="77" t="s">
        <v>93</v>
      </c>
      <c r="H804" s="77" t="s">
        <v>44</v>
      </c>
      <c r="I804" s="77" t="s">
        <v>39</v>
      </c>
      <c r="J804" s="77" t="s">
        <v>19</v>
      </c>
      <c r="K804" s="78" t="s">
        <v>18</v>
      </c>
      <c r="L804" s="77" t="s">
        <v>98</v>
      </c>
      <c r="M804" s="74" t="s">
        <v>12473</v>
      </c>
      <c r="N804" s="74" t="s">
        <v>10986</v>
      </c>
      <c r="O804" s="159"/>
      <c r="P804" s="77" t="s">
        <v>4245</v>
      </c>
      <c r="Q804" s="77" t="s">
        <v>30</v>
      </c>
      <c r="R804" s="77" t="s">
        <v>4244</v>
      </c>
      <c r="S804" s="77"/>
      <c r="T804" s="77"/>
      <c r="U804" s="77" t="s">
        <v>11317</v>
      </c>
      <c r="V804" s="74" t="s">
        <v>97</v>
      </c>
      <c r="W804" s="100"/>
      <c r="X804" s="99"/>
      <c r="Y804" s="99"/>
      <c r="Z804" s="100"/>
      <c r="AA804" s="99" t="s">
        <v>4248</v>
      </c>
      <c r="AB804" s="99"/>
      <c r="AC804" s="100" t="s">
        <v>4246</v>
      </c>
      <c r="AD804" s="100" t="s">
        <v>4247</v>
      </c>
      <c r="AE804" s="83"/>
      <c r="AF804" s="54"/>
      <c r="AG804" s="78" t="s">
        <v>10997</v>
      </c>
      <c r="AH804" s="77" t="s">
        <v>20</v>
      </c>
      <c r="AI804" s="77" t="s">
        <v>102</v>
      </c>
      <c r="AJ804" s="77" t="s">
        <v>103</v>
      </c>
      <c r="AK804" s="77" t="s">
        <v>104</v>
      </c>
      <c r="AL804" s="77" t="s">
        <v>105</v>
      </c>
      <c r="AM804" s="77" t="s">
        <v>25</v>
      </c>
      <c r="AN804" s="77" t="s">
        <v>106</v>
      </c>
      <c r="AO804" s="77" t="s">
        <v>107</v>
      </c>
      <c r="AP804" s="77" t="s">
        <v>108</v>
      </c>
      <c r="AQ804" s="77"/>
      <c r="AR804" s="79">
        <f>COUNTIF('Jalon + top _horaire passage'!A:A,A804)+IF(W804&lt;&gt;"",COUNTIF('Jalon + top _horaire passage'!A:A,W804),0)+IF(X804&lt;&gt;"",COUNTIF('Jalon + top _horaire passage'!A:A,X804),0)+IF(Y804&lt;&gt;"",COUNTIF('Jalon + top _horaire passage'!A:A,Y804),0)+IF(AA804&lt;&gt;"",COUNTIF('Jalon + top _horaire passage'!A:A,AA804),0)+IF(AB804&lt;&gt;"",COUNTIF('Jalon + top _horaire passage'!A:A,AB804),0)+IF(AD804&lt;&gt;"",COUNTIF('Jalon + top _horaire passage'!A:A,AD804),0)</f>
        <v>0</v>
      </c>
    </row>
    <row r="805" spans="1:44" x14ac:dyDescent="0.3">
      <c r="A805" s="77" t="s">
        <v>4249</v>
      </c>
      <c r="B805" s="159" t="s">
        <v>95</v>
      </c>
      <c r="C805" s="78" t="s">
        <v>101</v>
      </c>
      <c r="D805" s="77" t="s">
        <v>42</v>
      </c>
      <c r="E805" s="77" t="s">
        <v>4249</v>
      </c>
      <c r="F805" s="77" t="s">
        <v>1471</v>
      </c>
      <c r="G805" s="77" t="s">
        <v>93</v>
      </c>
      <c r="H805" s="77" t="s">
        <v>44</v>
      </c>
      <c r="I805" s="77" t="s">
        <v>39</v>
      </c>
      <c r="J805" s="77" t="s">
        <v>237</v>
      </c>
      <c r="K805" s="78" t="s">
        <v>34</v>
      </c>
      <c r="L805" s="77" t="s">
        <v>98</v>
      </c>
      <c r="M805" s="74" t="s">
        <v>12473</v>
      </c>
      <c r="N805" s="74" t="s">
        <v>13</v>
      </c>
      <c r="O805" s="159"/>
      <c r="P805" s="77" t="s">
        <v>4250</v>
      </c>
      <c r="Q805" s="77" t="s">
        <v>30</v>
      </c>
      <c r="R805" s="77" t="s">
        <v>4249</v>
      </c>
      <c r="S805" s="77"/>
      <c r="T805" s="77"/>
      <c r="U805" s="77" t="s">
        <v>11318</v>
      </c>
      <c r="V805" s="74" t="s">
        <v>97</v>
      </c>
      <c r="W805" s="100"/>
      <c r="X805" s="99"/>
      <c r="Y805" s="99"/>
      <c r="Z805" s="100"/>
      <c r="AA805" s="99" t="s">
        <v>4253</v>
      </c>
      <c r="AB805" s="99"/>
      <c r="AC805" s="100" t="s">
        <v>4251</v>
      </c>
      <c r="AD805" s="100" t="s">
        <v>4252</v>
      </c>
      <c r="AE805" s="83"/>
      <c r="AF805" s="54"/>
      <c r="AG805" s="78" t="s">
        <v>10997</v>
      </c>
      <c r="AH805" s="77" t="s">
        <v>20</v>
      </c>
      <c r="AI805" s="77" t="s">
        <v>102</v>
      </c>
      <c r="AJ805" s="77" t="s">
        <v>103</v>
      </c>
      <c r="AK805" s="77" t="s">
        <v>104</v>
      </c>
      <c r="AL805" s="77" t="s">
        <v>105</v>
      </c>
      <c r="AM805" s="77" t="s">
        <v>25</v>
      </c>
      <c r="AN805" s="77" t="s">
        <v>106</v>
      </c>
      <c r="AO805" s="77" t="s">
        <v>107</v>
      </c>
      <c r="AP805" s="77" t="s">
        <v>108</v>
      </c>
      <c r="AQ805" s="77"/>
      <c r="AR805" s="79">
        <f>COUNTIF('Jalon + top _horaire passage'!A:A,A805)+IF(W805&lt;&gt;"",COUNTIF('Jalon + top _horaire passage'!A:A,W805),0)+IF(X805&lt;&gt;"",COUNTIF('Jalon + top _horaire passage'!A:A,X805),0)+IF(Y805&lt;&gt;"",COUNTIF('Jalon + top _horaire passage'!A:A,Y805),0)+IF(AA805&lt;&gt;"",COUNTIF('Jalon + top _horaire passage'!A:A,AA805),0)+IF(AB805&lt;&gt;"",COUNTIF('Jalon + top _horaire passage'!A:A,AB805),0)+IF(AD805&lt;&gt;"",COUNTIF('Jalon + top _horaire passage'!A:A,AD805),0)</f>
        <v>0</v>
      </c>
    </row>
    <row r="806" spans="1:44" x14ac:dyDescent="0.3">
      <c r="A806" s="77" t="s">
        <v>4254</v>
      </c>
      <c r="B806" s="159" t="s">
        <v>95</v>
      </c>
      <c r="C806" s="78" t="s">
        <v>101</v>
      </c>
      <c r="D806" s="77" t="s">
        <v>42</v>
      </c>
      <c r="E806" s="77" t="s">
        <v>4254</v>
      </c>
      <c r="F806" s="77" t="s">
        <v>1471</v>
      </c>
      <c r="G806" s="77" t="s">
        <v>93</v>
      </c>
      <c r="H806" s="77" t="s">
        <v>44</v>
      </c>
      <c r="I806" s="77" t="s">
        <v>39</v>
      </c>
      <c r="J806" s="77" t="s">
        <v>19</v>
      </c>
      <c r="K806" s="78" t="s">
        <v>34</v>
      </c>
      <c r="L806" s="77" t="s">
        <v>98</v>
      </c>
      <c r="M806" s="74" t="s">
        <v>12473</v>
      </c>
      <c r="N806" s="74" t="s">
        <v>13</v>
      </c>
      <c r="O806" s="159"/>
      <c r="P806" s="77" t="s">
        <v>4255</v>
      </c>
      <c r="Q806" s="77" t="s">
        <v>30</v>
      </c>
      <c r="R806" s="77" t="s">
        <v>4254</v>
      </c>
      <c r="S806" s="77"/>
      <c r="T806" s="77"/>
      <c r="U806" s="77" t="s">
        <v>11319</v>
      </c>
      <c r="V806" s="74" t="s">
        <v>97</v>
      </c>
      <c r="W806" s="100"/>
      <c r="X806" s="99"/>
      <c r="Y806" s="99"/>
      <c r="Z806" s="100"/>
      <c r="AA806" s="99" t="s">
        <v>4256</v>
      </c>
      <c r="AB806" s="99"/>
      <c r="AC806" s="100" t="s">
        <v>4257</v>
      </c>
      <c r="AD806" s="100" t="s">
        <v>4258</v>
      </c>
      <c r="AE806" s="83"/>
      <c r="AF806" s="54"/>
      <c r="AG806" s="78" t="s">
        <v>10997</v>
      </c>
      <c r="AH806" s="77" t="s">
        <v>20</v>
      </c>
      <c r="AI806" s="77" t="s">
        <v>102</v>
      </c>
      <c r="AJ806" s="77" t="s">
        <v>103</v>
      </c>
      <c r="AK806" s="77" t="s">
        <v>104</v>
      </c>
      <c r="AL806" s="77" t="s">
        <v>105</v>
      </c>
      <c r="AM806" s="77" t="s">
        <v>25</v>
      </c>
      <c r="AN806" s="77" t="s">
        <v>106</v>
      </c>
      <c r="AO806" s="77" t="s">
        <v>107</v>
      </c>
      <c r="AP806" s="77" t="s">
        <v>108</v>
      </c>
      <c r="AQ806" s="77"/>
      <c r="AR806" s="79">
        <f>COUNTIF('Jalon + top _horaire passage'!A:A,A806)+IF(W806&lt;&gt;"",COUNTIF('Jalon + top _horaire passage'!A:A,W806),0)+IF(X806&lt;&gt;"",COUNTIF('Jalon + top _horaire passage'!A:A,X806),0)+IF(Y806&lt;&gt;"",COUNTIF('Jalon + top _horaire passage'!A:A,Y806),0)+IF(AA806&lt;&gt;"",COUNTIF('Jalon + top _horaire passage'!A:A,AA806),0)+IF(AB806&lt;&gt;"",COUNTIF('Jalon + top _horaire passage'!A:A,AB806),0)+IF(AD806&lt;&gt;"",COUNTIF('Jalon + top _horaire passage'!A:A,AD806),0)</f>
        <v>0</v>
      </c>
    </row>
    <row r="807" spans="1:44" x14ac:dyDescent="0.3">
      <c r="A807" s="77" t="s">
        <v>4259</v>
      </c>
      <c r="B807" s="159" t="s">
        <v>12514</v>
      </c>
      <c r="C807" s="78" t="s">
        <v>101</v>
      </c>
      <c r="D807" s="77" t="s">
        <v>107</v>
      </c>
      <c r="E807" s="77" t="s">
        <v>4259</v>
      </c>
      <c r="F807" s="77" t="s">
        <v>1471</v>
      </c>
      <c r="G807" s="77" t="s">
        <v>93</v>
      </c>
      <c r="H807" s="77" t="s">
        <v>44</v>
      </c>
      <c r="I807" s="77" t="s">
        <v>39</v>
      </c>
      <c r="J807" s="77" t="s">
        <v>237</v>
      </c>
      <c r="K807" s="78" t="s">
        <v>18</v>
      </c>
      <c r="L807" s="77" t="s">
        <v>98</v>
      </c>
      <c r="M807" s="74" t="s">
        <v>12473</v>
      </c>
      <c r="N807" s="74" t="s">
        <v>10986</v>
      </c>
      <c r="O807" s="159"/>
      <c r="P807" s="77" t="s">
        <v>4260</v>
      </c>
      <c r="Q807" s="77" t="s">
        <v>30</v>
      </c>
      <c r="R807" s="77" t="s">
        <v>4259</v>
      </c>
      <c r="S807" s="77"/>
      <c r="T807" s="77"/>
      <c r="U807" s="77" t="s">
        <v>11344</v>
      </c>
      <c r="V807" s="74" t="s">
        <v>97</v>
      </c>
      <c r="W807" s="100"/>
      <c r="X807" s="99"/>
      <c r="Y807" s="99"/>
      <c r="Z807" s="100"/>
      <c r="AA807" s="99" t="s">
        <v>4263</v>
      </c>
      <c r="AB807" s="99"/>
      <c r="AC807" s="100" t="s">
        <v>4261</v>
      </c>
      <c r="AD807" s="100" t="s">
        <v>4262</v>
      </c>
      <c r="AE807" s="83"/>
      <c r="AF807" s="54"/>
      <c r="AG807" s="78" t="s">
        <v>10997</v>
      </c>
      <c r="AH807" s="77" t="s">
        <v>20</v>
      </c>
      <c r="AI807" s="77" t="s">
        <v>102</v>
      </c>
      <c r="AJ807" s="77" t="s">
        <v>103</v>
      </c>
      <c r="AK807" s="77" t="s">
        <v>104</v>
      </c>
      <c r="AL807" s="77" t="s">
        <v>105</v>
      </c>
      <c r="AM807" s="77" t="s">
        <v>25</v>
      </c>
      <c r="AN807" s="77" t="s">
        <v>106</v>
      </c>
      <c r="AO807" s="77" t="s">
        <v>107</v>
      </c>
      <c r="AP807" s="77" t="s">
        <v>108</v>
      </c>
      <c r="AQ807" s="77"/>
      <c r="AR807" s="79">
        <f>COUNTIF('Jalon + top _horaire passage'!A:A,A807)+IF(W807&lt;&gt;"",COUNTIF('Jalon + top _horaire passage'!A:A,W807),0)+IF(X807&lt;&gt;"",COUNTIF('Jalon + top _horaire passage'!A:A,X807),0)+IF(Y807&lt;&gt;"",COUNTIF('Jalon + top _horaire passage'!A:A,Y807),0)+IF(AA807&lt;&gt;"",COUNTIF('Jalon + top _horaire passage'!A:A,AA807),0)+IF(AB807&lt;&gt;"",COUNTIF('Jalon + top _horaire passage'!A:A,AB807),0)+IF(AD807&lt;&gt;"",COUNTIF('Jalon + top _horaire passage'!A:A,AD807),0)</f>
        <v>0</v>
      </c>
    </row>
    <row r="808" spans="1:44" x14ac:dyDescent="0.3">
      <c r="A808" s="77" t="s">
        <v>4264</v>
      </c>
      <c r="B808" s="159" t="s">
        <v>12515</v>
      </c>
      <c r="C808" s="78" t="s">
        <v>101</v>
      </c>
      <c r="D808" s="77" t="s">
        <v>107</v>
      </c>
      <c r="E808" s="77" t="s">
        <v>4264</v>
      </c>
      <c r="F808" s="77" t="s">
        <v>1471</v>
      </c>
      <c r="G808" s="77" t="s">
        <v>93</v>
      </c>
      <c r="H808" s="77" t="s">
        <v>44</v>
      </c>
      <c r="I808" s="77" t="s">
        <v>39</v>
      </c>
      <c r="J808" s="77" t="s">
        <v>19</v>
      </c>
      <c r="K808" s="78" t="s">
        <v>18</v>
      </c>
      <c r="L808" s="77" t="s">
        <v>98</v>
      </c>
      <c r="M808" s="74" t="s">
        <v>12473</v>
      </c>
      <c r="N808" s="74" t="s">
        <v>10986</v>
      </c>
      <c r="O808" s="159"/>
      <c r="P808" s="77" t="s">
        <v>4265</v>
      </c>
      <c r="Q808" s="77" t="s">
        <v>30</v>
      </c>
      <c r="R808" s="77" t="s">
        <v>4264</v>
      </c>
      <c r="S808" s="77"/>
      <c r="T808" s="77"/>
      <c r="U808" s="77" t="s">
        <v>11345</v>
      </c>
      <c r="V808" s="74" t="s">
        <v>97</v>
      </c>
      <c r="W808" s="100"/>
      <c r="X808" s="99"/>
      <c r="Y808" s="99"/>
      <c r="Z808" s="100"/>
      <c r="AA808" s="99" t="s">
        <v>4268</v>
      </c>
      <c r="AB808" s="99"/>
      <c r="AC808" s="100" t="s">
        <v>4266</v>
      </c>
      <c r="AD808" s="100" t="s">
        <v>4267</v>
      </c>
      <c r="AE808" s="83"/>
      <c r="AF808" s="54"/>
      <c r="AG808" s="78" t="s">
        <v>10997</v>
      </c>
      <c r="AH808" s="77" t="s">
        <v>20</v>
      </c>
      <c r="AI808" s="77" t="s">
        <v>102</v>
      </c>
      <c r="AJ808" s="77" t="s">
        <v>103</v>
      </c>
      <c r="AK808" s="77" t="s">
        <v>104</v>
      </c>
      <c r="AL808" s="77" t="s">
        <v>105</v>
      </c>
      <c r="AM808" s="77" t="s">
        <v>25</v>
      </c>
      <c r="AN808" s="77" t="s">
        <v>106</v>
      </c>
      <c r="AO808" s="77" t="s">
        <v>107</v>
      </c>
      <c r="AP808" s="77" t="s">
        <v>108</v>
      </c>
      <c r="AQ808" s="77"/>
      <c r="AR808" s="79">
        <f>COUNTIF('Jalon + top _horaire passage'!A:A,A808)+IF(W808&lt;&gt;"",COUNTIF('Jalon + top _horaire passage'!A:A,W808),0)+IF(X808&lt;&gt;"",COUNTIF('Jalon + top _horaire passage'!A:A,X808),0)+IF(Y808&lt;&gt;"",COUNTIF('Jalon + top _horaire passage'!A:A,Y808),0)+IF(AA808&lt;&gt;"",COUNTIF('Jalon + top _horaire passage'!A:A,AA808),0)+IF(AB808&lt;&gt;"",COUNTIF('Jalon + top _horaire passage'!A:A,AB808),0)+IF(AD808&lt;&gt;"",COUNTIF('Jalon + top _horaire passage'!A:A,AD808),0)</f>
        <v>0</v>
      </c>
    </row>
    <row r="809" spans="1:44" x14ac:dyDescent="0.3">
      <c r="A809" s="77" t="s">
        <v>4269</v>
      </c>
      <c r="B809" s="159" t="s">
        <v>95</v>
      </c>
      <c r="C809" s="78" t="s">
        <v>101</v>
      </c>
      <c r="D809" s="77" t="s">
        <v>42</v>
      </c>
      <c r="E809" s="77" t="s">
        <v>4269</v>
      </c>
      <c r="F809" s="77" t="s">
        <v>1471</v>
      </c>
      <c r="G809" s="77" t="s">
        <v>93</v>
      </c>
      <c r="H809" s="77" t="s">
        <v>44</v>
      </c>
      <c r="I809" s="77" t="s">
        <v>39</v>
      </c>
      <c r="J809" s="77" t="s">
        <v>237</v>
      </c>
      <c r="K809" s="78" t="s">
        <v>18</v>
      </c>
      <c r="L809" s="77" t="s">
        <v>98</v>
      </c>
      <c r="M809" s="74" t="s">
        <v>12473</v>
      </c>
      <c r="N809" s="74" t="s">
        <v>10986</v>
      </c>
      <c r="O809" s="159"/>
      <c r="P809" s="77" t="s">
        <v>4270</v>
      </c>
      <c r="Q809" s="77" t="s">
        <v>30</v>
      </c>
      <c r="R809" s="77" t="s">
        <v>4269</v>
      </c>
      <c r="S809" s="77"/>
      <c r="T809" s="77"/>
      <c r="U809" s="77" t="s">
        <v>11346</v>
      </c>
      <c r="V809" s="74" t="s">
        <v>97</v>
      </c>
      <c r="W809" s="100"/>
      <c r="X809" s="99"/>
      <c r="Y809" s="99"/>
      <c r="Z809" s="100"/>
      <c r="AA809" s="99" t="s">
        <v>4273</v>
      </c>
      <c r="AB809" s="99"/>
      <c r="AC809" s="100" t="s">
        <v>4271</v>
      </c>
      <c r="AD809" s="100" t="s">
        <v>4272</v>
      </c>
      <c r="AE809" s="83"/>
      <c r="AF809" s="54"/>
      <c r="AG809" s="78" t="s">
        <v>10997</v>
      </c>
      <c r="AH809" s="77" t="s">
        <v>20</v>
      </c>
      <c r="AI809" s="77" t="s">
        <v>102</v>
      </c>
      <c r="AJ809" s="77" t="s">
        <v>103</v>
      </c>
      <c r="AK809" s="77" t="s">
        <v>104</v>
      </c>
      <c r="AL809" s="77" t="s">
        <v>105</v>
      </c>
      <c r="AM809" s="77" t="s">
        <v>25</v>
      </c>
      <c r="AN809" s="77" t="s">
        <v>106</v>
      </c>
      <c r="AO809" s="77" t="s">
        <v>107</v>
      </c>
      <c r="AP809" s="77" t="s">
        <v>108</v>
      </c>
      <c r="AQ809" s="77"/>
      <c r="AR809" s="79">
        <f>COUNTIF('Jalon + top _horaire passage'!A:A,A809)+IF(W809&lt;&gt;"",COUNTIF('Jalon + top _horaire passage'!A:A,W809),0)+IF(X809&lt;&gt;"",COUNTIF('Jalon + top _horaire passage'!A:A,X809),0)+IF(Y809&lt;&gt;"",COUNTIF('Jalon + top _horaire passage'!A:A,Y809),0)+IF(AA809&lt;&gt;"",COUNTIF('Jalon + top _horaire passage'!A:A,AA809),0)+IF(AB809&lt;&gt;"",COUNTIF('Jalon + top _horaire passage'!A:A,AB809),0)+IF(AD809&lt;&gt;"",COUNTIF('Jalon + top _horaire passage'!A:A,AD809),0)</f>
        <v>0</v>
      </c>
    </row>
    <row r="810" spans="1:44" x14ac:dyDescent="0.3">
      <c r="A810" s="77" t="s">
        <v>4274</v>
      </c>
      <c r="B810" s="159" t="s">
        <v>95</v>
      </c>
      <c r="C810" s="78" t="s">
        <v>101</v>
      </c>
      <c r="D810" s="77" t="s">
        <v>42</v>
      </c>
      <c r="E810" s="77" t="s">
        <v>4274</v>
      </c>
      <c r="F810" s="77" t="s">
        <v>1471</v>
      </c>
      <c r="G810" s="77" t="s">
        <v>93</v>
      </c>
      <c r="H810" s="77" t="s">
        <v>44</v>
      </c>
      <c r="I810" s="77" t="s">
        <v>39</v>
      </c>
      <c r="J810" s="77" t="s">
        <v>237</v>
      </c>
      <c r="K810" s="78" t="s">
        <v>34</v>
      </c>
      <c r="L810" s="77" t="s">
        <v>98</v>
      </c>
      <c r="M810" s="74" t="s">
        <v>12473</v>
      </c>
      <c r="N810" s="74" t="s">
        <v>13</v>
      </c>
      <c r="O810" s="159"/>
      <c r="P810" s="77" t="s">
        <v>4275</v>
      </c>
      <c r="Q810" s="77" t="s">
        <v>30</v>
      </c>
      <c r="R810" s="77" t="s">
        <v>4274</v>
      </c>
      <c r="S810" s="77"/>
      <c r="T810" s="77"/>
      <c r="U810" s="77" t="s">
        <v>11347</v>
      </c>
      <c r="V810" s="74" t="s">
        <v>97</v>
      </c>
      <c r="W810" s="100"/>
      <c r="X810" s="99"/>
      <c r="Y810" s="99"/>
      <c r="Z810" s="100"/>
      <c r="AA810" s="99" t="s">
        <v>4278</v>
      </c>
      <c r="AB810" s="99"/>
      <c r="AC810" s="100" t="s">
        <v>4276</v>
      </c>
      <c r="AD810" s="100" t="s">
        <v>4277</v>
      </c>
      <c r="AE810" s="83"/>
      <c r="AF810" s="54"/>
      <c r="AG810" s="78" t="s">
        <v>10997</v>
      </c>
      <c r="AH810" s="77" t="s">
        <v>20</v>
      </c>
      <c r="AI810" s="77" t="s">
        <v>102</v>
      </c>
      <c r="AJ810" s="77" t="s">
        <v>103</v>
      </c>
      <c r="AK810" s="77" t="s">
        <v>104</v>
      </c>
      <c r="AL810" s="77" t="s">
        <v>105</v>
      </c>
      <c r="AM810" s="77" t="s">
        <v>25</v>
      </c>
      <c r="AN810" s="77" t="s">
        <v>106</v>
      </c>
      <c r="AO810" s="77" t="s">
        <v>107</v>
      </c>
      <c r="AP810" s="77" t="s">
        <v>108</v>
      </c>
      <c r="AQ810" s="77"/>
      <c r="AR810" s="79">
        <f>COUNTIF('Jalon + top _horaire passage'!A:A,A810)+IF(W810&lt;&gt;"",COUNTIF('Jalon + top _horaire passage'!A:A,W810),0)+IF(X810&lt;&gt;"",COUNTIF('Jalon + top _horaire passage'!A:A,X810),0)+IF(Y810&lt;&gt;"",COUNTIF('Jalon + top _horaire passage'!A:A,Y810),0)+IF(AA810&lt;&gt;"",COUNTIF('Jalon + top _horaire passage'!A:A,AA810),0)+IF(AB810&lt;&gt;"",COUNTIF('Jalon + top _horaire passage'!A:A,AB810),0)+IF(AD810&lt;&gt;"",COUNTIF('Jalon + top _horaire passage'!A:A,AD810),0)</f>
        <v>0</v>
      </c>
    </row>
    <row r="811" spans="1:44" x14ac:dyDescent="0.3">
      <c r="A811" s="77" t="s">
        <v>4279</v>
      </c>
      <c r="B811" s="159" t="s">
        <v>95</v>
      </c>
      <c r="C811" s="78" t="s">
        <v>101</v>
      </c>
      <c r="D811" s="77" t="s">
        <v>107</v>
      </c>
      <c r="E811" s="77" t="s">
        <v>4279</v>
      </c>
      <c r="F811" s="77" t="s">
        <v>1471</v>
      </c>
      <c r="G811" s="77" t="s">
        <v>93</v>
      </c>
      <c r="H811" s="77" t="s">
        <v>44</v>
      </c>
      <c r="I811" s="77" t="s">
        <v>39</v>
      </c>
      <c r="J811" s="77" t="s">
        <v>19</v>
      </c>
      <c r="K811" s="78" t="s">
        <v>18</v>
      </c>
      <c r="L811" s="77" t="s">
        <v>98</v>
      </c>
      <c r="M811" s="74" t="s">
        <v>12473</v>
      </c>
      <c r="N811" s="74" t="s">
        <v>10986</v>
      </c>
      <c r="O811" s="159"/>
      <c r="P811" s="77" t="s">
        <v>4280</v>
      </c>
      <c r="Q811" s="77" t="s">
        <v>30</v>
      </c>
      <c r="R811" s="77" t="s">
        <v>4279</v>
      </c>
      <c r="S811" s="77"/>
      <c r="T811" s="77"/>
      <c r="U811" s="77" t="s">
        <v>11348</v>
      </c>
      <c r="V811" s="74" t="s">
        <v>97</v>
      </c>
      <c r="W811" s="100"/>
      <c r="X811" s="99"/>
      <c r="Y811" s="99"/>
      <c r="Z811" s="100"/>
      <c r="AA811" s="99" t="s">
        <v>4283</v>
      </c>
      <c r="AB811" s="99"/>
      <c r="AC811" s="100" t="s">
        <v>4281</v>
      </c>
      <c r="AD811" s="100" t="s">
        <v>4282</v>
      </c>
      <c r="AE811" s="83"/>
      <c r="AF811" s="54"/>
      <c r="AG811" s="78" t="s">
        <v>10997</v>
      </c>
      <c r="AH811" s="77" t="s">
        <v>20</v>
      </c>
      <c r="AI811" s="77" t="s">
        <v>102</v>
      </c>
      <c r="AJ811" s="77" t="s">
        <v>103</v>
      </c>
      <c r="AK811" s="77" t="s">
        <v>104</v>
      </c>
      <c r="AL811" s="77" t="s">
        <v>105</v>
      </c>
      <c r="AM811" s="77" t="s">
        <v>25</v>
      </c>
      <c r="AN811" s="77" t="s">
        <v>106</v>
      </c>
      <c r="AO811" s="77" t="s">
        <v>107</v>
      </c>
      <c r="AP811" s="77" t="s">
        <v>108</v>
      </c>
      <c r="AQ811" s="77"/>
      <c r="AR811" s="79">
        <f>COUNTIF('Jalon + top _horaire passage'!A:A,A811)+IF(W811&lt;&gt;"",COUNTIF('Jalon + top _horaire passage'!A:A,W811),0)+IF(X811&lt;&gt;"",COUNTIF('Jalon + top _horaire passage'!A:A,X811),0)+IF(Y811&lt;&gt;"",COUNTIF('Jalon + top _horaire passage'!A:A,Y811),0)+IF(AA811&lt;&gt;"",COUNTIF('Jalon + top _horaire passage'!A:A,AA811),0)+IF(AB811&lt;&gt;"",COUNTIF('Jalon + top _horaire passage'!A:A,AB811),0)+IF(AD811&lt;&gt;"",COUNTIF('Jalon + top _horaire passage'!A:A,AD811),0)</f>
        <v>0</v>
      </c>
    </row>
    <row r="812" spans="1:44" x14ac:dyDescent="0.3">
      <c r="A812" s="77" t="s">
        <v>4284</v>
      </c>
      <c r="B812" s="159" t="s">
        <v>95</v>
      </c>
      <c r="C812" s="78" t="s">
        <v>101</v>
      </c>
      <c r="D812" s="77" t="s">
        <v>42</v>
      </c>
      <c r="E812" s="77" t="s">
        <v>4284</v>
      </c>
      <c r="F812" s="77" t="s">
        <v>1471</v>
      </c>
      <c r="G812" s="77" t="s">
        <v>93</v>
      </c>
      <c r="H812" s="77" t="s">
        <v>44</v>
      </c>
      <c r="I812" s="77" t="s">
        <v>39</v>
      </c>
      <c r="J812" s="77" t="s">
        <v>19</v>
      </c>
      <c r="K812" s="78" t="s">
        <v>34</v>
      </c>
      <c r="L812" s="77" t="s">
        <v>98</v>
      </c>
      <c r="M812" s="74" t="s">
        <v>12473</v>
      </c>
      <c r="N812" s="74" t="s">
        <v>13</v>
      </c>
      <c r="O812" s="159"/>
      <c r="P812" s="77" t="s">
        <v>4285</v>
      </c>
      <c r="Q812" s="77" t="s">
        <v>30</v>
      </c>
      <c r="R812" s="77" t="s">
        <v>4284</v>
      </c>
      <c r="S812" s="77"/>
      <c r="T812" s="77"/>
      <c r="U812" s="77" t="s">
        <v>11349</v>
      </c>
      <c r="V812" s="74" t="s">
        <v>97</v>
      </c>
      <c r="W812" s="100"/>
      <c r="X812" s="99"/>
      <c r="Y812" s="99"/>
      <c r="Z812" s="100"/>
      <c r="AA812" s="99" t="s">
        <v>4288</v>
      </c>
      <c r="AB812" s="99"/>
      <c r="AC812" s="100" t="s">
        <v>4286</v>
      </c>
      <c r="AD812" s="100" t="s">
        <v>4287</v>
      </c>
      <c r="AE812" s="83"/>
      <c r="AF812" s="54"/>
      <c r="AG812" s="78" t="s">
        <v>10997</v>
      </c>
      <c r="AH812" s="77" t="s">
        <v>20</v>
      </c>
      <c r="AI812" s="77" t="s">
        <v>102</v>
      </c>
      <c r="AJ812" s="77" t="s">
        <v>103</v>
      </c>
      <c r="AK812" s="77" t="s">
        <v>104</v>
      </c>
      <c r="AL812" s="77" t="s">
        <v>105</v>
      </c>
      <c r="AM812" s="77" t="s">
        <v>25</v>
      </c>
      <c r="AN812" s="77" t="s">
        <v>106</v>
      </c>
      <c r="AO812" s="77" t="s">
        <v>107</v>
      </c>
      <c r="AP812" s="77" t="s">
        <v>108</v>
      </c>
      <c r="AQ812" s="77"/>
      <c r="AR812" s="79">
        <f>COUNTIF('Jalon + top _horaire passage'!A:A,A812)+IF(W812&lt;&gt;"",COUNTIF('Jalon + top _horaire passage'!A:A,W812),0)+IF(X812&lt;&gt;"",COUNTIF('Jalon + top _horaire passage'!A:A,X812),0)+IF(Y812&lt;&gt;"",COUNTIF('Jalon + top _horaire passage'!A:A,Y812),0)+IF(AA812&lt;&gt;"",COUNTIF('Jalon + top _horaire passage'!A:A,AA812),0)+IF(AB812&lt;&gt;"",COUNTIF('Jalon + top _horaire passage'!A:A,AB812),0)+IF(AD812&lt;&gt;"",COUNTIF('Jalon + top _horaire passage'!A:A,AD812),0)</f>
        <v>0</v>
      </c>
    </row>
    <row r="813" spans="1:44" x14ac:dyDescent="0.3">
      <c r="A813" s="77" t="s">
        <v>4289</v>
      </c>
      <c r="B813" s="159" t="s">
        <v>95</v>
      </c>
      <c r="C813" s="78" t="s">
        <v>101</v>
      </c>
      <c r="D813" s="77" t="s">
        <v>42</v>
      </c>
      <c r="E813" s="77" t="s">
        <v>4289</v>
      </c>
      <c r="F813" s="77" t="s">
        <v>1471</v>
      </c>
      <c r="G813" s="77" t="s">
        <v>93</v>
      </c>
      <c r="H813" s="77" t="s">
        <v>44</v>
      </c>
      <c r="I813" s="77" t="s">
        <v>39</v>
      </c>
      <c r="J813" s="77" t="s">
        <v>237</v>
      </c>
      <c r="K813" s="78" t="s">
        <v>34</v>
      </c>
      <c r="L813" s="77" t="s">
        <v>98</v>
      </c>
      <c r="M813" s="74" t="s">
        <v>12473</v>
      </c>
      <c r="N813" s="74" t="s">
        <v>13</v>
      </c>
      <c r="O813" s="159"/>
      <c r="P813" s="77" t="s">
        <v>4290</v>
      </c>
      <c r="Q813" s="77" t="s">
        <v>30</v>
      </c>
      <c r="R813" s="77" t="s">
        <v>4289</v>
      </c>
      <c r="S813" s="77"/>
      <c r="T813" s="77"/>
      <c r="U813" s="77" t="s">
        <v>11324</v>
      </c>
      <c r="V813" s="74" t="s">
        <v>97</v>
      </c>
      <c r="W813" s="100"/>
      <c r="X813" s="99"/>
      <c r="Y813" s="99"/>
      <c r="Z813" s="100"/>
      <c r="AA813" s="99" t="s">
        <v>4293</v>
      </c>
      <c r="AB813" s="99"/>
      <c r="AC813" s="100" t="s">
        <v>4291</v>
      </c>
      <c r="AD813" s="100" t="s">
        <v>4292</v>
      </c>
      <c r="AE813" s="83"/>
      <c r="AF813" s="54"/>
      <c r="AG813" s="78" t="s">
        <v>10997</v>
      </c>
      <c r="AH813" s="77" t="s">
        <v>20</v>
      </c>
      <c r="AI813" s="77" t="s">
        <v>102</v>
      </c>
      <c r="AJ813" s="77" t="s">
        <v>103</v>
      </c>
      <c r="AK813" s="77" t="s">
        <v>104</v>
      </c>
      <c r="AL813" s="77" t="s">
        <v>105</v>
      </c>
      <c r="AM813" s="77" t="s">
        <v>25</v>
      </c>
      <c r="AN813" s="77" t="s">
        <v>106</v>
      </c>
      <c r="AO813" s="77" t="s">
        <v>107</v>
      </c>
      <c r="AP813" s="77" t="s">
        <v>108</v>
      </c>
      <c r="AQ813" s="77"/>
      <c r="AR813" s="79">
        <f>COUNTIF('Jalon + top _horaire passage'!A:A,A813)+IF(W813&lt;&gt;"",COUNTIF('Jalon + top _horaire passage'!A:A,W813),0)+IF(X813&lt;&gt;"",COUNTIF('Jalon + top _horaire passage'!A:A,X813),0)+IF(Y813&lt;&gt;"",COUNTIF('Jalon + top _horaire passage'!A:A,Y813),0)+IF(AA813&lt;&gt;"",COUNTIF('Jalon + top _horaire passage'!A:A,AA813),0)+IF(AB813&lt;&gt;"",COUNTIF('Jalon + top _horaire passage'!A:A,AB813),0)+IF(AD813&lt;&gt;"",COUNTIF('Jalon + top _horaire passage'!A:A,AD813),0)</f>
        <v>0</v>
      </c>
    </row>
    <row r="814" spans="1:44" x14ac:dyDescent="0.3">
      <c r="A814" s="77" t="s">
        <v>4294</v>
      </c>
      <c r="B814" s="159" t="s">
        <v>12516</v>
      </c>
      <c r="C814" s="78" t="s">
        <v>101</v>
      </c>
      <c r="D814" s="77" t="s">
        <v>42</v>
      </c>
      <c r="E814" s="77" t="s">
        <v>4294</v>
      </c>
      <c r="F814" s="77" t="s">
        <v>1471</v>
      </c>
      <c r="G814" s="77" t="s">
        <v>93</v>
      </c>
      <c r="H814" s="77" t="s">
        <v>44</v>
      </c>
      <c r="I814" s="77" t="s">
        <v>39</v>
      </c>
      <c r="J814" s="77" t="s">
        <v>19</v>
      </c>
      <c r="K814" s="78" t="s">
        <v>34</v>
      </c>
      <c r="L814" s="77" t="s">
        <v>98</v>
      </c>
      <c r="M814" s="74" t="s">
        <v>12473</v>
      </c>
      <c r="N814" s="74" t="s">
        <v>13</v>
      </c>
      <c r="O814" s="159" t="s">
        <v>12470</v>
      </c>
      <c r="P814" s="77" t="s">
        <v>4295</v>
      </c>
      <c r="Q814" s="77" t="s">
        <v>30</v>
      </c>
      <c r="R814" s="77" t="s">
        <v>4294</v>
      </c>
      <c r="S814" s="77"/>
      <c r="T814" s="77"/>
      <c r="U814" s="77" t="s">
        <v>11325</v>
      </c>
      <c r="V814" s="74" t="s">
        <v>97</v>
      </c>
      <c r="W814" s="100"/>
      <c r="X814" s="99"/>
      <c r="Y814" s="99"/>
      <c r="Z814" s="100"/>
      <c r="AA814" s="99" t="s">
        <v>4298</v>
      </c>
      <c r="AB814" s="99"/>
      <c r="AC814" s="100" t="s">
        <v>4296</v>
      </c>
      <c r="AD814" s="100" t="s">
        <v>4297</v>
      </c>
      <c r="AE814" s="83"/>
      <c r="AF814" s="54"/>
      <c r="AG814" s="78" t="s">
        <v>10997</v>
      </c>
      <c r="AH814" s="77" t="s">
        <v>20</v>
      </c>
      <c r="AI814" s="77" t="s">
        <v>102</v>
      </c>
      <c r="AJ814" s="77" t="s">
        <v>103</v>
      </c>
      <c r="AK814" s="77" t="s">
        <v>104</v>
      </c>
      <c r="AL814" s="77" t="s">
        <v>105</v>
      </c>
      <c r="AM814" s="77" t="s">
        <v>25</v>
      </c>
      <c r="AN814" s="77" t="s">
        <v>106</v>
      </c>
      <c r="AO814" s="77" t="s">
        <v>107</v>
      </c>
      <c r="AP814" s="77" t="s">
        <v>108</v>
      </c>
      <c r="AQ814" s="77"/>
      <c r="AR814" s="79">
        <f>COUNTIF('Jalon + top _horaire passage'!A:A,A814)+IF(W814&lt;&gt;"",COUNTIF('Jalon + top _horaire passage'!A:A,W814),0)+IF(X814&lt;&gt;"",COUNTIF('Jalon + top _horaire passage'!A:A,X814),0)+IF(Y814&lt;&gt;"",COUNTIF('Jalon + top _horaire passage'!A:A,Y814),0)+IF(AA814&lt;&gt;"",COUNTIF('Jalon + top _horaire passage'!A:A,AA814),0)+IF(AB814&lt;&gt;"",COUNTIF('Jalon + top _horaire passage'!A:A,AB814),0)+IF(AD814&lt;&gt;"",COUNTIF('Jalon + top _horaire passage'!A:A,AD814),0)</f>
        <v>0</v>
      </c>
    </row>
    <row r="815" spans="1:44" x14ac:dyDescent="0.3">
      <c r="A815" s="77" t="s">
        <v>4299</v>
      </c>
      <c r="B815" s="159" t="s">
        <v>12517</v>
      </c>
      <c r="C815" s="78" t="s">
        <v>101</v>
      </c>
      <c r="D815" s="77" t="s">
        <v>42</v>
      </c>
      <c r="E815" s="77" t="s">
        <v>4299</v>
      </c>
      <c r="F815" s="77" t="s">
        <v>1471</v>
      </c>
      <c r="G815" s="77" t="s">
        <v>93</v>
      </c>
      <c r="H815" s="77" t="s">
        <v>44</v>
      </c>
      <c r="I815" s="77" t="s">
        <v>39</v>
      </c>
      <c r="J815" s="77" t="s">
        <v>19</v>
      </c>
      <c r="K815" s="78" t="s">
        <v>34</v>
      </c>
      <c r="L815" s="77" t="s">
        <v>98</v>
      </c>
      <c r="M815" s="74" t="s">
        <v>12473</v>
      </c>
      <c r="N815" s="74" t="s">
        <v>13</v>
      </c>
      <c r="O815" s="159"/>
      <c r="P815" s="77" t="s">
        <v>4300</v>
      </c>
      <c r="Q815" s="77" t="s">
        <v>30</v>
      </c>
      <c r="R815" s="77" t="s">
        <v>4299</v>
      </c>
      <c r="S815" s="77"/>
      <c r="T815" s="77"/>
      <c r="U815" s="77" t="s">
        <v>11326</v>
      </c>
      <c r="V815" s="74" t="s">
        <v>97</v>
      </c>
      <c r="W815" s="100"/>
      <c r="X815" s="99"/>
      <c r="Y815" s="99"/>
      <c r="Z815" s="100"/>
      <c r="AA815" s="99" t="s">
        <v>4303</v>
      </c>
      <c r="AB815" s="99"/>
      <c r="AC815" s="100" t="s">
        <v>4301</v>
      </c>
      <c r="AD815" s="100" t="s">
        <v>4302</v>
      </c>
      <c r="AE815" s="83"/>
      <c r="AF815" s="54"/>
      <c r="AG815" s="78" t="s">
        <v>10997</v>
      </c>
      <c r="AH815" s="77" t="s">
        <v>20</v>
      </c>
      <c r="AI815" s="77" t="s">
        <v>102</v>
      </c>
      <c r="AJ815" s="77" t="s">
        <v>103</v>
      </c>
      <c r="AK815" s="77" t="s">
        <v>104</v>
      </c>
      <c r="AL815" s="77" t="s">
        <v>105</v>
      </c>
      <c r="AM815" s="77" t="s">
        <v>25</v>
      </c>
      <c r="AN815" s="77" t="s">
        <v>106</v>
      </c>
      <c r="AO815" s="77" t="s">
        <v>107</v>
      </c>
      <c r="AP815" s="77" t="s">
        <v>108</v>
      </c>
      <c r="AQ815" s="77"/>
      <c r="AR815" s="79">
        <f>COUNTIF('Jalon + top _horaire passage'!A:A,A815)+IF(W815&lt;&gt;"",COUNTIF('Jalon + top _horaire passage'!A:A,W815),0)+IF(X815&lt;&gt;"",COUNTIF('Jalon + top _horaire passage'!A:A,X815),0)+IF(Y815&lt;&gt;"",COUNTIF('Jalon + top _horaire passage'!A:A,Y815),0)+IF(AA815&lt;&gt;"",COUNTIF('Jalon + top _horaire passage'!A:A,AA815),0)+IF(AB815&lt;&gt;"",COUNTIF('Jalon + top _horaire passage'!A:A,AB815),0)+IF(AD815&lt;&gt;"",COUNTIF('Jalon + top _horaire passage'!A:A,AD815),0)</f>
        <v>0</v>
      </c>
    </row>
    <row r="816" spans="1:44" x14ac:dyDescent="0.3">
      <c r="A816" s="77" t="s">
        <v>4304</v>
      </c>
      <c r="B816" s="159" t="s">
        <v>4305</v>
      </c>
      <c r="C816" s="78" t="s">
        <v>101</v>
      </c>
      <c r="D816" s="77" t="s">
        <v>107</v>
      </c>
      <c r="E816" s="77" t="s">
        <v>4304</v>
      </c>
      <c r="F816" s="77" t="s">
        <v>1471</v>
      </c>
      <c r="G816" s="77" t="s">
        <v>93</v>
      </c>
      <c r="H816" s="77" t="s">
        <v>44</v>
      </c>
      <c r="I816" s="77" t="s">
        <v>39</v>
      </c>
      <c r="J816" s="77" t="s">
        <v>19</v>
      </c>
      <c r="K816" s="78" t="s">
        <v>18</v>
      </c>
      <c r="L816" s="77" t="s">
        <v>98</v>
      </c>
      <c r="M816" s="74" t="s">
        <v>12473</v>
      </c>
      <c r="N816" s="74" t="s">
        <v>10986</v>
      </c>
      <c r="O816" s="159"/>
      <c r="P816" s="77"/>
      <c r="Q816" s="77" t="s">
        <v>30</v>
      </c>
      <c r="R816" s="77" t="s">
        <v>4304</v>
      </c>
      <c r="S816" s="77"/>
      <c r="T816" s="77"/>
      <c r="U816" s="77" t="s">
        <v>11327</v>
      </c>
      <c r="V816" s="74" t="s">
        <v>97</v>
      </c>
      <c r="W816" s="100"/>
      <c r="X816" s="99"/>
      <c r="Y816" s="99"/>
      <c r="Z816" s="100"/>
      <c r="AA816" s="99" t="s">
        <v>4308</v>
      </c>
      <c r="AB816" s="99"/>
      <c r="AC816" s="100" t="s">
        <v>4306</v>
      </c>
      <c r="AD816" s="100" t="s">
        <v>4307</v>
      </c>
      <c r="AE816" s="83"/>
      <c r="AF816" s="54"/>
      <c r="AG816" s="78" t="s">
        <v>10997</v>
      </c>
      <c r="AH816" s="77" t="s">
        <v>20</v>
      </c>
      <c r="AI816" s="77" t="s">
        <v>102</v>
      </c>
      <c r="AJ816" s="77" t="s">
        <v>103</v>
      </c>
      <c r="AK816" s="77" t="s">
        <v>104</v>
      </c>
      <c r="AL816" s="77" t="s">
        <v>105</v>
      </c>
      <c r="AM816" s="77" t="s">
        <v>25</v>
      </c>
      <c r="AN816" s="77" t="s">
        <v>106</v>
      </c>
      <c r="AO816" s="77" t="s">
        <v>107</v>
      </c>
      <c r="AP816" s="77" t="s">
        <v>108</v>
      </c>
      <c r="AQ816" s="77"/>
      <c r="AR816" s="79">
        <f>COUNTIF('Jalon + top _horaire passage'!A:A,A816)+IF(W816&lt;&gt;"",COUNTIF('Jalon + top _horaire passage'!A:A,W816),0)+IF(X816&lt;&gt;"",COUNTIF('Jalon + top _horaire passage'!A:A,X816),0)+IF(Y816&lt;&gt;"",COUNTIF('Jalon + top _horaire passage'!A:A,Y816),0)+IF(AA816&lt;&gt;"",COUNTIF('Jalon + top _horaire passage'!A:A,AA816),0)+IF(AB816&lt;&gt;"",COUNTIF('Jalon + top _horaire passage'!A:A,AB816),0)+IF(AD816&lt;&gt;"",COUNTIF('Jalon + top _horaire passage'!A:A,AD816),0)</f>
        <v>0</v>
      </c>
    </row>
    <row r="817" spans="1:44" x14ac:dyDescent="0.3">
      <c r="A817" s="77" t="s">
        <v>4309</v>
      </c>
      <c r="B817" s="159" t="s">
        <v>4310</v>
      </c>
      <c r="C817" s="78" t="s">
        <v>101</v>
      </c>
      <c r="D817" s="77" t="s">
        <v>42</v>
      </c>
      <c r="E817" s="77" t="s">
        <v>4309</v>
      </c>
      <c r="F817" s="77" t="s">
        <v>1471</v>
      </c>
      <c r="G817" s="77" t="s">
        <v>93</v>
      </c>
      <c r="H817" s="77" t="s">
        <v>44</v>
      </c>
      <c r="I817" s="77" t="s">
        <v>39</v>
      </c>
      <c r="J817" s="77" t="s">
        <v>19</v>
      </c>
      <c r="K817" s="78" t="s">
        <v>34</v>
      </c>
      <c r="L817" s="77" t="s">
        <v>98</v>
      </c>
      <c r="M817" s="74" t="s">
        <v>12473</v>
      </c>
      <c r="N817" s="74" t="s">
        <v>13</v>
      </c>
      <c r="O817" s="159"/>
      <c r="P817" s="77" t="s">
        <v>4311</v>
      </c>
      <c r="Q817" s="77" t="s">
        <v>30</v>
      </c>
      <c r="R817" s="77" t="s">
        <v>4309</v>
      </c>
      <c r="S817" s="77"/>
      <c r="T817" s="77"/>
      <c r="U817" s="77" t="s">
        <v>11328</v>
      </c>
      <c r="V817" s="74" t="s">
        <v>97</v>
      </c>
      <c r="W817" s="100"/>
      <c r="X817" s="99"/>
      <c r="Y817" s="99"/>
      <c r="Z817" s="100"/>
      <c r="AA817" s="99" t="s">
        <v>4314</v>
      </c>
      <c r="AB817" s="99"/>
      <c r="AC817" s="100" t="s">
        <v>4312</v>
      </c>
      <c r="AD817" s="100" t="s">
        <v>4313</v>
      </c>
      <c r="AE817" s="83"/>
      <c r="AF817" s="54"/>
      <c r="AG817" s="78" t="s">
        <v>10997</v>
      </c>
      <c r="AH817" s="77" t="s">
        <v>20</v>
      </c>
      <c r="AI817" s="77" t="s">
        <v>102</v>
      </c>
      <c r="AJ817" s="77" t="s">
        <v>103</v>
      </c>
      <c r="AK817" s="77" t="s">
        <v>104</v>
      </c>
      <c r="AL817" s="77" t="s">
        <v>105</v>
      </c>
      <c r="AM817" s="77" t="s">
        <v>25</v>
      </c>
      <c r="AN817" s="77" t="s">
        <v>106</v>
      </c>
      <c r="AO817" s="77" t="s">
        <v>107</v>
      </c>
      <c r="AP817" s="77" t="s">
        <v>108</v>
      </c>
      <c r="AQ817" s="77"/>
      <c r="AR817" s="79">
        <f>COUNTIF('Jalon + top _horaire passage'!A:A,A817)+IF(W817&lt;&gt;"",COUNTIF('Jalon + top _horaire passage'!A:A,W817),0)+IF(X817&lt;&gt;"",COUNTIF('Jalon + top _horaire passage'!A:A,X817),0)+IF(Y817&lt;&gt;"",COUNTIF('Jalon + top _horaire passage'!A:A,Y817),0)+IF(AA817&lt;&gt;"",COUNTIF('Jalon + top _horaire passage'!A:A,AA817),0)+IF(AB817&lt;&gt;"",COUNTIF('Jalon + top _horaire passage'!A:A,AB817),0)+IF(AD817&lt;&gt;"",COUNTIF('Jalon + top _horaire passage'!A:A,AD817),0)</f>
        <v>0</v>
      </c>
    </row>
    <row r="818" spans="1:44" x14ac:dyDescent="0.3">
      <c r="A818" s="77" t="s">
        <v>4315</v>
      </c>
      <c r="B818" s="159" t="s">
        <v>4316</v>
      </c>
      <c r="C818" s="78" t="s">
        <v>101</v>
      </c>
      <c r="D818" s="77" t="s">
        <v>42</v>
      </c>
      <c r="E818" s="77" t="s">
        <v>4315</v>
      </c>
      <c r="F818" s="77" t="s">
        <v>1471</v>
      </c>
      <c r="G818" s="77" t="s">
        <v>93</v>
      </c>
      <c r="H818" s="77" t="s">
        <v>44</v>
      </c>
      <c r="I818" s="77" t="s">
        <v>39</v>
      </c>
      <c r="J818" s="77" t="s">
        <v>19</v>
      </c>
      <c r="K818" s="78" t="s">
        <v>34</v>
      </c>
      <c r="L818" s="77" t="s">
        <v>98</v>
      </c>
      <c r="M818" s="74" t="s">
        <v>12473</v>
      </c>
      <c r="N818" s="74" t="s">
        <v>13</v>
      </c>
      <c r="O818" s="159"/>
      <c r="P818" s="77" t="s">
        <v>4317</v>
      </c>
      <c r="Q818" s="77" t="s">
        <v>30</v>
      </c>
      <c r="R818" s="77" t="s">
        <v>4315</v>
      </c>
      <c r="S818" s="77"/>
      <c r="T818" s="77"/>
      <c r="U818" s="77" t="s">
        <v>11329</v>
      </c>
      <c r="V818" s="74" t="s">
        <v>97</v>
      </c>
      <c r="W818" s="100"/>
      <c r="X818" s="99"/>
      <c r="Y818" s="99"/>
      <c r="Z818" s="100"/>
      <c r="AA818" s="99" t="s">
        <v>4320</v>
      </c>
      <c r="AB818" s="99"/>
      <c r="AC818" s="100" t="s">
        <v>4318</v>
      </c>
      <c r="AD818" s="100" t="s">
        <v>4319</v>
      </c>
      <c r="AE818" s="83"/>
      <c r="AF818" s="54"/>
      <c r="AG818" s="78" t="s">
        <v>10997</v>
      </c>
      <c r="AH818" s="77" t="s">
        <v>20</v>
      </c>
      <c r="AI818" s="77" t="s">
        <v>102</v>
      </c>
      <c r="AJ818" s="77" t="s">
        <v>103</v>
      </c>
      <c r="AK818" s="77" t="s">
        <v>104</v>
      </c>
      <c r="AL818" s="77" t="s">
        <v>105</v>
      </c>
      <c r="AM818" s="77" t="s">
        <v>25</v>
      </c>
      <c r="AN818" s="77" t="s">
        <v>106</v>
      </c>
      <c r="AO818" s="77" t="s">
        <v>107</v>
      </c>
      <c r="AP818" s="77" t="s">
        <v>108</v>
      </c>
      <c r="AQ818" s="77"/>
      <c r="AR818" s="79">
        <f>COUNTIF('Jalon + top _horaire passage'!A:A,A818)+IF(W818&lt;&gt;"",COUNTIF('Jalon + top _horaire passage'!A:A,W818),0)+IF(X818&lt;&gt;"",COUNTIF('Jalon + top _horaire passage'!A:A,X818),0)+IF(Y818&lt;&gt;"",COUNTIF('Jalon + top _horaire passage'!A:A,Y818),0)+IF(AA818&lt;&gt;"",COUNTIF('Jalon + top _horaire passage'!A:A,AA818),0)+IF(AB818&lt;&gt;"",COUNTIF('Jalon + top _horaire passage'!A:A,AB818),0)+IF(AD818&lt;&gt;"",COUNTIF('Jalon + top _horaire passage'!A:A,AD818),0)</f>
        <v>0</v>
      </c>
    </row>
    <row r="819" spans="1:44" x14ac:dyDescent="0.3">
      <c r="A819" s="77" t="s">
        <v>4321</v>
      </c>
      <c r="B819" s="159" t="s">
        <v>4322</v>
      </c>
      <c r="C819" s="78" t="s">
        <v>101</v>
      </c>
      <c r="D819" s="77" t="s">
        <v>42</v>
      </c>
      <c r="E819" s="77" t="s">
        <v>4321</v>
      </c>
      <c r="F819" s="77" t="s">
        <v>1471</v>
      </c>
      <c r="G819" s="77" t="s">
        <v>93</v>
      </c>
      <c r="H819" s="77" t="s">
        <v>44</v>
      </c>
      <c r="I819" s="77" t="s">
        <v>39</v>
      </c>
      <c r="J819" s="77" t="s">
        <v>19</v>
      </c>
      <c r="K819" s="78" t="s">
        <v>34</v>
      </c>
      <c r="L819" s="77" t="s">
        <v>98</v>
      </c>
      <c r="M819" s="74" t="s">
        <v>12473</v>
      </c>
      <c r="N819" s="74" t="s">
        <v>13</v>
      </c>
      <c r="O819" s="159"/>
      <c r="P819" s="77" t="s">
        <v>4323</v>
      </c>
      <c r="Q819" s="77" t="s">
        <v>30</v>
      </c>
      <c r="R819" s="77" t="s">
        <v>4321</v>
      </c>
      <c r="S819" s="77"/>
      <c r="T819" s="77"/>
      <c r="U819" s="77" t="s">
        <v>11331</v>
      </c>
      <c r="V819" s="74" t="s">
        <v>97</v>
      </c>
      <c r="W819" s="100"/>
      <c r="X819" s="99"/>
      <c r="Y819" s="99"/>
      <c r="Z819" s="100"/>
      <c r="AA819" s="99" t="s">
        <v>4326</v>
      </c>
      <c r="AB819" s="99"/>
      <c r="AC819" s="100" t="s">
        <v>4324</v>
      </c>
      <c r="AD819" s="100" t="s">
        <v>4325</v>
      </c>
      <c r="AE819" s="83"/>
      <c r="AF819" s="54"/>
      <c r="AG819" s="78" t="s">
        <v>10997</v>
      </c>
      <c r="AH819" s="77" t="s">
        <v>20</v>
      </c>
      <c r="AI819" s="77" t="s">
        <v>102</v>
      </c>
      <c r="AJ819" s="77" t="s">
        <v>103</v>
      </c>
      <c r="AK819" s="77" t="s">
        <v>104</v>
      </c>
      <c r="AL819" s="77" t="s">
        <v>105</v>
      </c>
      <c r="AM819" s="77" t="s">
        <v>25</v>
      </c>
      <c r="AN819" s="77" t="s">
        <v>106</v>
      </c>
      <c r="AO819" s="77" t="s">
        <v>107</v>
      </c>
      <c r="AP819" s="77" t="s">
        <v>108</v>
      </c>
      <c r="AQ819" s="77"/>
      <c r="AR819" s="79">
        <f>COUNTIF('Jalon + top _horaire passage'!A:A,A819)+IF(W819&lt;&gt;"",COUNTIF('Jalon + top _horaire passage'!A:A,W819),0)+IF(X819&lt;&gt;"",COUNTIF('Jalon + top _horaire passage'!A:A,X819),0)+IF(Y819&lt;&gt;"",COUNTIF('Jalon + top _horaire passage'!A:A,Y819),0)+IF(AA819&lt;&gt;"",COUNTIF('Jalon + top _horaire passage'!A:A,AA819),0)+IF(AB819&lt;&gt;"",COUNTIF('Jalon + top _horaire passage'!A:A,AB819),0)+IF(AD819&lt;&gt;"",COUNTIF('Jalon + top _horaire passage'!A:A,AD819),0)</f>
        <v>0</v>
      </c>
    </row>
    <row r="820" spans="1:44" x14ac:dyDescent="0.3">
      <c r="A820" s="77" t="s">
        <v>4327</v>
      </c>
      <c r="B820" s="159" t="s">
        <v>4328</v>
      </c>
      <c r="C820" s="78" t="s">
        <v>101</v>
      </c>
      <c r="D820" s="77" t="s">
        <v>42</v>
      </c>
      <c r="E820" s="77" t="s">
        <v>4327</v>
      </c>
      <c r="F820" s="77" t="s">
        <v>1471</v>
      </c>
      <c r="G820" s="77" t="s">
        <v>93</v>
      </c>
      <c r="H820" s="77" t="s">
        <v>44</v>
      </c>
      <c r="I820" s="77" t="s">
        <v>39</v>
      </c>
      <c r="J820" s="77" t="s">
        <v>19</v>
      </c>
      <c r="K820" s="78" t="s">
        <v>34</v>
      </c>
      <c r="L820" s="77" t="s">
        <v>98</v>
      </c>
      <c r="M820" s="74" t="s">
        <v>12473</v>
      </c>
      <c r="N820" s="74" t="s">
        <v>13</v>
      </c>
      <c r="O820" s="159"/>
      <c r="P820" s="77" t="s">
        <v>4329</v>
      </c>
      <c r="Q820" s="77" t="s">
        <v>30</v>
      </c>
      <c r="R820" s="77" t="s">
        <v>4327</v>
      </c>
      <c r="S820" s="77"/>
      <c r="T820" s="77"/>
      <c r="U820" s="77" t="s">
        <v>11332</v>
      </c>
      <c r="V820" s="74" t="s">
        <v>97</v>
      </c>
      <c r="W820" s="100"/>
      <c r="X820" s="99"/>
      <c r="Y820" s="99"/>
      <c r="Z820" s="100"/>
      <c r="AA820" s="99" t="s">
        <v>4332</v>
      </c>
      <c r="AB820" s="99"/>
      <c r="AC820" s="100" t="s">
        <v>4330</v>
      </c>
      <c r="AD820" s="100" t="s">
        <v>4331</v>
      </c>
      <c r="AE820" s="83"/>
      <c r="AF820" s="54"/>
      <c r="AG820" s="78" t="s">
        <v>10997</v>
      </c>
      <c r="AH820" s="77" t="s">
        <v>20</v>
      </c>
      <c r="AI820" s="77" t="s">
        <v>102</v>
      </c>
      <c r="AJ820" s="77" t="s">
        <v>103</v>
      </c>
      <c r="AK820" s="77" t="s">
        <v>104</v>
      </c>
      <c r="AL820" s="77" t="s">
        <v>105</v>
      </c>
      <c r="AM820" s="77" t="s">
        <v>25</v>
      </c>
      <c r="AN820" s="77" t="s">
        <v>106</v>
      </c>
      <c r="AO820" s="77" t="s">
        <v>107</v>
      </c>
      <c r="AP820" s="77" t="s">
        <v>108</v>
      </c>
      <c r="AQ820" s="77"/>
      <c r="AR820" s="79">
        <f>COUNTIF('Jalon + top _horaire passage'!A:A,A820)+IF(W820&lt;&gt;"",COUNTIF('Jalon + top _horaire passage'!A:A,W820),0)+IF(X820&lt;&gt;"",COUNTIF('Jalon + top _horaire passage'!A:A,X820),0)+IF(Y820&lt;&gt;"",COUNTIF('Jalon + top _horaire passage'!A:A,Y820),0)+IF(AA820&lt;&gt;"",COUNTIF('Jalon + top _horaire passage'!A:A,AA820),0)+IF(AB820&lt;&gt;"",COUNTIF('Jalon + top _horaire passage'!A:A,AB820),0)+IF(AD820&lt;&gt;"",COUNTIF('Jalon + top _horaire passage'!A:A,AD820),0)</f>
        <v>0</v>
      </c>
    </row>
    <row r="821" spans="1:44" x14ac:dyDescent="0.3">
      <c r="A821" s="77" t="s">
        <v>4333</v>
      </c>
      <c r="B821" s="159" t="s">
        <v>4334</v>
      </c>
      <c r="C821" s="78" t="s">
        <v>101</v>
      </c>
      <c r="D821" s="77" t="s">
        <v>42</v>
      </c>
      <c r="E821" s="77" t="s">
        <v>4333</v>
      </c>
      <c r="F821" s="77" t="s">
        <v>1471</v>
      </c>
      <c r="G821" s="77" t="s">
        <v>93</v>
      </c>
      <c r="H821" s="77" t="s">
        <v>44</v>
      </c>
      <c r="I821" s="77" t="s">
        <v>39</v>
      </c>
      <c r="J821" s="77" t="s">
        <v>19</v>
      </c>
      <c r="K821" s="78" t="s">
        <v>34</v>
      </c>
      <c r="L821" s="77" t="s">
        <v>98</v>
      </c>
      <c r="M821" s="74" t="s">
        <v>12473</v>
      </c>
      <c r="N821" s="74" t="s">
        <v>13</v>
      </c>
      <c r="O821" s="159"/>
      <c r="P821" s="77" t="s">
        <v>4335</v>
      </c>
      <c r="Q821" s="77" t="s">
        <v>30</v>
      </c>
      <c r="R821" s="77" t="s">
        <v>4333</v>
      </c>
      <c r="S821" s="77"/>
      <c r="T821" s="77"/>
      <c r="U821" s="77" t="s">
        <v>11333</v>
      </c>
      <c r="V821" s="74" t="s">
        <v>97</v>
      </c>
      <c r="W821" s="100"/>
      <c r="X821" s="99"/>
      <c r="Y821" s="99"/>
      <c r="Z821" s="100"/>
      <c r="AA821" s="99" t="s">
        <v>4338</v>
      </c>
      <c r="AB821" s="99"/>
      <c r="AC821" s="100" t="s">
        <v>4336</v>
      </c>
      <c r="AD821" s="100" t="s">
        <v>4337</v>
      </c>
      <c r="AE821" s="83"/>
      <c r="AF821" s="54"/>
      <c r="AG821" s="78" t="s">
        <v>10997</v>
      </c>
      <c r="AH821" s="77" t="s">
        <v>20</v>
      </c>
      <c r="AI821" s="77" t="s">
        <v>102</v>
      </c>
      <c r="AJ821" s="77" t="s">
        <v>103</v>
      </c>
      <c r="AK821" s="77" t="s">
        <v>104</v>
      </c>
      <c r="AL821" s="77" t="s">
        <v>105</v>
      </c>
      <c r="AM821" s="77" t="s">
        <v>25</v>
      </c>
      <c r="AN821" s="77" t="s">
        <v>106</v>
      </c>
      <c r="AO821" s="77" t="s">
        <v>107</v>
      </c>
      <c r="AP821" s="77" t="s">
        <v>108</v>
      </c>
      <c r="AQ821" s="77"/>
      <c r="AR821" s="79">
        <f>COUNTIF('Jalon + top _horaire passage'!A:A,A821)+IF(W821&lt;&gt;"",COUNTIF('Jalon + top _horaire passage'!A:A,W821),0)+IF(X821&lt;&gt;"",COUNTIF('Jalon + top _horaire passage'!A:A,X821),0)+IF(Y821&lt;&gt;"",COUNTIF('Jalon + top _horaire passage'!A:A,Y821),0)+IF(AA821&lt;&gt;"",COUNTIF('Jalon + top _horaire passage'!A:A,AA821),0)+IF(AB821&lt;&gt;"",COUNTIF('Jalon + top _horaire passage'!A:A,AB821),0)+IF(AD821&lt;&gt;"",COUNTIF('Jalon + top _horaire passage'!A:A,AD821),0)</f>
        <v>0</v>
      </c>
    </row>
    <row r="822" spans="1:44" x14ac:dyDescent="0.3">
      <c r="A822" s="77" t="s">
        <v>4339</v>
      </c>
      <c r="B822" s="159" t="s">
        <v>4340</v>
      </c>
      <c r="C822" s="78" t="s">
        <v>101</v>
      </c>
      <c r="D822" s="77" t="s">
        <v>42</v>
      </c>
      <c r="E822" s="77" t="s">
        <v>4339</v>
      </c>
      <c r="F822" s="77" t="s">
        <v>1471</v>
      </c>
      <c r="G822" s="77" t="s">
        <v>93</v>
      </c>
      <c r="H822" s="77" t="s">
        <v>44</v>
      </c>
      <c r="I822" s="77" t="s">
        <v>39</v>
      </c>
      <c r="J822" s="77" t="s">
        <v>19</v>
      </c>
      <c r="K822" s="78" t="s">
        <v>34</v>
      </c>
      <c r="L822" s="77" t="s">
        <v>98</v>
      </c>
      <c r="M822" s="74" t="s">
        <v>12473</v>
      </c>
      <c r="N822" s="74" t="s">
        <v>13</v>
      </c>
      <c r="O822" s="159"/>
      <c r="P822" s="77" t="s">
        <v>4341</v>
      </c>
      <c r="Q822" s="77" t="s">
        <v>30</v>
      </c>
      <c r="R822" s="77" t="s">
        <v>4339</v>
      </c>
      <c r="S822" s="77"/>
      <c r="T822" s="77"/>
      <c r="U822" s="77" t="s">
        <v>11335</v>
      </c>
      <c r="V822" s="74" t="s">
        <v>97</v>
      </c>
      <c r="W822" s="100"/>
      <c r="X822" s="99"/>
      <c r="Y822" s="99"/>
      <c r="Z822" s="100"/>
      <c r="AA822" s="99" t="s">
        <v>4344</v>
      </c>
      <c r="AB822" s="99"/>
      <c r="AC822" s="100" t="s">
        <v>4342</v>
      </c>
      <c r="AD822" s="100" t="s">
        <v>4343</v>
      </c>
      <c r="AE822" s="83"/>
      <c r="AF822" s="54"/>
      <c r="AG822" s="78" t="s">
        <v>10997</v>
      </c>
      <c r="AH822" s="77" t="s">
        <v>20</v>
      </c>
      <c r="AI822" s="77" t="s">
        <v>102</v>
      </c>
      <c r="AJ822" s="77" t="s">
        <v>103</v>
      </c>
      <c r="AK822" s="77" t="s">
        <v>104</v>
      </c>
      <c r="AL822" s="77" t="s">
        <v>105</v>
      </c>
      <c r="AM822" s="77" t="s">
        <v>25</v>
      </c>
      <c r="AN822" s="77" t="s">
        <v>106</v>
      </c>
      <c r="AO822" s="77" t="s">
        <v>107</v>
      </c>
      <c r="AP822" s="77" t="s">
        <v>108</v>
      </c>
      <c r="AQ822" s="77"/>
      <c r="AR822" s="79">
        <f>COUNTIF('Jalon + top _horaire passage'!A:A,A822)+IF(W822&lt;&gt;"",COUNTIF('Jalon + top _horaire passage'!A:A,W822),0)+IF(X822&lt;&gt;"",COUNTIF('Jalon + top _horaire passage'!A:A,X822),0)+IF(Y822&lt;&gt;"",COUNTIF('Jalon + top _horaire passage'!A:A,Y822),0)+IF(AA822&lt;&gt;"",COUNTIF('Jalon + top _horaire passage'!A:A,AA822),0)+IF(AB822&lt;&gt;"",COUNTIF('Jalon + top _horaire passage'!A:A,AB822),0)+IF(AD822&lt;&gt;"",COUNTIF('Jalon + top _horaire passage'!A:A,AD822),0)</f>
        <v>0</v>
      </c>
    </row>
    <row r="823" spans="1:44" x14ac:dyDescent="0.3">
      <c r="A823" s="77" t="s">
        <v>4345</v>
      </c>
      <c r="B823" s="159" t="s">
        <v>4346</v>
      </c>
      <c r="C823" s="78" t="s">
        <v>101</v>
      </c>
      <c r="D823" s="77" t="s">
        <v>42</v>
      </c>
      <c r="E823" s="77" t="s">
        <v>4345</v>
      </c>
      <c r="F823" s="77" t="s">
        <v>1471</v>
      </c>
      <c r="G823" s="77" t="s">
        <v>93</v>
      </c>
      <c r="H823" s="77" t="s">
        <v>44</v>
      </c>
      <c r="I823" s="77" t="s">
        <v>39</v>
      </c>
      <c r="J823" s="77" t="s">
        <v>19</v>
      </c>
      <c r="K823" s="78" t="s">
        <v>18</v>
      </c>
      <c r="L823" s="77" t="s">
        <v>98</v>
      </c>
      <c r="M823" s="74" t="s">
        <v>12473</v>
      </c>
      <c r="N823" s="74" t="s">
        <v>10986</v>
      </c>
      <c r="O823" s="159"/>
      <c r="P823" s="77" t="s">
        <v>4347</v>
      </c>
      <c r="Q823" s="77" t="s">
        <v>30</v>
      </c>
      <c r="R823" s="77" t="s">
        <v>4345</v>
      </c>
      <c r="S823" s="77"/>
      <c r="T823" s="77"/>
      <c r="U823" s="77" t="s">
        <v>11334</v>
      </c>
      <c r="V823" s="74" t="s">
        <v>97</v>
      </c>
      <c r="W823" s="100"/>
      <c r="X823" s="99"/>
      <c r="Y823" s="99"/>
      <c r="Z823" s="100"/>
      <c r="AA823" s="99" t="s">
        <v>4350</v>
      </c>
      <c r="AB823" s="99"/>
      <c r="AC823" s="100" t="s">
        <v>4348</v>
      </c>
      <c r="AD823" s="100" t="s">
        <v>4349</v>
      </c>
      <c r="AE823" s="83"/>
      <c r="AF823" s="54"/>
      <c r="AG823" s="78" t="s">
        <v>10997</v>
      </c>
      <c r="AH823" s="77" t="s">
        <v>20</v>
      </c>
      <c r="AI823" s="77" t="s">
        <v>102</v>
      </c>
      <c r="AJ823" s="77" t="s">
        <v>103</v>
      </c>
      <c r="AK823" s="77" t="s">
        <v>104</v>
      </c>
      <c r="AL823" s="77" t="s">
        <v>105</v>
      </c>
      <c r="AM823" s="77" t="s">
        <v>25</v>
      </c>
      <c r="AN823" s="77" t="s">
        <v>106</v>
      </c>
      <c r="AO823" s="77" t="s">
        <v>107</v>
      </c>
      <c r="AP823" s="77" t="s">
        <v>108</v>
      </c>
      <c r="AQ823" s="77"/>
      <c r="AR823" s="79">
        <f>COUNTIF('Jalon + top _horaire passage'!A:A,A823)+IF(W823&lt;&gt;"",COUNTIF('Jalon + top _horaire passage'!A:A,W823),0)+IF(X823&lt;&gt;"",COUNTIF('Jalon + top _horaire passage'!A:A,X823),0)+IF(Y823&lt;&gt;"",COUNTIF('Jalon + top _horaire passage'!A:A,Y823),0)+IF(AA823&lt;&gt;"",COUNTIF('Jalon + top _horaire passage'!A:A,AA823),0)+IF(AB823&lt;&gt;"",COUNTIF('Jalon + top _horaire passage'!A:A,AB823),0)+IF(AD823&lt;&gt;"",COUNTIF('Jalon + top _horaire passage'!A:A,AD823),0)</f>
        <v>0</v>
      </c>
    </row>
    <row r="824" spans="1:44" x14ac:dyDescent="0.3">
      <c r="A824" s="77" t="s">
        <v>4351</v>
      </c>
      <c r="B824" s="159" t="s">
        <v>4352</v>
      </c>
      <c r="C824" s="78" t="s">
        <v>101</v>
      </c>
      <c r="D824" s="77" t="s">
        <v>42</v>
      </c>
      <c r="E824" s="77" t="s">
        <v>4351</v>
      </c>
      <c r="F824" s="77" t="s">
        <v>1471</v>
      </c>
      <c r="G824" s="77" t="s">
        <v>93</v>
      </c>
      <c r="H824" s="77" t="s">
        <v>44</v>
      </c>
      <c r="I824" s="77" t="s">
        <v>39</v>
      </c>
      <c r="J824" s="77" t="s">
        <v>19</v>
      </c>
      <c r="K824" s="78" t="s">
        <v>34</v>
      </c>
      <c r="L824" s="77" t="s">
        <v>98</v>
      </c>
      <c r="M824" s="74" t="s">
        <v>12473</v>
      </c>
      <c r="N824" s="74" t="s">
        <v>13</v>
      </c>
      <c r="O824" s="159"/>
      <c r="P824" s="77" t="s">
        <v>4353</v>
      </c>
      <c r="Q824" s="77" t="s">
        <v>30</v>
      </c>
      <c r="R824" s="77" t="s">
        <v>4351</v>
      </c>
      <c r="S824" s="77"/>
      <c r="T824" s="77"/>
      <c r="U824" s="77" t="s">
        <v>11336</v>
      </c>
      <c r="V824" s="74" t="s">
        <v>97</v>
      </c>
      <c r="W824" s="100"/>
      <c r="X824" s="99"/>
      <c r="Y824" s="99"/>
      <c r="Z824" s="100"/>
      <c r="AA824" s="99" t="s">
        <v>4356</v>
      </c>
      <c r="AB824" s="99"/>
      <c r="AC824" s="100" t="s">
        <v>4354</v>
      </c>
      <c r="AD824" s="100" t="s">
        <v>4355</v>
      </c>
      <c r="AE824" s="83"/>
      <c r="AF824" s="54"/>
      <c r="AG824" s="78" t="s">
        <v>10997</v>
      </c>
      <c r="AH824" s="77" t="s">
        <v>20</v>
      </c>
      <c r="AI824" s="77" t="s">
        <v>102</v>
      </c>
      <c r="AJ824" s="77" t="s">
        <v>103</v>
      </c>
      <c r="AK824" s="77" t="s">
        <v>104</v>
      </c>
      <c r="AL824" s="77" t="s">
        <v>105</v>
      </c>
      <c r="AM824" s="77" t="s">
        <v>25</v>
      </c>
      <c r="AN824" s="77" t="s">
        <v>106</v>
      </c>
      <c r="AO824" s="77" t="s">
        <v>107</v>
      </c>
      <c r="AP824" s="77" t="s">
        <v>108</v>
      </c>
      <c r="AQ824" s="77"/>
      <c r="AR824" s="79">
        <f>COUNTIF('Jalon + top _horaire passage'!A:A,A824)+IF(W824&lt;&gt;"",COUNTIF('Jalon + top _horaire passage'!A:A,W824),0)+IF(X824&lt;&gt;"",COUNTIF('Jalon + top _horaire passage'!A:A,X824),0)+IF(Y824&lt;&gt;"",COUNTIF('Jalon + top _horaire passage'!A:A,Y824),0)+IF(AA824&lt;&gt;"",COUNTIF('Jalon + top _horaire passage'!A:A,AA824),0)+IF(AB824&lt;&gt;"",COUNTIF('Jalon + top _horaire passage'!A:A,AB824),0)+IF(AD824&lt;&gt;"",COUNTIF('Jalon + top _horaire passage'!A:A,AD824),0)</f>
        <v>0</v>
      </c>
    </row>
    <row r="825" spans="1:44" x14ac:dyDescent="0.3">
      <c r="A825" s="77" t="s">
        <v>4357</v>
      </c>
      <c r="B825" s="159" t="s">
        <v>4358</v>
      </c>
      <c r="C825" s="78" t="s">
        <v>101</v>
      </c>
      <c r="D825" s="77" t="s">
        <v>42</v>
      </c>
      <c r="E825" s="77" t="s">
        <v>4357</v>
      </c>
      <c r="F825" s="77" t="s">
        <v>1471</v>
      </c>
      <c r="G825" s="77" t="s">
        <v>93</v>
      </c>
      <c r="H825" s="77" t="s">
        <v>44</v>
      </c>
      <c r="I825" s="77" t="s">
        <v>39</v>
      </c>
      <c r="J825" s="77" t="s">
        <v>19</v>
      </c>
      <c r="K825" s="78" t="s">
        <v>34</v>
      </c>
      <c r="L825" s="77" t="s">
        <v>98</v>
      </c>
      <c r="M825" s="74" t="s">
        <v>12473</v>
      </c>
      <c r="N825" s="74" t="s">
        <v>13</v>
      </c>
      <c r="O825" s="159"/>
      <c r="P825" s="77" t="s">
        <v>4359</v>
      </c>
      <c r="Q825" s="77" t="s">
        <v>30</v>
      </c>
      <c r="R825" s="77" t="s">
        <v>4357</v>
      </c>
      <c r="S825" s="77"/>
      <c r="T825" s="77"/>
      <c r="U825" s="77" t="s">
        <v>11337</v>
      </c>
      <c r="V825" s="74" t="s">
        <v>97</v>
      </c>
      <c r="W825" s="100"/>
      <c r="X825" s="99"/>
      <c r="Y825" s="99"/>
      <c r="Z825" s="100"/>
      <c r="AA825" s="99" t="s">
        <v>4362</v>
      </c>
      <c r="AB825" s="99"/>
      <c r="AC825" s="100" t="s">
        <v>4360</v>
      </c>
      <c r="AD825" s="100" t="s">
        <v>4361</v>
      </c>
      <c r="AE825" s="83"/>
      <c r="AF825" s="54"/>
      <c r="AG825" s="78" t="s">
        <v>10997</v>
      </c>
      <c r="AH825" s="77" t="s">
        <v>20</v>
      </c>
      <c r="AI825" s="77" t="s">
        <v>102</v>
      </c>
      <c r="AJ825" s="77" t="s">
        <v>103</v>
      </c>
      <c r="AK825" s="77" t="s">
        <v>104</v>
      </c>
      <c r="AL825" s="77" t="s">
        <v>105</v>
      </c>
      <c r="AM825" s="77" t="s">
        <v>25</v>
      </c>
      <c r="AN825" s="77" t="s">
        <v>106</v>
      </c>
      <c r="AO825" s="77" t="s">
        <v>107</v>
      </c>
      <c r="AP825" s="77" t="s">
        <v>108</v>
      </c>
      <c r="AQ825" s="77"/>
      <c r="AR825" s="79">
        <f>COUNTIF('Jalon + top _horaire passage'!A:A,A825)+IF(W825&lt;&gt;"",COUNTIF('Jalon + top _horaire passage'!A:A,W825),0)+IF(X825&lt;&gt;"",COUNTIF('Jalon + top _horaire passage'!A:A,X825),0)+IF(Y825&lt;&gt;"",COUNTIF('Jalon + top _horaire passage'!A:A,Y825),0)+IF(AA825&lt;&gt;"",COUNTIF('Jalon + top _horaire passage'!A:A,AA825),0)+IF(AB825&lt;&gt;"",COUNTIF('Jalon + top _horaire passage'!A:A,AB825),0)+IF(AD825&lt;&gt;"",COUNTIF('Jalon + top _horaire passage'!A:A,AD825),0)</f>
        <v>0</v>
      </c>
    </row>
    <row r="826" spans="1:44" x14ac:dyDescent="0.3">
      <c r="A826" s="77" t="s">
        <v>4363</v>
      </c>
      <c r="B826" s="159" t="s">
        <v>4364</v>
      </c>
      <c r="C826" s="78" t="s">
        <v>101</v>
      </c>
      <c r="D826" s="77" t="s">
        <v>42</v>
      </c>
      <c r="E826" s="77" t="s">
        <v>4363</v>
      </c>
      <c r="F826" s="77" t="s">
        <v>1471</v>
      </c>
      <c r="G826" s="77" t="s">
        <v>93</v>
      </c>
      <c r="H826" s="77" t="s">
        <v>44</v>
      </c>
      <c r="I826" s="77" t="s">
        <v>39</v>
      </c>
      <c r="J826" s="77" t="s">
        <v>19</v>
      </c>
      <c r="K826" s="78" t="s">
        <v>34</v>
      </c>
      <c r="L826" s="77" t="s">
        <v>98</v>
      </c>
      <c r="M826" s="74" t="s">
        <v>12473</v>
      </c>
      <c r="N826" s="74" t="s">
        <v>13</v>
      </c>
      <c r="O826" s="159"/>
      <c r="P826" s="77" t="s">
        <v>4365</v>
      </c>
      <c r="Q826" s="77" t="s">
        <v>30</v>
      </c>
      <c r="R826" s="77" t="s">
        <v>4363</v>
      </c>
      <c r="S826" s="77"/>
      <c r="T826" s="77"/>
      <c r="U826" s="77" t="s">
        <v>11338</v>
      </c>
      <c r="V826" s="74" t="s">
        <v>97</v>
      </c>
      <c r="W826" s="100"/>
      <c r="X826" s="99"/>
      <c r="Y826" s="99"/>
      <c r="Z826" s="100"/>
      <c r="AA826" s="99" t="s">
        <v>4368</v>
      </c>
      <c r="AB826" s="99"/>
      <c r="AC826" s="100" t="s">
        <v>4366</v>
      </c>
      <c r="AD826" s="100" t="s">
        <v>4367</v>
      </c>
      <c r="AE826" s="83"/>
      <c r="AF826" s="54"/>
      <c r="AG826" s="78" t="s">
        <v>10997</v>
      </c>
      <c r="AH826" s="77" t="s">
        <v>20</v>
      </c>
      <c r="AI826" s="77" t="s">
        <v>102</v>
      </c>
      <c r="AJ826" s="77" t="s">
        <v>103</v>
      </c>
      <c r="AK826" s="77" t="s">
        <v>104</v>
      </c>
      <c r="AL826" s="77" t="s">
        <v>105</v>
      </c>
      <c r="AM826" s="77" t="s">
        <v>25</v>
      </c>
      <c r="AN826" s="77" t="s">
        <v>106</v>
      </c>
      <c r="AO826" s="77" t="s">
        <v>107</v>
      </c>
      <c r="AP826" s="77" t="s">
        <v>108</v>
      </c>
      <c r="AQ826" s="77"/>
      <c r="AR826" s="79">
        <f>COUNTIF('Jalon + top _horaire passage'!A:A,A826)+IF(W826&lt;&gt;"",COUNTIF('Jalon + top _horaire passage'!A:A,W826),0)+IF(X826&lt;&gt;"",COUNTIF('Jalon + top _horaire passage'!A:A,X826),0)+IF(Y826&lt;&gt;"",COUNTIF('Jalon + top _horaire passage'!A:A,Y826),0)+IF(AA826&lt;&gt;"",COUNTIF('Jalon + top _horaire passage'!A:A,AA826),0)+IF(AB826&lt;&gt;"",COUNTIF('Jalon + top _horaire passage'!A:A,AB826),0)+IF(AD826&lt;&gt;"",COUNTIF('Jalon + top _horaire passage'!A:A,AD826),0)</f>
        <v>0</v>
      </c>
    </row>
    <row r="827" spans="1:44" x14ac:dyDescent="0.3">
      <c r="A827" s="77" t="s">
        <v>4369</v>
      </c>
      <c r="B827" s="159" t="s">
        <v>4370</v>
      </c>
      <c r="C827" s="78" t="s">
        <v>101</v>
      </c>
      <c r="D827" s="77" t="s">
        <v>42</v>
      </c>
      <c r="E827" s="77" t="s">
        <v>4369</v>
      </c>
      <c r="F827" s="77" t="s">
        <v>1471</v>
      </c>
      <c r="G827" s="77" t="s">
        <v>93</v>
      </c>
      <c r="H827" s="77" t="s">
        <v>44</v>
      </c>
      <c r="I827" s="77" t="s">
        <v>39</v>
      </c>
      <c r="J827" s="77" t="s">
        <v>19</v>
      </c>
      <c r="K827" s="78" t="s">
        <v>34</v>
      </c>
      <c r="L827" s="77" t="s">
        <v>98</v>
      </c>
      <c r="M827" s="74" t="s">
        <v>12473</v>
      </c>
      <c r="N827" s="74" t="s">
        <v>13</v>
      </c>
      <c r="O827" s="159" t="s">
        <v>12470</v>
      </c>
      <c r="P827" s="77" t="s">
        <v>4371</v>
      </c>
      <c r="Q827" s="77" t="s">
        <v>30</v>
      </c>
      <c r="R827" s="77" t="s">
        <v>4369</v>
      </c>
      <c r="S827" s="77"/>
      <c r="T827" s="77"/>
      <c r="U827" s="77" t="s">
        <v>11339</v>
      </c>
      <c r="V827" s="74" t="s">
        <v>97</v>
      </c>
      <c r="W827" s="100"/>
      <c r="X827" s="99"/>
      <c r="Y827" s="99"/>
      <c r="Z827" s="100"/>
      <c r="AA827" s="99" t="s">
        <v>4374</v>
      </c>
      <c r="AB827" s="99"/>
      <c r="AC827" s="100" t="s">
        <v>4372</v>
      </c>
      <c r="AD827" s="100" t="s">
        <v>4373</v>
      </c>
      <c r="AE827" s="83"/>
      <c r="AF827" s="54"/>
      <c r="AG827" s="78" t="s">
        <v>10997</v>
      </c>
      <c r="AH827" s="77" t="s">
        <v>20</v>
      </c>
      <c r="AI827" s="77" t="s">
        <v>102</v>
      </c>
      <c r="AJ827" s="77" t="s">
        <v>103</v>
      </c>
      <c r="AK827" s="77" t="s">
        <v>104</v>
      </c>
      <c r="AL827" s="77" t="s">
        <v>105</v>
      </c>
      <c r="AM827" s="77" t="s">
        <v>25</v>
      </c>
      <c r="AN827" s="77" t="s">
        <v>106</v>
      </c>
      <c r="AO827" s="77" t="s">
        <v>107</v>
      </c>
      <c r="AP827" s="77" t="s">
        <v>108</v>
      </c>
      <c r="AQ827" s="77"/>
      <c r="AR827" s="79">
        <f>COUNTIF('Jalon + top _horaire passage'!A:A,A827)+IF(W827&lt;&gt;"",COUNTIF('Jalon + top _horaire passage'!A:A,W827),0)+IF(X827&lt;&gt;"",COUNTIF('Jalon + top _horaire passage'!A:A,X827),0)+IF(Y827&lt;&gt;"",COUNTIF('Jalon + top _horaire passage'!A:A,Y827),0)+IF(AA827&lt;&gt;"",COUNTIF('Jalon + top _horaire passage'!A:A,AA827),0)+IF(AB827&lt;&gt;"",COUNTIF('Jalon + top _horaire passage'!A:A,AB827),0)+IF(AD827&lt;&gt;"",COUNTIF('Jalon + top _horaire passage'!A:A,AD827),0)</f>
        <v>0</v>
      </c>
    </row>
    <row r="828" spans="1:44" x14ac:dyDescent="0.3">
      <c r="A828" s="77" t="s">
        <v>4375</v>
      </c>
      <c r="B828" s="159" t="s">
        <v>4376</v>
      </c>
      <c r="C828" s="78" t="s">
        <v>101</v>
      </c>
      <c r="D828" s="77" t="s">
        <v>42</v>
      </c>
      <c r="E828" s="77" t="s">
        <v>4375</v>
      </c>
      <c r="F828" s="77" t="s">
        <v>1471</v>
      </c>
      <c r="G828" s="77" t="s">
        <v>93</v>
      </c>
      <c r="H828" s="77" t="s">
        <v>44</v>
      </c>
      <c r="I828" s="77" t="s">
        <v>39</v>
      </c>
      <c r="J828" s="77" t="s">
        <v>19</v>
      </c>
      <c r="K828" s="78" t="s">
        <v>34</v>
      </c>
      <c r="L828" s="77" t="s">
        <v>98</v>
      </c>
      <c r="M828" s="74" t="s">
        <v>12473</v>
      </c>
      <c r="N828" s="74" t="s">
        <v>13</v>
      </c>
      <c r="O828" s="159"/>
      <c r="P828" s="77" t="s">
        <v>4377</v>
      </c>
      <c r="Q828" s="77" t="s">
        <v>30</v>
      </c>
      <c r="R828" s="77" t="s">
        <v>4375</v>
      </c>
      <c r="S828" s="77"/>
      <c r="T828" s="77"/>
      <c r="U828" s="77" t="s">
        <v>11340</v>
      </c>
      <c r="V828" s="74" t="s">
        <v>97</v>
      </c>
      <c r="W828" s="100"/>
      <c r="X828" s="99"/>
      <c r="Y828" s="99"/>
      <c r="Z828" s="100"/>
      <c r="AA828" s="99" t="s">
        <v>4380</v>
      </c>
      <c r="AB828" s="99"/>
      <c r="AC828" s="100" t="s">
        <v>4378</v>
      </c>
      <c r="AD828" s="100" t="s">
        <v>4379</v>
      </c>
      <c r="AE828" s="83"/>
      <c r="AF828" s="54"/>
      <c r="AG828" s="78" t="s">
        <v>10997</v>
      </c>
      <c r="AH828" s="77" t="s">
        <v>20</v>
      </c>
      <c r="AI828" s="77" t="s">
        <v>102</v>
      </c>
      <c r="AJ828" s="77" t="s">
        <v>103</v>
      </c>
      <c r="AK828" s="77" t="s">
        <v>104</v>
      </c>
      <c r="AL828" s="77" t="s">
        <v>105</v>
      </c>
      <c r="AM828" s="77" t="s">
        <v>25</v>
      </c>
      <c r="AN828" s="77" t="s">
        <v>106</v>
      </c>
      <c r="AO828" s="77" t="s">
        <v>107</v>
      </c>
      <c r="AP828" s="77" t="s">
        <v>108</v>
      </c>
      <c r="AQ828" s="77"/>
      <c r="AR828" s="79">
        <f>COUNTIF('Jalon + top _horaire passage'!A:A,A828)+IF(W828&lt;&gt;"",COUNTIF('Jalon + top _horaire passage'!A:A,W828),0)+IF(X828&lt;&gt;"",COUNTIF('Jalon + top _horaire passage'!A:A,X828),0)+IF(Y828&lt;&gt;"",COUNTIF('Jalon + top _horaire passage'!A:A,Y828),0)+IF(AA828&lt;&gt;"",COUNTIF('Jalon + top _horaire passage'!A:A,AA828),0)+IF(AB828&lt;&gt;"",COUNTIF('Jalon + top _horaire passage'!A:A,AB828),0)+IF(AD828&lt;&gt;"",COUNTIF('Jalon + top _horaire passage'!A:A,AD828),0)</f>
        <v>0</v>
      </c>
    </row>
    <row r="829" spans="1:44" x14ac:dyDescent="0.3">
      <c r="A829" s="77" t="s">
        <v>4381</v>
      </c>
      <c r="B829" s="159" t="s">
        <v>4382</v>
      </c>
      <c r="C829" s="78" t="s">
        <v>101</v>
      </c>
      <c r="D829" s="77" t="s">
        <v>42</v>
      </c>
      <c r="E829" s="77" t="s">
        <v>4381</v>
      </c>
      <c r="F829" s="77" t="s">
        <v>1471</v>
      </c>
      <c r="G829" s="77" t="s">
        <v>93</v>
      </c>
      <c r="H829" s="77" t="s">
        <v>44</v>
      </c>
      <c r="I829" s="77" t="s">
        <v>39</v>
      </c>
      <c r="J829" s="77" t="s">
        <v>19</v>
      </c>
      <c r="K829" s="78" t="s">
        <v>34</v>
      </c>
      <c r="L829" s="77" t="s">
        <v>98</v>
      </c>
      <c r="M829" s="74" t="s">
        <v>12473</v>
      </c>
      <c r="N829" s="74" t="s">
        <v>13</v>
      </c>
      <c r="O829" s="159"/>
      <c r="P829" s="77" t="s">
        <v>4383</v>
      </c>
      <c r="Q829" s="77" t="s">
        <v>30</v>
      </c>
      <c r="R829" s="77" t="s">
        <v>4381</v>
      </c>
      <c r="S829" s="77"/>
      <c r="T829" s="77"/>
      <c r="U829" s="77" t="s">
        <v>11341</v>
      </c>
      <c r="V829" s="74" t="s">
        <v>97</v>
      </c>
      <c r="W829" s="100"/>
      <c r="X829" s="99"/>
      <c r="Y829" s="99"/>
      <c r="Z829" s="100"/>
      <c r="AA829" s="99" t="s">
        <v>4386</v>
      </c>
      <c r="AB829" s="99"/>
      <c r="AC829" s="100" t="s">
        <v>4384</v>
      </c>
      <c r="AD829" s="100" t="s">
        <v>4385</v>
      </c>
      <c r="AE829" s="83"/>
      <c r="AF829" s="54"/>
      <c r="AG829" s="78" t="s">
        <v>10997</v>
      </c>
      <c r="AH829" s="77" t="s">
        <v>20</v>
      </c>
      <c r="AI829" s="77" t="s">
        <v>102</v>
      </c>
      <c r="AJ829" s="77" t="s">
        <v>103</v>
      </c>
      <c r="AK829" s="77" t="s">
        <v>104</v>
      </c>
      <c r="AL829" s="77" t="s">
        <v>105</v>
      </c>
      <c r="AM829" s="77" t="s">
        <v>25</v>
      </c>
      <c r="AN829" s="77" t="s">
        <v>106</v>
      </c>
      <c r="AO829" s="77" t="s">
        <v>107</v>
      </c>
      <c r="AP829" s="77" t="s">
        <v>108</v>
      </c>
      <c r="AQ829" s="77"/>
      <c r="AR829" s="79">
        <f>COUNTIF('Jalon + top _horaire passage'!A:A,A829)+IF(W829&lt;&gt;"",COUNTIF('Jalon + top _horaire passage'!A:A,W829),0)+IF(X829&lt;&gt;"",COUNTIF('Jalon + top _horaire passage'!A:A,X829),0)+IF(Y829&lt;&gt;"",COUNTIF('Jalon + top _horaire passage'!A:A,Y829),0)+IF(AA829&lt;&gt;"",COUNTIF('Jalon + top _horaire passage'!A:A,AA829),0)+IF(AB829&lt;&gt;"",COUNTIF('Jalon + top _horaire passage'!A:A,AB829),0)+IF(AD829&lt;&gt;"",COUNTIF('Jalon + top _horaire passage'!A:A,AD829),0)</f>
        <v>0</v>
      </c>
    </row>
    <row r="830" spans="1:44" x14ac:dyDescent="0.3">
      <c r="A830" s="77" t="s">
        <v>4387</v>
      </c>
      <c r="B830" s="159" t="s">
        <v>4388</v>
      </c>
      <c r="C830" s="78" t="s">
        <v>101</v>
      </c>
      <c r="D830" s="77" t="s">
        <v>42</v>
      </c>
      <c r="E830" s="77" t="s">
        <v>4387</v>
      </c>
      <c r="F830" s="77" t="s">
        <v>1471</v>
      </c>
      <c r="G830" s="77" t="s">
        <v>93</v>
      </c>
      <c r="H830" s="77" t="s">
        <v>44</v>
      </c>
      <c r="I830" s="77" t="s">
        <v>39</v>
      </c>
      <c r="J830" s="77" t="s">
        <v>19</v>
      </c>
      <c r="K830" s="78" t="s">
        <v>34</v>
      </c>
      <c r="L830" s="77" t="s">
        <v>98</v>
      </c>
      <c r="M830" s="74" t="s">
        <v>12473</v>
      </c>
      <c r="N830" s="74" t="s">
        <v>13</v>
      </c>
      <c r="O830" s="159"/>
      <c r="P830" s="77" t="s">
        <v>4389</v>
      </c>
      <c r="Q830" s="77" t="s">
        <v>30</v>
      </c>
      <c r="R830" s="77" t="s">
        <v>4387</v>
      </c>
      <c r="S830" s="77"/>
      <c r="T830" s="77"/>
      <c r="U830" s="77" t="s">
        <v>11356</v>
      </c>
      <c r="V830" s="74" t="s">
        <v>97</v>
      </c>
      <c r="W830" s="100"/>
      <c r="X830" s="99"/>
      <c r="Y830" s="99"/>
      <c r="Z830" s="100"/>
      <c r="AA830" s="99" t="s">
        <v>4392</v>
      </c>
      <c r="AB830" s="99"/>
      <c r="AC830" s="100" t="s">
        <v>4390</v>
      </c>
      <c r="AD830" s="100" t="s">
        <v>4391</v>
      </c>
      <c r="AE830" s="83"/>
      <c r="AF830" s="54"/>
      <c r="AG830" s="78" t="s">
        <v>10997</v>
      </c>
      <c r="AH830" s="77" t="s">
        <v>20</v>
      </c>
      <c r="AI830" s="77" t="s">
        <v>102</v>
      </c>
      <c r="AJ830" s="77" t="s">
        <v>103</v>
      </c>
      <c r="AK830" s="77" t="s">
        <v>104</v>
      </c>
      <c r="AL830" s="77" t="s">
        <v>105</v>
      </c>
      <c r="AM830" s="77" t="s">
        <v>25</v>
      </c>
      <c r="AN830" s="77" t="s">
        <v>106</v>
      </c>
      <c r="AO830" s="77" t="s">
        <v>107</v>
      </c>
      <c r="AP830" s="77" t="s">
        <v>108</v>
      </c>
      <c r="AQ830" s="77"/>
      <c r="AR830" s="79">
        <f>COUNTIF('Jalon + top _horaire passage'!A:A,A830)+IF(W830&lt;&gt;"",COUNTIF('Jalon + top _horaire passage'!A:A,W830),0)+IF(X830&lt;&gt;"",COUNTIF('Jalon + top _horaire passage'!A:A,X830),0)+IF(Y830&lt;&gt;"",COUNTIF('Jalon + top _horaire passage'!A:A,Y830),0)+IF(AA830&lt;&gt;"",COUNTIF('Jalon + top _horaire passage'!A:A,AA830),0)+IF(AB830&lt;&gt;"",COUNTIF('Jalon + top _horaire passage'!A:A,AB830),0)+IF(AD830&lt;&gt;"",COUNTIF('Jalon + top _horaire passage'!A:A,AD830),0)</f>
        <v>0</v>
      </c>
    </row>
    <row r="831" spans="1:44" x14ac:dyDescent="0.3">
      <c r="A831" s="77" t="s">
        <v>4393</v>
      </c>
      <c r="B831" s="159" t="s">
        <v>4394</v>
      </c>
      <c r="C831" s="78" t="s">
        <v>101</v>
      </c>
      <c r="D831" s="77" t="s">
        <v>42</v>
      </c>
      <c r="E831" s="77" t="s">
        <v>4393</v>
      </c>
      <c r="F831" s="77" t="s">
        <v>1471</v>
      </c>
      <c r="G831" s="77" t="s">
        <v>93</v>
      </c>
      <c r="H831" s="77" t="s">
        <v>44</v>
      </c>
      <c r="I831" s="77" t="s">
        <v>39</v>
      </c>
      <c r="J831" s="77" t="s">
        <v>19</v>
      </c>
      <c r="K831" s="78" t="s">
        <v>34</v>
      </c>
      <c r="L831" s="101" t="s">
        <v>15</v>
      </c>
      <c r="M831" s="74" t="s">
        <v>12473</v>
      </c>
      <c r="N831" s="74" t="s">
        <v>13</v>
      </c>
      <c r="O831" s="159"/>
      <c r="P831" s="77" t="s">
        <v>4395</v>
      </c>
      <c r="Q831" s="77" t="s">
        <v>11044</v>
      </c>
      <c r="R831" s="77" t="s">
        <v>4393</v>
      </c>
      <c r="S831" s="77"/>
      <c r="T831" s="77"/>
      <c r="U831" s="77" t="s">
        <v>4393</v>
      </c>
      <c r="V831" s="74" t="s">
        <v>97</v>
      </c>
      <c r="W831" s="100"/>
      <c r="X831" s="99"/>
      <c r="Y831" s="99" t="s">
        <v>4398</v>
      </c>
      <c r="Z831" s="102" t="s">
        <v>11878</v>
      </c>
      <c r="AA831" s="99" t="s">
        <v>12229</v>
      </c>
      <c r="AB831" s="99"/>
      <c r="AC831" s="100" t="s">
        <v>4396</v>
      </c>
      <c r="AD831" s="100" t="s">
        <v>4397</v>
      </c>
      <c r="AE831" s="83"/>
      <c r="AF831" s="54" t="s">
        <v>12029</v>
      </c>
      <c r="AG831" s="78" t="s">
        <v>10997</v>
      </c>
      <c r="AH831" s="77" t="s">
        <v>20</v>
      </c>
      <c r="AI831" s="77" t="s">
        <v>102</v>
      </c>
      <c r="AJ831" s="77" t="s">
        <v>103</v>
      </c>
      <c r="AK831" s="77" t="s">
        <v>104</v>
      </c>
      <c r="AL831" s="77" t="s">
        <v>105</v>
      </c>
      <c r="AM831" s="77" t="s">
        <v>25</v>
      </c>
      <c r="AN831" s="77" t="s">
        <v>106</v>
      </c>
      <c r="AO831" s="77" t="s">
        <v>107</v>
      </c>
      <c r="AP831" s="77" t="s">
        <v>108</v>
      </c>
      <c r="AQ831" s="77"/>
      <c r="AR831" s="79">
        <f>COUNTIF('Jalon + top _horaire passage'!A:A,A831)+IF(W831&lt;&gt;"",COUNTIF('Jalon + top _horaire passage'!A:A,W831),0)+IF(X831&lt;&gt;"",COUNTIF('Jalon + top _horaire passage'!A:A,X831),0)+IF(Y831&lt;&gt;"",COUNTIF('Jalon + top _horaire passage'!A:A,Y831),0)+IF(AA831&lt;&gt;"",COUNTIF('Jalon + top _horaire passage'!A:A,AA831),0)+IF(AB831&lt;&gt;"",COUNTIF('Jalon + top _horaire passage'!A:A,AB831),0)+IF(AD831&lt;&gt;"",COUNTIF('Jalon + top _horaire passage'!A:A,AD831),0)</f>
        <v>0</v>
      </c>
    </row>
    <row r="832" spans="1:44" x14ac:dyDescent="0.3">
      <c r="A832" s="77" t="s">
        <v>4399</v>
      </c>
      <c r="B832" s="159" t="s">
        <v>4400</v>
      </c>
      <c r="C832" s="78" t="s">
        <v>101</v>
      </c>
      <c r="D832" s="77" t="s">
        <v>42</v>
      </c>
      <c r="E832" s="77" t="s">
        <v>4399</v>
      </c>
      <c r="F832" s="77" t="s">
        <v>1471</v>
      </c>
      <c r="G832" s="77" t="s">
        <v>93</v>
      </c>
      <c r="H832" s="77" t="s">
        <v>44</v>
      </c>
      <c r="I832" s="77" t="s">
        <v>39</v>
      </c>
      <c r="J832" s="77" t="s">
        <v>19</v>
      </c>
      <c r="K832" s="78" t="s">
        <v>34</v>
      </c>
      <c r="L832" s="77" t="s">
        <v>98</v>
      </c>
      <c r="M832" s="74" t="s">
        <v>12473</v>
      </c>
      <c r="N832" s="74" t="s">
        <v>13</v>
      </c>
      <c r="O832" s="159"/>
      <c r="P832" s="77" t="s">
        <v>4401</v>
      </c>
      <c r="Q832" s="77" t="s">
        <v>30</v>
      </c>
      <c r="R832" s="77" t="s">
        <v>4399</v>
      </c>
      <c r="S832" s="77"/>
      <c r="T832" s="77"/>
      <c r="U832" s="77" t="s">
        <v>11357</v>
      </c>
      <c r="V832" s="74" t="s">
        <v>97</v>
      </c>
      <c r="W832" s="100"/>
      <c r="X832" s="99"/>
      <c r="Y832" s="99"/>
      <c r="Z832" s="100"/>
      <c r="AA832" s="99" t="s">
        <v>4404</v>
      </c>
      <c r="AB832" s="99"/>
      <c r="AC832" s="100" t="s">
        <v>4402</v>
      </c>
      <c r="AD832" s="100" t="s">
        <v>4403</v>
      </c>
      <c r="AE832" s="83"/>
      <c r="AF832" s="54"/>
      <c r="AG832" s="78" t="s">
        <v>10997</v>
      </c>
      <c r="AH832" s="77" t="s">
        <v>20</v>
      </c>
      <c r="AI832" s="77" t="s">
        <v>102</v>
      </c>
      <c r="AJ832" s="77" t="s">
        <v>103</v>
      </c>
      <c r="AK832" s="77" t="s">
        <v>104</v>
      </c>
      <c r="AL832" s="77" t="s">
        <v>105</v>
      </c>
      <c r="AM832" s="77" t="s">
        <v>25</v>
      </c>
      <c r="AN832" s="77" t="s">
        <v>106</v>
      </c>
      <c r="AO832" s="77" t="s">
        <v>107</v>
      </c>
      <c r="AP832" s="77" t="s">
        <v>108</v>
      </c>
      <c r="AQ832" s="77"/>
      <c r="AR832" s="79">
        <f>COUNTIF('Jalon + top _horaire passage'!A:A,A832)+IF(W832&lt;&gt;"",COUNTIF('Jalon + top _horaire passage'!A:A,W832),0)+IF(X832&lt;&gt;"",COUNTIF('Jalon + top _horaire passage'!A:A,X832),0)+IF(Y832&lt;&gt;"",COUNTIF('Jalon + top _horaire passage'!A:A,Y832),0)+IF(AA832&lt;&gt;"",COUNTIF('Jalon + top _horaire passage'!A:A,AA832),0)+IF(AB832&lt;&gt;"",COUNTIF('Jalon + top _horaire passage'!A:A,AB832),0)+IF(AD832&lt;&gt;"",COUNTIF('Jalon + top _horaire passage'!A:A,AD832),0)</f>
        <v>0</v>
      </c>
    </row>
    <row r="833" spans="1:44" x14ac:dyDescent="0.3">
      <c r="A833" s="77" t="s">
        <v>4405</v>
      </c>
      <c r="B833" s="159" t="s">
        <v>4406</v>
      </c>
      <c r="C833" s="78" t="s">
        <v>101</v>
      </c>
      <c r="D833" s="77" t="s">
        <v>42</v>
      </c>
      <c r="E833" s="77" t="s">
        <v>4405</v>
      </c>
      <c r="F833" s="77" t="s">
        <v>1471</v>
      </c>
      <c r="G833" s="77" t="s">
        <v>93</v>
      </c>
      <c r="H833" s="77" t="s">
        <v>44</v>
      </c>
      <c r="I833" s="77" t="s">
        <v>39</v>
      </c>
      <c r="J833" s="77" t="s">
        <v>19</v>
      </c>
      <c r="K833" s="78" t="s">
        <v>34</v>
      </c>
      <c r="L833" s="77" t="s">
        <v>98</v>
      </c>
      <c r="M833" s="74" t="s">
        <v>12473</v>
      </c>
      <c r="N833" s="74" t="s">
        <v>13</v>
      </c>
      <c r="O833" s="159"/>
      <c r="P833" s="77" t="s">
        <v>4407</v>
      </c>
      <c r="Q833" s="77" t="s">
        <v>30</v>
      </c>
      <c r="R833" s="77" t="s">
        <v>4405</v>
      </c>
      <c r="S833" s="77"/>
      <c r="T833" s="77"/>
      <c r="U833" s="77" t="s">
        <v>11358</v>
      </c>
      <c r="V833" s="74" t="s">
        <v>97</v>
      </c>
      <c r="W833" s="100"/>
      <c r="X833" s="99"/>
      <c r="Y833" s="99"/>
      <c r="Z833" s="100"/>
      <c r="AA833" s="99" t="s">
        <v>4410</v>
      </c>
      <c r="AB833" s="99"/>
      <c r="AC833" s="100" t="s">
        <v>4408</v>
      </c>
      <c r="AD833" s="100" t="s">
        <v>4409</v>
      </c>
      <c r="AE833" s="83"/>
      <c r="AF833" s="54"/>
      <c r="AG833" s="78" t="s">
        <v>10997</v>
      </c>
      <c r="AH833" s="77" t="s">
        <v>20</v>
      </c>
      <c r="AI833" s="77" t="s">
        <v>102</v>
      </c>
      <c r="AJ833" s="77" t="s">
        <v>103</v>
      </c>
      <c r="AK833" s="77" t="s">
        <v>104</v>
      </c>
      <c r="AL833" s="77" t="s">
        <v>105</v>
      </c>
      <c r="AM833" s="77" t="s">
        <v>25</v>
      </c>
      <c r="AN833" s="77" t="s">
        <v>106</v>
      </c>
      <c r="AO833" s="77" t="s">
        <v>107</v>
      </c>
      <c r="AP833" s="77" t="s">
        <v>108</v>
      </c>
      <c r="AQ833" s="77"/>
      <c r="AR833" s="79">
        <f>COUNTIF('Jalon + top _horaire passage'!A:A,A833)+IF(W833&lt;&gt;"",COUNTIF('Jalon + top _horaire passage'!A:A,W833),0)+IF(X833&lt;&gt;"",COUNTIF('Jalon + top _horaire passage'!A:A,X833),0)+IF(Y833&lt;&gt;"",COUNTIF('Jalon + top _horaire passage'!A:A,Y833),0)+IF(AA833&lt;&gt;"",COUNTIF('Jalon + top _horaire passage'!A:A,AA833),0)+IF(AB833&lt;&gt;"",COUNTIF('Jalon + top _horaire passage'!A:A,AB833),0)+IF(AD833&lt;&gt;"",COUNTIF('Jalon + top _horaire passage'!A:A,AD833),0)</f>
        <v>0</v>
      </c>
    </row>
    <row r="834" spans="1:44" x14ac:dyDescent="0.3">
      <c r="A834" s="77" t="s">
        <v>4411</v>
      </c>
      <c r="B834" s="159" t="s">
        <v>4412</v>
      </c>
      <c r="C834" s="78" t="s">
        <v>101</v>
      </c>
      <c r="D834" s="77" t="s">
        <v>42</v>
      </c>
      <c r="E834" s="77" t="s">
        <v>4411</v>
      </c>
      <c r="F834" s="77" t="s">
        <v>1471</v>
      </c>
      <c r="G834" s="77" t="s">
        <v>93</v>
      </c>
      <c r="H834" s="77" t="s">
        <v>44</v>
      </c>
      <c r="I834" s="77" t="s">
        <v>39</v>
      </c>
      <c r="J834" s="77" t="s">
        <v>19</v>
      </c>
      <c r="K834" s="78" t="s">
        <v>34</v>
      </c>
      <c r="L834" s="77" t="s">
        <v>98</v>
      </c>
      <c r="M834" s="74" t="s">
        <v>12473</v>
      </c>
      <c r="N834" s="74" t="s">
        <v>13</v>
      </c>
      <c r="O834" s="159"/>
      <c r="P834" s="77" t="s">
        <v>4413</v>
      </c>
      <c r="Q834" s="77" t="s">
        <v>30</v>
      </c>
      <c r="R834" s="77" t="s">
        <v>4411</v>
      </c>
      <c r="S834" s="77"/>
      <c r="T834" s="77"/>
      <c r="U834" s="77" t="s">
        <v>11359</v>
      </c>
      <c r="V834" s="74" t="s">
        <v>97</v>
      </c>
      <c r="W834" s="100"/>
      <c r="X834" s="99"/>
      <c r="Y834" s="99"/>
      <c r="Z834" s="100"/>
      <c r="AA834" s="99" t="s">
        <v>4416</v>
      </c>
      <c r="AB834" s="99"/>
      <c r="AC834" s="100" t="s">
        <v>4414</v>
      </c>
      <c r="AD834" s="100" t="s">
        <v>4415</v>
      </c>
      <c r="AE834" s="83"/>
      <c r="AF834" s="54"/>
      <c r="AG834" s="78" t="s">
        <v>10997</v>
      </c>
      <c r="AH834" s="77" t="s">
        <v>20</v>
      </c>
      <c r="AI834" s="77" t="s">
        <v>102</v>
      </c>
      <c r="AJ834" s="77" t="s">
        <v>103</v>
      </c>
      <c r="AK834" s="77" t="s">
        <v>104</v>
      </c>
      <c r="AL834" s="77" t="s">
        <v>105</v>
      </c>
      <c r="AM834" s="77" t="s">
        <v>25</v>
      </c>
      <c r="AN834" s="77" t="s">
        <v>106</v>
      </c>
      <c r="AO834" s="77" t="s">
        <v>107</v>
      </c>
      <c r="AP834" s="77" t="s">
        <v>108</v>
      </c>
      <c r="AQ834" s="77"/>
      <c r="AR834" s="79">
        <f>COUNTIF('Jalon + top _horaire passage'!A:A,A834)+IF(W834&lt;&gt;"",COUNTIF('Jalon + top _horaire passage'!A:A,W834),0)+IF(X834&lt;&gt;"",COUNTIF('Jalon + top _horaire passage'!A:A,X834),0)+IF(Y834&lt;&gt;"",COUNTIF('Jalon + top _horaire passage'!A:A,Y834),0)+IF(AA834&lt;&gt;"",COUNTIF('Jalon + top _horaire passage'!A:A,AA834),0)+IF(AB834&lt;&gt;"",COUNTIF('Jalon + top _horaire passage'!A:A,AB834),0)+IF(AD834&lt;&gt;"",COUNTIF('Jalon + top _horaire passage'!A:A,AD834),0)</f>
        <v>0</v>
      </c>
    </row>
    <row r="835" spans="1:44" x14ac:dyDescent="0.3">
      <c r="A835" s="77" t="s">
        <v>4417</v>
      </c>
      <c r="B835" s="159" t="s">
        <v>4418</v>
      </c>
      <c r="C835" s="78" t="s">
        <v>101</v>
      </c>
      <c r="D835" s="77" t="s">
        <v>42</v>
      </c>
      <c r="E835" s="77" t="s">
        <v>4417</v>
      </c>
      <c r="F835" s="77" t="s">
        <v>1471</v>
      </c>
      <c r="G835" s="77" t="s">
        <v>93</v>
      </c>
      <c r="H835" s="77" t="s">
        <v>44</v>
      </c>
      <c r="I835" s="77" t="s">
        <v>39</v>
      </c>
      <c r="J835" s="77" t="s">
        <v>19</v>
      </c>
      <c r="K835" s="78" t="s">
        <v>34</v>
      </c>
      <c r="L835" s="77" t="s">
        <v>98</v>
      </c>
      <c r="M835" s="74" t="s">
        <v>12473</v>
      </c>
      <c r="N835" s="74" t="s">
        <v>13</v>
      </c>
      <c r="O835" s="159"/>
      <c r="P835" s="77" t="s">
        <v>4419</v>
      </c>
      <c r="Q835" s="77" t="s">
        <v>30</v>
      </c>
      <c r="R835" s="77" t="s">
        <v>4417</v>
      </c>
      <c r="S835" s="77"/>
      <c r="T835" s="77"/>
      <c r="U835" s="77" t="s">
        <v>11360</v>
      </c>
      <c r="V835" s="74" t="s">
        <v>97</v>
      </c>
      <c r="W835" s="100"/>
      <c r="X835" s="99"/>
      <c r="Y835" s="99"/>
      <c r="Z835" s="100"/>
      <c r="AA835" s="99" t="s">
        <v>4422</v>
      </c>
      <c r="AB835" s="99"/>
      <c r="AC835" s="100" t="s">
        <v>4420</v>
      </c>
      <c r="AD835" s="100" t="s">
        <v>4421</v>
      </c>
      <c r="AE835" s="83"/>
      <c r="AF835" s="54"/>
      <c r="AG835" s="78" t="s">
        <v>10997</v>
      </c>
      <c r="AH835" s="77" t="s">
        <v>20</v>
      </c>
      <c r="AI835" s="77" t="s">
        <v>102</v>
      </c>
      <c r="AJ835" s="77" t="s">
        <v>103</v>
      </c>
      <c r="AK835" s="77" t="s">
        <v>104</v>
      </c>
      <c r="AL835" s="77" t="s">
        <v>105</v>
      </c>
      <c r="AM835" s="77" t="s">
        <v>25</v>
      </c>
      <c r="AN835" s="77" t="s">
        <v>106</v>
      </c>
      <c r="AO835" s="77" t="s">
        <v>107</v>
      </c>
      <c r="AP835" s="77" t="s">
        <v>108</v>
      </c>
      <c r="AQ835" s="77"/>
      <c r="AR835" s="79">
        <f>COUNTIF('Jalon + top _horaire passage'!A:A,A835)+IF(W835&lt;&gt;"",COUNTIF('Jalon + top _horaire passage'!A:A,W835),0)+IF(X835&lt;&gt;"",COUNTIF('Jalon + top _horaire passage'!A:A,X835),0)+IF(Y835&lt;&gt;"",COUNTIF('Jalon + top _horaire passage'!A:A,Y835),0)+IF(AA835&lt;&gt;"",COUNTIF('Jalon + top _horaire passage'!A:A,AA835),0)+IF(AB835&lt;&gt;"",COUNTIF('Jalon + top _horaire passage'!A:A,AB835),0)+IF(AD835&lt;&gt;"",COUNTIF('Jalon + top _horaire passage'!A:A,AD835),0)</f>
        <v>0</v>
      </c>
    </row>
    <row r="836" spans="1:44" x14ac:dyDescent="0.3">
      <c r="A836" s="77" t="s">
        <v>4423</v>
      </c>
      <c r="B836" s="159" t="s">
        <v>4424</v>
      </c>
      <c r="C836" s="78" t="s">
        <v>101</v>
      </c>
      <c r="D836" s="77" t="s">
        <v>42</v>
      </c>
      <c r="E836" s="77" t="s">
        <v>4423</v>
      </c>
      <c r="F836" s="77" t="s">
        <v>1471</v>
      </c>
      <c r="G836" s="77" t="s">
        <v>93</v>
      </c>
      <c r="H836" s="77" t="s">
        <v>44</v>
      </c>
      <c r="I836" s="77" t="s">
        <v>39</v>
      </c>
      <c r="J836" s="77" t="s">
        <v>237</v>
      </c>
      <c r="K836" s="78" t="s">
        <v>34</v>
      </c>
      <c r="L836" s="77" t="s">
        <v>98</v>
      </c>
      <c r="M836" s="74" t="s">
        <v>12473</v>
      </c>
      <c r="N836" s="74" t="s">
        <v>13</v>
      </c>
      <c r="O836" s="159"/>
      <c r="P836" s="77" t="s">
        <v>4425</v>
      </c>
      <c r="Q836" s="77" t="s">
        <v>30</v>
      </c>
      <c r="R836" s="77" t="s">
        <v>4423</v>
      </c>
      <c r="S836" s="77"/>
      <c r="T836" s="77"/>
      <c r="U836" s="77" t="s">
        <v>11361</v>
      </c>
      <c r="V836" s="74" t="s">
        <v>97</v>
      </c>
      <c r="W836" s="100"/>
      <c r="X836" s="99"/>
      <c r="Y836" s="99"/>
      <c r="Z836" s="100"/>
      <c r="AA836" s="99" t="s">
        <v>4428</v>
      </c>
      <c r="AB836" s="99"/>
      <c r="AC836" s="100" t="s">
        <v>4426</v>
      </c>
      <c r="AD836" s="100" t="s">
        <v>4427</v>
      </c>
      <c r="AE836" s="83"/>
      <c r="AF836" s="54"/>
      <c r="AG836" s="78" t="s">
        <v>10997</v>
      </c>
      <c r="AH836" s="77" t="s">
        <v>20</v>
      </c>
      <c r="AI836" s="77" t="s">
        <v>102</v>
      </c>
      <c r="AJ836" s="77" t="s">
        <v>103</v>
      </c>
      <c r="AK836" s="77" t="s">
        <v>104</v>
      </c>
      <c r="AL836" s="77" t="s">
        <v>105</v>
      </c>
      <c r="AM836" s="77" t="s">
        <v>25</v>
      </c>
      <c r="AN836" s="77" t="s">
        <v>106</v>
      </c>
      <c r="AO836" s="77" t="s">
        <v>107</v>
      </c>
      <c r="AP836" s="77" t="s">
        <v>108</v>
      </c>
      <c r="AQ836" s="77"/>
      <c r="AR836" s="79">
        <f>COUNTIF('Jalon + top _horaire passage'!A:A,A836)+IF(W836&lt;&gt;"",COUNTIF('Jalon + top _horaire passage'!A:A,W836),0)+IF(X836&lt;&gt;"",COUNTIF('Jalon + top _horaire passage'!A:A,X836),0)+IF(Y836&lt;&gt;"",COUNTIF('Jalon + top _horaire passage'!A:A,Y836),0)+IF(AA836&lt;&gt;"",COUNTIF('Jalon + top _horaire passage'!A:A,AA836),0)+IF(AB836&lt;&gt;"",COUNTIF('Jalon + top _horaire passage'!A:A,AB836),0)+IF(AD836&lt;&gt;"",COUNTIF('Jalon + top _horaire passage'!A:A,AD836),0)</f>
        <v>0</v>
      </c>
    </row>
    <row r="837" spans="1:44" x14ac:dyDescent="0.3">
      <c r="A837" s="77" t="s">
        <v>4429</v>
      </c>
      <c r="B837" s="159" t="s">
        <v>4430</v>
      </c>
      <c r="C837" s="78" t="s">
        <v>101</v>
      </c>
      <c r="D837" s="77" t="s">
        <v>42</v>
      </c>
      <c r="E837" s="77" t="s">
        <v>4429</v>
      </c>
      <c r="F837" s="77" t="s">
        <v>1471</v>
      </c>
      <c r="G837" s="77" t="s">
        <v>93</v>
      </c>
      <c r="H837" s="77" t="s">
        <v>44</v>
      </c>
      <c r="I837" s="77" t="s">
        <v>39</v>
      </c>
      <c r="J837" s="77" t="s">
        <v>237</v>
      </c>
      <c r="K837" s="78" t="s">
        <v>34</v>
      </c>
      <c r="L837" s="77" t="s">
        <v>98</v>
      </c>
      <c r="M837" s="74" t="s">
        <v>12473</v>
      </c>
      <c r="N837" s="74" t="s">
        <v>13</v>
      </c>
      <c r="O837" s="159"/>
      <c r="P837" s="77" t="s">
        <v>4431</v>
      </c>
      <c r="Q837" s="77" t="s">
        <v>30</v>
      </c>
      <c r="R837" s="77" t="s">
        <v>4429</v>
      </c>
      <c r="S837" s="77"/>
      <c r="T837" s="77"/>
      <c r="U837" s="77" t="s">
        <v>11362</v>
      </c>
      <c r="V837" s="74" t="s">
        <v>97</v>
      </c>
      <c r="W837" s="100"/>
      <c r="X837" s="99"/>
      <c r="Y837" s="99"/>
      <c r="Z837" s="100"/>
      <c r="AA837" s="99" t="s">
        <v>4434</v>
      </c>
      <c r="AB837" s="99"/>
      <c r="AC837" s="100" t="s">
        <v>4432</v>
      </c>
      <c r="AD837" s="100" t="s">
        <v>4433</v>
      </c>
      <c r="AE837" s="83"/>
      <c r="AF837" s="54"/>
      <c r="AG837" s="78" t="s">
        <v>10997</v>
      </c>
      <c r="AH837" s="77" t="s">
        <v>20</v>
      </c>
      <c r="AI837" s="77" t="s">
        <v>102</v>
      </c>
      <c r="AJ837" s="77" t="s">
        <v>103</v>
      </c>
      <c r="AK837" s="77" t="s">
        <v>104</v>
      </c>
      <c r="AL837" s="77" t="s">
        <v>105</v>
      </c>
      <c r="AM837" s="77" t="s">
        <v>25</v>
      </c>
      <c r="AN837" s="77" t="s">
        <v>106</v>
      </c>
      <c r="AO837" s="77" t="s">
        <v>107</v>
      </c>
      <c r="AP837" s="77" t="s">
        <v>108</v>
      </c>
      <c r="AQ837" s="77"/>
      <c r="AR837" s="79">
        <f>COUNTIF('Jalon + top _horaire passage'!A:A,A837)+IF(W837&lt;&gt;"",COUNTIF('Jalon + top _horaire passage'!A:A,W837),0)+IF(X837&lt;&gt;"",COUNTIF('Jalon + top _horaire passage'!A:A,X837),0)+IF(Y837&lt;&gt;"",COUNTIF('Jalon + top _horaire passage'!A:A,Y837),0)+IF(AA837&lt;&gt;"",COUNTIF('Jalon + top _horaire passage'!A:A,AA837),0)+IF(AB837&lt;&gt;"",COUNTIF('Jalon + top _horaire passage'!A:A,AB837),0)+IF(AD837&lt;&gt;"",COUNTIF('Jalon + top _horaire passage'!A:A,AD837),0)</f>
        <v>0</v>
      </c>
    </row>
    <row r="838" spans="1:44" x14ac:dyDescent="0.3">
      <c r="A838" s="77" t="s">
        <v>4435</v>
      </c>
      <c r="B838" s="159" t="s">
        <v>4436</v>
      </c>
      <c r="C838" s="78" t="s">
        <v>101</v>
      </c>
      <c r="D838" s="77" t="s">
        <v>42</v>
      </c>
      <c r="E838" s="77" t="s">
        <v>4435</v>
      </c>
      <c r="F838" s="77" t="s">
        <v>1471</v>
      </c>
      <c r="G838" s="77" t="s">
        <v>93</v>
      </c>
      <c r="H838" s="77" t="s">
        <v>44</v>
      </c>
      <c r="I838" s="77" t="s">
        <v>39</v>
      </c>
      <c r="J838" s="77" t="s">
        <v>237</v>
      </c>
      <c r="K838" s="78" t="s">
        <v>34</v>
      </c>
      <c r="L838" s="77" t="s">
        <v>98</v>
      </c>
      <c r="M838" s="74" t="s">
        <v>12473</v>
      </c>
      <c r="N838" s="74" t="s">
        <v>13</v>
      </c>
      <c r="O838" s="159"/>
      <c r="P838" s="77" t="s">
        <v>4437</v>
      </c>
      <c r="Q838" s="77" t="s">
        <v>30</v>
      </c>
      <c r="R838" s="77" t="s">
        <v>4435</v>
      </c>
      <c r="S838" s="77"/>
      <c r="T838" s="77"/>
      <c r="U838" s="77" t="s">
        <v>11363</v>
      </c>
      <c r="V838" s="74" t="s">
        <v>97</v>
      </c>
      <c r="W838" s="100"/>
      <c r="X838" s="99"/>
      <c r="Y838" s="99"/>
      <c r="Z838" s="100"/>
      <c r="AA838" s="99" t="s">
        <v>4440</v>
      </c>
      <c r="AB838" s="99"/>
      <c r="AC838" s="100" t="s">
        <v>4438</v>
      </c>
      <c r="AD838" s="100" t="s">
        <v>4439</v>
      </c>
      <c r="AE838" s="83"/>
      <c r="AF838" s="54"/>
      <c r="AG838" s="78" t="s">
        <v>10997</v>
      </c>
      <c r="AH838" s="77" t="s">
        <v>20</v>
      </c>
      <c r="AI838" s="77" t="s">
        <v>102</v>
      </c>
      <c r="AJ838" s="77" t="s">
        <v>103</v>
      </c>
      <c r="AK838" s="77" t="s">
        <v>104</v>
      </c>
      <c r="AL838" s="77" t="s">
        <v>105</v>
      </c>
      <c r="AM838" s="77" t="s">
        <v>25</v>
      </c>
      <c r="AN838" s="77" t="s">
        <v>106</v>
      </c>
      <c r="AO838" s="77" t="s">
        <v>107</v>
      </c>
      <c r="AP838" s="77" t="s">
        <v>108</v>
      </c>
      <c r="AQ838" s="77"/>
      <c r="AR838" s="79">
        <f>COUNTIF('Jalon + top _horaire passage'!A:A,A838)+IF(W838&lt;&gt;"",COUNTIF('Jalon + top _horaire passage'!A:A,W838),0)+IF(X838&lt;&gt;"",COUNTIF('Jalon + top _horaire passage'!A:A,X838),0)+IF(Y838&lt;&gt;"",COUNTIF('Jalon + top _horaire passage'!A:A,Y838),0)+IF(AA838&lt;&gt;"",COUNTIF('Jalon + top _horaire passage'!A:A,AA838),0)+IF(AB838&lt;&gt;"",COUNTIF('Jalon + top _horaire passage'!A:A,AB838),0)+IF(AD838&lt;&gt;"",COUNTIF('Jalon + top _horaire passage'!A:A,AD838),0)</f>
        <v>0</v>
      </c>
    </row>
    <row r="839" spans="1:44" x14ac:dyDescent="0.3">
      <c r="A839" s="77" t="s">
        <v>4441</v>
      </c>
      <c r="B839" s="159" t="s">
        <v>4442</v>
      </c>
      <c r="C839" s="78" t="s">
        <v>101</v>
      </c>
      <c r="D839" s="77" t="s">
        <v>42</v>
      </c>
      <c r="E839" s="77" t="s">
        <v>4441</v>
      </c>
      <c r="F839" s="77" t="s">
        <v>1471</v>
      </c>
      <c r="G839" s="77" t="s">
        <v>93</v>
      </c>
      <c r="H839" s="77" t="s">
        <v>44</v>
      </c>
      <c r="I839" s="77" t="s">
        <v>39</v>
      </c>
      <c r="J839" s="77" t="s">
        <v>19</v>
      </c>
      <c r="K839" s="78" t="s">
        <v>34</v>
      </c>
      <c r="L839" s="77" t="s">
        <v>98</v>
      </c>
      <c r="M839" s="74" t="s">
        <v>12473</v>
      </c>
      <c r="N839" s="74" t="s">
        <v>13</v>
      </c>
      <c r="O839" s="159"/>
      <c r="P839" s="77" t="s">
        <v>4443</v>
      </c>
      <c r="Q839" s="77" t="s">
        <v>30</v>
      </c>
      <c r="R839" s="77" t="s">
        <v>4441</v>
      </c>
      <c r="S839" s="77"/>
      <c r="T839" s="77"/>
      <c r="U839" s="77" t="s">
        <v>11351</v>
      </c>
      <c r="V839" s="74" t="s">
        <v>97</v>
      </c>
      <c r="W839" s="100"/>
      <c r="X839" s="99"/>
      <c r="Y839" s="99"/>
      <c r="Z839" s="100"/>
      <c r="AA839" s="99" t="s">
        <v>4446</v>
      </c>
      <c r="AB839" s="99"/>
      <c r="AC839" s="100" t="s">
        <v>4444</v>
      </c>
      <c r="AD839" s="100" t="s">
        <v>4445</v>
      </c>
      <c r="AE839" s="83"/>
      <c r="AF839" s="54"/>
      <c r="AG839" s="78" t="s">
        <v>10997</v>
      </c>
      <c r="AH839" s="77" t="s">
        <v>20</v>
      </c>
      <c r="AI839" s="77" t="s">
        <v>102</v>
      </c>
      <c r="AJ839" s="77" t="s">
        <v>103</v>
      </c>
      <c r="AK839" s="77" t="s">
        <v>104</v>
      </c>
      <c r="AL839" s="77" t="s">
        <v>105</v>
      </c>
      <c r="AM839" s="77" t="s">
        <v>25</v>
      </c>
      <c r="AN839" s="77" t="s">
        <v>106</v>
      </c>
      <c r="AO839" s="77" t="s">
        <v>107</v>
      </c>
      <c r="AP839" s="77" t="s">
        <v>108</v>
      </c>
      <c r="AQ839" s="77"/>
      <c r="AR839" s="79">
        <f>COUNTIF('Jalon + top _horaire passage'!A:A,A839)+IF(W839&lt;&gt;"",COUNTIF('Jalon + top _horaire passage'!A:A,W839),0)+IF(X839&lt;&gt;"",COUNTIF('Jalon + top _horaire passage'!A:A,X839),0)+IF(Y839&lt;&gt;"",COUNTIF('Jalon + top _horaire passage'!A:A,Y839),0)+IF(AA839&lt;&gt;"",COUNTIF('Jalon + top _horaire passage'!A:A,AA839),0)+IF(AB839&lt;&gt;"",COUNTIF('Jalon + top _horaire passage'!A:A,AB839),0)+IF(AD839&lt;&gt;"",COUNTIF('Jalon + top _horaire passage'!A:A,AD839),0)</f>
        <v>0</v>
      </c>
    </row>
    <row r="840" spans="1:44" x14ac:dyDescent="0.3">
      <c r="A840" s="77" t="s">
        <v>4447</v>
      </c>
      <c r="B840" s="159" t="s">
        <v>4448</v>
      </c>
      <c r="C840" s="78" t="s">
        <v>101</v>
      </c>
      <c r="D840" s="77" t="s">
        <v>42</v>
      </c>
      <c r="E840" s="77" t="s">
        <v>4447</v>
      </c>
      <c r="F840" s="77" t="s">
        <v>1471</v>
      </c>
      <c r="G840" s="77" t="s">
        <v>93</v>
      </c>
      <c r="H840" s="77" t="s">
        <v>44</v>
      </c>
      <c r="I840" s="77" t="s">
        <v>39</v>
      </c>
      <c r="J840" s="77" t="s">
        <v>19</v>
      </c>
      <c r="K840" s="78" t="s">
        <v>34</v>
      </c>
      <c r="L840" s="77" t="s">
        <v>98</v>
      </c>
      <c r="M840" s="74" t="s">
        <v>12473</v>
      </c>
      <c r="N840" s="74" t="s">
        <v>13</v>
      </c>
      <c r="O840" s="159"/>
      <c r="P840" s="77" t="s">
        <v>4449</v>
      </c>
      <c r="Q840" s="77" t="s">
        <v>30</v>
      </c>
      <c r="R840" s="77" t="s">
        <v>4447</v>
      </c>
      <c r="S840" s="77"/>
      <c r="T840" s="77"/>
      <c r="U840" s="77" t="s">
        <v>11352</v>
      </c>
      <c r="V840" s="74" t="s">
        <v>97</v>
      </c>
      <c r="W840" s="100"/>
      <c r="X840" s="99"/>
      <c r="Y840" s="99"/>
      <c r="Z840" s="100"/>
      <c r="AA840" s="99" t="s">
        <v>4452</v>
      </c>
      <c r="AB840" s="99"/>
      <c r="AC840" s="100" t="s">
        <v>4450</v>
      </c>
      <c r="AD840" s="100" t="s">
        <v>4451</v>
      </c>
      <c r="AE840" s="83"/>
      <c r="AF840" s="54"/>
      <c r="AG840" s="78" t="s">
        <v>10997</v>
      </c>
      <c r="AH840" s="77" t="s">
        <v>20</v>
      </c>
      <c r="AI840" s="77" t="s">
        <v>102</v>
      </c>
      <c r="AJ840" s="77" t="s">
        <v>103</v>
      </c>
      <c r="AK840" s="77" t="s">
        <v>104</v>
      </c>
      <c r="AL840" s="77" t="s">
        <v>105</v>
      </c>
      <c r="AM840" s="77" t="s">
        <v>25</v>
      </c>
      <c r="AN840" s="77" t="s">
        <v>106</v>
      </c>
      <c r="AO840" s="77" t="s">
        <v>107</v>
      </c>
      <c r="AP840" s="77" t="s">
        <v>108</v>
      </c>
      <c r="AQ840" s="77"/>
      <c r="AR840" s="79">
        <f>COUNTIF('Jalon + top _horaire passage'!A:A,A840)+IF(W840&lt;&gt;"",COUNTIF('Jalon + top _horaire passage'!A:A,W840),0)+IF(X840&lt;&gt;"",COUNTIF('Jalon + top _horaire passage'!A:A,X840),0)+IF(Y840&lt;&gt;"",COUNTIF('Jalon + top _horaire passage'!A:A,Y840),0)+IF(AA840&lt;&gt;"",COUNTIF('Jalon + top _horaire passage'!A:A,AA840),0)+IF(AB840&lt;&gt;"",COUNTIF('Jalon + top _horaire passage'!A:A,AB840),0)+IF(AD840&lt;&gt;"",COUNTIF('Jalon + top _horaire passage'!A:A,AD840),0)</f>
        <v>0</v>
      </c>
    </row>
    <row r="841" spans="1:44" x14ac:dyDescent="0.3">
      <c r="A841" s="77" t="s">
        <v>4453</v>
      </c>
      <c r="B841" s="159" t="s">
        <v>4454</v>
      </c>
      <c r="C841" s="78" t="s">
        <v>101</v>
      </c>
      <c r="D841" s="77" t="s">
        <v>42</v>
      </c>
      <c r="E841" s="77" t="s">
        <v>4453</v>
      </c>
      <c r="F841" s="77" t="s">
        <v>1471</v>
      </c>
      <c r="G841" s="77" t="s">
        <v>93</v>
      </c>
      <c r="H841" s="77" t="s">
        <v>44</v>
      </c>
      <c r="I841" s="77" t="s">
        <v>39</v>
      </c>
      <c r="J841" s="77" t="s">
        <v>19</v>
      </c>
      <c r="K841" s="78" t="s">
        <v>34</v>
      </c>
      <c r="L841" s="77" t="s">
        <v>98</v>
      </c>
      <c r="M841" s="74" t="s">
        <v>12473</v>
      </c>
      <c r="N841" s="74" t="s">
        <v>13</v>
      </c>
      <c r="O841" s="159"/>
      <c r="P841" s="77" t="s">
        <v>4455</v>
      </c>
      <c r="Q841" s="77" t="s">
        <v>30</v>
      </c>
      <c r="R841" s="77" t="s">
        <v>4453</v>
      </c>
      <c r="S841" s="77"/>
      <c r="T841" s="77"/>
      <c r="U841" s="77" t="s">
        <v>11353</v>
      </c>
      <c r="V841" s="74" t="s">
        <v>97</v>
      </c>
      <c r="W841" s="100"/>
      <c r="X841" s="99"/>
      <c r="Y841" s="99"/>
      <c r="Z841" s="100"/>
      <c r="AA841" s="99" t="s">
        <v>4458</v>
      </c>
      <c r="AB841" s="99"/>
      <c r="AC841" s="100" t="s">
        <v>4456</v>
      </c>
      <c r="AD841" s="100" t="s">
        <v>4457</v>
      </c>
      <c r="AE841" s="83"/>
      <c r="AF841" s="54"/>
      <c r="AG841" s="78" t="s">
        <v>10997</v>
      </c>
      <c r="AH841" s="77" t="s">
        <v>20</v>
      </c>
      <c r="AI841" s="77" t="s">
        <v>102</v>
      </c>
      <c r="AJ841" s="77" t="s">
        <v>103</v>
      </c>
      <c r="AK841" s="77" t="s">
        <v>104</v>
      </c>
      <c r="AL841" s="77" t="s">
        <v>105</v>
      </c>
      <c r="AM841" s="77" t="s">
        <v>25</v>
      </c>
      <c r="AN841" s="77" t="s">
        <v>106</v>
      </c>
      <c r="AO841" s="77" t="s">
        <v>107</v>
      </c>
      <c r="AP841" s="77" t="s">
        <v>108</v>
      </c>
      <c r="AQ841" s="77"/>
      <c r="AR841" s="79">
        <f>COUNTIF('Jalon + top _horaire passage'!A:A,A841)+IF(W841&lt;&gt;"",COUNTIF('Jalon + top _horaire passage'!A:A,W841),0)+IF(X841&lt;&gt;"",COUNTIF('Jalon + top _horaire passage'!A:A,X841),0)+IF(Y841&lt;&gt;"",COUNTIF('Jalon + top _horaire passage'!A:A,Y841),0)+IF(AA841&lt;&gt;"",COUNTIF('Jalon + top _horaire passage'!A:A,AA841),0)+IF(AB841&lt;&gt;"",COUNTIF('Jalon + top _horaire passage'!A:A,AB841),0)+IF(AD841&lt;&gt;"",COUNTIF('Jalon + top _horaire passage'!A:A,AD841),0)</f>
        <v>0</v>
      </c>
    </row>
    <row r="842" spans="1:44" x14ac:dyDescent="0.3">
      <c r="A842" s="77" t="s">
        <v>4459</v>
      </c>
      <c r="B842" s="159" t="s">
        <v>4460</v>
      </c>
      <c r="C842" s="78" t="s">
        <v>101</v>
      </c>
      <c r="D842" s="77" t="s">
        <v>42</v>
      </c>
      <c r="E842" s="77" t="s">
        <v>4459</v>
      </c>
      <c r="F842" s="77" t="s">
        <v>1471</v>
      </c>
      <c r="G842" s="77" t="s">
        <v>93</v>
      </c>
      <c r="H842" s="77" t="s">
        <v>44</v>
      </c>
      <c r="I842" s="77" t="s">
        <v>39</v>
      </c>
      <c r="J842" s="77" t="s">
        <v>19</v>
      </c>
      <c r="K842" s="78" t="s">
        <v>34</v>
      </c>
      <c r="L842" s="77" t="s">
        <v>15</v>
      </c>
      <c r="M842" s="74" t="s">
        <v>12473</v>
      </c>
      <c r="N842" s="74" t="s">
        <v>13</v>
      </c>
      <c r="O842" s="159"/>
      <c r="P842" s="77" t="s">
        <v>4461</v>
      </c>
      <c r="Q842" s="77" t="s">
        <v>30</v>
      </c>
      <c r="R842" s="77" t="s">
        <v>4459</v>
      </c>
      <c r="S842" s="77"/>
      <c r="T842" s="77"/>
      <c r="U842" s="77" t="s">
        <v>10848</v>
      </c>
      <c r="V842" s="74" t="s">
        <v>97</v>
      </c>
      <c r="W842" s="100"/>
      <c r="X842" s="99"/>
      <c r="Y842" s="99"/>
      <c r="Z842" s="100"/>
      <c r="AA842" s="99" t="s">
        <v>4462</v>
      </c>
      <c r="AB842" s="99"/>
      <c r="AC842" s="100" t="s">
        <v>4463</v>
      </c>
      <c r="AD842" s="100" t="s">
        <v>4464</v>
      </c>
      <c r="AE842" s="83"/>
      <c r="AF842" s="54"/>
      <c r="AG842" s="78" t="s">
        <v>10999</v>
      </c>
      <c r="AH842" s="77" t="s">
        <v>20</v>
      </c>
      <c r="AI842" s="77" t="s">
        <v>102</v>
      </c>
      <c r="AJ842" s="77" t="s">
        <v>103</v>
      </c>
      <c r="AK842" s="77" t="s">
        <v>104</v>
      </c>
      <c r="AL842" s="77" t="s">
        <v>105</v>
      </c>
      <c r="AM842" s="77" t="s">
        <v>25</v>
      </c>
      <c r="AN842" s="77" t="s">
        <v>106</v>
      </c>
      <c r="AO842" s="77" t="s">
        <v>107</v>
      </c>
      <c r="AP842" s="77" t="s">
        <v>108</v>
      </c>
      <c r="AQ842" s="77"/>
      <c r="AR842" s="79">
        <f>COUNTIF('Jalon + top _horaire passage'!A:A,A842)+IF(W842&lt;&gt;"",COUNTIF('Jalon + top _horaire passage'!A:A,W842),0)+IF(X842&lt;&gt;"",COUNTIF('Jalon + top _horaire passage'!A:A,X842),0)+IF(Y842&lt;&gt;"",COUNTIF('Jalon + top _horaire passage'!A:A,Y842),0)+IF(AA842&lt;&gt;"",COUNTIF('Jalon + top _horaire passage'!A:A,AA842),0)+IF(AB842&lt;&gt;"",COUNTIF('Jalon + top _horaire passage'!A:A,AB842),0)+IF(AD842&lt;&gt;"",COUNTIF('Jalon + top _horaire passage'!A:A,AD842),0)</f>
        <v>0</v>
      </c>
    </row>
    <row r="843" spans="1:44" x14ac:dyDescent="0.3">
      <c r="A843" s="77" t="s">
        <v>4465</v>
      </c>
      <c r="B843" s="159" t="s">
        <v>4466</v>
      </c>
      <c r="C843" s="78" t="s">
        <v>101</v>
      </c>
      <c r="D843" s="77" t="s">
        <v>42</v>
      </c>
      <c r="E843" s="77" t="s">
        <v>4465</v>
      </c>
      <c r="F843" s="77" t="s">
        <v>1471</v>
      </c>
      <c r="G843" s="77" t="s">
        <v>93</v>
      </c>
      <c r="H843" s="77" t="s">
        <v>44</v>
      </c>
      <c r="I843" s="77" t="s">
        <v>39</v>
      </c>
      <c r="J843" s="77" t="s">
        <v>19</v>
      </c>
      <c r="K843" s="78" t="s">
        <v>34</v>
      </c>
      <c r="L843" s="77" t="s">
        <v>98</v>
      </c>
      <c r="M843" s="74" t="s">
        <v>12473</v>
      </c>
      <c r="N843" s="74" t="s">
        <v>13</v>
      </c>
      <c r="O843" s="159"/>
      <c r="P843" s="77" t="s">
        <v>4467</v>
      </c>
      <c r="Q843" s="77" t="s">
        <v>30</v>
      </c>
      <c r="R843" s="77" t="s">
        <v>4465</v>
      </c>
      <c r="S843" s="77"/>
      <c r="T843" s="77"/>
      <c r="U843" s="77" t="s">
        <v>11354</v>
      </c>
      <c r="V843" s="74" t="s">
        <v>97</v>
      </c>
      <c r="W843" s="100"/>
      <c r="X843" s="99"/>
      <c r="Y843" s="99"/>
      <c r="Z843" s="100"/>
      <c r="AA843" s="99" t="s">
        <v>4470</v>
      </c>
      <c r="AB843" s="99"/>
      <c r="AC843" s="100" t="s">
        <v>4468</v>
      </c>
      <c r="AD843" s="100" t="s">
        <v>4469</v>
      </c>
      <c r="AE843" s="83"/>
      <c r="AF843" s="54"/>
      <c r="AG843" s="78" t="s">
        <v>10997</v>
      </c>
      <c r="AH843" s="77" t="s">
        <v>20</v>
      </c>
      <c r="AI843" s="77" t="s">
        <v>102</v>
      </c>
      <c r="AJ843" s="77" t="s">
        <v>103</v>
      </c>
      <c r="AK843" s="77" t="s">
        <v>104</v>
      </c>
      <c r="AL843" s="77" t="s">
        <v>105</v>
      </c>
      <c r="AM843" s="77" t="s">
        <v>25</v>
      </c>
      <c r="AN843" s="77" t="s">
        <v>106</v>
      </c>
      <c r="AO843" s="77" t="s">
        <v>107</v>
      </c>
      <c r="AP843" s="77" t="s">
        <v>108</v>
      </c>
      <c r="AQ843" s="77"/>
      <c r="AR843" s="79">
        <f>COUNTIF('Jalon + top _horaire passage'!A:A,A843)+IF(W843&lt;&gt;"",COUNTIF('Jalon + top _horaire passage'!A:A,W843),0)+IF(X843&lt;&gt;"",COUNTIF('Jalon + top _horaire passage'!A:A,X843),0)+IF(Y843&lt;&gt;"",COUNTIF('Jalon + top _horaire passage'!A:A,Y843),0)+IF(AA843&lt;&gt;"",COUNTIF('Jalon + top _horaire passage'!A:A,AA843),0)+IF(AB843&lt;&gt;"",COUNTIF('Jalon + top _horaire passage'!A:A,AB843),0)+IF(AD843&lt;&gt;"",COUNTIF('Jalon + top _horaire passage'!A:A,AD843),0)</f>
        <v>0</v>
      </c>
    </row>
    <row r="844" spans="1:44" x14ac:dyDescent="0.3">
      <c r="A844" s="77" t="s">
        <v>4471</v>
      </c>
      <c r="B844" s="159" t="s">
        <v>4472</v>
      </c>
      <c r="C844" s="78" t="s">
        <v>101</v>
      </c>
      <c r="D844" s="77" t="s">
        <v>107</v>
      </c>
      <c r="E844" s="77" t="s">
        <v>4471</v>
      </c>
      <c r="F844" s="77" t="s">
        <v>1471</v>
      </c>
      <c r="G844" s="77" t="s">
        <v>93</v>
      </c>
      <c r="H844" s="77" t="s">
        <v>44</v>
      </c>
      <c r="I844" s="77" t="s">
        <v>39</v>
      </c>
      <c r="J844" s="77" t="s">
        <v>237</v>
      </c>
      <c r="K844" s="78" t="s">
        <v>18</v>
      </c>
      <c r="L844" s="77" t="s">
        <v>98</v>
      </c>
      <c r="M844" s="74" t="s">
        <v>12473</v>
      </c>
      <c r="N844" s="74" t="s">
        <v>10986</v>
      </c>
      <c r="O844" s="159"/>
      <c r="P844" s="77" t="s">
        <v>4473</v>
      </c>
      <c r="Q844" s="77" t="s">
        <v>30</v>
      </c>
      <c r="R844" s="77" t="s">
        <v>4471</v>
      </c>
      <c r="S844" s="77"/>
      <c r="T844" s="77"/>
      <c r="U844" s="77" t="s">
        <v>11355</v>
      </c>
      <c r="V844" s="74" t="s">
        <v>97</v>
      </c>
      <c r="W844" s="100"/>
      <c r="X844" s="99"/>
      <c r="Y844" s="99"/>
      <c r="Z844" s="100"/>
      <c r="AA844" s="99" t="s">
        <v>4476</v>
      </c>
      <c r="AB844" s="99"/>
      <c r="AC844" s="100" t="s">
        <v>4474</v>
      </c>
      <c r="AD844" s="100" t="s">
        <v>4475</v>
      </c>
      <c r="AE844" s="83"/>
      <c r="AF844" s="54"/>
      <c r="AG844" s="78" t="s">
        <v>10997</v>
      </c>
      <c r="AH844" s="77" t="s">
        <v>20</v>
      </c>
      <c r="AI844" s="77" t="s">
        <v>102</v>
      </c>
      <c r="AJ844" s="77" t="s">
        <v>103</v>
      </c>
      <c r="AK844" s="77" t="s">
        <v>104</v>
      </c>
      <c r="AL844" s="77" t="s">
        <v>105</v>
      </c>
      <c r="AM844" s="77" t="s">
        <v>25</v>
      </c>
      <c r="AN844" s="77" t="s">
        <v>106</v>
      </c>
      <c r="AO844" s="77" t="s">
        <v>107</v>
      </c>
      <c r="AP844" s="77" t="s">
        <v>108</v>
      </c>
      <c r="AQ844" s="77"/>
      <c r="AR844" s="79">
        <f>COUNTIF('Jalon + top _horaire passage'!A:A,A844)+IF(W844&lt;&gt;"",COUNTIF('Jalon + top _horaire passage'!A:A,W844),0)+IF(X844&lt;&gt;"",COUNTIF('Jalon + top _horaire passage'!A:A,X844),0)+IF(Y844&lt;&gt;"",COUNTIF('Jalon + top _horaire passage'!A:A,Y844),0)+IF(AA844&lt;&gt;"",COUNTIF('Jalon + top _horaire passage'!A:A,AA844),0)+IF(AB844&lt;&gt;"",COUNTIF('Jalon + top _horaire passage'!A:A,AB844),0)+IF(AD844&lt;&gt;"",COUNTIF('Jalon + top _horaire passage'!A:A,AD844),0)</f>
        <v>0</v>
      </c>
    </row>
    <row r="845" spans="1:44" x14ac:dyDescent="0.3">
      <c r="A845" s="77" t="s">
        <v>4477</v>
      </c>
      <c r="B845" s="159" t="s">
        <v>4478</v>
      </c>
      <c r="C845" s="78" t="s">
        <v>101</v>
      </c>
      <c r="D845" s="77" t="s">
        <v>42</v>
      </c>
      <c r="E845" s="77" t="s">
        <v>4477</v>
      </c>
      <c r="F845" s="77" t="s">
        <v>1471</v>
      </c>
      <c r="G845" s="77" t="s">
        <v>93</v>
      </c>
      <c r="H845" s="77" t="s">
        <v>44</v>
      </c>
      <c r="I845" s="77" t="s">
        <v>39</v>
      </c>
      <c r="J845" s="77" t="s">
        <v>237</v>
      </c>
      <c r="K845" s="78" t="s">
        <v>34</v>
      </c>
      <c r="L845" s="77" t="s">
        <v>98</v>
      </c>
      <c r="M845" s="74" t="s">
        <v>12473</v>
      </c>
      <c r="N845" s="74" t="s">
        <v>13</v>
      </c>
      <c r="O845" s="159"/>
      <c r="P845" s="77" t="s">
        <v>4479</v>
      </c>
      <c r="Q845" s="77" t="s">
        <v>30</v>
      </c>
      <c r="R845" s="77" t="s">
        <v>4477</v>
      </c>
      <c r="S845" s="77"/>
      <c r="T845" s="77"/>
      <c r="U845" s="77" t="s">
        <v>11382</v>
      </c>
      <c r="V845" s="74" t="s">
        <v>97</v>
      </c>
      <c r="W845" s="100"/>
      <c r="X845" s="99"/>
      <c r="Y845" s="99"/>
      <c r="Z845" s="100"/>
      <c r="AA845" s="99" t="s">
        <v>4482</v>
      </c>
      <c r="AB845" s="99"/>
      <c r="AC845" s="100" t="s">
        <v>4480</v>
      </c>
      <c r="AD845" s="100" t="s">
        <v>4481</v>
      </c>
      <c r="AE845" s="83"/>
      <c r="AF845" s="54"/>
      <c r="AG845" s="78" t="s">
        <v>10997</v>
      </c>
      <c r="AH845" s="77" t="s">
        <v>20</v>
      </c>
      <c r="AI845" s="77" t="s">
        <v>102</v>
      </c>
      <c r="AJ845" s="77" t="s">
        <v>103</v>
      </c>
      <c r="AK845" s="77" t="s">
        <v>104</v>
      </c>
      <c r="AL845" s="77" t="s">
        <v>105</v>
      </c>
      <c r="AM845" s="77" t="s">
        <v>25</v>
      </c>
      <c r="AN845" s="77" t="s">
        <v>106</v>
      </c>
      <c r="AO845" s="77" t="s">
        <v>107</v>
      </c>
      <c r="AP845" s="77" t="s">
        <v>108</v>
      </c>
      <c r="AQ845" s="77"/>
      <c r="AR845" s="79">
        <f>COUNTIF('Jalon + top _horaire passage'!A:A,A845)+IF(W845&lt;&gt;"",COUNTIF('Jalon + top _horaire passage'!A:A,W845),0)+IF(X845&lt;&gt;"",COUNTIF('Jalon + top _horaire passage'!A:A,X845),0)+IF(Y845&lt;&gt;"",COUNTIF('Jalon + top _horaire passage'!A:A,Y845),0)+IF(AA845&lt;&gt;"",COUNTIF('Jalon + top _horaire passage'!A:A,AA845),0)+IF(AB845&lt;&gt;"",COUNTIF('Jalon + top _horaire passage'!A:A,AB845),0)+IF(AD845&lt;&gt;"",COUNTIF('Jalon + top _horaire passage'!A:A,AD845),0)</f>
        <v>0</v>
      </c>
    </row>
    <row r="846" spans="1:44" x14ac:dyDescent="0.3">
      <c r="A846" s="77" t="s">
        <v>4483</v>
      </c>
      <c r="B846" s="159" t="s">
        <v>4484</v>
      </c>
      <c r="C846" s="78" t="s">
        <v>101</v>
      </c>
      <c r="D846" s="77" t="s">
        <v>42</v>
      </c>
      <c r="E846" s="77" t="s">
        <v>4483</v>
      </c>
      <c r="F846" s="77" t="s">
        <v>1471</v>
      </c>
      <c r="G846" s="77" t="s">
        <v>93</v>
      </c>
      <c r="H846" s="77" t="s">
        <v>44</v>
      </c>
      <c r="I846" s="77" t="s">
        <v>39</v>
      </c>
      <c r="J846" s="77" t="s">
        <v>19</v>
      </c>
      <c r="K846" s="78" t="s">
        <v>34</v>
      </c>
      <c r="L846" s="77" t="s">
        <v>98</v>
      </c>
      <c r="M846" s="74" t="s">
        <v>12473</v>
      </c>
      <c r="N846" s="74" t="s">
        <v>13</v>
      </c>
      <c r="O846" s="159"/>
      <c r="P846" s="77" t="s">
        <v>4485</v>
      </c>
      <c r="Q846" s="77" t="s">
        <v>30</v>
      </c>
      <c r="R846" s="77" t="s">
        <v>4483</v>
      </c>
      <c r="S846" s="77"/>
      <c r="T846" s="77"/>
      <c r="U846" s="77" t="s">
        <v>11383</v>
      </c>
      <c r="V846" s="74" t="s">
        <v>97</v>
      </c>
      <c r="W846" s="100"/>
      <c r="X846" s="99"/>
      <c r="Y846" s="99"/>
      <c r="Z846" s="100"/>
      <c r="AA846" s="99" t="s">
        <v>4488</v>
      </c>
      <c r="AB846" s="99"/>
      <c r="AC846" s="100" t="s">
        <v>4486</v>
      </c>
      <c r="AD846" s="100" t="s">
        <v>4487</v>
      </c>
      <c r="AE846" s="83"/>
      <c r="AF846" s="54"/>
      <c r="AG846" s="78" t="s">
        <v>10997</v>
      </c>
      <c r="AH846" s="77" t="s">
        <v>20</v>
      </c>
      <c r="AI846" s="77" t="s">
        <v>102</v>
      </c>
      <c r="AJ846" s="77" t="s">
        <v>103</v>
      </c>
      <c r="AK846" s="77" t="s">
        <v>104</v>
      </c>
      <c r="AL846" s="77" t="s">
        <v>105</v>
      </c>
      <c r="AM846" s="77" t="s">
        <v>25</v>
      </c>
      <c r="AN846" s="77" t="s">
        <v>106</v>
      </c>
      <c r="AO846" s="77" t="s">
        <v>107</v>
      </c>
      <c r="AP846" s="77" t="s">
        <v>108</v>
      </c>
      <c r="AQ846" s="77"/>
      <c r="AR846" s="79">
        <f>COUNTIF('Jalon + top _horaire passage'!A:A,A846)+IF(W846&lt;&gt;"",COUNTIF('Jalon + top _horaire passage'!A:A,W846),0)+IF(X846&lt;&gt;"",COUNTIF('Jalon + top _horaire passage'!A:A,X846),0)+IF(Y846&lt;&gt;"",COUNTIF('Jalon + top _horaire passage'!A:A,Y846),0)+IF(AA846&lt;&gt;"",COUNTIF('Jalon + top _horaire passage'!A:A,AA846),0)+IF(AB846&lt;&gt;"",COUNTIF('Jalon + top _horaire passage'!A:A,AB846),0)+IF(AD846&lt;&gt;"",COUNTIF('Jalon + top _horaire passage'!A:A,AD846),0)</f>
        <v>0</v>
      </c>
    </row>
    <row r="847" spans="1:44" x14ac:dyDescent="0.3">
      <c r="A847" s="77" t="s">
        <v>4489</v>
      </c>
      <c r="B847" s="159" t="s">
        <v>4490</v>
      </c>
      <c r="C847" s="78" t="s">
        <v>101</v>
      </c>
      <c r="D847" s="77" t="s">
        <v>42</v>
      </c>
      <c r="E847" s="77" t="s">
        <v>4489</v>
      </c>
      <c r="F847" s="77" t="s">
        <v>1471</v>
      </c>
      <c r="G847" s="77" t="s">
        <v>93</v>
      </c>
      <c r="H847" s="77" t="s">
        <v>44</v>
      </c>
      <c r="I847" s="77" t="s">
        <v>39</v>
      </c>
      <c r="J847" s="77" t="s">
        <v>19</v>
      </c>
      <c r="K847" s="78" t="s">
        <v>34</v>
      </c>
      <c r="L847" s="77" t="s">
        <v>98</v>
      </c>
      <c r="M847" s="74" t="s">
        <v>12473</v>
      </c>
      <c r="N847" s="74" t="s">
        <v>13</v>
      </c>
      <c r="O847" s="159"/>
      <c r="P847" s="77" t="s">
        <v>4491</v>
      </c>
      <c r="Q847" s="77" t="s">
        <v>30</v>
      </c>
      <c r="R847" s="77" t="s">
        <v>4489</v>
      </c>
      <c r="S847" s="77"/>
      <c r="T847" s="77"/>
      <c r="U847" s="77" t="s">
        <v>11384</v>
      </c>
      <c r="V847" s="74" t="s">
        <v>97</v>
      </c>
      <c r="W847" s="100"/>
      <c r="X847" s="99"/>
      <c r="Y847" s="99"/>
      <c r="Z847" s="100"/>
      <c r="AA847" s="99" t="s">
        <v>4494</v>
      </c>
      <c r="AB847" s="99"/>
      <c r="AC847" s="100" t="s">
        <v>4492</v>
      </c>
      <c r="AD847" s="100" t="s">
        <v>4493</v>
      </c>
      <c r="AE847" s="83"/>
      <c r="AF847" s="54"/>
      <c r="AG847" s="78" t="s">
        <v>10997</v>
      </c>
      <c r="AH847" s="77" t="s">
        <v>20</v>
      </c>
      <c r="AI847" s="77" t="s">
        <v>102</v>
      </c>
      <c r="AJ847" s="77" t="s">
        <v>103</v>
      </c>
      <c r="AK847" s="77" t="s">
        <v>104</v>
      </c>
      <c r="AL847" s="77" t="s">
        <v>105</v>
      </c>
      <c r="AM847" s="77" t="s">
        <v>25</v>
      </c>
      <c r="AN847" s="77" t="s">
        <v>106</v>
      </c>
      <c r="AO847" s="77" t="s">
        <v>107</v>
      </c>
      <c r="AP847" s="77" t="s">
        <v>108</v>
      </c>
      <c r="AQ847" s="77"/>
      <c r="AR847" s="79">
        <f>COUNTIF('Jalon + top _horaire passage'!A:A,A847)+IF(W847&lt;&gt;"",COUNTIF('Jalon + top _horaire passage'!A:A,W847),0)+IF(X847&lt;&gt;"",COUNTIF('Jalon + top _horaire passage'!A:A,X847),0)+IF(Y847&lt;&gt;"",COUNTIF('Jalon + top _horaire passage'!A:A,Y847),0)+IF(AA847&lt;&gt;"",COUNTIF('Jalon + top _horaire passage'!A:A,AA847),0)+IF(AB847&lt;&gt;"",COUNTIF('Jalon + top _horaire passage'!A:A,AB847),0)+IF(AD847&lt;&gt;"",COUNTIF('Jalon + top _horaire passage'!A:A,AD847),0)</f>
        <v>0</v>
      </c>
    </row>
    <row r="848" spans="1:44" x14ac:dyDescent="0.3">
      <c r="A848" s="77" t="s">
        <v>4495</v>
      </c>
      <c r="B848" s="159" t="s">
        <v>4490</v>
      </c>
      <c r="C848" s="78" t="s">
        <v>101</v>
      </c>
      <c r="D848" s="77" t="s">
        <v>42</v>
      </c>
      <c r="E848" s="77" t="s">
        <v>4495</v>
      </c>
      <c r="F848" s="77" t="s">
        <v>1471</v>
      </c>
      <c r="G848" s="77" t="s">
        <v>93</v>
      </c>
      <c r="H848" s="77" t="s">
        <v>44</v>
      </c>
      <c r="I848" s="77" t="s">
        <v>39</v>
      </c>
      <c r="J848" s="77" t="s">
        <v>19</v>
      </c>
      <c r="K848" s="78" t="s">
        <v>34</v>
      </c>
      <c r="L848" s="77" t="s">
        <v>98</v>
      </c>
      <c r="M848" s="74" t="s">
        <v>12473</v>
      </c>
      <c r="N848" s="74" t="s">
        <v>13</v>
      </c>
      <c r="O848" s="159"/>
      <c r="P848" s="77" t="s">
        <v>4496</v>
      </c>
      <c r="Q848" s="77" t="s">
        <v>30</v>
      </c>
      <c r="R848" s="77" t="s">
        <v>4495</v>
      </c>
      <c r="S848" s="77"/>
      <c r="T848" s="77"/>
      <c r="U848" s="77" t="s">
        <v>11385</v>
      </c>
      <c r="V848" s="74" t="s">
        <v>97</v>
      </c>
      <c r="W848" s="100"/>
      <c r="X848" s="99"/>
      <c r="Y848" s="99"/>
      <c r="Z848" s="100"/>
      <c r="AA848" s="99" t="s">
        <v>4499</v>
      </c>
      <c r="AB848" s="99"/>
      <c r="AC848" s="100" t="s">
        <v>4497</v>
      </c>
      <c r="AD848" s="100" t="s">
        <v>4498</v>
      </c>
      <c r="AE848" s="83"/>
      <c r="AF848" s="54"/>
      <c r="AG848" s="78" t="s">
        <v>10997</v>
      </c>
      <c r="AH848" s="77" t="s">
        <v>20</v>
      </c>
      <c r="AI848" s="77" t="s">
        <v>102</v>
      </c>
      <c r="AJ848" s="77" t="s">
        <v>103</v>
      </c>
      <c r="AK848" s="77" t="s">
        <v>104</v>
      </c>
      <c r="AL848" s="77" t="s">
        <v>105</v>
      </c>
      <c r="AM848" s="77" t="s">
        <v>25</v>
      </c>
      <c r="AN848" s="77" t="s">
        <v>106</v>
      </c>
      <c r="AO848" s="77" t="s">
        <v>107</v>
      </c>
      <c r="AP848" s="77" t="s">
        <v>108</v>
      </c>
      <c r="AQ848" s="77"/>
      <c r="AR848" s="79">
        <f>COUNTIF('Jalon + top _horaire passage'!A:A,A848)+IF(W848&lt;&gt;"",COUNTIF('Jalon + top _horaire passage'!A:A,W848),0)+IF(X848&lt;&gt;"",COUNTIF('Jalon + top _horaire passage'!A:A,X848),0)+IF(Y848&lt;&gt;"",COUNTIF('Jalon + top _horaire passage'!A:A,Y848),0)+IF(AA848&lt;&gt;"",COUNTIF('Jalon + top _horaire passage'!A:A,AA848),0)+IF(AB848&lt;&gt;"",COUNTIF('Jalon + top _horaire passage'!A:A,AB848),0)+IF(AD848&lt;&gt;"",COUNTIF('Jalon + top _horaire passage'!A:A,AD848),0)</f>
        <v>0</v>
      </c>
    </row>
    <row r="849" spans="1:44" x14ac:dyDescent="0.3">
      <c r="A849" s="77" t="s">
        <v>4500</v>
      </c>
      <c r="B849" s="159" t="s">
        <v>4501</v>
      </c>
      <c r="C849" s="78" t="s">
        <v>101</v>
      </c>
      <c r="D849" s="77" t="s">
        <v>42</v>
      </c>
      <c r="E849" s="77" t="s">
        <v>4500</v>
      </c>
      <c r="F849" s="77" t="s">
        <v>1471</v>
      </c>
      <c r="G849" s="77" t="s">
        <v>93</v>
      </c>
      <c r="H849" s="77" t="s">
        <v>44</v>
      </c>
      <c r="I849" s="77" t="s">
        <v>39</v>
      </c>
      <c r="J849" s="77" t="s">
        <v>19</v>
      </c>
      <c r="K849" s="78" t="s">
        <v>34</v>
      </c>
      <c r="L849" s="77" t="s">
        <v>98</v>
      </c>
      <c r="M849" s="74" t="s">
        <v>12473</v>
      </c>
      <c r="N849" s="74" t="s">
        <v>13</v>
      </c>
      <c r="O849" s="159"/>
      <c r="P849" s="77" t="s">
        <v>4502</v>
      </c>
      <c r="Q849" s="77" t="s">
        <v>30</v>
      </c>
      <c r="R849" s="77" t="s">
        <v>4500</v>
      </c>
      <c r="S849" s="77"/>
      <c r="T849" s="77"/>
      <c r="U849" s="77" t="s">
        <v>11386</v>
      </c>
      <c r="V849" s="74" t="s">
        <v>97</v>
      </c>
      <c r="W849" s="100"/>
      <c r="X849" s="99"/>
      <c r="Y849" s="99"/>
      <c r="Z849" s="100"/>
      <c r="AA849" s="99" t="s">
        <v>4506</v>
      </c>
      <c r="AB849" s="99"/>
      <c r="AC849" s="100" t="s">
        <v>4504</v>
      </c>
      <c r="AD849" s="100" t="s">
        <v>4505</v>
      </c>
      <c r="AE849" s="83"/>
      <c r="AF849" s="54"/>
      <c r="AG849" s="78" t="s">
        <v>10997</v>
      </c>
      <c r="AH849" s="77" t="s">
        <v>20</v>
      </c>
      <c r="AI849" s="77" t="s">
        <v>102</v>
      </c>
      <c r="AJ849" s="77" t="s">
        <v>103</v>
      </c>
      <c r="AK849" s="77" t="s">
        <v>104</v>
      </c>
      <c r="AL849" s="77" t="s">
        <v>105</v>
      </c>
      <c r="AM849" s="77" t="s">
        <v>25</v>
      </c>
      <c r="AN849" s="77" t="s">
        <v>106</v>
      </c>
      <c r="AO849" s="77" t="s">
        <v>107</v>
      </c>
      <c r="AP849" s="77" t="s">
        <v>108</v>
      </c>
      <c r="AQ849" s="77"/>
      <c r="AR849" s="79">
        <f>COUNTIF('Jalon + top _horaire passage'!A:A,A849)+IF(W849&lt;&gt;"",COUNTIF('Jalon + top _horaire passage'!A:A,W849),0)+IF(X849&lt;&gt;"",COUNTIF('Jalon + top _horaire passage'!A:A,X849),0)+IF(Y849&lt;&gt;"",COUNTIF('Jalon + top _horaire passage'!A:A,Y849),0)+IF(AA849&lt;&gt;"",COUNTIF('Jalon + top _horaire passage'!A:A,AA849),0)+IF(AB849&lt;&gt;"",COUNTIF('Jalon + top _horaire passage'!A:A,AB849),0)+IF(AD849&lt;&gt;"",COUNTIF('Jalon + top _horaire passage'!A:A,AD849),0)</f>
        <v>0</v>
      </c>
    </row>
    <row r="850" spans="1:44" x14ac:dyDescent="0.3">
      <c r="A850" s="77" t="s">
        <v>4507</v>
      </c>
      <c r="B850" s="159" t="s">
        <v>4508</v>
      </c>
      <c r="C850" s="78" t="s">
        <v>101</v>
      </c>
      <c r="D850" s="77" t="s">
        <v>42</v>
      </c>
      <c r="E850" s="77" t="s">
        <v>4507</v>
      </c>
      <c r="F850" s="77" t="s">
        <v>1471</v>
      </c>
      <c r="G850" s="77" t="s">
        <v>93</v>
      </c>
      <c r="H850" s="77" t="s">
        <v>44</v>
      </c>
      <c r="I850" s="77" t="s">
        <v>39</v>
      </c>
      <c r="J850" s="77" t="s">
        <v>19</v>
      </c>
      <c r="K850" s="78" t="s">
        <v>34</v>
      </c>
      <c r="L850" s="77" t="s">
        <v>98</v>
      </c>
      <c r="M850" s="74" t="s">
        <v>12473</v>
      </c>
      <c r="N850" s="74" t="s">
        <v>13</v>
      </c>
      <c r="O850" s="159"/>
      <c r="P850" s="77" t="s">
        <v>4509</v>
      </c>
      <c r="Q850" s="77" t="s">
        <v>30</v>
      </c>
      <c r="R850" s="77" t="s">
        <v>4507</v>
      </c>
      <c r="S850" s="77"/>
      <c r="T850" s="77"/>
      <c r="U850" s="77" t="s">
        <v>11387</v>
      </c>
      <c r="V850" s="74" t="s">
        <v>97</v>
      </c>
      <c r="W850" s="100"/>
      <c r="X850" s="99"/>
      <c r="Y850" s="99"/>
      <c r="Z850" s="100"/>
      <c r="AA850" s="99" t="s">
        <v>4512</v>
      </c>
      <c r="AB850" s="99"/>
      <c r="AC850" s="100" t="s">
        <v>4510</v>
      </c>
      <c r="AD850" s="100" t="s">
        <v>4511</v>
      </c>
      <c r="AE850" s="83"/>
      <c r="AF850" s="54"/>
      <c r="AG850" s="78" t="s">
        <v>10997</v>
      </c>
      <c r="AH850" s="77" t="s">
        <v>20</v>
      </c>
      <c r="AI850" s="77" t="s">
        <v>102</v>
      </c>
      <c r="AJ850" s="77" t="s">
        <v>103</v>
      </c>
      <c r="AK850" s="77" t="s">
        <v>104</v>
      </c>
      <c r="AL850" s="77" t="s">
        <v>105</v>
      </c>
      <c r="AM850" s="77" t="s">
        <v>25</v>
      </c>
      <c r="AN850" s="77" t="s">
        <v>106</v>
      </c>
      <c r="AO850" s="77" t="s">
        <v>107</v>
      </c>
      <c r="AP850" s="77" t="s">
        <v>108</v>
      </c>
      <c r="AQ850" s="77"/>
      <c r="AR850" s="79">
        <f>COUNTIF('Jalon + top _horaire passage'!A:A,A850)+IF(W850&lt;&gt;"",COUNTIF('Jalon + top _horaire passage'!A:A,W850),0)+IF(X850&lt;&gt;"",COUNTIF('Jalon + top _horaire passage'!A:A,X850),0)+IF(Y850&lt;&gt;"",COUNTIF('Jalon + top _horaire passage'!A:A,Y850),0)+IF(AA850&lt;&gt;"",COUNTIF('Jalon + top _horaire passage'!A:A,AA850),0)+IF(AB850&lt;&gt;"",COUNTIF('Jalon + top _horaire passage'!A:A,AB850),0)+IF(AD850&lt;&gt;"",COUNTIF('Jalon + top _horaire passage'!A:A,AD850),0)</f>
        <v>0</v>
      </c>
    </row>
    <row r="851" spans="1:44" x14ac:dyDescent="0.3">
      <c r="A851" s="77" t="s">
        <v>4513</v>
      </c>
      <c r="B851" s="159" t="s">
        <v>4514</v>
      </c>
      <c r="C851" s="78" t="s">
        <v>101</v>
      </c>
      <c r="D851" s="77" t="s">
        <v>42</v>
      </c>
      <c r="E851" s="77" t="s">
        <v>4513</v>
      </c>
      <c r="F851" s="77" t="s">
        <v>1471</v>
      </c>
      <c r="G851" s="77" t="s">
        <v>93</v>
      </c>
      <c r="H851" s="77" t="s">
        <v>44</v>
      </c>
      <c r="I851" s="77" t="s">
        <v>39</v>
      </c>
      <c r="J851" s="77" t="s">
        <v>19</v>
      </c>
      <c r="K851" s="78" t="s">
        <v>34</v>
      </c>
      <c r="L851" s="77" t="s">
        <v>98</v>
      </c>
      <c r="M851" s="74" t="s">
        <v>12473</v>
      </c>
      <c r="N851" s="74" t="s">
        <v>13</v>
      </c>
      <c r="O851" s="159"/>
      <c r="P851" s="77" t="s">
        <v>4515</v>
      </c>
      <c r="Q851" s="77" t="s">
        <v>30</v>
      </c>
      <c r="R851" s="77" t="s">
        <v>4513</v>
      </c>
      <c r="S851" s="77"/>
      <c r="T851" s="77"/>
      <c r="U851" s="77" t="s">
        <v>11388</v>
      </c>
      <c r="V851" s="74" t="s">
        <v>97</v>
      </c>
      <c r="W851" s="100"/>
      <c r="X851" s="99"/>
      <c r="Y851" s="99"/>
      <c r="Z851" s="100"/>
      <c r="AA851" s="99" t="s">
        <v>4518</v>
      </c>
      <c r="AB851" s="99"/>
      <c r="AC851" s="100" t="s">
        <v>4516</v>
      </c>
      <c r="AD851" s="100" t="s">
        <v>4517</v>
      </c>
      <c r="AE851" s="83"/>
      <c r="AF851" s="54"/>
      <c r="AG851" s="78" t="s">
        <v>10997</v>
      </c>
      <c r="AH851" s="77" t="s">
        <v>20</v>
      </c>
      <c r="AI851" s="77" t="s">
        <v>102</v>
      </c>
      <c r="AJ851" s="77" t="s">
        <v>103</v>
      </c>
      <c r="AK851" s="77" t="s">
        <v>104</v>
      </c>
      <c r="AL851" s="77" t="s">
        <v>105</v>
      </c>
      <c r="AM851" s="77" t="s">
        <v>25</v>
      </c>
      <c r="AN851" s="77" t="s">
        <v>106</v>
      </c>
      <c r="AO851" s="77" t="s">
        <v>107</v>
      </c>
      <c r="AP851" s="77" t="s">
        <v>108</v>
      </c>
      <c r="AQ851" s="77"/>
      <c r="AR851" s="79">
        <f>COUNTIF('Jalon + top _horaire passage'!A:A,A851)+IF(W851&lt;&gt;"",COUNTIF('Jalon + top _horaire passage'!A:A,W851),0)+IF(X851&lt;&gt;"",COUNTIF('Jalon + top _horaire passage'!A:A,X851),0)+IF(Y851&lt;&gt;"",COUNTIF('Jalon + top _horaire passage'!A:A,Y851),0)+IF(AA851&lt;&gt;"",COUNTIF('Jalon + top _horaire passage'!A:A,AA851),0)+IF(AB851&lt;&gt;"",COUNTIF('Jalon + top _horaire passage'!A:A,AB851),0)+IF(AD851&lt;&gt;"",COUNTIF('Jalon + top _horaire passage'!A:A,AD851),0)</f>
        <v>0</v>
      </c>
    </row>
    <row r="852" spans="1:44" x14ac:dyDescent="0.3">
      <c r="A852" s="77" t="s">
        <v>4519</v>
      </c>
      <c r="B852" s="159" t="s">
        <v>4520</v>
      </c>
      <c r="C852" s="78" t="s">
        <v>101</v>
      </c>
      <c r="D852" s="77" t="s">
        <v>42</v>
      </c>
      <c r="E852" s="77" t="s">
        <v>4519</v>
      </c>
      <c r="F852" s="77" t="s">
        <v>1471</v>
      </c>
      <c r="G852" s="77" t="s">
        <v>93</v>
      </c>
      <c r="H852" s="77" t="s">
        <v>44</v>
      </c>
      <c r="I852" s="77" t="s">
        <v>39</v>
      </c>
      <c r="J852" s="77" t="s">
        <v>237</v>
      </c>
      <c r="K852" s="78" t="s">
        <v>34</v>
      </c>
      <c r="L852" s="77" t="s">
        <v>98</v>
      </c>
      <c r="M852" s="74" t="s">
        <v>12473</v>
      </c>
      <c r="N852" s="74" t="s">
        <v>13</v>
      </c>
      <c r="O852" s="159"/>
      <c r="P852" s="77" t="s">
        <v>4521</v>
      </c>
      <c r="Q852" s="77" t="s">
        <v>30</v>
      </c>
      <c r="R852" s="77" t="s">
        <v>4519</v>
      </c>
      <c r="S852" s="77"/>
      <c r="T852" s="77"/>
      <c r="U852" s="77" t="s">
        <v>11389</v>
      </c>
      <c r="V852" s="74" t="s">
        <v>97</v>
      </c>
      <c r="W852" s="100"/>
      <c r="X852" s="99"/>
      <c r="Y852" s="99"/>
      <c r="Z852" s="100"/>
      <c r="AA852" s="99" t="s">
        <v>4524</v>
      </c>
      <c r="AB852" s="99"/>
      <c r="AC852" s="100" t="s">
        <v>4522</v>
      </c>
      <c r="AD852" s="100" t="s">
        <v>4523</v>
      </c>
      <c r="AE852" s="83"/>
      <c r="AF852" s="54"/>
      <c r="AG852" s="78" t="s">
        <v>10997</v>
      </c>
      <c r="AH852" s="77" t="s">
        <v>20</v>
      </c>
      <c r="AI852" s="77" t="s">
        <v>102</v>
      </c>
      <c r="AJ852" s="77" t="s">
        <v>103</v>
      </c>
      <c r="AK852" s="77" t="s">
        <v>104</v>
      </c>
      <c r="AL852" s="77" t="s">
        <v>105</v>
      </c>
      <c r="AM852" s="77" t="s">
        <v>25</v>
      </c>
      <c r="AN852" s="77" t="s">
        <v>106</v>
      </c>
      <c r="AO852" s="77" t="s">
        <v>107</v>
      </c>
      <c r="AP852" s="77" t="s">
        <v>108</v>
      </c>
      <c r="AQ852" s="77"/>
      <c r="AR852" s="79">
        <f>COUNTIF('Jalon + top _horaire passage'!A:A,A852)+IF(W852&lt;&gt;"",COUNTIF('Jalon + top _horaire passage'!A:A,W852),0)+IF(X852&lt;&gt;"",COUNTIF('Jalon + top _horaire passage'!A:A,X852),0)+IF(Y852&lt;&gt;"",COUNTIF('Jalon + top _horaire passage'!A:A,Y852),0)+IF(AA852&lt;&gt;"",COUNTIF('Jalon + top _horaire passage'!A:A,AA852),0)+IF(AB852&lt;&gt;"",COUNTIF('Jalon + top _horaire passage'!A:A,AB852),0)+IF(AD852&lt;&gt;"",COUNTIF('Jalon + top _horaire passage'!A:A,AD852),0)</f>
        <v>0</v>
      </c>
    </row>
    <row r="853" spans="1:44" x14ac:dyDescent="0.3">
      <c r="A853" s="77" t="s">
        <v>4525</v>
      </c>
      <c r="B853" s="159" t="s">
        <v>4526</v>
      </c>
      <c r="C853" s="78" t="s">
        <v>101</v>
      </c>
      <c r="D853" s="77" t="s">
        <v>42</v>
      </c>
      <c r="E853" s="77" t="s">
        <v>4525</v>
      </c>
      <c r="F853" s="77" t="s">
        <v>1471</v>
      </c>
      <c r="G853" s="77" t="s">
        <v>93</v>
      </c>
      <c r="H853" s="77" t="s">
        <v>44</v>
      </c>
      <c r="I853" s="77" t="s">
        <v>39</v>
      </c>
      <c r="J853" s="77" t="s">
        <v>19</v>
      </c>
      <c r="K853" s="78" t="s">
        <v>34</v>
      </c>
      <c r="L853" s="77" t="s">
        <v>98</v>
      </c>
      <c r="M853" s="74" t="s">
        <v>12473</v>
      </c>
      <c r="N853" s="74" t="s">
        <v>13</v>
      </c>
      <c r="O853" s="159" t="s">
        <v>12470</v>
      </c>
      <c r="P853" s="77" t="s">
        <v>4527</v>
      </c>
      <c r="Q853" s="77" t="s">
        <v>30</v>
      </c>
      <c r="R853" s="77" t="s">
        <v>4525</v>
      </c>
      <c r="S853" s="77"/>
      <c r="T853" s="77"/>
      <c r="U853" s="77" t="s">
        <v>11390</v>
      </c>
      <c r="V853" s="74" t="s">
        <v>97</v>
      </c>
      <c r="W853" s="100"/>
      <c r="X853" s="99"/>
      <c r="Y853" s="99"/>
      <c r="Z853" s="100"/>
      <c r="AA853" s="99" t="s">
        <v>4531</v>
      </c>
      <c r="AB853" s="99"/>
      <c r="AC853" s="100" t="s">
        <v>4529</v>
      </c>
      <c r="AD853" s="100" t="s">
        <v>4530</v>
      </c>
      <c r="AE853" s="83"/>
      <c r="AF853" s="54"/>
      <c r="AG853" s="78" t="s">
        <v>10997</v>
      </c>
      <c r="AH853" s="77" t="s">
        <v>20</v>
      </c>
      <c r="AI853" s="77" t="s">
        <v>102</v>
      </c>
      <c r="AJ853" s="77" t="s">
        <v>103</v>
      </c>
      <c r="AK853" s="77" t="s">
        <v>104</v>
      </c>
      <c r="AL853" s="77" t="s">
        <v>105</v>
      </c>
      <c r="AM853" s="77" t="s">
        <v>25</v>
      </c>
      <c r="AN853" s="77" t="s">
        <v>106</v>
      </c>
      <c r="AO853" s="77" t="s">
        <v>107</v>
      </c>
      <c r="AP853" s="77" t="s">
        <v>108</v>
      </c>
      <c r="AQ853" s="77"/>
      <c r="AR853" s="79">
        <f>COUNTIF('Jalon + top _horaire passage'!A:A,A853)+IF(W853&lt;&gt;"",COUNTIF('Jalon + top _horaire passage'!A:A,W853),0)+IF(X853&lt;&gt;"",COUNTIF('Jalon + top _horaire passage'!A:A,X853),0)+IF(Y853&lt;&gt;"",COUNTIF('Jalon + top _horaire passage'!A:A,Y853),0)+IF(AA853&lt;&gt;"",COUNTIF('Jalon + top _horaire passage'!A:A,AA853),0)+IF(AB853&lt;&gt;"",COUNTIF('Jalon + top _horaire passage'!A:A,AB853),0)+IF(AD853&lt;&gt;"",COUNTIF('Jalon + top _horaire passage'!A:A,AD853),0)</f>
        <v>0</v>
      </c>
    </row>
    <row r="854" spans="1:44" x14ac:dyDescent="0.3">
      <c r="A854" s="77" t="s">
        <v>4532</v>
      </c>
      <c r="B854" s="159" t="s">
        <v>4533</v>
      </c>
      <c r="C854" s="78" t="s">
        <v>101</v>
      </c>
      <c r="D854" s="77" t="s">
        <v>42</v>
      </c>
      <c r="E854" s="77" t="s">
        <v>4532</v>
      </c>
      <c r="F854" s="77" t="s">
        <v>1471</v>
      </c>
      <c r="G854" s="77" t="s">
        <v>93</v>
      </c>
      <c r="H854" s="77" t="s">
        <v>44</v>
      </c>
      <c r="I854" s="77" t="s">
        <v>39</v>
      </c>
      <c r="J854" s="77" t="s">
        <v>19</v>
      </c>
      <c r="K854" s="78" t="s">
        <v>34</v>
      </c>
      <c r="L854" s="77" t="s">
        <v>98</v>
      </c>
      <c r="M854" s="74" t="s">
        <v>12473</v>
      </c>
      <c r="N854" s="74" t="s">
        <v>13</v>
      </c>
      <c r="O854" s="159"/>
      <c r="P854" s="77" t="s">
        <v>4534</v>
      </c>
      <c r="Q854" s="77" t="s">
        <v>30</v>
      </c>
      <c r="R854" s="77" t="s">
        <v>4532</v>
      </c>
      <c r="S854" s="77"/>
      <c r="T854" s="77"/>
      <c r="U854" s="77" t="s">
        <v>11365</v>
      </c>
      <c r="V854" s="74" t="s">
        <v>97</v>
      </c>
      <c r="W854" s="100"/>
      <c r="X854" s="99"/>
      <c r="Y854" s="99"/>
      <c r="Z854" s="100"/>
      <c r="AA854" s="99" t="s">
        <v>4537</v>
      </c>
      <c r="AB854" s="99"/>
      <c r="AC854" s="100" t="s">
        <v>4535</v>
      </c>
      <c r="AD854" s="100" t="s">
        <v>4536</v>
      </c>
      <c r="AE854" s="83"/>
      <c r="AF854" s="54"/>
      <c r="AG854" s="78" t="s">
        <v>10997</v>
      </c>
      <c r="AH854" s="77" t="s">
        <v>20</v>
      </c>
      <c r="AI854" s="77" t="s">
        <v>102</v>
      </c>
      <c r="AJ854" s="77" t="s">
        <v>103</v>
      </c>
      <c r="AK854" s="77" t="s">
        <v>104</v>
      </c>
      <c r="AL854" s="77" t="s">
        <v>105</v>
      </c>
      <c r="AM854" s="77" t="s">
        <v>25</v>
      </c>
      <c r="AN854" s="77" t="s">
        <v>106</v>
      </c>
      <c r="AO854" s="77" t="s">
        <v>107</v>
      </c>
      <c r="AP854" s="77" t="s">
        <v>108</v>
      </c>
      <c r="AQ854" s="77"/>
      <c r="AR854" s="79">
        <f>COUNTIF('Jalon + top _horaire passage'!A:A,A854)+IF(W854&lt;&gt;"",COUNTIF('Jalon + top _horaire passage'!A:A,W854),0)+IF(X854&lt;&gt;"",COUNTIF('Jalon + top _horaire passage'!A:A,X854),0)+IF(Y854&lt;&gt;"",COUNTIF('Jalon + top _horaire passage'!A:A,Y854),0)+IF(AA854&lt;&gt;"",COUNTIF('Jalon + top _horaire passage'!A:A,AA854),0)+IF(AB854&lt;&gt;"",COUNTIF('Jalon + top _horaire passage'!A:A,AB854),0)+IF(AD854&lt;&gt;"",COUNTIF('Jalon + top _horaire passage'!A:A,AD854),0)</f>
        <v>0</v>
      </c>
    </row>
    <row r="855" spans="1:44" x14ac:dyDescent="0.3">
      <c r="A855" s="77" t="s">
        <v>4538</v>
      </c>
      <c r="B855" s="159" t="s">
        <v>4539</v>
      </c>
      <c r="C855" s="78" t="s">
        <v>101</v>
      </c>
      <c r="D855" s="77" t="s">
        <v>42</v>
      </c>
      <c r="E855" s="77" t="s">
        <v>4538</v>
      </c>
      <c r="F855" s="77" t="s">
        <v>1471</v>
      </c>
      <c r="G855" s="77" t="s">
        <v>93</v>
      </c>
      <c r="H855" s="77" t="s">
        <v>44</v>
      </c>
      <c r="I855" s="77" t="s">
        <v>39</v>
      </c>
      <c r="J855" s="77" t="s">
        <v>19</v>
      </c>
      <c r="K855" s="78" t="s">
        <v>34</v>
      </c>
      <c r="L855" s="77" t="s">
        <v>98</v>
      </c>
      <c r="M855" s="74" t="s">
        <v>12473</v>
      </c>
      <c r="N855" s="74" t="s">
        <v>13</v>
      </c>
      <c r="O855" s="159"/>
      <c r="P855" s="77" t="s">
        <v>4540</v>
      </c>
      <c r="Q855" s="77" t="s">
        <v>30</v>
      </c>
      <c r="R855" s="77" t="s">
        <v>4538</v>
      </c>
      <c r="S855" s="77"/>
      <c r="T855" s="77"/>
      <c r="U855" s="77" t="s">
        <v>11366</v>
      </c>
      <c r="V855" s="74" t="s">
        <v>97</v>
      </c>
      <c r="W855" s="100"/>
      <c r="X855" s="99"/>
      <c r="Y855" s="99"/>
      <c r="Z855" s="100"/>
      <c r="AA855" s="99" t="s">
        <v>4543</v>
      </c>
      <c r="AB855" s="99"/>
      <c r="AC855" s="100" t="s">
        <v>4541</v>
      </c>
      <c r="AD855" s="100" t="s">
        <v>4542</v>
      </c>
      <c r="AE855" s="83"/>
      <c r="AF855" s="54"/>
      <c r="AG855" s="78" t="s">
        <v>10997</v>
      </c>
      <c r="AH855" s="77" t="s">
        <v>20</v>
      </c>
      <c r="AI855" s="77" t="s">
        <v>102</v>
      </c>
      <c r="AJ855" s="77" t="s">
        <v>103</v>
      </c>
      <c r="AK855" s="77" t="s">
        <v>104</v>
      </c>
      <c r="AL855" s="77" t="s">
        <v>105</v>
      </c>
      <c r="AM855" s="77" t="s">
        <v>25</v>
      </c>
      <c r="AN855" s="77" t="s">
        <v>106</v>
      </c>
      <c r="AO855" s="77" t="s">
        <v>107</v>
      </c>
      <c r="AP855" s="77" t="s">
        <v>108</v>
      </c>
      <c r="AQ855" s="77"/>
      <c r="AR855" s="79">
        <f>COUNTIF('Jalon + top _horaire passage'!A:A,A855)+IF(W855&lt;&gt;"",COUNTIF('Jalon + top _horaire passage'!A:A,W855),0)+IF(X855&lt;&gt;"",COUNTIF('Jalon + top _horaire passage'!A:A,X855),0)+IF(Y855&lt;&gt;"",COUNTIF('Jalon + top _horaire passage'!A:A,Y855),0)+IF(AA855&lt;&gt;"",COUNTIF('Jalon + top _horaire passage'!A:A,AA855),0)+IF(AB855&lt;&gt;"",COUNTIF('Jalon + top _horaire passage'!A:A,AB855),0)+IF(AD855&lt;&gt;"",COUNTIF('Jalon + top _horaire passage'!A:A,AD855),0)</f>
        <v>0</v>
      </c>
    </row>
    <row r="856" spans="1:44" x14ac:dyDescent="0.3">
      <c r="A856" s="77" t="s">
        <v>4544</v>
      </c>
      <c r="B856" s="159" t="s">
        <v>4545</v>
      </c>
      <c r="C856" s="78" t="s">
        <v>101</v>
      </c>
      <c r="D856" s="77" t="s">
        <v>42</v>
      </c>
      <c r="E856" s="77" t="s">
        <v>4544</v>
      </c>
      <c r="F856" s="77" t="s">
        <v>1471</v>
      </c>
      <c r="G856" s="77" t="s">
        <v>93</v>
      </c>
      <c r="H856" s="77" t="s">
        <v>44</v>
      </c>
      <c r="I856" s="77" t="s">
        <v>39</v>
      </c>
      <c r="J856" s="77" t="s">
        <v>19</v>
      </c>
      <c r="K856" s="78" t="s">
        <v>34</v>
      </c>
      <c r="L856" s="77" t="s">
        <v>98</v>
      </c>
      <c r="M856" s="74" t="s">
        <v>12473</v>
      </c>
      <c r="N856" s="74" t="s">
        <v>13</v>
      </c>
      <c r="O856" s="159"/>
      <c r="P856" s="77" t="s">
        <v>4546</v>
      </c>
      <c r="Q856" s="77" t="s">
        <v>30</v>
      </c>
      <c r="R856" s="77" t="s">
        <v>4544</v>
      </c>
      <c r="S856" s="77"/>
      <c r="T856" s="77"/>
      <c r="U856" s="77" t="s">
        <v>11367</v>
      </c>
      <c r="V856" s="74" t="s">
        <v>97</v>
      </c>
      <c r="W856" s="100"/>
      <c r="X856" s="99"/>
      <c r="Y856" s="99"/>
      <c r="Z856" s="100"/>
      <c r="AA856" s="99" t="s">
        <v>4549</v>
      </c>
      <c r="AB856" s="99"/>
      <c r="AC856" s="100" t="s">
        <v>4547</v>
      </c>
      <c r="AD856" s="100" t="s">
        <v>4548</v>
      </c>
      <c r="AE856" s="83"/>
      <c r="AF856" s="54"/>
      <c r="AG856" s="78" t="s">
        <v>10997</v>
      </c>
      <c r="AH856" s="77" t="s">
        <v>20</v>
      </c>
      <c r="AI856" s="77" t="s">
        <v>102</v>
      </c>
      <c r="AJ856" s="77" t="s">
        <v>103</v>
      </c>
      <c r="AK856" s="77" t="s">
        <v>104</v>
      </c>
      <c r="AL856" s="77" t="s">
        <v>105</v>
      </c>
      <c r="AM856" s="77" t="s">
        <v>25</v>
      </c>
      <c r="AN856" s="77" t="s">
        <v>106</v>
      </c>
      <c r="AO856" s="77" t="s">
        <v>107</v>
      </c>
      <c r="AP856" s="77" t="s">
        <v>108</v>
      </c>
      <c r="AQ856" s="77"/>
      <c r="AR856" s="79">
        <f>COUNTIF('Jalon + top _horaire passage'!A:A,A856)+IF(W856&lt;&gt;"",COUNTIF('Jalon + top _horaire passage'!A:A,W856),0)+IF(X856&lt;&gt;"",COUNTIF('Jalon + top _horaire passage'!A:A,X856),0)+IF(Y856&lt;&gt;"",COUNTIF('Jalon + top _horaire passage'!A:A,Y856),0)+IF(AA856&lt;&gt;"",COUNTIF('Jalon + top _horaire passage'!A:A,AA856),0)+IF(AB856&lt;&gt;"",COUNTIF('Jalon + top _horaire passage'!A:A,AB856),0)+IF(AD856&lt;&gt;"",COUNTIF('Jalon + top _horaire passage'!A:A,AD856),0)</f>
        <v>0</v>
      </c>
    </row>
    <row r="857" spans="1:44" x14ac:dyDescent="0.3">
      <c r="A857" s="77" t="s">
        <v>4550</v>
      </c>
      <c r="B857" s="159" t="s">
        <v>4551</v>
      </c>
      <c r="C857" s="78" t="s">
        <v>101</v>
      </c>
      <c r="D857" s="77" t="s">
        <v>42</v>
      </c>
      <c r="E857" s="77" t="s">
        <v>4550</v>
      </c>
      <c r="F857" s="77" t="s">
        <v>1471</v>
      </c>
      <c r="G857" s="77" t="s">
        <v>93</v>
      </c>
      <c r="H857" s="77" t="s">
        <v>44</v>
      </c>
      <c r="I857" s="77" t="s">
        <v>39</v>
      </c>
      <c r="J857" s="77" t="s">
        <v>19</v>
      </c>
      <c r="K857" s="78" t="s">
        <v>34</v>
      </c>
      <c r="L857" s="77" t="s">
        <v>98</v>
      </c>
      <c r="M857" s="74" t="s">
        <v>12473</v>
      </c>
      <c r="N857" s="74" t="s">
        <v>13</v>
      </c>
      <c r="O857" s="159"/>
      <c r="P857" s="77" t="s">
        <v>4552</v>
      </c>
      <c r="Q857" s="77" t="s">
        <v>30</v>
      </c>
      <c r="R857" s="77" t="s">
        <v>4550</v>
      </c>
      <c r="S857" s="77"/>
      <c r="T857" s="77"/>
      <c r="U857" s="77" t="s">
        <v>11368</v>
      </c>
      <c r="V857" s="74" t="s">
        <v>97</v>
      </c>
      <c r="W857" s="100"/>
      <c r="X857" s="99"/>
      <c r="Y857" s="99"/>
      <c r="Z857" s="100"/>
      <c r="AA857" s="99" t="s">
        <v>4555</v>
      </c>
      <c r="AB857" s="99"/>
      <c r="AC857" s="100" t="s">
        <v>4553</v>
      </c>
      <c r="AD857" s="100" t="s">
        <v>4554</v>
      </c>
      <c r="AE857" s="83"/>
      <c r="AF857" s="54"/>
      <c r="AG857" s="78" t="s">
        <v>10997</v>
      </c>
      <c r="AH857" s="77" t="s">
        <v>20</v>
      </c>
      <c r="AI857" s="77" t="s">
        <v>102</v>
      </c>
      <c r="AJ857" s="77" t="s">
        <v>103</v>
      </c>
      <c r="AK857" s="77" t="s">
        <v>104</v>
      </c>
      <c r="AL857" s="77" t="s">
        <v>105</v>
      </c>
      <c r="AM857" s="77" t="s">
        <v>25</v>
      </c>
      <c r="AN857" s="77" t="s">
        <v>106</v>
      </c>
      <c r="AO857" s="77" t="s">
        <v>107</v>
      </c>
      <c r="AP857" s="77" t="s">
        <v>108</v>
      </c>
      <c r="AQ857" s="77"/>
      <c r="AR857" s="79">
        <f>COUNTIF('Jalon + top _horaire passage'!A:A,A857)+IF(W857&lt;&gt;"",COUNTIF('Jalon + top _horaire passage'!A:A,W857),0)+IF(X857&lt;&gt;"",COUNTIF('Jalon + top _horaire passage'!A:A,X857),0)+IF(Y857&lt;&gt;"",COUNTIF('Jalon + top _horaire passage'!A:A,Y857),0)+IF(AA857&lt;&gt;"",COUNTIF('Jalon + top _horaire passage'!A:A,AA857),0)+IF(AB857&lt;&gt;"",COUNTIF('Jalon + top _horaire passage'!A:A,AB857),0)+IF(AD857&lt;&gt;"",COUNTIF('Jalon + top _horaire passage'!A:A,AD857),0)</f>
        <v>0</v>
      </c>
    </row>
    <row r="858" spans="1:44" x14ac:dyDescent="0.3">
      <c r="A858" s="77" t="s">
        <v>4556</v>
      </c>
      <c r="B858" s="159" t="s">
        <v>4557</v>
      </c>
      <c r="C858" s="78" t="s">
        <v>101</v>
      </c>
      <c r="D858" s="77" t="s">
        <v>42</v>
      </c>
      <c r="E858" s="77" t="s">
        <v>4556</v>
      </c>
      <c r="F858" s="77" t="s">
        <v>1471</v>
      </c>
      <c r="G858" s="77" t="s">
        <v>93</v>
      </c>
      <c r="H858" s="77" t="s">
        <v>44</v>
      </c>
      <c r="I858" s="77" t="s">
        <v>39</v>
      </c>
      <c r="J858" s="77" t="s">
        <v>19</v>
      </c>
      <c r="K858" s="78" t="s">
        <v>34</v>
      </c>
      <c r="L858" s="77" t="s">
        <v>98</v>
      </c>
      <c r="M858" s="74" t="s">
        <v>12473</v>
      </c>
      <c r="N858" s="74" t="s">
        <v>13</v>
      </c>
      <c r="O858" s="159" t="s">
        <v>12470</v>
      </c>
      <c r="P858" s="77" t="s">
        <v>4558</v>
      </c>
      <c r="Q858" s="77" t="s">
        <v>30</v>
      </c>
      <c r="R858" s="77" t="s">
        <v>4556</v>
      </c>
      <c r="S858" s="77"/>
      <c r="T858" s="77"/>
      <c r="U858" s="77" t="s">
        <v>11369</v>
      </c>
      <c r="V858" s="74" t="s">
        <v>97</v>
      </c>
      <c r="W858" s="100"/>
      <c r="X858" s="99"/>
      <c r="Y858" s="99"/>
      <c r="Z858" s="100"/>
      <c r="AA858" s="99" t="s">
        <v>4561</v>
      </c>
      <c r="AB858" s="99"/>
      <c r="AC858" s="100" t="s">
        <v>4559</v>
      </c>
      <c r="AD858" s="100" t="s">
        <v>4560</v>
      </c>
      <c r="AE858" s="83"/>
      <c r="AF858" s="54"/>
      <c r="AG858" s="78" t="s">
        <v>10997</v>
      </c>
      <c r="AH858" s="77" t="s">
        <v>20</v>
      </c>
      <c r="AI858" s="77" t="s">
        <v>102</v>
      </c>
      <c r="AJ858" s="77" t="s">
        <v>103</v>
      </c>
      <c r="AK858" s="77" t="s">
        <v>104</v>
      </c>
      <c r="AL858" s="77" t="s">
        <v>105</v>
      </c>
      <c r="AM858" s="77" t="s">
        <v>25</v>
      </c>
      <c r="AN858" s="77" t="s">
        <v>106</v>
      </c>
      <c r="AO858" s="77" t="s">
        <v>107</v>
      </c>
      <c r="AP858" s="77" t="s">
        <v>108</v>
      </c>
      <c r="AQ858" s="77"/>
      <c r="AR858" s="79">
        <f>COUNTIF('Jalon + top _horaire passage'!A:A,A858)+IF(W858&lt;&gt;"",COUNTIF('Jalon + top _horaire passage'!A:A,W858),0)+IF(X858&lt;&gt;"",COUNTIF('Jalon + top _horaire passage'!A:A,X858),0)+IF(Y858&lt;&gt;"",COUNTIF('Jalon + top _horaire passage'!A:A,Y858),0)+IF(AA858&lt;&gt;"",COUNTIF('Jalon + top _horaire passage'!A:A,AA858),0)+IF(AB858&lt;&gt;"",COUNTIF('Jalon + top _horaire passage'!A:A,AB858),0)+IF(AD858&lt;&gt;"",COUNTIF('Jalon + top _horaire passage'!A:A,AD858),0)</f>
        <v>0</v>
      </c>
    </row>
    <row r="859" spans="1:44" x14ac:dyDescent="0.3">
      <c r="A859" s="77" t="s">
        <v>4562</v>
      </c>
      <c r="B859" s="159" t="s">
        <v>4563</v>
      </c>
      <c r="C859" s="78" t="s">
        <v>101</v>
      </c>
      <c r="D859" s="77" t="s">
        <v>42</v>
      </c>
      <c r="E859" s="77" t="s">
        <v>4562</v>
      </c>
      <c r="F859" s="77" t="s">
        <v>1471</v>
      </c>
      <c r="G859" s="77" t="s">
        <v>93</v>
      </c>
      <c r="H859" s="77" t="s">
        <v>44</v>
      </c>
      <c r="I859" s="77" t="s">
        <v>39</v>
      </c>
      <c r="J859" s="77" t="s">
        <v>19</v>
      </c>
      <c r="K859" s="78" t="s">
        <v>34</v>
      </c>
      <c r="L859" s="77" t="s">
        <v>98</v>
      </c>
      <c r="M859" s="74" t="s">
        <v>12473</v>
      </c>
      <c r="N859" s="74" t="s">
        <v>13</v>
      </c>
      <c r="O859" s="159"/>
      <c r="P859" s="77" t="s">
        <v>4564</v>
      </c>
      <c r="Q859" s="77" t="s">
        <v>30</v>
      </c>
      <c r="R859" s="77" t="s">
        <v>4562</v>
      </c>
      <c r="S859" s="77"/>
      <c r="T859" s="77"/>
      <c r="U859" s="77" t="s">
        <v>11370</v>
      </c>
      <c r="V859" s="74" t="s">
        <v>97</v>
      </c>
      <c r="W859" s="100"/>
      <c r="X859" s="99"/>
      <c r="Y859" s="99"/>
      <c r="Z859" s="100"/>
      <c r="AA859" s="99" t="s">
        <v>4567</v>
      </c>
      <c r="AB859" s="99"/>
      <c r="AC859" s="100" t="s">
        <v>4565</v>
      </c>
      <c r="AD859" s="100" t="s">
        <v>4566</v>
      </c>
      <c r="AE859" s="83"/>
      <c r="AF859" s="54"/>
      <c r="AG859" s="78" t="s">
        <v>10997</v>
      </c>
      <c r="AH859" s="77" t="s">
        <v>20</v>
      </c>
      <c r="AI859" s="77" t="s">
        <v>102</v>
      </c>
      <c r="AJ859" s="77" t="s">
        <v>103</v>
      </c>
      <c r="AK859" s="77" t="s">
        <v>104</v>
      </c>
      <c r="AL859" s="77" t="s">
        <v>105</v>
      </c>
      <c r="AM859" s="77" t="s">
        <v>25</v>
      </c>
      <c r="AN859" s="77" t="s">
        <v>106</v>
      </c>
      <c r="AO859" s="77" t="s">
        <v>107</v>
      </c>
      <c r="AP859" s="77" t="s">
        <v>108</v>
      </c>
      <c r="AQ859" s="77"/>
      <c r="AR859" s="79">
        <f>COUNTIF('Jalon + top _horaire passage'!A:A,A859)+IF(W859&lt;&gt;"",COUNTIF('Jalon + top _horaire passage'!A:A,W859),0)+IF(X859&lt;&gt;"",COUNTIF('Jalon + top _horaire passage'!A:A,X859),0)+IF(Y859&lt;&gt;"",COUNTIF('Jalon + top _horaire passage'!A:A,Y859),0)+IF(AA859&lt;&gt;"",COUNTIF('Jalon + top _horaire passage'!A:A,AA859),0)+IF(AB859&lt;&gt;"",COUNTIF('Jalon + top _horaire passage'!A:A,AB859),0)+IF(AD859&lt;&gt;"",COUNTIF('Jalon + top _horaire passage'!A:A,AD859),0)</f>
        <v>0</v>
      </c>
    </row>
    <row r="860" spans="1:44" x14ac:dyDescent="0.3">
      <c r="A860" s="77" t="s">
        <v>4568</v>
      </c>
      <c r="B860" s="159" t="s">
        <v>4563</v>
      </c>
      <c r="C860" s="78" t="s">
        <v>101</v>
      </c>
      <c r="D860" s="77" t="s">
        <v>42</v>
      </c>
      <c r="E860" s="77" t="s">
        <v>4568</v>
      </c>
      <c r="F860" s="77" t="s">
        <v>1471</v>
      </c>
      <c r="G860" s="77" t="s">
        <v>93</v>
      </c>
      <c r="H860" s="77" t="s">
        <v>44</v>
      </c>
      <c r="I860" s="77" t="s">
        <v>39</v>
      </c>
      <c r="J860" s="77" t="s">
        <v>19</v>
      </c>
      <c r="K860" s="78" t="s">
        <v>34</v>
      </c>
      <c r="L860" s="77" t="s">
        <v>98</v>
      </c>
      <c r="M860" s="74" t="s">
        <v>12473</v>
      </c>
      <c r="N860" s="74" t="s">
        <v>13</v>
      </c>
      <c r="O860" s="159"/>
      <c r="P860" s="77" t="s">
        <v>4569</v>
      </c>
      <c r="Q860" s="77" t="s">
        <v>30</v>
      </c>
      <c r="R860" s="77" t="s">
        <v>4568</v>
      </c>
      <c r="S860" s="77"/>
      <c r="T860" s="77"/>
      <c r="U860" s="77" t="s">
        <v>11371</v>
      </c>
      <c r="V860" s="74" t="s">
        <v>97</v>
      </c>
      <c r="W860" s="100"/>
      <c r="X860" s="99"/>
      <c r="Y860" s="99"/>
      <c r="Z860" s="100"/>
      <c r="AA860" s="99" t="s">
        <v>4572</v>
      </c>
      <c r="AB860" s="99"/>
      <c r="AC860" s="100" t="s">
        <v>4570</v>
      </c>
      <c r="AD860" s="100" t="s">
        <v>4571</v>
      </c>
      <c r="AE860" s="83"/>
      <c r="AF860" s="54"/>
      <c r="AG860" s="78" t="s">
        <v>10997</v>
      </c>
      <c r="AH860" s="77" t="s">
        <v>20</v>
      </c>
      <c r="AI860" s="77" t="s">
        <v>102</v>
      </c>
      <c r="AJ860" s="77" t="s">
        <v>103</v>
      </c>
      <c r="AK860" s="77" t="s">
        <v>104</v>
      </c>
      <c r="AL860" s="77" t="s">
        <v>105</v>
      </c>
      <c r="AM860" s="77" t="s">
        <v>25</v>
      </c>
      <c r="AN860" s="77" t="s">
        <v>106</v>
      </c>
      <c r="AO860" s="77" t="s">
        <v>107</v>
      </c>
      <c r="AP860" s="77" t="s">
        <v>108</v>
      </c>
      <c r="AQ860" s="77"/>
      <c r="AR860" s="79">
        <f>COUNTIF('Jalon + top _horaire passage'!A:A,A860)+IF(W860&lt;&gt;"",COUNTIF('Jalon + top _horaire passage'!A:A,W860),0)+IF(X860&lt;&gt;"",COUNTIF('Jalon + top _horaire passage'!A:A,X860),0)+IF(Y860&lt;&gt;"",COUNTIF('Jalon + top _horaire passage'!A:A,Y860),0)+IF(AA860&lt;&gt;"",COUNTIF('Jalon + top _horaire passage'!A:A,AA860),0)+IF(AB860&lt;&gt;"",COUNTIF('Jalon + top _horaire passage'!A:A,AB860),0)+IF(AD860&lt;&gt;"",COUNTIF('Jalon + top _horaire passage'!A:A,AD860),0)</f>
        <v>0</v>
      </c>
    </row>
    <row r="861" spans="1:44" x14ac:dyDescent="0.3">
      <c r="A861" s="77" t="s">
        <v>4573</v>
      </c>
      <c r="B861" s="159" t="s">
        <v>4563</v>
      </c>
      <c r="C861" s="78" t="s">
        <v>101</v>
      </c>
      <c r="D861" s="77" t="s">
        <v>42</v>
      </c>
      <c r="E861" s="77" t="s">
        <v>4573</v>
      </c>
      <c r="F861" s="77" t="s">
        <v>1471</v>
      </c>
      <c r="G861" s="77" t="s">
        <v>93</v>
      </c>
      <c r="H861" s="77" t="s">
        <v>44</v>
      </c>
      <c r="I861" s="77" t="s">
        <v>39</v>
      </c>
      <c r="J861" s="77" t="s">
        <v>19</v>
      </c>
      <c r="K861" s="78" t="s">
        <v>34</v>
      </c>
      <c r="L861" s="77" t="s">
        <v>98</v>
      </c>
      <c r="M861" s="74" t="s">
        <v>12473</v>
      </c>
      <c r="N861" s="74" t="s">
        <v>13</v>
      </c>
      <c r="O861" s="159"/>
      <c r="P861" s="77" t="s">
        <v>4574</v>
      </c>
      <c r="Q861" s="77" t="s">
        <v>30</v>
      </c>
      <c r="R861" s="77" t="s">
        <v>4573</v>
      </c>
      <c r="S861" s="77"/>
      <c r="T861" s="77"/>
      <c r="U861" s="77" t="s">
        <v>11372</v>
      </c>
      <c r="V861" s="74" t="s">
        <v>97</v>
      </c>
      <c r="W861" s="100"/>
      <c r="X861" s="99"/>
      <c r="Y861" s="99"/>
      <c r="Z861" s="100"/>
      <c r="AA861" s="99" t="s">
        <v>4577</v>
      </c>
      <c r="AB861" s="99"/>
      <c r="AC861" s="100" t="s">
        <v>4575</v>
      </c>
      <c r="AD861" s="100" t="s">
        <v>4576</v>
      </c>
      <c r="AE861" s="83"/>
      <c r="AF861" s="54"/>
      <c r="AG861" s="78" t="s">
        <v>10997</v>
      </c>
      <c r="AH861" s="77" t="s">
        <v>20</v>
      </c>
      <c r="AI861" s="77" t="s">
        <v>102</v>
      </c>
      <c r="AJ861" s="77" t="s">
        <v>103</v>
      </c>
      <c r="AK861" s="77" t="s">
        <v>104</v>
      </c>
      <c r="AL861" s="77" t="s">
        <v>105</v>
      </c>
      <c r="AM861" s="77" t="s">
        <v>25</v>
      </c>
      <c r="AN861" s="77" t="s">
        <v>106</v>
      </c>
      <c r="AO861" s="77" t="s">
        <v>107</v>
      </c>
      <c r="AP861" s="77" t="s">
        <v>108</v>
      </c>
      <c r="AQ861" s="77"/>
      <c r="AR861" s="79">
        <f>COUNTIF('Jalon + top _horaire passage'!A:A,A861)+IF(W861&lt;&gt;"",COUNTIF('Jalon + top _horaire passage'!A:A,W861),0)+IF(X861&lt;&gt;"",COUNTIF('Jalon + top _horaire passage'!A:A,X861),0)+IF(Y861&lt;&gt;"",COUNTIF('Jalon + top _horaire passage'!A:A,Y861),0)+IF(AA861&lt;&gt;"",COUNTIF('Jalon + top _horaire passage'!A:A,AA861),0)+IF(AB861&lt;&gt;"",COUNTIF('Jalon + top _horaire passage'!A:A,AB861),0)+IF(AD861&lt;&gt;"",COUNTIF('Jalon + top _horaire passage'!A:A,AD861),0)</f>
        <v>0</v>
      </c>
    </row>
    <row r="862" spans="1:44" x14ac:dyDescent="0.3">
      <c r="A862" s="77" t="s">
        <v>4578</v>
      </c>
      <c r="B862" s="159" t="s">
        <v>4563</v>
      </c>
      <c r="C862" s="78" t="s">
        <v>101</v>
      </c>
      <c r="D862" s="77" t="s">
        <v>42</v>
      </c>
      <c r="E862" s="77" t="s">
        <v>4578</v>
      </c>
      <c r="F862" s="77" t="s">
        <v>1471</v>
      </c>
      <c r="G862" s="77" t="s">
        <v>93</v>
      </c>
      <c r="H862" s="77" t="s">
        <v>44</v>
      </c>
      <c r="I862" s="77" t="s">
        <v>39</v>
      </c>
      <c r="J862" s="77" t="s">
        <v>19</v>
      </c>
      <c r="K862" s="78" t="s">
        <v>34</v>
      </c>
      <c r="L862" s="77" t="s">
        <v>98</v>
      </c>
      <c r="M862" s="74" t="s">
        <v>12473</v>
      </c>
      <c r="N862" s="74" t="s">
        <v>13</v>
      </c>
      <c r="O862" s="159"/>
      <c r="P862" s="77" t="s">
        <v>4579</v>
      </c>
      <c r="Q862" s="77" t="s">
        <v>30</v>
      </c>
      <c r="R862" s="77" t="s">
        <v>4578</v>
      </c>
      <c r="S862" s="77"/>
      <c r="T862" s="77"/>
      <c r="U862" s="77" t="s">
        <v>11373</v>
      </c>
      <c r="V862" s="74" t="s">
        <v>97</v>
      </c>
      <c r="W862" s="100"/>
      <c r="X862" s="99"/>
      <c r="Y862" s="99"/>
      <c r="Z862" s="100"/>
      <c r="AA862" s="99" t="s">
        <v>4582</v>
      </c>
      <c r="AB862" s="99"/>
      <c r="AC862" s="100" t="s">
        <v>4580</v>
      </c>
      <c r="AD862" s="100" t="s">
        <v>4581</v>
      </c>
      <c r="AE862" s="83"/>
      <c r="AF862" s="54"/>
      <c r="AG862" s="78" t="s">
        <v>10997</v>
      </c>
      <c r="AH862" s="77" t="s">
        <v>20</v>
      </c>
      <c r="AI862" s="77" t="s">
        <v>102</v>
      </c>
      <c r="AJ862" s="77" t="s">
        <v>103</v>
      </c>
      <c r="AK862" s="77" t="s">
        <v>104</v>
      </c>
      <c r="AL862" s="77" t="s">
        <v>105</v>
      </c>
      <c r="AM862" s="77" t="s">
        <v>25</v>
      </c>
      <c r="AN862" s="77" t="s">
        <v>106</v>
      </c>
      <c r="AO862" s="77" t="s">
        <v>107</v>
      </c>
      <c r="AP862" s="77" t="s">
        <v>108</v>
      </c>
      <c r="AQ862" s="77"/>
      <c r="AR862" s="79">
        <f>COUNTIF('Jalon + top _horaire passage'!A:A,A862)+IF(W862&lt;&gt;"",COUNTIF('Jalon + top _horaire passage'!A:A,W862),0)+IF(X862&lt;&gt;"",COUNTIF('Jalon + top _horaire passage'!A:A,X862),0)+IF(Y862&lt;&gt;"",COUNTIF('Jalon + top _horaire passage'!A:A,Y862),0)+IF(AA862&lt;&gt;"",COUNTIF('Jalon + top _horaire passage'!A:A,AA862),0)+IF(AB862&lt;&gt;"",COUNTIF('Jalon + top _horaire passage'!A:A,AB862),0)+IF(AD862&lt;&gt;"",COUNTIF('Jalon + top _horaire passage'!A:A,AD862),0)</f>
        <v>0</v>
      </c>
    </row>
    <row r="863" spans="1:44" x14ac:dyDescent="0.3">
      <c r="A863" s="77" t="s">
        <v>4583</v>
      </c>
      <c r="B863" s="159" t="s">
        <v>4563</v>
      </c>
      <c r="C863" s="78" t="s">
        <v>101</v>
      </c>
      <c r="D863" s="77" t="s">
        <v>42</v>
      </c>
      <c r="E863" s="77" t="s">
        <v>4583</v>
      </c>
      <c r="F863" s="77" t="s">
        <v>1471</v>
      </c>
      <c r="G863" s="77" t="s">
        <v>93</v>
      </c>
      <c r="H863" s="77" t="s">
        <v>44</v>
      </c>
      <c r="I863" s="77" t="s">
        <v>39</v>
      </c>
      <c r="J863" s="77" t="s">
        <v>19</v>
      </c>
      <c r="K863" s="78" t="s">
        <v>34</v>
      </c>
      <c r="L863" s="77" t="s">
        <v>98</v>
      </c>
      <c r="M863" s="74" t="s">
        <v>12473</v>
      </c>
      <c r="N863" s="74" t="s">
        <v>13</v>
      </c>
      <c r="O863" s="159"/>
      <c r="P863" s="77" t="s">
        <v>4584</v>
      </c>
      <c r="Q863" s="77" t="s">
        <v>30</v>
      </c>
      <c r="R863" s="77" t="s">
        <v>4583</v>
      </c>
      <c r="S863" s="77"/>
      <c r="T863" s="77"/>
      <c r="U863" s="77" t="s">
        <v>11374</v>
      </c>
      <c r="V863" s="74" t="s">
        <v>97</v>
      </c>
      <c r="W863" s="100"/>
      <c r="X863" s="99"/>
      <c r="Y863" s="99"/>
      <c r="Z863" s="100"/>
      <c r="AA863" s="99" t="s">
        <v>4587</v>
      </c>
      <c r="AB863" s="99"/>
      <c r="AC863" s="100" t="s">
        <v>4585</v>
      </c>
      <c r="AD863" s="100" t="s">
        <v>4586</v>
      </c>
      <c r="AE863" s="83"/>
      <c r="AF863" s="54"/>
      <c r="AG863" s="78" t="s">
        <v>10997</v>
      </c>
      <c r="AH863" s="77" t="s">
        <v>20</v>
      </c>
      <c r="AI863" s="77" t="s">
        <v>102</v>
      </c>
      <c r="AJ863" s="77" t="s">
        <v>103</v>
      </c>
      <c r="AK863" s="77" t="s">
        <v>104</v>
      </c>
      <c r="AL863" s="77" t="s">
        <v>105</v>
      </c>
      <c r="AM863" s="77" t="s">
        <v>25</v>
      </c>
      <c r="AN863" s="77" t="s">
        <v>106</v>
      </c>
      <c r="AO863" s="77" t="s">
        <v>107</v>
      </c>
      <c r="AP863" s="77" t="s">
        <v>108</v>
      </c>
      <c r="AQ863" s="77"/>
      <c r="AR863" s="79">
        <f>COUNTIF('Jalon + top _horaire passage'!A:A,A863)+IF(W863&lt;&gt;"",COUNTIF('Jalon + top _horaire passage'!A:A,W863),0)+IF(X863&lt;&gt;"",COUNTIF('Jalon + top _horaire passage'!A:A,X863),0)+IF(Y863&lt;&gt;"",COUNTIF('Jalon + top _horaire passage'!A:A,Y863),0)+IF(AA863&lt;&gt;"",COUNTIF('Jalon + top _horaire passage'!A:A,AA863),0)+IF(AB863&lt;&gt;"",COUNTIF('Jalon + top _horaire passage'!A:A,AB863),0)+IF(AD863&lt;&gt;"",COUNTIF('Jalon + top _horaire passage'!A:A,AD863),0)</f>
        <v>0</v>
      </c>
    </row>
    <row r="864" spans="1:44" x14ac:dyDescent="0.3">
      <c r="A864" s="77" t="s">
        <v>4588</v>
      </c>
      <c r="B864" s="159" t="s">
        <v>4589</v>
      </c>
      <c r="C864" s="78" t="s">
        <v>101</v>
      </c>
      <c r="D864" s="77" t="s">
        <v>42</v>
      </c>
      <c r="E864" s="77" t="s">
        <v>4588</v>
      </c>
      <c r="F864" s="77" t="s">
        <v>1471</v>
      </c>
      <c r="G864" s="77" t="s">
        <v>93</v>
      </c>
      <c r="H864" s="77" t="s">
        <v>44</v>
      </c>
      <c r="I864" s="77" t="s">
        <v>39</v>
      </c>
      <c r="J864" s="77" t="s">
        <v>19</v>
      </c>
      <c r="K864" s="78" t="s">
        <v>34</v>
      </c>
      <c r="L864" s="77" t="s">
        <v>98</v>
      </c>
      <c r="M864" s="74" t="s">
        <v>12473</v>
      </c>
      <c r="N864" s="74" t="s">
        <v>13</v>
      </c>
      <c r="O864" s="159"/>
      <c r="P864" s="77" t="s">
        <v>4590</v>
      </c>
      <c r="Q864" s="77" t="s">
        <v>30</v>
      </c>
      <c r="R864" s="77" t="s">
        <v>4588</v>
      </c>
      <c r="S864" s="77"/>
      <c r="T864" s="77"/>
      <c r="U864" s="77" t="s">
        <v>11375</v>
      </c>
      <c r="V864" s="74" t="s">
        <v>97</v>
      </c>
      <c r="W864" s="100"/>
      <c r="X864" s="99"/>
      <c r="Y864" s="99"/>
      <c r="Z864" s="100"/>
      <c r="AA864" s="99" t="s">
        <v>4593</v>
      </c>
      <c r="AB864" s="99"/>
      <c r="AC864" s="100" t="s">
        <v>4591</v>
      </c>
      <c r="AD864" s="100" t="s">
        <v>4592</v>
      </c>
      <c r="AE864" s="83"/>
      <c r="AF864" s="54"/>
      <c r="AG864" s="78" t="s">
        <v>10997</v>
      </c>
      <c r="AH864" s="77" t="s">
        <v>20</v>
      </c>
      <c r="AI864" s="77" t="s">
        <v>102</v>
      </c>
      <c r="AJ864" s="77" t="s">
        <v>103</v>
      </c>
      <c r="AK864" s="77" t="s">
        <v>104</v>
      </c>
      <c r="AL864" s="77" t="s">
        <v>105</v>
      </c>
      <c r="AM864" s="77" t="s">
        <v>25</v>
      </c>
      <c r="AN864" s="77" t="s">
        <v>106</v>
      </c>
      <c r="AO864" s="77" t="s">
        <v>107</v>
      </c>
      <c r="AP864" s="77" t="s">
        <v>108</v>
      </c>
      <c r="AQ864" s="77"/>
      <c r="AR864" s="79">
        <f>COUNTIF('Jalon + top _horaire passage'!A:A,A864)+IF(W864&lt;&gt;"",COUNTIF('Jalon + top _horaire passage'!A:A,W864),0)+IF(X864&lt;&gt;"",COUNTIF('Jalon + top _horaire passage'!A:A,X864),0)+IF(Y864&lt;&gt;"",COUNTIF('Jalon + top _horaire passage'!A:A,Y864),0)+IF(AA864&lt;&gt;"",COUNTIF('Jalon + top _horaire passage'!A:A,AA864),0)+IF(AB864&lt;&gt;"",COUNTIF('Jalon + top _horaire passage'!A:A,AB864),0)+IF(AD864&lt;&gt;"",COUNTIF('Jalon + top _horaire passage'!A:A,AD864),0)</f>
        <v>0</v>
      </c>
    </row>
    <row r="865" spans="1:44" x14ac:dyDescent="0.3">
      <c r="A865" s="77" t="s">
        <v>4594</v>
      </c>
      <c r="B865" s="159">
        <v>0</v>
      </c>
      <c r="C865" s="78" t="s">
        <v>101</v>
      </c>
      <c r="D865" s="77" t="s">
        <v>42</v>
      </c>
      <c r="E865" s="77" t="s">
        <v>4594</v>
      </c>
      <c r="F865" s="77" t="s">
        <v>1471</v>
      </c>
      <c r="G865" s="77" t="s">
        <v>93</v>
      </c>
      <c r="H865" s="77" t="s">
        <v>44</v>
      </c>
      <c r="I865" s="77" t="s">
        <v>39</v>
      </c>
      <c r="J865" s="77" t="s">
        <v>19</v>
      </c>
      <c r="K865" s="78" t="s">
        <v>34</v>
      </c>
      <c r="L865" s="77" t="s">
        <v>98</v>
      </c>
      <c r="M865" s="74" t="s">
        <v>12473</v>
      </c>
      <c r="N865" s="74" t="s">
        <v>13</v>
      </c>
      <c r="O865" s="159"/>
      <c r="P865" s="77" t="s">
        <v>4595</v>
      </c>
      <c r="Q865" s="77" t="s">
        <v>30</v>
      </c>
      <c r="R865" s="77" t="s">
        <v>4594</v>
      </c>
      <c r="S865" s="77"/>
      <c r="T865" s="77"/>
      <c r="U865" s="77" t="s">
        <v>11495</v>
      </c>
      <c r="V865" s="74" t="s">
        <v>97</v>
      </c>
      <c r="W865" s="100"/>
      <c r="X865" s="99"/>
      <c r="Y865" s="99"/>
      <c r="Z865" s="100"/>
      <c r="AA865" s="99" t="s">
        <v>4598</v>
      </c>
      <c r="AB865" s="99"/>
      <c r="AC865" s="100" t="s">
        <v>4596</v>
      </c>
      <c r="AD865" s="100" t="s">
        <v>4597</v>
      </c>
      <c r="AE865" s="83"/>
      <c r="AF865" s="54"/>
      <c r="AG865" s="78" t="s">
        <v>10997</v>
      </c>
      <c r="AH865" s="77" t="s">
        <v>20</v>
      </c>
      <c r="AI865" s="77" t="s">
        <v>102</v>
      </c>
      <c r="AJ865" s="77" t="s">
        <v>103</v>
      </c>
      <c r="AK865" s="77" t="s">
        <v>104</v>
      </c>
      <c r="AL865" s="77" t="s">
        <v>105</v>
      </c>
      <c r="AM865" s="77" t="s">
        <v>25</v>
      </c>
      <c r="AN865" s="77" t="s">
        <v>106</v>
      </c>
      <c r="AO865" s="77" t="s">
        <v>107</v>
      </c>
      <c r="AP865" s="77" t="s">
        <v>108</v>
      </c>
      <c r="AQ865" s="77"/>
      <c r="AR865" s="79">
        <f>COUNTIF('Jalon + top _horaire passage'!A:A,A865)+IF(W865&lt;&gt;"",COUNTIF('Jalon + top _horaire passage'!A:A,W865),0)+IF(X865&lt;&gt;"",COUNTIF('Jalon + top _horaire passage'!A:A,X865),0)+IF(Y865&lt;&gt;"",COUNTIF('Jalon + top _horaire passage'!A:A,Y865),0)+IF(AA865&lt;&gt;"",COUNTIF('Jalon + top _horaire passage'!A:A,AA865),0)+IF(AB865&lt;&gt;"",COUNTIF('Jalon + top _horaire passage'!A:A,AB865),0)+IF(AD865&lt;&gt;"",COUNTIF('Jalon + top _horaire passage'!A:A,AD865),0)</f>
        <v>0</v>
      </c>
    </row>
    <row r="866" spans="1:44" x14ac:dyDescent="0.3">
      <c r="A866" s="77" t="s">
        <v>4599</v>
      </c>
      <c r="B866" s="159" t="s">
        <v>4600</v>
      </c>
      <c r="C866" s="78" t="s">
        <v>101</v>
      </c>
      <c r="D866" s="77" t="s">
        <v>42</v>
      </c>
      <c r="E866" s="77" t="s">
        <v>4599</v>
      </c>
      <c r="F866" s="77" t="s">
        <v>1471</v>
      </c>
      <c r="G866" s="77" t="s">
        <v>93</v>
      </c>
      <c r="H866" s="77" t="s">
        <v>44</v>
      </c>
      <c r="I866" s="77" t="s">
        <v>39</v>
      </c>
      <c r="J866" s="77" t="s">
        <v>19</v>
      </c>
      <c r="K866" s="78" t="s">
        <v>34</v>
      </c>
      <c r="L866" s="77" t="s">
        <v>98</v>
      </c>
      <c r="M866" s="74" t="s">
        <v>12473</v>
      </c>
      <c r="N866" s="74" t="s">
        <v>13</v>
      </c>
      <c r="O866" s="159"/>
      <c r="P866" s="77" t="s">
        <v>4601</v>
      </c>
      <c r="Q866" s="77" t="s">
        <v>30</v>
      </c>
      <c r="R866" s="77" t="s">
        <v>4599</v>
      </c>
      <c r="S866" s="77"/>
      <c r="T866" s="77"/>
      <c r="U866" s="77" t="s">
        <v>11376</v>
      </c>
      <c r="V866" s="74" t="s">
        <v>97</v>
      </c>
      <c r="W866" s="100"/>
      <c r="X866" s="99"/>
      <c r="Y866" s="99"/>
      <c r="Z866" s="100"/>
      <c r="AA866" s="99" t="s">
        <v>4605</v>
      </c>
      <c r="AB866" s="99"/>
      <c r="AC866" s="100" t="s">
        <v>4603</v>
      </c>
      <c r="AD866" s="100" t="s">
        <v>4604</v>
      </c>
      <c r="AE866" s="83"/>
      <c r="AF866" s="54"/>
      <c r="AG866" s="78" t="s">
        <v>10997</v>
      </c>
      <c r="AH866" s="77" t="s">
        <v>20</v>
      </c>
      <c r="AI866" s="77" t="s">
        <v>102</v>
      </c>
      <c r="AJ866" s="77" t="s">
        <v>103</v>
      </c>
      <c r="AK866" s="77" t="s">
        <v>104</v>
      </c>
      <c r="AL866" s="77" t="s">
        <v>105</v>
      </c>
      <c r="AM866" s="77" t="s">
        <v>25</v>
      </c>
      <c r="AN866" s="77" t="s">
        <v>106</v>
      </c>
      <c r="AO866" s="77" t="s">
        <v>107</v>
      </c>
      <c r="AP866" s="77" t="s">
        <v>108</v>
      </c>
      <c r="AQ866" s="77"/>
      <c r="AR866" s="79">
        <f>COUNTIF('Jalon + top _horaire passage'!A:A,A866)+IF(W866&lt;&gt;"",COUNTIF('Jalon + top _horaire passage'!A:A,W866),0)+IF(X866&lt;&gt;"",COUNTIF('Jalon + top _horaire passage'!A:A,X866),0)+IF(Y866&lt;&gt;"",COUNTIF('Jalon + top _horaire passage'!A:A,Y866),0)+IF(AA866&lt;&gt;"",COUNTIF('Jalon + top _horaire passage'!A:A,AA866),0)+IF(AB866&lt;&gt;"",COUNTIF('Jalon + top _horaire passage'!A:A,AB866),0)+IF(AD866&lt;&gt;"",COUNTIF('Jalon + top _horaire passage'!A:A,AD866),0)</f>
        <v>0</v>
      </c>
    </row>
    <row r="867" spans="1:44" x14ac:dyDescent="0.3">
      <c r="A867" s="77" t="s">
        <v>4606</v>
      </c>
      <c r="B867" s="159" t="s">
        <v>4607</v>
      </c>
      <c r="C867" s="78" t="s">
        <v>101</v>
      </c>
      <c r="D867" s="77" t="s">
        <v>42</v>
      </c>
      <c r="E867" s="77" t="s">
        <v>4606</v>
      </c>
      <c r="F867" s="77" t="s">
        <v>1471</v>
      </c>
      <c r="G867" s="77" t="s">
        <v>93</v>
      </c>
      <c r="H867" s="77" t="s">
        <v>44</v>
      </c>
      <c r="I867" s="77" t="s">
        <v>39</v>
      </c>
      <c r="J867" s="77" t="s">
        <v>19</v>
      </c>
      <c r="K867" s="78" t="s">
        <v>34</v>
      </c>
      <c r="L867" s="77" t="s">
        <v>98</v>
      </c>
      <c r="M867" s="74" t="s">
        <v>12473</v>
      </c>
      <c r="N867" s="74" t="s">
        <v>13</v>
      </c>
      <c r="O867" s="159"/>
      <c r="P867" s="77" t="s">
        <v>4608</v>
      </c>
      <c r="Q867" s="77" t="s">
        <v>30</v>
      </c>
      <c r="R867" s="77" t="s">
        <v>4606</v>
      </c>
      <c r="S867" s="77"/>
      <c r="T867" s="77"/>
      <c r="U867" s="77" t="s">
        <v>11377</v>
      </c>
      <c r="V867" s="74" t="s">
        <v>97</v>
      </c>
      <c r="W867" s="100"/>
      <c r="X867" s="99"/>
      <c r="Y867" s="99"/>
      <c r="Z867" s="100"/>
      <c r="AA867" s="99" t="s">
        <v>4611</v>
      </c>
      <c r="AB867" s="99"/>
      <c r="AC867" s="100" t="s">
        <v>4609</v>
      </c>
      <c r="AD867" s="100" t="s">
        <v>4610</v>
      </c>
      <c r="AE867" s="83"/>
      <c r="AF867" s="54"/>
      <c r="AG867" s="78" t="s">
        <v>10997</v>
      </c>
      <c r="AH867" s="77" t="s">
        <v>20</v>
      </c>
      <c r="AI867" s="77" t="s">
        <v>102</v>
      </c>
      <c r="AJ867" s="77" t="s">
        <v>103</v>
      </c>
      <c r="AK867" s="77" t="s">
        <v>104</v>
      </c>
      <c r="AL867" s="77" t="s">
        <v>105</v>
      </c>
      <c r="AM867" s="77" t="s">
        <v>25</v>
      </c>
      <c r="AN867" s="77" t="s">
        <v>106</v>
      </c>
      <c r="AO867" s="77" t="s">
        <v>107</v>
      </c>
      <c r="AP867" s="77" t="s">
        <v>108</v>
      </c>
      <c r="AQ867" s="77"/>
      <c r="AR867" s="79">
        <f>COUNTIF('Jalon + top _horaire passage'!A:A,A867)+IF(W867&lt;&gt;"",COUNTIF('Jalon + top _horaire passage'!A:A,W867),0)+IF(X867&lt;&gt;"",COUNTIF('Jalon + top _horaire passage'!A:A,X867),0)+IF(Y867&lt;&gt;"",COUNTIF('Jalon + top _horaire passage'!A:A,Y867),0)+IF(AA867&lt;&gt;"",COUNTIF('Jalon + top _horaire passage'!A:A,AA867),0)+IF(AB867&lt;&gt;"",COUNTIF('Jalon + top _horaire passage'!A:A,AB867),0)+IF(AD867&lt;&gt;"",COUNTIF('Jalon + top _horaire passage'!A:A,AD867),0)</f>
        <v>0</v>
      </c>
    </row>
    <row r="868" spans="1:44" x14ac:dyDescent="0.3">
      <c r="A868" s="77" t="s">
        <v>4612</v>
      </c>
      <c r="B868" s="159" t="s">
        <v>4613</v>
      </c>
      <c r="C868" s="78" t="s">
        <v>101</v>
      </c>
      <c r="D868" s="77" t="s">
        <v>42</v>
      </c>
      <c r="E868" s="77" t="s">
        <v>4612</v>
      </c>
      <c r="F868" s="77" t="s">
        <v>1471</v>
      </c>
      <c r="G868" s="77" t="s">
        <v>93</v>
      </c>
      <c r="H868" s="77" t="s">
        <v>44</v>
      </c>
      <c r="I868" s="77" t="s">
        <v>39</v>
      </c>
      <c r="J868" s="77" t="s">
        <v>19</v>
      </c>
      <c r="K868" s="78" t="s">
        <v>34</v>
      </c>
      <c r="L868" s="77" t="s">
        <v>98</v>
      </c>
      <c r="M868" s="74" t="s">
        <v>12473</v>
      </c>
      <c r="N868" s="74" t="s">
        <v>13</v>
      </c>
      <c r="O868" s="159"/>
      <c r="P868" s="77" t="s">
        <v>4614</v>
      </c>
      <c r="Q868" s="77" t="s">
        <v>30</v>
      </c>
      <c r="R868" s="77" t="s">
        <v>4612</v>
      </c>
      <c r="S868" s="77"/>
      <c r="T868" s="77"/>
      <c r="U868" s="77" t="s">
        <v>11378</v>
      </c>
      <c r="V868" s="74" t="s">
        <v>97</v>
      </c>
      <c r="W868" s="100"/>
      <c r="X868" s="99"/>
      <c r="Y868" s="99"/>
      <c r="Z868" s="100"/>
      <c r="AA868" s="99" t="s">
        <v>4617</v>
      </c>
      <c r="AB868" s="99"/>
      <c r="AC868" s="100" t="s">
        <v>4615</v>
      </c>
      <c r="AD868" s="100" t="s">
        <v>4616</v>
      </c>
      <c r="AE868" s="83"/>
      <c r="AF868" s="54"/>
      <c r="AG868" s="78" t="s">
        <v>10997</v>
      </c>
      <c r="AH868" s="77" t="s">
        <v>20</v>
      </c>
      <c r="AI868" s="77" t="s">
        <v>102</v>
      </c>
      <c r="AJ868" s="77" t="s">
        <v>103</v>
      </c>
      <c r="AK868" s="77" t="s">
        <v>104</v>
      </c>
      <c r="AL868" s="77" t="s">
        <v>105</v>
      </c>
      <c r="AM868" s="77" t="s">
        <v>25</v>
      </c>
      <c r="AN868" s="77" t="s">
        <v>106</v>
      </c>
      <c r="AO868" s="77" t="s">
        <v>107</v>
      </c>
      <c r="AP868" s="77" t="s">
        <v>108</v>
      </c>
      <c r="AQ868" s="77"/>
      <c r="AR868" s="79">
        <f>COUNTIF('Jalon + top _horaire passage'!A:A,A868)+IF(W868&lt;&gt;"",COUNTIF('Jalon + top _horaire passage'!A:A,W868),0)+IF(X868&lt;&gt;"",COUNTIF('Jalon + top _horaire passage'!A:A,X868),0)+IF(Y868&lt;&gt;"",COUNTIF('Jalon + top _horaire passage'!A:A,Y868),0)+IF(AA868&lt;&gt;"",COUNTIF('Jalon + top _horaire passage'!A:A,AA868),0)+IF(AB868&lt;&gt;"",COUNTIF('Jalon + top _horaire passage'!A:A,AB868),0)+IF(AD868&lt;&gt;"",COUNTIF('Jalon + top _horaire passage'!A:A,AD868),0)</f>
        <v>0</v>
      </c>
    </row>
    <row r="869" spans="1:44" x14ac:dyDescent="0.3">
      <c r="A869" s="77" t="s">
        <v>4618</v>
      </c>
      <c r="B869" s="159" t="s">
        <v>12518</v>
      </c>
      <c r="C869" s="78" t="s">
        <v>101</v>
      </c>
      <c r="D869" s="77" t="s">
        <v>42</v>
      </c>
      <c r="E869" s="77" t="s">
        <v>4618</v>
      </c>
      <c r="F869" s="77" t="s">
        <v>1471</v>
      </c>
      <c r="G869" s="77" t="s">
        <v>93</v>
      </c>
      <c r="H869" s="77" t="s">
        <v>44</v>
      </c>
      <c r="I869" s="77" t="s">
        <v>39</v>
      </c>
      <c r="J869" s="77" t="s">
        <v>19</v>
      </c>
      <c r="K869" s="78" t="s">
        <v>34</v>
      </c>
      <c r="L869" s="77" t="s">
        <v>98</v>
      </c>
      <c r="M869" s="74" t="s">
        <v>12473</v>
      </c>
      <c r="N869" s="74" t="s">
        <v>13</v>
      </c>
      <c r="O869" s="159"/>
      <c r="P869" s="77" t="s">
        <v>4619</v>
      </c>
      <c r="Q869" s="77" t="s">
        <v>30</v>
      </c>
      <c r="R869" s="77" t="s">
        <v>4618</v>
      </c>
      <c r="S869" s="77"/>
      <c r="T869" s="77"/>
      <c r="U869" s="77" t="s">
        <v>11379</v>
      </c>
      <c r="V869" s="74" t="s">
        <v>97</v>
      </c>
      <c r="W869" s="100"/>
      <c r="X869" s="99"/>
      <c r="Y869" s="99"/>
      <c r="Z869" s="100"/>
      <c r="AA869" s="99" t="s">
        <v>4623</v>
      </c>
      <c r="AB869" s="99"/>
      <c r="AC869" s="100" t="s">
        <v>4621</v>
      </c>
      <c r="AD869" s="100" t="s">
        <v>4622</v>
      </c>
      <c r="AE869" s="83"/>
      <c r="AF869" s="54"/>
      <c r="AG869" s="78" t="s">
        <v>10997</v>
      </c>
      <c r="AH869" s="77" t="s">
        <v>20</v>
      </c>
      <c r="AI869" s="77" t="s">
        <v>102</v>
      </c>
      <c r="AJ869" s="77" t="s">
        <v>103</v>
      </c>
      <c r="AK869" s="77" t="s">
        <v>104</v>
      </c>
      <c r="AL869" s="77" t="s">
        <v>105</v>
      </c>
      <c r="AM869" s="77" t="s">
        <v>25</v>
      </c>
      <c r="AN869" s="77" t="s">
        <v>106</v>
      </c>
      <c r="AO869" s="77" t="s">
        <v>107</v>
      </c>
      <c r="AP869" s="77" t="s">
        <v>108</v>
      </c>
      <c r="AQ869" s="77"/>
      <c r="AR869" s="79">
        <f>COUNTIF('Jalon + top _horaire passage'!A:A,A869)+IF(W869&lt;&gt;"",COUNTIF('Jalon + top _horaire passage'!A:A,W869),0)+IF(X869&lt;&gt;"",COUNTIF('Jalon + top _horaire passage'!A:A,X869),0)+IF(Y869&lt;&gt;"",COUNTIF('Jalon + top _horaire passage'!A:A,Y869),0)+IF(AA869&lt;&gt;"",COUNTIF('Jalon + top _horaire passage'!A:A,AA869),0)+IF(AB869&lt;&gt;"",COUNTIF('Jalon + top _horaire passage'!A:A,AB869),0)+IF(AD869&lt;&gt;"",COUNTIF('Jalon + top _horaire passage'!A:A,AD869),0)</f>
        <v>0</v>
      </c>
    </row>
    <row r="870" spans="1:44" x14ac:dyDescent="0.3">
      <c r="A870" s="77" t="s">
        <v>4624</v>
      </c>
      <c r="B870" s="159" t="s">
        <v>12519</v>
      </c>
      <c r="C870" s="78" t="s">
        <v>101</v>
      </c>
      <c r="D870" s="77" t="s">
        <v>42</v>
      </c>
      <c r="E870" s="77" t="s">
        <v>4624</v>
      </c>
      <c r="F870" s="77" t="s">
        <v>1471</v>
      </c>
      <c r="G870" s="77" t="s">
        <v>93</v>
      </c>
      <c r="H870" s="77" t="s">
        <v>44</v>
      </c>
      <c r="I870" s="77" t="s">
        <v>39</v>
      </c>
      <c r="J870" s="77" t="s">
        <v>19</v>
      </c>
      <c r="K870" s="78" t="s">
        <v>34</v>
      </c>
      <c r="L870" s="77" t="s">
        <v>98</v>
      </c>
      <c r="M870" s="74" t="s">
        <v>12473</v>
      </c>
      <c r="N870" s="74" t="s">
        <v>13</v>
      </c>
      <c r="O870" s="159"/>
      <c r="P870" s="77" t="s">
        <v>4625</v>
      </c>
      <c r="Q870" s="77" t="s">
        <v>30</v>
      </c>
      <c r="R870" s="77" t="s">
        <v>4624</v>
      </c>
      <c r="S870" s="77"/>
      <c r="T870" s="77"/>
      <c r="U870" s="77" t="s">
        <v>11380</v>
      </c>
      <c r="V870" s="74" t="s">
        <v>97</v>
      </c>
      <c r="W870" s="100"/>
      <c r="X870" s="99"/>
      <c r="Y870" s="99"/>
      <c r="Z870" s="100"/>
      <c r="AA870" s="99" t="s">
        <v>4628</v>
      </c>
      <c r="AB870" s="99"/>
      <c r="AC870" s="100" t="s">
        <v>4626</v>
      </c>
      <c r="AD870" s="100" t="s">
        <v>4627</v>
      </c>
      <c r="AE870" s="83"/>
      <c r="AF870" s="54"/>
      <c r="AG870" s="78" t="s">
        <v>10997</v>
      </c>
      <c r="AH870" s="77" t="s">
        <v>20</v>
      </c>
      <c r="AI870" s="77" t="s">
        <v>102</v>
      </c>
      <c r="AJ870" s="77" t="s">
        <v>103</v>
      </c>
      <c r="AK870" s="77" t="s">
        <v>104</v>
      </c>
      <c r="AL870" s="77" t="s">
        <v>105</v>
      </c>
      <c r="AM870" s="77" t="s">
        <v>25</v>
      </c>
      <c r="AN870" s="77" t="s">
        <v>106</v>
      </c>
      <c r="AO870" s="77" t="s">
        <v>107</v>
      </c>
      <c r="AP870" s="77" t="s">
        <v>108</v>
      </c>
      <c r="AQ870" s="77"/>
      <c r="AR870" s="79">
        <f>COUNTIF('Jalon + top _horaire passage'!A:A,A870)+IF(W870&lt;&gt;"",COUNTIF('Jalon + top _horaire passage'!A:A,W870),0)+IF(X870&lt;&gt;"",COUNTIF('Jalon + top _horaire passage'!A:A,X870),0)+IF(Y870&lt;&gt;"",COUNTIF('Jalon + top _horaire passage'!A:A,Y870),0)+IF(AA870&lt;&gt;"",COUNTIF('Jalon + top _horaire passage'!A:A,AA870),0)+IF(AB870&lt;&gt;"",COUNTIF('Jalon + top _horaire passage'!A:A,AB870),0)+IF(AD870&lt;&gt;"",COUNTIF('Jalon + top _horaire passage'!A:A,AD870),0)</f>
        <v>0</v>
      </c>
    </row>
    <row r="871" spans="1:44" x14ac:dyDescent="0.3">
      <c r="A871" s="77" t="s">
        <v>4629</v>
      </c>
      <c r="B871" s="159" t="s">
        <v>12520</v>
      </c>
      <c r="C871" s="78" t="s">
        <v>101</v>
      </c>
      <c r="D871" s="77" t="s">
        <v>42</v>
      </c>
      <c r="E871" s="77" t="s">
        <v>4629</v>
      </c>
      <c r="F871" s="77" t="s">
        <v>1471</v>
      </c>
      <c r="G871" s="77" t="s">
        <v>93</v>
      </c>
      <c r="H871" s="77" t="s">
        <v>44</v>
      </c>
      <c r="I871" s="77" t="s">
        <v>39</v>
      </c>
      <c r="J871" s="77" t="s">
        <v>19</v>
      </c>
      <c r="K871" s="78" t="s">
        <v>34</v>
      </c>
      <c r="L871" s="77" t="s">
        <v>98</v>
      </c>
      <c r="M871" s="74" t="s">
        <v>12473</v>
      </c>
      <c r="N871" s="74" t="s">
        <v>13</v>
      </c>
      <c r="O871" s="159"/>
      <c r="P871" s="77" t="s">
        <v>4630</v>
      </c>
      <c r="Q871" s="77" t="s">
        <v>30</v>
      </c>
      <c r="R871" s="77" t="s">
        <v>4629</v>
      </c>
      <c r="S871" s="77"/>
      <c r="T871" s="77"/>
      <c r="U871" s="77" t="s">
        <v>11381</v>
      </c>
      <c r="V871" s="74" t="s">
        <v>97</v>
      </c>
      <c r="W871" s="100"/>
      <c r="X871" s="99"/>
      <c r="Y871" s="99"/>
      <c r="Z871" s="100"/>
      <c r="AA871" s="99" t="s">
        <v>4633</v>
      </c>
      <c r="AB871" s="99"/>
      <c r="AC871" s="100" t="s">
        <v>4631</v>
      </c>
      <c r="AD871" s="100" t="s">
        <v>4632</v>
      </c>
      <c r="AE871" s="83"/>
      <c r="AF871" s="54"/>
      <c r="AG871" s="78" t="s">
        <v>10997</v>
      </c>
      <c r="AH871" s="77" t="s">
        <v>20</v>
      </c>
      <c r="AI871" s="77" t="s">
        <v>102</v>
      </c>
      <c r="AJ871" s="77" t="s">
        <v>103</v>
      </c>
      <c r="AK871" s="77" t="s">
        <v>104</v>
      </c>
      <c r="AL871" s="77" t="s">
        <v>105</v>
      </c>
      <c r="AM871" s="77" t="s">
        <v>25</v>
      </c>
      <c r="AN871" s="77" t="s">
        <v>106</v>
      </c>
      <c r="AO871" s="77" t="s">
        <v>107</v>
      </c>
      <c r="AP871" s="77" t="s">
        <v>108</v>
      </c>
      <c r="AQ871" s="77"/>
      <c r="AR871" s="79">
        <f>COUNTIF('Jalon + top _horaire passage'!A:A,A871)+IF(W871&lt;&gt;"",COUNTIF('Jalon + top _horaire passage'!A:A,W871),0)+IF(X871&lt;&gt;"",COUNTIF('Jalon + top _horaire passage'!A:A,X871),0)+IF(Y871&lt;&gt;"",COUNTIF('Jalon + top _horaire passage'!A:A,Y871),0)+IF(AA871&lt;&gt;"",COUNTIF('Jalon + top _horaire passage'!A:A,AA871),0)+IF(AB871&lt;&gt;"",COUNTIF('Jalon + top _horaire passage'!A:A,AB871),0)+IF(AD871&lt;&gt;"",COUNTIF('Jalon + top _horaire passage'!A:A,AD871),0)</f>
        <v>0</v>
      </c>
    </row>
    <row r="872" spans="1:44" x14ac:dyDescent="0.3">
      <c r="A872" s="77" t="s">
        <v>4634</v>
      </c>
      <c r="B872" s="159" t="s">
        <v>4635</v>
      </c>
      <c r="C872" s="78" t="s">
        <v>101</v>
      </c>
      <c r="D872" s="77" t="s">
        <v>42</v>
      </c>
      <c r="E872" s="77" t="s">
        <v>4634</v>
      </c>
      <c r="F872" s="77" t="s">
        <v>1471</v>
      </c>
      <c r="G872" s="77" t="s">
        <v>93</v>
      </c>
      <c r="H872" s="77" t="s">
        <v>44</v>
      </c>
      <c r="I872" s="77" t="s">
        <v>39</v>
      </c>
      <c r="J872" s="77" t="s">
        <v>19</v>
      </c>
      <c r="K872" s="78" t="s">
        <v>34</v>
      </c>
      <c r="L872" s="77" t="s">
        <v>98</v>
      </c>
      <c r="M872" s="74" t="s">
        <v>12473</v>
      </c>
      <c r="N872" s="74" t="s">
        <v>13</v>
      </c>
      <c r="O872" s="159"/>
      <c r="P872" s="77" t="s">
        <v>4636</v>
      </c>
      <c r="Q872" s="77" t="s">
        <v>30</v>
      </c>
      <c r="R872" s="77" t="s">
        <v>4634</v>
      </c>
      <c r="S872" s="77"/>
      <c r="T872" s="77"/>
      <c r="U872" s="77" t="s">
        <v>11199</v>
      </c>
      <c r="V872" s="74" t="s">
        <v>97</v>
      </c>
      <c r="W872" s="100"/>
      <c r="X872" s="99"/>
      <c r="Y872" s="99"/>
      <c r="Z872" s="100"/>
      <c r="AA872" s="99" t="s">
        <v>4639</v>
      </c>
      <c r="AB872" s="99"/>
      <c r="AC872" s="100" t="s">
        <v>4637</v>
      </c>
      <c r="AD872" s="100" t="s">
        <v>4638</v>
      </c>
      <c r="AE872" s="83"/>
      <c r="AF872" s="54"/>
      <c r="AG872" s="78" t="s">
        <v>10997</v>
      </c>
      <c r="AH872" s="77" t="s">
        <v>20</v>
      </c>
      <c r="AI872" s="77" t="s">
        <v>102</v>
      </c>
      <c r="AJ872" s="77" t="s">
        <v>2486</v>
      </c>
      <c r="AK872" s="77" t="s">
        <v>2487</v>
      </c>
      <c r="AL872" s="77" t="s">
        <v>2488</v>
      </c>
      <c r="AM872" s="77" t="s">
        <v>25</v>
      </c>
      <c r="AN872" s="77" t="s">
        <v>106</v>
      </c>
      <c r="AO872" s="77" t="s">
        <v>107</v>
      </c>
      <c r="AP872" s="77" t="s">
        <v>108</v>
      </c>
      <c r="AQ872" s="77"/>
      <c r="AR872" s="79">
        <f>COUNTIF('Jalon + top _horaire passage'!A:A,A872)+IF(W872&lt;&gt;"",COUNTIF('Jalon + top _horaire passage'!A:A,W872),0)+IF(X872&lt;&gt;"",COUNTIF('Jalon + top _horaire passage'!A:A,X872),0)+IF(Y872&lt;&gt;"",COUNTIF('Jalon + top _horaire passage'!A:A,Y872),0)+IF(AA872&lt;&gt;"",COUNTIF('Jalon + top _horaire passage'!A:A,AA872),0)+IF(AB872&lt;&gt;"",COUNTIF('Jalon + top _horaire passage'!A:A,AB872),0)+IF(AD872&lt;&gt;"",COUNTIF('Jalon + top _horaire passage'!A:A,AD872),0)</f>
        <v>0</v>
      </c>
    </row>
    <row r="873" spans="1:44" x14ac:dyDescent="0.3">
      <c r="A873" s="77" t="s">
        <v>4640</v>
      </c>
      <c r="B873" s="159" t="s">
        <v>4641</v>
      </c>
      <c r="C873" s="78" t="s">
        <v>101</v>
      </c>
      <c r="D873" s="77" t="s">
        <v>42</v>
      </c>
      <c r="E873" s="77" t="s">
        <v>4640</v>
      </c>
      <c r="F873" s="77" t="s">
        <v>1471</v>
      </c>
      <c r="G873" s="77" t="s">
        <v>93</v>
      </c>
      <c r="H873" s="77" t="s">
        <v>44</v>
      </c>
      <c r="I873" s="77" t="s">
        <v>39</v>
      </c>
      <c r="J873" s="77" t="s">
        <v>19</v>
      </c>
      <c r="K873" s="78" t="s">
        <v>34</v>
      </c>
      <c r="L873" s="77" t="s">
        <v>98</v>
      </c>
      <c r="M873" s="74" t="s">
        <v>12473</v>
      </c>
      <c r="N873" s="74" t="s">
        <v>13</v>
      </c>
      <c r="O873" s="159"/>
      <c r="P873" s="77" t="s">
        <v>4642</v>
      </c>
      <c r="Q873" s="77" t="s">
        <v>30</v>
      </c>
      <c r="R873" s="77" t="s">
        <v>4640</v>
      </c>
      <c r="S873" s="77"/>
      <c r="T873" s="77"/>
      <c r="U873" s="77" t="s">
        <v>11200</v>
      </c>
      <c r="V873" s="74" t="s">
        <v>97</v>
      </c>
      <c r="W873" s="100"/>
      <c r="X873" s="99"/>
      <c r="Y873" s="99"/>
      <c r="Z873" s="100"/>
      <c r="AA873" s="99" t="s">
        <v>4645</v>
      </c>
      <c r="AB873" s="99"/>
      <c r="AC873" s="100" t="s">
        <v>4643</v>
      </c>
      <c r="AD873" s="100" t="s">
        <v>4644</v>
      </c>
      <c r="AE873" s="83"/>
      <c r="AF873" s="54"/>
      <c r="AG873" s="78" t="s">
        <v>10997</v>
      </c>
      <c r="AH873" s="77" t="s">
        <v>20</v>
      </c>
      <c r="AI873" s="77" t="s">
        <v>102</v>
      </c>
      <c r="AJ873" s="77" t="s">
        <v>2486</v>
      </c>
      <c r="AK873" s="77" t="s">
        <v>2487</v>
      </c>
      <c r="AL873" s="77" t="s">
        <v>2488</v>
      </c>
      <c r="AM873" s="77" t="s">
        <v>25</v>
      </c>
      <c r="AN873" s="77" t="s">
        <v>106</v>
      </c>
      <c r="AO873" s="77" t="s">
        <v>107</v>
      </c>
      <c r="AP873" s="77" t="s">
        <v>108</v>
      </c>
      <c r="AQ873" s="77"/>
      <c r="AR873" s="79">
        <f>COUNTIF('Jalon + top _horaire passage'!A:A,A873)+IF(W873&lt;&gt;"",COUNTIF('Jalon + top _horaire passage'!A:A,W873),0)+IF(X873&lt;&gt;"",COUNTIF('Jalon + top _horaire passage'!A:A,X873),0)+IF(Y873&lt;&gt;"",COUNTIF('Jalon + top _horaire passage'!A:A,Y873),0)+IF(AA873&lt;&gt;"",COUNTIF('Jalon + top _horaire passage'!A:A,AA873),0)+IF(AB873&lt;&gt;"",COUNTIF('Jalon + top _horaire passage'!A:A,AB873),0)+IF(AD873&lt;&gt;"",COUNTIF('Jalon + top _horaire passage'!A:A,AD873),0)</f>
        <v>0</v>
      </c>
    </row>
    <row r="874" spans="1:44" x14ac:dyDescent="0.3">
      <c r="A874" s="77" t="s">
        <v>4646</v>
      </c>
      <c r="B874" s="159" t="s">
        <v>12</v>
      </c>
      <c r="C874" s="78" t="s">
        <v>101</v>
      </c>
      <c r="D874" s="77" t="s">
        <v>107</v>
      </c>
      <c r="E874" s="77" t="s">
        <v>4646</v>
      </c>
      <c r="F874" s="77" t="s">
        <v>1471</v>
      </c>
      <c r="G874" s="77" t="s">
        <v>93</v>
      </c>
      <c r="H874" s="77" t="s">
        <v>44</v>
      </c>
      <c r="I874" s="77" t="s">
        <v>39</v>
      </c>
      <c r="J874" s="77" t="s">
        <v>19</v>
      </c>
      <c r="K874" s="78" t="s">
        <v>18</v>
      </c>
      <c r="L874" s="77" t="s">
        <v>15</v>
      </c>
      <c r="M874" s="74" t="s">
        <v>12473</v>
      </c>
      <c r="N874" s="74" t="s">
        <v>10986</v>
      </c>
      <c r="O874" s="159"/>
      <c r="P874" s="77"/>
      <c r="Q874" s="77" t="s">
        <v>30</v>
      </c>
      <c r="R874" s="77" t="s">
        <v>4646</v>
      </c>
      <c r="S874" s="77"/>
      <c r="T874" s="77"/>
      <c r="U874" s="77" t="s">
        <v>4647</v>
      </c>
      <c r="V874" s="74" t="s">
        <v>97</v>
      </c>
      <c r="W874" s="100"/>
      <c r="X874" s="99"/>
      <c r="Y874" s="99"/>
      <c r="Z874" s="100"/>
      <c r="AA874" s="99" t="s">
        <v>4650</v>
      </c>
      <c r="AB874" s="99"/>
      <c r="AC874" s="100" t="s">
        <v>4648</v>
      </c>
      <c r="AD874" s="100" t="s">
        <v>4649</v>
      </c>
      <c r="AE874" s="83"/>
      <c r="AF874" s="54"/>
      <c r="AG874" s="78" t="s">
        <v>10999</v>
      </c>
      <c r="AH874" s="77" t="s">
        <v>20</v>
      </c>
      <c r="AI874" s="77" t="s">
        <v>102</v>
      </c>
      <c r="AJ874" s="77" t="s">
        <v>103</v>
      </c>
      <c r="AK874" s="77" t="s">
        <v>104</v>
      </c>
      <c r="AL874" s="77" t="s">
        <v>105</v>
      </c>
      <c r="AM874" s="77" t="s">
        <v>25</v>
      </c>
      <c r="AN874" s="77" t="s">
        <v>106</v>
      </c>
      <c r="AO874" s="77" t="s">
        <v>107</v>
      </c>
      <c r="AP874" s="77" t="s">
        <v>108</v>
      </c>
      <c r="AQ874" s="77"/>
      <c r="AR874" s="79">
        <f>COUNTIF('Jalon + top _horaire passage'!A:A,A874)+IF(W874&lt;&gt;"",COUNTIF('Jalon + top _horaire passage'!A:A,W874),0)+IF(X874&lt;&gt;"",COUNTIF('Jalon + top _horaire passage'!A:A,X874),0)+IF(Y874&lt;&gt;"",COUNTIF('Jalon + top _horaire passage'!A:A,Y874),0)+IF(AA874&lt;&gt;"",COUNTIF('Jalon + top _horaire passage'!A:A,AA874),0)+IF(AB874&lt;&gt;"",COUNTIF('Jalon + top _horaire passage'!A:A,AB874),0)+IF(AD874&lt;&gt;"",COUNTIF('Jalon + top _horaire passage'!A:A,AD874),0)</f>
        <v>0</v>
      </c>
    </row>
    <row r="875" spans="1:44" x14ac:dyDescent="0.3">
      <c r="A875" s="77" t="s">
        <v>4651</v>
      </c>
      <c r="B875" s="159" t="s">
        <v>12</v>
      </c>
      <c r="C875" s="78" t="s">
        <v>101</v>
      </c>
      <c r="D875" s="77" t="s">
        <v>107</v>
      </c>
      <c r="E875" s="77" t="s">
        <v>4651</v>
      </c>
      <c r="F875" s="77" t="s">
        <v>1471</v>
      </c>
      <c r="G875" s="77" t="s">
        <v>93</v>
      </c>
      <c r="H875" s="77" t="s">
        <v>44</v>
      </c>
      <c r="I875" s="77" t="s">
        <v>39</v>
      </c>
      <c r="J875" s="77" t="s">
        <v>19</v>
      </c>
      <c r="K875" s="78" t="s">
        <v>18</v>
      </c>
      <c r="L875" s="77" t="s">
        <v>15</v>
      </c>
      <c r="M875" s="74" t="s">
        <v>12473</v>
      </c>
      <c r="N875" s="74" t="s">
        <v>10986</v>
      </c>
      <c r="O875" s="159"/>
      <c r="P875" s="77"/>
      <c r="Q875" s="77" t="s">
        <v>30</v>
      </c>
      <c r="R875" s="77" t="s">
        <v>4651</v>
      </c>
      <c r="S875" s="77"/>
      <c r="T875" s="77"/>
      <c r="U875" s="77" t="s">
        <v>4652</v>
      </c>
      <c r="V875" s="74" t="s">
        <v>97</v>
      </c>
      <c r="W875" s="100"/>
      <c r="X875" s="99"/>
      <c r="Y875" s="99"/>
      <c r="Z875" s="100"/>
      <c r="AA875" s="99" t="s">
        <v>4655</v>
      </c>
      <c r="AB875" s="99"/>
      <c r="AC875" s="100" t="s">
        <v>4653</v>
      </c>
      <c r="AD875" s="100" t="s">
        <v>4654</v>
      </c>
      <c r="AE875" s="83"/>
      <c r="AF875" s="54"/>
      <c r="AG875" s="78" t="s">
        <v>10999</v>
      </c>
      <c r="AH875" s="77" t="s">
        <v>20</v>
      </c>
      <c r="AI875" s="77" t="s">
        <v>102</v>
      </c>
      <c r="AJ875" s="77" t="s">
        <v>103</v>
      </c>
      <c r="AK875" s="77" t="s">
        <v>104</v>
      </c>
      <c r="AL875" s="77" t="s">
        <v>105</v>
      </c>
      <c r="AM875" s="77" t="s">
        <v>25</v>
      </c>
      <c r="AN875" s="77" t="s">
        <v>106</v>
      </c>
      <c r="AO875" s="77" t="s">
        <v>107</v>
      </c>
      <c r="AP875" s="77" t="s">
        <v>108</v>
      </c>
      <c r="AQ875" s="77"/>
      <c r="AR875" s="79">
        <f>COUNTIF('Jalon + top _horaire passage'!A:A,A875)+IF(W875&lt;&gt;"",COUNTIF('Jalon + top _horaire passage'!A:A,W875),0)+IF(X875&lt;&gt;"",COUNTIF('Jalon + top _horaire passage'!A:A,X875),0)+IF(Y875&lt;&gt;"",COUNTIF('Jalon + top _horaire passage'!A:A,Y875),0)+IF(AA875&lt;&gt;"",COUNTIF('Jalon + top _horaire passage'!A:A,AA875),0)+IF(AB875&lt;&gt;"",COUNTIF('Jalon + top _horaire passage'!A:A,AB875),0)+IF(AD875&lt;&gt;"",COUNTIF('Jalon + top _horaire passage'!A:A,AD875),0)</f>
        <v>0</v>
      </c>
    </row>
    <row r="876" spans="1:44" x14ac:dyDescent="0.3">
      <c r="A876" s="77" t="s">
        <v>4656</v>
      </c>
      <c r="B876" s="159" t="s">
        <v>12</v>
      </c>
      <c r="C876" s="78" t="s">
        <v>101</v>
      </c>
      <c r="D876" s="77" t="s">
        <v>107</v>
      </c>
      <c r="E876" s="77" t="s">
        <v>4656</v>
      </c>
      <c r="F876" s="77" t="s">
        <v>1471</v>
      </c>
      <c r="G876" s="77" t="s">
        <v>93</v>
      </c>
      <c r="H876" s="77" t="s">
        <v>44</v>
      </c>
      <c r="I876" s="77" t="s">
        <v>39</v>
      </c>
      <c r="J876" s="77" t="s">
        <v>19</v>
      </c>
      <c r="K876" s="78" t="s">
        <v>18</v>
      </c>
      <c r="L876" s="77" t="s">
        <v>15</v>
      </c>
      <c r="M876" s="74" t="s">
        <v>12473</v>
      </c>
      <c r="N876" s="74" t="s">
        <v>10986</v>
      </c>
      <c r="O876" s="159"/>
      <c r="P876" s="77"/>
      <c r="Q876" s="77" t="s">
        <v>30</v>
      </c>
      <c r="R876" s="77" t="s">
        <v>4656</v>
      </c>
      <c r="S876" s="77"/>
      <c r="T876" s="77"/>
      <c r="U876" s="77" t="s">
        <v>4657</v>
      </c>
      <c r="V876" s="74" t="s">
        <v>97</v>
      </c>
      <c r="W876" s="100"/>
      <c r="X876" s="99"/>
      <c r="Y876" s="99"/>
      <c r="Z876" s="100"/>
      <c r="AA876" s="99" t="s">
        <v>4660</v>
      </c>
      <c r="AB876" s="99"/>
      <c r="AC876" s="100" t="s">
        <v>4658</v>
      </c>
      <c r="AD876" s="100" t="s">
        <v>4659</v>
      </c>
      <c r="AE876" s="83"/>
      <c r="AF876" s="54"/>
      <c r="AG876" s="78" t="s">
        <v>10999</v>
      </c>
      <c r="AH876" s="77" t="s">
        <v>20</v>
      </c>
      <c r="AI876" s="77" t="s">
        <v>102</v>
      </c>
      <c r="AJ876" s="77" t="s">
        <v>103</v>
      </c>
      <c r="AK876" s="77" t="s">
        <v>104</v>
      </c>
      <c r="AL876" s="77" t="s">
        <v>105</v>
      </c>
      <c r="AM876" s="77" t="s">
        <v>25</v>
      </c>
      <c r="AN876" s="77" t="s">
        <v>106</v>
      </c>
      <c r="AO876" s="77" t="s">
        <v>107</v>
      </c>
      <c r="AP876" s="77" t="s">
        <v>108</v>
      </c>
      <c r="AQ876" s="77"/>
      <c r="AR876" s="79">
        <f>COUNTIF('Jalon + top _horaire passage'!A:A,A876)+IF(W876&lt;&gt;"",COUNTIF('Jalon + top _horaire passage'!A:A,W876),0)+IF(X876&lt;&gt;"",COUNTIF('Jalon + top _horaire passage'!A:A,X876),0)+IF(Y876&lt;&gt;"",COUNTIF('Jalon + top _horaire passage'!A:A,Y876),0)+IF(AA876&lt;&gt;"",COUNTIF('Jalon + top _horaire passage'!A:A,AA876),0)+IF(AB876&lt;&gt;"",COUNTIF('Jalon + top _horaire passage'!A:A,AB876),0)+IF(AD876&lt;&gt;"",COUNTIF('Jalon + top _horaire passage'!A:A,AD876),0)</f>
        <v>0</v>
      </c>
    </row>
    <row r="877" spans="1:44" x14ac:dyDescent="0.3">
      <c r="A877" s="77" t="s">
        <v>4661</v>
      </c>
      <c r="B877" s="159" t="s">
        <v>12</v>
      </c>
      <c r="C877" s="78" t="s">
        <v>101</v>
      </c>
      <c r="D877" s="77" t="s">
        <v>107</v>
      </c>
      <c r="E877" s="77" t="s">
        <v>4661</v>
      </c>
      <c r="F877" s="77" t="s">
        <v>1471</v>
      </c>
      <c r="G877" s="77" t="s">
        <v>93</v>
      </c>
      <c r="H877" s="77" t="s">
        <v>44</v>
      </c>
      <c r="I877" s="77" t="s">
        <v>39</v>
      </c>
      <c r="J877" s="77" t="s">
        <v>19</v>
      </c>
      <c r="K877" s="78" t="s">
        <v>18</v>
      </c>
      <c r="L877" s="77" t="s">
        <v>15</v>
      </c>
      <c r="M877" s="74" t="s">
        <v>12473</v>
      </c>
      <c r="N877" s="74" t="s">
        <v>10986</v>
      </c>
      <c r="O877" s="159"/>
      <c r="P877" s="77"/>
      <c r="Q877" s="77" t="s">
        <v>30</v>
      </c>
      <c r="R877" s="77" t="s">
        <v>4661</v>
      </c>
      <c r="S877" s="77"/>
      <c r="T877" s="77"/>
      <c r="U877" s="77" t="s">
        <v>4662</v>
      </c>
      <c r="V877" s="74" t="s">
        <v>97</v>
      </c>
      <c r="W877" s="100"/>
      <c r="X877" s="99"/>
      <c r="Y877" s="99"/>
      <c r="Z877" s="100"/>
      <c r="AA877" s="99" t="s">
        <v>4665</v>
      </c>
      <c r="AB877" s="99"/>
      <c r="AC877" s="100" t="s">
        <v>4663</v>
      </c>
      <c r="AD877" s="100" t="s">
        <v>4664</v>
      </c>
      <c r="AE877" s="83"/>
      <c r="AF877" s="54"/>
      <c r="AG877" s="78" t="s">
        <v>10999</v>
      </c>
      <c r="AH877" s="77" t="s">
        <v>20</v>
      </c>
      <c r="AI877" s="77" t="s">
        <v>102</v>
      </c>
      <c r="AJ877" s="77" t="s">
        <v>103</v>
      </c>
      <c r="AK877" s="77" t="s">
        <v>104</v>
      </c>
      <c r="AL877" s="77" t="s">
        <v>105</v>
      </c>
      <c r="AM877" s="77" t="s">
        <v>25</v>
      </c>
      <c r="AN877" s="77" t="s">
        <v>106</v>
      </c>
      <c r="AO877" s="77" t="s">
        <v>107</v>
      </c>
      <c r="AP877" s="77" t="s">
        <v>108</v>
      </c>
      <c r="AQ877" s="77"/>
      <c r="AR877" s="79">
        <f>COUNTIF('Jalon + top _horaire passage'!A:A,A877)+IF(W877&lt;&gt;"",COUNTIF('Jalon + top _horaire passage'!A:A,W877),0)+IF(X877&lt;&gt;"",COUNTIF('Jalon + top _horaire passage'!A:A,X877),0)+IF(Y877&lt;&gt;"",COUNTIF('Jalon + top _horaire passage'!A:A,Y877),0)+IF(AA877&lt;&gt;"",COUNTIF('Jalon + top _horaire passage'!A:A,AA877),0)+IF(AB877&lt;&gt;"",COUNTIF('Jalon + top _horaire passage'!A:A,AB877),0)+IF(AD877&lt;&gt;"",COUNTIF('Jalon + top _horaire passage'!A:A,AD877),0)</f>
        <v>0</v>
      </c>
    </row>
    <row r="878" spans="1:44" x14ac:dyDescent="0.3">
      <c r="A878" s="77" t="s">
        <v>4666</v>
      </c>
      <c r="B878" s="159" t="s">
        <v>12</v>
      </c>
      <c r="C878" s="78" t="s">
        <v>101</v>
      </c>
      <c r="D878" s="77" t="s">
        <v>107</v>
      </c>
      <c r="E878" s="77" t="s">
        <v>4666</v>
      </c>
      <c r="F878" s="77" t="s">
        <v>1471</v>
      </c>
      <c r="G878" s="77" t="s">
        <v>93</v>
      </c>
      <c r="H878" s="77" t="s">
        <v>44</v>
      </c>
      <c r="I878" s="77" t="s">
        <v>39</v>
      </c>
      <c r="J878" s="77" t="s">
        <v>19</v>
      </c>
      <c r="K878" s="78" t="s">
        <v>18</v>
      </c>
      <c r="L878" s="77" t="s">
        <v>15</v>
      </c>
      <c r="M878" s="74" t="s">
        <v>12473</v>
      </c>
      <c r="N878" s="74" t="s">
        <v>10986</v>
      </c>
      <c r="O878" s="159"/>
      <c r="P878" s="77"/>
      <c r="Q878" s="77" t="s">
        <v>30</v>
      </c>
      <c r="R878" s="77" t="s">
        <v>4666</v>
      </c>
      <c r="S878" s="77"/>
      <c r="T878" s="77"/>
      <c r="U878" s="77" t="s">
        <v>4667</v>
      </c>
      <c r="V878" s="74" t="s">
        <v>97</v>
      </c>
      <c r="W878" s="100"/>
      <c r="X878" s="99"/>
      <c r="Y878" s="99"/>
      <c r="Z878" s="100"/>
      <c r="AA878" s="99" t="s">
        <v>4670</v>
      </c>
      <c r="AB878" s="99"/>
      <c r="AC878" s="100" t="s">
        <v>4668</v>
      </c>
      <c r="AD878" s="100" t="s">
        <v>4669</v>
      </c>
      <c r="AE878" s="83"/>
      <c r="AF878" s="54"/>
      <c r="AG878" s="78" t="s">
        <v>10999</v>
      </c>
      <c r="AH878" s="77" t="s">
        <v>20</v>
      </c>
      <c r="AI878" s="77" t="s">
        <v>102</v>
      </c>
      <c r="AJ878" s="77" t="s">
        <v>103</v>
      </c>
      <c r="AK878" s="77" t="s">
        <v>104</v>
      </c>
      <c r="AL878" s="77" t="s">
        <v>105</v>
      </c>
      <c r="AM878" s="77" t="s">
        <v>25</v>
      </c>
      <c r="AN878" s="77" t="s">
        <v>106</v>
      </c>
      <c r="AO878" s="77" t="s">
        <v>107</v>
      </c>
      <c r="AP878" s="77" t="s">
        <v>108</v>
      </c>
      <c r="AQ878" s="77"/>
      <c r="AR878" s="79">
        <f>COUNTIF('Jalon + top _horaire passage'!A:A,A878)+IF(W878&lt;&gt;"",COUNTIF('Jalon + top _horaire passage'!A:A,W878),0)+IF(X878&lt;&gt;"",COUNTIF('Jalon + top _horaire passage'!A:A,X878),0)+IF(Y878&lt;&gt;"",COUNTIF('Jalon + top _horaire passage'!A:A,Y878),0)+IF(AA878&lt;&gt;"",COUNTIF('Jalon + top _horaire passage'!A:A,AA878),0)+IF(AB878&lt;&gt;"",COUNTIF('Jalon + top _horaire passage'!A:A,AB878),0)+IF(AD878&lt;&gt;"",COUNTIF('Jalon + top _horaire passage'!A:A,AD878),0)</f>
        <v>0</v>
      </c>
    </row>
    <row r="879" spans="1:44" x14ac:dyDescent="0.3">
      <c r="A879" s="77" t="s">
        <v>4671</v>
      </c>
      <c r="B879" s="159" t="s">
        <v>12</v>
      </c>
      <c r="C879" s="78" t="s">
        <v>101</v>
      </c>
      <c r="D879" s="77" t="s">
        <v>107</v>
      </c>
      <c r="E879" s="77" t="s">
        <v>4671</v>
      </c>
      <c r="F879" s="77" t="s">
        <v>1471</v>
      </c>
      <c r="G879" s="77" t="s">
        <v>93</v>
      </c>
      <c r="H879" s="77" t="s">
        <v>44</v>
      </c>
      <c r="I879" s="77" t="s">
        <v>39</v>
      </c>
      <c r="J879" s="77" t="s">
        <v>19</v>
      </c>
      <c r="K879" s="78" t="s">
        <v>18</v>
      </c>
      <c r="L879" s="77" t="s">
        <v>15</v>
      </c>
      <c r="M879" s="74" t="s">
        <v>12473</v>
      </c>
      <c r="N879" s="74" t="s">
        <v>10986</v>
      </c>
      <c r="O879" s="159"/>
      <c r="P879" s="77"/>
      <c r="Q879" s="77" t="s">
        <v>30</v>
      </c>
      <c r="R879" s="77" t="s">
        <v>4671</v>
      </c>
      <c r="S879" s="77"/>
      <c r="T879" s="77"/>
      <c r="U879" s="77" t="s">
        <v>4672</v>
      </c>
      <c r="V879" s="74" t="s">
        <v>97</v>
      </c>
      <c r="W879" s="100"/>
      <c r="X879" s="99"/>
      <c r="Y879" s="99"/>
      <c r="Z879" s="100"/>
      <c r="AA879" s="99" t="s">
        <v>4675</v>
      </c>
      <c r="AB879" s="99"/>
      <c r="AC879" s="100" t="s">
        <v>4673</v>
      </c>
      <c r="AD879" s="100" t="s">
        <v>4674</v>
      </c>
      <c r="AE879" s="83"/>
      <c r="AF879" s="54"/>
      <c r="AG879" s="78" t="s">
        <v>10999</v>
      </c>
      <c r="AH879" s="77" t="s">
        <v>20</v>
      </c>
      <c r="AI879" s="77" t="s">
        <v>102</v>
      </c>
      <c r="AJ879" s="77" t="s">
        <v>103</v>
      </c>
      <c r="AK879" s="77" t="s">
        <v>104</v>
      </c>
      <c r="AL879" s="77" t="s">
        <v>105</v>
      </c>
      <c r="AM879" s="77" t="s">
        <v>25</v>
      </c>
      <c r="AN879" s="77" t="s">
        <v>106</v>
      </c>
      <c r="AO879" s="77" t="s">
        <v>107</v>
      </c>
      <c r="AP879" s="77" t="s">
        <v>108</v>
      </c>
      <c r="AQ879" s="77"/>
      <c r="AR879" s="79">
        <f>COUNTIF('Jalon + top _horaire passage'!A:A,A879)+IF(W879&lt;&gt;"",COUNTIF('Jalon + top _horaire passage'!A:A,W879),0)+IF(X879&lt;&gt;"",COUNTIF('Jalon + top _horaire passage'!A:A,X879),0)+IF(Y879&lt;&gt;"",COUNTIF('Jalon + top _horaire passage'!A:A,Y879),0)+IF(AA879&lt;&gt;"",COUNTIF('Jalon + top _horaire passage'!A:A,AA879),0)+IF(AB879&lt;&gt;"",COUNTIF('Jalon + top _horaire passage'!A:A,AB879),0)+IF(AD879&lt;&gt;"",COUNTIF('Jalon + top _horaire passage'!A:A,AD879),0)</f>
        <v>0</v>
      </c>
    </row>
    <row r="880" spans="1:44" x14ac:dyDescent="0.3">
      <c r="A880" s="77" t="s">
        <v>4676</v>
      </c>
      <c r="B880" s="159" t="s">
        <v>12</v>
      </c>
      <c r="C880" s="78" t="s">
        <v>101</v>
      </c>
      <c r="D880" s="77" t="s">
        <v>107</v>
      </c>
      <c r="E880" s="77" t="s">
        <v>4676</v>
      </c>
      <c r="F880" s="77" t="s">
        <v>1471</v>
      </c>
      <c r="G880" s="77" t="s">
        <v>93</v>
      </c>
      <c r="H880" s="77" t="s">
        <v>44</v>
      </c>
      <c r="I880" s="77" t="s">
        <v>39</v>
      </c>
      <c r="J880" s="77" t="s">
        <v>19</v>
      </c>
      <c r="K880" s="78" t="s">
        <v>18</v>
      </c>
      <c r="L880" s="77" t="s">
        <v>15</v>
      </c>
      <c r="M880" s="74" t="s">
        <v>12473</v>
      </c>
      <c r="N880" s="74" t="s">
        <v>10986</v>
      </c>
      <c r="O880" s="159"/>
      <c r="P880" s="77"/>
      <c r="Q880" s="77" t="s">
        <v>30</v>
      </c>
      <c r="R880" s="77" t="s">
        <v>4676</v>
      </c>
      <c r="S880" s="77"/>
      <c r="T880" s="77"/>
      <c r="U880" s="77" t="s">
        <v>4677</v>
      </c>
      <c r="V880" s="74" t="s">
        <v>97</v>
      </c>
      <c r="W880" s="100"/>
      <c r="X880" s="99"/>
      <c r="Y880" s="99"/>
      <c r="Z880" s="100"/>
      <c r="AA880" s="99" t="s">
        <v>4680</v>
      </c>
      <c r="AB880" s="99"/>
      <c r="AC880" s="100" t="s">
        <v>4678</v>
      </c>
      <c r="AD880" s="100" t="s">
        <v>4679</v>
      </c>
      <c r="AE880" s="83"/>
      <c r="AF880" s="54"/>
      <c r="AG880" s="78" t="s">
        <v>10999</v>
      </c>
      <c r="AH880" s="77" t="s">
        <v>20</v>
      </c>
      <c r="AI880" s="77" t="s">
        <v>102</v>
      </c>
      <c r="AJ880" s="77" t="s">
        <v>103</v>
      </c>
      <c r="AK880" s="77" t="s">
        <v>104</v>
      </c>
      <c r="AL880" s="77" t="s">
        <v>105</v>
      </c>
      <c r="AM880" s="77" t="s">
        <v>25</v>
      </c>
      <c r="AN880" s="77" t="s">
        <v>106</v>
      </c>
      <c r="AO880" s="77" t="s">
        <v>107</v>
      </c>
      <c r="AP880" s="77" t="s">
        <v>108</v>
      </c>
      <c r="AQ880" s="77"/>
      <c r="AR880" s="79">
        <f>COUNTIF('Jalon + top _horaire passage'!A:A,A880)+IF(W880&lt;&gt;"",COUNTIF('Jalon + top _horaire passage'!A:A,W880),0)+IF(X880&lt;&gt;"",COUNTIF('Jalon + top _horaire passage'!A:A,X880),0)+IF(Y880&lt;&gt;"",COUNTIF('Jalon + top _horaire passage'!A:A,Y880),0)+IF(AA880&lt;&gt;"",COUNTIF('Jalon + top _horaire passage'!A:A,AA880),0)+IF(AB880&lt;&gt;"",COUNTIF('Jalon + top _horaire passage'!A:A,AB880),0)+IF(AD880&lt;&gt;"",COUNTIF('Jalon + top _horaire passage'!A:A,AD880),0)</f>
        <v>0</v>
      </c>
    </row>
    <row r="881" spans="1:44" x14ac:dyDescent="0.3">
      <c r="A881" s="77" t="s">
        <v>4681</v>
      </c>
      <c r="B881" s="159" t="s">
        <v>4681</v>
      </c>
      <c r="C881" s="78" t="s">
        <v>101</v>
      </c>
      <c r="D881" s="77" t="s">
        <v>42</v>
      </c>
      <c r="E881" s="77" t="s">
        <v>4681</v>
      </c>
      <c r="F881" s="77" t="s">
        <v>4682</v>
      </c>
      <c r="G881" s="77" t="s">
        <v>12402</v>
      </c>
      <c r="H881" s="77" t="s">
        <v>44</v>
      </c>
      <c r="I881" s="77" t="s">
        <v>39</v>
      </c>
      <c r="J881" s="77" t="s">
        <v>19</v>
      </c>
      <c r="K881" s="78" t="s">
        <v>34</v>
      </c>
      <c r="L881" s="77" t="s">
        <v>98</v>
      </c>
      <c r="M881" s="74" t="s">
        <v>12473</v>
      </c>
      <c r="N881" s="74" t="s">
        <v>13</v>
      </c>
      <c r="O881" s="159"/>
      <c r="P881" s="77" t="s">
        <v>4683</v>
      </c>
      <c r="Q881" s="77" t="s">
        <v>30</v>
      </c>
      <c r="R881" s="77" t="s">
        <v>4681</v>
      </c>
      <c r="S881" s="77"/>
      <c r="T881" s="77"/>
      <c r="U881" s="77" t="s">
        <v>11227</v>
      </c>
      <c r="V881" s="74" t="s">
        <v>97</v>
      </c>
      <c r="W881" s="100"/>
      <c r="X881" s="99"/>
      <c r="Y881" s="99"/>
      <c r="Z881" s="100"/>
      <c r="AA881" s="99" t="s">
        <v>4686</v>
      </c>
      <c r="AB881" s="99"/>
      <c r="AC881" s="100" t="s">
        <v>4684</v>
      </c>
      <c r="AD881" s="100" t="s">
        <v>4685</v>
      </c>
      <c r="AE881" s="83"/>
      <c r="AF881" s="54"/>
      <c r="AG881" s="78" t="s">
        <v>10997</v>
      </c>
      <c r="AH881" s="77" t="s">
        <v>20</v>
      </c>
      <c r="AI881" s="77" t="s">
        <v>102</v>
      </c>
      <c r="AJ881" s="77" t="s">
        <v>103</v>
      </c>
      <c r="AK881" s="77" t="s">
        <v>539</v>
      </c>
      <c r="AL881" s="77" t="s">
        <v>540</v>
      </c>
      <c r="AM881" s="77" t="s">
        <v>25</v>
      </c>
      <c r="AN881" s="77" t="s">
        <v>106</v>
      </c>
      <c r="AO881" s="77" t="s">
        <v>107</v>
      </c>
      <c r="AP881" s="77" t="s">
        <v>108</v>
      </c>
      <c r="AQ881" s="77"/>
      <c r="AR881" s="79">
        <f>COUNTIF('Jalon + top _horaire passage'!A:A,A881)+IF(W881&lt;&gt;"",COUNTIF('Jalon + top _horaire passage'!A:A,W881),0)+IF(X881&lt;&gt;"",COUNTIF('Jalon + top _horaire passage'!A:A,X881),0)+IF(Y881&lt;&gt;"",COUNTIF('Jalon + top _horaire passage'!A:A,Y881),0)+IF(AA881&lt;&gt;"",COUNTIF('Jalon + top _horaire passage'!A:A,AA881),0)+IF(AB881&lt;&gt;"",COUNTIF('Jalon + top _horaire passage'!A:A,AB881),0)+IF(AD881&lt;&gt;"",COUNTIF('Jalon + top _horaire passage'!A:A,AD881),0)</f>
        <v>0</v>
      </c>
    </row>
    <row r="882" spans="1:44" x14ac:dyDescent="0.3">
      <c r="A882" s="77" t="s">
        <v>4687</v>
      </c>
      <c r="B882" s="159" t="s">
        <v>4687</v>
      </c>
      <c r="C882" s="78" t="s">
        <v>101</v>
      </c>
      <c r="D882" s="77" t="s">
        <v>42</v>
      </c>
      <c r="E882" s="77" t="s">
        <v>4687</v>
      </c>
      <c r="F882" s="77" t="s">
        <v>4682</v>
      </c>
      <c r="G882" s="77" t="s">
        <v>12402</v>
      </c>
      <c r="H882" s="77" t="s">
        <v>44</v>
      </c>
      <c r="I882" s="77" t="s">
        <v>39</v>
      </c>
      <c r="J882" s="77" t="s">
        <v>19</v>
      </c>
      <c r="K882" s="78" t="s">
        <v>34</v>
      </c>
      <c r="L882" s="77" t="s">
        <v>98</v>
      </c>
      <c r="M882" s="74" t="s">
        <v>12473</v>
      </c>
      <c r="N882" s="74" t="s">
        <v>13</v>
      </c>
      <c r="O882" s="159"/>
      <c r="P882" s="77" t="s">
        <v>4688</v>
      </c>
      <c r="Q882" s="77" t="s">
        <v>30</v>
      </c>
      <c r="R882" s="77" t="s">
        <v>4687</v>
      </c>
      <c r="S882" s="77"/>
      <c r="T882" s="77"/>
      <c r="U882" s="77" t="s">
        <v>11228</v>
      </c>
      <c r="V882" s="74" t="s">
        <v>97</v>
      </c>
      <c r="W882" s="100"/>
      <c r="X882" s="99"/>
      <c r="Y882" s="99"/>
      <c r="Z882" s="100"/>
      <c r="AA882" s="99" t="s">
        <v>4691</v>
      </c>
      <c r="AB882" s="99"/>
      <c r="AC882" s="100" t="s">
        <v>4689</v>
      </c>
      <c r="AD882" s="100" t="s">
        <v>4690</v>
      </c>
      <c r="AE882" s="83"/>
      <c r="AF882" s="54"/>
      <c r="AG882" s="78" t="s">
        <v>10997</v>
      </c>
      <c r="AH882" s="77" t="s">
        <v>20</v>
      </c>
      <c r="AI882" s="77" t="s">
        <v>102</v>
      </c>
      <c r="AJ882" s="77" t="s">
        <v>103</v>
      </c>
      <c r="AK882" s="77" t="s">
        <v>539</v>
      </c>
      <c r="AL882" s="77" t="s">
        <v>540</v>
      </c>
      <c r="AM882" s="77" t="s">
        <v>25</v>
      </c>
      <c r="AN882" s="77" t="s">
        <v>106</v>
      </c>
      <c r="AO882" s="77" t="s">
        <v>107</v>
      </c>
      <c r="AP882" s="77" t="s">
        <v>108</v>
      </c>
      <c r="AQ882" s="77"/>
      <c r="AR882" s="79">
        <f>COUNTIF('Jalon + top _horaire passage'!A:A,A882)+IF(W882&lt;&gt;"",COUNTIF('Jalon + top _horaire passage'!A:A,W882),0)+IF(X882&lt;&gt;"",COUNTIF('Jalon + top _horaire passage'!A:A,X882),0)+IF(Y882&lt;&gt;"",COUNTIF('Jalon + top _horaire passage'!A:A,Y882),0)+IF(AA882&lt;&gt;"",COUNTIF('Jalon + top _horaire passage'!A:A,AA882),0)+IF(AB882&lt;&gt;"",COUNTIF('Jalon + top _horaire passage'!A:A,AB882),0)+IF(AD882&lt;&gt;"",COUNTIF('Jalon + top _horaire passage'!A:A,AD882),0)</f>
        <v>0</v>
      </c>
    </row>
    <row r="883" spans="1:44" x14ac:dyDescent="0.3">
      <c r="A883" s="77" t="s">
        <v>4692</v>
      </c>
      <c r="B883" s="159" t="s">
        <v>4692</v>
      </c>
      <c r="C883" s="78" t="s">
        <v>101</v>
      </c>
      <c r="D883" s="77" t="s">
        <v>42</v>
      </c>
      <c r="E883" s="77" t="s">
        <v>4692</v>
      </c>
      <c r="F883" s="77" t="s">
        <v>4682</v>
      </c>
      <c r="G883" s="77" t="s">
        <v>12402</v>
      </c>
      <c r="H883" s="77" t="s">
        <v>44</v>
      </c>
      <c r="I883" s="77" t="s">
        <v>39</v>
      </c>
      <c r="J883" s="77" t="s">
        <v>19</v>
      </c>
      <c r="K883" s="78" t="s">
        <v>34</v>
      </c>
      <c r="L883" s="77" t="s">
        <v>98</v>
      </c>
      <c r="M883" s="74" t="s">
        <v>12473</v>
      </c>
      <c r="N883" s="74" t="s">
        <v>13</v>
      </c>
      <c r="O883" s="159"/>
      <c r="P883" s="77" t="s">
        <v>4693</v>
      </c>
      <c r="Q883" s="77" t="s">
        <v>30</v>
      </c>
      <c r="R883" s="77" t="s">
        <v>4692</v>
      </c>
      <c r="S883" s="77"/>
      <c r="T883" s="77"/>
      <c r="U883" s="77" t="s">
        <v>11229</v>
      </c>
      <c r="V883" s="74" t="s">
        <v>97</v>
      </c>
      <c r="W883" s="100"/>
      <c r="X883" s="99"/>
      <c r="Y883" s="99"/>
      <c r="Z883" s="100"/>
      <c r="AA883" s="99" t="s">
        <v>4696</v>
      </c>
      <c r="AB883" s="99"/>
      <c r="AC883" s="100" t="s">
        <v>4694</v>
      </c>
      <c r="AD883" s="100" t="s">
        <v>4695</v>
      </c>
      <c r="AE883" s="83"/>
      <c r="AF883" s="54"/>
      <c r="AG883" s="78" t="s">
        <v>10997</v>
      </c>
      <c r="AH883" s="77" t="s">
        <v>20</v>
      </c>
      <c r="AI883" s="77" t="s">
        <v>102</v>
      </c>
      <c r="AJ883" s="77" t="s">
        <v>103</v>
      </c>
      <c r="AK883" s="77" t="s">
        <v>539</v>
      </c>
      <c r="AL883" s="77" t="s">
        <v>540</v>
      </c>
      <c r="AM883" s="77" t="s">
        <v>25</v>
      </c>
      <c r="AN883" s="77" t="s">
        <v>106</v>
      </c>
      <c r="AO883" s="77" t="s">
        <v>107</v>
      </c>
      <c r="AP883" s="77" t="s">
        <v>108</v>
      </c>
      <c r="AQ883" s="77"/>
      <c r="AR883" s="79">
        <f>COUNTIF('Jalon + top _horaire passage'!A:A,A883)+IF(W883&lt;&gt;"",COUNTIF('Jalon + top _horaire passage'!A:A,W883),0)+IF(X883&lt;&gt;"",COUNTIF('Jalon + top _horaire passage'!A:A,X883),0)+IF(Y883&lt;&gt;"",COUNTIF('Jalon + top _horaire passage'!A:A,Y883),0)+IF(AA883&lt;&gt;"",COUNTIF('Jalon + top _horaire passage'!A:A,AA883),0)+IF(AB883&lt;&gt;"",COUNTIF('Jalon + top _horaire passage'!A:A,AB883),0)+IF(AD883&lt;&gt;"",COUNTIF('Jalon + top _horaire passage'!A:A,AD883),0)</f>
        <v>0</v>
      </c>
    </row>
    <row r="884" spans="1:44" x14ac:dyDescent="0.3">
      <c r="A884" s="77" t="s">
        <v>4697</v>
      </c>
      <c r="B884" s="159" t="s">
        <v>4697</v>
      </c>
      <c r="C884" s="78" t="s">
        <v>101</v>
      </c>
      <c r="D884" s="77" t="s">
        <v>42</v>
      </c>
      <c r="E884" s="77" t="s">
        <v>4697</v>
      </c>
      <c r="F884" s="77" t="s">
        <v>4682</v>
      </c>
      <c r="G884" s="77" t="s">
        <v>12402</v>
      </c>
      <c r="H884" s="77" t="s">
        <v>44</v>
      </c>
      <c r="I884" s="77" t="s">
        <v>39</v>
      </c>
      <c r="J884" s="77" t="s">
        <v>19</v>
      </c>
      <c r="K884" s="78" t="s">
        <v>34</v>
      </c>
      <c r="L884" s="77" t="s">
        <v>98</v>
      </c>
      <c r="M884" s="74" t="s">
        <v>12473</v>
      </c>
      <c r="N884" s="74" t="s">
        <v>13</v>
      </c>
      <c r="O884" s="159"/>
      <c r="P884" s="77" t="s">
        <v>4698</v>
      </c>
      <c r="Q884" s="77" t="s">
        <v>30</v>
      </c>
      <c r="R884" s="77" t="s">
        <v>4697</v>
      </c>
      <c r="S884" s="77"/>
      <c r="T884" s="77"/>
      <c r="U884" s="77" t="s">
        <v>11204</v>
      </c>
      <c r="V884" s="74" t="s">
        <v>97</v>
      </c>
      <c r="W884" s="100"/>
      <c r="X884" s="99"/>
      <c r="Y884" s="99"/>
      <c r="Z884" s="100"/>
      <c r="AA884" s="99" t="s">
        <v>4701</v>
      </c>
      <c r="AB884" s="99"/>
      <c r="AC884" s="100" t="s">
        <v>4699</v>
      </c>
      <c r="AD884" s="100" t="s">
        <v>4700</v>
      </c>
      <c r="AE884" s="83"/>
      <c r="AF884" s="54"/>
      <c r="AG884" s="78" t="s">
        <v>10997</v>
      </c>
      <c r="AH884" s="77" t="s">
        <v>20</v>
      </c>
      <c r="AI884" s="77" t="s">
        <v>102</v>
      </c>
      <c r="AJ884" s="77" t="s">
        <v>103</v>
      </c>
      <c r="AK884" s="77" t="s">
        <v>539</v>
      </c>
      <c r="AL884" s="77" t="s">
        <v>540</v>
      </c>
      <c r="AM884" s="77" t="s">
        <v>25</v>
      </c>
      <c r="AN884" s="77" t="s">
        <v>106</v>
      </c>
      <c r="AO884" s="77" t="s">
        <v>107</v>
      </c>
      <c r="AP884" s="77" t="s">
        <v>108</v>
      </c>
      <c r="AQ884" s="77"/>
      <c r="AR884" s="79">
        <f>COUNTIF('Jalon + top _horaire passage'!A:A,A884)+IF(W884&lt;&gt;"",COUNTIF('Jalon + top _horaire passage'!A:A,W884),0)+IF(X884&lt;&gt;"",COUNTIF('Jalon + top _horaire passage'!A:A,X884),0)+IF(Y884&lt;&gt;"",COUNTIF('Jalon + top _horaire passage'!A:A,Y884),0)+IF(AA884&lt;&gt;"",COUNTIF('Jalon + top _horaire passage'!A:A,AA884),0)+IF(AB884&lt;&gt;"",COUNTIF('Jalon + top _horaire passage'!A:A,AB884),0)+IF(AD884&lt;&gt;"",COUNTIF('Jalon + top _horaire passage'!A:A,AD884),0)</f>
        <v>0</v>
      </c>
    </row>
    <row r="885" spans="1:44" x14ac:dyDescent="0.3">
      <c r="A885" s="77" t="s">
        <v>4702</v>
      </c>
      <c r="B885" s="159" t="s">
        <v>4702</v>
      </c>
      <c r="C885" s="78" t="s">
        <v>101</v>
      </c>
      <c r="D885" s="77" t="s">
        <v>42</v>
      </c>
      <c r="E885" s="77" t="s">
        <v>4702</v>
      </c>
      <c r="F885" s="77" t="s">
        <v>4682</v>
      </c>
      <c r="G885" s="77" t="s">
        <v>12402</v>
      </c>
      <c r="H885" s="77" t="s">
        <v>44</v>
      </c>
      <c r="I885" s="77" t="s">
        <v>39</v>
      </c>
      <c r="J885" s="77" t="s">
        <v>19</v>
      </c>
      <c r="K885" s="78" t="s">
        <v>34</v>
      </c>
      <c r="L885" s="77" t="s">
        <v>98</v>
      </c>
      <c r="M885" s="74" t="s">
        <v>12473</v>
      </c>
      <c r="N885" s="74" t="s">
        <v>13</v>
      </c>
      <c r="O885" s="159"/>
      <c r="P885" s="77" t="s">
        <v>4703</v>
      </c>
      <c r="Q885" s="77" t="s">
        <v>30</v>
      </c>
      <c r="R885" s="77" t="s">
        <v>4702</v>
      </c>
      <c r="S885" s="77"/>
      <c r="T885" s="77"/>
      <c r="U885" s="77" t="s">
        <v>11208</v>
      </c>
      <c r="V885" s="74" t="s">
        <v>97</v>
      </c>
      <c r="W885" s="100"/>
      <c r="X885" s="99"/>
      <c r="Y885" s="99"/>
      <c r="Z885" s="100"/>
      <c r="AA885" s="99" t="s">
        <v>4706</v>
      </c>
      <c r="AB885" s="99"/>
      <c r="AC885" s="100" t="s">
        <v>4704</v>
      </c>
      <c r="AD885" s="100" t="s">
        <v>4705</v>
      </c>
      <c r="AE885" s="83"/>
      <c r="AF885" s="54"/>
      <c r="AG885" s="78" t="s">
        <v>10997</v>
      </c>
      <c r="AH885" s="77" t="s">
        <v>20</v>
      </c>
      <c r="AI885" s="77" t="s">
        <v>102</v>
      </c>
      <c r="AJ885" s="77" t="s">
        <v>103</v>
      </c>
      <c r="AK885" s="77" t="s">
        <v>539</v>
      </c>
      <c r="AL885" s="77" t="s">
        <v>540</v>
      </c>
      <c r="AM885" s="77" t="s">
        <v>25</v>
      </c>
      <c r="AN885" s="77" t="s">
        <v>106</v>
      </c>
      <c r="AO885" s="77" t="s">
        <v>107</v>
      </c>
      <c r="AP885" s="77" t="s">
        <v>108</v>
      </c>
      <c r="AQ885" s="77"/>
      <c r="AR885" s="79">
        <f>COUNTIF('Jalon + top _horaire passage'!A:A,A885)+IF(W885&lt;&gt;"",COUNTIF('Jalon + top _horaire passage'!A:A,W885),0)+IF(X885&lt;&gt;"",COUNTIF('Jalon + top _horaire passage'!A:A,X885),0)+IF(Y885&lt;&gt;"",COUNTIF('Jalon + top _horaire passage'!A:A,Y885),0)+IF(AA885&lt;&gt;"",COUNTIF('Jalon + top _horaire passage'!A:A,AA885),0)+IF(AB885&lt;&gt;"",COUNTIF('Jalon + top _horaire passage'!A:A,AB885),0)+IF(AD885&lt;&gt;"",COUNTIF('Jalon + top _horaire passage'!A:A,AD885),0)</f>
        <v>0</v>
      </c>
    </row>
    <row r="886" spans="1:44" x14ac:dyDescent="0.3">
      <c r="A886" s="77" t="s">
        <v>4707</v>
      </c>
      <c r="B886" s="159" t="s">
        <v>4707</v>
      </c>
      <c r="C886" s="78" t="s">
        <v>101</v>
      </c>
      <c r="D886" s="77" t="s">
        <v>42</v>
      </c>
      <c r="E886" s="77" t="s">
        <v>4707</v>
      </c>
      <c r="F886" s="77" t="s">
        <v>4682</v>
      </c>
      <c r="G886" s="77" t="s">
        <v>12402</v>
      </c>
      <c r="H886" s="77" t="s">
        <v>44</v>
      </c>
      <c r="I886" s="77" t="s">
        <v>39</v>
      </c>
      <c r="J886" s="77" t="s">
        <v>19</v>
      </c>
      <c r="K886" s="78" t="s">
        <v>34</v>
      </c>
      <c r="L886" s="77" t="s">
        <v>98</v>
      </c>
      <c r="M886" s="74" t="s">
        <v>12473</v>
      </c>
      <c r="N886" s="74" t="s">
        <v>13</v>
      </c>
      <c r="O886" s="159"/>
      <c r="P886" s="77" t="s">
        <v>4708</v>
      </c>
      <c r="Q886" s="77" t="s">
        <v>30</v>
      </c>
      <c r="R886" s="77" t="s">
        <v>4707</v>
      </c>
      <c r="S886" s="77"/>
      <c r="T886" s="77"/>
      <c r="U886" s="77" t="s">
        <v>11214</v>
      </c>
      <c r="V886" s="74" t="s">
        <v>97</v>
      </c>
      <c r="W886" s="100"/>
      <c r="X886" s="99"/>
      <c r="Y886" s="99"/>
      <c r="Z886" s="100"/>
      <c r="AA886" s="99" t="s">
        <v>4711</v>
      </c>
      <c r="AB886" s="99"/>
      <c r="AC886" s="100" t="s">
        <v>4709</v>
      </c>
      <c r="AD886" s="100" t="s">
        <v>4710</v>
      </c>
      <c r="AE886" s="83"/>
      <c r="AF886" s="54"/>
      <c r="AG886" s="78" t="s">
        <v>10997</v>
      </c>
      <c r="AH886" s="77" t="s">
        <v>20</v>
      </c>
      <c r="AI886" s="77" t="s">
        <v>102</v>
      </c>
      <c r="AJ886" s="77" t="s">
        <v>103</v>
      </c>
      <c r="AK886" s="77" t="s">
        <v>539</v>
      </c>
      <c r="AL886" s="77" t="s">
        <v>540</v>
      </c>
      <c r="AM886" s="77" t="s">
        <v>25</v>
      </c>
      <c r="AN886" s="77" t="s">
        <v>106</v>
      </c>
      <c r="AO886" s="77" t="s">
        <v>107</v>
      </c>
      <c r="AP886" s="77" t="s">
        <v>108</v>
      </c>
      <c r="AQ886" s="77"/>
      <c r="AR886" s="79">
        <f>COUNTIF('Jalon + top _horaire passage'!A:A,A886)+IF(W886&lt;&gt;"",COUNTIF('Jalon + top _horaire passage'!A:A,W886),0)+IF(X886&lt;&gt;"",COUNTIF('Jalon + top _horaire passage'!A:A,X886),0)+IF(Y886&lt;&gt;"",COUNTIF('Jalon + top _horaire passage'!A:A,Y886),0)+IF(AA886&lt;&gt;"",COUNTIF('Jalon + top _horaire passage'!A:A,AA886),0)+IF(AB886&lt;&gt;"",COUNTIF('Jalon + top _horaire passage'!A:A,AB886),0)+IF(AD886&lt;&gt;"",COUNTIF('Jalon + top _horaire passage'!A:A,AD886),0)</f>
        <v>0</v>
      </c>
    </row>
    <row r="887" spans="1:44" x14ac:dyDescent="0.3">
      <c r="A887" s="77" t="s">
        <v>4712</v>
      </c>
      <c r="B887" s="159" t="s">
        <v>12875</v>
      </c>
      <c r="C887" s="78" t="s">
        <v>220</v>
      </c>
      <c r="D887" s="77" t="s">
        <v>42</v>
      </c>
      <c r="E887" s="77" t="s">
        <v>4712</v>
      </c>
      <c r="F887" s="77" t="s">
        <v>5991</v>
      </c>
      <c r="G887" s="77" t="s">
        <v>4713</v>
      </c>
      <c r="H887" s="77" t="s">
        <v>44</v>
      </c>
      <c r="I887" s="77" t="s">
        <v>221</v>
      </c>
      <c r="J887" s="77" t="s">
        <v>19</v>
      </c>
      <c r="K887" s="78" t="s">
        <v>34</v>
      </c>
      <c r="L887" s="77" t="s">
        <v>98</v>
      </c>
      <c r="M887" s="74" t="s">
        <v>12474</v>
      </c>
      <c r="N887" s="74" t="s">
        <v>12033</v>
      </c>
      <c r="O887" s="159"/>
      <c r="P887" s="77" t="s">
        <v>4714</v>
      </c>
      <c r="Q887" s="77" t="s">
        <v>30</v>
      </c>
      <c r="R887" s="77" t="s">
        <v>4712</v>
      </c>
      <c r="S887" s="77"/>
      <c r="T887" s="77"/>
      <c r="U887" s="77" t="s">
        <v>11121</v>
      </c>
      <c r="V887" s="74" t="s">
        <v>97</v>
      </c>
      <c r="W887" s="100"/>
      <c r="X887" s="99"/>
      <c r="Y887" s="99"/>
      <c r="Z887" s="100"/>
      <c r="AA887" s="99" t="s">
        <v>4718</v>
      </c>
      <c r="AB887" s="99"/>
      <c r="AC887" s="100" t="s">
        <v>4716</v>
      </c>
      <c r="AD887" s="100" t="s">
        <v>4717</v>
      </c>
      <c r="AE887" s="83"/>
      <c r="AF887" s="54"/>
      <c r="AG887" s="78" t="s">
        <v>10997</v>
      </c>
      <c r="AH887" s="77" t="s">
        <v>222</v>
      </c>
      <c r="AI887" s="77" t="s">
        <v>223</v>
      </c>
      <c r="AJ887" s="77" t="s">
        <v>224</v>
      </c>
      <c r="AK887" s="77" t="s">
        <v>225</v>
      </c>
      <c r="AL887" s="77" t="s">
        <v>226</v>
      </c>
      <c r="AM887" s="77" t="s">
        <v>227</v>
      </c>
      <c r="AN887" s="77" t="s">
        <v>228</v>
      </c>
      <c r="AO887" s="77" t="s">
        <v>229</v>
      </c>
      <c r="AP887" s="77" t="s">
        <v>230</v>
      </c>
      <c r="AQ887" s="77"/>
      <c r="AR887" s="79">
        <f>COUNTIF('Jalon + top _horaire passage'!A:A,A887)+IF(W887&lt;&gt;"",COUNTIF('Jalon + top _horaire passage'!A:A,W887),0)+IF(X887&lt;&gt;"",COUNTIF('Jalon + top _horaire passage'!A:A,X887),0)+IF(Y887&lt;&gt;"",COUNTIF('Jalon + top _horaire passage'!A:A,Y887),0)+IF(AA887&lt;&gt;"",COUNTIF('Jalon + top _horaire passage'!A:A,AA887),0)+IF(AB887&lt;&gt;"",COUNTIF('Jalon + top _horaire passage'!A:A,AB887),0)+IF(AD887&lt;&gt;"",COUNTIF('Jalon + top _horaire passage'!A:A,AD887),0)</f>
        <v>0</v>
      </c>
    </row>
    <row r="888" spans="1:44" x14ac:dyDescent="0.3">
      <c r="A888" s="77" t="s">
        <v>4719</v>
      </c>
      <c r="B888" s="159" t="s">
        <v>12825</v>
      </c>
      <c r="C888" s="78" t="s">
        <v>220</v>
      </c>
      <c r="D888" s="77" t="s">
        <v>42</v>
      </c>
      <c r="E888" s="77" t="s">
        <v>4719</v>
      </c>
      <c r="F888" s="77" t="s">
        <v>12403</v>
      </c>
      <c r="G888" s="77" t="s">
        <v>4720</v>
      </c>
      <c r="H888" s="77" t="s">
        <v>44</v>
      </c>
      <c r="I888" s="77" t="s">
        <v>221</v>
      </c>
      <c r="J888" s="77" t="s">
        <v>19</v>
      </c>
      <c r="K888" s="78" t="s">
        <v>34</v>
      </c>
      <c r="L888" s="77" t="s">
        <v>98</v>
      </c>
      <c r="M888" s="74" t="s">
        <v>12474</v>
      </c>
      <c r="N888" s="74" t="s">
        <v>12033</v>
      </c>
      <c r="O888" s="159"/>
      <c r="P888" s="77" t="s">
        <v>4721</v>
      </c>
      <c r="Q888" s="77" t="s">
        <v>30</v>
      </c>
      <c r="R888" s="77" t="s">
        <v>4719</v>
      </c>
      <c r="S888" s="77"/>
      <c r="T888" s="77"/>
      <c r="U888" s="77" t="s">
        <v>11122</v>
      </c>
      <c r="V888" s="74" t="s">
        <v>97</v>
      </c>
      <c r="W888" s="100"/>
      <c r="X888" s="99"/>
      <c r="Y888" s="99"/>
      <c r="Z888" s="100"/>
      <c r="AA888" s="99" t="s">
        <v>4725</v>
      </c>
      <c r="AB888" s="99"/>
      <c r="AC888" s="100" t="s">
        <v>4723</v>
      </c>
      <c r="AD888" s="100" t="s">
        <v>4724</v>
      </c>
      <c r="AE888" s="83"/>
      <c r="AF888" s="54"/>
      <c r="AG888" s="78" t="s">
        <v>10997</v>
      </c>
      <c r="AH888" s="77" t="s">
        <v>222</v>
      </c>
      <c r="AI888" s="77" t="s">
        <v>223</v>
      </c>
      <c r="AJ888" s="77" t="s">
        <v>224</v>
      </c>
      <c r="AK888" s="77" t="s">
        <v>225</v>
      </c>
      <c r="AL888" s="77" t="s">
        <v>226</v>
      </c>
      <c r="AM888" s="77" t="s">
        <v>227</v>
      </c>
      <c r="AN888" s="77" t="s">
        <v>228</v>
      </c>
      <c r="AO888" s="77" t="s">
        <v>229</v>
      </c>
      <c r="AP888" s="77" t="s">
        <v>230</v>
      </c>
      <c r="AQ888" s="77"/>
      <c r="AR888" s="79">
        <f>COUNTIF('Jalon + top _horaire passage'!A:A,A888)+IF(W888&lt;&gt;"",COUNTIF('Jalon + top _horaire passage'!A:A,W888),0)+IF(X888&lt;&gt;"",COUNTIF('Jalon + top _horaire passage'!A:A,X888),0)+IF(Y888&lt;&gt;"",COUNTIF('Jalon + top _horaire passage'!A:A,Y888),0)+IF(AA888&lt;&gt;"",COUNTIF('Jalon + top _horaire passage'!A:A,AA888),0)+IF(AB888&lt;&gt;"",COUNTIF('Jalon + top _horaire passage'!A:A,AB888),0)+IF(AD888&lt;&gt;"",COUNTIF('Jalon + top _horaire passage'!A:A,AD888),0)</f>
        <v>0</v>
      </c>
    </row>
    <row r="889" spans="1:44" x14ac:dyDescent="0.3">
      <c r="A889" s="77" t="s">
        <v>4726</v>
      </c>
      <c r="B889" s="159" t="s">
        <v>4728</v>
      </c>
      <c r="C889" s="78" t="s">
        <v>220</v>
      </c>
      <c r="D889" s="77" t="s">
        <v>42</v>
      </c>
      <c r="E889" s="77" t="s">
        <v>4726</v>
      </c>
      <c r="F889" s="77" t="s">
        <v>4727</v>
      </c>
      <c r="G889" s="77" t="s">
        <v>12404</v>
      </c>
      <c r="H889" s="77" t="s">
        <v>44</v>
      </c>
      <c r="I889" s="77" t="s">
        <v>221</v>
      </c>
      <c r="J889" s="77" t="s">
        <v>571</v>
      </c>
      <c r="K889" s="78" t="s">
        <v>18</v>
      </c>
      <c r="L889" s="77" t="s">
        <v>98</v>
      </c>
      <c r="M889" s="74" t="s">
        <v>12474</v>
      </c>
      <c r="N889" s="74" t="s">
        <v>10986</v>
      </c>
      <c r="O889" s="159"/>
      <c r="P889" s="77"/>
      <c r="Q889" s="77" t="s">
        <v>35</v>
      </c>
      <c r="R889" s="77" t="s">
        <v>4726</v>
      </c>
      <c r="S889" s="77"/>
      <c r="T889" s="77" t="s">
        <v>9241</v>
      </c>
      <c r="U889" s="77" t="s">
        <v>9241</v>
      </c>
      <c r="V889" s="74" t="s">
        <v>216</v>
      </c>
      <c r="W889" s="100"/>
      <c r="X889" s="99"/>
      <c r="Y889" s="99"/>
      <c r="Z889" s="100"/>
      <c r="AA889" s="99"/>
      <c r="AB889" s="99"/>
      <c r="AC889" s="100" t="s">
        <v>4726</v>
      </c>
      <c r="AD889" s="100" t="s">
        <v>4729</v>
      </c>
      <c r="AE889" s="83"/>
      <c r="AF889" s="54"/>
      <c r="AG889" s="78" t="s">
        <v>12307</v>
      </c>
      <c r="AH889" s="77" t="s">
        <v>222</v>
      </c>
      <c r="AI889" s="77" t="s">
        <v>223</v>
      </c>
      <c r="AJ889" s="77" t="s">
        <v>224</v>
      </c>
      <c r="AK889" s="77" t="s">
        <v>225</v>
      </c>
      <c r="AL889" s="77" t="s">
        <v>226</v>
      </c>
      <c r="AM889" s="77" t="s">
        <v>227</v>
      </c>
      <c r="AN889" s="77" t="s">
        <v>228</v>
      </c>
      <c r="AO889" s="77" t="s">
        <v>229</v>
      </c>
      <c r="AP889" s="77" t="s">
        <v>230</v>
      </c>
      <c r="AQ889" s="77"/>
      <c r="AR889" s="79">
        <f>COUNTIF('Jalon + top _horaire passage'!A:A,A889)+IF(W889&lt;&gt;"",COUNTIF('Jalon + top _horaire passage'!A:A,W889),0)+IF(X889&lt;&gt;"",COUNTIF('Jalon + top _horaire passage'!A:A,X889),0)+IF(Y889&lt;&gt;"",COUNTIF('Jalon + top _horaire passage'!A:A,Y889),0)+IF(AA889&lt;&gt;"",COUNTIF('Jalon + top _horaire passage'!A:A,AA889),0)+IF(AB889&lt;&gt;"",COUNTIF('Jalon + top _horaire passage'!A:A,AB889),0)+IF(AD889&lt;&gt;"",COUNTIF('Jalon + top _horaire passage'!A:A,AD889),0)</f>
        <v>0</v>
      </c>
    </row>
    <row r="890" spans="1:44" x14ac:dyDescent="0.3">
      <c r="A890" s="77" t="s">
        <v>4730</v>
      </c>
      <c r="B890" s="159" t="s">
        <v>4731</v>
      </c>
      <c r="C890" s="78" t="s">
        <v>220</v>
      </c>
      <c r="D890" s="77" t="s">
        <v>42</v>
      </c>
      <c r="E890" s="77" t="s">
        <v>4730</v>
      </c>
      <c r="F890" s="77" t="s">
        <v>4727</v>
      </c>
      <c r="G890" s="77" t="s">
        <v>12404</v>
      </c>
      <c r="H890" s="77" t="s">
        <v>44</v>
      </c>
      <c r="I890" s="77" t="s">
        <v>221</v>
      </c>
      <c r="J890" s="77" t="s">
        <v>571</v>
      </c>
      <c r="K890" s="78" t="s">
        <v>18</v>
      </c>
      <c r="L890" s="77" t="s">
        <v>98</v>
      </c>
      <c r="M890" s="74" t="s">
        <v>12474</v>
      </c>
      <c r="N890" s="74" t="s">
        <v>10986</v>
      </c>
      <c r="O890" s="159"/>
      <c r="P890" s="77"/>
      <c r="Q890" s="77" t="s">
        <v>35</v>
      </c>
      <c r="R890" s="77" t="s">
        <v>4730</v>
      </c>
      <c r="S890" s="77"/>
      <c r="T890" s="77" t="s">
        <v>9241</v>
      </c>
      <c r="U890" s="77" t="s">
        <v>9241</v>
      </c>
      <c r="V890" s="74" t="s">
        <v>216</v>
      </c>
      <c r="W890" s="100"/>
      <c r="X890" s="99"/>
      <c r="Y890" s="99"/>
      <c r="Z890" s="100"/>
      <c r="AA890" s="99"/>
      <c r="AB890" s="99"/>
      <c r="AC890" s="100" t="s">
        <v>4730</v>
      </c>
      <c r="AD890" s="100" t="s">
        <v>4732</v>
      </c>
      <c r="AE890" s="83"/>
      <c r="AF890" s="54"/>
      <c r="AG890" s="78" t="s">
        <v>12307</v>
      </c>
      <c r="AH890" s="77" t="s">
        <v>222</v>
      </c>
      <c r="AI890" s="77" t="s">
        <v>223</v>
      </c>
      <c r="AJ890" s="77" t="s">
        <v>224</v>
      </c>
      <c r="AK890" s="77" t="s">
        <v>225</v>
      </c>
      <c r="AL890" s="77" t="s">
        <v>226</v>
      </c>
      <c r="AM890" s="77" t="s">
        <v>227</v>
      </c>
      <c r="AN890" s="77" t="s">
        <v>228</v>
      </c>
      <c r="AO890" s="77" t="s">
        <v>229</v>
      </c>
      <c r="AP890" s="77" t="s">
        <v>230</v>
      </c>
      <c r="AQ890" s="77"/>
      <c r="AR890" s="79">
        <f>COUNTIF('Jalon + top _horaire passage'!A:A,A890)+IF(W890&lt;&gt;"",COUNTIF('Jalon + top _horaire passage'!A:A,W890),0)+IF(X890&lt;&gt;"",COUNTIF('Jalon + top _horaire passage'!A:A,X890),0)+IF(Y890&lt;&gt;"",COUNTIF('Jalon + top _horaire passage'!A:A,Y890),0)+IF(AA890&lt;&gt;"",COUNTIF('Jalon + top _horaire passage'!A:A,AA890),0)+IF(AB890&lt;&gt;"",COUNTIF('Jalon + top _horaire passage'!A:A,AB890),0)+IF(AD890&lt;&gt;"",COUNTIF('Jalon + top _horaire passage'!A:A,AD890),0)</f>
        <v>0</v>
      </c>
    </row>
    <row r="891" spans="1:44" x14ac:dyDescent="0.3">
      <c r="A891" s="77" t="s">
        <v>4733</v>
      </c>
      <c r="B891" s="159" t="s">
        <v>12</v>
      </c>
      <c r="C891" s="78" t="s">
        <v>101</v>
      </c>
      <c r="D891" s="77" t="s">
        <v>42</v>
      </c>
      <c r="E891" s="77" t="s">
        <v>4733</v>
      </c>
      <c r="F891" s="77" t="s">
        <v>1471</v>
      </c>
      <c r="G891" s="77" t="s">
        <v>93</v>
      </c>
      <c r="H891" s="77" t="s">
        <v>44</v>
      </c>
      <c r="I891" s="77" t="s">
        <v>39</v>
      </c>
      <c r="J891" s="77" t="s">
        <v>19</v>
      </c>
      <c r="K891" s="78" t="s">
        <v>34</v>
      </c>
      <c r="L891" s="77" t="s">
        <v>15</v>
      </c>
      <c r="M891" s="74" t="s">
        <v>12473</v>
      </c>
      <c r="N891" s="74" t="s">
        <v>13</v>
      </c>
      <c r="O891" s="159"/>
      <c r="P891" s="77" t="s">
        <v>2181</v>
      </c>
      <c r="Q891" s="77" t="s">
        <v>35</v>
      </c>
      <c r="R891" s="77" t="s">
        <v>4733</v>
      </c>
      <c r="S891" s="77"/>
      <c r="T891" s="77"/>
      <c r="U891" s="77" t="s">
        <v>4733</v>
      </c>
      <c r="V891" s="74" t="s">
        <v>97</v>
      </c>
      <c r="W891" s="100"/>
      <c r="X891" s="99"/>
      <c r="Y891" s="99"/>
      <c r="Z891" s="100"/>
      <c r="AA891" s="99"/>
      <c r="AB891" s="99"/>
      <c r="AC891" s="100" t="s">
        <v>4733</v>
      </c>
      <c r="AD891" s="100" t="s">
        <v>4734</v>
      </c>
      <c r="AE891" s="83"/>
      <c r="AF891" s="54"/>
      <c r="AG891" s="78" t="s">
        <v>10999</v>
      </c>
      <c r="AH891" s="77" t="s">
        <v>20</v>
      </c>
      <c r="AI891" s="77" t="s">
        <v>102</v>
      </c>
      <c r="AJ891" s="77" t="s">
        <v>103</v>
      </c>
      <c r="AK891" s="77" t="s">
        <v>104</v>
      </c>
      <c r="AL891" s="77" t="s">
        <v>105</v>
      </c>
      <c r="AM891" s="77" t="s">
        <v>25</v>
      </c>
      <c r="AN891" s="77" t="s">
        <v>106</v>
      </c>
      <c r="AO891" s="77" t="s">
        <v>107</v>
      </c>
      <c r="AP891" s="77" t="s">
        <v>108</v>
      </c>
      <c r="AQ891" s="77"/>
      <c r="AR891" s="79">
        <f>COUNTIF('Jalon + top _horaire passage'!A:A,A891)+IF(W891&lt;&gt;"",COUNTIF('Jalon + top _horaire passage'!A:A,W891),0)+IF(X891&lt;&gt;"",COUNTIF('Jalon + top _horaire passage'!A:A,X891),0)+IF(Y891&lt;&gt;"",COUNTIF('Jalon + top _horaire passage'!A:A,Y891),0)+IF(AA891&lt;&gt;"",COUNTIF('Jalon + top _horaire passage'!A:A,AA891),0)+IF(AB891&lt;&gt;"",COUNTIF('Jalon + top _horaire passage'!A:A,AB891),0)+IF(AD891&lt;&gt;"",COUNTIF('Jalon + top _horaire passage'!A:A,AD891),0)</f>
        <v>0</v>
      </c>
    </row>
    <row r="892" spans="1:44" x14ac:dyDescent="0.3">
      <c r="A892" s="77" t="s">
        <v>4735</v>
      </c>
      <c r="B892" s="159" t="s">
        <v>12</v>
      </c>
      <c r="C892" s="78" t="s">
        <v>101</v>
      </c>
      <c r="D892" s="77" t="s">
        <v>42</v>
      </c>
      <c r="E892" s="77" t="s">
        <v>4735</v>
      </c>
      <c r="F892" s="77" t="s">
        <v>1471</v>
      </c>
      <c r="G892" s="77" t="s">
        <v>93</v>
      </c>
      <c r="H892" s="77" t="s">
        <v>44</v>
      </c>
      <c r="I892" s="77" t="s">
        <v>39</v>
      </c>
      <c r="J892" s="77" t="s">
        <v>571</v>
      </c>
      <c r="K892" s="78" t="s">
        <v>34</v>
      </c>
      <c r="L892" s="77" t="s">
        <v>98</v>
      </c>
      <c r="M892" s="74" t="s">
        <v>12473</v>
      </c>
      <c r="N892" s="74" t="s">
        <v>13</v>
      </c>
      <c r="O892" s="159"/>
      <c r="P892" s="77" t="s">
        <v>4736</v>
      </c>
      <c r="Q892" s="77" t="s">
        <v>35</v>
      </c>
      <c r="R892" s="77" t="s">
        <v>4735</v>
      </c>
      <c r="S892" s="77"/>
      <c r="T892" s="77" t="s">
        <v>9241</v>
      </c>
      <c r="U892" s="77" t="s">
        <v>9241</v>
      </c>
      <c r="V892" s="74" t="s">
        <v>216</v>
      </c>
      <c r="W892" s="100"/>
      <c r="X892" s="99"/>
      <c r="Y892" s="99"/>
      <c r="Z892" s="100"/>
      <c r="AA892" s="99"/>
      <c r="AB892" s="99"/>
      <c r="AC892" s="100" t="s">
        <v>4735</v>
      </c>
      <c r="AD892" s="100" t="s">
        <v>4737</v>
      </c>
      <c r="AE892" s="83"/>
      <c r="AF892" s="54"/>
      <c r="AG892" s="78" t="s">
        <v>12307</v>
      </c>
      <c r="AH892" s="77" t="s">
        <v>20</v>
      </c>
      <c r="AI892" s="77" t="s">
        <v>102</v>
      </c>
      <c r="AJ892" s="77" t="s">
        <v>103</v>
      </c>
      <c r="AK892" s="77" t="s">
        <v>104</v>
      </c>
      <c r="AL892" s="77" t="s">
        <v>105</v>
      </c>
      <c r="AM892" s="77" t="s">
        <v>25</v>
      </c>
      <c r="AN892" s="77" t="s">
        <v>106</v>
      </c>
      <c r="AO892" s="77" t="s">
        <v>107</v>
      </c>
      <c r="AP892" s="77" t="s">
        <v>108</v>
      </c>
      <c r="AQ892" s="77"/>
      <c r="AR892" s="79">
        <f>COUNTIF('Jalon + top _horaire passage'!A:A,A892)+IF(W892&lt;&gt;"",COUNTIF('Jalon + top _horaire passage'!A:A,W892),0)+IF(X892&lt;&gt;"",COUNTIF('Jalon + top _horaire passage'!A:A,X892),0)+IF(Y892&lt;&gt;"",COUNTIF('Jalon + top _horaire passage'!A:A,Y892),0)+IF(AA892&lt;&gt;"",COUNTIF('Jalon + top _horaire passage'!A:A,AA892),0)+IF(AB892&lt;&gt;"",COUNTIF('Jalon + top _horaire passage'!A:A,AB892),0)+IF(AD892&lt;&gt;"",COUNTIF('Jalon + top _horaire passage'!A:A,AD892),0)</f>
        <v>0</v>
      </c>
    </row>
    <row r="893" spans="1:44" x14ac:dyDescent="0.3">
      <c r="A893" s="77" t="s">
        <v>4738</v>
      </c>
      <c r="B893" s="159" t="s">
        <v>12</v>
      </c>
      <c r="C893" s="78" t="s">
        <v>101</v>
      </c>
      <c r="D893" s="77" t="s">
        <v>42</v>
      </c>
      <c r="E893" s="77" t="s">
        <v>4738</v>
      </c>
      <c r="F893" s="77" t="s">
        <v>1471</v>
      </c>
      <c r="G893" s="77" t="s">
        <v>93</v>
      </c>
      <c r="H893" s="77" t="s">
        <v>44</v>
      </c>
      <c r="I893" s="77" t="s">
        <v>39</v>
      </c>
      <c r="J893" s="77" t="s">
        <v>571</v>
      </c>
      <c r="K893" s="78" t="s">
        <v>34</v>
      </c>
      <c r="L893" s="77" t="s">
        <v>98</v>
      </c>
      <c r="M893" s="74" t="s">
        <v>12473</v>
      </c>
      <c r="N893" s="74" t="s">
        <v>13</v>
      </c>
      <c r="O893" s="159"/>
      <c r="P893" s="77" t="s">
        <v>2621</v>
      </c>
      <c r="Q893" s="77" t="s">
        <v>35</v>
      </c>
      <c r="R893" s="77" t="s">
        <v>4738</v>
      </c>
      <c r="S893" s="77"/>
      <c r="T893" s="77" t="s">
        <v>9241</v>
      </c>
      <c r="U893" s="77" t="s">
        <v>9241</v>
      </c>
      <c r="V893" s="74" t="s">
        <v>216</v>
      </c>
      <c r="W893" s="100"/>
      <c r="X893" s="99"/>
      <c r="Y893" s="99"/>
      <c r="Z893" s="100"/>
      <c r="AA893" s="99" t="s">
        <v>11038</v>
      </c>
      <c r="AB893" s="99"/>
      <c r="AC893" s="100" t="s">
        <v>4739</v>
      </c>
      <c r="AD893" s="100" t="s">
        <v>4740</v>
      </c>
      <c r="AE893" s="83"/>
      <c r="AF893" s="54"/>
      <c r="AG893" s="78" t="s">
        <v>12307</v>
      </c>
      <c r="AH893" s="77" t="s">
        <v>20</v>
      </c>
      <c r="AI893" s="77" t="s">
        <v>102</v>
      </c>
      <c r="AJ893" s="77" t="s">
        <v>103</v>
      </c>
      <c r="AK893" s="77" t="s">
        <v>104</v>
      </c>
      <c r="AL893" s="77" t="s">
        <v>105</v>
      </c>
      <c r="AM893" s="77" t="s">
        <v>25</v>
      </c>
      <c r="AN893" s="77" t="s">
        <v>106</v>
      </c>
      <c r="AO893" s="77" t="s">
        <v>107</v>
      </c>
      <c r="AP893" s="77" t="s">
        <v>108</v>
      </c>
      <c r="AQ893" s="77"/>
      <c r="AR893" s="79">
        <f>COUNTIF('Jalon + top _horaire passage'!A:A,A893)+IF(W893&lt;&gt;"",COUNTIF('Jalon + top _horaire passage'!A:A,W893),0)+IF(X893&lt;&gt;"",COUNTIF('Jalon + top _horaire passage'!A:A,X893),0)+IF(Y893&lt;&gt;"",COUNTIF('Jalon + top _horaire passage'!A:A,Y893),0)+IF(AA893&lt;&gt;"",COUNTIF('Jalon + top _horaire passage'!A:A,AA893),0)+IF(AB893&lt;&gt;"",COUNTIF('Jalon + top _horaire passage'!A:A,AB893),0)+IF(AD893&lt;&gt;"",COUNTIF('Jalon + top _horaire passage'!A:A,AD893),0)</f>
        <v>0</v>
      </c>
    </row>
    <row r="894" spans="1:44" x14ac:dyDescent="0.3">
      <c r="A894" s="77" t="s">
        <v>4741</v>
      </c>
      <c r="B894" s="159" t="s">
        <v>4742</v>
      </c>
      <c r="C894" s="78" t="s">
        <v>220</v>
      </c>
      <c r="D894" s="77" t="s">
        <v>42</v>
      </c>
      <c r="E894" s="77" t="s">
        <v>4741</v>
      </c>
      <c r="F894" s="77" t="s">
        <v>5792</v>
      </c>
      <c r="G894" s="77" t="s">
        <v>213</v>
      </c>
      <c r="H894" s="77" t="s">
        <v>44</v>
      </c>
      <c r="I894" s="77" t="s">
        <v>221</v>
      </c>
      <c r="J894" s="77" t="s">
        <v>19</v>
      </c>
      <c r="K894" s="78" t="s">
        <v>34</v>
      </c>
      <c r="L894" s="77" t="s">
        <v>15</v>
      </c>
      <c r="M894" s="74" t="s">
        <v>12474</v>
      </c>
      <c r="N894" s="74" t="s">
        <v>13</v>
      </c>
      <c r="O894" s="159"/>
      <c r="P894" s="77" t="s">
        <v>4743</v>
      </c>
      <c r="Q894" s="77" t="s">
        <v>11044</v>
      </c>
      <c r="R894" s="77" t="s">
        <v>4741</v>
      </c>
      <c r="S894" s="77"/>
      <c r="T894" s="77"/>
      <c r="U894" s="77" t="s">
        <v>4744</v>
      </c>
      <c r="V894" s="74" t="s">
        <v>216</v>
      </c>
      <c r="W894" s="100"/>
      <c r="X894" s="99"/>
      <c r="Y894" s="99"/>
      <c r="Z894" s="100"/>
      <c r="AA894" s="99" t="s">
        <v>4747</v>
      </c>
      <c r="AB894" s="99"/>
      <c r="AC894" s="100" t="s">
        <v>4745</v>
      </c>
      <c r="AD894" s="100" t="s">
        <v>4746</v>
      </c>
      <c r="AE894" s="83"/>
      <c r="AF894" s="54"/>
      <c r="AG894" s="78" t="s">
        <v>12307</v>
      </c>
      <c r="AH894" s="77" t="s">
        <v>222</v>
      </c>
      <c r="AI894" s="77" t="s">
        <v>223</v>
      </c>
      <c r="AJ894" s="77" t="s">
        <v>224</v>
      </c>
      <c r="AK894" s="77" t="s">
        <v>225</v>
      </c>
      <c r="AL894" s="77" t="s">
        <v>226</v>
      </c>
      <c r="AM894" s="77" t="s">
        <v>227</v>
      </c>
      <c r="AN894" s="77" t="s">
        <v>228</v>
      </c>
      <c r="AO894" s="77" t="s">
        <v>229</v>
      </c>
      <c r="AP894" s="77" t="s">
        <v>230</v>
      </c>
      <c r="AQ894" s="77"/>
      <c r="AR894" s="79">
        <f>COUNTIF('Jalon + top _horaire passage'!A:A,A894)+IF(W894&lt;&gt;"",COUNTIF('Jalon + top _horaire passage'!A:A,W894),0)+IF(X894&lt;&gt;"",COUNTIF('Jalon + top _horaire passage'!A:A,X894),0)+IF(Y894&lt;&gt;"",COUNTIF('Jalon + top _horaire passage'!A:A,Y894),0)+IF(AA894&lt;&gt;"",COUNTIF('Jalon + top _horaire passage'!A:A,AA894),0)+IF(AB894&lt;&gt;"",COUNTIF('Jalon + top _horaire passage'!A:A,AB894),0)+IF(AD894&lt;&gt;"",COUNTIF('Jalon + top _horaire passage'!A:A,AD894),0)</f>
        <v>0</v>
      </c>
    </row>
    <row r="895" spans="1:44" x14ac:dyDescent="0.3">
      <c r="A895" s="77" t="s">
        <v>4748</v>
      </c>
      <c r="B895" s="159" t="s">
        <v>12</v>
      </c>
      <c r="C895" s="78" t="s">
        <v>101</v>
      </c>
      <c r="D895" s="77" t="s">
        <v>42</v>
      </c>
      <c r="E895" s="77" t="s">
        <v>4748</v>
      </c>
      <c r="F895" s="77" t="s">
        <v>1471</v>
      </c>
      <c r="G895" s="77" t="s">
        <v>93</v>
      </c>
      <c r="H895" s="77" t="s">
        <v>44</v>
      </c>
      <c r="I895" s="77" t="s">
        <v>39</v>
      </c>
      <c r="J895" s="77" t="s">
        <v>571</v>
      </c>
      <c r="K895" s="78" t="s">
        <v>34</v>
      </c>
      <c r="L895" s="77" t="s">
        <v>98</v>
      </c>
      <c r="M895" s="74" t="s">
        <v>12473</v>
      </c>
      <c r="N895" s="74" t="s">
        <v>13</v>
      </c>
      <c r="O895" s="159"/>
      <c r="P895" s="77" t="s">
        <v>4749</v>
      </c>
      <c r="Q895" s="77" t="s">
        <v>35</v>
      </c>
      <c r="R895" s="77" t="s">
        <v>4748</v>
      </c>
      <c r="S895" s="77"/>
      <c r="T895" s="77" t="s">
        <v>9241</v>
      </c>
      <c r="U895" s="77" t="s">
        <v>9241</v>
      </c>
      <c r="V895" s="74" t="s">
        <v>216</v>
      </c>
      <c r="W895" s="100"/>
      <c r="X895" s="99"/>
      <c r="Y895" s="99"/>
      <c r="Z895" s="100"/>
      <c r="AA895" s="99"/>
      <c r="AB895" s="99"/>
      <c r="AC895" s="100" t="s">
        <v>4748</v>
      </c>
      <c r="AD895" s="100" t="s">
        <v>4750</v>
      </c>
      <c r="AE895" s="83"/>
      <c r="AF895" s="54"/>
      <c r="AG895" s="78" t="s">
        <v>12307</v>
      </c>
      <c r="AH895" s="77" t="s">
        <v>20</v>
      </c>
      <c r="AI895" s="77" t="s">
        <v>102</v>
      </c>
      <c r="AJ895" s="77" t="s">
        <v>103</v>
      </c>
      <c r="AK895" s="77" t="s">
        <v>104</v>
      </c>
      <c r="AL895" s="77" t="s">
        <v>105</v>
      </c>
      <c r="AM895" s="77" t="s">
        <v>25</v>
      </c>
      <c r="AN895" s="77" t="s">
        <v>106</v>
      </c>
      <c r="AO895" s="77" t="s">
        <v>107</v>
      </c>
      <c r="AP895" s="77" t="s">
        <v>108</v>
      </c>
      <c r="AQ895" s="77"/>
      <c r="AR895" s="79">
        <f>COUNTIF('Jalon + top _horaire passage'!A:A,A895)+IF(W895&lt;&gt;"",COUNTIF('Jalon + top _horaire passage'!A:A,W895),0)+IF(X895&lt;&gt;"",COUNTIF('Jalon + top _horaire passage'!A:A,X895),0)+IF(Y895&lt;&gt;"",COUNTIF('Jalon + top _horaire passage'!A:A,Y895),0)+IF(AA895&lt;&gt;"",COUNTIF('Jalon + top _horaire passage'!A:A,AA895),0)+IF(AB895&lt;&gt;"",COUNTIF('Jalon + top _horaire passage'!A:A,AB895),0)+IF(AD895&lt;&gt;"",COUNTIF('Jalon + top _horaire passage'!A:A,AD895),0)</f>
        <v>0</v>
      </c>
    </row>
    <row r="896" spans="1:44" x14ac:dyDescent="0.3">
      <c r="A896" s="77" t="s">
        <v>4751</v>
      </c>
      <c r="B896" s="159" t="s">
        <v>12</v>
      </c>
      <c r="C896" s="78" t="s">
        <v>101</v>
      </c>
      <c r="D896" s="77" t="s">
        <v>42</v>
      </c>
      <c r="E896" s="77" t="s">
        <v>4751</v>
      </c>
      <c r="F896" s="77" t="s">
        <v>1471</v>
      </c>
      <c r="G896" s="77" t="s">
        <v>93</v>
      </c>
      <c r="H896" s="77" t="s">
        <v>44</v>
      </c>
      <c r="I896" s="77" t="s">
        <v>39</v>
      </c>
      <c r="J896" s="77" t="s">
        <v>19</v>
      </c>
      <c r="K896" s="78" t="s">
        <v>34</v>
      </c>
      <c r="L896" s="77" t="s">
        <v>98</v>
      </c>
      <c r="M896" s="74" t="s">
        <v>12473</v>
      </c>
      <c r="N896" s="74" t="s">
        <v>13</v>
      </c>
      <c r="O896" s="159"/>
      <c r="P896" s="77" t="s">
        <v>4752</v>
      </c>
      <c r="Q896" s="77" t="s">
        <v>35</v>
      </c>
      <c r="R896" s="77" t="s">
        <v>4751</v>
      </c>
      <c r="S896" s="77"/>
      <c r="T896" s="77" t="s">
        <v>9241</v>
      </c>
      <c r="U896" s="77" t="s">
        <v>9241</v>
      </c>
      <c r="V896" s="74" t="s">
        <v>97</v>
      </c>
      <c r="W896" s="100"/>
      <c r="X896" s="99"/>
      <c r="Y896" s="99"/>
      <c r="Z896" s="100"/>
      <c r="AA896" s="99"/>
      <c r="AB896" s="99"/>
      <c r="AC896" s="100" t="s">
        <v>4751</v>
      </c>
      <c r="AD896" s="100" t="s">
        <v>4753</v>
      </c>
      <c r="AE896" s="83"/>
      <c r="AF896" s="54"/>
      <c r="AG896" s="78" t="s">
        <v>10997</v>
      </c>
      <c r="AH896" s="77" t="s">
        <v>20</v>
      </c>
      <c r="AI896" s="77" t="s">
        <v>102</v>
      </c>
      <c r="AJ896" s="77" t="s">
        <v>103</v>
      </c>
      <c r="AK896" s="77" t="s">
        <v>104</v>
      </c>
      <c r="AL896" s="77" t="s">
        <v>105</v>
      </c>
      <c r="AM896" s="77" t="s">
        <v>25</v>
      </c>
      <c r="AN896" s="77" t="s">
        <v>106</v>
      </c>
      <c r="AO896" s="77" t="s">
        <v>107</v>
      </c>
      <c r="AP896" s="77" t="s">
        <v>108</v>
      </c>
      <c r="AQ896" s="77"/>
      <c r="AR896" s="79">
        <f>COUNTIF('Jalon + top _horaire passage'!A:A,A896)+IF(W896&lt;&gt;"",COUNTIF('Jalon + top _horaire passage'!A:A,W896),0)+IF(X896&lt;&gt;"",COUNTIF('Jalon + top _horaire passage'!A:A,X896),0)+IF(Y896&lt;&gt;"",COUNTIF('Jalon + top _horaire passage'!A:A,Y896),0)+IF(AA896&lt;&gt;"",COUNTIF('Jalon + top _horaire passage'!A:A,AA896),0)+IF(AB896&lt;&gt;"",COUNTIF('Jalon + top _horaire passage'!A:A,AB896),0)+IF(AD896&lt;&gt;"",COUNTIF('Jalon + top _horaire passage'!A:A,AD896),0)</f>
        <v>0</v>
      </c>
    </row>
    <row r="897" spans="1:44" x14ac:dyDescent="0.3">
      <c r="A897" s="77" t="s">
        <v>4754</v>
      </c>
      <c r="B897" s="159" t="s">
        <v>4755</v>
      </c>
      <c r="C897" s="78" t="s">
        <v>101</v>
      </c>
      <c r="D897" s="77" t="s">
        <v>42</v>
      </c>
      <c r="E897" s="77" t="s">
        <v>4754</v>
      </c>
      <c r="F897" s="77" t="s">
        <v>1471</v>
      </c>
      <c r="G897" s="77" t="s">
        <v>93</v>
      </c>
      <c r="H897" s="77" t="s">
        <v>44</v>
      </c>
      <c r="I897" s="77" t="s">
        <v>39</v>
      </c>
      <c r="J897" s="77" t="s">
        <v>571</v>
      </c>
      <c r="K897" s="78" t="s">
        <v>34</v>
      </c>
      <c r="L897" s="77" t="s">
        <v>98</v>
      </c>
      <c r="M897" s="74" t="s">
        <v>12473</v>
      </c>
      <c r="N897" s="74" t="s">
        <v>13</v>
      </c>
      <c r="O897" s="159"/>
      <c r="P897" s="77" t="s">
        <v>4756</v>
      </c>
      <c r="Q897" s="77" t="s">
        <v>35</v>
      </c>
      <c r="R897" s="77" t="s">
        <v>4754</v>
      </c>
      <c r="S897" s="77"/>
      <c r="T897" s="77" t="s">
        <v>9241</v>
      </c>
      <c r="U897" s="77" t="s">
        <v>9241</v>
      </c>
      <c r="V897" s="74" t="s">
        <v>216</v>
      </c>
      <c r="W897" s="100"/>
      <c r="X897" s="99"/>
      <c r="Y897" s="99"/>
      <c r="Z897" s="100"/>
      <c r="AA897" s="99"/>
      <c r="AB897" s="99"/>
      <c r="AC897" s="100" t="s">
        <v>4754</v>
      </c>
      <c r="AD897" s="100" t="s">
        <v>4757</v>
      </c>
      <c r="AE897" s="83"/>
      <c r="AF897" s="54"/>
      <c r="AG897" s="78" t="s">
        <v>12307</v>
      </c>
      <c r="AH897" s="77" t="s">
        <v>20</v>
      </c>
      <c r="AI897" s="77" t="s">
        <v>102</v>
      </c>
      <c r="AJ897" s="77" t="s">
        <v>103</v>
      </c>
      <c r="AK897" s="77" t="s">
        <v>104</v>
      </c>
      <c r="AL897" s="77" t="s">
        <v>105</v>
      </c>
      <c r="AM897" s="77" t="s">
        <v>25</v>
      </c>
      <c r="AN897" s="77" t="s">
        <v>106</v>
      </c>
      <c r="AO897" s="77" t="s">
        <v>107</v>
      </c>
      <c r="AP897" s="77" t="s">
        <v>108</v>
      </c>
      <c r="AQ897" s="77"/>
      <c r="AR897" s="79">
        <f>COUNTIF('Jalon + top _horaire passage'!A:A,A897)+IF(W897&lt;&gt;"",COUNTIF('Jalon + top _horaire passage'!A:A,W897),0)+IF(X897&lt;&gt;"",COUNTIF('Jalon + top _horaire passage'!A:A,X897),0)+IF(Y897&lt;&gt;"",COUNTIF('Jalon + top _horaire passage'!A:A,Y897),0)+IF(AA897&lt;&gt;"",COUNTIF('Jalon + top _horaire passage'!A:A,AA897),0)+IF(AB897&lt;&gt;"",COUNTIF('Jalon + top _horaire passage'!A:A,AB897),0)+IF(AD897&lt;&gt;"",COUNTIF('Jalon + top _horaire passage'!A:A,AD897),0)</f>
        <v>0</v>
      </c>
    </row>
    <row r="898" spans="1:44" x14ac:dyDescent="0.3">
      <c r="A898" s="77" t="s">
        <v>4758</v>
      </c>
      <c r="B898" s="159">
        <v>0</v>
      </c>
      <c r="C898" s="78" t="s">
        <v>892</v>
      </c>
      <c r="D898" s="77" t="s">
        <v>42</v>
      </c>
      <c r="E898" s="77" t="s">
        <v>4758</v>
      </c>
      <c r="F898" s="77" t="s">
        <v>1471</v>
      </c>
      <c r="G898" s="77" t="s">
        <v>93</v>
      </c>
      <c r="H898" s="77" t="s">
        <v>44</v>
      </c>
      <c r="I898" s="77" t="s">
        <v>221</v>
      </c>
      <c r="J898" s="77" t="s">
        <v>571</v>
      </c>
      <c r="K898" s="78" t="s">
        <v>34</v>
      </c>
      <c r="L898" s="77" t="s">
        <v>98</v>
      </c>
      <c r="M898" s="74" t="s">
        <v>12473</v>
      </c>
      <c r="N898" s="74" t="s">
        <v>13</v>
      </c>
      <c r="O898" s="159"/>
      <c r="P898" s="77" t="s">
        <v>4759</v>
      </c>
      <c r="Q898" s="77" t="s">
        <v>35</v>
      </c>
      <c r="R898" s="77" t="s">
        <v>4758</v>
      </c>
      <c r="S898" s="77"/>
      <c r="T898" s="77" t="s">
        <v>9241</v>
      </c>
      <c r="U898" s="77" t="s">
        <v>9241</v>
      </c>
      <c r="V898" s="74" t="s">
        <v>216</v>
      </c>
      <c r="W898" s="100"/>
      <c r="X898" s="99"/>
      <c r="Y898" s="99"/>
      <c r="Z898" s="100"/>
      <c r="AA898" s="99"/>
      <c r="AB898" s="99"/>
      <c r="AC898" s="100" t="s">
        <v>4758</v>
      </c>
      <c r="AD898" s="100" t="s">
        <v>4760</v>
      </c>
      <c r="AE898" s="83"/>
      <c r="AF898" s="54"/>
      <c r="AG898" s="78" t="s">
        <v>12307</v>
      </c>
      <c r="AH898" s="77" t="s">
        <v>20</v>
      </c>
      <c r="AI898" s="77" t="s">
        <v>102</v>
      </c>
      <c r="AJ898" s="77" t="s">
        <v>103</v>
      </c>
      <c r="AK898" s="77" t="s">
        <v>104</v>
      </c>
      <c r="AL898" s="77" t="s">
        <v>105</v>
      </c>
      <c r="AM898" s="77" t="s">
        <v>25</v>
      </c>
      <c r="AN898" s="77" t="s">
        <v>106</v>
      </c>
      <c r="AO898" s="77" t="s">
        <v>107</v>
      </c>
      <c r="AP898" s="77" t="s">
        <v>108</v>
      </c>
      <c r="AQ898" s="77"/>
      <c r="AR898" s="79">
        <f>COUNTIF('Jalon + top _horaire passage'!A:A,A898)+IF(W898&lt;&gt;"",COUNTIF('Jalon + top _horaire passage'!A:A,W898),0)+IF(X898&lt;&gt;"",COUNTIF('Jalon + top _horaire passage'!A:A,X898),0)+IF(Y898&lt;&gt;"",COUNTIF('Jalon + top _horaire passage'!A:A,Y898),0)+IF(AA898&lt;&gt;"",COUNTIF('Jalon + top _horaire passage'!A:A,AA898),0)+IF(AB898&lt;&gt;"",COUNTIF('Jalon + top _horaire passage'!A:A,AB898),0)+IF(AD898&lt;&gt;"",COUNTIF('Jalon + top _horaire passage'!A:A,AD898),0)</f>
        <v>0</v>
      </c>
    </row>
    <row r="899" spans="1:44" x14ac:dyDescent="0.3">
      <c r="A899" s="77" t="s">
        <v>4761</v>
      </c>
      <c r="B899" s="159" t="s">
        <v>12</v>
      </c>
      <c r="C899" s="78" t="s">
        <v>101</v>
      </c>
      <c r="D899" s="77" t="s">
        <v>42</v>
      </c>
      <c r="E899" s="77" t="s">
        <v>4761</v>
      </c>
      <c r="F899" s="77" t="s">
        <v>1471</v>
      </c>
      <c r="G899" s="77" t="s">
        <v>93</v>
      </c>
      <c r="H899" s="77" t="s">
        <v>44</v>
      </c>
      <c r="I899" s="77" t="s">
        <v>39</v>
      </c>
      <c r="J899" s="77" t="s">
        <v>237</v>
      </c>
      <c r="K899" s="78" t="s">
        <v>34</v>
      </c>
      <c r="L899" s="77" t="s">
        <v>98</v>
      </c>
      <c r="M899" s="74" t="s">
        <v>12473</v>
      </c>
      <c r="N899" s="74" t="s">
        <v>13</v>
      </c>
      <c r="O899" s="159"/>
      <c r="P899" s="77" t="s">
        <v>4762</v>
      </c>
      <c r="Q899" s="77" t="s">
        <v>30</v>
      </c>
      <c r="R899" s="77" t="s">
        <v>4761</v>
      </c>
      <c r="S899" s="77"/>
      <c r="T899" s="77"/>
      <c r="U899" s="77" t="s">
        <v>11413</v>
      </c>
      <c r="V899" s="74" t="s">
        <v>97</v>
      </c>
      <c r="W899" s="100"/>
      <c r="X899" s="99"/>
      <c r="Y899" s="99"/>
      <c r="Z899" s="100"/>
      <c r="AA899" s="99" t="s">
        <v>4765</v>
      </c>
      <c r="AB899" s="99"/>
      <c r="AC899" s="100" t="s">
        <v>4763</v>
      </c>
      <c r="AD899" s="100" t="s">
        <v>4764</v>
      </c>
      <c r="AE899" s="83"/>
      <c r="AF899" s="54"/>
      <c r="AG899" s="78" t="s">
        <v>10997</v>
      </c>
      <c r="AH899" s="77" t="s">
        <v>20</v>
      </c>
      <c r="AI899" s="77" t="s">
        <v>102</v>
      </c>
      <c r="AJ899" s="77" t="s">
        <v>103</v>
      </c>
      <c r="AK899" s="77" t="s">
        <v>104</v>
      </c>
      <c r="AL899" s="77" t="s">
        <v>105</v>
      </c>
      <c r="AM899" s="77" t="s">
        <v>25</v>
      </c>
      <c r="AN899" s="77" t="s">
        <v>106</v>
      </c>
      <c r="AO899" s="77" t="s">
        <v>107</v>
      </c>
      <c r="AP899" s="77" t="s">
        <v>108</v>
      </c>
      <c r="AQ899" s="77"/>
      <c r="AR899" s="79">
        <f>COUNTIF('Jalon + top _horaire passage'!A:A,A899)+IF(W899&lt;&gt;"",COUNTIF('Jalon + top _horaire passage'!A:A,W899),0)+IF(X899&lt;&gt;"",COUNTIF('Jalon + top _horaire passage'!A:A,X899),0)+IF(Y899&lt;&gt;"",COUNTIF('Jalon + top _horaire passage'!A:A,Y899),0)+IF(AA899&lt;&gt;"",COUNTIF('Jalon + top _horaire passage'!A:A,AA899),0)+IF(AB899&lt;&gt;"",COUNTIF('Jalon + top _horaire passage'!A:A,AB899),0)+IF(AD899&lt;&gt;"",COUNTIF('Jalon + top _horaire passage'!A:A,AD899),0)</f>
        <v>0</v>
      </c>
    </row>
    <row r="900" spans="1:44" x14ac:dyDescent="0.3">
      <c r="A900" s="77" t="s">
        <v>4766</v>
      </c>
      <c r="B900" s="159" t="s">
        <v>12</v>
      </c>
      <c r="C900" s="78" t="s">
        <v>101</v>
      </c>
      <c r="D900" s="77" t="s">
        <v>42</v>
      </c>
      <c r="E900" s="77" t="s">
        <v>4766</v>
      </c>
      <c r="F900" s="77" t="s">
        <v>1471</v>
      </c>
      <c r="G900" s="77" t="s">
        <v>93</v>
      </c>
      <c r="H900" s="77" t="s">
        <v>44</v>
      </c>
      <c r="I900" s="77" t="s">
        <v>39</v>
      </c>
      <c r="J900" s="77" t="s">
        <v>19</v>
      </c>
      <c r="K900" s="78" t="s">
        <v>34</v>
      </c>
      <c r="L900" s="77" t="s">
        <v>98</v>
      </c>
      <c r="M900" s="74" t="s">
        <v>12473</v>
      </c>
      <c r="N900" s="74" t="s">
        <v>13</v>
      </c>
      <c r="O900" s="159"/>
      <c r="P900" s="77" t="s">
        <v>4767</v>
      </c>
      <c r="Q900" s="77" t="s">
        <v>35</v>
      </c>
      <c r="R900" s="77" t="s">
        <v>4766</v>
      </c>
      <c r="S900" s="77"/>
      <c r="T900" s="77" t="s">
        <v>9241</v>
      </c>
      <c r="U900" s="77" t="s">
        <v>9241</v>
      </c>
      <c r="V900" s="74" t="s">
        <v>97</v>
      </c>
      <c r="W900" s="100"/>
      <c r="X900" s="99"/>
      <c r="Y900" s="99"/>
      <c r="Z900" s="100"/>
      <c r="AA900" s="99"/>
      <c r="AB900" s="99"/>
      <c r="AC900" s="100" t="s">
        <v>4766</v>
      </c>
      <c r="AD900" s="100" t="s">
        <v>4768</v>
      </c>
      <c r="AE900" s="83"/>
      <c r="AF900" s="54"/>
      <c r="AG900" s="78" t="s">
        <v>10997</v>
      </c>
      <c r="AH900" s="77" t="s">
        <v>20</v>
      </c>
      <c r="AI900" s="77" t="s">
        <v>102</v>
      </c>
      <c r="AJ900" s="77" t="s">
        <v>103</v>
      </c>
      <c r="AK900" s="77" t="s">
        <v>104</v>
      </c>
      <c r="AL900" s="77" t="s">
        <v>105</v>
      </c>
      <c r="AM900" s="77" t="s">
        <v>25</v>
      </c>
      <c r="AN900" s="77" t="s">
        <v>106</v>
      </c>
      <c r="AO900" s="77" t="s">
        <v>107</v>
      </c>
      <c r="AP900" s="77" t="s">
        <v>108</v>
      </c>
      <c r="AQ900" s="77"/>
      <c r="AR900" s="79">
        <f>COUNTIF('Jalon + top _horaire passage'!A:A,A900)+IF(W900&lt;&gt;"",COUNTIF('Jalon + top _horaire passage'!A:A,W900),0)+IF(X900&lt;&gt;"",COUNTIF('Jalon + top _horaire passage'!A:A,X900),0)+IF(Y900&lt;&gt;"",COUNTIF('Jalon + top _horaire passage'!A:A,Y900),0)+IF(AA900&lt;&gt;"",COUNTIF('Jalon + top _horaire passage'!A:A,AA900),0)+IF(AB900&lt;&gt;"",COUNTIF('Jalon + top _horaire passage'!A:A,AB900),0)+IF(AD900&lt;&gt;"",COUNTIF('Jalon + top _horaire passage'!A:A,AD900),0)</f>
        <v>0</v>
      </c>
    </row>
    <row r="901" spans="1:44" x14ac:dyDescent="0.3">
      <c r="A901" s="77" t="s">
        <v>4769</v>
      </c>
      <c r="B901" s="159" t="s">
        <v>12</v>
      </c>
      <c r="C901" s="78" t="s">
        <v>101</v>
      </c>
      <c r="D901" s="77" t="s">
        <v>42</v>
      </c>
      <c r="E901" s="77" t="s">
        <v>4769</v>
      </c>
      <c r="F901" s="77" t="s">
        <v>1471</v>
      </c>
      <c r="G901" s="77" t="s">
        <v>93</v>
      </c>
      <c r="H901" s="77" t="s">
        <v>44</v>
      </c>
      <c r="I901" s="77" t="s">
        <v>39</v>
      </c>
      <c r="J901" s="77" t="s">
        <v>571</v>
      </c>
      <c r="K901" s="78" t="s">
        <v>34</v>
      </c>
      <c r="L901" s="77" t="s">
        <v>98</v>
      </c>
      <c r="M901" s="74" t="s">
        <v>12473</v>
      </c>
      <c r="N901" s="74" t="s">
        <v>13</v>
      </c>
      <c r="O901" s="159"/>
      <c r="P901" s="77" t="s">
        <v>4770</v>
      </c>
      <c r="Q901" s="77" t="s">
        <v>35</v>
      </c>
      <c r="R901" s="77" t="s">
        <v>4769</v>
      </c>
      <c r="S901" s="77"/>
      <c r="T901" s="77" t="s">
        <v>9241</v>
      </c>
      <c r="U901" s="77" t="s">
        <v>9241</v>
      </c>
      <c r="V901" s="74" t="s">
        <v>216</v>
      </c>
      <c r="W901" s="100"/>
      <c r="X901" s="99"/>
      <c r="Y901" s="99"/>
      <c r="Z901" s="100"/>
      <c r="AA901" s="99"/>
      <c r="AB901" s="99"/>
      <c r="AC901" s="100" t="s">
        <v>4769</v>
      </c>
      <c r="AD901" s="100" t="s">
        <v>4771</v>
      </c>
      <c r="AE901" s="83"/>
      <c r="AF901" s="54"/>
      <c r="AG901" s="78" t="s">
        <v>12307</v>
      </c>
      <c r="AH901" s="77" t="s">
        <v>20</v>
      </c>
      <c r="AI901" s="77" t="s">
        <v>102</v>
      </c>
      <c r="AJ901" s="77" t="s">
        <v>103</v>
      </c>
      <c r="AK901" s="77" t="s">
        <v>104</v>
      </c>
      <c r="AL901" s="77" t="s">
        <v>105</v>
      </c>
      <c r="AM901" s="77" t="s">
        <v>25</v>
      </c>
      <c r="AN901" s="77" t="s">
        <v>106</v>
      </c>
      <c r="AO901" s="77" t="s">
        <v>107</v>
      </c>
      <c r="AP901" s="77" t="s">
        <v>108</v>
      </c>
      <c r="AQ901" s="77"/>
      <c r="AR901" s="79">
        <f>COUNTIF('Jalon + top _horaire passage'!A:A,A901)+IF(W901&lt;&gt;"",COUNTIF('Jalon + top _horaire passage'!A:A,W901),0)+IF(X901&lt;&gt;"",COUNTIF('Jalon + top _horaire passage'!A:A,X901),0)+IF(Y901&lt;&gt;"",COUNTIF('Jalon + top _horaire passage'!A:A,Y901),0)+IF(AA901&lt;&gt;"",COUNTIF('Jalon + top _horaire passage'!A:A,AA901),0)+IF(AB901&lt;&gt;"",COUNTIF('Jalon + top _horaire passage'!A:A,AB901),0)+IF(AD901&lt;&gt;"",COUNTIF('Jalon + top _horaire passage'!A:A,AD901),0)</f>
        <v>0</v>
      </c>
    </row>
    <row r="902" spans="1:44" x14ac:dyDescent="0.3">
      <c r="A902" s="77" t="s">
        <v>4773</v>
      </c>
      <c r="B902" s="159" t="s">
        <v>12</v>
      </c>
      <c r="C902" s="78" t="s">
        <v>101</v>
      </c>
      <c r="D902" s="77" t="s">
        <v>42</v>
      </c>
      <c r="E902" s="77" t="s">
        <v>4772</v>
      </c>
      <c r="F902" s="77" t="s">
        <v>1471</v>
      </c>
      <c r="G902" s="77" t="s">
        <v>93</v>
      </c>
      <c r="H902" s="77" t="s">
        <v>44</v>
      </c>
      <c r="I902" s="77" t="s">
        <v>39</v>
      </c>
      <c r="J902" s="77" t="s">
        <v>571</v>
      </c>
      <c r="K902" s="78" t="s">
        <v>34</v>
      </c>
      <c r="L902" s="77" t="s">
        <v>98</v>
      </c>
      <c r="M902" s="74" t="s">
        <v>12473</v>
      </c>
      <c r="N902" s="74" t="s">
        <v>13</v>
      </c>
      <c r="O902" s="159"/>
      <c r="P902" s="77" t="s">
        <v>4774</v>
      </c>
      <c r="Q902" s="77" t="s">
        <v>35</v>
      </c>
      <c r="R902" s="77" t="s">
        <v>4773</v>
      </c>
      <c r="S902" s="77"/>
      <c r="T902" s="77" t="s">
        <v>9241</v>
      </c>
      <c r="U902" s="77" t="s">
        <v>4772</v>
      </c>
      <c r="V902" s="74" t="s">
        <v>216</v>
      </c>
      <c r="W902" s="100"/>
      <c r="X902" s="99"/>
      <c r="Y902" s="99"/>
      <c r="Z902" s="100"/>
      <c r="AA902" s="99" t="s">
        <v>4777</v>
      </c>
      <c r="AB902" s="99"/>
      <c r="AC902" s="100" t="s">
        <v>4775</v>
      </c>
      <c r="AD902" s="100" t="s">
        <v>4776</v>
      </c>
      <c r="AE902" s="83"/>
      <c r="AF902" s="54"/>
      <c r="AG902" s="78" t="s">
        <v>12307</v>
      </c>
      <c r="AH902" s="77" t="s">
        <v>20</v>
      </c>
      <c r="AI902" s="77" t="s">
        <v>102</v>
      </c>
      <c r="AJ902" s="77" t="s">
        <v>103</v>
      </c>
      <c r="AK902" s="77" t="s">
        <v>104</v>
      </c>
      <c r="AL902" s="77" t="s">
        <v>105</v>
      </c>
      <c r="AM902" s="77" t="s">
        <v>25</v>
      </c>
      <c r="AN902" s="77" t="s">
        <v>106</v>
      </c>
      <c r="AO902" s="77" t="s">
        <v>107</v>
      </c>
      <c r="AP902" s="77" t="s">
        <v>108</v>
      </c>
      <c r="AQ902" s="77"/>
      <c r="AR902" s="79">
        <f>COUNTIF('Jalon + top _horaire passage'!A:A,A902)+IF(W902&lt;&gt;"",COUNTIF('Jalon + top _horaire passage'!A:A,W902),0)+IF(X902&lt;&gt;"",COUNTIF('Jalon + top _horaire passage'!A:A,X902),0)+IF(Y902&lt;&gt;"",COUNTIF('Jalon + top _horaire passage'!A:A,Y902),0)+IF(AA902&lt;&gt;"",COUNTIF('Jalon + top _horaire passage'!A:A,AA902),0)+IF(AB902&lt;&gt;"",COUNTIF('Jalon + top _horaire passage'!A:A,AB902),0)+IF(AD902&lt;&gt;"",COUNTIF('Jalon + top _horaire passage'!A:A,AD902),0)</f>
        <v>0</v>
      </c>
    </row>
    <row r="903" spans="1:44" x14ac:dyDescent="0.3">
      <c r="A903" s="77" t="s">
        <v>4778</v>
      </c>
      <c r="B903" s="159" t="s">
        <v>12</v>
      </c>
      <c r="C903" s="78" t="s">
        <v>101</v>
      </c>
      <c r="D903" s="77" t="s">
        <v>42</v>
      </c>
      <c r="E903" s="77" t="s">
        <v>4772</v>
      </c>
      <c r="F903" s="77" t="s">
        <v>1471</v>
      </c>
      <c r="G903" s="77" t="s">
        <v>93</v>
      </c>
      <c r="H903" s="77" t="s">
        <v>44</v>
      </c>
      <c r="I903" s="77" t="s">
        <v>39</v>
      </c>
      <c r="J903" s="77" t="s">
        <v>571</v>
      </c>
      <c r="K903" s="78" t="s">
        <v>34</v>
      </c>
      <c r="L903" s="77" t="s">
        <v>98</v>
      </c>
      <c r="M903" s="74" t="s">
        <v>12473</v>
      </c>
      <c r="N903" s="74" t="s">
        <v>13</v>
      </c>
      <c r="O903" s="159"/>
      <c r="P903" s="77" t="s">
        <v>4779</v>
      </c>
      <c r="Q903" s="77" t="s">
        <v>35</v>
      </c>
      <c r="R903" s="77" t="s">
        <v>4778</v>
      </c>
      <c r="S903" s="77"/>
      <c r="T903" s="77" t="s">
        <v>9241</v>
      </c>
      <c r="U903" s="77" t="s">
        <v>4772</v>
      </c>
      <c r="V903" s="74" t="s">
        <v>216</v>
      </c>
      <c r="W903" s="100"/>
      <c r="X903" s="99"/>
      <c r="Y903" s="99"/>
      <c r="Z903" s="100"/>
      <c r="AA903" s="99" t="s">
        <v>4777</v>
      </c>
      <c r="AB903" s="99"/>
      <c r="AC903" s="100" t="s">
        <v>4780</v>
      </c>
      <c r="AD903" s="100" t="s">
        <v>4781</v>
      </c>
      <c r="AE903" s="83"/>
      <c r="AF903" s="54"/>
      <c r="AG903" s="78" t="s">
        <v>12307</v>
      </c>
      <c r="AH903" s="77" t="s">
        <v>20</v>
      </c>
      <c r="AI903" s="77" t="s">
        <v>102</v>
      </c>
      <c r="AJ903" s="77" t="s">
        <v>103</v>
      </c>
      <c r="AK903" s="77" t="s">
        <v>104</v>
      </c>
      <c r="AL903" s="77" t="s">
        <v>105</v>
      </c>
      <c r="AM903" s="77" t="s">
        <v>25</v>
      </c>
      <c r="AN903" s="77" t="s">
        <v>106</v>
      </c>
      <c r="AO903" s="77" t="s">
        <v>107</v>
      </c>
      <c r="AP903" s="77" t="s">
        <v>108</v>
      </c>
      <c r="AQ903" s="77"/>
      <c r="AR903" s="79">
        <f>COUNTIF('Jalon + top _horaire passage'!A:A,A903)+IF(W903&lt;&gt;"",COUNTIF('Jalon + top _horaire passage'!A:A,W903),0)+IF(X903&lt;&gt;"",COUNTIF('Jalon + top _horaire passage'!A:A,X903),0)+IF(Y903&lt;&gt;"",COUNTIF('Jalon + top _horaire passage'!A:A,Y903),0)+IF(AA903&lt;&gt;"",COUNTIF('Jalon + top _horaire passage'!A:A,AA903),0)+IF(AB903&lt;&gt;"",COUNTIF('Jalon + top _horaire passage'!A:A,AB903),0)+IF(AD903&lt;&gt;"",COUNTIF('Jalon + top _horaire passage'!A:A,AD903),0)</f>
        <v>0</v>
      </c>
    </row>
    <row r="904" spans="1:44" x14ac:dyDescent="0.3">
      <c r="A904" s="77" t="s">
        <v>4782</v>
      </c>
      <c r="B904" s="159" t="s">
        <v>12</v>
      </c>
      <c r="C904" s="78" t="s">
        <v>353</v>
      </c>
      <c r="D904" s="77" t="s">
        <v>42</v>
      </c>
      <c r="E904" s="77" t="s">
        <v>4782</v>
      </c>
      <c r="F904" s="77" t="s">
        <v>12405</v>
      </c>
      <c r="G904" s="77" t="s">
        <v>4783</v>
      </c>
      <c r="H904" s="77" t="s">
        <v>44</v>
      </c>
      <c r="I904" s="77" t="s">
        <v>166</v>
      </c>
      <c r="J904" s="77" t="s">
        <v>571</v>
      </c>
      <c r="K904" s="78" t="s">
        <v>34</v>
      </c>
      <c r="L904" s="77" t="s">
        <v>98</v>
      </c>
      <c r="M904" s="74" t="s">
        <v>12475</v>
      </c>
      <c r="N904" s="74" t="s">
        <v>13</v>
      </c>
      <c r="O904" s="159"/>
      <c r="P904" s="77" t="s">
        <v>4784</v>
      </c>
      <c r="Q904" s="77" t="s">
        <v>35</v>
      </c>
      <c r="R904" s="77" t="s">
        <v>4782</v>
      </c>
      <c r="S904" s="77"/>
      <c r="T904" s="77" t="s">
        <v>9241</v>
      </c>
      <c r="U904" s="77" t="s">
        <v>9241</v>
      </c>
      <c r="V904" s="74" t="s">
        <v>216</v>
      </c>
      <c r="W904" s="100"/>
      <c r="X904" s="99"/>
      <c r="Y904" s="99"/>
      <c r="Z904" s="100"/>
      <c r="AA904" s="99"/>
      <c r="AB904" s="99"/>
      <c r="AC904" s="100" t="s">
        <v>4782</v>
      </c>
      <c r="AD904" s="100" t="s">
        <v>4785</v>
      </c>
      <c r="AE904" s="83"/>
      <c r="AF904" s="54"/>
      <c r="AG904" s="78" t="s">
        <v>12307</v>
      </c>
      <c r="AH904" s="77" t="s">
        <v>354</v>
      </c>
      <c r="AI904" s="77" t="s">
        <v>355</v>
      </c>
      <c r="AJ904" s="77" t="s">
        <v>356</v>
      </c>
      <c r="AK904" s="77" t="s">
        <v>624</v>
      </c>
      <c r="AL904" s="77" t="s">
        <v>625</v>
      </c>
      <c r="AM904" s="77" t="s">
        <v>170</v>
      </c>
      <c r="AN904" s="77" t="s">
        <v>359</v>
      </c>
      <c r="AO904" s="77" t="s">
        <v>626</v>
      </c>
      <c r="AP904" s="77" t="s">
        <v>627</v>
      </c>
      <c r="AQ904" s="77"/>
      <c r="AR904" s="79">
        <f>COUNTIF('Jalon + top _horaire passage'!A:A,A904)+IF(W904&lt;&gt;"",COUNTIF('Jalon + top _horaire passage'!A:A,W904),0)+IF(X904&lt;&gt;"",COUNTIF('Jalon + top _horaire passage'!A:A,X904),0)+IF(Y904&lt;&gt;"",COUNTIF('Jalon + top _horaire passage'!A:A,Y904),0)+IF(AA904&lt;&gt;"",COUNTIF('Jalon + top _horaire passage'!A:A,AA904),0)+IF(AB904&lt;&gt;"",COUNTIF('Jalon + top _horaire passage'!A:A,AB904),0)+IF(AD904&lt;&gt;"",COUNTIF('Jalon + top _horaire passage'!A:A,AD904),0)</f>
        <v>0</v>
      </c>
    </row>
    <row r="905" spans="1:44" x14ac:dyDescent="0.3">
      <c r="A905" s="77" t="s">
        <v>4786</v>
      </c>
      <c r="B905" s="159" t="s">
        <v>12876</v>
      </c>
      <c r="C905" s="78" t="s">
        <v>220</v>
      </c>
      <c r="D905" s="77" t="s">
        <v>42</v>
      </c>
      <c r="E905" s="77" t="s">
        <v>4786</v>
      </c>
      <c r="F905" s="77" t="s">
        <v>5991</v>
      </c>
      <c r="G905" s="77" t="s">
        <v>4713</v>
      </c>
      <c r="H905" s="77" t="s">
        <v>44</v>
      </c>
      <c r="I905" s="77" t="s">
        <v>221</v>
      </c>
      <c r="J905" s="77" t="s">
        <v>19</v>
      </c>
      <c r="K905" s="78" t="s">
        <v>34</v>
      </c>
      <c r="L905" s="77" t="s">
        <v>98</v>
      </c>
      <c r="M905" s="74" t="s">
        <v>12474</v>
      </c>
      <c r="N905" s="74" t="s">
        <v>12033</v>
      </c>
      <c r="O905" s="159"/>
      <c r="P905" s="77" t="s">
        <v>4787</v>
      </c>
      <c r="Q905" s="77" t="s">
        <v>30</v>
      </c>
      <c r="R905" s="77" t="s">
        <v>4786</v>
      </c>
      <c r="S905" s="77"/>
      <c r="T905" s="77"/>
      <c r="U905" s="77" t="s">
        <v>11123</v>
      </c>
      <c r="V905" s="74" t="s">
        <v>97</v>
      </c>
      <c r="W905" s="100"/>
      <c r="X905" s="99"/>
      <c r="Y905" s="99"/>
      <c r="Z905" s="100"/>
      <c r="AA905" s="99" t="s">
        <v>4791</v>
      </c>
      <c r="AB905" s="99"/>
      <c r="AC905" s="100" t="s">
        <v>4789</v>
      </c>
      <c r="AD905" s="100" t="s">
        <v>4790</v>
      </c>
      <c r="AE905" s="83"/>
      <c r="AF905" s="54"/>
      <c r="AG905" s="78" t="s">
        <v>10997</v>
      </c>
      <c r="AH905" s="77" t="s">
        <v>222</v>
      </c>
      <c r="AI905" s="77" t="s">
        <v>223</v>
      </c>
      <c r="AJ905" s="77" t="s">
        <v>224</v>
      </c>
      <c r="AK905" s="77" t="s">
        <v>225</v>
      </c>
      <c r="AL905" s="77" t="s">
        <v>226</v>
      </c>
      <c r="AM905" s="77" t="s">
        <v>227</v>
      </c>
      <c r="AN905" s="77" t="s">
        <v>228</v>
      </c>
      <c r="AO905" s="77" t="s">
        <v>229</v>
      </c>
      <c r="AP905" s="77" t="s">
        <v>230</v>
      </c>
      <c r="AQ905" s="77"/>
      <c r="AR905" s="79">
        <f>COUNTIF('Jalon + top _horaire passage'!A:A,A905)+IF(W905&lt;&gt;"",COUNTIF('Jalon + top _horaire passage'!A:A,W905),0)+IF(X905&lt;&gt;"",COUNTIF('Jalon + top _horaire passage'!A:A,X905),0)+IF(Y905&lt;&gt;"",COUNTIF('Jalon + top _horaire passage'!A:A,Y905),0)+IF(AA905&lt;&gt;"",COUNTIF('Jalon + top _horaire passage'!A:A,AA905),0)+IF(AB905&lt;&gt;"",COUNTIF('Jalon + top _horaire passage'!A:A,AB905),0)+IF(AD905&lt;&gt;"",COUNTIF('Jalon + top _horaire passage'!A:A,AD905),0)</f>
        <v>0</v>
      </c>
    </row>
    <row r="906" spans="1:44" x14ac:dyDescent="0.3">
      <c r="A906" s="77" t="s">
        <v>4792</v>
      </c>
      <c r="B906" s="159" t="s">
        <v>12877</v>
      </c>
      <c r="C906" s="78" t="s">
        <v>220</v>
      </c>
      <c r="D906" s="77" t="s">
        <v>42</v>
      </c>
      <c r="E906" s="77" t="s">
        <v>4792</v>
      </c>
      <c r="F906" s="77" t="s">
        <v>5991</v>
      </c>
      <c r="G906" s="77" t="s">
        <v>4713</v>
      </c>
      <c r="H906" s="77" t="s">
        <v>44</v>
      </c>
      <c r="I906" s="77" t="s">
        <v>221</v>
      </c>
      <c r="J906" s="77" t="s">
        <v>19</v>
      </c>
      <c r="K906" s="78" t="s">
        <v>34</v>
      </c>
      <c r="L906" s="77" t="s">
        <v>98</v>
      </c>
      <c r="M906" s="74" t="s">
        <v>12474</v>
      </c>
      <c r="N906" s="74" t="s">
        <v>13</v>
      </c>
      <c r="O906" s="159"/>
      <c r="P906" s="77" t="s">
        <v>4793</v>
      </c>
      <c r="Q906" s="77" t="s">
        <v>30</v>
      </c>
      <c r="R906" s="77" t="s">
        <v>4792</v>
      </c>
      <c r="S906" s="77"/>
      <c r="T906" s="77"/>
      <c r="U906" s="77" t="s">
        <v>11124</v>
      </c>
      <c r="V906" s="74" t="s">
        <v>97</v>
      </c>
      <c r="W906" s="100"/>
      <c r="X906" s="99"/>
      <c r="Y906" s="99"/>
      <c r="Z906" s="100"/>
      <c r="AA906" s="99" t="s">
        <v>4796</v>
      </c>
      <c r="AB906" s="99"/>
      <c r="AC906" s="100" t="s">
        <v>4794</v>
      </c>
      <c r="AD906" s="100" t="s">
        <v>4795</v>
      </c>
      <c r="AE906" s="83"/>
      <c r="AF906" s="54"/>
      <c r="AG906" s="78" t="s">
        <v>10997</v>
      </c>
      <c r="AH906" s="77" t="s">
        <v>222</v>
      </c>
      <c r="AI906" s="77" t="s">
        <v>223</v>
      </c>
      <c r="AJ906" s="77" t="s">
        <v>224</v>
      </c>
      <c r="AK906" s="77" t="s">
        <v>225</v>
      </c>
      <c r="AL906" s="77" t="s">
        <v>226</v>
      </c>
      <c r="AM906" s="77" t="s">
        <v>227</v>
      </c>
      <c r="AN906" s="77" t="s">
        <v>228</v>
      </c>
      <c r="AO906" s="77" t="s">
        <v>229</v>
      </c>
      <c r="AP906" s="77" t="s">
        <v>230</v>
      </c>
      <c r="AQ906" s="77"/>
      <c r="AR906" s="79">
        <f>COUNTIF('Jalon + top _horaire passage'!A:A,A906)+IF(W906&lt;&gt;"",COUNTIF('Jalon + top _horaire passage'!A:A,W906),0)+IF(X906&lt;&gt;"",COUNTIF('Jalon + top _horaire passage'!A:A,X906),0)+IF(Y906&lt;&gt;"",COUNTIF('Jalon + top _horaire passage'!A:A,Y906),0)+IF(AA906&lt;&gt;"",COUNTIF('Jalon + top _horaire passage'!A:A,AA906),0)+IF(AB906&lt;&gt;"",COUNTIF('Jalon + top _horaire passage'!A:A,AB906),0)+IF(AD906&lt;&gt;"",COUNTIF('Jalon + top _horaire passage'!A:A,AD906),0)</f>
        <v>0</v>
      </c>
    </row>
    <row r="907" spans="1:44" x14ac:dyDescent="0.3">
      <c r="A907" s="77" t="s">
        <v>4797</v>
      </c>
      <c r="B907" s="159" t="s">
        <v>12878</v>
      </c>
      <c r="C907" s="78" t="s">
        <v>220</v>
      </c>
      <c r="D907" s="77" t="s">
        <v>42</v>
      </c>
      <c r="E907" s="77" t="s">
        <v>4797</v>
      </c>
      <c r="F907" s="77" t="s">
        <v>5991</v>
      </c>
      <c r="G907" s="77" t="s">
        <v>4713</v>
      </c>
      <c r="H907" s="77" t="s">
        <v>44</v>
      </c>
      <c r="I907" s="77" t="s">
        <v>221</v>
      </c>
      <c r="J907" s="77" t="s">
        <v>19</v>
      </c>
      <c r="K907" s="78" t="s">
        <v>34</v>
      </c>
      <c r="L907" s="77" t="s">
        <v>98</v>
      </c>
      <c r="M907" s="74" t="s">
        <v>12474</v>
      </c>
      <c r="N907" s="74" t="s">
        <v>12033</v>
      </c>
      <c r="O907" s="159"/>
      <c r="P907" s="77" t="s">
        <v>4798</v>
      </c>
      <c r="Q907" s="77" t="s">
        <v>30</v>
      </c>
      <c r="R907" s="77" t="s">
        <v>4797</v>
      </c>
      <c r="S907" s="77"/>
      <c r="T907" s="77"/>
      <c r="U907" s="77" t="s">
        <v>11125</v>
      </c>
      <c r="V907" s="74" t="s">
        <v>97</v>
      </c>
      <c r="W907" s="100"/>
      <c r="X907" s="99"/>
      <c r="Y907" s="99"/>
      <c r="Z907" s="100"/>
      <c r="AA907" s="99" t="s">
        <v>4802</v>
      </c>
      <c r="AB907" s="99"/>
      <c r="AC907" s="100" t="s">
        <v>4800</v>
      </c>
      <c r="AD907" s="100" t="s">
        <v>4801</v>
      </c>
      <c r="AE907" s="83"/>
      <c r="AF907" s="54"/>
      <c r="AG907" s="78" t="s">
        <v>10997</v>
      </c>
      <c r="AH907" s="77" t="s">
        <v>222</v>
      </c>
      <c r="AI907" s="77" t="s">
        <v>223</v>
      </c>
      <c r="AJ907" s="77" t="s">
        <v>224</v>
      </c>
      <c r="AK907" s="77" t="s">
        <v>225</v>
      </c>
      <c r="AL907" s="77" t="s">
        <v>226</v>
      </c>
      <c r="AM907" s="77" t="s">
        <v>227</v>
      </c>
      <c r="AN907" s="77" t="s">
        <v>228</v>
      </c>
      <c r="AO907" s="77" t="s">
        <v>229</v>
      </c>
      <c r="AP907" s="77" t="s">
        <v>230</v>
      </c>
      <c r="AQ907" s="77"/>
      <c r="AR907" s="79">
        <f>COUNTIF('Jalon + top _horaire passage'!A:A,A907)+IF(W907&lt;&gt;"",COUNTIF('Jalon + top _horaire passage'!A:A,W907),0)+IF(X907&lt;&gt;"",COUNTIF('Jalon + top _horaire passage'!A:A,X907),0)+IF(Y907&lt;&gt;"",COUNTIF('Jalon + top _horaire passage'!A:A,Y907),0)+IF(AA907&lt;&gt;"",COUNTIF('Jalon + top _horaire passage'!A:A,AA907),0)+IF(AB907&lt;&gt;"",COUNTIF('Jalon + top _horaire passage'!A:A,AB907),0)+IF(AD907&lt;&gt;"",COUNTIF('Jalon + top _horaire passage'!A:A,AD907),0)</f>
        <v>0</v>
      </c>
    </row>
    <row r="908" spans="1:44" x14ac:dyDescent="0.3">
      <c r="A908" s="77" t="s">
        <v>4803</v>
      </c>
      <c r="B908" s="159" t="s">
        <v>4804</v>
      </c>
      <c r="C908" s="78" t="s">
        <v>199</v>
      </c>
      <c r="D908" s="77" t="s">
        <v>42</v>
      </c>
      <c r="E908" s="77" t="s">
        <v>4803</v>
      </c>
      <c r="F908" s="77" t="s">
        <v>4810</v>
      </c>
      <c r="G908" s="77" t="s">
        <v>1101</v>
      </c>
      <c r="H908" s="77" t="s">
        <v>44</v>
      </c>
      <c r="I908" s="77" t="s">
        <v>17</v>
      </c>
      <c r="J908" s="77" t="s">
        <v>237</v>
      </c>
      <c r="K908" s="78" t="s">
        <v>34</v>
      </c>
      <c r="L908" s="77" t="s">
        <v>98</v>
      </c>
      <c r="M908" s="74" t="s">
        <v>12473</v>
      </c>
      <c r="N908" s="74" t="s">
        <v>13</v>
      </c>
      <c r="O908" s="159"/>
      <c r="P908" s="77" t="s">
        <v>4805</v>
      </c>
      <c r="Q908" s="77" t="s">
        <v>30</v>
      </c>
      <c r="R908" s="77" t="s">
        <v>4803</v>
      </c>
      <c r="S908" s="77"/>
      <c r="T908" s="77"/>
      <c r="U908" s="77" t="s">
        <v>11549</v>
      </c>
      <c r="V908" s="74" t="s">
        <v>97</v>
      </c>
      <c r="W908" s="100"/>
      <c r="X908" s="99"/>
      <c r="Y908" s="99"/>
      <c r="Z908" s="100"/>
      <c r="AA908" s="99" t="s">
        <v>4808</v>
      </c>
      <c r="AB908" s="99"/>
      <c r="AC908" s="100" t="s">
        <v>4806</v>
      </c>
      <c r="AD908" s="100" t="s">
        <v>4807</v>
      </c>
      <c r="AE908" s="83"/>
      <c r="AF908" s="54"/>
      <c r="AG908" s="78" t="s">
        <v>10997</v>
      </c>
      <c r="AH908" s="77" t="s">
        <v>20</v>
      </c>
      <c r="AI908" s="77" t="s">
        <v>21</v>
      </c>
      <c r="AJ908" s="77" t="s">
        <v>22</v>
      </c>
      <c r="AK908" s="77" t="s">
        <v>23</v>
      </c>
      <c r="AL908" s="77" t="s">
        <v>1106</v>
      </c>
      <c r="AM908" s="77" t="s">
        <v>25</v>
      </c>
      <c r="AN908" s="77" t="s">
        <v>202</v>
      </c>
      <c r="AO908" s="77" t="s">
        <v>1107</v>
      </c>
      <c r="AP908" s="77" t="s">
        <v>1108</v>
      </c>
      <c r="AQ908" s="77"/>
      <c r="AR908" s="79">
        <f>COUNTIF('Jalon + top _horaire passage'!A:A,A908)+IF(W908&lt;&gt;"",COUNTIF('Jalon + top _horaire passage'!A:A,W908),0)+IF(X908&lt;&gt;"",COUNTIF('Jalon + top _horaire passage'!A:A,X908),0)+IF(Y908&lt;&gt;"",COUNTIF('Jalon + top _horaire passage'!A:A,Y908),0)+IF(AA908&lt;&gt;"",COUNTIF('Jalon + top _horaire passage'!A:A,AA908),0)+IF(AB908&lt;&gt;"",COUNTIF('Jalon + top _horaire passage'!A:A,AB908),0)+IF(AD908&lt;&gt;"",COUNTIF('Jalon + top _horaire passage'!A:A,AD908),0)</f>
        <v>0</v>
      </c>
    </row>
    <row r="909" spans="1:44" x14ac:dyDescent="0.3">
      <c r="A909" s="77" t="s">
        <v>4809</v>
      </c>
      <c r="B909" s="159" t="s">
        <v>12</v>
      </c>
      <c r="C909" s="78" t="s">
        <v>199</v>
      </c>
      <c r="D909" s="77" t="s">
        <v>42</v>
      </c>
      <c r="E909" s="77" t="s">
        <v>4809</v>
      </c>
      <c r="F909" s="77" t="s">
        <v>4810</v>
      </c>
      <c r="G909" s="77" t="s">
        <v>1101</v>
      </c>
      <c r="H909" s="77" t="s">
        <v>44</v>
      </c>
      <c r="I909" s="77" t="s">
        <v>17</v>
      </c>
      <c r="J909" s="77" t="s">
        <v>19</v>
      </c>
      <c r="K909" s="78" t="s">
        <v>34</v>
      </c>
      <c r="L909" s="77" t="s">
        <v>98</v>
      </c>
      <c r="M909" s="74" t="s">
        <v>12473</v>
      </c>
      <c r="N909" s="74" t="s">
        <v>13</v>
      </c>
      <c r="O909" s="159"/>
      <c r="P909" s="77" t="s">
        <v>4811</v>
      </c>
      <c r="Q909" s="77" t="s">
        <v>30</v>
      </c>
      <c r="R909" s="77" t="s">
        <v>4809</v>
      </c>
      <c r="S909" s="77"/>
      <c r="T909" s="77"/>
      <c r="U909" s="77" t="s">
        <v>4812</v>
      </c>
      <c r="V909" s="74" t="s">
        <v>97</v>
      </c>
      <c r="W909" s="100"/>
      <c r="X909" s="99"/>
      <c r="Y909" s="99"/>
      <c r="Z909" s="100"/>
      <c r="AA909" s="99" t="s">
        <v>4815</v>
      </c>
      <c r="AB909" s="99"/>
      <c r="AC909" s="100" t="s">
        <v>4813</v>
      </c>
      <c r="AD909" s="100" t="s">
        <v>4814</v>
      </c>
      <c r="AE909" s="83"/>
      <c r="AF909" s="54"/>
      <c r="AG909" s="78" t="s">
        <v>10997</v>
      </c>
      <c r="AH909" s="77" t="s">
        <v>20</v>
      </c>
      <c r="AI909" s="77" t="s">
        <v>21</v>
      </c>
      <c r="AJ909" s="77" t="s">
        <v>22</v>
      </c>
      <c r="AK909" s="77" t="s">
        <v>23</v>
      </c>
      <c r="AL909" s="77" t="s">
        <v>1106</v>
      </c>
      <c r="AM909" s="77" t="s">
        <v>25</v>
      </c>
      <c r="AN909" s="77" t="s">
        <v>202</v>
      </c>
      <c r="AO909" s="77" t="s">
        <v>1107</v>
      </c>
      <c r="AP909" s="77" t="s">
        <v>1108</v>
      </c>
      <c r="AQ909" s="77"/>
      <c r="AR909" s="79">
        <f>COUNTIF('Jalon + top _horaire passage'!A:A,A909)+IF(W909&lt;&gt;"",COUNTIF('Jalon + top _horaire passage'!A:A,W909),0)+IF(X909&lt;&gt;"",COUNTIF('Jalon + top _horaire passage'!A:A,X909),0)+IF(Y909&lt;&gt;"",COUNTIF('Jalon + top _horaire passage'!A:A,Y909),0)+IF(AA909&lt;&gt;"",COUNTIF('Jalon + top _horaire passage'!A:A,AA909),0)+IF(AB909&lt;&gt;"",COUNTIF('Jalon + top _horaire passage'!A:A,AB909),0)+IF(AD909&lt;&gt;"",COUNTIF('Jalon + top _horaire passage'!A:A,AD909),0)</f>
        <v>0</v>
      </c>
    </row>
    <row r="910" spans="1:44" x14ac:dyDescent="0.3">
      <c r="A910" s="77" t="s">
        <v>4816</v>
      </c>
      <c r="B910" s="159" t="s">
        <v>4818</v>
      </c>
      <c r="C910" s="78" t="s">
        <v>676</v>
      </c>
      <c r="D910" s="77" t="s">
        <v>42</v>
      </c>
      <c r="E910" s="77" t="s">
        <v>4816</v>
      </c>
      <c r="F910" s="77" t="s">
        <v>4817</v>
      </c>
      <c r="G910" s="77" t="s">
        <v>671</v>
      </c>
      <c r="H910" s="77" t="s">
        <v>44</v>
      </c>
      <c r="I910" s="77" t="s">
        <v>166</v>
      </c>
      <c r="J910" s="77" t="s">
        <v>237</v>
      </c>
      <c r="K910" s="78" t="s">
        <v>34</v>
      </c>
      <c r="L910" s="77" t="s">
        <v>98</v>
      </c>
      <c r="M910" s="74" t="s">
        <v>12475</v>
      </c>
      <c r="N910" s="74" t="s">
        <v>13</v>
      </c>
      <c r="O910" s="159"/>
      <c r="P910" s="77" t="s">
        <v>4819</v>
      </c>
      <c r="Q910" s="77" t="s">
        <v>30</v>
      </c>
      <c r="R910" s="77" t="s">
        <v>4816</v>
      </c>
      <c r="S910" s="77"/>
      <c r="T910" s="77"/>
      <c r="U910" s="77" t="s">
        <v>11832</v>
      </c>
      <c r="V910" s="74" t="s">
        <v>97</v>
      </c>
      <c r="W910" s="100"/>
      <c r="X910" s="99"/>
      <c r="Y910" s="99"/>
      <c r="Z910" s="100"/>
      <c r="AA910" s="99" t="s">
        <v>4822</v>
      </c>
      <c r="AB910" s="99"/>
      <c r="AC910" s="100" t="s">
        <v>4820</v>
      </c>
      <c r="AD910" s="100" t="s">
        <v>4821</v>
      </c>
      <c r="AE910" s="83"/>
      <c r="AF910" s="54"/>
      <c r="AG910" s="78" t="s">
        <v>10997</v>
      </c>
      <c r="AH910" s="77" t="s">
        <v>354</v>
      </c>
      <c r="AI910" s="77" t="s">
        <v>652</v>
      </c>
      <c r="AJ910" s="77" t="s">
        <v>167</v>
      </c>
      <c r="AK910" s="77" t="s">
        <v>677</v>
      </c>
      <c r="AL910" s="77" t="s">
        <v>678</v>
      </c>
      <c r="AM910" s="77" t="s">
        <v>170</v>
      </c>
      <c r="AN910" s="77" t="s">
        <v>679</v>
      </c>
      <c r="AO910" s="77" t="s">
        <v>680</v>
      </c>
      <c r="AP910" s="77" t="s">
        <v>681</v>
      </c>
      <c r="AQ910" s="77"/>
      <c r="AR910" s="79">
        <f>COUNTIF('Jalon + top _horaire passage'!A:A,A910)+IF(W910&lt;&gt;"",COUNTIF('Jalon + top _horaire passage'!A:A,W910),0)+IF(X910&lt;&gt;"",COUNTIF('Jalon + top _horaire passage'!A:A,X910),0)+IF(Y910&lt;&gt;"",COUNTIF('Jalon + top _horaire passage'!A:A,Y910),0)+IF(AA910&lt;&gt;"",COUNTIF('Jalon + top _horaire passage'!A:A,AA910),0)+IF(AB910&lt;&gt;"",COUNTIF('Jalon + top _horaire passage'!A:A,AB910),0)+IF(AD910&lt;&gt;"",COUNTIF('Jalon + top _horaire passage'!A:A,AD910),0)</f>
        <v>0</v>
      </c>
    </row>
    <row r="911" spans="1:44" x14ac:dyDescent="0.3">
      <c r="A911" s="77" t="s">
        <v>4823</v>
      </c>
      <c r="B911" s="159" t="s">
        <v>12637</v>
      </c>
      <c r="C911" s="78" t="s">
        <v>676</v>
      </c>
      <c r="D911" s="77" t="s">
        <v>1526</v>
      </c>
      <c r="E911" s="77" t="s">
        <v>4823</v>
      </c>
      <c r="F911" s="77" t="s">
        <v>4817</v>
      </c>
      <c r="G911" s="77" t="s">
        <v>671</v>
      </c>
      <c r="H911" s="77" t="s">
        <v>44</v>
      </c>
      <c r="I911" s="77" t="s">
        <v>166</v>
      </c>
      <c r="J911" s="77" t="s">
        <v>237</v>
      </c>
      <c r="K911" s="78" t="s">
        <v>18</v>
      </c>
      <c r="L911" s="77" t="s">
        <v>98</v>
      </c>
      <c r="M911" s="74" t="s">
        <v>12475</v>
      </c>
      <c r="N911" s="74" t="s">
        <v>10986</v>
      </c>
      <c r="O911" s="159"/>
      <c r="P911" s="77" t="s">
        <v>4824</v>
      </c>
      <c r="Q911" s="77" t="s">
        <v>30</v>
      </c>
      <c r="R911" s="77" t="s">
        <v>4823</v>
      </c>
      <c r="S911" s="77"/>
      <c r="T911" s="77"/>
      <c r="U911" s="77" t="s">
        <v>11738</v>
      </c>
      <c r="V911" s="74" t="s">
        <v>97</v>
      </c>
      <c r="W911" s="100"/>
      <c r="X911" s="99"/>
      <c r="Y911" s="99"/>
      <c r="Z911" s="100"/>
      <c r="AA911" s="99" t="s">
        <v>4827</v>
      </c>
      <c r="AB911" s="99"/>
      <c r="AC911" s="100" t="s">
        <v>4825</v>
      </c>
      <c r="AD911" s="100" t="s">
        <v>4826</v>
      </c>
      <c r="AE911" s="83"/>
      <c r="AF911" s="54"/>
      <c r="AG911" s="78" t="s">
        <v>10997</v>
      </c>
      <c r="AH911" s="77" t="s">
        <v>354</v>
      </c>
      <c r="AI911" s="77" t="s">
        <v>652</v>
      </c>
      <c r="AJ911" s="77" t="s">
        <v>167</v>
      </c>
      <c r="AK911" s="77" t="s">
        <v>677</v>
      </c>
      <c r="AL911" s="77" t="s">
        <v>678</v>
      </c>
      <c r="AM911" s="77" t="s">
        <v>170</v>
      </c>
      <c r="AN911" s="77" t="s">
        <v>679</v>
      </c>
      <c r="AO911" s="77" t="s">
        <v>680</v>
      </c>
      <c r="AP911" s="77" t="s">
        <v>681</v>
      </c>
      <c r="AQ911" s="77"/>
      <c r="AR911" s="79">
        <f>COUNTIF('Jalon + top _horaire passage'!A:A,A911)+IF(W911&lt;&gt;"",COUNTIF('Jalon + top _horaire passage'!A:A,W911),0)+IF(X911&lt;&gt;"",COUNTIF('Jalon + top _horaire passage'!A:A,X911),0)+IF(Y911&lt;&gt;"",COUNTIF('Jalon + top _horaire passage'!A:A,Y911),0)+IF(AA911&lt;&gt;"",COUNTIF('Jalon + top _horaire passage'!A:A,AA911),0)+IF(AB911&lt;&gt;"",COUNTIF('Jalon + top _horaire passage'!A:A,AB911),0)+IF(AD911&lt;&gt;"",COUNTIF('Jalon + top _horaire passage'!A:A,AD911),0)</f>
        <v>0</v>
      </c>
    </row>
    <row r="912" spans="1:44" x14ac:dyDescent="0.3">
      <c r="A912" s="77" t="s">
        <v>4828</v>
      </c>
      <c r="B912" s="159">
        <v>0</v>
      </c>
      <c r="C912" s="78" t="s">
        <v>101</v>
      </c>
      <c r="D912" s="77" t="s">
        <v>42</v>
      </c>
      <c r="E912" s="77" t="s">
        <v>4828</v>
      </c>
      <c r="F912" s="77" t="s">
        <v>4829</v>
      </c>
      <c r="G912" s="77" t="s">
        <v>12406</v>
      </c>
      <c r="H912" s="77" t="s">
        <v>44</v>
      </c>
      <c r="I912" s="77" t="s">
        <v>39</v>
      </c>
      <c r="J912" s="77" t="s">
        <v>19</v>
      </c>
      <c r="K912" s="78" t="s">
        <v>34</v>
      </c>
      <c r="L912" s="77" t="s">
        <v>98</v>
      </c>
      <c r="M912" s="74" t="s">
        <v>12473</v>
      </c>
      <c r="N912" s="74" t="s">
        <v>13</v>
      </c>
      <c r="O912" s="159"/>
      <c r="P912" s="77" t="s">
        <v>4830</v>
      </c>
      <c r="Q912" s="77" t="s">
        <v>30</v>
      </c>
      <c r="R912" s="77" t="s">
        <v>4828</v>
      </c>
      <c r="S912" s="77"/>
      <c r="T912" s="77" t="s">
        <v>9241</v>
      </c>
      <c r="U912" s="77" t="s">
        <v>4828</v>
      </c>
      <c r="V912" s="74" t="s">
        <v>819</v>
      </c>
      <c r="W912" s="100"/>
      <c r="X912" s="99"/>
      <c r="Y912" s="99"/>
      <c r="Z912" s="100"/>
      <c r="AA912" s="99" t="s">
        <v>4833</v>
      </c>
      <c r="AB912" s="99"/>
      <c r="AC912" s="100" t="s">
        <v>4831</v>
      </c>
      <c r="AD912" s="100" t="s">
        <v>4832</v>
      </c>
      <c r="AE912" s="83"/>
      <c r="AF912" s="54"/>
      <c r="AG912" s="78" t="s">
        <v>10992</v>
      </c>
      <c r="AH912" s="77" t="s">
        <v>20</v>
      </c>
      <c r="AI912" s="77" t="s">
        <v>102</v>
      </c>
      <c r="AJ912" s="77" t="s">
        <v>2486</v>
      </c>
      <c r="AK912" s="77" t="s">
        <v>2582</v>
      </c>
      <c r="AL912" s="77" t="s">
        <v>2583</v>
      </c>
      <c r="AM912" s="77" t="s">
        <v>25</v>
      </c>
      <c r="AN912" s="77" t="s">
        <v>106</v>
      </c>
      <c r="AO912" s="77" t="s">
        <v>107</v>
      </c>
      <c r="AP912" s="77" t="s">
        <v>108</v>
      </c>
      <c r="AQ912" s="77"/>
      <c r="AR912" s="79">
        <f>COUNTIF('Jalon + top _horaire passage'!A:A,A912)+IF(W912&lt;&gt;"",COUNTIF('Jalon + top _horaire passage'!A:A,W912),0)+IF(X912&lt;&gt;"",COUNTIF('Jalon + top _horaire passage'!A:A,X912),0)+IF(Y912&lt;&gt;"",COUNTIF('Jalon + top _horaire passage'!A:A,Y912),0)+IF(AA912&lt;&gt;"",COUNTIF('Jalon + top _horaire passage'!A:A,AA912),0)+IF(AB912&lt;&gt;"",COUNTIF('Jalon + top _horaire passage'!A:A,AB912),0)+IF(AD912&lt;&gt;"",COUNTIF('Jalon + top _horaire passage'!A:A,AD912),0)</f>
        <v>0</v>
      </c>
    </row>
    <row r="913" spans="1:44" x14ac:dyDescent="0.3">
      <c r="A913" s="77" t="s">
        <v>4834</v>
      </c>
      <c r="B913" s="159">
        <v>0</v>
      </c>
      <c r="C913" s="78" t="s">
        <v>101</v>
      </c>
      <c r="D913" s="77" t="s">
        <v>42</v>
      </c>
      <c r="E913" s="77" t="s">
        <v>4834</v>
      </c>
      <c r="F913" s="77" t="s">
        <v>4829</v>
      </c>
      <c r="G913" s="77" t="s">
        <v>12406</v>
      </c>
      <c r="H913" s="77" t="s">
        <v>44</v>
      </c>
      <c r="I913" s="77" t="s">
        <v>39</v>
      </c>
      <c r="J913" s="77" t="s">
        <v>571</v>
      </c>
      <c r="K913" s="78" t="s">
        <v>34</v>
      </c>
      <c r="L913" s="77" t="s">
        <v>98</v>
      </c>
      <c r="M913" s="74" t="s">
        <v>12473</v>
      </c>
      <c r="N913" s="74" t="s">
        <v>13</v>
      </c>
      <c r="O913" s="159"/>
      <c r="P913" s="77" t="s">
        <v>4835</v>
      </c>
      <c r="Q913" s="77" t="s">
        <v>30</v>
      </c>
      <c r="R913" s="77" t="s">
        <v>4834</v>
      </c>
      <c r="S913" s="77"/>
      <c r="T913" s="77" t="s">
        <v>9241</v>
      </c>
      <c r="U913" s="77" t="s">
        <v>4834</v>
      </c>
      <c r="V913" s="74" t="s">
        <v>216</v>
      </c>
      <c r="W913" s="100"/>
      <c r="X913" s="99"/>
      <c r="Y913" s="99"/>
      <c r="Z913" s="100"/>
      <c r="AA913" s="99" t="s">
        <v>4838</v>
      </c>
      <c r="AB913" s="99"/>
      <c r="AC913" s="100" t="s">
        <v>4836</v>
      </c>
      <c r="AD913" s="100" t="s">
        <v>4837</v>
      </c>
      <c r="AE913" s="83"/>
      <c r="AF913" s="54"/>
      <c r="AG913" s="78" t="s">
        <v>12307</v>
      </c>
      <c r="AH913" s="77" t="s">
        <v>20</v>
      </c>
      <c r="AI913" s="77" t="s">
        <v>102</v>
      </c>
      <c r="AJ913" s="77" t="s">
        <v>2486</v>
      </c>
      <c r="AK913" s="77" t="s">
        <v>2582</v>
      </c>
      <c r="AL913" s="77" t="s">
        <v>2583</v>
      </c>
      <c r="AM913" s="77" t="s">
        <v>25</v>
      </c>
      <c r="AN913" s="77" t="s">
        <v>106</v>
      </c>
      <c r="AO913" s="77" t="s">
        <v>107</v>
      </c>
      <c r="AP913" s="77" t="s">
        <v>108</v>
      </c>
      <c r="AQ913" s="77"/>
      <c r="AR913" s="79">
        <f>COUNTIF('Jalon + top _horaire passage'!A:A,A913)+IF(W913&lt;&gt;"",COUNTIF('Jalon + top _horaire passage'!A:A,W913),0)+IF(X913&lt;&gt;"",COUNTIF('Jalon + top _horaire passage'!A:A,X913),0)+IF(Y913&lt;&gt;"",COUNTIF('Jalon + top _horaire passage'!A:A,Y913),0)+IF(AA913&lt;&gt;"",COUNTIF('Jalon + top _horaire passage'!A:A,AA913),0)+IF(AB913&lt;&gt;"",COUNTIF('Jalon + top _horaire passage'!A:A,AB913),0)+IF(AD913&lt;&gt;"",COUNTIF('Jalon + top _horaire passage'!A:A,AD913),0)</f>
        <v>0</v>
      </c>
    </row>
    <row r="914" spans="1:44" x14ac:dyDescent="0.3">
      <c r="A914" s="77" t="s">
        <v>4839</v>
      </c>
      <c r="B914" s="159">
        <v>0</v>
      </c>
      <c r="C914" s="78" t="s">
        <v>101</v>
      </c>
      <c r="D914" s="77" t="s">
        <v>42</v>
      </c>
      <c r="E914" s="77" t="s">
        <v>4839</v>
      </c>
      <c r="F914" s="77" t="s">
        <v>4829</v>
      </c>
      <c r="G914" s="77" t="s">
        <v>12406</v>
      </c>
      <c r="H914" s="77" t="s">
        <v>44</v>
      </c>
      <c r="I914" s="77" t="s">
        <v>39</v>
      </c>
      <c r="J914" s="77" t="s">
        <v>571</v>
      </c>
      <c r="K914" s="78" t="s">
        <v>34</v>
      </c>
      <c r="L914" s="77" t="s">
        <v>98</v>
      </c>
      <c r="M914" s="74" t="s">
        <v>12473</v>
      </c>
      <c r="N914" s="74" t="s">
        <v>13</v>
      </c>
      <c r="O914" s="159"/>
      <c r="P914" s="77" t="s">
        <v>4840</v>
      </c>
      <c r="Q914" s="77" t="s">
        <v>30</v>
      </c>
      <c r="R914" s="77" t="s">
        <v>4839</v>
      </c>
      <c r="S914" s="77"/>
      <c r="T914" s="77" t="s">
        <v>9241</v>
      </c>
      <c r="U914" s="77" t="s">
        <v>4839</v>
      </c>
      <c r="V914" s="74" t="s">
        <v>216</v>
      </c>
      <c r="W914" s="100"/>
      <c r="X914" s="99"/>
      <c r="Y914" s="99"/>
      <c r="Z914" s="100"/>
      <c r="AA914" s="99" t="s">
        <v>4843</v>
      </c>
      <c r="AB914" s="99"/>
      <c r="AC914" s="100" t="s">
        <v>4841</v>
      </c>
      <c r="AD914" s="100" t="s">
        <v>4842</v>
      </c>
      <c r="AE914" s="83"/>
      <c r="AF914" s="54"/>
      <c r="AG914" s="78" t="s">
        <v>12307</v>
      </c>
      <c r="AH914" s="77" t="s">
        <v>20</v>
      </c>
      <c r="AI914" s="77" t="s">
        <v>102</v>
      </c>
      <c r="AJ914" s="77" t="s">
        <v>2486</v>
      </c>
      <c r="AK914" s="77" t="s">
        <v>2582</v>
      </c>
      <c r="AL914" s="77" t="s">
        <v>2583</v>
      </c>
      <c r="AM914" s="77" t="s">
        <v>25</v>
      </c>
      <c r="AN914" s="77" t="s">
        <v>106</v>
      </c>
      <c r="AO914" s="77" t="s">
        <v>107</v>
      </c>
      <c r="AP914" s="77" t="s">
        <v>108</v>
      </c>
      <c r="AQ914" s="77"/>
      <c r="AR914" s="79">
        <f>COUNTIF('Jalon + top _horaire passage'!A:A,A914)+IF(W914&lt;&gt;"",COUNTIF('Jalon + top _horaire passage'!A:A,W914),0)+IF(X914&lt;&gt;"",COUNTIF('Jalon + top _horaire passage'!A:A,X914),0)+IF(Y914&lt;&gt;"",COUNTIF('Jalon + top _horaire passage'!A:A,Y914),0)+IF(AA914&lt;&gt;"",COUNTIF('Jalon + top _horaire passage'!A:A,AA914),0)+IF(AB914&lt;&gt;"",COUNTIF('Jalon + top _horaire passage'!A:A,AB914),0)+IF(AD914&lt;&gt;"",COUNTIF('Jalon + top _horaire passage'!A:A,AD914),0)</f>
        <v>0</v>
      </c>
    </row>
    <row r="915" spans="1:44" x14ac:dyDescent="0.3">
      <c r="A915" s="77" t="s">
        <v>4844</v>
      </c>
      <c r="B915" s="159">
        <v>0</v>
      </c>
      <c r="C915" s="78" t="s">
        <v>101</v>
      </c>
      <c r="D915" s="77" t="s">
        <v>42</v>
      </c>
      <c r="E915" s="77" t="s">
        <v>4844</v>
      </c>
      <c r="F915" s="77" t="s">
        <v>4829</v>
      </c>
      <c r="G915" s="77" t="s">
        <v>12406</v>
      </c>
      <c r="H915" s="77" t="s">
        <v>44</v>
      </c>
      <c r="I915" s="77" t="s">
        <v>39</v>
      </c>
      <c r="J915" s="77" t="s">
        <v>19</v>
      </c>
      <c r="K915" s="78" t="s">
        <v>34</v>
      </c>
      <c r="L915" s="77" t="s">
        <v>98</v>
      </c>
      <c r="M915" s="74" t="s">
        <v>12473</v>
      </c>
      <c r="N915" s="74" t="s">
        <v>13</v>
      </c>
      <c r="O915" s="159"/>
      <c r="P915" s="77" t="s">
        <v>4845</v>
      </c>
      <c r="Q915" s="77" t="s">
        <v>30</v>
      </c>
      <c r="R915" s="77" t="s">
        <v>4844</v>
      </c>
      <c r="S915" s="77"/>
      <c r="T915" s="77" t="s">
        <v>9241</v>
      </c>
      <c r="U915" s="77" t="s">
        <v>4844</v>
      </c>
      <c r="V915" s="74" t="s">
        <v>819</v>
      </c>
      <c r="W915" s="100"/>
      <c r="X915" s="99"/>
      <c r="Y915" s="99"/>
      <c r="Z915" s="100"/>
      <c r="AA915" s="99" t="s">
        <v>4848</v>
      </c>
      <c r="AB915" s="99"/>
      <c r="AC915" s="100" t="s">
        <v>4846</v>
      </c>
      <c r="AD915" s="100" t="s">
        <v>4847</v>
      </c>
      <c r="AE915" s="83"/>
      <c r="AF915" s="54"/>
      <c r="AG915" s="78" t="s">
        <v>10992</v>
      </c>
      <c r="AH915" s="77" t="s">
        <v>20</v>
      </c>
      <c r="AI915" s="77" t="s">
        <v>102</v>
      </c>
      <c r="AJ915" s="77" t="s">
        <v>2486</v>
      </c>
      <c r="AK915" s="77" t="s">
        <v>2582</v>
      </c>
      <c r="AL915" s="77" t="s">
        <v>2583</v>
      </c>
      <c r="AM915" s="77" t="s">
        <v>25</v>
      </c>
      <c r="AN915" s="77" t="s">
        <v>106</v>
      </c>
      <c r="AO915" s="77" t="s">
        <v>107</v>
      </c>
      <c r="AP915" s="77" t="s">
        <v>108</v>
      </c>
      <c r="AQ915" s="77"/>
      <c r="AR915" s="79">
        <f>COUNTIF('Jalon + top _horaire passage'!A:A,A915)+IF(W915&lt;&gt;"",COUNTIF('Jalon + top _horaire passage'!A:A,W915),0)+IF(X915&lt;&gt;"",COUNTIF('Jalon + top _horaire passage'!A:A,X915),0)+IF(Y915&lt;&gt;"",COUNTIF('Jalon + top _horaire passage'!A:A,Y915),0)+IF(AA915&lt;&gt;"",COUNTIF('Jalon + top _horaire passage'!A:A,AA915),0)+IF(AB915&lt;&gt;"",COUNTIF('Jalon + top _horaire passage'!A:A,AB915),0)+IF(AD915&lt;&gt;"",COUNTIF('Jalon + top _horaire passage'!A:A,AD915),0)</f>
        <v>0</v>
      </c>
    </row>
    <row r="916" spans="1:44" x14ac:dyDescent="0.3">
      <c r="A916" s="77" t="s">
        <v>4849</v>
      </c>
      <c r="B916" s="159">
        <v>0</v>
      </c>
      <c r="C916" s="78" t="s">
        <v>101</v>
      </c>
      <c r="D916" s="77" t="s">
        <v>42</v>
      </c>
      <c r="E916" s="77" t="s">
        <v>4849</v>
      </c>
      <c r="F916" s="77" t="s">
        <v>4829</v>
      </c>
      <c r="G916" s="77" t="s">
        <v>12406</v>
      </c>
      <c r="H916" s="77" t="s">
        <v>44</v>
      </c>
      <c r="I916" s="77" t="s">
        <v>39</v>
      </c>
      <c r="J916" s="77" t="s">
        <v>571</v>
      </c>
      <c r="K916" s="78" t="s">
        <v>34</v>
      </c>
      <c r="L916" s="77" t="s">
        <v>98</v>
      </c>
      <c r="M916" s="74" t="s">
        <v>12473</v>
      </c>
      <c r="N916" s="74" t="s">
        <v>13</v>
      </c>
      <c r="O916" s="159"/>
      <c r="P916" s="77" t="s">
        <v>4850</v>
      </c>
      <c r="Q916" s="77" t="s">
        <v>30</v>
      </c>
      <c r="R916" s="77" t="s">
        <v>4849</v>
      </c>
      <c r="S916" s="77"/>
      <c r="T916" s="77" t="s">
        <v>9241</v>
      </c>
      <c r="U916" s="77" t="s">
        <v>4849</v>
      </c>
      <c r="V916" s="74" t="s">
        <v>216</v>
      </c>
      <c r="W916" s="100"/>
      <c r="X916" s="99"/>
      <c r="Y916" s="99"/>
      <c r="Z916" s="100"/>
      <c r="AA916" s="99" t="s">
        <v>4853</v>
      </c>
      <c r="AB916" s="99"/>
      <c r="AC916" s="100" t="s">
        <v>4851</v>
      </c>
      <c r="AD916" s="100" t="s">
        <v>4852</v>
      </c>
      <c r="AE916" s="83"/>
      <c r="AF916" s="54"/>
      <c r="AG916" s="78" t="s">
        <v>12307</v>
      </c>
      <c r="AH916" s="77" t="s">
        <v>20</v>
      </c>
      <c r="AI916" s="77" t="s">
        <v>102</v>
      </c>
      <c r="AJ916" s="77" t="s">
        <v>2486</v>
      </c>
      <c r="AK916" s="77" t="s">
        <v>2582</v>
      </c>
      <c r="AL916" s="77" t="s">
        <v>2583</v>
      </c>
      <c r="AM916" s="77" t="s">
        <v>25</v>
      </c>
      <c r="AN916" s="77" t="s">
        <v>106</v>
      </c>
      <c r="AO916" s="77" t="s">
        <v>107</v>
      </c>
      <c r="AP916" s="77" t="s">
        <v>108</v>
      </c>
      <c r="AQ916" s="77"/>
      <c r="AR916" s="79">
        <f>COUNTIF('Jalon + top _horaire passage'!A:A,A916)+IF(W916&lt;&gt;"",COUNTIF('Jalon + top _horaire passage'!A:A,W916),0)+IF(X916&lt;&gt;"",COUNTIF('Jalon + top _horaire passage'!A:A,X916),0)+IF(Y916&lt;&gt;"",COUNTIF('Jalon + top _horaire passage'!A:A,Y916),0)+IF(AA916&lt;&gt;"",COUNTIF('Jalon + top _horaire passage'!A:A,AA916),0)+IF(AB916&lt;&gt;"",COUNTIF('Jalon + top _horaire passage'!A:A,AB916),0)+IF(AD916&lt;&gt;"",COUNTIF('Jalon + top _horaire passage'!A:A,AD916),0)</f>
        <v>0</v>
      </c>
    </row>
    <row r="917" spans="1:44" x14ac:dyDescent="0.3">
      <c r="A917" s="77" t="s">
        <v>4854</v>
      </c>
      <c r="B917" s="77" t="s">
        <v>4854</v>
      </c>
      <c r="C917" s="78" t="s">
        <v>40</v>
      </c>
      <c r="D917" s="77" t="s">
        <v>362</v>
      </c>
      <c r="E917" s="77" t="s">
        <v>4854</v>
      </c>
      <c r="F917" s="77" t="s">
        <v>1808</v>
      </c>
      <c r="G917" s="77" t="s">
        <v>1347</v>
      </c>
      <c r="H917" s="77" t="s">
        <v>44</v>
      </c>
      <c r="I917" s="77" t="s">
        <v>39</v>
      </c>
      <c r="J917" s="77" t="s">
        <v>19</v>
      </c>
      <c r="K917" s="78" t="s">
        <v>18</v>
      </c>
      <c r="L917" s="77" t="s">
        <v>98</v>
      </c>
      <c r="M917" s="74" t="s">
        <v>12474</v>
      </c>
      <c r="N917" s="74" t="s">
        <v>10986</v>
      </c>
      <c r="O917" s="159"/>
      <c r="P917" s="77" t="s">
        <v>4855</v>
      </c>
      <c r="Q917" s="77" t="s">
        <v>30</v>
      </c>
      <c r="R917" s="77" t="s">
        <v>4854</v>
      </c>
      <c r="S917" s="77"/>
      <c r="T917" s="77"/>
      <c r="U917" s="77" t="s">
        <v>11414</v>
      </c>
      <c r="V917" s="74" t="s">
        <v>97</v>
      </c>
      <c r="W917" s="100"/>
      <c r="X917" s="99"/>
      <c r="Y917" s="99"/>
      <c r="Z917" s="100"/>
      <c r="AA917" s="99" t="s">
        <v>4858</v>
      </c>
      <c r="AB917" s="99"/>
      <c r="AC917" s="100" t="s">
        <v>4856</v>
      </c>
      <c r="AD917" s="100" t="s">
        <v>4857</v>
      </c>
      <c r="AE917" s="83"/>
      <c r="AF917" s="54"/>
      <c r="AG917" s="78" t="s">
        <v>10997</v>
      </c>
      <c r="AH917" s="77" t="s">
        <v>354</v>
      </c>
      <c r="AI917" s="77" t="s">
        <v>1350</v>
      </c>
      <c r="AJ917" s="77" t="s">
        <v>1351</v>
      </c>
      <c r="AK917" s="77" t="s">
        <v>1352</v>
      </c>
      <c r="AL917" s="77" t="s">
        <v>1353</v>
      </c>
      <c r="AM917" s="77" t="s">
        <v>25</v>
      </c>
      <c r="AN917" s="77" t="s">
        <v>49</v>
      </c>
      <c r="AO917" s="77" t="s">
        <v>50</v>
      </c>
      <c r="AP917" s="77" t="s">
        <v>51</v>
      </c>
      <c r="AQ917" s="77"/>
      <c r="AR917" s="79">
        <f>COUNTIF('Jalon + top _horaire passage'!A:A,A917)+IF(W917&lt;&gt;"",COUNTIF('Jalon + top _horaire passage'!A:A,W917),0)+IF(X917&lt;&gt;"",COUNTIF('Jalon + top _horaire passage'!A:A,X917),0)+IF(Y917&lt;&gt;"",COUNTIF('Jalon + top _horaire passage'!A:A,Y917),0)+IF(AA917&lt;&gt;"",COUNTIF('Jalon + top _horaire passage'!A:A,AA917),0)+IF(AB917&lt;&gt;"",COUNTIF('Jalon + top _horaire passage'!A:A,AB917),0)+IF(AD917&lt;&gt;"",COUNTIF('Jalon + top _horaire passage'!A:A,AD917),0)</f>
        <v>0</v>
      </c>
    </row>
    <row r="918" spans="1:44" x14ac:dyDescent="0.3">
      <c r="A918" s="77" t="s">
        <v>4859</v>
      </c>
      <c r="B918" s="159">
        <v>0</v>
      </c>
      <c r="C918" s="78" t="s">
        <v>101</v>
      </c>
      <c r="D918" s="77" t="s">
        <v>42</v>
      </c>
      <c r="E918" s="77" t="s">
        <v>4859</v>
      </c>
      <c r="F918" s="77" t="s">
        <v>4829</v>
      </c>
      <c r="G918" s="77" t="s">
        <v>12406</v>
      </c>
      <c r="H918" s="77" t="s">
        <v>44</v>
      </c>
      <c r="I918" s="77" t="s">
        <v>39</v>
      </c>
      <c r="J918" s="77" t="s">
        <v>19</v>
      </c>
      <c r="K918" s="78" t="s">
        <v>34</v>
      </c>
      <c r="L918" s="77" t="s">
        <v>98</v>
      </c>
      <c r="M918" s="74" t="s">
        <v>12473</v>
      </c>
      <c r="N918" s="74" t="s">
        <v>13</v>
      </c>
      <c r="O918" s="159"/>
      <c r="P918" s="77" t="s">
        <v>4860</v>
      </c>
      <c r="Q918" s="77" t="s">
        <v>30</v>
      </c>
      <c r="R918" s="77" t="s">
        <v>4859</v>
      </c>
      <c r="S918" s="77"/>
      <c r="T918" s="77" t="s">
        <v>9241</v>
      </c>
      <c r="U918" s="77" t="s">
        <v>4859</v>
      </c>
      <c r="V918" s="74" t="s">
        <v>819</v>
      </c>
      <c r="W918" s="100"/>
      <c r="X918" s="99"/>
      <c r="Y918" s="99"/>
      <c r="Z918" s="100"/>
      <c r="AA918" s="99" t="s">
        <v>4863</v>
      </c>
      <c r="AB918" s="99"/>
      <c r="AC918" s="100" t="s">
        <v>4861</v>
      </c>
      <c r="AD918" s="100" t="s">
        <v>4862</v>
      </c>
      <c r="AE918" s="83"/>
      <c r="AF918" s="54"/>
      <c r="AG918" s="78" t="s">
        <v>10992</v>
      </c>
      <c r="AH918" s="77" t="s">
        <v>20</v>
      </c>
      <c r="AI918" s="77" t="s">
        <v>102</v>
      </c>
      <c r="AJ918" s="77" t="s">
        <v>2486</v>
      </c>
      <c r="AK918" s="77" t="s">
        <v>2582</v>
      </c>
      <c r="AL918" s="77" t="s">
        <v>2583</v>
      </c>
      <c r="AM918" s="77" t="s">
        <v>25</v>
      </c>
      <c r="AN918" s="77" t="s">
        <v>106</v>
      </c>
      <c r="AO918" s="77" t="s">
        <v>107</v>
      </c>
      <c r="AP918" s="77" t="s">
        <v>108</v>
      </c>
      <c r="AQ918" s="77"/>
      <c r="AR918" s="79">
        <f>COUNTIF('Jalon + top _horaire passage'!A:A,A918)+IF(W918&lt;&gt;"",COUNTIF('Jalon + top _horaire passage'!A:A,W918),0)+IF(X918&lt;&gt;"",COUNTIF('Jalon + top _horaire passage'!A:A,X918),0)+IF(Y918&lt;&gt;"",COUNTIF('Jalon + top _horaire passage'!A:A,Y918),0)+IF(AA918&lt;&gt;"",COUNTIF('Jalon + top _horaire passage'!A:A,AA918),0)+IF(AB918&lt;&gt;"",COUNTIF('Jalon + top _horaire passage'!A:A,AB918),0)+IF(AD918&lt;&gt;"",COUNTIF('Jalon + top _horaire passage'!A:A,AD918),0)</f>
        <v>0</v>
      </c>
    </row>
    <row r="919" spans="1:44" x14ac:dyDescent="0.3">
      <c r="A919" s="77" t="s">
        <v>4864</v>
      </c>
      <c r="B919" s="159">
        <v>0</v>
      </c>
      <c r="C919" s="78" t="s">
        <v>101</v>
      </c>
      <c r="D919" s="77" t="s">
        <v>42</v>
      </c>
      <c r="E919" s="77" t="s">
        <v>4864</v>
      </c>
      <c r="F919" s="77" t="s">
        <v>4829</v>
      </c>
      <c r="G919" s="77" t="s">
        <v>12406</v>
      </c>
      <c r="H919" s="77" t="s">
        <v>44</v>
      </c>
      <c r="I919" s="77" t="s">
        <v>39</v>
      </c>
      <c r="J919" s="77" t="s">
        <v>19</v>
      </c>
      <c r="K919" s="78" t="s">
        <v>34</v>
      </c>
      <c r="L919" s="77" t="s">
        <v>98</v>
      </c>
      <c r="M919" s="74" t="s">
        <v>12473</v>
      </c>
      <c r="N919" s="74" t="s">
        <v>13</v>
      </c>
      <c r="O919" s="159"/>
      <c r="P919" s="77" t="s">
        <v>4865</v>
      </c>
      <c r="Q919" s="77" t="s">
        <v>30</v>
      </c>
      <c r="R919" s="77" t="s">
        <v>4864</v>
      </c>
      <c r="S919" s="77"/>
      <c r="T919" s="77" t="s">
        <v>9241</v>
      </c>
      <c r="U919" s="77" t="s">
        <v>4864</v>
      </c>
      <c r="V919" s="74" t="s">
        <v>819</v>
      </c>
      <c r="W919" s="100"/>
      <c r="X919" s="99"/>
      <c r="Y919" s="99"/>
      <c r="Z919" s="100"/>
      <c r="AA919" s="99" t="s">
        <v>4868</v>
      </c>
      <c r="AB919" s="99"/>
      <c r="AC919" s="100" t="s">
        <v>4866</v>
      </c>
      <c r="AD919" s="100" t="s">
        <v>4867</v>
      </c>
      <c r="AE919" s="83"/>
      <c r="AF919" s="54"/>
      <c r="AG919" s="78" t="s">
        <v>10992</v>
      </c>
      <c r="AH919" s="77" t="s">
        <v>20</v>
      </c>
      <c r="AI919" s="77" t="s">
        <v>102</v>
      </c>
      <c r="AJ919" s="77" t="s">
        <v>2486</v>
      </c>
      <c r="AK919" s="77" t="s">
        <v>2582</v>
      </c>
      <c r="AL919" s="77" t="s">
        <v>2583</v>
      </c>
      <c r="AM919" s="77" t="s">
        <v>25</v>
      </c>
      <c r="AN919" s="77" t="s">
        <v>106</v>
      </c>
      <c r="AO919" s="77" t="s">
        <v>107</v>
      </c>
      <c r="AP919" s="77" t="s">
        <v>108</v>
      </c>
      <c r="AQ919" s="77"/>
      <c r="AR919" s="79">
        <f>COUNTIF('Jalon + top _horaire passage'!A:A,A919)+IF(W919&lt;&gt;"",COUNTIF('Jalon + top _horaire passage'!A:A,W919),0)+IF(X919&lt;&gt;"",COUNTIF('Jalon + top _horaire passage'!A:A,X919),0)+IF(Y919&lt;&gt;"",COUNTIF('Jalon + top _horaire passage'!A:A,Y919),0)+IF(AA919&lt;&gt;"",COUNTIF('Jalon + top _horaire passage'!A:A,AA919),0)+IF(AB919&lt;&gt;"",COUNTIF('Jalon + top _horaire passage'!A:A,AB919),0)+IF(AD919&lt;&gt;"",COUNTIF('Jalon + top _horaire passage'!A:A,AD919),0)</f>
        <v>0</v>
      </c>
    </row>
    <row r="920" spans="1:44" x14ac:dyDescent="0.3">
      <c r="A920" s="77" t="s">
        <v>4869</v>
      </c>
      <c r="B920" s="159" t="s">
        <v>12</v>
      </c>
      <c r="C920" s="78" t="s">
        <v>40</v>
      </c>
      <c r="D920" s="77" t="s">
        <v>362</v>
      </c>
      <c r="E920" s="77" t="s">
        <v>4869</v>
      </c>
      <c r="F920" s="77" t="s">
        <v>2228</v>
      </c>
      <c r="G920" s="77" t="s">
        <v>639</v>
      </c>
      <c r="H920" s="77" t="s">
        <v>44</v>
      </c>
      <c r="I920" s="77" t="s">
        <v>39</v>
      </c>
      <c r="J920" s="77" t="s">
        <v>19</v>
      </c>
      <c r="K920" s="78" t="s">
        <v>18</v>
      </c>
      <c r="L920" s="77" t="s">
        <v>98</v>
      </c>
      <c r="M920" s="74" t="s">
        <v>12474</v>
      </c>
      <c r="N920" s="74" t="s">
        <v>10986</v>
      </c>
      <c r="O920" s="159"/>
      <c r="P920" s="77" t="s">
        <v>4870</v>
      </c>
      <c r="Q920" s="77" t="s">
        <v>30</v>
      </c>
      <c r="R920" s="77" t="s">
        <v>4869</v>
      </c>
      <c r="S920" s="77"/>
      <c r="T920" s="77"/>
      <c r="U920" s="77" t="s">
        <v>11415</v>
      </c>
      <c r="V920" s="74" t="s">
        <v>97</v>
      </c>
      <c r="W920" s="100"/>
      <c r="X920" s="99"/>
      <c r="Y920" s="99"/>
      <c r="Z920" s="100"/>
      <c r="AA920" s="99" t="s">
        <v>4873</v>
      </c>
      <c r="AB920" s="99"/>
      <c r="AC920" s="100" t="s">
        <v>4871</v>
      </c>
      <c r="AD920" s="100" t="s">
        <v>4872</v>
      </c>
      <c r="AE920" s="83"/>
      <c r="AF920" s="54"/>
      <c r="AG920" s="78" t="s">
        <v>10997</v>
      </c>
      <c r="AH920" s="77" t="s">
        <v>20</v>
      </c>
      <c r="AI920" s="77" t="s">
        <v>21</v>
      </c>
      <c r="AJ920" s="77" t="s">
        <v>46</v>
      </c>
      <c r="AK920" s="77" t="s">
        <v>47</v>
      </c>
      <c r="AL920" s="77" t="s">
        <v>48</v>
      </c>
      <c r="AM920" s="77" t="s">
        <v>25</v>
      </c>
      <c r="AN920" s="77" t="s">
        <v>49</v>
      </c>
      <c r="AO920" s="77" t="s">
        <v>50</v>
      </c>
      <c r="AP920" s="77" t="s">
        <v>51</v>
      </c>
      <c r="AQ920" s="77"/>
      <c r="AR920" s="79">
        <f>COUNTIF('Jalon + top _horaire passage'!A:A,A920)+IF(W920&lt;&gt;"",COUNTIF('Jalon + top _horaire passage'!A:A,W920),0)+IF(X920&lt;&gt;"",COUNTIF('Jalon + top _horaire passage'!A:A,X920),0)+IF(Y920&lt;&gt;"",COUNTIF('Jalon + top _horaire passage'!A:A,Y920),0)+IF(AA920&lt;&gt;"",COUNTIF('Jalon + top _horaire passage'!A:A,AA920),0)+IF(AB920&lt;&gt;"",COUNTIF('Jalon + top _horaire passage'!A:A,AB920),0)+IF(AD920&lt;&gt;"",COUNTIF('Jalon + top _horaire passage'!A:A,AD920),0)</f>
        <v>0</v>
      </c>
    </row>
    <row r="921" spans="1:44" x14ac:dyDescent="0.3">
      <c r="A921" s="77" t="s">
        <v>4874</v>
      </c>
      <c r="B921" s="159">
        <v>0</v>
      </c>
      <c r="C921" s="78" t="s">
        <v>101</v>
      </c>
      <c r="D921" s="77" t="s">
        <v>42</v>
      </c>
      <c r="E921" s="77" t="s">
        <v>4874</v>
      </c>
      <c r="F921" s="77" t="s">
        <v>4829</v>
      </c>
      <c r="G921" s="77" t="s">
        <v>12406</v>
      </c>
      <c r="H921" s="77" t="s">
        <v>44</v>
      </c>
      <c r="I921" s="77" t="s">
        <v>39</v>
      </c>
      <c r="J921" s="77" t="s">
        <v>571</v>
      </c>
      <c r="K921" s="78" t="s">
        <v>34</v>
      </c>
      <c r="L921" s="77" t="s">
        <v>98</v>
      </c>
      <c r="M921" s="74" t="s">
        <v>12473</v>
      </c>
      <c r="N921" s="74" t="s">
        <v>13</v>
      </c>
      <c r="O921" s="159"/>
      <c r="P921" s="77" t="s">
        <v>4875</v>
      </c>
      <c r="Q921" s="77" t="s">
        <v>30</v>
      </c>
      <c r="R921" s="77" t="s">
        <v>4874</v>
      </c>
      <c r="S921" s="77"/>
      <c r="T921" s="77" t="s">
        <v>9241</v>
      </c>
      <c r="U921" s="77" t="s">
        <v>4874</v>
      </c>
      <c r="V921" s="74" t="s">
        <v>216</v>
      </c>
      <c r="W921" s="100"/>
      <c r="X921" s="99"/>
      <c r="Y921" s="99"/>
      <c r="Z921" s="100"/>
      <c r="AA921" s="99" t="s">
        <v>4878</v>
      </c>
      <c r="AB921" s="99"/>
      <c r="AC921" s="100" t="s">
        <v>4876</v>
      </c>
      <c r="AD921" s="100" t="s">
        <v>4877</v>
      </c>
      <c r="AE921" s="83"/>
      <c r="AF921" s="54"/>
      <c r="AG921" s="78" t="s">
        <v>12307</v>
      </c>
      <c r="AH921" s="77" t="s">
        <v>20</v>
      </c>
      <c r="AI921" s="77" t="s">
        <v>102</v>
      </c>
      <c r="AJ921" s="77" t="s">
        <v>2486</v>
      </c>
      <c r="AK921" s="77" t="s">
        <v>2582</v>
      </c>
      <c r="AL921" s="77" t="s">
        <v>2583</v>
      </c>
      <c r="AM921" s="77" t="s">
        <v>25</v>
      </c>
      <c r="AN921" s="77" t="s">
        <v>106</v>
      </c>
      <c r="AO921" s="77" t="s">
        <v>107</v>
      </c>
      <c r="AP921" s="77" t="s">
        <v>108</v>
      </c>
      <c r="AQ921" s="77"/>
      <c r="AR921" s="79">
        <f>COUNTIF('Jalon + top _horaire passage'!A:A,A921)+IF(W921&lt;&gt;"",COUNTIF('Jalon + top _horaire passage'!A:A,W921),0)+IF(X921&lt;&gt;"",COUNTIF('Jalon + top _horaire passage'!A:A,X921),0)+IF(Y921&lt;&gt;"",COUNTIF('Jalon + top _horaire passage'!A:A,Y921),0)+IF(AA921&lt;&gt;"",COUNTIF('Jalon + top _horaire passage'!A:A,AA921),0)+IF(AB921&lt;&gt;"",COUNTIF('Jalon + top _horaire passage'!A:A,AB921),0)+IF(AD921&lt;&gt;"",COUNTIF('Jalon + top _horaire passage'!A:A,AD921),0)</f>
        <v>0</v>
      </c>
    </row>
    <row r="922" spans="1:44" x14ac:dyDescent="0.3">
      <c r="A922" s="77" t="s">
        <v>4879</v>
      </c>
      <c r="B922" s="159" t="s">
        <v>4880</v>
      </c>
      <c r="C922" s="78" t="s">
        <v>353</v>
      </c>
      <c r="D922" s="77" t="s">
        <v>362</v>
      </c>
      <c r="E922" s="77" t="s">
        <v>4879</v>
      </c>
      <c r="F922" s="77" t="s">
        <v>12363</v>
      </c>
      <c r="G922" s="77" t="s">
        <v>1756</v>
      </c>
      <c r="H922" s="77" t="s">
        <v>44</v>
      </c>
      <c r="I922" s="77" t="s">
        <v>166</v>
      </c>
      <c r="J922" s="77" t="s">
        <v>237</v>
      </c>
      <c r="K922" s="78" t="s">
        <v>18</v>
      </c>
      <c r="L922" s="77" t="s">
        <v>98</v>
      </c>
      <c r="M922" s="74" t="s">
        <v>12475</v>
      </c>
      <c r="N922" s="74" t="s">
        <v>10986</v>
      </c>
      <c r="O922" s="159"/>
      <c r="P922" s="77"/>
      <c r="Q922" s="77" t="s">
        <v>30</v>
      </c>
      <c r="R922" s="77" t="s">
        <v>4879</v>
      </c>
      <c r="S922" s="77"/>
      <c r="T922" s="77"/>
      <c r="U922" s="77" t="s">
        <v>11739</v>
      </c>
      <c r="V922" s="74" t="s">
        <v>97</v>
      </c>
      <c r="W922" s="100"/>
      <c r="X922" s="99"/>
      <c r="Y922" s="99"/>
      <c r="Z922" s="100"/>
      <c r="AA922" s="99" t="s">
        <v>4883</v>
      </c>
      <c r="AB922" s="99"/>
      <c r="AC922" s="100" t="s">
        <v>4881</v>
      </c>
      <c r="AD922" s="100" t="s">
        <v>4882</v>
      </c>
      <c r="AE922" s="83"/>
      <c r="AF922" s="54"/>
      <c r="AG922" s="78" t="s">
        <v>10997</v>
      </c>
      <c r="AH922" s="77" t="s">
        <v>354</v>
      </c>
      <c r="AI922" s="77" t="s">
        <v>355</v>
      </c>
      <c r="AJ922" s="77" t="s">
        <v>356</v>
      </c>
      <c r="AK922" s="77" t="s">
        <v>624</v>
      </c>
      <c r="AL922" s="77" t="s">
        <v>625</v>
      </c>
      <c r="AM922" s="77" t="s">
        <v>170</v>
      </c>
      <c r="AN922" s="77" t="s">
        <v>359</v>
      </c>
      <c r="AO922" s="77" t="s">
        <v>626</v>
      </c>
      <c r="AP922" s="77" t="s">
        <v>627</v>
      </c>
      <c r="AQ922" s="77"/>
      <c r="AR922" s="79">
        <f>COUNTIF('Jalon + top _horaire passage'!A:A,A922)+IF(W922&lt;&gt;"",COUNTIF('Jalon + top _horaire passage'!A:A,W922),0)+IF(X922&lt;&gt;"",COUNTIF('Jalon + top _horaire passage'!A:A,X922),0)+IF(Y922&lt;&gt;"",COUNTIF('Jalon + top _horaire passage'!A:A,Y922),0)+IF(AA922&lt;&gt;"",COUNTIF('Jalon + top _horaire passage'!A:A,AA922),0)+IF(AB922&lt;&gt;"",COUNTIF('Jalon + top _horaire passage'!A:A,AB922),0)+IF(AD922&lt;&gt;"",COUNTIF('Jalon + top _horaire passage'!A:A,AD922),0)</f>
        <v>0</v>
      </c>
    </row>
    <row r="923" spans="1:44" x14ac:dyDescent="0.3">
      <c r="A923" s="77" t="s">
        <v>4884</v>
      </c>
      <c r="B923" s="159">
        <v>0</v>
      </c>
      <c r="C923" s="78" t="s">
        <v>101</v>
      </c>
      <c r="D923" s="77" t="s">
        <v>42</v>
      </c>
      <c r="E923" s="77" t="s">
        <v>4884</v>
      </c>
      <c r="F923" s="77" t="s">
        <v>4829</v>
      </c>
      <c r="G923" s="77" t="s">
        <v>12406</v>
      </c>
      <c r="H923" s="77" t="s">
        <v>44</v>
      </c>
      <c r="I923" s="77" t="s">
        <v>39</v>
      </c>
      <c r="J923" s="77" t="s">
        <v>571</v>
      </c>
      <c r="K923" s="78" t="s">
        <v>34</v>
      </c>
      <c r="L923" s="77" t="s">
        <v>98</v>
      </c>
      <c r="M923" s="74" t="s">
        <v>12473</v>
      </c>
      <c r="N923" s="74" t="s">
        <v>13</v>
      </c>
      <c r="O923" s="159"/>
      <c r="P923" s="77" t="s">
        <v>4885</v>
      </c>
      <c r="Q923" s="77" t="s">
        <v>30</v>
      </c>
      <c r="R923" s="77" t="s">
        <v>4884</v>
      </c>
      <c r="S923" s="77"/>
      <c r="T923" s="77" t="s">
        <v>9241</v>
      </c>
      <c r="U923" s="77" t="s">
        <v>4884</v>
      </c>
      <c r="V923" s="74" t="s">
        <v>216</v>
      </c>
      <c r="W923" s="100"/>
      <c r="X923" s="99"/>
      <c r="Y923" s="99"/>
      <c r="Z923" s="100"/>
      <c r="AA923" s="99" t="s">
        <v>4888</v>
      </c>
      <c r="AB923" s="99"/>
      <c r="AC923" s="100" t="s">
        <v>4886</v>
      </c>
      <c r="AD923" s="100" t="s">
        <v>4887</v>
      </c>
      <c r="AE923" s="83"/>
      <c r="AF923" s="54"/>
      <c r="AG923" s="78" t="s">
        <v>12307</v>
      </c>
      <c r="AH923" s="77" t="s">
        <v>20</v>
      </c>
      <c r="AI923" s="77" t="s">
        <v>102</v>
      </c>
      <c r="AJ923" s="77" t="s">
        <v>2486</v>
      </c>
      <c r="AK923" s="77" t="s">
        <v>2582</v>
      </c>
      <c r="AL923" s="77" t="s">
        <v>2583</v>
      </c>
      <c r="AM923" s="77" t="s">
        <v>25</v>
      </c>
      <c r="AN923" s="77" t="s">
        <v>106</v>
      </c>
      <c r="AO923" s="77" t="s">
        <v>107</v>
      </c>
      <c r="AP923" s="77" t="s">
        <v>108</v>
      </c>
      <c r="AQ923" s="77"/>
      <c r="AR923" s="79">
        <f>COUNTIF('Jalon + top _horaire passage'!A:A,A923)+IF(W923&lt;&gt;"",COUNTIF('Jalon + top _horaire passage'!A:A,W923),0)+IF(X923&lt;&gt;"",COUNTIF('Jalon + top _horaire passage'!A:A,X923),0)+IF(Y923&lt;&gt;"",COUNTIF('Jalon + top _horaire passage'!A:A,Y923),0)+IF(AA923&lt;&gt;"",COUNTIF('Jalon + top _horaire passage'!A:A,AA923),0)+IF(AB923&lt;&gt;"",COUNTIF('Jalon + top _horaire passage'!A:A,AB923),0)+IF(AD923&lt;&gt;"",COUNTIF('Jalon + top _horaire passage'!A:A,AD923),0)</f>
        <v>0</v>
      </c>
    </row>
    <row r="924" spans="1:44" x14ac:dyDescent="0.3">
      <c r="A924" s="77" t="s">
        <v>4889</v>
      </c>
      <c r="B924" s="159">
        <v>0</v>
      </c>
      <c r="C924" s="78" t="s">
        <v>101</v>
      </c>
      <c r="D924" s="77" t="s">
        <v>42</v>
      </c>
      <c r="E924" s="77" t="s">
        <v>4889</v>
      </c>
      <c r="F924" s="77" t="s">
        <v>4829</v>
      </c>
      <c r="G924" s="77" t="s">
        <v>12406</v>
      </c>
      <c r="H924" s="77" t="s">
        <v>44</v>
      </c>
      <c r="I924" s="77" t="s">
        <v>39</v>
      </c>
      <c r="J924" s="77" t="s">
        <v>571</v>
      </c>
      <c r="K924" s="78" t="s">
        <v>34</v>
      </c>
      <c r="L924" s="77" t="s">
        <v>98</v>
      </c>
      <c r="M924" s="74" t="s">
        <v>12473</v>
      </c>
      <c r="N924" s="74" t="s">
        <v>13</v>
      </c>
      <c r="O924" s="159"/>
      <c r="P924" s="77" t="s">
        <v>4890</v>
      </c>
      <c r="Q924" s="77" t="s">
        <v>30</v>
      </c>
      <c r="R924" s="77" t="s">
        <v>4889</v>
      </c>
      <c r="S924" s="77"/>
      <c r="T924" s="77" t="s">
        <v>9241</v>
      </c>
      <c r="U924" s="77" t="s">
        <v>4889</v>
      </c>
      <c r="V924" s="74" t="s">
        <v>216</v>
      </c>
      <c r="W924" s="100"/>
      <c r="X924" s="99"/>
      <c r="Y924" s="99"/>
      <c r="Z924" s="100"/>
      <c r="AA924" s="99" t="s">
        <v>4893</v>
      </c>
      <c r="AB924" s="99"/>
      <c r="AC924" s="100" t="s">
        <v>4891</v>
      </c>
      <c r="AD924" s="100" t="s">
        <v>4892</v>
      </c>
      <c r="AE924" s="83"/>
      <c r="AF924" s="54"/>
      <c r="AG924" s="78" t="s">
        <v>12307</v>
      </c>
      <c r="AH924" s="77" t="s">
        <v>20</v>
      </c>
      <c r="AI924" s="77" t="s">
        <v>102</v>
      </c>
      <c r="AJ924" s="77" t="s">
        <v>2486</v>
      </c>
      <c r="AK924" s="77" t="s">
        <v>2582</v>
      </c>
      <c r="AL924" s="77" t="s">
        <v>2583</v>
      </c>
      <c r="AM924" s="77" t="s">
        <v>25</v>
      </c>
      <c r="AN924" s="77" t="s">
        <v>106</v>
      </c>
      <c r="AO924" s="77" t="s">
        <v>107</v>
      </c>
      <c r="AP924" s="77" t="s">
        <v>108</v>
      </c>
      <c r="AQ924" s="77"/>
      <c r="AR924" s="79">
        <f>COUNTIF('Jalon + top _horaire passage'!A:A,A924)+IF(W924&lt;&gt;"",COUNTIF('Jalon + top _horaire passage'!A:A,W924),0)+IF(X924&lt;&gt;"",COUNTIF('Jalon + top _horaire passage'!A:A,X924),0)+IF(Y924&lt;&gt;"",COUNTIF('Jalon + top _horaire passage'!A:A,Y924),0)+IF(AA924&lt;&gt;"",COUNTIF('Jalon + top _horaire passage'!A:A,AA924),0)+IF(AB924&lt;&gt;"",COUNTIF('Jalon + top _horaire passage'!A:A,AB924),0)+IF(AD924&lt;&gt;"",COUNTIF('Jalon + top _horaire passage'!A:A,AD924),0)</f>
        <v>0</v>
      </c>
    </row>
    <row r="925" spans="1:44" x14ac:dyDescent="0.3">
      <c r="A925" s="77" t="s">
        <v>4894</v>
      </c>
      <c r="B925" s="159">
        <v>0</v>
      </c>
      <c r="C925" s="78" t="s">
        <v>101</v>
      </c>
      <c r="D925" s="77" t="s">
        <v>42</v>
      </c>
      <c r="E925" s="77" t="s">
        <v>4894</v>
      </c>
      <c r="F925" s="77" t="s">
        <v>4829</v>
      </c>
      <c r="G925" s="77" t="s">
        <v>12406</v>
      </c>
      <c r="H925" s="77" t="s">
        <v>44</v>
      </c>
      <c r="I925" s="77" t="s">
        <v>39</v>
      </c>
      <c r="J925" s="77" t="s">
        <v>571</v>
      </c>
      <c r="K925" s="78" t="s">
        <v>34</v>
      </c>
      <c r="L925" s="77" t="s">
        <v>98</v>
      </c>
      <c r="M925" s="74" t="s">
        <v>12473</v>
      </c>
      <c r="N925" s="74" t="s">
        <v>13</v>
      </c>
      <c r="O925" s="159"/>
      <c r="P925" s="77" t="s">
        <v>4895</v>
      </c>
      <c r="Q925" s="77" t="s">
        <v>30</v>
      </c>
      <c r="R925" s="77" t="s">
        <v>4894</v>
      </c>
      <c r="S925" s="77"/>
      <c r="T925" s="77" t="s">
        <v>9241</v>
      </c>
      <c r="U925" s="77" t="s">
        <v>4894</v>
      </c>
      <c r="V925" s="74" t="s">
        <v>216</v>
      </c>
      <c r="W925" s="100"/>
      <c r="X925" s="99"/>
      <c r="Y925" s="99"/>
      <c r="Z925" s="100"/>
      <c r="AA925" s="99" t="s">
        <v>4898</v>
      </c>
      <c r="AB925" s="99"/>
      <c r="AC925" s="100" t="s">
        <v>4896</v>
      </c>
      <c r="AD925" s="100" t="s">
        <v>4897</v>
      </c>
      <c r="AE925" s="83"/>
      <c r="AF925" s="54"/>
      <c r="AG925" s="78" t="s">
        <v>12307</v>
      </c>
      <c r="AH925" s="77" t="s">
        <v>20</v>
      </c>
      <c r="AI925" s="77" t="s">
        <v>102</v>
      </c>
      <c r="AJ925" s="77" t="s">
        <v>2486</v>
      </c>
      <c r="AK925" s="77" t="s">
        <v>2582</v>
      </c>
      <c r="AL925" s="77" t="s">
        <v>2583</v>
      </c>
      <c r="AM925" s="77" t="s">
        <v>25</v>
      </c>
      <c r="AN925" s="77" t="s">
        <v>106</v>
      </c>
      <c r="AO925" s="77" t="s">
        <v>107</v>
      </c>
      <c r="AP925" s="77" t="s">
        <v>108</v>
      </c>
      <c r="AQ925" s="77"/>
      <c r="AR925" s="79">
        <f>COUNTIF('Jalon + top _horaire passage'!A:A,A925)+IF(W925&lt;&gt;"",COUNTIF('Jalon + top _horaire passage'!A:A,W925),0)+IF(X925&lt;&gt;"",COUNTIF('Jalon + top _horaire passage'!A:A,X925),0)+IF(Y925&lt;&gt;"",COUNTIF('Jalon + top _horaire passage'!A:A,Y925),0)+IF(AA925&lt;&gt;"",COUNTIF('Jalon + top _horaire passage'!A:A,AA925),0)+IF(AB925&lt;&gt;"",COUNTIF('Jalon + top _horaire passage'!A:A,AB925),0)+IF(AD925&lt;&gt;"",COUNTIF('Jalon + top _horaire passage'!A:A,AD925),0)</f>
        <v>0</v>
      </c>
    </row>
    <row r="926" spans="1:44" x14ac:dyDescent="0.3">
      <c r="A926" s="77" t="s">
        <v>4899</v>
      </c>
      <c r="B926" s="159">
        <v>0</v>
      </c>
      <c r="C926" s="78" t="s">
        <v>892</v>
      </c>
      <c r="D926" s="77" t="s">
        <v>42</v>
      </c>
      <c r="E926" s="77" t="s">
        <v>4899</v>
      </c>
      <c r="F926" s="77" t="s">
        <v>2956</v>
      </c>
      <c r="G926" s="77" t="s">
        <v>3576</v>
      </c>
      <c r="H926" s="77" t="s">
        <v>44</v>
      </c>
      <c r="I926" s="77" t="s">
        <v>221</v>
      </c>
      <c r="J926" s="77" t="s">
        <v>19</v>
      </c>
      <c r="K926" s="78" t="s">
        <v>34</v>
      </c>
      <c r="L926" s="77" t="s">
        <v>98</v>
      </c>
      <c r="M926" s="74" t="s">
        <v>12473</v>
      </c>
      <c r="N926" s="74" t="s">
        <v>13</v>
      </c>
      <c r="O926" s="159"/>
      <c r="P926" s="77" t="s">
        <v>4900</v>
      </c>
      <c r="Q926" s="77" t="s">
        <v>30</v>
      </c>
      <c r="R926" s="77" t="s">
        <v>4899</v>
      </c>
      <c r="S926" s="77"/>
      <c r="T926" s="77"/>
      <c r="U926" s="77" t="s">
        <v>11126</v>
      </c>
      <c r="V926" s="74" t="s">
        <v>97</v>
      </c>
      <c r="W926" s="100"/>
      <c r="X926" s="99"/>
      <c r="Y926" s="99"/>
      <c r="Z926" s="100"/>
      <c r="AA926" s="99" t="s">
        <v>4903</v>
      </c>
      <c r="AB926" s="99"/>
      <c r="AC926" s="100" t="s">
        <v>4901</v>
      </c>
      <c r="AD926" s="100" t="s">
        <v>4902</v>
      </c>
      <c r="AE926" s="83"/>
      <c r="AF926" s="54"/>
      <c r="AG926" s="78" t="s">
        <v>10997</v>
      </c>
      <c r="AH926" s="77" t="s">
        <v>20</v>
      </c>
      <c r="AI926" s="77" t="s">
        <v>21</v>
      </c>
      <c r="AJ926" s="77" t="s">
        <v>22</v>
      </c>
      <c r="AK926" s="77" t="s">
        <v>200</v>
      </c>
      <c r="AL926" s="77" t="s">
        <v>201</v>
      </c>
      <c r="AM926" s="77" t="s">
        <v>25</v>
      </c>
      <c r="AN926" s="77" t="s">
        <v>202</v>
      </c>
      <c r="AO926" s="77" t="s">
        <v>203</v>
      </c>
      <c r="AP926" s="77" t="s">
        <v>204</v>
      </c>
      <c r="AQ926" s="77"/>
      <c r="AR926" s="79">
        <f>COUNTIF('Jalon + top _horaire passage'!A:A,A926)+IF(W926&lt;&gt;"",COUNTIF('Jalon + top _horaire passage'!A:A,W926),0)+IF(X926&lt;&gt;"",COUNTIF('Jalon + top _horaire passage'!A:A,X926),0)+IF(Y926&lt;&gt;"",COUNTIF('Jalon + top _horaire passage'!A:A,Y926),0)+IF(AA926&lt;&gt;"",COUNTIF('Jalon + top _horaire passage'!A:A,AA926),0)+IF(AB926&lt;&gt;"",COUNTIF('Jalon + top _horaire passage'!A:A,AB926),0)+IF(AD926&lt;&gt;"",COUNTIF('Jalon + top _horaire passage'!A:A,AD926),0)</f>
        <v>0</v>
      </c>
    </row>
    <row r="927" spans="1:44" x14ac:dyDescent="0.3">
      <c r="A927" s="77" t="s">
        <v>4904</v>
      </c>
      <c r="B927" s="159" t="s">
        <v>12704</v>
      </c>
      <c r="C927" s="78" t="s">
        <v>40</v>
      </c>
      <c r="D927" s="77" t="s">
        <v>42</v>
      </c>
      <c r="E927" s="77" t="s">
        <v>4904</v>
      </c>
      <c r="F927" s="77" t="s">
        <v>10315</v>
      </c>
      <c r="G927" s="77" t="s">
        <v>732</v>
      </c>
      <c r="H927" s="77" t="s">
        <v>44</v>
      </c>
      <c r="I927" s="77" t="s">
        <v>39</v>
      </c>
      <c r="J927" s="77" t="s">
        <v>19</v>
      </c>
      <c r="K927" s="78" t="s">
        <v>34</v>
      </c>
      <c r="L927" s="77" t="s">
        <v>98</v>
      </c>
      <c r="M927" s="74" t="s">
        <v>12475</v>
      </c>
      <c r="N927" s="74" t="s">
        <v>13</v>
      </c>
      <c r="O927" s="159"/>
      <c r="P927" s="77" t="s">
        <v>4905</v>
      </c>
      <c r="Q927" s="77" t="s">
        <v>30</v>
      </c>
      <c r="R927" s="77" t="s">
        <v>4904</v>
      </c>
      <c r="S927" s="77"/>
      <c r="T927" s="77"/>
      <c r="U927" s="77" t="s">
        <v>11416</v>
      </c>
      <c r="V927" s="74" t="s">
        <v>97</v>
      </c>
      <c r="W927" s="100"/>
      <c r="X927" s="99"/>
      <c r="Y927" s="99"/>
      <c r="Z927" s="100"/>
      <c r="AA927" s="99" t="s">
        <v>4908</v>
      </c>
      <c r="AB927" s="99"/>
      <c r="AC927" s="100" t="s">
        <v>4906</v>
      </c>
      <c r="AD927" s="100" t="s">
        <v>4907</v>
      </c>
      <c r="AE927" s="83"/>
      <c r="AF927" s="54"/>
      <c r="AG927" s="78" t="s">
        <v>10997</v>
      </c>
      <c r="AH927" s="77" t="s">
        <v>20</v>
      </c>
      <c r="AI927" s="77" t="s">
        <v>21</v>
      </c>
      <c r="AJ927" s="77" t="s">
        <v>46</v>
      </c>
      <c r="AK927" s="77" t="s">
        <v>47</v>
      </c>
      <c r="AL927" s="77" t="s">
        <v>738</v>
      </c>
      <c r="AM927" s="77" t="s">
        <v>25</v>
      </c>
      <c r="AN927" s="77" t="s">
        <v>49</v>
      </c>
      <c r="AO927" s="77" t="s">
        <v>50</v>
      </c>
      <c r="AP927" s="77" t="s">
        <v>51</v>
      </c>
      <c r="AQ927" s="77"/>
      <c r="AR927" s="79">
        <f>COUNTIF('Jalon + top _horaire passage'!A:A,A927)+IF(W927&lt;&gt;"",COUNTIF('Jalon + top _horaire passage'!A:A,W927),0)+IF(X927&lt;&gt;"",COUNTIF('Jalon + top _horaire passage'!A:A,X927),0)+IF(Y927&lt;&gt;"",COUNTIF('Jalon + top _horaire passage'!A:A,Y927),0)+IF(AA927&lt;&gt;"",COUNTIF('Jalon + top _horaire passage'!A:A,AA927),0)+IF(AB927&lt;&gt;"",COUNTIF('Jalon + top _horaire passage'!A:A,AB927),0)+IF(AD927&lt;&gt;"",COUNTIF('Jalon + top _horaire passage'!A:A,AD927),0)</f>
        <v>0</v>
      </c>
    </row>
    <row r="928" spans="1:44" x14ac:dyDescent="0.3">
      <c r="A928" s="77" t="s">
        <v>4909</v>
      </c>
      <c r="B928" s="159" t="s">
        <v>12813</v>
      </c>
      <c r="C928" s="78" t="s">
        <v>892</v>
      </c>
      <c r="D928" s="77" t="s">
        <v>42</v>
      </c>
      <c r="E928" s="77" t="s">
        <v>4909</v>
      </c>
      <c r="F928" s="77" t="s">
        <v>2956</v>
      </c>
      <c r="G928" s="77" t="s">
        <v>3576</v>
      </c>
      <c r="H928" s="77" t="s">
        <v>44</v>
      </c>
      <c r="I928" s="77" t="s">
        <v>221</v>
      </c>
      <c r="J928" s="77" t="s">
        <v>19</v>
      </c>
      <c r="K928" s="78" t="s">
        <v>34</v>
      </c>
      <c r="L928" s="77" t="s">
        <v>98</v>
      </c>
      <c r="M928" s="74" t="s">
        <v>12473</v>
      </c>
      <c r="N928" s="74" t="s">
        <v>13</v>
      </c>
      <c r="O928" s="159"/>
      <c r="P928" s="77" t="s">
        <v>4910</v>
      </c>
      <c r="Q928" s="77" t="s">
        <v>30</v>
      </c>
      <c r="R928" s="77" t="s">
        <v>4909</v>
      </c>
      <c r="S928" s="77"/>
      <c r="T928" s="77"/>
      <c r="U928" s="77" t="s">
        <v>11127</v>
      </c>
      <c r="V928" s="74" t="s">
        <v>97</v>
      </c>
      <c r="W928" s="100"/>
      <c r="X928" s="99"/>
      <c r="Y928" s="99"/>
      <c r="Z928" s="100"/>
      <c r="AA928" s="99" t="s">
        <v>4913</v>
      </c>
      <c r="AB928" s="99"/>
      <c r="AC928" s="100" t="s">
        <v>4911</v>
      </c>
      <c r="AD928" s="100" t="s">
        <v>4912</v>
      </c>
      <c r="AE928" s="83"/>
      <c r="AF928" s="54"/>
      <c r="AG928" s="78" t="s">
        <v>10997</v>
      </c>
      <c r="AH928" s="77" t="s">
        <v>20</v>
      </c>
      <c r="AI928" s="77" t="s">
        <v>21</v>
      </c>
      <c r="AJ928" s="77" t="s">
        <v>22</v>
      </c>
      <c r="AK928" s="77" t="s">
        <v>200</v>
      </c>
      <c r="AL928" s="77" t="s">
        <v>201</v>
      </c>
      <c r="AM928" s="77" t="s">
        <v>25</v>
      </c>
      <c r="AN928" s="77" t="s">
        <v>202</v>
      </c>
      <c r="AO928" s="77" t="s">
        <v>203</v>
      </c>
      <c r="AP928" s="77" t="s">
        <v>204</v>
      </c>
      <c r="AQ928" s="77"/>
      <c r="AR928" s="79">
        <f>COUNTIF('Jalon + top _horaire passage'!A:A,A928)+IF(W928&lt;&gt;"",COUNTIF('Jalon + top _horaire passage'!A:A,W928),0)+IF(X928&lt;&gt;"",COUNTIF('Jalon + top _horaire passage'!A:A,X928),0)+IF(Y928&lt;&gt;"",COUNTIF('Jalon + top _horaire passage'!A:A,Y928),0)+IF(AA928&lt;&gt;"",COUNTIF('Jalon + top _horaire passage'!A:A,AA928),0)+IF(AB928&lt;&gt;"",COUNTIF('Jalon + top _horaire passage'!A:A,AB928),0)+IF(AD928&lt;&gt;"",COUNTIF('Jalon + top _horaire passage'!A:A,AD928),0)</f>
        <v>0</v>
      </c>
    </row>
    <row r="929" spans="1:44" x14ac:dyDescent="0.3">
      <c r="A929" s="77" t="s">
        <v>4914</v>
      </c>
      <c r="B929" s="159" t="s">
        <v>4915</v>
      </c>
      <c r="C929" s="78" t="s">
        <v>220</v>
      </c>
      <c r="D929" s="77" t="s">
        <v>42</v>
      </c>
      <c r="E929" s="77" t="s">
        <v>4914</v>
      </c>
      <c r="F929" s="77" t="s">
        <v>12375</v>
      </c>
      <c r="G929" s="77" t="s">
        <v>2288</v>
      </c>
      <c r="H929" s="77" t="s">
        <v>44</v>
      </c>
      <c r="I929" s="77" t="s">
        <v>221</v>
      </c>
      <c r="J929" s="77" t="s">
        <v>19</v>
      </c>
      <c r="K929" s="78" t="s">
        <v>34</v>
      </c>
      <c r="L929" s="77" t="s">
        <v>98</v>
      </c>
      <c r="M929" s="74" t="s">
        <v>12474</v>
      </c>
      <c r="N929" s="74" t="s">
        <v>13</v>
      </c>
      <c r="O929" s="159"/>
      <c r="P929" s="77" t="s">
        <v>4916</v>
      </c>
      <c r="Q929" s="77" t="s">
        <v>30</v>
      </c>
      <c r="R929" s="77" t="s">
        <v>4914</v>
      </c>
      <c r="S929" s="77"/>
      <c r="T929" s="77"/>
      <c r="U929" s="77" t="s">
        <v>11128</v>
      </c>
      <c r="V929" s="74" t="s">
        <v>97</v>
      </c>
      <c r="W929" s="100"/>
      <c r="X929" s="99"/>
      <c r="Y929" s="99"/>
      <c r="Z929" s="100"/>
      <c r="AA929" s="99" t="s">
        <v>4919</v>
      </c>
      <c r="AB929" s="99"/>
      <c r="AC929" s="100" t="s">
        <v>4917</v>
      </c>
      <c r="AD929" s="100" t="s">
        <v>4918</v>
      </c>
      <c r="AE929" s="83"/>
      <c r="AF929" s="54"/>
      <c r="AG929" s="78" t="s">
        <v>10997</v>
      </c>
      <c r="AH929" s="77" t="s">
        <v>20</v>
      </c>
      <c r="AI929" s="77" t="s">
        <v>21</v>
      </c>
      <c r="AJ929" s="77" t="s">
        <v>46</v>
      </c>
      <c r="AK929" s="77" t="s">
        <v>1005</v>
      </c>
      <c r="AL929" s="77" t="s">
        <v>1006</v>
      </c>
      <c r="AM929" s="77" t="s">
        <v>227</v>
      </c>
      <c r="AN929" s="77" t="s">
        <v>228</v>
      </c>
      <c r="AO929" s="77" t="s">
        <v>2294</v>
      </c>
      <c r="AP929" s="77" t="s">
        <v>2295</v>
      </c>
      <c r="AQ929" s="77"/>
      <c r="AR929" s="79">
        <f>COUNTIF('Jalon + top _horaire passage'!A:A,A929)+IF(W929&lt;&gt;"",COUNTIF('Jalon + top _horaire passage'!A:A,W929),0)+IF(X929&lt;&gt;"",COUNTIF('Jalon + top _horaire passage'!A:A,X929),0)+IF(Y929&lt;&gt;"",COUNTIF('Jalon + top _horaire passage'!A:A,Y929),0)+IF(AA929&lt;&gt;"",COUNTIF('Jalon + top _horaire passage'!A:A,AA929),0)+IF(AB929&lt;&gt;"",COUNTIF('Jalon + top _horaire passage'!A:A,AB929),0)+IF(AD929&lt;&gt;"",COUNTIF('Jalon + top _horaire passage'!A:A,AD929),0)</f>
        <v>0</v>
      </c>
    </row>
    <row r="930" spans="1:44" x14ac:dyDescent="0.3">
      <c r="A930" s="77" t="s">
        <v>4920</v>
      </c>
      <c r="B930" s="177" t="s">
        <v>12632</v>
      </c>
      <c r="C930" s="78" t="s">
        <v>676</v>
      </c>
      <c r="D930" s="77" t="s">
        <v>42</v>
      </c>
      <c r="E930" s="77" t="s">
        <v>4920</v>
      </c>
      <c r="F930" s="77" t="s">
        <v>4817</v>
      </c>
      <c r="G930" s="77" t="s">
        <v>671</v>
      </c>
      <c r="H930" s="77" t="s">
        <v>44</v>
      </c>
      <c r="I930" s="77" t="s">
        <v>166</v>
      </c>
      <c r="J930" s="77" t="s">
        <v>237</v>
      </c>
      <c r="K930" s="78" t="s">
        <v>34</v>
      </c>
      <c r="L930" s="77" t="s">
        <v>98</v>
      </c>
      <c r="M930" s="74" t="s">
        <v>12475</v>
      </c>
      <c r="N930" s="74" t="s">
        <v>13</v>
      </c>
      <c r="O930" s="159"/>
      <c r="P930" s="77" t="s">
        <v>4921</v>
      </c>
      <c r="Q930" s="77" t="s">
        <v>30</v>
      </c>
      <c r="R930" s="77" t="s">
        <v>4920</v>
      </c>
      <c r="S930" s="77"/>
      <c r="T930" s="77"/>
      <c r="U930" s="77" t="s">
        <v>11740</v>
      </c>
      <c r="V930" s="74" t="s">
        <v>97</v>
      </c>
      <c r="W930" s="100"/>
      <c r="X930" s="99"/>
      <c r="Y930" s="99"/>
      <c r="Z930" s="100"/>
      <c r="AA930" s="99" t="s">
        <v>4924</v>
      </c>
      <c r="AB930" s="99"/>
      <c r="AC930" s="100" t="s">
        <v>4922</v>
      </c>
      <c r="AD930" s="100" t="s">
        <v>4923</v>
      </c>
      <c r="AE930" s="83"/>
      <c r="AF930" s="54"/>
      <c r="AG930" s="78" t="s">
        <v>10997</v>
      </c>
      <c r="AH930" s="77" t="s">
        <v>354</v>
      </c>
      <c r="AI930" s="77" t="s">
        <v>652</v>
      </c>
      <c r="AJ930" s="77" t="s">
        <v>167</v>
      </c>
      <c r="AK930" s="77" t="s">
        <v>677</v>
      </c>
      <c r="AL930" s="77" t="s">
        <v>678</v>
      </c>
      <c r="AM930" s="77" t="s">
        <v>170</v>
      </c>
      <c r="AN930" s="77" t="s">
        <v>679</v>
      </c>
      <c r="AO930" s="77" t="s">
        <v>680</v>
      </c>
      <c r="AP930" s="77" t="s">
        <v>681</v>
      </c>
      <c r="AQ930" s="77"/>
      <c r="AR930" s="79">
        <f>COUNTIF('Jalon + top _horaire passage'!A:A,A930)+IF(W930&lt;&gt;"",COUNTIF('Jalon + top _horaire passage'!A:A,W930),0)+IF(X930&lt;&gt;"",COUNTIF('Jalon + top _horaire passage'!A:A,X930),0)+IF(Y930&lt;&gt;"",COUNTIF('Jalon + top _horaire passage'!A:A,Y930),0)+IF(AA930&lt;&gt;"",COUNTIF('Jalon + top _horaire passage'!A:A,AA930),0)+IF(AB930&lt;&gt;"",COUNTIF('Jalon + top _horaire passage'!A:A,AB930),0)+IF(AD930&lt;&gt;"",COUNTIF('Jalon + top _horaire passage'!A:A,AD930),0)</f>
        <v>0</v>
      </c>
    </row>
    <row r="931" spans="1:44" x14ac:dyDescent="0.3">
      <c r="A931" s="77" t="s">
        <v>4925</v>
      </c>
      <c r="B931" s="159" t="s">
        <v>4926</v>
      </c>
      <c r="C931" s="78" t="s">
        <v>353</v>
      </c>
      <c r="D931" s="77" t="s">
        <v>362</v>
      </c>
      <c r="E931" s="77" t="s">
        <v>4925</v>
      </c>
      <c r="F931" s="77" t="s">
        <v>12342</v>
      </c>
      <c r="G931" s="77" t="s">
        <v>12343</v>
      </c>
      <c r="H931" s="77" t="s">
        <v>44</v>
      </c>
      <c r="I931" s="77" t="s">
        <v>166</v>
      </c>
      <c r="J931" s="77" t="s">
        <v>571</v>
      </c>
      <c r="K931" s="78" t="s">
        <v>18</v>
      </c>
      <c r="L931" s="77" t="s">
        <v>98</v>
      </c>
      <c r="M931" s="74" t="s">
        <v>12474</v>
      </c>
      <c r="N931" s="74" t="s">
        <v>10986</v>
      </c>
      <c r="O931" s="159"/>
      <c r="P931" s="77"/>
      <c r="Q931" s="77" t="s">
        <v>30</v>
      </c>
      <c r="R931" s="77" t="s">
        <v>4925</v>
      </c>
      <c r="S931" s="77"/>
      <c r="T931" s="77" t="s">
        <v>9241</v>
      </c>
      <c r="U931" s="142" t="s">
        <v>4927</v>
      </c>
      <c r="V931" s="74" t="s">
        <v>216</v>
      </c>
      <c r="W931" s="100"/>
      <c r="X931" s="99"/>
      <c r="Y931" s="99"/>
      <c r="Z931" s="100"/>
      <c r="AA931" s="99" t="s">
        <v>4930</v>
      </c>
      <c r="AB931" s="99"/>
      <c r="AC931" s="100" t="s">
        <v>4928</v>
      </c>
      <c r="AD931" s="100" t="s">
        <v>4929</v>
      </c>
      <c r="AE931" s="83"/>
      <c r="AF931" s="54"/>
      <c r="AG931" s="78" t="s">
        <v>12307</v>
      </c>
      <c r="AH931" s="77" t="s">
        <v>354</v>
      </c>
      <c r="AI931" s="77" t="s">
        <v>355</v>
      </c>
      <c r="AJ931" s="77" t="s">
        <v>356</v>
      </c>
      <c r="AK931" s="77" t="s">
        <v>357</v>
      </c>
      <c r="AL931" s="77" t="s">
        <v>358</v>
      </c>
      <c r="AM931" s="77" t="s">
        <v>170</v>
      </c>
      <c r="AN931" s="77" t="s">
        <v>359</v>
      </c>
      <c r="AO931" s="77" t="s">
        <v>360</v>
      </c>
      <c r="AP931" s="77" t="s">
        <v>360</v>
      </c>
      <c r="AQ931" s="77"/>
      <c r="AR931" s="79">
        <f>COUNTIF('Jalon + top _horaire passage'!A:A,A931)+IF(W931&lt;&gt;"",COUNTIF('Jalon + top _horaire passage'!A:A,W931),0)+IF(X931&lt;&gt;"",COUNTIF('Jalon + top _horaire passage'!A:A,X931),0)+IF(Y931&lt;&gt;"",COUNTIF('Jalon + top _horaire passage'!A:A,Y931),0)+IF(AA931&lt;&gt;"",COUNTIF('Jalon + top _horaire passage'!A:A,AA931),0)+IF(AB931&lt;&gt;"",COUNTIF('Jalon + top _horaire passage'!A:A,AB931),0)+IF(AD931&lt;&gt;"",COUNTIF('Jalon + top _horaire passage'!A:A,AD931),0)</f>
        <v>0</v>
      </c>
    </row>
    <row r="932" spans="1:44" x14ac:dyDescent="0.3">
      <c r="A932" s="77" t="s">
        <v>4931</v>
      </c>
      <c r="B932" s="159" t="s">
        <v>2625</v>
      </c>
      <c r="C932" s="78" t="s">
        <v>353</v>
      </c>
      <c r="D932" s="77" t="s">
        <v>42</v>
      </c>
      <c r="E932" s="77" t="s">
        <v>4931</v>
      </c>
      <c r="F932" s="77" t="s">
        <v>3343</v>
      </c>
      <c r="G932" s="77" t="s">
        <v>349</v>
      </c>
      <c r="H932" s="77" t="s">
        <v>44</v>
      </c>
      <c r="I932" s="77" t="s">
        <v>166</v>
      </c>
      <c r="J932" s="77" t="s">
        <v>237</v>
      </c>
      <c r="K932" s="78" t="s">
        <v>34</v>
      </c>
      <c r="L932" s="77" t="s">
        <v>98</v>
      </c>
      <c r="M932" s="74" t="s">
        <v>12475</v>
      </c>
      <c r="N932" s="74" t="s">
        <v>13</v>
      </c>
      <c r="O932" s="159"/>
      <c r="P932" s="77"/>
      <c r="Q932" s="77" t="s">
        <v>30</v>
      </c>
      <c r="R932" s="77" t="s">
        <v>4931</v>
      </c>
      <c r="S932" s="77"/>
      <c r="T932" s="77"/>
      <c r="U932" s="77" t="s">
        <v>11678</v>
      </c>
      <c r="V932" s="74" t="s">
        <v>97</v>
      </c>
      <c r="W932" s="100"/>
      <c r="X932" s="99"/>
      <c r="Y932" s="99"/>
      <c r="Z932" s="100"/>
      <c r="AA932" s="99" t="s">
        <v>4934</v>
      </c>
      <c r="AB932" s="99"/>
      <c r="AC932" s="100" t="s">
        <v>4932</v>
      </c>
      <c r="AD932" s="100" t="s">
        <v>4933</v>
      </c>
      <c r="AE932" s="83"/>
      <c r="AF932" s="54"/>
      <c r="AG932" s="78" t="s">
        <v>10997</v>
      </c>
      <c r="AH932" s="77" t="s">
        <v>354</v>
      </c>
      <c r="AI932" s="77" t="s">
        <v>355</v>
      </c>
      <c r="AJ932" s="77" t="s">
        <v>356</v>
      </c>
      <c r="AK932" s="77" t="s">
        <v>357</v>
      </c>
      <c r="AL932" s="77" t="s">
        <v>358</v>
      </c>
      <c r="AM932" s="77" t="s">
        <v>170</v>
      </c>
      <c r="AN932" s="77" t="s">
        <v>359</v>
      </c>
      <c r="AO932" s="77" t="s">
        <v>360</v>
      </c>
      <c r="AP932" s="77" t="s">
        <v>360</v>
      </c>
      <c r="AQ932" s="77"/>
      <c r="AR932" s="79">
        <f>COUNTIF('Jalon + top _horaire passage'!A:A,A932)+IF(W932&lt;&gt;"",COUNTIF('Jalon + top _horaire passage'!A:A,W932),0)+IF(X932&lt;&gt;"",COUNTIF('Jalon + top _horaire passage'!A:A,X932),0)+IF(Y932&lt;&gt;"",COUNTIF('Jalon + top _horaire passage'!A:A,Y932),0)+IF(AA932&lt;&gt;"",COUNTIF('Jalon + top _horaire passage'!A:A,AA932),0)+IF(AB932&lt;&gt;"",COUNTIF('Jalon + top _horaire passage'!A:A,AB932),0)+IF(AD932&lt;&gt;"",COUNTIF('Jalon + top _horaire passage'!A:A,AD932),0)</f>
        <v>0</v>
      </c>
    </row>
    <row r="933" spans="1:44" x14ac:dyDescent="0.3">
      <c r="A933" s="77" t="s">
        <v>4935</v>
      </c>
      <c r="B933" s="159" t="s">
        <v>4936</v>
      </c>
      <c r="C933" s="78" t="s">
        <v>199</v>
      </c>
      <c r="D933" s="77" t="s">
        <v>42</v>
      </c>
      <c r="E933" s="77" t="s">
        <v>4935</v>
      </c>
      <c r="F933" s="77" t="s">
        <v>1049</v>
      </c>
      <c r="G933" s="77" t="s">
        <v>195</v>
      </c>
      <c r="H933" s="77" t="s">
        <v>44</v>
      </c>
      <c r="I933" s="77" t="s">
        <v>17</v>
      </c>
      <c r="J933" s="77" t="s">
        <v>19</v>
      </c>
      <c r="K933" s="78" t="s">
        <v>34</v>
      </c>
      <c r="L933" s="77" t="s">
        <v>98</v>
      </c>
      <c r="M933" s="74" t="s">
        <v>12473</v>
      </c>
      <c r="N933" s="74" t="s">
        <v>13</v>
      </c>
      <c r="O933" s="159"/>
      <c r="P933" s="77" t="s">
        <v>4937</v>
      </c>
      <c r="Q933" s="77" t="s">
        <v>30</v>
      </c>
      <c r="R933" s="77" t="s">
        <v>4935</v>
      </c>
      <c r="S933" s="77"/>
      <c r="T933" s="77"/>
      <c r="U933" s="77" t="s">
        <v>11550</v>
      </c>
      <c r="V933" s="74" t="s">
        <v>97</v>
      </c>
      <c r="W933" s="100"/>
      <c r="X933" s="99"/>
      <c r="Y933" s="99"/>
      <c r="Z933" s="100"/>
      <c r="AA933" s="99" t="s">
        <v>4940</v>
      </c>
      <c r="AB933" s="99"/>
      <c r="AC933" s="100" t="s">
        <v>4938</v>
      </c>
      <c r="AD933" s="100" t="s">
        <v>4939</v>
      </c>
      <c r="AE933" s="83"/>
      <c r="AF933" s="54"/>
      <c r="AG933" s="78" t="s">
        <v>10997</v>
      </c>
      <c r="AH933" s="77" t="s">
        <v>20</v>
      </c>
      <c r="AI933" s="77" t="s">
        <v>21</v>
      </c>
      <c r="AJ933" s="77" t="s">
        <v>22</v>
      </c>
      <c r="AK933" s="77" t="s">
        <v>200</v>
      </c>
      <c r="AL933" s="77" t="s">
        <v>201</v>
      </c>
      <c r="AM933" s="77" t="s">
        <v>25</v>
      </c>
      <c r="AN933" s="77" t="s">
        <v>202</v>
      </c>
      <c r="AO933" s="77" t="s">
        <v>203</v>
      </c>
      <c r="AP933" s="77" t="s">
        <v>204</v>
      </c>
      <c r="AQ933" s="77"/>
      <c r="AR933" s="79">
        <f>COUNTIF('Jalon + top _horaire passage'!A:A,A933)+IF(W933&lt;&gt;"",COUNTIF('Jalon + top _horaire passage'!A:A,W933),0)+IF(X933&lt;&gt;"",COUNTIF('Jalon + top _horaire passage'!A:A,X933),0)+IF(Y933&lt;&gt;"",COUNTIF('Jalon + top _horaire passage'!A:A,Y933),0)+IF(AA933&lt;&gt;"",COUNTIF('Jalon + top _horaire passage'!A:A,AA933),0)+IF(AB933&lt;&gt;"",COUNTIF('Jalon + top _horaire passage'!A:A,AB933),0)+IF(AD933&lt;&gt;"",COUNTIF('Jalon + top _horaire passage'!A:A,AD933),0)</f>
        <v>0</v>
      </c>
    </row>
    <row r="934" spans="1:44" x14ac:dyDescent="0.3">
      <c r="A934" s="77" t="s">
        <v>4941</v>
      </c>
      <c r="B934" s="159" t="s">
        <v>4942</v>
      </c>
      <c r="C934" s="78" t="s">
        <v>199</v>
      </c>
      <c r="D934" s="77" t="s">
        <v>42</v>
      </c>
      <c r="E934" s="77" t="s">
        <v>4941</v>
      </c>
      <c r="F934" s="77" t="s">
        <v>1049</v>
      </c>
      <c r="G934" s="77" t="s">
        <v>195</v>
      </c>
      <c r="H934" s="77" t="s">
        <v>44</v>
      </c>
      <c r="I934" s="77" t="s">
        <v>17</v>
      </c>
      <c r="J934" s="77" t="s">
        <v>19</v>
      </c>
      <c r="K934" s="78" t="s">
        <v>34</v>
      </c>
      <c r="L934" s="77" t="s">
        <v>98</v>
      </c>
      <c r="M934" s="74" t="s">
        <v>12473</v>
      </c>
      <c r="N934" s="74" t="s">
        <v>13</v>
      </c>
      <c r="O934" s="159"/>
      <c r="P934" s="77" t="s">
        <v>4943</v>
      </c>
      <c r="Q934" s="77" t="s">
        <v>30</v>
      </c>
      <c r="R934" s="77" t="s">
        <v>4941</v>
      </c>
      <c r="S934" s="77"/>
      <c r="T934" s="77"/>
      <c r="U934" s="77" t="s">
        <v>11551</v>
      </c>
      <c r="V934" s="74" t="s">
        <v>97</v>
      </c>
      <c r="W934" s="100"/>
      <c r="X934" s="99"/>
      <c r="Y934" s="99"/>
      <c r="Z934" s="100"/>
      <c r="AA934" s="99" t="s">
        <v>4946</v>
      </c>
      <c r="AB934" s="99"/>
      <c r="AC934" s="100" t="s">
        <v>4944</v>
      </c>
      <c r="AD934" s="100" t="s">
        <v>4945</v>
      </c>
      <c r="AE934" s="83"/>
      <c r="AF934" s="54"/>
      <c r="AG934" s="78" t="s">
        <v>10997</v>
      </c>
      <c r="AH934" s="77" t="s">
        <v>20</v>
      </c>
      <c r="AI934" s="77" t="s">
        <v>21</v>
      </c>
      <c r="AJ934" s="77" t="s">
        <v>22</v>
      </c>
      <c r="AK934" s="77" t="s">
        <v>200</v>
      </c>
      <c r="AL934" s="77" t="s">
        <v>201</v>
      </c>
      <c r="AM934" s="77" t="s">
        <v>25</v>
      </c>
      <c r="AN934" s="77" t="s">
        <v>202</v>
      </c>
      <c r="AO934" s="77" t="s">
        <v>203</v>
      </c>
      <c r="AP934" s="77" t="s">
        <v>204</v>
      </c>
      <c r="AQ934" s="77"/>
      <c r="AR934" s="79">
        <f>COUNTIF('Jalon + top _horaire passage'!A:A,A934)+IF(W934&lt;&gt;"",COUNTIF('Jalon + top _horaire passage'!A:A,W934),0)+IF(X934&lt;&gt;"",COUNTIF('Jalon + top _horaire passage'!A:A,X934),0)+IF(Y934&lt;&gt;"",COUNTIF('Jalon + top _horaire passage'!A:A,Y934),0)+IF(AA934&lt;&gt;"",COUNTIF('Jalon + top _horaire passage'!A:A,AA934),0)+IF(AB934&lt;&gt;"",COUNTIF('Jalon + top _horaire passage'!A:A,AB934),0)+IF(AD934&lt;&gt;"",COUNTIF('Jalon + top _horaire passage'!A:A,AD934),0)</f>
        <v>0</v>
      </c>
    </row>
    <row r="935" spans="1:44" x14ac:dyDescent="0.3">
      <c r="A935" s="77" t="s">
        <v>4947</v>
      </c>
      <c r="B935" s="159" t="s">
        <v>4948</v>
      </c>
      <c r="C935" s="78" t="s">
        <v>40</v>
      </c>
      <c r="D935" s="77" t="s">
        <v>42</v>
      </c>
      <c r="E935" s="77" t="s">
        <v>4947</v>
      </c>
      <c r="F935" s="77" t="s">
        <v>1866</v>
      </c>
      <c r="G935" s="77" t="s">
        <v>1865</v>
      </c>
      <c r="H935" s="77" t="s">
        <v>44</v>
      </c>
      <c r="I935" s="77" t="s">
        <v>39</v>
      </c>
      <c r="J935" s="77" t="s">
        <v>19</v>
      </c>
      <c r="K935" s="78" t="s">
        <v>34</v>
      </c>
      <c r="L935" s="77" t="s">
        <v>98</v>
      </c>
      <c r="M935" s="74" t="s">
        <v>12473</v>
      </c>
      <c r="N935" s="74" t="s">
        <v>13</v>
      </c>
      <c r="O935" s="159"/>
      <c r="P935" s="77" t="s">
        <v>4949</v>
      </c>
      <c r="Q935" s="77" t="s">
        <v>30</v>
      </c>
      <c r="R935" s="77" t="s">
        <v>4947</v>
      </c>
      <c r="S935" s="77"/>
      <c r="T935" s="77"/>
      <c r="U935" s="77" t="s">
        <v>11417</v>
      </c>
      <c r="V935" s="74" t="s">
        <v>97</v>
      </c>
      <c r="W935" s="100"/>
      <c r="X935" s="99"/>
      <c r="Y935" s="99"/>
      <c r="Z935" s="100"/>
      <c r="AA935" s="99" t="s">
        <v>4952</v>
      </c>
      <c r="AB935" s="99"/>
      <c r="AC935" s="100" t="s">
        <v>4950</v>
      </c>
      <c r="AD935" s="100" t="s">
        <v>4951</v>
      </c>
      <c r="AE935" s="83"/>
      <c r="AF935" s="54"/>
      <c r="AG935" s="78" t="s">
        <v>10997</v>
      </c>
      <c r="AH935" s="77" t="s">
        <v>20</v>
      </c>
      <c r="AI935" s="77" t="s">
        <v>21</v>
      </c>
      <c r="AJ935" s="77" t="s">
        <v>46</v>
      </c>
      <c r="AK935" s="77" t="s">
        <v>47</v>
      </c>
      <c r="AL935" s="77" t="s">
        <v>738</v>
      </c>
      <c r="AM935" s="77" t="s">
        <v>25</v>
      </c>
      <c r="AN935" s="77" t="s">
        <v>49</v>
      </c>
      <c r="AO935" s="77" t="s">
        <v>1869</v>
      </c>
      <c r="AP935" s="77" t="s">
        <v>1870</v>
      </c>
      <c r="AQ935" s="77"/>
      <c r="AR935" s="79">
        <f>COUNTIF('Jalon + top _horaire passage'!A:A,A935)+IF(W935&lt;&gt;"",COUNTIF('Jalon + top _horaire passage'!A:A,W935),0)+IF(X935&lt;&gt;"",COUNTIF('Jalon + top _horaire passage'!A:A,X935),0)+IF(Y935&lt;&gt;"",COUNTIF('Jalon + top _horaire passage'!A:A,Y935),0)+IF(AA935&lt;&gt;"",COUNTIF('Jalon + top _horaire passage'!A:A,AA935),0)+IF(AB935&lt;&gt;"",COUNTIF('Jalon + top _horaire passage'!A:A,AB935),0)+IF(AD935&lt;&gt;"",COUNTIF('Jalon + top _horaire passage'!A:A,AD935),0)</f>
        <v>0</v>
      </c>
    </row>
    <row r="936" spans="1:44" x14ac:dyDescent="0.3">
      <c r="A936" s="77" t="s">
        <v>4953</v>
      </c>
      <c r="B936" s="159" t="s">
        <v>4954</v>
      </c>
      <c r="C936" s="78" t="s">
        <v>40</v>
      </c>
      <c r="D936" s="77" t="s">
        <v>42</v>
      </c>
      <c r="E936" s="77" t="s">
        <v>4953</v>
      </c>
      <c r="F936" s="77" t="s">
        <v>1866</v>
      </c>
      <c r="G936" s="77" t="s">
        <v>1865</v>
      </c>
      <c r="H936" s="77" t="s">
        <v>44</v>
      </c>
      <c r="I936" s="77" t="s">
        <v>39</v>
      </c>
      <c r="J936" s="77" t="s">
        <v>19</v>
      </c>
      <c r="K936" s="78" t="s">
        <v>34</v>
      </c>
      <c r="L936" s="77" t="s">
        <v>98</v>
      </c>
      <c r="M936" s="74" t="s">
        <v>12473</v>
      </c>
      <c r="N936" s="74" t="s">
        <v>13</v>
      </c>
      <c r="O936" s="159"/>
      <c r="P936" s="77" t="s">
        <v>4955</v>
      </c>
      <c r="Q936" s="77" t="s">
        <v>30</v>
      </c>
      <c r="R936" s="77" t="s">
        <v>4953</v>
      </c>
      <c r="S936" s="77"/>
      <c r="T936" s="77"/>
      <c r="U936" s="77" t="s">
        <v>11418</v>
      </c>
      <c r="V936" s="74" t="s">
        <v>97</v>
      </c>
      <c r="W936" s="100"/>
      <c r="X936" s="99"/>
      <c r="Y936" s="99"/>
      <c r="Z936" s="100"/>
      <c r="AA936" s="99" t="s">
        <v>4958</v>
      </c>
      <c r="AB936" s="99"/>
      <c r="AC936" s="100" t="s">
        <v>4956</v>
      </c>
      <c r="AD936" s="100" t="s">
        <v>4957</v>
      </c>
      <c r="AE936" s="83"/>
      <c r="AF936" s="54"/>
      <c r="AG936" s="78" t="s">
        <v>10997</v>
      </c>
      <c r="AH936" s="77" t="s">
        <v>20</v>
      </c>
      <c r="AI936" s="77" t="s">
        <v>21</v>
      </c>
      <c r="AJ936" s="77" t="s">
        <v>46</v>
      </c>
      <c r="AK936" s="77" t="s">
        <v>47</v>
      </c>
      <c r="AL936" s="77" t="s">
        <v>738</v>
      </c>
      <c r="AM936" s="77" t="s">
        <v>25</v>
      </c>
      <c r="AN936" s="77" t="s">
        <v>49</v>
      </c>
      <c r="AO936" s="77" t="s">
        <v>1869</v>
      </c>
      <c r="AP936" s="77" t="s">
        <v>1870</v>
      </c>
      <c r="AQ936" s="77"/>
      <c r="AR936" s="79">
        <f>COUNTIF('Jalon + top _horaire passage'!A:A,A936)+IF(W936&lt;&gt;"",COUNTIF('Jalon + top _horaire passage'!A:A,W936),0)+IF(X936&lt;&gt;"",COUNTIF('Jalon + top _horaire passage'!A:A,X936),0)+IF(Y936&lt;&gt;"",COUNTIF('Jalon + top _horaire passage'!A:A,Y936),0)+IF(AA936&lt;&gt;"",COUNTIF('Jalon + top _horaire passage'!A:A,AA936),0)+IF(AB936&lt;&gt;"",COUNTIF('Jalon + top _horaire passage'!A:A,AB936),0)+IF(AD936&lt;&gt;"",COUNTIF('Jalon + top _horaire passage'!A:A,AD936),0)</f>
        <v>0</v>
      </c>
    </row>
    <row r="937" spans="1:44" x14ac:dyDescent="0.3">
      <c r="A937" s="77" t="s">
        <v>4959</v>
      </c>
      <c r="B937" s="177" t="s">
        <v>12635</v>
      </c>
      <c r="C937" s="78" t="s">
        <v>676</v>
      </c>
      <c r="D937" s="77" t="s">
        <v>42</v>
      </c>
      <c r="E937" s="77" t="s">
        <v>4959</v>
      </c>
      <c r="F937" s="77" t="s">
        <v>4817</v>
      </c>
      <c r="G937" s="77" t="s">
        <v>671</v>
      </c>
      <c r="H937" s="77" t="s">
        <v>44</v>
      </c>
      <c r="I937" s="77" t="s">
        <v>166</v>
      </c>
      <c r="J937" s="77" t="s">
        <v>237</v>
      </c>
      <c r="K937" s="78" t="s">
        <v>34</v>
      </c>
      <c r="L937" s="77" t="s">
        <v>98</v>
      </c>
      <c r="M937" s="74" t="s">
        <v>12475</v>
      </c>
      <c r="N937" s="74" t="s">
        <v>13</v>
      </c>
      <c r="O937" s="159"/>
      <c r="P937" s="77" t="s">
        <v>4960</v>
      </c>
      <c r="Q937" s="77" t="s">
        <v>30</v>
      </c>
      <c r="R937" s="77" t="s">
        <v>4959</v>
      </c>
      <c r="S937" s="77"/>
      <c r="T937" s="77"/>
      <c r="U937" s="77" t="s">
        <v>11741</v>
      </c>
      <c r="V937" s="74" t="s">
        <v>97</v>
      </c>
      <c r="W937" s="100"/>
      <c r="X937" s="99"/>
      <c r="Y937" s="99"/>
      <c r="Z937" s="100"/>
      <c r="AA937" s="99" t="s">
        <v>4963</v>
      </c>
      <c r="AB937" s="99"/>
      <c r="AC937" s="100" t="s">
        <v>4961</v>
      </c>
      <c r="AD937" s="100" t="s">
        <v>4962</v>
      </c>
      <c r="AE937" s="83"/>
      <c r="AF937" s="54"/>
      <c r="AG937" s="78" t="s">
        <v>10997</v>
      </c>
      <c r="AH937" s="77" t="s">
        <v>354</v>
      </c>
      <c r="AI937" s="77" t="s">
        <v>652</v>
      </c>
      <c r="AJ937" s="77" t="s">
        <v>167</v>
      </c>
      <c r="AK937" s="77" t="s">
        <v>677</v>
      </c>
      <c r="AL937" s="77" t="s">
        <v>678</v>
      </c>
      <c r="AM937" s="77" t="s">
        <v>170</v>
      </c>
      <c r="AN937" s="77" t="s">
        <v>679</v>
      </c>
      <c r="AO937" s="77" t="s">
        <v>680</v>
      </c>
      <c r="AP937" s="77" t="s">
        <v>681</v>
      </c>
      <c r="AQ937" s="77"/>
      <c r="AR937" s="79">
        <f>COUNTIF('Jalon + top _horaire passage'!A:A,A937)+IF(W937&lt;&gt;"",COUNTIF('Jalon + top _horaire passage'!A:A,W937),0)+IF(X937&lt;&gt;"",COUNTIF('Jalon + top _horaire passage'!A:A,X937),0)+IF(Y937&lt;&gt;"",COUNTIF('Jalon + top _horaire passage'!A:A,Y937),0)+IF(AA937&lt;&gt;"",COUNTIF('Jalon + top _horaire passage'!A:A,AA937),0)+IF(AB937&lt;&gt;"",COUNTIF('Jalon + top _horaire passage'!A:A,AB937),0)+IF(AD937&lt;&gt;"",COUNTIF('Jalon + top _horaire passage'!A:A,AD937),0)</f>
        <v>0</v>
      </c>
    </row>
    <row r="938" spans="1:44" x14ac:dyDescent="0.3">
      <c r="A938" s="77" t="s">
        <v>4964</v>
      </c>
      <c r="B938" s="159" t="s">
        <v>12</v>
      </c>
      <c r="C938" s="78" t="s">
        <v>40</v>
      </c>
      <c r="D938" s="77" t="s">
        <v>42</v>
      </c>
      <c r="E938" s="77" t="s">
        <v>4964</v>
      </c>
      <c r="F938" s="77" t="s">
        <v>1645</v>
      </c>
      <c r="G938" s="77" t="s">
        <v>1646</v>
      </c>
      <c r="H938" s="77" t="s">
        <v>44</v>
      </c>
      <c r="I938" s="77" t="s">
        <v>39</v>
      </c>
      <c r="J938" s="77" t="s">
        <v>19</v>
      </c>
      <c r="K938" s="78" t="s">
        <v>34</v>
      </c>
      <c r="L938" s="77" t="s">
        <v>15</v>
      </c>
      <c r="M938" s="74" t="s">
        <v>12474</v>
      </c>
      <c r="N938" s="74" t="s">
        <v>13</v>
      </c>
      <c r="O938" s="159"/>
      <c r="P938" s="77" t="s">
        <v>4965</v>
      </c>
      <c r="Q938" s="77" t="s">
        <v>35</v>
      </c>
      <c r="R938" s="77" t="s">
        <v>4964</v>
      </c>
      <c r="S938" s="77"/>
      <c r="T938" s="77"/>
      <c r="U938" s="82" t="s">
        <v>4966</v>
      </c>
      <c r="V938" s="74" t="s">
        <v>216</v>
      </c>
      <c r="W938" s="100"/>
      <c r="X938" s="99"/>
      <c r="Y938" s="99"/>
      <c r="Z938" s="100"/>
      <c r="AA938" s="99"/>
      <c r="AB938" s="99"/>
      <c r="AC938" s="100" t="s">
        <v>4966</v>
      </c>
      <c r="AD938" s="100" t="s">
        <v>4967</v>
      </c>
      <c r="AE938" s="83"/>
      <c r="AF938" s="54"/>
      <c r="AG938" s="78" t="s">
        <v>12307</v>
      </c>
      <c r="AH938" s="77" t="s">
        <v>20</v>
      </c>
      <c r="AI938" s="77" t="s">
        <v>21</v>
      </c>
      <c r="AJ938" s="77" t="s">
        <v>46</v>
      </c>
      <c r="AK938" s="77" t="s">
        <v>1580</v>
      </c>
      <c r="AL938" s="77" t="s">
        <v>1581</v>
      </c>
      <c r="AM938" s="77" t="s">
        <v>25</v>
      </c>
      <c r="AN938" s="77" t="s">
        <v>49</v>
      </c>
      <c r="AO938" s="77" t="s">
        <v>1582</v>
      </c>
      <c r="AP938" s="77" t="s">
        <v>1583</v>
      </c>
      <c r="AQ938" s="77"/>
      <c r="AR938" s="79">
        <f>COUNTIF('Jalon + top _horaire passage'!A:A,A938)+IF(W938&lt;&gt;"",COUNTIF('Jalon + top _horaire passage'!A:A,W938),0)+IF(X938&lt;&gt;"",COUNTIF('Jalon + top _horaire passage'!A:A,X938),0)+IF(Y938&lt;&gt;"",COUNTIF('Jalon + top _horaire passage'!A:A,Y938),0)+IF(AA938&lt;&gt;"",COUNTIF('Jalon + top _horaire passage'!A:A,AA938),0)+IF(AB938&lt;&gt;"",COUNTIF('Jalon + top _horaire passage'!A:A,AB938),0)+IF(AD938&lt;&gt;"",COUNTIF('Jalon + top _horaire passage'!A:A,AD938),0)</f>
        <v>0</v>
      </c>
    </row>
    <row r="939" spans="1:44" x14ac:dyDescent="0.3">
      <c r="A939" s="77" t="s">
        <v>4968</v>
      </c>
      <c r="B939" s="159" t="s">
        <v>4969</v>
      </c>
      <c r="C939" s="78" t="s">
        <v>101</v>
      </c>
      <c r="D939" s="77" t="s">
        <v>42</v>
      </c>
      <c r="E939" s="77" t="s">
        <v>4968</v>
      </c>
      <c r="F939" s="77" t="s">
        <v>1471</v>
      </c>
      <c r="G939" s="77" t="s">
        <v>93</v>
      </c>
      <c r="H939" s="77" t="s">
        <v>44</v>
      </c>
      <c r="I939" s="77" t="s">
        <v>39</v>
      </c>
      <c r="J939" s="77" t="s">
        <v>19</v>
      </c>
      <c r="K939" s="78" t="s">
        <v>34</v>
      </c>
      <c r="L939" s="77" t="s">
        <v>15</v>
      </c>
      <c r="M939" s="74" t="s">
        <v>12473</v>
      </c>
      <c r="N939" s="74" t="s">
        <v>13</v>
      </c>
      <c r="O939" s="159"/>
      <c r="P939" s="77" t="s">
        <v>4970</v>
      </c>
      <c r="Q939" s="77" t="s">
        <v>35</v>
      </c>
      <c r="R939" s="77" t="s">
        <v>4968</v>
      </c>
      <c r="S939" s="77"/>
      <c r="T939" s="77"/>
      <c r="U939" s="77" t="s">
        <v>4968</v>
      </c>
      <c r="V939" s="74" t="s">
        <v>97</v>
      </c>
      <c r="W939" s="100"/>
      <c r="X939" s="99"/>
      <c r="Y939" s="99"/>
      <c r="Z939" s="100"/>
      <c r="AA939" s="99" t="s">
        <v>4973</v>
      </c>
      <c r="AB939" s="99"/>
      <c r="AC939" s="100" t="s">
        <v>4971</v>
      </c>
      <c r="AD939" s="100" t="s">
        <v>4972</v>
      </c>
      <c r="AE939" s="83"/>
      <c r="AF939" s="54"/>
      <c r="AG939" s="78" t="s">
        <v>10999</v>
      </c>
      <c r="AH939" s="77" t="s">
        <v>20</v>
      </c>
      <c r="AI939" s="77" t="s">
        <v>102</v>
      </c>
      <c r="AJ939" s="77" t="s">
        <v>103</v>
      </c>
      <c r="AK939" s="77" t="s">
        <v>104</v>
      </c>
      <c r="AL939" s="77" t="s">
        <v>105</v>
      </c>
      <c r="AM939" s="77" t="s">
        <v>25</v>
      </c>
      <c r="AN939" s="77" t="s">
        <v>106</v>
      </c>
      <c r="AO939" s="77" t="s">
        <v>107</v>
      </c>
      <c r="AP939" s="77" t="s">
        <v>108</v>
      </c>
      <c r="AQ939" s="77"/>
      <c r="AR939" s="79">
        <f>COUNTIF('Jalon + top _horaire passage'!A:A,A939)+IF(W939&lt;&gt;"",COUNTIF('Jalon + top _horaire passage'!A:A,W939),0)+IF(X939&lt;&gt;"",COUNTIF('Jalon + top _horaire passage'!A:A,X939),0)+IF(Y939&lt;&gt;"",COUNTIF('Jalon + top _horaire passage'!A:A,Y939),0)+IF(AA939&lt;&gt;"",COUNTIF('Jalon + top _horaire passage'!A:A,AA939),0)+IF(AB939&lt;&gt;"",COUNTIF('Jalon + top _horaire passage'!A:A,AB939),0)+IF(AD939&lt;&gt;"",COUNTIF('Jalon + top _horaire passage'!A:A,AD939),0)</f>
        <v>0</v>
      </c>
    </row>
    <row r="940" spans="1:44" x14ac:dyDescent="0.3">
      <c r="A940" s="77" t="s">
        <v>4974</v>
      </c>
      <c r="B940" s="159">
        <v>0</v>
      </c>
      <c r="C940" s="78" t="s">
        <v>892</v>
      </c>
      <c r="D940" s="77" t="s">
        <v>42</v>
      </c>
      <c r="E940" s="77" t="s">
        <v>4974</v>
      </c>
      <c r="F940" s="77" t="s">
        <v>2956</v>
      </c>
      <c r="G940" s="77" t="s">
        <v>3576</v>
      </c>
      <c r="H940" s="77" t="s">
        <v>44</v>
      </c>
      <c r="I940" s="77" t="s">
        <v>221</v>
      </c>
      <c r="J940" s="77" t="s">
        <v>19</v>
      </c>
      <c r="K940" s="78" t="s">
        <v>34</v>
      </c>
      <c r="L940" s="77" t="s">
        <v>98</v>
      </c>
      <c r="M940" s="74" t="s">
        <v>12473</v>
      </c>
      <c r="N940" s="74" t="s">
        <v>13</v>
      </c>
      <c r="O940" s="159"/>
      <c r="P940" s="77" t="s">
        <v>4975</v>
      </c>
      <c r="Q940" s="77" t="s">
        <v>30</v>
      </c>
      <c r="R940" s="77" t="s">
        <v>4974</v>
      </c>
      <c r="S940" s="77"/>
      <c r="T940" s="77"/>
      <c r="U940" s="77" t="s">
        <v>11129</v>
      </c>
      <c r="V940" s="74" t="s">
        <v>97</v>
      </c>
      <c r="W940" s="100"/>
      <c r="X940" s="99"/>
      <c r="Y940" s="99"/>
      <c r="Z940" s="100"/>
      <c r="AA940" s="99" t="s">
        <v>4978</v>
      </c>
      <c r="AB940" s="99"/>
      <c r="AC940" s="100" t="s">
        <v>4976</v>
      </c>
      <c r="AD940" s="100" t="s">
        <v>4977</v>
      </c>
      <c r="AE940" s="83"/>
      <c r="AF940" s="54"/>
      <c r="AG940" s="78" t="s">
        <v>10997</v>
      </c>
      <c r="AH940" s="77" t="s">
        <v>20</v>
      </c>
      <c r="AI940" s="77" t="s">
        <v>21</v>
      </c>
      <c r="AJ940" s="77" t="s">
        <v>22</v>
      </c>
      <c r="AK940" s="77" t="s">
        <v>200</v>
      </c>
      <c r="AL940" s="77" t="s">
        <v>201</v>
      </c>
      <c r="AM940" s="77" t="s">
        <v>25</v>
      </c>
      <c r="AN940" s="77" t="s">
        <v>202</v>
      </c>
      <c r="AO940" s="77" t="s">
        <v>203</v>
      </c>
      <c r="AP940" s="77" t="s">
        <v>204</v>
      </c>
      <c r="AQ940" s="77"/>
      <c r="AR940" s="79">
        <f>COUNTIF('Jalon + top _horaire passage'!A:A,A940)+IF(W940&lt;&gt;"",COUNTIF('Jalon + top _horaire passage'!A:A,W940),0)+IF(X940&lt;&gt;"",COUNTIF('Jalon + top _horaire passage'!A:A,X940),0)+IF(Y940&lt;&gt;"",COUNTIF('Jalon + top _horaire passage'!A:A,Y940),0)+IF(AA940&lt;&gt;"",COUNTIF('Jalon + top _horaire passage'!A:A,AA940),0)+IF(AB940&lt;&gt;"",COUNTIF('Jalon + top _horaire passage'!A:A,AB940),0)+IF(AD940&lt;&gt;"",COUNTIF('Jalon + top _horaire passage'!A:A,AD940),0)</f>
        <v>0</v>
      </c>
    </row>
    <row r="941" spans="1:44" x14ac:dyDescent="0.3">
      <c r="A941" s="77" t="s">
        <v>4979</v>
      </c>
      <c r="B941" s="159" t="s">
        <v>4980</v>
      </c>
      <c r="C941" s="78" t="s">
        <v>165</v>
      </c>
      <c r="D941" s="77" t="s">
        <v>42</v>
      </c>
      <c r="E941" s="77" t="s">
        <v>4979</v>
      </c>
      <c r="F941" s="77" t="s">
        <v>12392</v>
      </c>
      <c r="G941" s="77" t="s">
        <v>3207</v>
      </c>
      <c r="H941" s="77" t="s">
        <v>44</v>
      </c>
      <c r="I941" s="77" t="s">
        <v>166</v>
      </c>
      <c r="J941" s="77" t="s">
        <v>19</v>
      </c>
      <c r="K941" s="78" t="s">
        <v>34</v>
      </c>
      <c r="L941" s="77" t="s">
        <v>98</v>
      </c>
      <c r="M941" s="74" t="s">
        <v>12473</v>
      </c>
      <c r="N941" s="74" t="s">
        <v>13</v>
      </c>
      <c r="O941" s="159"/>
      <c r="P941" s="77" t="s">
        <v>4981</v>
      </c>
      <c r="Q941" s="77" t="s">
        <v>30</v>
      </c>
      <c r="R941" s="77" t="s">
        <v>4979</v>
      </c>
      <c r="S941" s="77"/>
      <c r="T941" s="77"/>
      <c r="U941" s="77" t="s">
        <v>11742</v>
      </c>
      <c r="V941" s="74" t="s">
        <v>97</v>
      </c>
      <c r="W941" s="100"/>
      <c r="X941" s="99"/>
      <c r="Y941" s="99"/>
      <c r="Z941" s="100"/>
      <c r="AA941" s="99" t="s">
        <v>4984</v>
      </c>
      <c r="AB941" s="99"/>
      <c r="AC941" s="100" t="s">
        <v>4982</v>
      </c>
      <c r="AD941" s="100" t="s">
        <v>4983</v>
      </c>
      <c r="AE941" s="83"/>
      <c r="AF941" s="54"/>
      <c r="AG941" s="78" t="s">
        <v>10997</v>
      </c>
      <c r="AH941" s="77" t="s">
        <v>354</v>
      </c>
      <c r="AI941" s="77" t="s">
        <v>652</v>
      </c>
      <c r="AJ941" s="77" t="s">
        <v>167</v>
      </c>
      <c r="AK941" s="77" t="s">
        <v>168</v>
      </c>
      <c r="AL941" s="77" t="s">
        <v>169</v>
      </c>
      <c r="AM941" s="77" t="s">
        <v>170</v>
      </c>
      <c r="AN941" s="77" t="s">
        <v>171</v>
      </c>
      <c r="AO941" s="77" t="s">
        <v>172</v>
      </c>
      <c r="AP941" s="77" t="s">
        <v>173</v>
      </c>
      <c r="AQ941" s="77"/>
      <c r="AR941" s="79">
        <f>COUNTIF('Jalon + top _horaire passage'!A:A,A941)+IF(W941&lt;&gt;"",COUNTIF('Jalon + top _horaire passage'!A:A,W941),0)+IF(X941&lt;&gt;"",COUNTIF('Jalon + top _horaire passage'!A:A,X941),0)+IF(Y941&lt;&gt;"",COUNTIF('Jalon + top _horaire passage'!A:A,Y941),0)+IF(AA941&lt;&gt;"",COUNTIF('Jalon + top _horaire passage'!A:A,AA941),0)+IF(AB941&lt;&gt;"",COUNTIF('Jalon + top _horaire passage'!A:A,AB941),0)+IF(AD941&lt;&gt;"",COUNTIF('Jalon + top _horaire passage'!A:A,AD941),0)</f>
        <v>0</v>
      </c>
    </row>
    <row r="942" spans="1:44" x14ac:dyDescent="0.3">
      <c r="A942" s="77" t="s">
        <v>4985</v>
      </c>
      <c r="B942" s="159" t="s">
        <v>12623</v>
      </c>
      <c r="C942" s="78" t="s">
        <v>165</v>
      </c>
      <c r="D942" s="77" t="s">
        <v>42</v>
      </c>
      <c r="E942" s="77" t="s">
        <v>4985</v>
      </c>
      <c r="F942" s="77" t="s">
        <v>12392</v>
      </c>
      <c r="G942" s="77" t="s">
        <v>3207</v>
      </c>
      <c r="H942" s="77" t="s">
        <v>44</v>
      </c>
      <c r="I942" s="77" t="s">
        <v>166</v>
      </c>
      <c r="J942" s="77" t="s">
        <v>19</v>
      </c>
      <c r="K942" s="78" t="s">
        <v>34</v>
      </c>
      <c r="L942" s="77" t="s">
        <v>98</v>
      </c>
      <c r="M942" s="74" t="s">
        <v>12473</v>
      </c>
      <c r="N942" s="74" t="s">
        <v>13</v>
      </c>
      <c r="O942" s="159"/>
      <c r="P942" s="77" t="s">
        <v>4986</v>
      </c>
      <c r="Q942" s="77" t="s">
        <v>30</v>
      </c>
      <c r="R942" s="77" t="s">
        <v>4985</v>
      </c>
      <c r="S942" s="77"/>
      <c r="T942" s="77"/>
      <c r="U942" s="77" t="s">
        <v>11719</v>
      </c>
      <c r="V942" s="74" t="s">
        <v>97</v>
      </c>
      <c r="W942" s="100"/>
      <c r="X942" s="99"/>
      <c r="Y942" s="99"/>
      <c r="Z942" s="100"/>
      <c r="AA942" s="99" t="s">
        <v>4989</v>
      </c>
      <c r="AB942" s="99"/>
      <c r="AC942" s="100" t="s">
        <v>4987</v>
      </c>
      <c r="AD942" s="100" t="s">
        <v>4988</v>
      </c>
      <c r="AE942" s="83"/>
      <c r="AF942" s="54"/>
      <c r="AG942" s="78" t="s">
        <v>10997</v>
      </c>
      <c r="AH942" s="77" t="s">
        <v>354</v>
      </c>
      <c r="AI942" s="77" t="s">
        <v>652</v>
      </c>
      <c r="AJ942" s="77" t="s">
        <v>167</v>
      </c>
      <c r="AK942" s="77" t="s">
        <v>168</v>
      </c>
      <c r="AL942" s="77" t="s">
        <v>169</v>
      </c>
      <c r="AM942" s="77" t="s">
        <v>170</v>
      </c>
      <c r="AN942" s="77" t="s">
        <v>171</v>
      </c>
      <c r="AO942" s="77" t="s">
        <v>172</v>
      </c>
      <c r="AP942" s="77" t="s">
        <v>173</v>
      </c>
      <c r="AQ942" s="77"/>
      <c r="AR942" s="79">
        <f>COUNTIF('Jalon + top _horaire passage'!A:A,A942)+IF(W942&lt;&gt;"",COUNTIF('Jalon + top _horaire passage'!A:A,W942),0)+IF(X942&lt;&gt;"",COUNTIF('Jalon + top _horaire passage'!A:A,X942),0)+IF(Y942&lt;&gt;"",COUNTIF('Jalon + top _horaire passage'!A:A,Y942),0)+IF(AA942&lt;&gt;"",COUNTIF('Jalon + top _horaire passage'!A:A,AA942),0)+IF(AB942&lt;&gt;"",COUNTIF('Jalon + top _horaire passage'!A:A,AB942),0)+IF(AD942&lt;&gt;"",COUNTIF('Jalon + top _horaire passage'!A:A,AD942),0)</f>
        <v>0</v>
      </c>
    </row>
    <row r="943" spans="1:44" x14ac:dyDescent="0.3">
      <c r="A943" s="77" t="s">
        <v>4990</v>
      </c>
      <c r="B943" s="159" t="s">
        <v>4991</v>
      </c>
      <c r="C943" s="78" t="s">
        <v>40</v>
      </c>
      <c r="D943" s="77" t="s">
        <v>42</v>
      </c>
      <c r="E943" s="77" t="s">
        <v>4990</v>
      </c>
      <c r="F943" s="77" t="s">
        <v>2162</v>
      </c>
      <c r="G943" s="77" t="s">
        <v>1602</v>
      </c>
      <c r="H943" s="77" t="s">
        <v>44</v>
      </c>
      <c r="I943" s="77" t="s">
        <v>39</v>
      </c>
      <c r="J943" s="77" t="s">
        <v>237</v>
      </c>
      <c r="K943" s="78" t="s">
        <v>34</v>
      </c>
      <c r="L943" s="77" t="s">
        <v>98</v>
      </c>
      <c r="M943" s="74" t="s">
        <v>12474</v>
      </c>
      <c r="N943" s="74" t="s">
        <v>13</v>
      </c>
      <c r="O943" s="159"/>
      <c r="P943" s="77" t="s">
        <v>4992</v>
      </c>
      <c r="Q943" s="77" t="s">
        <v>30</v>
      </c>
      <c r="R943" s="77" t="s">
        <v>4990</v>
      </c>
      <c r="S943" s="77"/>
      <c r="T943" s="77"/>
      <c r="U943" s="77" t="s">
        <v>11419</v>
      </c>
      <c r="V943" s="74" t="s">
        <v>97</v>
      </c>
      <c r="W943" s="100"/>
      <c r="X943" s="99"/>
      <c r="Y943" s="99"/>
      <c r="Z943" s="100"/>
      <c r="AA943" s="99" t="s">
        <v>4995</v>
      </c>
      <c r="AB943" s="99"/>
      <c r="AC943" s="100" t="s">
        <v>4993</v>
      </c>
      <c r="AD943" s="100" t="s">
        <v>4994</v>
      </c>
      <c r="AE943" s="83"/>
      <c r="AF943" s="54"/>
      <c r="AG943" s="78" t="s">
        <v>10997</v>
      </c>
      <c r="AH943" s="77" t="s">
        <v>20</v>
      </c>
      <c r="AI943" s="77" t="s">
        <v>21</v>
      </c>
      <c r="AJ943" s="77" t="s">
        <v>46</v>
      </c>
      <c r="AK943" s="77" t="s">
        <v>47</v>
      </c>
      <c r="AL943" s="77" t="s">
        <v>48</v>
      </c>
      <c r="AM943" s="77" t="s">
        <v>25</v>
      </c>
      <c r="AN943" s="77" t="s">
        <v>49</v>
      </c>
      <c r="AO943" s="77" t="s">
        <v>50</v>
      </c>
      <c r="AP943" s="77" t="s">
        <v>51</v>
      </c>
      <c r="AQ943" s="77"/>
      <c r="AR943" s="79">
        <f>COUNTIF('Jalon + top _horaire passage'!A:A,A943)+IF(W943&lt;&gt;"",COUNTIF('Jalon + top _horaire passage'!A:A,W943),0)+IF(X943&lt;&gt;"",COUNTIF('Jalon + top _horaire passage'!A:A,X943),0)+IF(Y943&lt;&gt;"",COUNTIF('Jalon + top _horaire passage'!A:A,Y943),0)+IF(AA943&lt;&gt;"",COUNTIF('Jalon + top _horaire passage'!A:A,AA943),0)+IF(AB943&lt;&gt;"",COUNTIF('Jalon + top _horaire passage'!A:A,AB943),0)+IF(AD943&lt;&gt;"",COUNTIF('Jalon + top _horaire passage'!A:A,AD943),0)</f>
        <v>0</v>
      </c>
    </row>
    <row r="944" spans="1:44" x14ac:dyDescent="0.3">
      <c r="A944" s="77" t="s">
        <v>4996</v>
      </c>
      <c r="B944" s="159" t="s">
        <v>12</v>
      </c>
      <c r="C944" s="78" t="s">
        <v>101</v>
      </c>
      <c r="D944" s="77" t="s">
        <v>42</v>
      </c>
      <c r="E944" s="77" t="s">
        <v>4996</v>
      </c>
      <c r="F944" s="77" t="s">
        <v>1471</v>
      </c>
      <c r="G944" s="77" t="s">
        <v>93</v>
      </c>
      <c r="H944" s="77" t="s">
        <v>44</v>
      </c>
      <c r="I944" s="77" t="s">
        <v>39</v>
      </c>
      <c r="J944" s="77" t="s">
        <v>237</v>
      </c>
      <c r="K944" s="78" t="s">
        <v>34</v>
      </c>
      <c r="L944" s="77" t="s">
        <v>98</v>
      </c>
      <c r="M944" s="74" t="s">
        <v>12473</v>
      </c>
      <c r="N944" s="74" t="s">
        <v>13</v>
      </c>
      <c r="O944" s="159"/>
      <c r="P944" s="77" t="s">
        <v>2621</v>
      </c>
      <c r="Q944" s="77" t="s">
        <v>35</v>
      </c>
      <c r="R944" s="77" t="s">
        <v>4996</v>
      </c>
      <c r="S944" s="77"/>
      <c r="T944" s="77" t="s">
        <v>9241</v>
      </c>
      <c r="U944" s="77" t="s">
        <v>9241</v>
      </c>
      <c r="V944" s="74" t="s">
        <v>216</v>
      </c>
      <c r="W944" s="100"/>
      <c r="X944" s="99"/>
      <c r="Y944" s="99"/>
      <c r="Z944" s="100"/>
      <c r="AA944" s="99"/>
      <c r="AB944" s="99"/>
      <c r="AC944" s="100" t="s">
        <v>4996</v>
      </c>
      <c r="AD944" s="100" t="s">
        <v>4997</v>
      </c>
      <c r="AE944" s="83"/>
      <c r="AF944" s="54"/>
      <c r="AG944" s="78" t="s">
        <v>12307</v>
      </c>
      <c r="AH944" s="77" t="s">
        <v>20</v>
      </c>
      <c r="AI944" s="77" t="s">
        <v>102</v>
      </c>
      <c r="AJ944" s="77" t="s">
        <v>103</v>
      </c>
      <c r="AK944" s="77" t="s">
        <v>104</v>
      </c>
      <c r="AL944" s="77" t="s">
        <v>105</v>
      </c>
      <c r="AM944" s="77" t="s">
        <v>25</v>
      </c>
      <c r="AN944" s="77" t="s">
        <v>106</v>
      </c>
      <c r="AO944" s="77" t="s">
        <v>107</v>
      </c>
      <c r="AP944" s="77" t="s">
        <v>108</v>
      </c>
      <c r="AQ944" s="77"/>
      <c r="AR944" s="79">
        <f>COUNTIF('Jalon + top _horaire passage'!A:A,A944)+IF(W944&lt;&gt;"",COUNTIF('Jalon + top _horaire passage'!A:A,W944),0)+IF(X944&lt;&gt;"",COUNTIF('Jalon + top _horaire passage'!A:A,X944),0)+IF(Y944&lt;&gt;"",COUNTIF('Jalon + top _horaire passage'!A:A,Y944),0)+IF(AA944&lt;&gt;"",COUNTIF('Jalon + top _horaire passage'!A:A,AA944),0)+IF(AB944&lt;&gt;"",COUNTIF('Jalon + top _horaire passage'!A:A,AB944),0)+IF(AD944&lt;&gt;"",COUNTIF('Jalon + top _horaire passage'!A:A,AD944),0)</f>
        <v>0</v>
      </c>
    </row>
    <row r="945" spans="1:44" x14ac:dyDescent="0.3">
      <c r="A945" s="77" t="s">
        <v>4999</v>
      </c>
      <c r="B945" s="159" t="s">
        <v>5000</v>
      </c>
      <c r="C945" s="78" t="s">
        <v>220</v>
      </c>
      <c r="D945" s="77" t="s">
        <v>4998</v>
      </c>
      <c r="E945" s="77" t="s">
        <v>4999</v>
      </c>
      <c r="F945" s="77" t="s">
        <v>5792</v>
      </c>
      <c r="G945" s="77" t="s">
        <v>213</v>
      </c>
      <c r="H945" s="77" t="s">
        <v>44</v>
      </c>
      <c r="I945" s="77" t="s">
        <v>221</v>
      </c>
      <c r="J945" s="77" t="s">
        <v>19</v>
      </c>
      <c r="K945" s="78" t="s">
        <v>18</v>
      </c>
      <c r="L945" s="77" t="s">
        <v>98</v>
      </c>
      <c r="M945" s="74" t="s">
        <v>12474</v>
      </c>
      <c r="N945" s="74" t="s">
        <v>10986</v>
      </c>
      <c r="O945" s="159"/>
      <c r="P945" s="77" t="s">
        <v>5001</v>
      </c>
      <c r="Q945" s="77" t="s">
        <v>11044</v>
      </c>
      <c r="R945" s="77" t="s">
        <v>4999</v>
      </c>
      <c r="S945" s="77"/>
      <c r="T945" s="77" t="s">
        <v>9241</v>
      </c>
      <c r="U945" s="77" t="s">
        <v>5002</v>
      </c>
      <c r="V945" s="74" t="s">
        <v>216</v>
      </c>
      <c r="W945" s="100"/>
      <c r="X945" s="99"/>
      <c r="Y945" s="99"/>
      <c r="Z945" s="100"/>
      <c r="AA945" s="99" t="s">
        <v>5005</v>
      </c>
      <c r="AB945" s="99"/>
      <c r="AC945" s="100" t="s">
        <v>5003</v>
      </c>
      <c r="AD945" s="100" t="s">
        <v>5004</v>
      </c>
      <c r="AE945" s="83"/>
      <c r="AF945" s="54"/>
      <c r="AG945" s="78" t="s">
        <v>12307</v>
      </c>
      <c r="AH945" s="77" t="s">
        <v>222</v>
      </c>
      <c r="AI945" s="77" t="s">
        <v>223</v>
      </c>
      <c r="AJ945" s="77" t="s">
        <v>224</v>
      </c>
      <c r="AK945" s="77" t="s">
        <v>225</v>
      </c>
      <c r="AL945" s="77" t="s">
        <v>226</v>
      </c>
      <c r="AM945" s="77" t="s">
        <v>227</v>
      </c>
      <c r="AN945" s="77" t="s">
        <v>228</v>
      </c>
      <c r="AO945" s="77" t="s">
        <v>229</v>
      </c>
      <c r="AP945" s="77" t="s">
        <v>230</v>
      </c>
      <c r="AQ945" s="77"/>
      <c r="AR945" s="79">
        <f>COUNTIF('Jalon + top _horaire passage'!A:A,A945)+IF(W945&lt;&gt;"",COUNTIF('Jalon + top _horaire passage'!A:A,W945),0)+IF(X945&lt;&gt;"",COUNTIF('Jalon + top _horaire passage'!A:A,X945),0)+IF(Y945&lt;&gt;"",COUNTIF('Jalon + top _horaire passage'!A:A,Y945),0)+IF(AA945&lt;&gt;"",COUNTIF('Jalon + top _horaire passage'!A:A,AA945),0)+IF(AB945&lt;&gt;"",COUNTIF('Jalon + top _horaire passage'!A:A,AB945),0)+IF(AD945&lt;&gt;"",COUNTIF('Jalon + top _horaire passage'!A:A,AD945),0)</f>
        <v>0</v>
      </c>
    </row>
    <row r="946" spans="1:44" x14ac:dyDescent="0.3">
      <c r="A946" s="77" t="s">
        <v>5006</v>
      </c>
      <c r="B946" s="159" t="s">
        <v>5007</v>
      </c>
      <c r="C946" s="78" t="s">
        <v>220</v>
      </c>
      <c r="D946" s="77" t="s">
        <v>4998</v>
      </c>
      <c r="E946" s="77" t="s">
        <v>5006</v>
      </c>
      <c r="F946" s="77" t="s">
        <v>5792</v>
      </c>
      <c r="G946" s="77" t="s">
        <v>213</v>
      </c>
      <c r="H946" s="77" t="s">
        <v>44</v>
      </c>
      <c r="I946" s="77" t="s">
        <v>221</v>
      </c>
      <c r="J946" s="77" t="s">
        <v>571</v>
      </c>
      <c r="K946" s="78" t="s">
        <v>18</v>
      </c>
      <c r="L946" s="77" t="s">
        <v>98</v>
      </c>
      <c r="M946" s="74" t="s">
        <v>12474</v>
      </c>
      <c r="N946" s="74" t="s">
        <v>10986</v>
      </c>
      <c r="O946" s="159"/>
      <c r="P946" s="77" t="s">
        <v>5008</v>
      </c>
      <c r="Q946" s="77" t="s">
        <v>11044</v>
      </c>
      <c r="R946" s="77" t="s">
        <v>5006</v>
      </c>
      <c r="S946" s="77"/>
      <c r="T946" s="77" t="s">
        <v>9241</v>
      </c>
      <c r="U946" s="77" t="s">
        <v>5009</v>
      </c>
      <c r="V946" s="74" t="s">
        <v>216</v>
      </c>
      <c r="W946" s="100"/>
      <c r="X946" s="99"/>
      <c r="Y946" s="99"/>
      <c r="Z946" s="100"/>
      <c r="AA946" s="99" t="s">
        <v>5012</v>
      </c>
      <c r="AB946" s="99"/>
      <c r="AC946" s="100" t="s">
        <v>5010</v>
      </c>
      <c r="AD946" s="100" t="s">
        <v>5011</v>
      </c>
      <c r="AE946" s="83"/>
      <c r="AF946" s="54"/>
      <c r="AG946" s="78" t="s">
        <v>12307</v>
      </c>
      <c r="AH946" s="77" t="s">
        <v>222</v>
      </c>
      <c r="AI946" s="77" t="s">
        <v>223</v>
      </c>
      <c r="AJ946" s="77" t="s">
        <v>224</v>
      </c>
      <c r="AK946" s="77" t="s">
        <v>225</v>
      </c>
      <c r="AL946" s="77" t="s">
        <v>226</v>
      </c>
      <c r="AM946" s="77" t="s">
        <v>227</v>
      </c>
      <c r="AN946" s="77" t="s">
        <v>228</v>
      </c>
      <c r="AO946" s="77" t="s">
        <v>229</v>
      </c>
      <c r="AP946" s="77" t="s">
        <v>230</v>
      </c>
      <c r="AQ946" s="77"/>
      <c r="AR946" s="79">
        <f>COUNTIF('Jalon + top _horaire passage'!A:A,A946)+IF(W946&lt;&gt;"",COUNTIF('Jalon + top _horaire passage'!A:A,W946),0)+IF(X946&lt;&gt;"",COUNTIF('Jalon + top _horaire passage'!A:A,X946),0)+IF(Y946&lt;&gt;"",COUNTIF('Jalon + top _horaire passage'!A:A,Y946),0)+IF(AA946&lt;&gt;"",COUNTIF('Jalon + top _horaire passage'!A:A,AA946),0)+IF(AB946&lt;&gt;"",COUNTIF('Jalon + top _horaire passage'!A:A,AB946),0)+IF(AD946&lt;&gt;"",COUNTIF('Jalon + top _horaire passage'!A:A,AD946),0)</f>
        <v>0</v>
      </c>
    </row>
    <row r="947" spans="1:44" x14ac:dyDescent="0.3">
      <c r="A947" s="77" t="s">
        <v>5013</v>
      </c>
      <c r="B947" s="159" t="s">
        <v>12627</v>
      </c>
      <c r="C947" s="78" t="s">
        <v>676</v>
      </c>
      <c r="D947" s="77" t="s">
        <v>42</v>
      </c>
      <c r="E947" s="77" t="s">
        <v>3099</v>
      </c>
      <c r="F947" s="77" t="s">
        <v>11890</v>
      </c>
      <c r="G947" s="77" t="s">
        <v>12389</v>
      </c>
      <c r="H947" s="77" t="s">
        <v>44</v>
      </c>
      <c r="I947" s="77" t="s">
        <v>166</v>
      </c>
      <c r="J947" s="77" t="s">
        <v>19</v>
      </c>
      <c r="K947" s="78" t="s">
        <v>34</v>
      </c>
      <c r="L947" s="77" t="s">
        <v>15</v>
      </c>
      <c r="M947" s="74" t="s">
        <v>12475</v>
      </c>
      <c r="N947" s="74" t="s">
        <v>13</v>
      </c>
      <c r="O947" s="159"/>
      <c r="P947" s="77" t="s">
        <v>5014</v>
      </c>
      <c r="Q947" s="77" t="s">
        <v>6797</v>
      </c>
      <c r="R947" s="77" t="s">
        <v>5013</v>
      </c>
      <c r="S947" s="77"/>
      <c r="T947" s="77"/>
      <c r="U947" s="82" t="s">
        <v>10840</v>
      </c>
      <c r="V947" s="74" t="s">
        <v>97</v>
      </c>
      <c r="W947" s="100"/>
      <c r="X947" s="99"/>
      <c r="Y947" s="99"/>
      <c r="Z947" s="100" t="s">
        <v>10840</v>
      </c>
      <c r="AA947" s="99" t="s">
        <v>3104</v>
      </c>
      <c r="AB947" s="99"/>
      <c r="AC947" s="100" t="s">
        <v>5015</v>
      </c>
      <c r="AD947" s="100" t="s">
        <v>5016</v>
      </c>
      <c r="AE947" s="83"/>
      <c r="AF947" s="54" t="s">
        <v>12029</v>
      </c>
      <c r="AG947" s="78" t="s">
        <v>10998</v>
      </c>
      <c r="AH947" s="77" t="s">
        <v>354</v>
      </c>
      <c r="AI947" s="77" t="s">
        <v>652</v>
      </c>
      <c r="AJ947" s="77" t="s">
        <v>167</v>
      </c>
      <c r="AK947" s="77" t="s">
        <v>677</v>
      </c>
      <c r="AL947" s="77" t="s">
        <v>3055</v>
      </c>
      <c r="AM947" s="77" t="s">
        <v>170</v>
      </c>
      <c r="AN947" s="77" t="s">
        <v>679</v>
      </c>
      <c r="AO947" s="77" t="s">
        <v>3056</v>
      </c>
      <c r="AP947" s="77" t="s">
        <v>3057</v>
      </c>
      <c r="AQ947" s="77"/>
      <c r="AR947" s="79">
        <f>COUNTIF('Jalon + top _horaire passage'!A:A,A947)+IF(W947&lt;&gt;"",COUNTIF('Jalon + top _horaire passage'!A:A,W947),0)+IF(X947&lt;&gt;"",COUNTIF('Jalon + top _horaire passage'!A:A,X947),0)+IF(Y947&lt;&gt;"",COUNTIF('Jalon + top _horaire passage'!A:A,Y947),0)+IF(AA947&lt;&gt;"",COUNTIF('Jalon + top _horaire passage'!A:A,AA947),0)+IF(AB947&lt;&gt;"",COUNTIF('Jalon + top _horaire passage'!A:A,AB947),0)+IF(AD947&lt;&gt;"",COUNTIF('Jalon + top _horaire passage'!A:A,AD947),0)</f>
        <v>0</v>
      </c>
    </row>
    <row r="948" spans="1:44" x14ac:dyDescent="0.3">
      <c r="A948" s="77" t="s">
        <v>5017</v>
      </c>
      <c r="B948" s="159" t="s">
        <v>12627</v>
      </c>
      <c r="C948" s="78" t="s">
        <v>829</v>
      </c>
      <c r="D948" s="77" t="s">
        <v>42</v>
      </c>
      <c r="E948" s="77" t="s">
        <v>876</v>
      </c>
      <c r="F948" s="77" t="s">
        <v>12350</v>
      </c>
      <c r="G948" s="77" t="s">
        <v>12351</v>
      </c>
      <c r="H948" s="77" t="s">
        <v>44</v>
      </c>
      <c r="I948" s="77" t="s">
        <v>221</v>
      </c>
      <c r="J948" s="77" t="s">
        <v>19</v>
      </c>
      <c r="K948" s="78" t="s">
        <v>34</v>
      </c>
      <c r="L948" s="77" t="s">
        <v>15</v>
      </c>
      <c r="M948" s="74" t="s">
        <v>12473</v>
      </c>
      <c r="N948" s="74" t="s">
        <v>13</v>
      </c>
      <c r="O948" s="159"/>
      <c r="P948" s="77" t="s">
        <v>5018</v>
      </c>
      <c r="Q948" s="77" t="s">
        <v>6797</v>
      </c>
      <c r="R948" s="77" t="s">
        <v>5017</v>
      </c>
      <c r="S948" s="77"/>
      <c r="T948" s="77"/>
      <c r="U948" s="82" t="s">
        <v>10816</v>
      </c>
      <c r="V948" s="74" t="s">
        <v>97</v>
      </c>
      <c r="W948" s="100"/>
      <c r="X948" s="99"/>
      <c r="Y948" s="99"/>
      <c r="Z948" s="100" t="s">
        <v>10816</v>
      </c>
      <c r="AA948" s="99" t="s">
        <v>881</v>
      </c>
      <c r="AB948" s="99"/>
      <c r="AC948" s="100" t="s">
        <v>5019</v>
      </c>
      <c r="AD948" s="100" t="s">
        <v>5020</v>
      </c>
      <c r="AE948" s="83"/>
      <c r="AF948" s="54" t="s">
        <v>12029</v>
      </c>
      <c r="AG948" s="78" t="s">
        <v>10998</v>
      </c>
      <c r="AH948" s="77" t="s">
        <v>222</v>
      </c>
      <c r="AI948" s="77" t="s">
        <v>830</v>
      </c>
      <c r="AJ948" s="77" t="s">
        <v>831</v>
      </c>
      <c r="AK948" s="77" t="s">
        <v>832</v>
      </c>
      <c r="AL948" s="77" t="s">
        <v>833</v>
      </c>
      <c r="AM948" s="77" t="s">
        <v>227</v>
      </c>
      <c r="AN948" s="77" t="s">
        <v>834</v>
      </c>
      <c r="AO948" s="77" t="s">
        <v>835</v>
      </c>
      <c r="AP948" s="77" t="s">
        <v>836</v>
      </c>
      <c r="AQ948" s="77"/>
      <c r="AR948" s="79">
        <f>COUNTIF('Jalon + top _horaire passage'!A:A,A948)+IF(W948&lt;&gt;"",COUNTIF('Jalon + top _horaire passage'!A:A,W948),0)+IF(X948&lt;&gt;"",COUNTIF('Jalon + top _horaire passage'!A:A,X948),0)+IF(Y948&lt;&gt;"",COUNTIF('Jalon + top _horaire passage'!A:A,Y948),0)+IF(AA948&lt;&gt;"",COUNTIF('Jalon + top _horaire passage'!A:A,AA948),0)+IF(AB948&lt;&gt;"",COUNTIF('Jalon + top _horaire passage'!A:A,AB948),0)+IF(AD948&lt;&gt;"",COUNTIF('Jalon + top _horaire passage'!A:A,AD948),0)</f>
        <v>0</v>
      </c>
    </row>
    <row r="949" spans="1:44" x14ac:dyDescent="0.3">
      <c r="A949" s="77" t="s">
        <v>5021</v>
      </c>
      <c r="B949" s="159" t="s">
        <v>5022</v>
      </c>
      <c r="C949" s="78" t="s">
        <v>40</v>
      </c>
      <c r="D949" s="77" t="s">
        <v>42</v>
      </c>
      <c r="E949" s="77" t="s">
        <v>5021</v>
      </c>
      <c r="F949" s="77" t="s">
        <v>1645</v>
      </c>
      <c r="G949" s="77" t="s">
        <v>1646</v>
      </c>
      <c r="H949" s="77" t="s">
        <v>44</v>
      </c>
      <c r="I949" s="77" t="s">
        <v>39</v>
      </c>
      <c r="J949" s="77" t="s">
        <v>19</v>
      </c>
      <c r="K949" s="78" t="s">
        <v>34</v>
      </c>
      <c r="L949" s="77" t="s">
        <v>15</v>
      </c>
      <c r="M949" s="74" t="s">
        <v>12474</v>
      </c>
      <c r="N949" s="74" t="s">
        <v>13</v>
      </c>
      <c r="O949" s="159"/>
      <c r="P949" s="77" t="s">
        <v>5023</v>
      </c>
      <c r="Q949" s="77" t="s">
        <v>30</v>
      </c>
      <c r="R949" s="77" t="s">
        <v>5021</v>
      </c>
      <c r="S949" s="77"/>
      <c r="T949" s="77"/>
      <c r="U949" s="77" t="s">
        <v>5024</v>
      </c>
      <c r="V949" s="74" t="s">
        <v>97</v>
      </c>
      <c r="W949" s="100"/>
      <c r="X949" s="99"/>
      <c r="Y949" s="99"/>
      <c r="Z949" s="100"/>
      <c r="AA949" s="99" t="s">
        <v>5027</v>
      </c>
      <c r="AB949" s="99"/>
      <c r="AC949" s="100" t="s">
        <v>5025</v>
      </c>
      <c r="AD949" s="100" t="s">
        <v>5026</v>
      </c>
      <c r="AE949" s="83"/>
      <c r="AF949" s="54"/>
      <c r="AG949" s="78" t="s">
        <v>10999</v>
      </c>
      <c r="AH949" s="77" t="s">
        <v>20</v>
      </c>
      <c r="AI949" s="77" t="s">
        <v>21</v>
      </c>
      <c r="AJ949" s="77" t="s">
        <v>46</v>
      </c>
      <c r="AK949" s="77" t="s">
        <v>1580</v>
      </c>
      <c r="AL949" s="77" t="s">
        <v>1581</v>
      </c>
      <c r="AM949" s="77" t="s">
        <v>25</v>
      </c>
      <c r="AN949" s="77" t="s">
        <v>49</v>
      </c>
      <c r="AO949" s="77" t="s">
        <v>1582</v>
      </c>
      <c r="AP949" s="77" t="s">
        <v>1583</v>
      </c>
      <c r="AQ949" s="77"/>
      <c r="AR949" s="79">
        <f>COUNTIF('Jalon + top _horaire passage'!A:A,A949)+IF(W949&lt;&gt;"",COUNTIF('Jalon + top _horaire passage'!A:A,W949),0)+IF(X949&lt;&gt;"",COUNTIF('Jalon + top _horaire passage'!A:A,X949),0)+IF(Y949&lt;&gt;"",COUNTIF('Jalon + top _horaire passage'!A:A,Y949),0)+IF(AA949&lt;&gt;"",COUNTIF('Jalon + top _horaire passage'!A:A,AA949),0)+IF(AB949&lt;&gt;"",COUNTIF('Jalon + top _horaire passage'!A:A,AB949),0)+IF(AD949&lt;&gt;"",COUNTIF('Jalon + top _horaire passage'!A:A,AD949),0)</f>
        <v>0</v>
      </c>
    </row>
    <row r="950" spans="1:44" x14ac:dyDescent="0.3">
      <c r="A950" s="77" t="s">
        <v>5028</v>
      </c>
      <c r="B950" s="159" t="s">
        <v>5029</v>
      </c>
      <c r="C950" s="78" t="s">
        <v>220</v>
      </c>
      <c r="D950" s="77" t="s">
        <v>9</v>
      </c>
      <c r="E950" s="77" t="s">
        <v>5028</v>
      </c>
      <c r="F950" s="77" t="s">
        <v>5792</v>
      </c>
      <c r="G950" s="77" t="s">
        <v>213</v>
      </c>
      <c r="H950" s="77" t="s">
        <v>44</v>
      </c>
      <c r="I950" s="77" t="s">
        <v>221</v>
      </c>
      <c r="J950" s="77" t="s">
        <v>19</v>
      </c>
      <c r="K950" s="78" t="s">
        <v>18</v>
      </c>
      <c r="L950" s="77" t="s">
        <v>15</v>
      </c>
      <c r="M950" s="74" t="s">
        <v>12474</v>
      </c>
      <c r="N950" s="74" t="s">
        <v>10986</v>
      </c>
      <c r="O950" s="159"/>
      <c r="P950" s="77" t="s">
        <v>5030</v>
      </c>
      <c r="Q950" s="77" t="s">
        <v>11044</v>
      </c>
      <c r="R950" s="77" t="s">
        <v>5028</v>
      </c>
      <c r="S950" s="77"/>
      <c r="T950" s="77"/>
      <c r="U950" s="77" t="s">
        <v>11045</v>
      </c>
      <c r="V950" s="74" t="s">
        <v>216</v>
      </c>
      <c r="W950" s="100"/>
      <c r="X950" s="99"/>
      <c r="Y950" s="99"/>
      <c r="Z950" s="100"/>
      <c r="AA950" s="99" t="s">
        <v>5033</v>
      </c>
      <c r="AB950" s="99"/>
      <c r="AC950" s="100" t="s">
        <v>5031</v>
      </c>
      <c r="AD950" s="100" t="s">
        <v>5032</v>
      </c>
      <c r="AE950" s="83"/>
      <c r="AF950" s="54"/>
      <c r="AG950" s="78" t="s">
        <v>12307</v>
      </c>
      <c r="AH950" s="77" t="s">
        <v>222</v>
      </c>
      <c r="AI950" s="77" t="s">
        <v>223</v>
      </c>
      <c r="AJ950" s="77" t="s">
        <v>224</v>
      </c>
      <c r="AK950" s="77" t="s">
        <v>225</v>
      </c>
      <c r="AL950" s="77" t="s">
        <v>226</v>
      </c>
      <c r="AM950" s="77" t="s">
        <v>227</v>
      </c>
      <c r="AN950" s="77" t="s">
        <v>228</v>
      </c>
      <c r="AO950" s="77" t="s">
        <v>229</v>
      </c>
      <c r="AP950" s="77" t="s">
        <v>230</v>
      </c>
      <c r="AQ950" s="77"/>
      <c r="AR950" s="79">
        <f>COUNTIF('Jalon + top _horaire passage'!A:A,A950)+IF(W950&lt;&gt;"",COUNTIF('Jalon + top _horaire passage'!A:A,W950),0)+IF(X950&lt;&gt;"",COUNTIF('Jalon + top _horaire passage'!A:A,X950),0)+IF(Y950&lt;&gt;"",COUNTIF('Jalon + top _horaire passage'!A:A,Y950),0)+IF(AA950&lt;&gt;"",COUNTIF('Jalon + top _horaire passage'!A:A,AA950),0)+IF(AB950&lt;&gt;"",COUNTIF('Jalon + top _horaire passage'!A:A,AB950),0)+IF(AD950&lt;&gt;"",COUNTIF('Jalon + top _horaire passage'!A:A,AD950),0)</f>
        <v>0</v>
      </c>
    </row>
    <row r="951" spans="1:44" x14ac:dyDescent="0.3">
      <c r="A951" s="77" t="s">
        <v>5034</v>
      </c>
      <c r="B951" s="159" t="s">
        <v>5035</v>
      </c>
      <c r="C951" s="78" t="s">
        <v>220</v>
      </c>
      <c r="D951" s="77" t="s">
        <v>42</v>
      </c>
      <c r="E951" s="77" t="s">
        <v>5034</v>
      </c>
      <c r="F951" s="77" t="s">
        <v>5792</v>
      </c>
      <c r="G951" s="77" t="s">
        <v>213</v>
      </c>
      <c r="H951" s="77" t="s">
        <v>44</v>
      </c>
      <c r="I951" s="77" t="s">
        <v>221</v>
      </c>
      <c r="J951" s="77" t="s">
        <v>571</v>
      </c>
      <c r="K951" s="78" t="s">
        <v>34</v>
      </c>
      <c r="L951" s="77" t="s">
        <v>98</v>
      </c>
      <c r="M951" s="74" t="s">
        <v>12474</v>
      </c>
      <c r="N951" s="74" t="s">
        <v>13</v>
      </c>
      <c r="O951" s="159"/>
      <c r="P951" s="77" t="s">
        <v>5036</v>
      </c>
      <c r="Q951" s="77" t="s">
        <v>30</v>
      </c>
      <c r="R951" s="77" t="s">
        <v>5034</v>
      </c>
      <c r="S951" s="77"/>
      <c r="T951" s="77" t="s">
        <v>9241</v>
      </c>
      <c r="U951" s="77" t="s">
        <v>5037</v>
      </c>
      <c r="V951" s="74" t="s">
        <v>216</v>
      </c>
      <c r="W951" s="100"/>
      <c r="X951" s="99"/>
      <c r="Y951" s="99"/>
      <c r="Z951" s="100"/>
      <c r="AA951" s="99" t="s">
        <v>5040</v>
      </c>
      <c r="AB951" s="99"/>
      <c r="AC951" s="100" t="s">
        <v>5038</v>
      </c>
      <c r="AD951" s="100" t="s">
        <v>5039</v>
      </c>
      <c r="AE951" s="83"/>
      <c r="AF951" s="54"/>
      <c r="AG951" s="78" t="s">
        <v>12307</v>
      </c>
      <c r="AH951" s="77" t="s">
        <v>222</v>
      </c>
      <c r="AI951" s="77" t="s">
        <v>223</v>
      </c>
      <c r="AJ951" s="77" t="s">
        <v>224</v>
      </c>
      <c r="AK951" s="77" t="s">
        <v>225</v>
      </c>
      <c r="AL951" s="77" t="s">
        <v>226</v>
      </c>
      <c r="AM951" s="77" t="s">
        <v>227</v>
      </c>
      <c r="AN951" s="77" t="s">
        <v>228</v>
      </c>
      <c r="AO951" s="77" t="s">
        <v>229</v>
      </c>
      <c r="AP951" s="77" t="s">
        <v>230</v>
      </c>
      <c r="AQ951" s="77"/>
      <c r="AR951" s="79">
        <f>COUNTIF('Jalon + top _horaire passage'!A:A,A951)+IF(W951&lt;&gt;"",COUNTIF('Jalon + top _horaire passage'!A:A,W951),0)+IF(X951&lt;&gt;"",COUNTIF('Jalon + top _horaire passage'!A:A,X951),0)+IF(Y951&lt;&gt;"",COUNTIF('Jalon + top _horaire passage'!A:A,Y951),0)+IF(AA951&lt;&gt;"",COUNTIF('Jalon + top _horaire passage'!A:A,AA951),0)+IF(AB951&lt;&gt;"",COUNTIF('Jalon + top _horaire passage'!A:A,AB951),0)+IF(AD951&lt;&gt;"",COUNTIF('Jalon + top _horaire passage'!A:A,AD951),0)</f>
        <v>0</v>
      </c>
    </row>
    <row r="952" spans="1:44" x14ac:dyDescent="0.3">
      <c r="A952" s="77" t="s">
        <v>5041</v>
      </c>
      <c r="B952" s="159" t="s">
        <v>5042</v>
      </c>
      <c r="C952" s="78" t="s">
        <v>220</v>
      </c>
      <c r="D952" s="77" t="s">
        <v>42</v>
      </c>
      <c r="E952" s="77" t="s">
        <v>5041</v>
      </c>
      <c r="F952" s="77" t="s">
        <v>5792</v>
      </c>
      <c r="G952" s="77" t="s">
        <v>213</v>
      </c>
      <c r="H952" s="77" t="s">
        <v>44</v>
      </c>
      <c r="I952" s="77" t="s">
        <v>221</v>
      </c>
      <c r="J952" s="77" t="s">
        <v>571</v>
      </c>
      <c r="K952" s="78" t="s">
        <v>34</v>
      </c>
      <c r="L952" s="77" t="s">
        <v>98</v>
      </c>
      <c r="M952" s="74" t="s">
        <v>12474</v>
      </c>
      <c r="N952" s="74" t="s">
        <v>13</v>
      </c>
      <c r="O952" s="159"/>
      <c r="P952" s="77" t="s">
        <v>5043</v>
      </c>
      <c r="Q952" s="77" t="s">
        <v>30</v>
      </c>
      <c r="R952" s="77" t="s">
        <v>5041</v>
      </c>
      <c r="S952" s="77"/>
      <c r="T952" s="77" t="s">
        <v>9241</v>
      </c>
      <c r="U952" s="77" t="s">
        <v>5044</v>
      </c>
      <c r="V952" s="74" t="s">
        <v>216</v>
      </c>
      <c r="W952" s="100"/>
      <c r="X952" s="99"/>
      <c r="Y952" s="99"/>
      <c r="Z952" s="100"/>
      <c r="AA952" s="99" t="s">
        <v>5047</v>
      </c>
      <c r="AB952" s="99"/>
      <c r="AC952" s="100" t="s">
        <v>5045</v>
      </c>
      <c r="AD952" s="100" t="s">
        <v>5046</v>
      </c>
      <c r="AE952" s="83"/>
      <c r="AF952" s="54"/>
      <c r="AG952" s="78" t="s">
        <v>12307</v>
      </c>
      <c r="AH952" s="77" t="s">
        <v>222</v>
      </c>
      <c r="AI952" s="77" t="s">
        <v>223</v>
      </c>
      <c r="AJ952" s="77" t="s">
        <v>224</v>
      </c>
      <c r="AK952" s="77" t="s">
        <v>225</v>
      </c>
      <c r="AL952" s="77" t="s">
        <v>226</v>
      </c>
      <c r="AM952" s="77" t="s">
        <v>227</v>
      </c>
      <c r="AN952" s="77" t="s">
        <v>228</v>
      </c>
      <c r="AO952" s="77" t="s">
        <v>229</v>
      </c>
      <c r="AP952" s="77" t="s">
        <v>230</v>
      </c>
      <c r="AQ952" s="77"/>
      <c r="AR952" s="79">
        <f>COUNTIF('Jalon + top _horaire passage'!A:A,A952)+IF(W952&lt;&gt;"",COUNTIF('Jalon + top _horaire passage'!A:A,W952),0)+IF(X952&lt;&gt;"",COUNTIF('Jalon + top _horaire passage'!A:A,X952),0)+IF(Y952&lt;&gt;"",COUNTIF('Jalon + top _horaire passage'!A:A,Y952),0)+IF(AA952&lt;&gt;"",COUNTIF('Jalon + top _horaire passage'!A:A,AA952),0)+IF(AB952&lt;&gt;"",COUNTIF('Jalon + top _horaire passage'!A:A,AB952),0)+IF(AD952&lt;&gt;"",COUNTIF('Jalon + top _horaire passage'!A:A,AD952),0)</f>
        <v>0</v>
      </c>
    </row>
    <row r="953" spans="1:44" x14ac:dyDescent="0.3">
      <c r="A953" s="77" t="s">
        <v>5049</v>
      </c>
      <c r="B953" s="159" t="s">
        <v>5050</v>
      </c>
      <c r="C953" s="78" t="s">
        <v>220</v>
      </c>
      <c r="D953" s="77" t="s">
        <v>42</v>
      </c>
      <c r="E953" s="77" t="s">
        <v>5048</v>
      </c>
      <c r="F953" s="77" t="s">
        <v>5792</v>
      </c>
      <c r="G953" s="77" t="s">
        <v>213</v>
      </c>
      <c r="H953" s="77" t="s">
        <v>44</v>
      </c>
      <c r="I953" s="77" t="s">
        <v>221</v>
      </c>
      <c r="J953" s="77" t="s">
        <v>571</v>
      </c>
      <c r="K953" s="78" t="s">
        <v>34</v>
      </c>
      <c r="L953" s="77" t="s">
        <v>98</v>
      </c>
      <c r="M953" s="74" t="s">
        <v>12474</v>
      </c>
      <c r="N953" s="74" t="s">
        <v>12032</v>
      </c>
      <c r="O953" s="159"/>
      <c r="P953" s="77" t="s">
        <v>5051</v>
      </c>
      <c r="Q953" s="77" t="s">
        <v>30</v>
      </c>
      <c r="R953" s="77" t="s">
        <v>5049</v>
      </c>
      <c r="S953" s="77"/>
      <c r="T953" s="77"/>
      <c r="U953" s="77" t="s">
        <v>11130</v>
      </c>
      <c r="V953" s="74" t="s">
        <v>97</v>
      </c>
      <c r="W953" s="100"/>
      <c r="X953" s="99"/>
      <c r="Y953" s="99"/>
      <c r="Z953" s="100"/>
      <c r="AA953" s="99" t="s">
        <v>5055</v>
      </c>
      <c r="AB953" s="99"/>
      <c r="AC953" s="100" t="s">
        <v>5053</v>
      </c>
      <c r="AD953" s="100" t="s">
        <v>5054</v>
      </c>
      <c r="AE953" s="83"/>
      <c r="AF953" s="54"/>
      <c r="AG953" s="78" t="s">
        <v>10997</v>
      </c>
      <c r="AH953" s="77" t="s">
        <v>222</v>
      </c>
      <c r="AI953" s="77" t="s">
        <v>223</v>
      </c>
      <c r="AJ953" s="77" t="s">
        <v>224</v>
      </c>
      <c r="AK953" s="77" t="s">
        <v>225</v>
      </c>
      <c r="AL953" s="77" t="s">
        <v>226</v>
      </c>
      <c r="AM953" s="77" t="s">
        <v>227</v>
      </c>
      <c r="AN953" s="77" t="s">
        <v>228</v>
      </c>
      <c r="AO953" s="77" t="s">
        <v>229</v>
      </c>
      <c r="AP953" s="77" t="s">
        <v>230</v>
      </c>
      <c r="AQ953" s="77"/>
      <c r="AR953" s="79">
        <f>COUNTIF('Jalon + top _horaire passage'!A:A,A953)+IF(W953&lt;&gt;"",COUNTIF('Jalon + top _horaire passage'!A:A,W953),0)+IF(X953&lt;&gt;"",COUNTIF('Jalon + top _horaire passage'!A:A,X953),0)+IF(Y953&lt;&gt;"",COUNTIF('Jalon + top _horaire passage'!A:A,Y953),0)+IF(AA953&lt;&gt;"",COUNTIF('Jalon + top _horaire passage'!A:A,AA953),0)+IF(AB953&lt;&gt;"",COUNTIF('Jalon + top _horaire passage'!A:A,AB953),0)+IF(AD953&lt;&gt;"",COUNTIF('Jalon + top _horaire passage'!A:A,AD953),0)</f>
        <v>0</v>
      </c>
    </row>
    <row r="954" spans="1:44" x14ac:dyDescent="0.3">
      <c r="A954" s="77" t="s">
        <v>5056</v>
      </c>
      <c r="B954" s="159" t="s">
        <v>5057</v>
      </c>
      <c r="C954" s="78" t="s">
        <v>220</v>
      </c>
      <c r="D954" s="77" t="s">
        <v>42</v>
      </c>
      <c r="E954" s="77" t="s">
        <v>5056</v>
      </c>
      <c r="F954" s="77" t="s">
        <v>5792</v>
      </c>
      <c r="G954" s="77" t="s">
        <v>213</v>
      </c>
      <c r="H954" s="77" t="s">
        <v>44</v>
      </c>
      <c r="I954" s="77" t="s">
        <v>221</v>
      </c>
      <c r="J954" s="77" t="s">
        <v>19</v>
      </c>
      <c r="K954" s="78" t="s">
        <v>34</v>
      </c>
      <c r="L954" s="77" t="s">
        <v>15</v>
      </c>
      <c r="M954" s="74" t="s">
        <v>12474</v>
      </c>
      <c r="N954" s="74" t="s">
        <v>13</v>
      </c>
      <c r="O954" s="159"/>
      <c r="P954" s="77" t="s">
        <v>5058</v>
      </c>
      <c r="Q954" s="77" t="s">
        <v>376</v>
      </c>
      <c r="R954" s="77" t="s">
        <v>5056</v>
      </c>
      <c r="S954" s="77"/>
      <c r="T954" s="77" t="s">
        <v>9241</v>
      </c>
      <c r="U954" s="77" t="s">
        <v>9241</v>
      </c>
      <c r="V954" s="74" t="s">
        <v>216</v>
      </c>
      <c r="W954" s="100"/>
      <c r="X954" s="99"/>
      <c r="Y954" s="99"/>
      <c r="Z954" s="100"/>
      <c r="AA954" s="99" t="s">
        <v>5061</v>
      </c>
      <c r="AB954" s="99"/>
      <c r="AC954" s="100" t="s">
        <v>5059</v>
      </c>
      <c r="AD954" s="100" t="s">
        <v>5060</v>
      </c>
      <c r="AE954" s="83"/>
      <c r="AF954" s="54"/>
      <c r="AG954" s="78" t="s">
        <v>12307</v>
      </c>
      <c r="AH954" s="77" t="s">
        <v>222</v>
      </c>
      <c r="AI954" s="77" t="s">
        <v>223</v>
      </c>
      <c r="AJ954" s="77" t="s">
        <v>224</v>
      </c>
      <c r="AK954" s="77" t="s">
        <v>225</v>
      </c>
      <c r="AL954" s="77" t="s">
        <v>226</v>
      </c>
      <c r="AM954" s="77" t="s">
        <v>227</v>
      </c>
      <c r="AN954" s="77" t="s">
        <v>228</v>
      </c>
      <c r="AO954" s="77" t="s">
        <v>229</v>
      </c>
      <c r="AP954" s="77" t="s">
        <v>230</v>
      </c>
      <c r="AQ954" s="77"/>
      <c r="AR954" s="79">
        <f>COUNTIF('Jalon + top _horaire passage'!A:A,A954)+IF(W954&lt;&gt;"",COUNTIF('Jalon + top _horaire passage'!A:A,W954),0)+IF(X954&lt;&gt;"",COUNTIF('Jalon + top _horaire passage'!A:A,X954),0)+IF(Y954&lt;&gt;"",COUNTIF('Jalon + top _horaire passage'!A:A,Y954),0)+IF(AA954&lt;&gt;"",COUNTIF('Jalon + top _horaire passage'!A:A,AA954),0)+IF(AB954&lt;&gt;"",COUNTIF('Jalon + top _horaire passage'!A:A,AB954),0)+IF(AD954&lt;&gt;"",COUNTIF('Jalon + top _horaire passage'!A:A,AD954),0)</f>
        <v>0</v>
      </c>
    </row>
    <row r="955" spans="1:44" x14ac:dyDescent="0.3">
      <c r="A955" s="77" t="s">
        <v>5062</v>
      </c>
      <c r="B955" s="159" t="s">
        <v>5063</v>
      </c>
      <c r="C955" s="78" t="s">
        <v>220</v>
      </c>
      <c r="D955" s="77" t="s">
        <v>42</v>
      </c>
      <c r="E955" s="77" t="s">
        <v>5062</v>
      </c>
      <c r="F955" s="77" t="s">
        <v>5792</v>
      </c>
      <c r="G955" s="77" t="s">
        <v>213</v>
      </c>
      <c r="H955" s="77" t="s">
        <v>44</v>
      </c>
      <c r="I955" s="77" t="s">
        <v>221</v>
      </c>
      <c r="J955" s="77" t="s">
        <v>19</v>
      </c>
      <c r="K955" s="78" t="s">
        <v>34</v>
      </c>
      <c r="L955" s="77" t="s">
        <v>15</v>
      </c>
      <c r="M955" s="74" t="s">
        <v>12474</v>
      </c>
      <c r="N955" s="74" t="s">
        <v>13</v>
      </c>
      <c r="O955" s="159"/>
      <c r="P955" s="77" t="s">
        <v>5064</v>
      </c>
      <c r="Q955" s="77" t="s">
        <v>11044</v>
      </c>
      <c r="R955" s="77" t="s">
        <v>5062</v>
      </c>
      <c r="S955" s="77"/>
      <c r="T955" s="77"/>
      <c r="U955" s="77" t="s">
        <v>5065</v>
      </c>
      <c r="V955" s="74" t="s">
        <v>216</v>
      </c>
      <c r="W955" s="100"/>
      <c r="X955" s="99"/>
      <c r="Y955" s="99"/>
      <c r="Z955" s="100"/>
      <c r="AA955" s="99" t="s">
        <v>5068</v>
      </c>
      <c r="AB955" s="99"/>
      <c r="AC955" s="100" t="s">
        <v>5066</v>
      </c>
      <c r="AD955" s="100" t="s">
        <v>5067</v>
      </c>
      <c r="AE955" s="83"/>
      <c r="AF955" s="54"/>
      <c r="AG955" s="78" t="s">
        <v>12307</v>
      </c>
      <c r="AH955" s="77" t="s">
        <v>222</v>
      </c>
      <c r="AI955" s="77" t="s">
        <v>223</v>
      </c>
      <c r="AJ955" s="77" t="s">
        <v>224</v>
      </c>
      <c r="AK955" s="77" t="s">
        <v>225</v>
      </c>
      <c r="AL955" s="77" t="s">
        <v>226</v>
      </c>
      <c r="AM955" s="77" t="s">
        <v>227</v>
      </c>
      <c r="AN955" s="77" t="s">
        <v>228</v>
      </c>
      <c r="AO955" s="77" t="s">
        <v>229</v>
      </c>
      <c r="AP955" s="77" t="s">
        <v>230</v>
      </c>
      <c r="AQ955" s="77"/>
      <c r="AR955" s="79">
        <f>COUNTIF('Jalon + top _horaire passage'!A:A,A955)+IF(W955&lt;&gt;"",COUNTIF('Jalon + top _horaire passage'!A:A,W955),0)+IF(X955&lt;&gt;"",COUNTIF('Jalon + top _horaire passage'!A:A,X955),0)+IF(Y955&lt;&gt;"",COUNTIF('Jalon + top _horaire passage'!A:A,Y955),0)+IF(AA955&lt;&gt;"",COUNTIF('Jalon + top _horaire passage'!A:A,AA955),0)+IF(AB955&lt;&gt;"",COUNTIF('Jalon + top _horaire passage'!A:A,AB955),0)+IF(AD955&lt;&gt;"",COUNTIF('Jalon + top _horaire passage'!A:A,AD955),0)</f>
        <v>0</v>
      </c>
    </row>
    <row r="956" spans="1:44" x14ac:dyDescent="0.3">
      <c r="A956" s="77" t="s">
        <v>5069</v>
      </c>
      <c r="B956" s="159" t="s">
        <v>5070</v>
      </c>
      <c r="C956" s="78" t="s">
        <v>220</v>
      </c>
      <c r="D956" s="77" t="s">
        <v>42</v>
      </c>
      <c r="E956" s="77" t="s">
        <v>5069</v>
      </c>
      <c r="F956" s="77" t="s">
        <v>5792</v>
      </c>
      <c r="G956" s="77" t="s">
        <v>213</v>
      </c>
      <c r="H956" s="77" t="s">
        <v>44</v>
      </c>
      <c r="I956" s="77" t="s">
        <v>221</v>
      </c>
      <c r="J956" s="77" t="s">
        <v>19</v>
      </c>
      <c r="K956" s="78" t="s">
        <v>34</v>
      </c>
      <c r="L956" s="77" t="s">
        <v>15</v>
      </c>
      <c r="M956" s="74" t="s">
        <v>12474</v>
      </c>
      <c r="N956" s="74" t="s">
        <v>13</v>
      </c>
      <c r="O956" s="159"/>
      <c r="P956" s="77" t="s">
        <v>5071</v>
      </c>
      <c r="Q956" s="77" t="s">
        <v>11044</v>
      </c>
      <c r="R956" s="77" t="s">
        <v>5069</v>
      </c>
      <c r="S956" s="77"/>
      <c r="T956" s="77"/>
      <c r="U956" s="77" t="s">
        <v>5072</v>
      </c>
      <c r="V956" s="74" t="s">
        <v>216</v>
      </c>
      <c r="W956" s="100"/>
      <c r="X956" s="99"/>
      <c r="Y956" s="99"/>
      <c r="Z956" s="100"/>
      <c r="AA956" s="99" t="s">
        <v>5075</v>
      </c>
      <c r="AB956" s="99"/>
      <c r="AC956" s="100" t="s">
        <v>5073</v>
      </c>
      <c r="AD956" s="100" t="s">
        <v>5074</v>
      </c>
      <c r="AE956" s="83"/>
      <c r="AF956" s="54"/>
      <c r="AG956" s="78" t="s">
        <v>12307</v>
      </c>
      <c r="AH956" s="77" t="s">
        <v>222</v>
      </c>
      <c r="AI956" s="77" t="s">
        <v>223</v>
      </c>
      <c r="AJ956" s="77" t="s">
        <v>224</v>
      </c>
      <c r="AK956" s="77" t="s">
        <v>225</v>
      </c>
      <c r="AL956" s="77" t="s">
        <v>226</v>
      </c>
      <c r="AM956" s="77" t="s">
        <v>227</v>
      </c>
      <c r="AN956" s="77" t="s">
        <v>228</v>
      </c>
      <c r="AO956" s="77" t="s">
        <v>229</v>
      </c>
      <c r="AP956" s="77" t="s">
        <v>230</v>
      </c>
      <c r="AQ956" s="77"/>
      <c r="AR956" s="79">
        <f>COUNTIF('Jalon + top _horaire passage'!A:A,A956)+IF(W956&lt;&gt;"",COUNTIF('Jalon + top _horaire passage'!A:A,W956),0)+IF(X956&lt;&gt;"",COUNTIF('Jalon + top _horaire passage'!A:A,X956),0)+IF(Y956&lt;&gt;"",COUNTIF('Jalon + top _horaire passage'!A:A,Y956),0)+IF(AA956&lt;&gt;"",COUNTIF('Jalon + top _horaire passage'!A:A,AA956),0)+IF(AB956&lt;&gt;"",COUNTIF('Jalon + top _horaire passage'!A:A,AB956),0)+IF(AD956&lt;&gt;"",COUNTIF('Jalon + top _horaire passage'!A:A,AD956),0)</f>
        <v>0</v>
      </c>
    </row>
    <row r="957" spans="1:44" x14ac:dyDescent="0.3">
      <c r="A957" s="77" t="s">
        <v>5076</v>
      </c>
      <c r="B957" s="159" t="s">
        <v>5077</v>
      </c>
      <c r="C957" s="78" t="s">
        <v>220</v>
      </c>
      <c r="D957" s="77" t="s">
        <v>42</v>
      </c>
      <c r="E957" s="77" t="s">
        <v>5076</v>
      </c>
      <c r="F957" s="77" t="s">
        <v>5792</v>
      </c>
      <c r="G957" s="77" t="s">
        <v>213</v>
      </c>
      <c r="H957" s="77" t="s">
        <v>44</v>
      </c>
      <c r="I957" s="77" t="s">
        <v>221</v>
      </c>
      <c r="J957" s="77" t="s">
        <v>19</v>
      </c>
      <c r="K957" s="78" t="s">
        <v>34</v>
      </c>
      <c r="L957" s="77" t="s">
        <v>15</v>
      </c>
      <c r="M957" s="74" t="s">
        <v>12474</v>
      </c>
      <c r="N957" s="74" t="s">
        <v>13</v>
      </c>
      <c r="O957" s="159"/>
      <c r="P957" s="77" t="s">
        <v>5078</v>
      </c>
      <c r="Q957" s="77" t="s">
        <v>11044</v>
      </c>
      <c r="R957" s="77" t="s">
        <v>5076</v>
      </c>
      <c r="S957" s="77"/>
      <c r="T957" s="77"/>
      <c r="U957" s="77" t="s">
        <v>5079</v>
      </c>
      <c r="V957" s="74" t="s">
        <v>216</v>
      </c>
      <c r="W957" s="100"/>
      <c r="X957" s="99"/>
      <c r="Y957" s="99"/>
      <c r="Z957" s="100"/>
      <c r="AA957" s="99" t="s">
        <v>5082</v>
      </c>
      <c r="AB957" s="99"/>
      <c r="AC957" s="100" t="s">
        <v>5080</v>
      </c>
      <c r="AD957" s="100" t="s">
        <v>5081</v>
      </c>
      <c r="AE957" s="83"/>
      <c r="AF957" s="54"/>
      <c r="AG957" s="78" t="s">
        <v>12307</v>
      </c>
      <c r="AH957" s="77" t="s">
        <v>222</v>
      </c>
      <c r="AI957" s="77" t="s">
        <v>223</v>
      </c>
      <c r="AJ957" s="77" t="s">
        <v>224</v>
      </c>
      <c r="AK957" s="77" t="s">
        <v>225</v>
      </c>
      <c r="AL957" s="77" t="s">
        <v>226</v>
      </c>
      <c r="AM957" s="77" t="s">
        <v>227</v>
      </c>
      <c r="AN957" s="77" t="s">
        <v>228</v>
      </c>
      <c r="AO957" s="77" t="s">
        <v>229</v>
      </c>
      <c r="AP957" s="77" t="s">
        <v>230</v>
      </c>
      <c r="AQ957" s="77"/>
      <c r="AR957" s="79">
        <f>COUNTIF('Jalon + top _horaire passage'!A:A,A957)+IF(W957&lt;&gt;"",COUNTIF('Jalon + top _horaire passage'!A:A,W957),0)+IF(X957&lt;&gt;"",COUNTIF('Jalon + top _horaire passage'!A:A,X957),0)+IF(Y957&lt;&gt;"",COUNTIF('Jalon + top _horaire passage'!A:A,Y957),0)+IF(AA957&lt;&gt;"",COUNTIF('Jalon + top _horaire passage'!A:A,AA957),0)+IF(AB957&lt;&gt;"",COUNTIF('Jalon + top _horaire passage'!A:A,AB957),0)+IF(AD957&lt;&gt;"",COUNTIF('Jalon + top _horaire passage'!A:A,AD957),0)</f>
        <v>0</v>
      </c>
    </row>
    <row r="958" spans="1:44" x14ac:dyDescent="0.3">
      <c r="A958" s="77" t="s">
        <v>5083</v>
      </c>
      <c r="B958" s="159" t="s">
        <v>5084</v>
      </c>
      <c r="C958" s="78" t="s">
        <v>220</v>
      </c>
      <c r="D958" s="77" t="s">
        <v>42</v>
      </c>
      <c r="E958" s="77" t="s">
        <v>5083</v>
      </c>
      <c r="F958" s="77" t="s">
        <v>5792</v>
      </c>
      <c r="G958" s="77" t="s">
        <v>213</v>
      </c>
      <c r="H958" s="77" t="s">
        <v>44</v>
      </c>
      <c r="I958" s="77" t="s">
        <v>221</v>
      </c>
      <c r="J958" s="77" t="s">
        <v>19</v>
      </c>
      <c r="K958" s="78" t="s">
        <v>34</v>
      </c>
      <c r="L958" s="77" t="s">
        <v>15</v>
      </c>
      <c r="M958" s="74" t="s">
        <v>12474</v>
      </c>
      <c r="N958" s="74" t="s">
        <v>13</v>
      </c>
      <c r="O958" s="159"/>
      <c r="P958" s="77" t="s">
        <v>5085</v>
      </c>
      <c r="Q958" s="77" t="s">
        <v>11044</v>
      </c>
      <c r="R958" s="77" t="s">
        <v>5083</v>
      </c>
      <c r="S958" s="77"/>
      <c r="T958" s="77"/>
      <c r="U958" s="77" t="s">
        <v>5086</v>
      </c>
      <c r="V958" s="74" t="s">
        <v>216</v>
      </c>
      <c r="W958" s="100"/>
      <c r="X958" s="99"/>
      <c r="Y958" s="99"/>
      <c r="Z958" s="100"/>
      <c r="AA958" s="99" t="s">
        <v>5089</v>
      </c>
      <c r="AB958" s="99"/>
      <c r="AC958" s="100" t="s">
        <v>5087</v>
      </c>
      <c r="AD958" s="100" t="s">
        <v>5088</v>
      </c>
      <c r="AE958" s="83"/>
      <c r="AF958" s="54"/>
      <c r="AG958" s="78" t="s">
        <v>12307</v>
      </c>
      <c r="AH958" s="77" t="s">
        <v>222</v>
      </c>
      <c r="AI958" s="77" t="s">
        <v>223</v>
      </c>
      <c r="AJ958" s="77" t="s">
        <v>224</v>
      </c>
      <c r="AK958" s="77" t="s">
        <v>225</v>
      </c>
      <c r="AL958" s="77" t="s">
        <v>226</v>
      </c>
      <c r="AM958" s="77" t="s">
        <v>227</v>
      </c>
      <c r="AN958" s="77" t="s">
        <v>228</v>
      </c>
      <c r="AO958" s="77" t="s">
        <v>229</v>
      </c>
      <c r="AP958" s="77" t="s">
        <v>230</v>
      </c>
      <c r="AQ958" s="77"/>
      <c r="AR958" s="79">
        <f>COUNTIF('Jalon + top _horaire passage'!A:A,A958)+IF(W958&lt;&gt;"",COUNTIF('Jalon + top _horaire passage'!A:A,W958),0)+IF(X958&lt;&gt;"",COUNTIF('Jalon + top _horaire passage'!A:A,X958),0)+IF(Y958&lt;&gt;"",COUNTIF('Jalon + top _horaire passage'!A:A,Y958),0)+IF(AA958&lt;&gt;"",COUNTIF('Jalon + top _horaire passage'!A:A,AA958),0)+IF(AB958&lt;&gt;"",COUNTIF('Jalon + top _horaire passage'!A:A,AB958),0)+IF(AD958&lt;&gt;"",COUNTIF('Jalon + top _horaire passage'!A:A,AD958),0)</f>
        <v>0</v>
      </c>
    </row>
    <row r="959" spans="1:44" ht="27" x14ac:dyDescent="0.3">
      <c r="A959" s="77" t="s">
        <v>5090</v>
      </c>
      <c r="B959" s="159" t="s">
        <v>12</v>
      </c>
      <c r="C959" s="78" t="s">
        <v>892</v>
      </c>
      <c r="D959" s="77" t="s">
        <v>42</v>
      </c>
      <c r="E959" s="77" t="s">
        <v>5090</v>
      </c>
      <c r="F959" s="77" t="s">
        <v>7632</v>
      </c>
      <c r="G959" s="77" t="s">
        <v>12407</v>
      </c>
      <c r="H959" s="77" t="s">
        <v>44</v>
      </c>
      <c r="I959" s="77" t="s">
        <v>221</v>
      </c>
      <c r="J959" s="77" t="s">
        <v>19</v>
      </c>
      <c r="K959" s="78" t="s">
        <v>34</v>
      </c>
      <c r="L959" s="77" t="s">
        <v>15</v>
      </c>
      <c r="M959" s="74" t="s">
        <v>12476</v>
      </c>
      <c r="N959" s="74" t="s">
        <v>13</v>
      </c>
      <c r="O959" s="159"/>
      <c r="P959" s="77" t="s">
        <v>5091</v>
      </c>
      <c r="Q959" s="77" t="s">
        <v>35</v>
      </c>
      <c r="R959" s="77" t="s">
        <v>5090</v>
      </c>
      <c r="S959" s="77"/>
      <c r="T959" s="77"/>
      <c r="U959" s="77" t="s">
        <v>5090</v>
      </c>
      <c r="V959" s="74" t="s">
        <v>97</v>
      </c>
      <c r="W959" s="100"/>
      <c r="X959" s="99"/>
      <c r="Y959" s="99"/>
      <c r="Z959" s="100"/>
      <c r="AA959" s="99" t="s">
        <v>5097</v>
      </c>
      <c r="AB959" s="99"/>
      <c r="AC959" s="100" t="s">
        <v>5092</v>
      </c>
      <c r="AD959" s="100" t="s">
        <v>5093</v>
      </c>
      <c r="AE959" s="83"/>
      <c r="AF959" s="54"/>
      <c r="AG959" s="103" t="s">
        <v>12334</v>
      </c>
      <c r="AH959" s="77" t="s">
        <v>5094</v>
      </c>
      <c r="AI959" s="77" t="s">
        <v>5095</v>
      </c>
      <c r="AJ959" s="77" t="s">
        <v>1342</v>
      </c>
      <c r="AK959" s="77" t="s">
        <v>1342</v>
      </c>
      <c r="AL959" s="77" t="s">
        <v>5096</v>
      </c>
      <c r="AM959" s="77" t="s">
        <v>1543</v>
      </c>
      <c r="AN959" s="77" t="s">
        <v>1544</v>
      </c>
      <c r="AO959" s="77" t="s">
        <v>1545</v>
      </c>
      <c r="AP959" s="77" t="s">
        <v>1546</v>
      </c>
      <c r="AQ959" s="77"/>
      <c r="AR959" s="79">
        <f>COUNTIF('Jalon + top _horaire passage'!A:A,A959)+IF(W959&lt;&gt;"",COUNTIF('Jalon + top _horaire passage'!A:A,W959),0)+IF(X959&lt;&gt;"",COUNTIF('Jalon + top _horaire passage'!A:A,X959),0)+IF(Y959&lt;&gt;"",COUNTIF('Jalon + top _horaire passage'!A:A,Y959),0)+IF(AA959&lt;&gt;"",COUNTIF('Jalon + top _horaire passage'!A:A,AA959),0)+IF(AB959&lt;&gt;"",COUNTIF('Jalon + top _horaire passage'!A:A,AB959),0)+IF(AD959&lt;&gt;"",COUNTIF('Jalon + top _horaire passage'!A:A,AD959),0)</f>
        <v>0</v>
      </c>
    </row>
    <row r="960" spans="1:44" x14ac:dyDescent="0.3">
      <c r="A960" s="77" t="s">
        <v>5098</v>
      </c>
      <c r="B960" s="159" t="s">
        <v>5099</v>
      </c>
      <c r="C960" s="78" t="s">
        <v>220</v>
      </c>
      <c r="D960" s="77" t="s">
        <v>4998</v>
      </c>
      <c r="E960" s="77" t="s">
        <v>5098</v>
      </c>
      <c r="F960" s="77" t="s">
        <v>5792</v>
      </c>
      <c r="G960" s="77" t="s">
        <v>213</v>
      </c>
      <c r="H960" s="77" t="s">
        <v>44</v>
      </c>
      <c r="I960" s="77" t="s">
        <v>221</v>
      </c>
      <c r="J960" s="77" t="s">
        <v>571</v>
      </c>
      <c r="K960" s="78" t="s">
        <v>18</v>
      </c>
      <c r="L960" s="77" t="s">
        <v>98</v>
      </c>
      <c r="M960" s="74" t="s">
        <v>12474</v>
      </c>
      <c r="N960" s="74" t="s">
        <v>10986</v>
      </c>
      <c r="O960" s="159"/>
      <c r="P960" s="77" t="s">
        <v>5100</v>
      </c>
      <c r="Q960" s="77" t="s">
        <v>30</v>
      </c>
      <c r="R960" s="77" t="s">
        <v>5098</v>
      </c>
      <c r="S960" s="77"/>
      <c r="T960" s="77" t="s">
        <v>9241</v>
      </c>
      <c r="U960" s="77" t="s">
        <v>5101</v>
      </c>
      <c r="V960" s="74" t="s">
        <v>216</v>
      </c>
      <c r="W960" s="100"/>
      <c r="X960" s="99"/>
      <c r="Y960" s="99"/>
      <c r="Z960" s="100"/>
      <c r="AA960" s="99" t="s">
        <v>5104</v>
      </c>
      <c r="AB960" s="99"/>
      <c r="AC960" s="100" t="s">
        <v>5102</v>
      </c>
      <c r="AD960" s="100" t="s">
        <v>5103</v>
      </c>
      <c r="AE960" s="83"/>
      <c r="AF960" s="54"/>
      <c r="AG960" s="78" t="s">
        <v>12307</v>
      </c>
      <c r="AH960" s="77" t="s">
        <v>222</v>
      </c>
      <c r="AI960" s="77" t="s">
        <v>223</v>
      </c>
      <c r="AJ960" s="77" t="s">
        <v>224</v>
      </c>
      <c r="AK960" s="77" t="s">
        <v>225</v>
      </c>
      <c r="AL960" s="77" t="s">
        <v>226</v>
      </c>
      <c r="AM960" s="77" t="s">
        <v>227</v>
      </c>
      <c r="AN960" s="77" t="s">
        <v>228</v>
      </c>
      <c r="AO960" s="77" t="s">
        <v>229</v>
      </c>
      <c r="AP960" s="77" t="s">
        <v>230</v>
      </c>
      <c r="AQ960" s="77"/>
      <c r="AR960" s="79">
        <f>COUNTIF('Jalon + top _horaire passage'!A:A,A960)+IF(W960&lt;&gt;"",COUNTIF('Jalon + top _horaire passage'!A:A,W960),0)+IF(X960&lt;&gt;"",COUNTIF('Jalon + top _horaire passage'!A:A,X960),0)+IF(Y960&lt;&gt;"",COUNTIF('Jalon + top _horaire passage'!A:A,Y960),0)+IF(AA960&lt;&gt;"",COUNTIF('Jalon + top _horaire passage'!A:A,AA960),0)+IF(AB960&lt;&gt;"",COUNTIF('Jalon + top _horaire passage'!A:A,AB960),0)+IF(AD960&lt;&gt;"",COUNTIF('Jalon + top _horaire passage'!A:A,AD960),0)</f>
        <v>0</v>
      </c>
    </row>
    <row r="961" spans="1:44" x14ac:dyDescent="0.3">
      <c r="A961" s="77" t="s">
        <v>5106</v>
      </c>
      <c r="B961" s="159" t="s">
        <v>12627</v>
      </c>
      <c r="C961" s="78" t="s">
        <v>384</v>
      </c>
      <c r="D961" s="77" t="s">
        <v>42</v>
      </c>
      <c r="E961" s="77" t="s">
        <v>5105</v>
      </c>
      <c r="F961" s="77" t="s">
        <v>3033</v>
      </c>
      <c r="G961" s="77" t="s">
        <v>12353</v>
      </c>
      <c r="H961" s="77" t="s">
        <v>44</v>
      </c>
      <c r="I961" s="77" t="s">
        <v>17</v>
      </c>
      <c r="J961" s="77" t="s">
        <v>19</v>
      </c>
      <c r="K961" s="78" t="s">
        <v>34</v>
      </c>
      <c r="L961" s="77" t="s">
        <v>15</v>
      </c>
      <c r="M961" s="74" t="s">
        <v>12474</v>
      </c>
      <c r="N961" s="74" t="s">
        <v>13</v>
      </c>
      <c r="O961" s="159"/>
      <c r="P961" s="77" t="s">
        <v>5107</v>
      </c>
      <c r="Q961" s="77" t="s">
        <v>35</v>
      </c>
      <c r="R961" s="77" t="s">
        <v>5106</v>
      </c>
      <c r="S961" s="77"/>
      <c r="T961" s="77"/>
      <c r="U961" s="77" t="s">
        <v>5105</v>
      </c>
      <c r="V961" s="74" t="s">
        <v>231</v>
      </c>
      <c r="W961" s="100"/>
      <c r="X961" s="99"/>
      <c r="Y961" s="102" t="s">
        <v>5110</v>
      </c>
      <c r="Z961" s="100" t="s">
        <v>10883</v>
      </c>
      <c r="AA961" s="102" t="s">
        <v>69</v>
      </c>
      <c r="AB961" s="99"/>
      <c r="AC961" s="100" t="s">
        <v>5108</v>
      </c>
      <c r="AD961" s="100" t="s">
        <v>5109</v>
      </c>
      <c r="AE961" s="83"/>
      <c r="AF961" s="54" t="s">
        <v>12029</v>
      </c>
      <c r="AG961" s="78" t="s">
        <v>10998</v>
      </c>
      <c r="AH961" s="77" t="s">
        <v>222</v>
      </c>
      <c r="AI961" s="77" t="s">
        <v>223</v>
      </c>
      <c r="AJ961" s="77" t="s">
        <v>386</v>
      </c>
      <c r="AK961" s="77" t="s">
        <v>387</v>
      </c>
      <c r="AL961" s="77" t="s">
        <v>388</v>
      </c>
      <c r="AM961" s="77" t="s">
        <v>25</v>
      </c>
      <c r="AN961" s="77" t="s">
        <v>389</v>
      </c>
      <c r="AO961" s="77" t="s">
        <v>984</v>
      </c>
      <c r="AP961" s="77" t="s">
        <v>985</v>
      </c>
      <c r="AQ961" s="77"/>
      <c r="AR961" s="79">
        <f>COUNTIF('Jalon + top _horaire passage'!A:A,A961)+IF(W961&lt;&gt;"",COUNTIF('Jalon + top _horaire passage'!A:A,W961),0)+IF(X961&lt;&gt;"",COUNTIF('Jalon + top _horaire passage'!A:A,X961),0)+IF(Y961&lt;&gt;"",COUNTIF('Jalon + top _horaire passage'!A:A,Y961),0)+IF(AA961&lt;&gt;"",COUNTIF('Jalon + top _horaire passage'!A:A,AA961),0)+IF(AB961&lt;&gt;"",COUNTIF('Jalon + top _horaire passage'!A:A,AB961),0)+IF(AD961&lt;&gt;"",COUNTIF('Jalon + top _horaire passage'!A:A,AD961),0)</f>
        <v>0</v>
      </c>
    </row>
    <row r="962" spans="1:44" x14ac:dyDescent="0.3">
      <c r="A962" s="77" t="s">
        <v>5111</v>
      </c>
      <c r="B962" s="159" t="s">
        <v>12627</v>
      </c>
      <c r="C962" s="78" t="s">
        <v>384</v>
      </c>
      <c r="D962" s="77" t="s">
        <v>42</v>
      </c>
      <c r="E962" s="77" t="s">
        <v>5111</v>
      </c>
      <c r="F962" s="77" t="s">
        <v>3033</v>
      </c>
      <c r="G962" s="77" t="s">
        <v>12353</v>
      </c>
      <c r="H962" s="77" t="s">
        <v>44</v>
      </c>
      <c r="I962" s="77" t="s">
        <v>17</v>
      </c>
      <c r="J962" s="77" t="s">
        <v>19</v>
      </c>
      <c r="K962" s="78" t="s">
        <v>34</v>
      </c>
      <c r="L962" s="77" t="s">
        <v>15</v>
      </c>
      <c r="M962" s="74" t="s">
        <v>12474</v>
      </c>
      <c r="N962" s="74" t="s">
        <v>13</v>
      </c>
      <c r="O962" s="159"/>
      <c r="P962" s="77" t="s">
        <v>5112</v>
      </c>
      <c r="Q962" s="77" t="s">
        <v>35</v>
      </c>
      <c r="R962" s="77" t="s">
        <v>5111</v>
      </c>
      <c r="S962" s="77"/>
      <c r="T962" s="77"/>
      <c r="U962" s="77" t="s">
        <v>5111</v>
      </c>
      <c r="V962" s="74" t="s">
        <v>231</v>
      </c>
      <c r="W962" s="100"/>
      <c r="X962" s="99"/>
      <c r="Y962" s="102" t="s">
        <v>5113</v>
      </c>
      <c r="Z962" s="100" t="s">
        <v>10887</v>
      </c>
      <c r="AA962" s="102" t="s">
        <v>5116</v>
      </c>
      <c r="AB962" s="99"/>
      <c r="AC962" s="100" t="s">
        <v>5114</v>
      </c>
      <c r="AD962" s="100" t="s">
        <v>5115</v>
      </c>
      <c r="AE962" s="83"/>
      <c r="AF962" s="54" t="s">
        <v>12029</v>
      </c>
      <c r="AG962" s="78" t="s">
        <v>10998</v>
      </c>
      <c r="AH962" s="77" t="s">
        <v>222</v>
      </c>
      <c r="AI962" s="77" t="s">
        <v>223</v>
      </c>
      <c r="AJ962" s="77" t="s">
        <v>386</v>
      </c>
      <c r="AK962" s="77" t="s">
        <v>387</v>
      </c>
      <c r="AL962" s="77" t="s">
        <v>388</v>
      </c>
      <c r="AM962" s="77" t="s">
        <v>25</v>
      </c>
      <c r="AN962" s="77" t="s">
        <v>389</v>
      </c>
      <c r="AO962" s="77" t="s">
        <v>984</v>
      </c>
      <c r="AP962" s="77" t="s">
        <v>985</v>
      </c>
      <c r="AQ962" s="77"/>
      <c r="AR962" s="79">
        <f>COUNTIF('Jalon + top _horaire passage'!A:A,A962)+IF(W962&lt;&gt;"",COUNTIF('Jalon + top _horaire passage'!A:A,W962),0)+IF(X962&lt;&gt;"",COUNTIF('Jalon + top _horaire passage'!A:A,X962),0)+IF(Y962&lt;&gt;"",COUNTIF('Jalon + top _horaire passage'!A:A,Y962),0)+IF(AA962&lt;&gt;"",COUNTIF('Jalon + top _horaire passage'!A:A,AA962),0)+IF(AB962&lt;&gt;"",COUNTIF('Jalon + top _horaire passage'!A:A,AB962),0)+IF(AD962&lt;&gt;"",COUNTIF('Jalon + top _horaire passage'!A:A,AD962),0)</f>
        <v>0</v>
      </c>
    </row>
    <row r="963" spans="1:44" x14ac:dyDescent="0.3">
      <c r="A963" s="77" t="s">
        <v>5117</v>
      </c>
      <c r="B963" s="159" t="s">
        <v>5118</v>
      </c>
      <c r="C963" s="78" t="s">
        <v>59</v>
      </c>
      <c r="D963" s="77" t="s">
        <v>42</v>
      </c>
      <c r="E963" s="77" t="s">
        <v>5117</v>
      </c>
      <c r="F963" s="77" t="s">
        <v>12373</v>
      </c>
      <c r="G963" s="77" t="s">
        <v>2240</v>
      </c>
      <c r="H963" s="77" t="s">
        <v>44</v>
      </c>
      <c r="I963" s="77" t="s">
        <v>17</v>
      </c>
      <c r="J963" s="77" t="s">
        <v>19</v>
      </c>
      <c r="K963" s="78" t="s">
        <v>34</v>
      </c>
      <c r="L963" s="77" t="s">
        <v>98</v>
      </c>
      <c r="M963" s="74" t="s">
        <v>12473</v>
      </c>
      <c r="N963" s="74" t="s">
        <v>13</v>
      </c>
      <c r="O963" s="159" t="s">
        <v>12470</v>
      </c>
      <c r="P963" s="77" t="s">
        <v>5119</v>
      </c>
      <c r="Q963" s="77" t="s">
        <v>30</v>
      </c>
      <c r="R963" s="77" t="s">
        <v>5117</v>
      </c>
      <c r="S963" s="77"/>
      <c r="T963" s="77"/>
      <c r="U963" s="77" t="s">
        <v>11552</v>
      </c>
      <c r="V963" s="74" t="s">
        <v>97</v>
      </c>
      <c r="W963" s="100"/>
      <c r="X963" s="99"/>
      <c r="Y963" s="99"/>
      <c r="Z963" s="100"/>
      <c r="AA963" s="99" t="s">
        <v>5122</v>
      </c>
      <c r="AB963" s="99"/>
      <c r="AC963" s="100" t="s">
        <v>5120</v>
      </c>
      <c r="AD963" s="100" t="s">
        <v>5121</v>
      </c>
      <c r="AE963" s="83"/>
      <c r="AF963" s="54"/>
      <c r="AG963" s="78" t="s">
        <v>10997</v>
      </c>
      <c r="AH963" s="77" t="s">
        <v>20</v>
      </c>
      <c r="AI963" s="77" t="s">
        <v>305</v>
      </c>
      <c r="AJ963" s="77" t="s">
        <v>306</v>
      </c>
      <c r="AK963" s="77" t="s">
        <v>307</v>
      </c>
      <c r="AL963" s="77" t="s">
        <v>815</v>
      </c>
      <c r="AM963" s="77" t="s">
        <v>25</v>
      </c>
      <c r="AN963" s="77" t="s">
        <v>309</v>
      </c>
      <c r="AO963" s="77" t="s">
        <v>310</v>
      </c>
      <c r="AP963" s="77" t="s">
        <v>311</v>
      </c>
      <c r="AQ963" s="77"/>
      <c r="AR963" s="79">
        <f>COUNTIF('Jalon + top _horaire passage'!A:A,A963)+IF(W963&lt;&gt;"",COUNTIF('Jalon + top _horaire passage'!A:A,W963),0)+IF(X963&lt;&gt;"",COUNTIF('Jalon + top _horaire passage'!A:A,X963),0)+IF(Y963&lt;&gt;"",COUNTIF('Jalon + top _horaire passage'!A:A,Y963),0)+IF(AA963&lt;&gt;"",COUNTIF('Jalon + top _horaire passage'!A:A,AA963),0)+IF(AB963&lt;&gt;"",COUNTIF('Jalon + top _horaire passage'!A:A,AB963),0)+IF(AD963&lt;&gt;"",COUNTIF('Jalon + top _horaire passage'!A:A,AD963),0)</f>
        <v>0</v>
      </c>
    </row>
    <row r="964" spans="1:44" x14ac:dyDescent="0.3">
      <c r="A964" s="77" t="s">
        <v>5123</v>
      </c>
      <c r="B964" s="159" t="s">
        <v>5124</v>
      </c>
      <c r="C964" s="78" t="s">
        <v>199</v>
      </c>
      <c r="D964" s="77" t="s">
        <v>42</v>
      </c>
      <c r="E964" s="77" t="s">
        <v>5123</v>
      </c>
      <c r="F964" s="77" t="s">
        <v>12395</v>
      </c>
      <c r="G964" s="77" t="s">
        <v>3397</v>
      </c>
      <c r="H964" s="77" t="s">
        <v>44</v>
      </c>
      <c r="I964" s="77" t="s">
        <v>17</v>
      </c>
      <c r="J964" s="77" t="s">
        <v>237</v>
      </c>
      <c r="K964" s="78" t="s">
        <v>34</v>
      </c>
      <c r="L964" s="77" t="s">
        <v>98</v>
      </c>
      <c r="M964" s="74" t="s">
        <v>12473</v>
      </c>
      <c r="N964" s="74" t="s">
        <v>13</v>
      </c>
      <c r="O964" s="159"/>
      <c r="P964" s="77" t="s">
        <v>5125</v>
      </c>
      <c r="Q964" s="77" t="s">
        <v>30</v>
      </c>
      <c r="R964" s="77" t="s">
        <v>5123</v>
      </c>
      <c r="S964" s="77"/>
      <c r="T964" s="77"/>
      <c r="U964" s="77" t="s">
        <v>5126</v>
      </c>
      <c r="V964" s="74" t="s">
        <v>97</v>
      </c>
      <c r="W964" s="100"/>
      <c r="X964" s="99"/>
      <c r="Y964" s="99"/>
      <c r="Z964" s="100"/>
      <c r="AA964" s="99" t="s">
        <v>5129</v>
      </c>
      <c r="AB964" s="99"/>
      <c r="AC964" s="100" t="s">
        <v>5127</v>
      </c>
      <c r="AD964" s="100" t="s">
        <v>5128</v>
      </c>
      <c r="AE964" s="83"/>
      <c r="AF964" s="54"/>
      <c r="AG964" s="78" t="s">
        <v>10997</v>
      </c>
      <c r="AH964" s="77" t="s">
        <v>20</v>
      </c>
      <c r="AI964" s="77" t="s">
        <v>21</v>
      </c>
      <c r="AJ964" s="77" t="s">
        <v>22</v>
      </c>
      <c r="AK964" s="77" t="s">
        <v>200</v>
      </c>
      <c r="AL964" s="77" t="s">
        <v>201</v>
      </c>
      <c r="AM964" s="77" t="s">
        <v>25</v>
      </c>
      <c r="AN964" s="77" t="s">
        <v>202</v>
      </c>
      <c r="AO964" s="77" t="s">
        <v>203</v>
      </c>
      <c r="AP964" s="77" t="s">
        <v>204</v>
      </c>
      <c r="AQ964" s="77"/>
      <c r="AR964" s="79">
        <f>COUNTIF('Jalon + top _horaire passage'!A:A,A964)+IF(W964&lt;&gt;"",COUNTIF('Jalon + top _horaire passage'!A:A,W964),0)+IF(X964&lt;&gt;"",COUNTIF('Jalon + top _horaire passage'!A:A,X964),0)+IF(Y964&lt;&gt;"",COUNTIF('Jalon + top _horaire passage'!A:A,Y964),0)+IF(AA964&lt;&gt;"",COUNTIF('Jalon + top _horaire passage'!A:A,AA964),0)+IF(AB964&lt;&gt;"",COUNTIF('Jalon + top _horaire passage'!A:A,AB964),0)+IF(AD964&lt;&gt;"",COUNTIF('Jalon + top _horaire passage'!A:A,AD964),0)</f>
        <v>0</v>
      </c>
    </row>
    <row r="965" spans="1:44" x14ac:dyDescent="0.3">
      <c r="A965" s="77" t="s">
        <v>5130</v>
      </c>
      <c r="B965" s="159" t="s">
        <v>5131</v>
      </c>
      <c r="C965" s="78" t="s">
        <v>199</v>
      </c>
      <c r="D965" s="77" t="s">
        <v>42</v>
      </c>
      <c r="E965" s="77" t="s">
        <v>5130</v>
      </c>
      <c r="F965" s="77" t="s">
        <v>12395</v>
      </c>
      <c r="G965" s="77" t="s">
        <v>3397</v>
      </c>
      <c r="H965" s="77" t="s">
        <v>44</v>
      </c>
      <c r="I965" s="77" t="s">
        <v>17</v>
      </c>
      <c r="J965" s="77" t="s">
        <v>237</v>
      </c>
      <c r="K965" s="78" t="s">
        <v>34</v>
      </c>
      <c r="L965" s="77" t="s">
        <v>98</v>
      </c>
      <c r="M965" s="74" t="s">
        <v>12473</v>
      </c>
      <c r="N965" s="74" t="s">
        <v>13</v>
      </c>
      <c r="O965" s="159"/>
      <c r="P965" s="77" t="s">
        <v>5125</v>
      </c>
      <c r="Q965" s="77" t="s">
        <v>30</v>
      </c>
      <c r="R965" s="77" t="s">
        <v>5130</v>
      </c>
      <c r="S965" s="77"/>
      <c r="T965" s="77"/>
      <c r="U965" s="77" t="s">
        <v>5132</v>
      </c>
      <c r="V965" s="74" t="s">
        <v>97</v>
      </c>
      <c r="W965" s="100"/>
      <c r="X965" s="99"/>
      <c r="Y965" s="99"/>
      <c r="Z965" s="100"/>
      <c r="AA965" s="99" t="s">
        <v>5135</v>
      </c>
      <c r="AB965" s="99"/>
      <c r="AC965" s="100" t="s">
        <v>5133</v>
      </c>
      <c r="AD965" s="100" t="s">
        <v>5134</v>
      </c>
      <c r="AE965" s="83"/>
      <c r="AF965" s="54"/>
      <c r="AG965" s="78" t="s">
        <v>10997</v>
      </c>
      <c r="AH965" s="77" t="s">
        <v>20</v>
      </c>
      <c r="AI965" s="77" t="s">
        <v>21</v>
      </c>
      <c r="AJ965" s="77" t="s">
        <v>22</v>
      </c>
      <c r="AK965" s="77" t="s">
        <v>200</v>
      </c>
      <c r="AL965" s="77" t="s">
        <v>201</v>
      </c>
      <c r="AM965" s="77" t="s">
        <v>25</v>
      </c>
      <c r="AN965" s="77" t="s">
        <v>202</v>
      </c>
      <c r="AO965" s="77" t="s">
        <v>203</v>
      </c>
      <c r="AP965" s="77" t="s">
        <v>204</v>
      </c>
      <c r="AQ965" s="77"/>
      <c r="AR965" s="79">
        <f>COUNTIF('Jalon + top _horaire passage'!A:A,A965)+IF(W965&lt;&gt;"",COUNTIF('Jalon + top _horaire passage'!A:A,W965),0)+IF(X965&lt;&gt;"",COUNTIF('Jalon + top _horaire passage'!A:A,X965),0)+IF(Y965&lt;&gt;"",COUNTIF('Jalon + top _horaire passage'!A:A,Y965),0)+IF(AA965&lt;&gt;"",COUNTIF('Jalon + top _horaire passage'!A:A,AA965),0)+IF(AB965&lt;&gt;"",COUNTIF('Jalon + top _horaire passage'!A:A,AB965),0)+IF(AD965&lt;&gt;"",COUNTIF('Jalon + top _horaire passage'!A:A,AD965),0)</f>
        <v>0</v>
      </c>
    </row>
    <row r="966" spans="1:44" x14ac:dyDescent="0.3">
      <c r="A966" s="77" t="s">
        <v>5136</v>
      </c>
      <c r="B966" s="159" t="s">
        <v>5137</v>
      </c>
      <c r="C966" s="78" t="s">
        <v>199</v>
      </c>
      <c r="D966" s="77" t="s">
        <v>42</v>
      </c>
      <c r="E966" s="77" t="s">
        <v>5136</v>
      </c>
      <c r="F966" s="77" t="s">
        <v>12395</v>
      </c>
      <c r="G966" s="77" t="s">
        <v>3397</v>
      </c>
      <c r="H966" s="77" t="s">
        <v>44</v>
      </c>
      <c r="I966" s="77" t="s">
        <v>17</v>
      </c>
      <c r="J966" s="77" t="s">
        <v>19</v>
      </c>
      <c r="K966" s="78" t="s">
        <v>34</v>
      </c>
      <c r="L966" s="77" t="s">
        <v>98</v>
      </c>
      <c r="M966" s="74" t="s">
        <v>12473</v>
      </c>
      <c r="N966" s="74" t="s">
        <v>13</v>
      </c>
      <c r="O966" s="159"/>
      <c r="P966" s="77" t="s">
        <v>5138</v>
      </c>
      <c r="Q966" s="77" t="s">
        <v>30</v>
      </c>
      <c r="R966" s="77" t="s">
        <v>5136</v>
      </c>
      <c r="S966" s="77"/>
      <c r="T966" s="77"/>
      <c r="U966" s="77" t="s">
        <v>11553</v>
      </c>
      <c r="V966" s="74" t="s">
        <v>97</v>
      </c>
      <c r="W966" s="100"/>
      <c r="X966" s="99"/>
      <c r="Y966" s="99"/>
      <c r="Z966" s="100"/>
      <c r="AA966" s="99" t="s">
        <v>5141</v>
      </c>
      <c r="AB966" s="99"/>
      <c r="AC966" s="100" t="s">
        <v>5139</v>
      </c>
      <c r="AD966" s="100" t="s">
        <v>5140</v>
      </c>
      <c r="AE966" s="83"/>
      <c r="AF966" s="54"/>
      <c r="AG966" s="78" t="s">
        <v>10997</v>
      </c>
      <c r="AH966" s="77" t="s">
        <v>20</v>
      </c>
      <c r="AI966" s="77" t="s">
        <v>21</v>
      </c>
      <c r="AJ966" s="77" t="s">
        <v>22</v>
      </c>
      <c r="AK966" s="77" t="s">
        <v>200</v>
      </c>
      <c r="AL966" s="77" t="s">
        <v>201</v>
      </c>
      <c r="AM966" s="77" t="s">
        <v>25</v>
      </c>
      <c r="AN966" s="77" t="s">
        <v>202</v>
      </c>
      <c r="AO966" s="77" t="s">
        <v>203</v>
      </c>
      <c r="AP966" s="77" t="s">
        <v>204</v>
      </c>
      <c r="AQ966" s="77"/>
      <c r="AR966" s="79">
        <f>COUNTIF('Jalon + top _horaire passage'!A:A,A966)+IF(W966&lt;&gt;"",COUNTIF('Jalon + top _horaire passage'!A:A,W966),0)+IF(X966&lt;&gt;"",COUNTIF('Jalon + top _horaire passage'!A:A,X966),0)+IF(Y966&lt;&gt;"",COUNTIF('Jalon + top _horaire passage'!A:A,Y966),0)+IF(AA966&lt;&gt;"",COUNTIF('Jalon + top _horaire passage'!A:A,AA966),0)+IF(AB966&lt;&gt;"",COUNTIF('Jalon + top _horaire passage'!A:A,AB966),0)+IF(AD966&lt;&gt;"",COUNTIF('Jalon + top _horaire passage'!A:A,AD966),0)</f>
        <v>0</v>
      </c>
    </row>
    <row r="967" spans="1:44" x14ac:dyDescent="0.3">
      <c r="A967" s="77" t="s">
        <v>5142</v>
      </c>
      <c r="B967" s="159" t="s">
        <v>5143</v>
      </c>
      <c r="C967" s="78" t="s">
        <v>199</v>
      </c>
      <c r="D967" s="77" t="s">
        <v>9</v>
      </c>
      <c r="E967" s="77" t="s">
        <v>5142</v>
      </c>
      <c r="F967" s="77" t="s">
        <v>12395</v>
      </c>
      <c r="G967" s="77" t="s">
        <v>3397</v>
      </c>
      <c r="H967" s="77" t="s">
        <v>44</v>
      </c>
      <c r="I967" s="77" t="s">
        <v>17</v>
      </c>
      <c r="J967" s="77" t="s">
        <v>19</v>
      </c>
      <c r="K967" s="78" t="s">
        <v>18</v>
      </c>
      <c r="L967" s="77" t="s">
        <v>98</v>
      </c>
      <c r="M967" s="74" t="s">
        <v>12473</v>
      </c>
      <c r="N967" s="74" t="s">
        <v>10986</v>
      </c>
      <c r="O967" s="159"/>
      <c r="P967" s="77"/>
      <c r="Q967" s="77" t="s">
        <v>30</v>
      </c>
      <c r="R967" s="77" t="s">
        <v>5142</v>
      </c>
      <c r="S967" s="77"/>
      <c r="T967" s="77"/>
      <c r="U967" s="77" t="s">
        <v>5144</v>
      </c>
      <c r="V967" s="74" t="s">
        <v>97</v>
      </c>
      <c r="W967" s="100"/>
      <c r="X967" s="99"/>
      <c r="Y967" s="99"/>
      <c r="Z967" s="100"/>
      <c r="AA967" s="99" t="s">
        <v>5147</v>
      </c>
      <c r="AB967" s="99"/>
      <c r="AC967" s="100" t="s">
        <v>5145</v>
      </c>
      <c r="AD967" s="100" t="s">
        <v>5146</v>
      </c>
      <c r="AE967" s="83"/>
      <c r="AF967" s="54"/>
      <c r="AG967" s="78" t="s">
        <v>10997</v>
      </c>
      <c r="AH967" s="77" t="s">
        <v>20</v>
      </c>
      <c r="AI967" s="77" t="s">
        <v>21</v>
      </c>
      <c r="AJ967" s="77" t="s">
        <v>22</v>
      </c>
      <c r="AK967" s="77" t="s">
        <v>200</v>
      </c>
      <c r="AL967" s="77" t="s">
        <v>201</v>
      </c>
      <c r="AM967" s="77" t="s">
        <v>25</v>
      </c>
      <c r="AN967" s="77" t="s">
        <v>202</v>
      </c>
      <c r="AO967" s="77" t="s">
        <v>203</v>
      </c>
      <c r="AP967" s="77" t="s">
        <v>204</v>
      </c>
      <c r="AQ967" s="77"/>
      <c r="AR967" s="79">
        <f>COUNTIF('Jalon + top _horaire passage'!A:A,A967)+IF(W967&lt;&gt;"",COUNTIF('Jalon + top _horaire passage'!A:A,W967),0)+IF(X967&lt;&gt;"",COUNTIF('Jalon + top _horaire passage'!A:A,X967),0)+IF(Y967&lt;&gt;"",COUNTIF('Jalon + top _horaire passage'!A:A,Y967),0)+IF(AA967&lt;&gt;"",COUNTIF('Jalon + top _horaire passage'!A:A,AA967),0)+IF(AB967&lt;&gt;"",COUNTIF('Jalon + top _horaire passage'!A:A,AB967),0)+IF(AD967&lt;&gt;"",COUNTIF('Jalon + top _horaire passage'!A:A,AD967),0)</f>
        <v>0</v>
      </c>
    </row>
    <row r="968" spans="1:44" x14ac:dyDescent="0.3">
      <c r="A968" s="77" t="s">
        <v>5148</v>
      </c>
      <c r="B968" s="159" t="s">
        <v>5149</v>
      </c>
      <c r="C968" s="78" t="s">
        <v>199</v>
      </c>
      <c r="D968" s="77" t="s">
        <v>42</v>
      </c>
      <c r="E968" s="77" t="s">
        <v>5148</v>
      </c>
      <c r="F968" s="77" t="s">
        <v>12395</v>
      </c>
      <c r="G968" s="77" t="s">
        <v>3397</v>
      </c>
      <c r="H968" s="77" t="s">
        <v>44</v>
      </c>
      <c r="I968" s="77" t="s">
        <v>17</v>
      </c>
      <c r="J968" s="77" t="s">
        <v>237</v>
      </c>
      <c r="K968" s="78" t="s">
        <v>34</v>
      </c>
      <c r="L968" s="77" t="s">
        <v>98</v>
      </c>
      <c r="M968" s="74" t="s">
        <v>12473</v>
      </c>
      <c r="N968" s="74" t="s">
        <v>13</v>
      </c>
      <c r="O968" s="159"/>
      <c r="P968" s="77" t="s">
        <v>5125</v>
      </c>
      <c r="Q968" s="77" t="s">
        <v>30</v>
      </c>
      <c r="R968" s="77" t="s">
        <v>5148</v>
      </c>
      <c r="S968" s="77"/>
      <c r="T968" s="77"/>
      <c r="U968" s="77" t="s">
        <v>5150</v>
      </c>
      <c r="V968" s="74" t="s">
        <v>97</v>
      </c>
      <c r="W968" s="100"/>
      <c r="X968" s="99"/>
      <c r="Y968" s="99"/>
      <c r="Z968" s="100"/>
      <c r="AA968" s="99" t="s">
        <v>5153</v>
      </c>
      <c r="AB968" s="99"/>
      <c r="AC968" s="100" t="s">
        <v>5151</v>
      </c>
      <c r="AD968" s="100" t="s">
        <v>5152</v>
      </c>
      <c r="AE968" s="83"/>
      <c r="AF968" s="54"/>
      <c r="AG968" s="78" t="s">
        <v>10997</v>
      </c>
      <c r="AH968" s="77" t="s">
        <v>20</v>
      </c>
      <c r="AI968" s="77" t="s">
        <v>21</v>
      </c>
      <c r="AJ968" s="77" t="s">
        <v>22</v>
      </c>
      <c r="AK968" s="77" t="s">
        <v>200</v>
      </c>
      <c r="AL968" s="77" t="s">
        <v>201</v>
      </c>
      <c r="AM968" s="77" t="s">
        <v>25</v>
      </c>
      <c r="AN968" s="77" t="s">
        <v>202</v>
      </c>
      <c r="AO968" s="77" t="s">
        <v>203</v>
      </c>
      <c r="AP968" s="77" t="s">
        <v>204</v>
      </c>
      <c r="AQ968" s="77"/>
      <c r="AR968" s="79">
        <f>COUNTIF('Jalon + top _horaire passage'!A:A,A968)+IF(W968&lt;&gt;"",COUNTIF('Jalon + top _horaire passage'!A:A,W968),0)+IF(X968&lt;&gt;"",COUNTIF('Jalon + top _horaire passage'!A:A,X968),0)+IF(Y968&lt;&gt;"",COUNTIF('Jalon + top _horaire passage'!A:A,Y968),0)+IF(AA968&lt;&gt;"",COUNTIF('Jalon + top _horaire passage'!A:A,AA968),0)+IF(AB968&lt;&gt;"",COUNTIF('Jalon + top _horaire passage'!A:A,AB968),0)+IF(AD968&lt;&gt;"",COUNTIF('Jalon + top _horaire passage'!A:A,AD968),0)</f>
        <v>0</v>
      </c>
    </row>
    <row r="969" spans="1:44" x14ac:dyDescent="0.3">
      <c r="A969" s="77" t="s">
        <v>5154</v>
      </c>
      <c r="B969" s="159" t="s">
        <v>5155</v>
      </c>
      <c r="C969" s="78" t="s">
        <v>199</v>
      </c>
      <c r="D969" s="77" t="s">
        <v>42</v>
      </c>
      <c r="E969" s="77" t="s">
        <v>5154</v>
      </c>
      <c r="F969" s="77" t="s">
        <v>12395</v>
      </c>
      <c r="G969" s="77" t="s">
        <v>3397</v>
      </c>
      <c r="H969" s="77" t="s">
        <v>44</v>
      </c>
      <c r="I969" s="77" t="s">
        <v>17</v>
      </c>
      <c r="J969" s="77" t="s">
        <v>19</v>
      </c>
      <c r="K969" s="78" t="s">
        <v>34</v>
      </c>
      <c r="L969" s="77" t="s">
        <v>15</v>
      </c>
      <c r="M969" s="74" t="s">
        <v>12473</v>
      </c>
      <c r="N969" s="74" t="s">
        <v>13</v>
      </c>
      <c r="O969" s="159"/>
      <c r="P969" s="77" t="s">
        <v>5156</v>
      </c>
      <c r="Q969" s="77" t="s">
        <v>30</v>
      </c>
      <c r="R969" s="77" t="s">
        <v>5154</v>
      </c>
      <c r="S969" s="77"/>
      <c r="T969" s="77"/>
      <c r="U969" s="77" t="s">
        <v>10849</v>
      </c>
      <c r="V969" s="74" t="s">
        <v>97</v>
      </c>
      <c r="W969" s="100"/>
      <c r="X969" s="99"/>
      <c r="Y969" s="99"/>
      <c r="Z969" s="100"/>
      <c r="AA969" s="99" t="s">
        <v>5159</v>
      </c>
      <c r="AB969" s="99"/>
      <c r="AC969" s="100" t="s">
        <v>5157</v>
      </c>
      <c r="AD969" s="100" t="s">
        <v>5158</v>
      </c>
      <c r="AE969" s="83"/>
      <c r="AF969" s="54"/>
      <c r="AG969" s="78" t="s">
        <v>10999</v>
      </c>
      <c r="AH969" s="77" t="s">
        <v>20</v>
      </c>
      <c r="AI969" s="77" t="s">
        <v>21</v>
      </c>
      <c r="AJ969" s="77" t="s">
        <v>22</v>
      </c>
      <c r="AK969" s="77" t="s">
        <v>200</v>
      </c>
      <c r="AL969" s="77" t="s">
        <v>201</v>
      </c>
      <c r="AM969" s="77" t="s">
        <v>25</v>
      </c>
      <c r="AN969" s="77" t="s">
        <v>202</v>
      </c>
      <c r="AO969" s="77" t="s">
        <v>203</v>
      </c>
      <c r="AP969" s="77" t="s">
        <v>204</v>
      </c>
      <c r="AQ969" s="77"/>
      <c r="AR969" s="79">
        <f>COUNTIF('Jalon + top _horaire passage'!A:A,A969)+IF(W969&lt;&gt;"",COUNTIF('Jalon + top _horaire passage'!A:A,W969),0)+IF(X969&lt;&gt;"",COUNTIF('Jalon + top _horaire passage'!A:A,X969),0)+IF(Y969&lt;&gt;"",COUNTIF('Jalon + top _horaire passage'!A:A,Y969),0)+IF(AA969&lt;&gt;"",COUNTIF('Jalon + top _horaire passage'!A:A,AA969),0)+IF(AB969&lt;&gt;"",COUNTIF('Jalon + top _horaire passage'!A:A,AB969),0)+IF(AD969&lt;&gt;"",COUNTIF('Jalon + top _horaire passage'!A:A,AD969),0)</f>
        <v>0</v>
      </c>
    </row>
    <row r="970" spans="1:44" x14ac:dyDescent="0.3">
      <c r="A970" s="77" t="s">
        <v>5160</v>
      </c>
      <c r="B970" s="159" t="s">
        <v>5161</v>
      </c>
      <c r="C970" s="78" t="s">
        <v>353</v>
      </c>
      <c r="D970" s="77" t="s">
        <v>629</v>
      </c>
      <c r="E970" s="77" t="s">
        <v>5160</v>
      </c>
      <c r="F970" s="77" t="s">
        <v>12363</v>
      </c>
      <c r="G970" s="77" t="s">
        <v>1756</v>
      </c>
      <c r="H970" s="77" t="s">
        <v>44</v>
      </c>
      <c r="I970" s="77" t="s">
        <v>166</v>
      </c>
      <c r="J970" s="77" t="s">
        <v>237</v>
      </c>
      <c r="K970" s="78" t="s">
        <v>18</v>
      </c>
      <c r="L970" s="77" t="s">
        <v>98</v>
      </c>
      <c r="M970" s="74" t="s">
        <v>12475</v>
      </c>
      <c r="N970" s="74" t="s">
        <v>10986</v>
      </c>
      <c r="O970" s="159"/>
      <c r="P970" s="77"/>
      <c r="Q970" s="77" t="s">
        <v>30</v>
      </c>
      <c r="R970" s="77" t="s">
        <v>5160</v>
      </c>
      <c r="S970" s="77"/>
      <c r="T970" s="77"/>
      <c r="U970" s="77" t="s">
        <v>11720</v>
      </c>
      <c r="V970" s="74" t="s">
        <v>97</v>
      </c>
      <c r="W970" s="100"/>
      <c r="X970" s="99"/>
      <c r="Y970" s="99"/>
      <c r="Z970" s="100"/>
      <c r="AA970" s="99" t="s">
        <v>5164</v>
      </c>
      <c r="AB970" s="99"/>
      <c r="AC970" s="100" t="s">
        <v>5162</v>
      </c>
      <c r="AD970" s="100" t="s">
        <v>5163</v>
      </c>
      <c r="AE970" s="83"/>
      <c r="AF970" s="54"/>
      <c r="AG970" s="78" t="s">
        <v>10997</v>
      </c>
      <c r="AH970" s="77" t="s">
        <v>354</v>
      </c>
      <c r="AI970" s="77" t="s">
        <v>355</v>
      </c>
      <c r="AJ970" s="77" t="s">
        <v>356</v>
      </c>
      <c r="AK970" s="77" t="s">
        <v>624</v>
      </c>
      <c r="AL970" s="77" t="s">
        <v>625</v>
      </c>
      <c r="AM970" s="77" t="s">
        <v>170</v>
      </c>
      <c r="AN970" s="77" t="s">
        <v>359</v>
      </c>
      <c r="AO970" s="77" t="s">
        <v>626</v>
      </c>
      <c r="AP970" s="77" t="s">
        <v>627</v>
      </c>
      <c r="AQ970" s="77"/>
      <c r="AR970" s="79">
        <f>COUNTIF('Jalon + top _horaire passage'!A:A,A970)+IF(W970&lt;&gt;"",COUNTIF('Jalon + top _horaire passage'!A:A,W970),0)+IF(X970&lt;&gt;"",COUNTIF('Jalon + top _horaire passage'!A:A,X970),0)+IF(Y970&lt;&gt;"",COUNTIF('Jalon + top _horaire passage'!A:A,Y970),0)+IF(AA970&lt;&gt;"",COUNTIF('Jalon + top _horaire passage'!A:A,AA970),0)+IF(AB970&lt;&gt;"",COUNTIF('Jalon + top _horaire passage'!A:A,AB970),0)+IF(AD970&lt;&gt;"",COUNTIF('Jalon + top _horaire passage'!A:A,AD970),0)</f>
        <v>0</v>
      </c>
    </row>
    <row r="971" spans="1:44" x14ac:dyDescent="0.3">
      <c r="A971" s="77" t="s">
        <v>5165</v>
      </c>
      <c r="B971" s="159" t="s">
        <v>5166</v>
      </c>
      <c r="C971" s="78" t="s">
        <v>353</v>
      </c>
      <c r="D971" s="77" t="s">
        <v>629</v>
      </c>
      <c r="E971" s="77" t="s">
        <v>5165</v>
      </c>
      <c r="F971" s="77" t="s">
        <v>12363</v>
      </c>
      <c r="G971" s="77" t="s">
        <v>1756</v>
      </c>
      <c r="H971" s="77" t="s">
        <v>44</v>
      </c>
      <c r="I971" s="77" t="s">
        <v>166</v>
      </c>
      <c r="J971" s="77" t="s">
        <v>19</v>
      </c>
      <c r="K971" s="78" t="s">
        <v>18</v>
      </c>
      <c r="L971" s="77" t="s">
        <v>98</v>
      </c>
      <c r="M971" s="74" t="s">
        <v>12475</v>
      </c>
      <c r="N971" s="74" t="s">
        <v>10986</v>
      </c>
      <c r="O971" s="159"/>
      <c r="P971" s="77"/>
      <c r="Q971" s="77" t="s">
        <v>30</v>
      </c>
      <c r="R971" s="77" t="s">
        <v>5165</v>
      </c>
      <c r="S971" s="77"/>
      <c r="T971" s="77"/>
      <c r="U971" s="77" t="s">
        <v>11721</v>
      </c>
      <c r="V971" s="74" t="s">
        <v>97</v>
      </c>
      <c r="W971" s="100"/>
      <c r="X971" s="99"/>
      <c r="Y971" s="99"/>
      <c r="Z971" s="100"/>
      <c r="AA971" s="99" t="s">
        <v>5169</v>
      </c>
      <c r="AB971" s="99"/>
      <c r="AC971" s="100" t="s">
        <v>5167</v>
      </c>
      <c r="AD971" s="100" t="s">
        <v>5168</v>
      </c>
      <c r="AE971" s="83"/>
      <c r="AF971" s="54"/>
      <c r="AG971" s="78" t="s">
        <v>10997</v>
      </c>
      <c r="AH971" s="77" t="s">
        <v>354</v>
      </c>
      <c r="AI971" s="77" t="s">
        <v>355</v>
      </c>
      <c r="AJ971" s="77" t="s">
        <v>356</v>
      </c>
      <c r="AK971" s="77" t="s">
        <v>624</v>
      </c>
      <c r="AL971" s="77" t="s">
        <v>625</v>
      </c>
      <c r="AM971" s="77" t="s">
        <v>170</v>
      </c>
      <c r="AN971" s="77" t="s">
        <v>359</v>
      </c>
      <c r="AO971" s="77" t="s">
        <v>626</v>
      </c>
      <c r="AP971" s="77" t="s">
        <v>627</v>
      </c>
      <c r="AQ971" s="77"/>
      <c r="AR971" s="79">
        <f>COUNTIF('Jalon + top _horaire passage'!A:A,A971)+IF(W971&lt;&gt;"",COUNTIF('Jalon + top _horaire passage'!A:A,W971),0)+IF(X971&lt;&gt;"",COUNTIF('Jalon + top _horaire passage'!A:A,X971),0)+IF(Y971&lt;&gt;"",COUNTIF('Jalon + top _horaire passage'!A:A,Y971),0)+IF(AA971&lt;&gt;"",COUNTIF('Jalon + top _horaire passage'!A:A,AA971),0)+IF(AB971&lt;&gt;"",COUNTIF('Jalon + top _horaire passage'!A:A,AB971),0)+IF(AD971&lt;&gt;"",COUNTIF('Jalon + top _horaire passage'!A:A,AD971),0)</f>
        <v>0</v>
      </c>
    </row>
    <row r="972" spans="1:44" x14ac:dyDescent="0.3">
      <c r="A972" s="77" t="s">
        <v>5170</v>
      </c>
      <c r="B972" s="159" t="s">
        <v>5171</v>
      </c>
      <c r="C972" s="78" t="s">
        <v>40</v>
      </c>
      <c r="D972" s="77" t="s">
        <v>42</v>
      </c>
      <c r="E972" s="77" t="s">
        <v>5170</v>
      </c>
      <c r="F972" s="77" t="s">
        <v>2228</v>
      </c>
      <c r="G972" s="77" t="s">
        <v>639</v>
      </c>
      <c r="H972" s="77" t="s">
        <v>44</v>
      </c>
      <c r="I972" s="77" t="s">
        <v>39</v>
      </c>
      <c r="J972" s="77" t="s">
        <v>19</v>
      </c>
      <c r="K972" s="78" t="s">
        <v>34</v>
      </c>
      <c r="L972" s="77" t="s">
        <v>98</v>
      </c>
      <c r="M972" s="74" t="s">
        <v>12474</v>
      </c>
      <c r="N972" s="74" t="s">
        <v>12032</v>
      </c>
      <c r="O972" s="159"/>
      <c r="P972" s="77" t="s">
        <v>5172</v>
      </c>
      <c r="Q972" s="77" t="s">
        <v>30</v>
      </c>
      <c r="R972" s="77" t="s">
        <v>5170</v>
      </c>
      <c r="S972" s="77"/>
      <c r="T972" s="77"/>
      <c r="U972" s="77" t="s">
        <v>11391</v>
      </c>
      <c r="V972" s="74" t="s">
        <v>97</v>
      </c>
      <c r="W972" s="100"/>
      <c r="X972" s="99"/>
      <c r="Y972" s="99"/>
      <c r="Z972" s="100"/>
      <c r="AA972" s="99" t="s">
        <v>5176</v>
      </c>
      <c r="AB972" s="99"/>
      <c r="AC972" s="100" t="s">
        <v>5174</v>
      </c>
      <c r="AD972" s="100" t="s">
        <v>5175</v>
      </c>
      <c r="AE972" s="83"/>
      <c r="AF972" s="54"/>
      <c r="AG972" s="78" t="s">
        <v>10997</v>
      </c>
      <c r="AH972" s="77" t="s">
        <v>20</v>
      </c>
      <c r="AI972" s="77" t="s">
        <v>21</v>
      </c>
      <c r="AJ972" s="77" t="s">
        <v>46</v>
      </c>
      <c r="AK972" s="77" t="s">
        <v>47</v>
      </c>
      <c r="AL972" s="77" t="s">
        <v>48</v>
      </c>
      <c r="AM972" s="77" t="s">
        <v>25</v>
      </c>
      <c r="AN972" s="77" t="s">
        <v>49</v>
      </c>
      <c r="AO972" s="77" t="s">
        <v>50</v>
      </c>
      <c r="AP972" s="77" t="s">
        <v>51</v>
      </c>
      <c r="AQ972" s="77"/>
      <c r="AR972" s="79">
        <f>COUNTIF('Jalon + top _horaire passage'!A:A,A972)+IF(W972&lt;&gt;"",COUNTIF('Jalon + top _horaire passage'!A:A,W972),0)+IF(X972&lt;&gt;"",COUNTIF('Jalon + top _horaire passage'!A:A,X972),0)+IF(Y972&lt;&gt;"",COUNTIF('Jalon + top _horaire passage'!A:A,Y972),0)+IF(AA972&lt;&gt;"",COUNTIF('Jalon + top _horaire passage'!A:A,AA972),0)+IF(AB972&lt;&gt;"",COUNTIF('Jalon + top _horaire passage'!A:A,AB972),0)+IF(AD972&lt;&gt;"",COUNTIF('Jalon + top _horaire passage'!A:A,AD972),0)</f>
        <v>0</v>
      </c>
    </row>
    <row r="973" spans="1:44" x14ac:dyDescent="0.3">
      <c r="A973" s="77" t="s">
        <v>5177</v>
      </c>
      <c r="B973" s="159" t="s">
        <v>12</v>
      </c>
      <c r="C973" s="78" t="s">
        <v>5181</v>
      </c>
      <c r="D973" s="77" t="s">
        <v>42</v>
      </c>
      <c r="E973" s="77" t="s">
        <v>5177</v>
      </c>
      <c r="F973" s="77" t="s">
        <v>12408</v>
      </c>
      <c r="G973" s="77" t="s">
        <v>5178</v>
      </c>
      <c r="H973" s="77" t="s">
        <v>44</v>
      </c>
      <c r="I973" s="77" t="s">
        <v>17</v>
      </c>
      <c r="J973" s="77" t="s">
        <v>19</v>
      </c>
      <c r="K973" s="78" t="s">
        <v>34</v>
      </c>
      <c r="L973" s="77" t="s">
        <v>98</v>
      </c>
      <c r="M973" s="74" t="s">
        <v>12474</v>
      </c>
      <c r="N973" s="74" t="s">
        <v>13</v>
      </c>
      <c r="O973" s="159"/>
      <c r="P973" s="77" t="s">
        <v>5179</v>
      </c>
      <c r="Q973" s="77" t="s">
        <v>35</v>
      </c>
      <c r="R973" s="77" t="s">
        <v>5177</v>
      </c>
      <c r="S973" s="77"/>
      <c r="T973" s="77" t="s">
        <v>9241</v>
      </c>
      <c r="U973" s="77" t="s">
        <v>9241</v>
      </c>
      <c r="V973" s="74" t="s">
        <v>97</v>
      </c>
      <c r="W973" s="100"/>
      <c r="X973" s="99"/>
      <c r="Y973" s="99"/>
      <c r="Z973" s="100"/>
      <c r="AA973" s="99"/>
      <c r="AB973" s="99"/>
      <c r="AC973" s="100" t="s">
        <v>5177</v>
      </c>
      <c r="AD973" s="100" t="s">
        <v>5180</v>
      </c>
      <c r="AE973" s="83"/>
      <c r="AF973" s="54"/>
      <c r="AG973" s="78" t="s">
        <v>10997</v>
      </c>
      <c r="AH973" s="77" t="s">
        <v>222</v>
      </c>
      <c r="AI973" s="77" t="s">
        <v>223</v>
      </c>
      <c r="AJ973" s="77" t="s">
        <v>1342</v>
      </c>
      <c r="AK973" s="77" t="s">
        <v>5182</v>
      </c>
      <c r="AL973" s="77" t="s">
        <v>5183</v>
      </c>
      <c r="AM973" s="77" t="s">
        <v>25</v>
      </c>
      <c r="AN973" s="77" t="s">
        <v>5184</v>
      </c>
      <c r="AO973" s="77" t="s">
        <v>5182</v>
      </c>
      <c r="AP973" s="77" t="s">
        <v>5185</v>
      </c>
      <c r="AQ973" s="77"/>
      <c r="AR973" s="79">
        <f>COUNTIF('Jalon + top _horaire passage'!A:A,A973)+IF(W973&lt;&gt;"",COUNTIF('Jalon + top _horaire passage'!A:A,W973),0)+IF(X973&lt;&gt;"",COUNTIF('Jalon + top _horaire passage'!A:A,X973),0)+IF(Y973&lt;&gt;"",COUNTIF('Jalon + top _horaire passage'!A:A,Y973),0)+IF(AA973&lt;&gt;"",COUNTIF('Jalon + top _horaire passage'!A:A,AA973),0)+IF(AB973&lt;&gt;"",COUNTIF('Jalon + top _horaire passage'!A:A,AB973),0)+IF(AD973&lt;&gt;"",COUNTIF('Jalon + top _horaire passage'!A:A,AD973),0)</f>
        <v>0</v>
      </c>
    </row>
    <row r="974" spans="1:44" x14ac:dyDescent="0.3">
      <c r="A974" s="77" t="s">
        <v>5186</v>
      </c>
      <c r="B974" s="159" t="s">
        <v>12</v>
      </c>
      <c r="C974" s="78" t="s">
        <v>5181</v>
      </c>
      <c r="D974" s="77" t="s">
        <v>42</v>
      </c>
      <c r="E974" s="77" t="s">
        <v>5186</v>
      </c>
      <c r="F974" s="77" t="s">
        <v>12408</v>
      </c>
      <c r="G974" s="77" t="s">
        <v>5178</v>
      </c>
      <c r="H974" s="77" t="s">
        <v>44</v>
      </c>
      <c r="I974" s="77" t="s">
        <v>17</v>
      </c>
      <c r="J974" s="77" t="s">
        <v>19</v>
      </c>
      <c r="K974" s="78" t="s">
        <v>34</v>
      </c>
      <c r="L974" s="77" t="s">
        <v>98</v>
      </c>
      <c r="M974" s="74" t="s">
        <v>12474</v>
      </c>
      <c r="N974" s="74" t="s">
        <v>13</v>
      </c>
      <c r="O974" s="159"/>
      <c r="P974" s="77" t="s">
        <v>5187</v>
      </c>
      <c r="Q974" s="77" t="s">
        <v>35</v>
      </c>
      <c r="R974" s="77" t="s">
        <v>5186</v>
      </c>
      <c r="S974" s="77"/>
      <c r="T974" s="77" t="s">
        <v>9241</v>
      </c>
      <c r="U974" s="77" t="s">
        <v>9241</v>
      </c>
      <c r="V974" s="74" t="s">
        <v>97</v>
      </c>
      <c r="W974" s="100"/>
      <c r="X974" s="99"/>
      <c r="Y974" s="99"/>
      <c r="Z974" s="100"/>
      <c r="AA974" s="99"/>
      <c r="AB974" s="99"/>
      <c r="AC974" s="100" t="s">
        <v>5186</v>
      </c>
      <c r="AD974" s="100" t="s">
        <v>5188</v>
      </c>
      <c r="AE974" s="83"/>
      <c r="AF974" s="54"/>
      <c r="AG974" s="78" t="s">
        <v>10997</v>
      </c>
      <c r="AH974" s="77" t="s">
        <v>222</v>
      </c>
      <c r="AI974" s="77" t="s">
        <v>223</v>
      </c>
      <c r="AJ974" s="77" t="s">
        <v>1342</v>
      </c>
      <c r="AK974" s="77" t="s">
        <v>5182</v>
      </c>
      <c r="AL974" s="77" t="s">
        <v>5183</v>
      </c>
      <c r="AM974" s="77" t="s">
        <v>25</v>
      </c>
      <c r="AN974" s="77" t="s">
        <v>5184</v>
      </c>
      <c r="AO974" s="77" t="s">
        <v>5182</v>
      </c>
      <c r="AP974" s="77" t="s">
        <v>5185</v>
      </c>
      <c r="AQ974" s="77"/>
      <c r="AR974" s="79">
        <f>COUNTIF('Jalon + top _horaire passage'!A:A,A974)+IF(W974&lt;&gt;"",COUNTIF('Jalon + top _horaire passage'!A:A,W974),0)+IF(X974&lt;&gt;"",COUNTIF('Jalon + top _horaire passage'!A:A,X974),0)+IF(Y974&lt;&gt;"",COUNTIF('Jalon + top _horaire passage'!A:A,Y974),0)+IF(AA974&lt;&gt;"",COUNTIF('Jalon + top _horaire passage'!A:A,AA974),0)+IF(AB974&lt;&gt;"",COUNTIF('Jalon + top _horaire passage'!A:A,AB974),0)+IF(AD974&lt;&gt;"",COUNTIF('Jalon + top _horaire passage'!A:A,AD974),0)</f>
        <v>0</v>
      </c>
    </row>
    <row r="975" spans="1:44" x14ac:dyDescent="0.3">
      <c r="A975" s="77" t="s">
        <v>5189</v>
      </c>
      <c r="B975" s="159" t="s">
        <v>12705</v>
      </c>
      <c r="C975" s="78" t="s">
        <v>40</v>
      </c>
      <c r="D975" s="77" t="s">
        <v>42</v>
      </c>
      <c r="E975" s="77" t="s">
        <v>5189</v>
      </c>
      <c r="F975" s="77" t="s">
        <v>10315</v>
      </c>
      <c r="G975" s="77" t="s">
        <v>732</v>
      </c>
      <c r="H975" s="77" t="s">
        <v>44</v>
      </c>
      <c r="I975" s="77" t="s">
        <v>39</v>
      </c>
      <c r="J975" s="77" t="s">
        <v>19</v>
      </c>
      <c r="K975" s="78" t="s">
        <v>34</v>
      </c>
      <c r="L975" s="77" t="s">
        <v>98</v>
      </c>
      <c r="M975" s="74" t="s">
        <v>12475</v>
      </c>
      <c r="N975" s="74" t="s">
        <v>12032</v>
      </c>
      <c r="O975" s="159"/>
      <c r="P975" s="77" t="s">
        <v>5190</v>
      </c>
      <c r="Q975" s="77" t="s">
        <v>30</v>
      </c>
      <c r="R975" s="77" t="s">
        <v>5189</v>
      </c>
      <c r="S975" s="77"/>
      <c r="T975" s="77"/>
      <c r="U975" s="77" t="s">
        <v>11392</v>
      </c>
      <c r="V975" s="74" t="s">
        <v>97</v>
      </c>
      <c r="W975" s="100"/>
      <c r="X975" s="99"/>
      <c r="Y975" s="99"/>
      <c r="Z975" s="100"/>
      <c r="AA975" s="99" t="s">
        <v>5194</v>
      </c>
      <c r="AB975" s="99"/>
      <c r="AC975" s="100" t="s">
        <v>5192</v>
      </c>
      <c r="AD975" s="100" t="s">
        <v>5193</v>
      </c>
      <c r="AE975" s="83"/>
      <c r="AF975" s="54"/>
      <c r="AG975" s="78" t="s">
        <v>10997</v>
      </c>
      <c r="AH975" s="77" t="s">
        <v>20</v>
      </c>
      <c r="AI975" s="77" t="s">
        <v>21</v>
      </c>
      <c r="AJ975" s="77" t="s">
        <v>46</v>
      </c>
      <c r="AK975" s="77" t="s">
        <v>47</v>
      </c>
      <c r="AL975" s="77" t="s">
        <v>738</v>
      </c>
      <c r="AM975" s="77" t="s">
        <v>25</v>
      </c>
      <c r="AN975" s="77" t="s">
        <v>49</v>
      </c>
      <c r="AO975" s="77" t="s">
        <v>50</v>
      </c>
      <c r="AP975" s="77" t="s">
        <v>51</v>
      </c>
      <c r="AQ975" s="77"/>
      <c r="AR975" s="79">
        <f>COUNTIF('Jalon + top _horaire passage'!A:A,A975)+IF(W975&lt;&gt;"",COUNTIF('Jalon + top _horaire passage'!A:A,W975),0)+IF(X975&lt;&gt;"",COUNTIF('Jalon + top _horaire passage'!A:A,X975),0)+IF(Y975&lt;&gt;"",COUNTIF('Jalon + top _horaire passage'!A:A,Y975),0)+IF(AA975&lt;&gt;"",COUNTIF('Jalon + top _horaire passage'!A:A,AA975),0)+IF(AB975&lt;&gt;"",COUNTIF('Jalon + top _horaire passage'!A:A,AB975),0)+IF(AD975&lt;&gt;"",COUNTIF('Jalon + top _horaire passage'!A:A,AD975),0)</f>
        <v>0</v>
      </c>
    </row>
    <row r="976" spans="1:44" x14ac:dyDescent="0.3">
      <c r="A976" s="77" t="s">
        <v>5196</v>
      </c>
      <c r="B976" s="159" t="s">
        <v>5197</v>
      </c>
      <c r="C976" s="78" t="s">
        <v>16</v>
      </c>
      <c r="D976" s="77" t="s">
        <v>42</v>
      </c>
      <c r="E976" s="77" t="s">
        <v>5195</v>
      </c>
      <c r="F976" s="77" t="s">
        <v>9550</v>
      </c>
      <c r="G976" s="77" t="s">
        <v>12409</v>
      </c>
      <c r="H976" s="77" t="s">
        <v>44</v>
      </c>
      <c r="I976" s="77" t="s">
        <v>17</v>
      </c>
      <c r="J976" s="77" t="s">
        <v>571</v>
      </c>
      <c r="K976" s="78" t="s">
        <v>34</v>
      </c>
      <c r="L976" s="77" t="s">
        <v>98</v>
      </c>
      <c r="M976" s="74" t="s">
        <v>12473</v>
      </c>
      <c r="N976" s="74" t="s">
        <v>13</v>
      </c>
      <c r="O976" s="159" t="s">
        <v>12470</v>
      </c>
      <c r="P976" s="77" t="s">
        <v>5198</v>
      </c>
      <c r="Q976" s="77" t="s">
        <v>35</v>
      </c>
      <c r="R976" s="77" t="s">
        <v>5196</v>
      </c>
      <c r="S976" s="77"/>
      <c r="T976" s="77" t="s">
        <v>9241</v>
      </c>
      <c r="U976" s="77" t="s">
        <v>5195</v>
      </c>
      <c r="V976" s="74" t="s">
        <v>216</v>
      </c>
      <c r="W976" s="100"/>
      <c r="X976" s="99"/>
      <c r="Y976" s="99"/>
      <c r="Z976" s="100"/>
      <c r="AA976" s="99" t="s">
        <v>5203</v>
      </c>
      <c r="AB976" s="99"/>
      <c r="AC976" s="100" t="s">
        <v>5199</v>
      </c>
      <c r="AD976" s="100" t="s">
        <v>5200</v>
      </c>
      <c r="AE976" s="83"/>
      <c r="AF976" s="54"/>
      <c r="AG976" s="78" t="s">
        <v>12307</v>
      </c>
      <c r="AH976" s="77" t="s">
        <v>20</v>
      </c>
      <c r="AI976" s="77" t="s">
        <v>21</v>
      </c>
      <c r="AJ976" s="77" t="s">
        <v>22</v>
      </c>
      <c r="AK976" s="77" t="s">
        <v>23</v>
      </c>
      <c r="AL976" s="77" t="s">
        <v>24</v>
      </c>
      <c r="AM976" s="77" t="s">
        <v>25</v>
      </c>
      <c r="AN976" s="77" t="s">
        <v>26</v>
      </c>
      <c r="AO976" s="77" t="s">
        <v>5201</v>
      </c>
      <c r="AP976" s="77" t="s">
        <v>5202</v>
      </c>
      <c r="AQ976" s="77"/>
      <c r="AR976" s="79">
        <f>COUNTIF('Jalon + top _horaire passage'!A:A,A976)+IF(W976&lt;&gt;"",COUNTIF('Jalon + top _horaire passage'!A:A,W976),0)+IF(X976&lt;&gt;"",COUNTIF('Jalon + top _horaire passage'!A:A,X976),0)+IF(Y976&lt;&gt;"",COUNTIF('Jalon + top _horaire passage'!A:A,Y976),0)+IF(AA976&lt;&gt;"",COUNTIF('Jalon + top _horaire passage'!A:A,AA976),0)+IF(AB976&lt;&gt;"",COUNTIF('Jalon + top _horaire passage'!A:A,AB976),0)+IF(AD976&lt;&gt;"",COUNTIF('Jalon + top _horaire passage'!A:A,AD976),0)</f>
        <v>0</v>
      </c>
    </row>
    <row r="977" spans="1:44" x14ac:dyDescent="0.3">
      <c r="A977" s="77" t="s">
        <v>5205</v>
      </c>
      <c r="B977" s="159" t="s">
        <v>5206</v>
      </c>
      <c r="C977" s="78" t="s">
        <v>16</v>
      </c>
      <c r="D977" s="77" t="s">
        <v>5204</v>
      </c>
      <c r="E977" s="77" t="s">
        <v>5195</v>
      </c>
      <c r="F977" s="77" t="s">
        <v>9550</v>
      </c>
      <c r="G977" s="77" t="s">
        <v>12409</v>
      </c>
      <c r="H977" s="77" t="s">
        <v>44</v>
      </c>
      <c r="I977" s="77" t="s">
        <v>17</v>
      </c>
      <c r="J977" s="77" t="s">
        <v>571</v>
      </c>
      <c r="K977" s="78" t="s">
        <v>18</v>
      </c>
      <c r="L977" s="77" t="s">
        <v>98</v>
      </c>
      <c r="M977" s="74" t="s">
        <v>12473</v>
      </c>
      <c r="N977" s="74" t="s">
        <v>10986</v>
      </c>
      <c r="O977" s="159" t="s">
        <v>12470</v>
      </c>
      <c r="P977" s="77" t="s">
        <v>5207</v>
      </c>
      <c r="Q977" s="77" t="s">
        <v>35</v>
      </c>
      <c r="R977" s="77" t="s">
        <v>5205</v>
      </c>
      <c r="S977" s="77"/>
      <c r="T977" s="77" t="s">
        <v>9241</v>
      </c>
      <c r="U977" s="77" t="s">
        <v>5195</v>
      </c>
      <c r="V977" s="74" t="s">
        <v>216</v>
      </c>
      <c r="W977" s="100"/>
      <c r="X977" s="99"/>
      <c r="Y977" s="99"/>
      <c r="Z977" s="100"/>
      <c r="AA977" s="99" t="s">
        <v>5203</v>
      </c>
      <c r="AB977" s="99"/>
      <c r="AC977" s="100" t="s">
        <v>5208</v>
      </c>
      <c r="AD977" s="100" t="s">
        <v>5209</v>
      </c>
      <c r="AE977" s="83"/>
      <c r="AF977" s="54"/>
      <c r="AG977" s="78" t="s">
        <v>12307</v>
      </c>
      <c r="AH977" s="77" t="s">
        <v>20</v>
      </c>
      <c r="AI977" s="77" t="s">
        <v>21</v>
      </c>
      <c r="AJ977" s="77" t="s">
        <v>22</v>
      </c>
      <c r="AK977" s="77" t="s">
        <v>23</v>
      </c>
      <c r="AL977" s="77" t="s">
        <v>24</v>
      </c>
      <c r="AM977" s="77" t="s">
        <v>25</v>
      </c>
      <c r="AN977" s="77" t="s">
        <v>26</v>
      </c>
      <c r="AO977" s="77" t="s">
        <v>5201</v>
      </c>
      <c r="AP977" s="77" t="s">
        <v>5202</v>
      </c>
      <c r="AQ977" s="77"/>
      <c r="AR977" s="79">
        <f>COUNTIF('Jalon + top _horaire passage'!A:A,A977)+IF(W977&lt;&gt;"",COUNTIF('Jalon + top _horaire passage'!A:A,W977),0)+IF(X977&lt;&gt;"",COUNTIF('Jalon + top _horaire passage'!A:A,X977),0)+IF(Y977&lt;&gt;"",COUNTIF('Jalon + top _horaire passage'!A:A,Y977),0)+IF(AA977&lt;&gt;"",COUNTIF('Jalon + top _horaire passage'!A:A,AA977),0)+IF(AB977&lt;&gt;"",COUNTIF('Jalon + top _horaire passage'!A:A,AB977),0)+IF(AD977&lt;&gt;"",COUNTIF('Jalon + top _horaire passage'!A:A,AD977),0)</f>
        <v>0</v>
      </c>
    </row>
    <row r="978" spans="1:44" x14ac:dyDescent="0.3">
      <c r="A978" s="77" t="s">
        <v>5210</v>
      </c>
      <c r="B978" s="159" t="s">
        <v>5206</v>
      </c>
      <c r="C978" s="78" t="s">
        <v>16</v>
      </c>
      <c r="D978" s="77" t="s">
        <v>5204</v>
      </c>
      <c r="E978" s="77" t="s">
        <v>5195</v>
      </c>
      <c r="F978" s="77" t="s">
        <v>9550</v>
      </c>
      <c r="G978" s="77" t="s">
        <v>12409</v>
      </c>
      <c r="H978" s="77" t="s">
        <v>44</v>
      </c>
      <c r="I978" s="77" t="s">
        <v>17</v>
      </c>
      <c r="J978" s="77" t="s">
        <v>571</v>
      </c>
      <c r="K978" s="78" t="s">
        <v>18</v>
      </c>
      <c r="L978" s="77" t="s">
        <v>98</v>
      </c>
      <c r="M978" s="74" t="s">
        <v>12473</v>
      </c>
      <c r="N978" s="74" t="s">
        <v>10986</v>
      </c>
      <c r="O978" s="159" t="s">
        <v>12470</v>
      </c>
      <c r="P978" s="77" t="s">
        <v>5211</v>
      </c>
      <c r="Q978" s="77" t="s">
        <v>35</v>
      </c>
      <c r="R978" s="77" t="s">
        <v>5210</v>
      </c>
      <c r="S978" s="77"/>
      <c r="T978" s="77" t="s">
        <v>9241</v>
      </c>
      <c r="U978" s="77" t="s">
        <v>5195</v>
      </c>
      <c r="V978" s="74" t="s">
        <v>216</v>
      </c>
      <c r="W978" s="100"/>
      <c r="X978" s="99"/>
      <c r="Y978" s="99"/>
      <c r="Z978" s="100"/>
      <c r="AA978" s="99" t="s">
        <v>5203</v>
      </c>
      <c r="AB978" s="99"/>
      <c r="AC978" s="100" t="s">
        <v>5212</v>
      </c>
      <c r="AD978" s="100" t="s">
        <v>5213</v>
      </c>
      <c r="AE978" s="83"/>
      <c r="AF978" s="54"/>
      <c r="AG978" s="78" t="s">
        <v>12307</v>
      </c>
      <c r="AH978" s="77" t="s">
        <v>20</v>
      </c>
      <c r="AI978" s="77" t="s">
        <v>21</v>
      </c>
      <c r="AJ978" s="77" t="s">
        <v>22</v>
      </c>
      <c r="AK978" s="77" t="s">
        <v>23</v>
      </c>
      <c r="AL978" s="77" t="s">
        <v>24</v>
      </c>
      <c r="AM978" s="77" t="s">
        <v>25</v>
      </c>
      <c r="AN978" s="77" t="s">
        <v>26</v>
      </c>
      <c r="AO978" s="77" t="s">
        <v>5201</v>
      </c>
      <c r="AP978" s="77" t="s">
        <v>5202</v>
      </c>
      <c r="AQ978" s="77"/>
      <c r="AR978" s="79">
        <f>COUNTIF('Jalon + top _horaire passage'!A:A,A978)+IF(W978&lt;&gt;"",COUNTIF('Jalon + top _horaire passage'!A:A,W978),0)+IF(X978&lt;&gt;"",COUNTIF('Jalon + top _horaire passage'!A:A,X978),0)+IF(Y978&lt;&gt;"",COUNTIF('Jalon + top _horaire passage'!A:A,Y978),0)+IF(AA978&lt;&gt;"",COUNTIF('Jalon + top _horaire passage'!A:A,AA978),0)+IF(AB978&lt;&gt;"",COUNTIF('Jalon + top _horaire passage'!A:A,AB978),0)+IF(AD978&lt;&gt;"",COUNTIF('Jalon + top _horaire passage'!A:A,AD978),0)</f>
        <v>0</v>
      </c>
    </row>
    <row r="979" spans="1:44" x14ac:dyDescent="0.3">
      <c r="A979" s="77" t="s">
        <v>5214</v>
      </c>
      <c r="B979" s="159" t="s">
        <v>5197</v>
      </c>
      <c r="C979" s="78" t="s">
        <v>16</v>
      </c>
      <c r="D979" s="77" t="s">
        <v>42</v>
      </c>
      <c r="E979" s="77" t="s">
        <v>5195</v>
      </c>
      <c r="F979" s="77" t="s">
        <v>9550</v>
      </c>
      <c r="G979" s="77" t="s">
        <v>12409</v>
      </c>
      <c r="H979" s="77" t="s">
        <v>44</v>
      </c>
      <c r="I979" s="77" t="s">
        <v>17</v>
      </c>
      <c r="J979" s="77" t="s">
        <v>571</v>
      </c>
      <c r="K979" s="78" t="s">
        <v>18</v>
      </c>
      <c r="L979" s="77" t="s">
        <v>98</v>
      </c>
      <c r="M979" s="74" t="s">
        <v>12473</v>
      </c>
      <c r="N979" s="74" t="s">
        <v>10986</v>
      </c>
      <c r="O979" s="159" t="s">
        <v>12470</v>
      </c>
      <c r="P979" s="77" t="s">
        <v>5215</v>
      </c>
      <c r="Q979" s="77" t="s">
        <v>35</v>
      </c>
      <c r="R979" s="77" t="s">
        <v>5214</v>
      </c>
      <c r="S979" s="77"/>
      <c r="T979" s="77" t="s">
        <v>9241</v>
      </c>
      <c r="U979" s="77" t="s">
        <v>5195</v>
      </c>
      <c r="V979" s="74" t="s">
        <v>216</v>
      </c>
      <c r="W979" s="100"/>
      <c r="X979" s="99"/>
      <c r="Y979" s="99"/>
      <c r="Z979" s="100"/>
      <c r="AA979" s="99" t="s">
        <v>5203</v>
      </c>
      <c r="AB979" s="99"/>
      <c r="AC979" s="100" t="s">
        <v>5216</v>
      </c>
      <c r="AD979" s="100" t="s">
        <v>5217</v>
      </c>
      <c r="AE979" s="83"/>
      <c r="AF979" s="54"/>
      <c r="AG979" s="78" t="s">
        <v>12307</v>
      </c>
      <c r="AH979" s="77" t="s">
        <v>20</v>
      </c>
      <c r="AI979" s="77" t="s">
        <v>21</v>
      </c>
      <c r="AJ979" s="77" t="s">
        <v>22</v>
      </c>
      <c r="AK979" s="77" t="s">
        <v>23</v>
      </c>
      <c r="AL979" s="77" t="s">
        <v>24</v>
      </c>
      <c r="AM979" s="77" t="s">
        <v>25</v>
      </c>
      <c r="AN979" s="77" t="s">
        <v>26</v>
      </c>
      <c r="AO979" s="77" t="s">
        <v>5201</v>
      </c>
      <c r="AP979" s="77" t="s">
        <v>5202</v>
      </c>
      <c r="AQ979" s="77"/>
      <c r="AR979" s="79">
        <f>COUNTIF('Jalon + top _horaire passage'!A:A,A979)+IF(W979&lt;&gt;"",COUNTIF('Jalon + top _horaire passage'!A:A,W979),0)+IF(X979&lt;&gt;"",COUNTIF('Jalon + top _horaire passage'!A:A,X979),0)+IF(Y979&lt;&gt;"",COUNTIF('Jalon + top _horaire passage'!A:A,Y979),0)+IF(AA979&lt;&gt;"",COUNTIF('Jalon + top _horaire passage'!A:A,AA979),0)+IF(AB979&lt;&gt;"",COUNTIF('Jalon + top _horaire passage'!A:A,AB979),0)+IF(AD979&lt;&gt;"",COUNTIF('Jalon + top _horaire passage'!A:A,AD979),0)</f>
        <v>0</v>
      </c>
    </row>
    <row r="980" spans="1:44" x14ac:dyDescent="0.3">
      <c r="A980" s="77" t="s">
        <v>5218</v>
      </c>
      <c r="B980" s="159" t="s">
        <v>5206</v>
      </c>
      <c r="C980" s="78" t="s">
        <v>16</v>
      </c>
      <c r="D980" s="77" t="s">
        <v>5204</v>
      </c>
      <c r="E980" s="77" t="s">
        <v>5195</v>
      </c>
      <c r="F980" s="77" t="s">
        <v>9550</v>
      </c>
      <c r="G980" s="77" t="s">
        <v>12409</v>
      </c>
      <c r="H980" s="77" t="s">
        <v>44</v>
      </c>
      <c r="I980" s="77" t="s">
        <v>17</v>
      </c>
      <c r="J980" s="77" t="s">
        <v>571</v>
      </c>
      <c r="K980" s="78" t="s">
        <v>18</v>
      </c>
      <c r="L980" s="77" t="s">
        <v>98</v>
      </c>
      <c r="M980" s="74" t="s">
        <v>12473</v>
      </c>
      <c r="N980" s="74" t="s">
        <v>10986</v>
      </c>
      <c r="O980" s="159" t="s">
        <v>12470</v>
      </c>
      <c r="P980" s="77" t="s">
        <v>5219</v>
      </c>
      <c r="Q980" s="77" t="s">
        <v>35</v>
      </c>
      <c r="R980" s="77" t="s">
        <v>5218</v>
      </c>
      <c r="S980" s="77"/>
      <c r="T980" s="77" t="s">
        <v>9241</v>
      </c>
      <c r="U980" s="77" t="s">
        <v>5195</v>
      </c>
      <c r="V980" s="74" t="s">
        <v>216</v>
      </c>
      <c r="W980" s="100"/>
      <c r="X980" s="99"/>
      <c r="Y980" s="99"/>
      <c r="Z980" s="100"/>
      <c r="AA980" s="99" t="s">
        <v>5203</v>
      </c>
      <c r="AB980" s="99"/>
      <c r="AC980" s="100" t="s">
        <v>5220</v>
      </c>
      <c r="AD980" s="100" t="s">
        <v>5221</v>
      </c>
      <c r="AE980" s="83"/>
      <c r="AF980" s="54"/>
      <c r="AG980" s="78" t="s">
        <v>12307</v>
      </c>
      <c r="AH980" s="77" t="s">
        <v>20</v>
      </c>
      <c r="AI980" s="77" t="s">
        <v>21</v>
      </c>
      <c r="AJ980" s="77" t="s">
        <v>22</v>
      </c>
      <c r="AK980" s="77" t="s">
        <v>23</v>
      </c>
      <c r="AL980" s="77" t="s">
        <v>24</v>
      </c>
      <c r="AM980" s="77" t="s">
        <v>25</v>
      </c>
      <c r="AN980" s="77" t="s">
        <v>26</v>
      </c>
      <c r="AO980" s="77" t="s">
        <v>5201</v>
      </c>
      <c r="AP980" s="77" t="s">
        <v>5202</v>
      </c>
      <c r="AQ980" s="77"/>
      <c r="AR980" s="79">
        <f>COUNTIF('Jalon + top _horaire passage'!A:A,A980)+IF(W980&lt;&gt;"",COUNTIF('Jalon + top _horaire passage'!A:A,W980),0)+IF(X980&lt;&gt;"",COUNTIF('Jalon + top _horaire passage'!A:A,X980),0)+IF(Y980&lt;&gt;"",COUNTIF('Jalon + top _horaire passage'!A:A,Y980),0)+IF(AA980&lt;&gt;"",COUNTIF('Jalon + top _horaire passage'!A:A,AA980),0)+IF(AB980&lt;&gt;"",COUNTIF('Jalon + top _horaire passage'!A:A,AB980),0)+IF(AD980&lt;&gt;"",COUNTIF('Jalon + top _horaire passage'!A:A,AD980),0)</f>
        <v>0</v>
      </c>
    </row>
    <row r="981" spans="1:44" x14ac:dyDescent="0.3">
      <c r="A981" s="77" t="s">
        <v>5222</v>
      </c>
      <c r="B981" s="159" t="s">
        <v>5197</v>
      </c>
      <c r="C981" s="78" t="s">
        <v>16</v>
      </c>
      <c r="D981" s="77" t="s">
        <v>42</v>
      </c>
      <c r="E981" s="77" t="s">
        <v>5195</v>
      </c>
      <c r="F981" s="77" t="s">
        <v>9550</v>
      </c>
      <c r="G981" s="77" t="s">
        <v>12409</v>
      </c>
      <c r="H981" s="77" t="s">
        <v>44</v>
      </c>
      <c r="I981" s="77" t="s">
        <v>17</v>
      </c>
      <c r="J981" s="77" t="s">
        <v>571</v>
      </c>
      <c r="K981" s="78" t="s">
        <v>34</v>
      </c>
      <c r="L981" s="77" t="s">
        <v>98</v>
      </c>
      <c r="M981" s="74" t="s">
        <v>12473</v>
      </c>
      <c r="N981" s="74" t="s">
        <v>13</v>
      </c>
      <c r="O981" s="159" t="s">
        <v>12470</v>
      </c>
      <c r="P981" s="77" t="s">
        <v>5223</v>
      </c>
      <c r="Q981" s="77" t="s">
        <v>35</v>
      </c>
      <c r="R981" s="77" t="s">
        <v>5222</v>
      </c>
      <c r="S981" s="77"/>
      <c r="T981" s="77" t="s">
        <v>9241</v>
      </c>
      <c r="U981" s="77" t="s">
        <v>5195</v>
      </c>
      <c r="V981" s="74" t="s">
        <v>216</v>
      </c>
      <c r="W981" s="100"/>
      <c r="X981" s="99"/>
      <c r="Y981" s="99"/>
      <c r="Z981" s="100"/>
      <c r="AA981" s="99" t="s">
        <v>5203</v>
      </c>
      <c r="AB981" s="99"/>
      <c r="AC981" s="100" t="s">
        <v>5224</v>
      </c>
      <c r="AD981" s="100" t="s">
        <v>5225</v>
      </c>
      <c r="AE981" s="83"/>
      <c r="AF981" s="54"/>
      <c r="AG981" s="78" t="s">
        <v>12307</v>
      </c>
      <c r="AH981" s="77" t="s">
        <v>20</v>
      </c>
      <c r="AI981" s="77" t="s">
        <v>21</v>
      </c>
      <c r="AJ981" s="77" t="s">
        <v>22</v>
      </c>
      <c r="AK981" s="77" t="s">
        <v>23</v>
      </c>
      <c r="AL981" s="77" t="s">
        <v>24</v>
      </c>
      <c r="AM981" s="77" t="s">
        <v>25</v>
      </c>
      <c r="AN981" s="77" t="s">
        <v>26</v>
      </c>
      <c r="AO981" s="77" t="s">
        <v>5201</v>
      </c>
      <c r="AP981" s="77" t="s">
        <v>5202</v>
      </c>
      <c r="AQ981" s="77"/>
      <c r="AR981" s="79">
        <f>COUNTIF('Jalon + top _horaire passage'!A:A,A981)+IF(W981&lt;&gt;"",COUNTIF('Jalon + top _horaire passage'!A:A,W981),0)+IF(X981&lt;&gt;"",COUNTIF('Jalon + top _horaire passage'!A:A,X981),0)+IF(Y981&lt;&gt;"",COUNTIF('Jalon + top _horaire passage'!A:A,Y981),0)+IF(AA981&lt;&gt;"",COUNTIF('Jalon + top _horaire passage'!A:A,AA981),0)+IF(AB981&lt;&gt;"",COUNTIF('Jalon + top _horaire passage'!A:A,AB981),0)+IF(AD981&lt;&gt;"",COUNTIF('Jalon + top _horaire passage'!A:A,AD981),0)</f>
        <v>0</v>
      </c>
    </row>
    <row r="982" spans="1:44" x14ac:dyDescent="0.3">
      <c r="A982" s="77" t="s">
        <v>5226</v>
      </c>
      <c r="B982" s="159" t="s">
        <v>5197</v>
      </c>
      <c r="C982" s="78" t="s">
        <v>16</v>
      </c>
      <c r="D982" s="77" t="s">
        <v>42</v>
      </c>
      <c r="E982" s="77" t="s">
        <v>5195</v>
      </c>
      <c r="F982" s="77" t="s">
        <v>9550</v>
      </c>
      <c r="G982" s="77" t="s">
        <v>12409</v>
      </c>
      <c r="H982" s="77" t="s">
        <v>44</v>
      </c>
      <c r="I982" s="77" t="s">
        <v>17</v>
      </c>
      <c r="J982" s="77" t="s">
        <v>571</v>
      </c>
      <c r="K982" s="78" t="s">
        <v>34</v>
      </c>
      <c r="L982" s="77" t="s">
        <v>98</v>
      </c>
      <c r="M982" s="74" t="s">
        <v>12473</v>
      </c>
      <c r="N982" s="74" t="s">
        <v>13</v>
      </c>
      <c r="O982" s="159" t="s">
        <v>12470</v>
      </c>
      <c r="P982" s="77" t="s">
        <v>5227</v>
      </c>
      <c r="Q982" s="77" t="s">
        <v>35</v>
      </c>
      <c r="R982" s="77" t="s">
        <v>5226</v>
      </c>
      <c r="S982" s="77"/>
      <c r="T982" s="77" t="s">
        <v>9241</v>
      </c>
      <c r="U982" s="77" t="s">
        <v>5195</v>
      </c>
      <c r="V982" s="74" t="s">
        <v>216</v>
      </c>
      <c r="W982" s="100"/>
      <c r="X982" s="99"/>
      <c r="Y982" s="99"/>
      <c r="Z982" s="100"/>
      <c r="AA982" s="99" t="s">
        <v>5203</v>
      </c>
      <c r="AB982" s="99"/>
      <c r="AC982" s="100" t="s">
        <v>5228</v>
      </c>
      <c r="AD982" s="100" t="s">
        <v>5229</v>
      </c>
      <c r="AE982" s="83"/>
      <c r="AF982" s="54"/>
      <c r="AG982" s="78" t="s">
        <v>12307</v>
      </c>
      <c r="AH982" s="77" t="s">
        <v>20</v>
      </c>
      <c r="AI982" s="77" t="s">
        <v>21</v>
      </c>
      <c r="AJ982" s="77" t="s">
        <v>22</v>
      </c>
      <c r="AK982" s="77" t="s">
        <v>23</v>
      </c>
      <c r="AL982" s="77" t="s">
        <v>24</v>
      </c>
      <c r="AM982" s="77" t="s">
        <v>25</v>
      </c>
      <c r="AN982" s="77" t="s">
        <v>26</v>
      </c>
      <c r="AO982" s="77" t="s">
        <v>5201</v>
      </c>
      <c r="AP982" s="77" t="s">
        <v>5202</v>
      </c>
      <c r="AQ982" s="77"/>
      <c r="AR982" s="79">
        <f>COUNTIF('Jalon + top _horaire passage'!A:A,A982)+IF(W982&lt;&gt;"",COUNTIF('Jalon + top _horaire passage'!A:A,W982),0)+IF(X982&lt;&gt;"",COUNTIF('Jalon + top _horaire passage'!A:A,X982),0)+IF(Y982&lt;&gt;"",COUNTIF('Jalon + top _horaire passage'!A:A,Y982),0)+IF(AA982&lt;&gt;"",COUNTIF('Jalon + top _horaire passage'!A:A,AA982),0)+IF(AB982&lt;&gt;"",COUNTIF('Jalon + top _horaire passage'!A:A,AB982),0)+IF(AD982&lt;&gt;"",COUNTIF('Jalon + top _horaire passage'!A:A,AD982),0)</f>
        <v>0</v>
      </c>
    </row>
    <row r="983" spans="1:44" x14ac:dyDescent="0.3">
      <c r="A983" s="77" t="s">
        <v>5230</v>
      </c>
      <c r="B983" s="159" t="s">
        <v>5197</v>
      </c>
      <c r="C983" s="78" t="s">
        <v>16</v>
      </c>
      <c r="D983" s="77" t="s">
        <v>42</v>
      </c>
      <c r="E983" s="77" t="s">
        <v>5195</v>
      </c>
      <c r="F983" s="77" t="s">
        <v>9550</v>
      </c>
      <c r="G983" s="77" t="s">
        <v>12409</v>
      </c>
      <c r="H983" s="77" t="s">
        <v>44</v>
      </c>
      <c r="I983" s="77" t="s">
        <v>17</v>
      </c>
      <c r="J983" s="77" t="s">
        <v>571</v>
      </c>
      <c r="K983" s="78" t="s">
        <v>18</v>
      </c>
      <c r="L983" s="77" t="s">
        <v>98</v>
      </c>
      <c r="M983" s="74" t="s">
        <v>12473</v>
      </c>
      <c r="N983" s="74" t="s">
        <v>10986</v>
      </c>
      <c r="O983" s="159" t="s">
        <v>12470</v>
      </c>
      <c r="P983" s="77" t="s">
        <v>5231</v>
      </c>
      <c r="Q983" s="77" t="s">
        <v>35</v>
      </c>
      <c r="R983" s="77" t="s">
        <v>5230</v>
      </c>
      <c r="S983" s="77"/>
      <c r="T983" s="77" t="s">
        <v>9241</v>
      </c>
      <c r="U983" s="77" t="s">
        <v>5195</v>
      </c>
      <c r="V983" s="74" t="s">
        <v>216</v>
      </c>
      <c r="W983" s="100"/>
      <c r="X983" s="99"/>
      <c r="Y983" s="99"/>
      <c r="Z983" s="100"/>
      <c r="AA983" s="99" t="s">
        <v>5203</v>
      </c>
      <c r="AB983" s="99"/>
      <c r="AC983" s="100" t="s">
        <v>5232</v>
      </c>
      <c r="AD983" s="100" t="s">
        <v>5233</v>
      </c>
      <c r="AE983" s="83"/>
      <c r="AF983" s="54"/>
      <c r="AG983" s="78" t="s">
        <v>12307</v>
      </c>
      <c r="AH983" s="77" t="s">
        <v>20</v>
      </c>
      <c r="AI983" s="77" t="s">
        <v>21</v>
      </c>
      <c r="AJ983" s="77" t="s">
        <v>22</v>
      </c>
      <c r="AK983" s="77" t="s">
        <v>23</v>
      </c>
      <c r="AL983" s="77" t="s">
        <v>24</v>
      </c>
      <c r="AM983" s="77" t="s">
        <v>25</v>
      </c>
      <c r="AN983" s="77" t="s">
        <v>26</v>
      </c>
      <c r="AO983" s="77" t="s">
        <v>5201</v>
      </c>
      <c r="AP983" s="77" t="s">
        <v>5202</v>
      </c>
      <c r="AQ983" s="77"/>
      <c r="AR983" s="79">
        <f>COUNTIF('Jalon + top _horaire passage'!A:A,A983)+IF(W983&lt;&gt;"",COUNTIF('Jalon + top _horaire passage'!A:A,W983),0)+IF(X983&lt;&gt;"",COUNTIF('Jalon + top _horaire passage'!A:A,X983),0)+IF(Y983&lt;&gt;"",COUNTIF('Jalon + top _horaire passage'!A:A,Y983),0)+IF(AA983&lt;&gt;"",COUNTIF('Jalon + top _horaire passage'!A:A,AA983),0)+IF(AB983&lt;&gt;"",COUNTIF('Jalon + top _horaire passage'!A:A,AB983),0)+IF(AD983&lt;&gt;"",COUNTIF('Jalon + top _horaire passage'!A:A,AD983),0)</f>
        <v>0</v>
      </c>
    </row>
    <row r="984" spans="1:44" x14ac:dyDescent="0.3">
      <c r="A984" s="77" t="s">
        <v>5234</v>
      </c>
      <c r="B984" s="159" t="s">
        <v>5197</v>
      </c>
      <c r="C984" s="78" t="s">
        <v>16</v>
      </c>
      <c r="D984" s="77" t="s">
        <v>42</v>
      </c>
      <c r="E984" s="77" t="s">
        <v>5195</v>
      </c>
      <c r="F984" s="77" t="s">
        <v>9550</v>
      </c>
      <c r="G984" s="77" t="s">
        <v>12409</v>
      </c>
      <c r="H984" s="77" t="s">
        <v>44</v>
      </c>
      <c r="I984" s="77" t="s">
        <v>17</v>
      </c>
      <c r="J984" s="77" t="s">
        <v>571</v>
      </c>
      <c r="K984" s="78" t="s">
        <v>34</v>
      </c>
      <c r="L984" s="77" t="s">
        <v>98</v>
      </c>
      <c r="M984" s="74" t="s">
        <v>12473</v>
      </c>
      <c r="N984" s="74" t="s">
        <v>13</v>
      </c>
      <c r="O984" s="159" t="s">
        <v>12470</v>
      </c>
      <c r="P984" s="77" t="s">
        <v>5235</v>
      </c>
      <c r="Q984" s="77" t="s">
        <v>35</v>
      </c>
      <c r="R984" s="77" t="s">
        <v>5234</v>
      </c>
      <c r="S984" s="77"/>
      <c r="T984" s="77" t="s">
        <v>9241</v>
      </c>
      <c r="U984" s="77" t="s">
        <v>5195</v>
      </c>
      <c r="V984" s="74" t="s">
        <v>216</v>
      </c>
      <c r="W984" s="100"/>
      <c r="X984" s="99"/>
      <c r="Y984" s="99"/>
      <c r="Z984" s="100"/>
      <c r="AA984" s="99" t="s">
        <v>5203</v>
      </c>
      <c r="AB984" s="99"/>
      <c r="AC984" s="100" t="s">
        <v>5236</v>
      </c>
      <c r="AD984" s="100" t="s">
        <v>5237</v>
      </c>
      <c r="AE984" s="83"/>
      <c r="AF984" s="54"/>
      <c r="AG984" s="78" t="s">
        <v>12307</v>
      </c>
      <c r="AH984" s="77" t="s">
        <v>20</v>
      </c>
      <c r="AI984" s="77" t="s">
        <v>21</v>
      </c>
      <c r="AJ984" s="77" t="s">
        <v>22</v>
      </c>
      <c r="AK984" s="77" t="s">
        <v>23</v>
      </c>
      <c r="AL984" s="77" t="s">
        <v>24</v>
      </c>
      <c r="AM984" s="77" t="s">
        <v>25</v>
      </c>
      <c r="AN984" s="77" t="s">
        <v>26</v>
      </c>
      <c r="AO984" s="77" t="s">
        <v>5201</v>
      </c>
      <c r="AP984" s="77" t="s">
        <v>5202</v>
      </c>
      <c r="AQ984" s="77"/>
      <c r="AR984" s="79">
        <f>COUNTIF('Jalon + top _horaire passage'!A:A,A984)+IF(W984&lt;&gt;"",COUNTIF('Jalon + top _horaire passage'!A:A,W984),0)+IF(X984&lt;&gt;"",COUNTIF('Jalon + top _horaire passage'!A:A,X984),0)+IF(Y984&lt;&gt;"",COUNTIF('Jalon + top _horaire passage'!A:A,Y984),0)+IF(AA984&lt;&gt;"",COUNTIF('Jalon + top _horaire passage'!A:A,AA984),0)+IF(AB984&lt;&gt;"",COUNTIF('Jalon + top _horaire passage'!A:A,AB984),0)+IF(AD984&lt;&gt;"",COUNTIF('Jalon + top _horaire passage'!A:A,AD984),0)</f>
        <v>0</v>
      </c>
    </row>
    <row r="985" spans="1:44" x14ac:dyDescent="0.3">
      <c r="A985" s="77" t="s">
        <v>5238</v>
      </c>
      <c r="B985" s="159" t="s">
        <v>5197</v>
      </c>
      <c r="C985" s="78" t="s">
        <v>16</v>
      </c>
      <c r="D985" s="77" t="s">
        <v>42</v>
      </c>
      <c r="E985" s="77" t="s">
        <v>5195</v>
      </c>
      <c r="F985" s="77" t="s">
        <v>9550</v>
      </c>
      <c r="G985" s="77" t="s">
        <v>12409</v>
      </c>
      <c r="H985" s="77" t="s">
        <v>44</v>
      </c>
      <c r="I985" s="77" t="s">
        <v>17</v>
      </c>
      <c r="J985" s="77" t="s">
        <v>571</v>
      </c>
      <c r="K985" s="78" t="s">
        <v>18</v>
      </c>
      <c r="L985" s="77" t="s">
        <v>98</v>
      </c>
      <c r="M985" s="74" t="s">
        <v>12473</v>
      </c>
      <c r="N985" s="74" t="s">
        <v>10986</v>
      </c>
      <c r="O985" s="159" t="s">
        <v>12470</v>
      </c>
      <c r="P985" s="77" t="s">
        <v>5239</v>
      </c>
      <c r="Q985" s="77" t="s">
        <v>35</v>
      </c>
      <c r="R985" s="77" t="s">
        <v>5238</v>
      </c>
      <c r="S985" s="77"/>
      <c r="T985" s="77" t="s">
        <v>9241</v>
      </c>
      <c r="U985" s="77" t="s">
        <v>5195</v>
      </c>
      <c r="V985" s="74" t="s">
        <v>216</v>
      </c>
      <c r="W985" s="100"/>
      <c r="X985" s="99"/>
      <c r="Y985" s="99"/>
      <c r="Z985" s="100"/>
      <c r="AA985" s="99" t="s">
        <v>5203</v>
      </c>
      <c r="AB985" s="99"/>
      <c r="AC985" s="100" t="s">
        <v>5240</v>
      </c>
      <c r="AD985" s="100" t="s">
        <v>5241</v>
      </c>
      <c r="AE985" s="83"/>
      <c r="AF985" s="54"/>
      <c r="AG985" s="78" t="s">
        <v>12307</v>
      </c>
      <c r="AH985" s="77" t="s">
        <v>20</v>
      </c>
      <c r="AI985" s="77" t="s">
        <v>21</v>
      </c>
      <c r="AJ985" s="77" t="s">
        <v>22</v>
      </c>
      <c r="AK985" s="77" t="s">
        <v>23</v>
      </c>
      <c r="AL985" s="77" t="s">
        <v>24</v>
      </c>
      <c r="AM985" s="77" t="s">
        <v>25</v>
      </c>
      <c r="AN985" s="77" t="s">
        <v>26</v>
      </c>
      <c r="AO985" s="77" t="s">
        <v>5201</v>
      </c>
      <c r="AP985" s="77" t="s">
        <v>5202</v>
      </c>
      <c r="AQ985" s="77"/>
      <c r="AR985" s="79">
        <f>COUNTIF('Jalon + top _horaire passage'!A:A,A985)+IF(W985&lt;&gt;"",COUNTIF('Jalon + top _horaire passage'!A:A,W985),0)+IF(X985&lt;&gt;"",COUNTIF('Jalon + top _horaire passage'!A:A,X985),0)+IF(Y985&lt;&gt;"",COUNTIF('Jalon + top _horaire passage'!A:A,Y985),0)+IF(AA985&lt;&gt;"",COUNTIF('Jalon + top _horaire passage'!A:A,AA985),0)+IF(AB985&lt;&gt;"",COUNTIF('Jalon + top _horaire passage'!A:A,AB985),0)+IF(AD985&lt;&gt;"",COUNTIF('Jalon + top _horaire passage'!A:A,AD985),0)</f>
        <v>0</v>
      </c>
    </row>
    <row r="986" spans="1:44" x14ac:dyDescent="0.3">
      <c r="A986" s="77" t="s">
        <v>5242</v>
      </c>
      <c r="B986" s="159" t="s">
        <v>5206</v>
      </c>
      <c r="C986" s="78" t="s">
        <v>16</v>
      </c>
      <c r="D986" s="77" t="s">
        <v>5204</v>
      </c>
      <c r="E986" s="77" t="s">
        <v>5195</v>
      </c>
      <c r="F986" s="77" t="s">
        <v>9550</v>
      </c>
      <c r="G986" s="77" t="s">
        <v>12409</v>
      </c>
      <c r="H986" s="77" t="s">
        <v>44</v>
      </c>
      <c r="I986" s="77" t="s">
        <v>17</v>
      </c>
      <c r="J986" s="77" t="s">
        <v>571</v>
      </c>
      <c r="K986" s="78" t="s">
        <v>18</v>
      </c>
      <c r="L986" s="77" t="s">
        <v>98</v>
      </c>
      <c r="M986" s="74" t="s">
        <v>12473</v>
      </c>
      <c r="N986" s="74" t="s">
        <v>10986</v>
      </c>
      <c r="O986" s="159" t="s">
        <v>12470</v>
      </c>
      <c r="P986" s="77" t="s">
        <v>5243</v>
      </c>
      <c r="Q986" s="77" t="s">
        <v>35</v>
      </c>
      <c r="R986" s="77" t="s">
        <v>5242</v>
      </c>
      <c r="S986" s="77"/>
      <c r="T986" s="77" t="s">
        <v>9241</v>
      </c>
      <c r="U986" s="77" t="s">
        <v>5195</v>
      </c>
      <c r="V986" s="74" t="s">
        <v>216</v>
      </c>
      <c r="W986" s="100"/>
      <c r="X986" s="99"/>
      <c r="Y986" s="99"/>
      <c r="Z986" s="100"/>
      <c r="AA986" s="99" t="s">
        <v>5203</v>
      </c>
      <c r="AB986" s="99"/>
      <c r="AC986" s="100" t="s">
        <v>5244</v>
      </c>
      <c r="AD986" s="100" t="s">
        <v>5245</v>
      </c>
      <c r="AE986" s="83"/>
      <c r="AF986" s="54"/>
      <c r="AG986" s="78" t="s">
        <v>12307</v>
      </c>
      <c r="AH986" s="77" t="s">
        <v>20</v>
      </c>
      <c r="AI986" s="77" t="s">
        <v>21</v>
      </c>
      <c r="AJ986" s="77" t="s">
        <v>22</v>
      </c>
      <c r="AK986" s="77" t="s">
        <v>23</v>
      </c>
      <c r="AL986" s="77" t="s">
        <v>24</v>
      </c>
      <c r="AM986" s="77" t="s">
        <v>25</v>
      </c>
      <c r="AN986" s="77" t="s">
        <v>26</v>
      </c>
      <c r="AO986" s="77" t="s">
        <v>5201</v>
      </c>
      <c r="AP986" s="77" t="s">
        <v>5202</v>
      </c>
      <c r="AQ986" s="77"/>
      <c r="AR986" s="79">
        <f>COUNTIF('Jalon + top _horaire passage'!A:A,A986)+IF(W986&lt;&gt;"",COUNTIF('Jalon + top _horaire passage'!A:A,W986),0)+IF(X986&lt;&gt;"",COUNTIF('Jalon + top _horaire passage'!A:A,X986),0)+IF(Y986&lt;&gt;"",COUNTIF('Jalon + top _horaire passage'!A:A,Y986),0)+IF(AA986&lt;&gt;"",COUNTIF('Jalon + top _horaire passage'!A:A,AA986),0)+IF(AB986&lt;&gt;"",COUNTIF('Jalon + top _horaire passage'!A:A,AB986),0)+IF(AD986&lt;&gt;"",COUNTIF('Jalon + top _horaire passage'!A:A,AD986),0)</f>
        <v>0</v>
      </c>
    </row>
    <row r="987" spans="1:44" x14ac:dyDescent="0.3">
      <c r="A987" s="77" t="s">
        <v>5246</v>
      </c>
      <c r="B987" s="159" t="s">
        <v>5206</v>
      </c>
      <c r="C987" s="78" t="s">
        <v>16</v>
      </c>
      <c r="D987" s="77" t="s">
        <v>5204</v>
      </c>
      <c r="E987" s="77" t="s">
        <v>5195</v>
      </c>
      <c r="F987" s="77" t="s">
        <v>9550</v>
      </c>
      <c r="G987" s="77" t="s">
        <v>12409</v>
      </c>
      <c r="H987" s="77" t="s">
        <v>44</v>
      </c>
      <c r="I987" s="77" t="s">
        <v>17</v>
      </c>
      <c r="J987" s="77" t="s">
        <v>571</v>
      </c>
      <c r="K987" s="78" t="s">
        <v>18</v>
      </c>
      <c r="L987" s="77" t="s">
        <v>98</v>
      </c>
      <c r="M987" s="74" t="s">
        <v>12473</v>
      </c>
      <c r="N987" s="74" t="s">
        <v>10986</v>
      </c>
      <c r="O987" s="159" t="s">
        <v>12470</v>
      </c>
      <c r="P987" s="77" t="s">
        <v>5247</v>
      </c>
      <c r="Q987" s="77" t="s">
        <v>35</v>
      </c>
      <c r="R987" s="77" t="s">
        <v>5246</v>
      </c>
      <c r="S987" s="77"/>
      <c r="T987" s="77" t="s">
        <v>9241</v>
      </c>
      <c r="U987" s="77" t="s">
        <v>5195</v>
      </c>
      <c r="V987" s="74" t="s">
        <v>216</v>
      </c>
      <c r="W987" s="100"/>
      <c r="X987" s="99"/>
      <c r="Y987" s="99"/>
      <c r="Z987" s="100"/>
      <c r="AA987" s="99" t="s">
        <v>5203</v>
      </c>
      <c r="AB987" s="99"/>
      <c r="AC987" s="100" t="s">
        <v>5248</v>
      </c>
      <c r="AD987" s="100" t="s">
        <v>5249</v>
      </c>
      <c r="AE987" s="83"/>
      <c r="AF987" s="54"/>
      <c r="AG987" s="78" t="s">
        <v>12307</v>
      </c>
      <c r="AH987" s="77" t="s">
        <v>20</v>
      </c>
      <c r="AI987" s="77" t="s">
        <v>21</v>
      </c>
      <c r="AJ987" s="77" t="s">
        <v>22</v>
      </c>
      <c r="AK987" s="77" t="s">
        <v>23</v>
      </c>
      <c r="AL987" s="77" t="s">
        <v>24</v>
      </c>
      <c r="AM987" s="77" t="s">
        <v>25</v>
      </c>
      <c r="AN987" s="77" t="s">
        <v>26</v>
      </c>
      <c r="AO987" s="77" t="s">
        <v>5201</v>
      </c>
      <c r="AP987" s="77" t="s">
        <v>5202</v>
      </c>
      <c r="AQ987" s="77"/>
      <c r="AR987" s="79">
        <f>COUNTIF('Jalon + top _horaire passage'!A:A,A987)+IF(W987&lt;&gt;"",COUNTIF('Jalon + top _horaire passage'!A:A,W987),0)+IF(X987&lt;&gt;"",COUNTIF('Jalon + top _horaire passage'!A:A,X987),0)+IF(Y987&lt;&gt;"",COUNTIF('Jalon + top _horaire passage'!A:A,Y987),0)+IF(AA987&lt;&gt;"",COUNTIF('Jalon + top _horaire passage'!A:A,AA987),0)+IF(AB987&lt;&gt;"",COUNTIF('Jalon + top _horaire passage'!A:A,AB987),0)+IF(AD987&lt;&gt;"",COUNTIF('Jalon + top _horaire passage'!A:A,AD987),0)</f>
        <v>0</v>
      </c>
    </row>
    <row r="988" spans="1:44" x14ac:dyDescent="0.3">
      <c r="A988" s="77" t="s">
        <v>5250</v>
      </c>
      <c r="B988" s="159" t="s">
        <v>5206</v>
      </c>
      <c r="C988" s="78" t="s">
        <v>16</v>
      </c>
      <c r="D988" s="77" t="s">
        <v>5204</v>
      </c>
      <c r="E988" s="77" t="s">
        <v>5195</v>
      </c>
      <c r="F988" s="77" t="s">
        <v>9550</v>
      </c>
      <c r="G988" s="77" t="s">
        <v>12409</v>
      </c>
      <c r="H988" s="77" t="s">
        <v>44</v>
      </c>
      <c r="I988" s="77" t="s">
        <v>17</v>
      </c>
      <c r="J988" s="77" t="s">
        <v>571</v>
      </c>
      <c r="K988" s="78" t="s">
        <v>18</v>
      </c>
      <c r="L988" s="77" t="s">
        <v>98</v>
      </c>
      <c r="M988" s="74" t="s">
        <v>12473</v>
      </c>
      <c r="N988" s="74" t="s">
        <v>10986</v>
      </c>
      <c r="O988" s="159" t="s">
        <v>12470</v>
      </c>
      <c r="P988" s="77" t="s">
        <v>5251</v>
      </c>
      <c r="Q988" s="77" t="s">
        <v>35</v>
      </c>
      <c r="R988" s="77" t="s">
        <v>5250</v>
      </c>
      <c r="S988" s="77"/>
      <c r="T988" s="77" t="s">
        <v>9241</v>
      </c>
      <c r="U988" s="77" t="s">
        <v>5195</v>
      </c>
      <c r="V988" s="74" t="s">
        <v>216</v>
      </c>
      <c r="W988" s="100"/>
      <c r="X988" s="99"/>
      <c r="Y988" s="99"/>
      <c r="Z988" s="100"/>
      <c r="AA988" s="99" t="s">
        <v>5203</v>
      </c>
      <c r="AB988" s="99"/>
      <c r="AC988" s="100" t="s">
        <v>5252</v>
      </c>
      <c r="AD988" s="100" t="s">
        <v>5253</v>
      </c>
      <c r="AE988" s="83"/>
      <c r="AF988" s="54"/>
      <c r="AG988" s="78" t="s">
        <v>12307</v>
      </c>
      <c r="AH988" s="77" t="s">
        <v>20</v>
      </c>
      <c r="AI988" s="77" t="s">
        <v>21</v>
      </c>
      <c r="AJ988" s="77" t="s">
        <v>22</v>
      </c>
      <c r="AK988" s="77" t="s">
        <v>23</v>
      </c>
      <c r="AL988" s="77" t="s">
        <v>24</v>
      </c>
      <c r="AM988" s="77" t="s">
        <v>25</v>
      </c>
      <c r="AN988" s="77" t="s">
        <v>26</v>
      </c>
      <c r="AO988" s="77" t="s">
        <v>5201</v>
      </c>
      <c r="AP988" s="77" t="s">
        <v>5202</v>
      </c>
      <c r="AQ988" s="77"/>
      <c r="AR988" s="79">
        <f>COUNTIF('Jalon + top _horaire passage'!A:A,A988)+IF(W988&lt;&gt;"",COUNTIF('Jalon + top _horaire passage'!A:A,W988),0)+IF(X988&lt;&gt;"",COUNTIF('Jalon + top _horaire passage'!A:A,X988),0)+IF(Y988&lt;&gt;"",COUNTIF('Jalon + top _horaire passage'!A:A,Y988),0)+IF(AA988&lt;&gt;"",COUNTIF('Jalon + top _horaire passage'!A:A,AA988),0)+IF(AB988&lt;&gt;"",COUNTIF('Jalon + top _horaire passage'!A:A,AB988),0)+IF(AD988&lt;&gt;"",COUNTIF('Jalon + top _horaire passage'!A:A,AD988),0)</f>
        <v>0</v>
      </c>
    </row>
    <row r="989" spans="1:44" x14ac:dyDescent="0.3">
      <c r="A989" s="77" t="s">
        <v>5254</v>
      </c>
      <c r="B989" s="159" t="s">
        <v>5197</v>
      </c>
      <c r="C989" s="78" t="s">
        <v>16</v>
      </c>
      <c r="D989" s="77" t="s">
        <v>42</v>
      </c>
      <c r="E989" s="77" t="s">
        <v>5195</v>
      </c>
      <c r="F989" s="77" t="s">
        <v>9550</v>
      </c>
      <c r="G989" s="77" t="s">
        <v>12409</v>
      </c>
      <c r="H989" s="77" t="s">
        <v>44</v>
      </c>
      <c r="I989" s="77" t="s">
        <v>17</v>
      </c>
      <c r="J989" s="77" t="s">
        <v>571</v>
      </c>
      <c r="K989" s="78" t="s">
        <v>34</v>
      </c>
      <c r="L989" s="77" t="s">
        <v>98</v>
      </c>
      <c r="M989" s="74" t="s">
        <v>12473</v>
      </c>
      <c r="N989" s="74" t="s">
        <v>13</v>
      </c>
      <c r="O989" s="159" t="s">
        <v>12470</v>
      </c>
      <c r="P989" s="77" t="s">
        <v>5255</v>
      </c>
      <c r="Q989" s="77" t="s">
        <v>35</v>
      </c>
      <c r="R989" s="77" t="s">
        <v>5254</v>
      </c>
      <c r="S989" s="77"/>
      <c r="T989" s="77" t="s">
        <v>9241</v>
      </c>
      <c r="U989" s="77" t="s">
        <v>5195</v>
      </c>
      <c r="V989" s="74" t="s">
        <v>216</v>
      </c>
      <c r="W989" s="100"/>
      <c r="X989" s="99"/>
      <c r="Y989" s="99"/>
      <c r="Z989" s="100"/>
      <c r="AA989" s="99" t="s">
        <v>5203</v>
      </c>
      <c r="AB989" s="99"/>
      <c r="AC989" s="100" t="s">
        <v>5256</v>
      </c>
      <c r="AD989" s="100" t="s">
        <v>5257</v>
      </c>
      <c r="AE989" s="83"/>
      <c r="AF989" s="54"/>
      <c r="AG989" s="78" t="s">
        <v>12307</v>
      </c>
      <c r="AH989" s="77" t="s">
        <v>20</v>
      </c>
      <c r="AI989" s="77" t="s">
        <v>21</v>
      </c>
      <c r="AJ989" s="77" t="s">
        <v>22</v>
      </c>
      <c r="AK989" s="77" t="s">
        <v>23</v>
      </c>
      <c r="AL989" s="77" t="s">
        <v>24</v>
      </c>
      <c r="AM989" s="77" t="s">
        <v>25</v>
      </c>
      <c r="AN989" s="77" t="s">
        <v>26</v>
      </c>
      <c r="AO989" s="77" t="s">
        <v>5201</v>
      </c>
      <c r="AP989" s="77" t="s">
        <v>5202</v>
      </c>
      <c r="AQ989" s="77"/>
      <c r="AR989" s="79">
        <f>COUNTIF('Jalon + top _horaire passage'!A:A,A989)+IF(W989&lt;&gt;"",COUNTIF('Jalon + top _horaire passage'!A:A,W989),0)+IF(X989&lt;&gt;"",COUNTIF('Jalon + top _horaire passage'!A:A,X989),0)+IF(Y989&lt;&gt;"",COUNTIF('Jalon + top _horaire passage'!A:A,Y989),0)+IF(AA989&lt;&gt;"",COUNTIF('Jalon + top _horaire passage'!A:A,AA989),0)+IF(AB989&lt;&gt;"",COUNTIF('Jalon + top _horaire passage'!A:A,AB989),0)+IF(AD989&lt;&gt;"",COUNTIF('Jalon + top _horaire passage'!A:A,AD989),0)</f>
        <v>0</v>
      </c>
    </row>
    <row r="990" spans="1:44" x14ac:dyDescent="0.3">
      <c r="A990" s="77" t="s">
        <v>5258</v>
      </c>
      <c r="B990" s="159" t="s">
        <v>5197</v>
      </c>
      <c r="C990" s="78" t="s">
        <v>16</v>
      </c>
      <c r="D990" s="77" t="s">
        <v>42</v>
      </c>
      <c r="E990" s="77" t="s">
        <v>5195</v>
      </c>
      <c r="F990" s="77" t="s">
        <v>9550</v>
      </c>
      <c r="G990" s="77" t="s">
        <v>12409</v>
      </c>
      <c r="H990" s="77" t="s">
        <v>44</v>
      </c>
      <c r="I990" s="77" t="s">
        <v>17</v>
      </c>
      <c r="J990" s="77" t="s">
        <v>571</v>
      </c>
      <c r="K990" s="78" t="s">
        <v>34</v>
      </c>
      <c r="L990" s="77" t="s">
        <v>98</v>
      </c>
      <c r="M990" s="74" t="s">
        <v>12473</v>
      </c>
      <c r="N990" s="74" t="s">
        <v>13</v>
      </c>
      <c r="O990" s="159" t="s">
        <v>12470</v>
      </c>
      <c r="P990" s="77" t="s">
        <v>5259</v>
      </c>
      <c r="Q990" s="77" t="s">
        <v>35</v>
      </c>
      <c r="R990" s="77" t="s">
        <v>5258</v>
      </c>
      <c r="S990" s="77"/>
      <c r="T990" s="77" t="s">
        <v>9241</v>
      </c>
      <c r="U990" s="77" t="s">
        <v>5195</v>
      </c>
      <c r="V990" s="74" t="s">
        <v>216</v>
      </c>
      <c r="W990" s="100"/>
      <c r="X990" s="99"/>
      <c r="Y990" s="99"/>
      <c r="Z990" s="100"/>
      <c r="AA990" s="99" t="s">
        <v>5203</v>
      </c>
      <c r="AB990" s="99"/>
      <c r="AC990" s="100" t="s">
        <v>5260</v>
      </c>
      <c r="AD990" s="100" t="s">
        <v>5261</v>
      </c>
      <c r="AE990" s="83"/>
      <c r="AF990" s="54"/>
      <c r="AG990" s="78" t="s">
        <v>12307</v>
      </c>
      <c r="AH990" s="77" t="s">
        <v>20</v>
      </c>
      <c r="AI990" s="77" t="s">
        <v>21</v>
      </c>
      <c r="AJ990" s="77" t="s">
        <v>22</v>
      </c>
      <c r="AK990" s="77" t="s">
        <v>23</v>
      </c>
      <c r="AL990" s="77" t="s">
        <v>24</v>
      </c>
      <c r="AM990" s="77" t="s">
        <v>25</v>
      </c>
      <c r="AN990" s="77" t="s">
        <v>26</v>
      </c>
      <c r="AO990" s="77" t="s">
        <v>5201</v>
      </c>
      <c r="AP990" s="77" t="s">
        <v>5202</v>
      </c>
      <c r="AQ990" s="77"/>
      <c r="AR990" s="79">
        <f>COUNTIF('Jalon + top _horaire passage'!A:A,A990)+IF(W990&lt;&gt;"",COUNTIF('Jalon + top _horaire passage'!A:A,W990),0)+IF(X990&lt;&gt;"",COUNTIF('Jalon + top _horaire passage'!A:A,X990),0)+IF(Y990&lt;&gt;"",COUNTIF('Jalon + top _horaire passage'!A:A,Y990),0)+IF(AA990&lt;&gt;"",COUNTIF('Jalon + top _horaire passage'!A:A,AA990),0)+IF(AB990&lt;&gt;"",COUNTIF('Jalon + top _horaire passage'!A:A,AB990),0)+IF(AD990&lt;&gt;"",COUNTIF('Jalon + top _horaire passage'!A:A,AD990),0)</f>
        <v>0</v>
      </c>
    </row>
    <row r="991" spans="1:44" x14ac:dyDescent="0.3">
      <c r="A991" s="77" t="s">
        <v>5262</v>
      </c>
      <c r="B991" s="159" t="s">
        <v>5197</v>
      </c>
      <c r="C991" s="78" t="s">
        <v>16</v>
      </c>
      <c r="D991" s="77" t="s">
        <v>42</v>
      </c>
      <c r="E991" s="77" t="s">
        <v>5195</v>
      </c>
      <c r="F991" s="77" t="s">
        <v>9550</v>
      </c>
      <c r="G991" s="77" t="s">
        <v>12409</v>
      </c>
      <c r="H991" s="77" t="s">
        <v>44</v>
      </c>
      <c r="I991" s="77" t="s">
        <v>17</v>
      </c>
      <c r="J991" s="77" t="s">
        <v>571</v>
      </c>
      <c r="K991" s="78" t="s">
        <v>34</v>
      </c>
      <c r="L991" s="77" t="s">
        <v>98</v>
      </c>
      <c r="M991" s="74" t="s">
        <v>12473</v>
      </c>
      <c r="N991" s="74" t="s">
        <v>13</v>
      </c>
      <c r="O991" s="159" t="s">
        <v>12470</v>
      </c>
      <c r="P991" s="77" t="s">
        <v>5263</v>
      </c>
      <c r="Q991" s="77" t="s">
        <v>35</v>
      </c>
      <c r="R991" s="77" t="s">
        <v>5262</v>
      </c>
      <c r="S991" s="77"/>
      <c r="T991" s="77" t="s">
        <v>9241</v>
      </c>
      <c r="U991" s="77" t="s">
        <v>5195</v>
      </c>
      <c r="V991" s="74" t="s">
        <v>216</v>
      </c>
      <c r="W991" s="100"/>
      <c r="X991" s="99"/>
      <c r="Y991" s="99"/>
      <c r="Z991" s="100"/>
      <c r="AA991" s="99" t="s">
        <v>5203</v>
      </c>
      <c r="AB991" s="99"/>
      <c r="AC991" s="100" t="s">
        <v>5264</v>
      </c>
      <c r="AD991" s="100" t="s">
        <v>5265</v>
      </c>
      <c r="AE991" s="83"/>
      <c r="AF991" s="54"/>
      <c r="AG991" s="78" t="s">
        <v>12307</v>
      </c>
      <c r="AH991" s="77" t="s">
        <v>20</v>
      </c>
      <c r="AI991" s="77" t="s">
        <v>21</v>
      </c>
      <c r="AJ991" s="77" t="s">
        <v>22</v>
      </c>
      <c r="AK991" s="77" t="s">
        <v>23</v>
      </c>
      <c r="AL991" s="77" t="s">
        <v>24</v>
      </c>
      <c r="AM991" s="77" t="s">
        <v>25</v>
      </c>
      <c r="AN991" s="77" t="s">
        <v>26</v>
      </c>
      <c r="AO991" s="77" t="s">
        <v>5201</v>
      </c>
      <c r="AP991" s="77" t="s">
        <v>5202</v>
      </c>
      <c r="AQ991" s="77"/>
      <c r="AR991" s="79">
        <f>COUNTIF('Jalon + top _horaire passage'!A:A,A991)+IF(W991&lt;&gt;"",COUNTIF('Jalon + top _horaire passage'!A:A,W991),0)+IF(X991&lt;&gt;"",COUNTIF('Jalon + top _horaire passage'!A:A,X991),0)+IF(Y991&lt;&gt;"",COUNTIF('Jalon + top _horaire passage'!A:A,Y991),0)+IF(AA991&lt;&gt;"",COUNTIF('Jalon + top _horaire passage'!A:A,AA991),0)+IF(AB991&lt;&gt;"",COUNTIF('Jalon + top _horaire passage'!A:A,AB991),0)+IF(AD991&lt;&gt;"",COUNTIF('Jalon + top _horaire passage'!A:A,AD991),0)</f>
        <v>0</v>
      </c>
    </row>
    <row r="992" spans="1:44" x14ac:dyDescent="0.3">
      <c r="A992" s="77" t="s">
        <v>5266</v>
      </c>
      <c r="B992" s="159" t="s">
        <v>5197</v>
      </c>
      <c r="C992" s="78" t="s">
        <v>16</v>
      </c>
      <c r="D992" s="77" t="s">
        <v>42</v>
      </c>
      <c r="E992" s="77" t="s">
        <v>5195</v>
      </c>
      <c r="F992" s="77" t="s">
        <v>9550</v>
      </c>
      <c r="G992" s="77" t="s">
        <v>12409</v>
      </c>
      <c r="H992" s="77" t="s">
        <v>44</v>
      </c>
      <c r="I992" s="77" t="s">
        <v>17</v>
      </c>
      <c r="J992" s="77" t="s">
        <v>571</v>
      </c>
      <c r="K992" s="78" t="s">
        <v>34</v>
      </c>
      <c r="L992" s="77" t="s">
        <v>98</v>
      </c>
      <c r="M992" s="74" t="s">
        <v>12473</v>
      </c>
      <c r="N992" s="74" t="s">
        <v>13</v>
      </c>
      <c r="O992" s="159" t="s">
        <v>12470</v>
      </c>
      <c r="P992" s="77" t="s">
        <v>5267</v>
      </c>
      <c r="Q992" s="77" t="s">
        <v>35</v>
      </c>
      <c r="R992" s="77" t="s">
        <v>5266</v>
      </c>
      <c r="S992" s="77"/>
      <c r="T992" s="77" t="s">
        <v>9241</v>
      </c>
      <c r="U992" s="77" t="s">
        <v>5195</v>
      </c>
      <c r="V992" s="74" t="s">
        <v>216</v>
      </c>
      <c r="W992" s="100"/>
      <c r="X992" s="99"/>
      <c r="Y992" s="99"/>
      <c r="Z992" s="100"/>
      <c r="AA992" s="99" t="s">
        <v>5203</v>
      </c>
      <c r="AB992" s="99"/>
      <c r="AC992" s="100" t="s">
        <v>5268</v>
      </c>
      <c r="AD992" s="100" t="s">
        <v>5269</v>
      </c>
      <c r="AE992" s="83"/>
      <c r="AF992" s="54"/>
      <c r="AG992" s="78" t="s">
        <v>12307</v>
      </c>
      <c r="AH992" s="77" t="s">
        <v>20</v>
      </c>
      <c r="AI992" s="77" t="s">
        <v>21</v>
      </c>
      <c r="AJ992" s="77" t="s">
        <v>22</v>
      </c>
      <c r="AK992" s="77" t="s">
        <v>23</v>
      </c>
      <c r="AL992" s="77" t="s">
        <v>24</v>
      </c>
      <c r="AM992" s="77" t="s">
        <v>25</v>
      </c>
      <c r="AN992" s="77" t="s">
        <v>26</v>
      </c>
      <c r="AO992" s="77" t="s">
        <v>5201</v>
      </c>
      <c r="AP992" s="77" t="s">
        <v>5202</v>
      </c>
      <c r="AQ992" s="77"/>
      <c r="AR992" s="79">
        <f>COUNTIF('Jalon + top _horaire passage'!A:A,A992)+IF(W992&lt;&gt;"",COUNTIF('Jalon + top _horaire passage'!A:A,W992),0)+IF(X992&lt;&gt;"",COUNTIF('Jalon + top _horaire passage'!A:A,X992),0)+IF(Y992&lt;&gt;"",COUNTIF('Jalon + top _horaire passage'!A:A,Y992),0)+IF(AA992&lt;&gt;"",COUNTIF('Jalon + top _horaire passage'!A:A,AA992),0)+IF(AB992&lt;&gt;"",COUNTIF('Jalon + top _horaire passage'!A:A,AB992),0)+IF(AD992&lt;&gt;"",COUNTIF('Jalon + top _horaire passage'!A:A,AD992),0)</f>
        <v>0</v>
      </c>
    </row>
    <row r="993" spans="1:44" x14ac:dyDescent="0.3">
      <c r="A993" s="77" t="s">
        <v>5270</v>
      </c>
      <c r="B993" s="159" t="s">
        <v>5197</v>
      </c>
      <c r="C993" s="78" t="s">
        <v>16</v>
      </c>
      <c r="D993" s="77" t="s">
        <v>42</v>
      </c>
      <c r="E993" s="77" t="s">
        <v>5195</v>
      </c>
      <c r="F993" s="77" t="s">
        <v>9550</v>
      </c>
      <c r="G993" s="77" t="s">
        <v>12409</v>
      </c>
      <c r="H993" s="77" t="s">
        <v>44</v>
      </c>
      <c r="I993" s="77" t="s">
        <v>17</v>
      </c>
      <c r="J993" s="77" t="s">
        <v>571</v>
      </c>
      <c r="K993" s="78" t="s">
        <v>34</v>
      </c>
      <c r="L993" s="77" t="s">
        <v>98</v>
      </c>
      <c r="M993" s="74" t="s">
        <v>12473</v>
      </c>
      <c r="N993" s="74" t="s">
        <v>13</v>
      </c>
      <c r="O993" s="159" t="s">
        <v>12470</v>
      </c>
      <c r="P993" s="77" t="s">
        <v>5271</v>
      </c>
      <c r="Q993" s="77" t="s">
        <v>35</v>
      </c>
      <c r="R993" s="77" t="s">
        <v>5270</v>
      </c>
      <c r="S993" s="77"/>
      <c r="T993" s="77" t="s">
        <v>9241</v>
      </c>
      <c r="U993" s="77" t="s">
        <v>5195</v>
      </c>
      <c r="V993" s="74" t="s">
        <v>216</v>
      </c>
      <c r="W993" s="100"/>
      <c r="X993" s="99"/>
      <c r="Y993" s="99"/>
      <c r="Z993" s="100"/>
      <c r="AA993" s="99" t="s">
        <v>5203</v>
      </c>
      <c r="AB993" s="99"/>
      <c r="AC993" s="100" t="s">
        <v>5272</v>
      </c>
      <c r="AD993" s="100" t="s">
        <v>5273</v>
      </c>
      <c r="AE993" s="83"/>
      <c r="AF993" s="54"/>
      <c r="AG993" s="78" t="s">
        <v>12307</v>
      </c>
      <c r="AH993" s="77" t="s">
        <v>20</v>
      </c>
      <c r="AI993" s="77" t="s">
        <v>21</v>
      </c>
      <c r="AJ993" s="77" t="s">
        <v>22</v>
      </c>
      <c r="AK993" s="77" t="s">
        <v>23</v>
      </c>
      <c r="AL993" s="77" t="s">
        <v>24</v>
      </c>
      <c r="AM993" s="77" t="s">
        <v>25</v>
      </c>
      <c r="AN993" s="77" t="s">
        <v>26</v>
      </c>
      <c r="AO993" s="77" t="s">
        <v>5201</v>
      </c>
      <c r="AP993" s="77" t="s">
        <v>5202</v>
      </c>
      <c r="AQ993" s="77"/>
      <c r="AR993" s="79">
        <f>COUNTIF('Jalon + top _horaire passage'!A:A,A993)+IF(W993&lt;&gt;"",COUNTIF('Jalon + top _horaire passage'!A:A,W993),0)+IF(X993&lt;&gt;"",COUNTIF('Jalon + top _horaire passage'!A:A,X993),0)+IF(Y993&lt;&gt;"",COUNTIF('Jalon + top _horaire passage'!A:A,Y993),0)+IF(AA993&lt;&gt;"",COUNTIF('Jalon + top _horaire passage'!A:A,AA993),0)+IF(AB993&lt;&gt;"",COUNTIF('Jalon + top _horaire passage'!A:A,AB993),0)+IF(AD993&lt;&gt;"",COUNTIF('Jalon + top _horaire passage'!A:A,AD993),0)</f>
        <v>0</v>
      </c>
    </row>
    <row r="994" spans="1:44" x14ac:dyDescent="0.3">
      <c r="A994" s="77" t="s">
        <v>5274</v>
      </c>
      <c r="B994" t="s">
        <v>12638</v>
      </c>
      <c r="C994" s="78" t="s">
        <v>676</v>
      </c>
      <c r="D994" s="77" t="s">
        <v>42</v>
      </c>
      <c r="E994" s="77" t="s">
        <v>5274</v>
      </c>
      <c r="F994" s="77" t="s">
        <v>4817</v>
      </c>
      <c r="G994" s="77" t="s">
        <v>671</v>
      </c>
      <c r="H994" s="77" t="s">
        <v>44</v>
      </c>
      <c r="I994" s="77" t="s">
        <v>166</v>
      </c>
      <c r="J994" s="77" t="s">
        <v>571</v>
      </c>
      <c r="K994" s="78" t="s">
        <v>34</v>
      </c>
      <c r="L994" s="77" t="s">
        <v>98</v>
      </c>
      <c r="M994" s="74" t="s">
        <v>12475</v>
      </c>
      <c r="N994" s="74" t="s">
        <v>13</v>
      </c>
      <c r="O994" s="159" t="s">
        <v>12470</v>
      </c>
      <c r="P994" s="77" t="s">
        <v>5275</v>
      </c>
      <c r="Q994" s="77" t="s">
        <v>11044</v>
      </c>
      <c r="R994" s="77" t="s">
        <v>5274</v>
      </c>
      <c r="S994" s="77"/>
      <c r="T994" s="77" t="s">
        <v>9241</v>
      </c>
      <c r="U994" s="77" t="s">
        <v>5276</v>
      </c>
      <c r="V994" s="74" t="s">
        <v>216</v>
      </c>
      <c r="W994" s="100"/>
      <c r="X994" s="99"/>
      <c r="Y994" s="99"/>
      <c r="Z994" s="100"/>
      <c r="AA994" s="99" t="s">
        <v>5279</v>
      </c>
      <c r="AB994" s="99"/>
      <c r="AC994" s="100" t="s">
        <v>5277</v>
      </c>
      <c r="AD994" s="100" t="s">
        <v>5278</v>
      </c>
      <c r="AE994" s="83"/>
      <c r="AF994" s="54"/>
      <c r="AG994" s="78" t="s">
        <v>12307</v>
      </c>
      <c r="AH994" s="77" t="s">
        <v>354</v>
      </c>
      <c r="AI994" s="77" t="s">
        <v>652</v>
      </c>
      <c r="AJ994" s="77" t="s">
        <v>167</v>
      </c>
      <c r="AK994" s="77" t="s">
        <v>677</v>
      </c>
      <c r="AL994" s="77" t="s">
        <v>678</v>
      </c>
      <c r="AM994" s="77" t="s">
        <v>170</v>
      </c>
      <c r="AN994" s="77" t="s">
        <v>679</v>
      </c>
      <c r="AO994" s="77" t="s">
        <v>680</v>
      </c>
      <c r="AP994" s="77" t="s">
        <v>681</v>
      </c>
      <c r="AQ994" s="77"/>
      <c r="AR994" s="79">
        <f>COUNTIF('Jalon + top _horaire passage'!A:A,A994)+IF(W994&lt;&gt;"",COUNTIF('Jalon + top _horaire passage'!A:A,W994),0)+IF(X994&lt;&gt;"",COUNTIF('Jalon + top _horaire passage'!A:A,X994),0)+IF(Y994&lt;&gt;"",COUNTIF('Jalon + top _horaire passage'!A:A,Y994),0)+IF(AA994&lt;&gt;"",COUNTIF('Jalon + top _horaire passage'!A:A,AA994),0)+IF(AB994&lt;&gt;"",COUNTIF('Jalon + top _horaire passage'!A:A,AB994),0)+IF(AD994&lt;&gt;"",COUNTIF('Jalon + top _horaire passage'!A:A,AD994),0)</f>
        <v>0</v>
      </c>
    </row>
    <row r="995" spans="1:44" x14ac:dyDescent="0.3">
      <c r="A995" s="77" t="s">
        <v>5280</v>
      </c>
      <c r="B995" s="159" t="s">
        <v>5197</v>
      </c>
      <c r="C995" s="78" t="s">
        <v>16</v>
      </c>
      <c r="D995" s="77" t="s">
        <v>42</v>
      </c>
      <c r="E995" s="77" t="s">
        <v>5195</v>
      </c>
      <c r="F995" s="77" t="s">
        <v>9550</v>
      </c>
      <c r="G995" s="77" t="s">
        <v>12409</v>
      </c>
      <c r="H995" s="77" t="s">
        <v>44</v>
      </c>
      <c r="I995" s="77" t="s">
        <v>17</v>
      </c>
      <c r="J995" s="77" t="s">
        <v>571</v>
      </c>
      <c r="K995" s="78" t="s">
        <v>34</v>
      </c>
      <c r="L995" s="77" t="s">
        <v>98</v>
      </c>
      <c r="M995" s="74" t="s">
        <v>12473</v>
      </c>
      <c r="N995" s="74" t="s">
        <v>13</v>
      </c>
      <c r="O995" s="159" t="s">
        <v>12470</v>
      </c>
      <c r="P995" s="77" t="s">
        <v>5281</v>
      </c>
      <c r="Q995" s="77" t="s">
        <v>35</v>
      </c>
      <c r="R995" s="77" t="s">
        <v>5280</v>
      </c>
      <c r="S995" s="77"/>
      <c r="T995" s="77" t="s">
        <v>9241</v>
      </c>
      <c r="U995" s="77" t="s">
        <v>5195</v>
      </c>
      <c r="V995" s="74" t="s">
        <v>216</v>
      </c>
      <c r="W995" s="100"/>
      <c r="X995" s="99"/>
      <c r="Y995" s="99"/>
      <c r="Z995" s="100"/>
      <c r="AA995" s="99" t="s">
        <v>5203</v>
      </c>
      <c r="AB995" s="99"/>
      <c r="AC995" s="100" t="s">
        <v>5282</v>
      </c>
      <c r="AD995" s="100" t="s">
        <v>5283</v>
      </c>
      <c r="AE995" s="83"/>
      <c r="AF995" s="54"/>
      <c r="AG995" s="78" t="s">
        <v>12307</v>
      </c>
      <c r="AH995" s="77" t="s">
        <v>20</v>
      </c>
      <c r="AI995" s="77" t="s">
        <v>21</v>
      </c>
      <c r="AJ995" s="77" t="s">
        <v>22</v>
      </c>
      <c r="AK995" s="77" t="s">
        <v>23</v>
      </c>
      <c r="AL995" s="77" t="s">
        <v>24</v>
      </c>
      <c r="AM995" s="77" t="s">
        <v>25</v>
      </c>
      <c r="AN995" s="77" t="s">
        <v>26</v>
      </c>
      <c r="AO995" s="77" t="s">
        <v>5201</v>
      </c>
      <c r="AP995" s="77" t="s">
        <v>5202</v>
      </c>
      <c r="AQ995" s="77"/>
      <c r="AR995" s="79">
        <f>COUNTIF('Jalon + top _horaire passage'!A:A,A995)+IF(W995&lt;&gt;"",COUNTIF('Jalon + top _horaire passage'!A:A,W995),0)+IF(X995&lt;&gt;"",COUNTIF('Jalon + top _horaire passage'!A:A,X995),0)+IF(Y995&lt;&gt;"",COUNTIF('Jalon + top _horaire passage'!A:A,Y995),0)+IF(AA995&lt;&gt;"",COUNTIF('Jalon + top _horaire passage'!A:A,AA995),0)+IF(AB995&lt;&gt;"",COUNTIF('Jalon + top _horaire passage'!A:A,AB995),0)+IF(AD995&lt;&gt;"",COUNTIF('Jalon + top _horaire passage'!A:A,AD995),0)</f>
        <v>0</v>
      </c>
    </row>
    <row r="996" spans="1:44" x14ac:dyDescent="0.3">
      <c r="A996" s="77" t="s">
        <v>5284</v>
      </c>
      <c r="B996" s="159" t="s">
        <v>5206</v>
      </c>
      <c r="C996" s="78" t="s">
        <v>16</v>
      </c>
      <c r="D996" s="77" t="s">
        <v>5204</v>
      </c>
      <c r="E996" s="77" t="s">
        <v>5195</v>
      </c>
      <c r="F996" s="77" t="s">
        <v>9550</v>
      </c>
      <c r="G996" s="77" t="s">
        <v>12409</v>
      </c>
      <c r="H996" s="77" t="s">
        <v>44</v>
      </c>
      <c r="I996" s="77" t="s">
        <v>17</v>
      </c>
      <c r="J996" s="77" t="s">
        <v>571</v>
      </c>
      <c r="K996" s="78" t="s">
        <v>18</v>
      </c>
      <c r="L996" s="77" t="s">
        <v>98</v>
      </c>
      <c r="M996" s="74" t="s">
        <v>12473</v>
      </c>
      <c r="N996" s="74" t="s">
        <v>10986</v>
      </c>
      <c r="O996" s="159" t="s">
        <v>12470</v>
      </c>
      <c r="P996" s="77" t="s">
        <v>5285</v>
      </c>
      <c r="Q996" s="77" t="s">
        <v>35</v>
      </c>
      <c r="R996" s="77" t="s">
        <v>5284</v>
      </c>
      <c r="S996" s="77"/>
      <c r="T996" s="77" t="s">
        <v>9241</v>
      </c>
      <c r="U996" s="77" t="s">
        <v>5195</v>
      </c>
      <c r="V996" s="74" t="s">
        <v>216</v>
      </c>
      <c r="W996" s="100"/>
      <c r="X996" s="99"/>
      <c r="Y996" s="99"/>
      <c r="Z996" s="100"/>
      <c r="AA996" s="99" t="s">
        <v>5203</v>
      </c>
      <c r="AB996" s="99"/>
      <c r="AC996" s="100" t="s">
        <v>5286</v>
      </c>
      <c r="AD996" s="100" t="s">
        <v>5287</v>
      </c>
      <c r="AE996" s="83"/>
      <c r="AF996" s="54"/>
      <c r="AG996" s="78" t="s">
        <v>12307</v>
      </c>
      <c r="AH996" s="77" t="s">
        <v>20</v>
      </c>
      <c r="AI996" s="77" t="s">
        <v>21</v>
      </c>
      <c r="AJ996" s="77" t="s">
        <v>22</v>
      </c>
      <c r="AK996" s="77" t="s">
        <v>23</v>
      </c>
      <c r="AL996" s="77" t="s">
        <v>24</v>
      </c>
      <c r="AM996" s="77" t="s">
        <v>25</v>
      </c>
      <c r="AN996" s="77" t="s">
        <v>26</v>
      </c>
      <c r="AO996" s="77" t="s">
        <v>5201</v>
      </c>
      <c r="AP996" s="77" t="s">
        <v>5202</v>
      </c>
      <c r="AQ996" s="77"/>
      <c r="AR996" s="79">
        <f>COUNTIF('Jalon + top _horaire passage'!A:A,A996)+IF(W996&lt;&gt;"",COUNTIF('Jalon + top _horaire passage'!A:A,W996),0)+IF(X996&lt;&gt;"",COUNTIF('Jalon + top _horaire passage'!A:A,X996),0)+IF(Y996&lt;&gt;"",COUNTIF('Jalon + top _horaire passage'!A:A,Y996),0)+IF(AA996&lt;&gt;"",COUNTIF('Jalon + top _horaire passage'!A:A,AA996),0)+IF(AB996&lt;&gt;"",COUNTIF('Jalon + top _horaire passage'!A:A,AB996),0)+IF(AD996&lt;&gt;"",COUNTIF('Jalon + top _horaire passage'!A:A,AD996),0)</f>
        <v>0</v>
      </c>
    </row>
    <row r="997" spans="1:44" x14ac:dyDescent="0.3">
      <c r="A997" s="77" t="s">
        <v>5288</v>
      </c>
      <c r="B997" s="159" t="s">
        <v>5206</v>
      </c>
      <c r="C997" s="78" t="s">
        <v>16</v>
      </c>
      <c r="D997" s="77" t="s">
        <v>5204</v>
      </c>
      <c r="E997" s="77" t="s">
        <v>5195</v>
      </c>
      <c r="F997" s="77" t="s">
        <v>9550</v>
      </c>
      <c r="G997" s="77" t="s">
        <v>12409</v>
      </c>
      <c r="H997" s="77" t="s">
        <v>44</v>
      </c>
      <c r="I997" s="77" t="s">
        <v>17</v>
      </c>
      <c r="J997" s="77" t="s">
        <v>571</v>
      </c>
      <c r="K997" s="78" t="s">
        <v>18</v>
      </c>
      <c r="L997" s="77" t="s">
        <v>98</v>
      </c>
      <c r="M997" s="74" t="s">
        <v>12473</v>
      </c>
      <c r="N997" s="74" t="s">
        <v>10986</v>
      </c>
      <c r="O997" s="159" t="s">
        <v>12470</v>
      </c>
      <c r="P997" s="77" t="s">
        <v>5289</v>
      </c>
      <c r="Q997" s="77" t="s">
        <v>35</v>
      </c>
      <c r="R997" s="77" t="s">
        <v>5288</v>
      </c>
      <c r="S997" s="77"/>
      <c r="T997" s="77" t="s">
        <v>9241</v>
      </c>
      <c r="U997" s="77" t="s">
        <v>5195</v>
      </c>
      <c r="V997" s="74" t="s">
        <v>216</v>
      </c>
      <c r="W997" s="100"/>
      <c r="X997" s="99"/>
      <c r="Y997" s="99"/>
      <c r="Z997" s="100"/>
      <c r="AA997" s="99" t="s">
        <v>5203</v>
      </c>
      <c r="AB997" s="99"/>
      <c r="AC997" s="100" t="s">
        <v>5290</v>
      </c>
      <c r="AD997" s="100" t="s">
        <v>5291</v>
      </c>
      <c r="AE997" s="83"/>
      <c r="AF997" s="54"/>
      <c r="AG997" s="78" t="s">
        <v>12307</v>
      </c>
      <c r="AH997" s="77" t="s">
        <v>20</v>
      </c>
      <c r="AI997" s="77" t="s">
        <v>21</v>
      </c>
      <c r="AJ997" s="77" t="s">
        <v>22</v>
      </c>
      <c r="AK997" s="77" t="s">
        <v>23</v>
      </c>
      <c r="AL997" s="77" t="s">
        <v>24</v>
      </c>
      <c r="AM997" s="77" t="s">
        <v>25</v>
      </c>
      <c r="AN997" s="77" t="s">
        <v>26</v>
      </c>
      <c r="AO997" s="77" t="s">
        <v>5201</v>
      </c>
      <c r="AP997" s="77" t="s">
        <v>5202</v>
      </c>
      <c r="AQ997" s="77"/>
      <c r="AR997" s="79">
        <f>COUNTIF('Jalon + top _horaire passage'!A:A,A997)+IF(W997&lt;&gt;"",COUNTIF('Jalon + top _horaire passage'!A:A,W997),0)+IF(X997&lt;&gt;"",COUNTIF('Jalon + top _horaire passage'!A:A,X997),0)+IF(Y997&lt;&gt;"",COUNTIF('Jalon + top _horaire passage'!A:A,Y997),0)+IF(AA997&lt;&gt;"",COUNTIF('Jalon + top _horaire passage'!A:A,AA997),0)+IF(AB997&lt;&gt;"",COUNTIF('Jalon + top _horaire passage'!A:A,AB997),0)+IF(AD997&lt;&gt;"",COUNTIF('Jalon + top _horaire passage'!A:A,AD997),0)</f>
        <v>0</v>
      </c>
    </row>
    <row r="998" spans="1:44" x14ac:dyDescent="0.3">
      <c r="A998" s="77" t="s">
        <v>5292</v>
      </c>
      <c r="B998" s="159" t="s">
        <v>5206</v>
      </c>
      <c r="C998" s="78" t="s">
        <v>16</v>
      </c>
      <c r="D998" s="77" t="s">
        <v>5204</v>
      </c>
      <c r="E998" s="77" t="s">
        <v>5195</v>
      </c>
      <c r="F998" s="77" t="s">
        <v>9550</v>
      </c>
      <c r="G998" s="77" t="s">
        <v>12409</v>
      </c>
      <c r="H998" s="77" t="s">
        <v>44</v>
      </c>
      <c r="I998" s="77" t="s">
        <v>17</v>
      </c>
      <c r="J998" s="77" t="s">
        <v>571</v>
      </c>
      <c r="K998" s="78" t="s">
        <v>18</v>
      </c>
      <c r="L998" s="77" t="s">
        <v>98</v>
      </c>
      <c r="M998" s="74" t="s">
        <v>12473</v>
      </c>
      <c r="N998" s="74" t="s">
        <v>10986</v>
      </c>
      <c r="O998" s="159" t="s">
        <v>12470</v>
      </c>
      <c r="P998" s="77" t="s">
        <v>5293</v>
      </c>
      <c r="Q998" s="77" t="s">
        <v>35</v>
      </c>
      <c r="R998" s="77" t="s">
        <v>5292</v>
      </c>
      <c r="S998" s="77"/>
      <c r="T998" s="77" t="s">
        <v>9241</v>
      </c>
      <c r="U998" s="77" t="s">
        <v>5195</v>
      </c>
      <c r="V998" s="74" t="s">
        <v>216</v>
      </c>
      <c r="W998" s="100"/>
      <c r="X998" s="99"/>
      <c r="Y998" s="99"/>
      <c r="Z998" s="100"/>
      <c r="AA998" s="99" t="s">
        <v>5203</v>
      </c>
      <c r="AB998" s="99"/>
      <c r="AC998" s="100" t="s">
        <v>5294</v>
      </c>
      <c r="AD998" s="100" t="s">
        <v>5295</v>
      </c>
      <c r="AE998" s="83"/>
      <c r="AF998" s="54"/>
      <c r="AG998" s="78" t="s">
        <v>12307</v>
      </c>
      <c r="AH998" s="77" t="s">
        <v>20</v>
      </c>
      <c r="AI998" s="77" t="s">
        <v>21</v>
      </c>
      <c r="AJ998" s="77" t="s">
        <v>22</v>
      </c>
      <c r="AK998" s="77" t="s">
        <v>23</v>
      </c>
      <c r="AL998" s="77" t="s">
        <v>24</v>
      </c>
      <c r="AM998" s="77" t="s">
        <v>25</v>
      </c>
      <c r="AN998" s="77" t="s">
        <v>26</v>
      </c>
      <c r="AO998" s="77" t="s">
        <v>5201</v>
      </c>
      <c r="AP998" s="77" t="s">
        <v>5202</v>
      </c>
      <c r="AQ998" s="77"/>
      <c r="AR998" s="79">
        <f>COUNTIF('Jalon + top _horaire passage'!A:A,A998)+IF(W998&lt;&gt;"",COUNTIF('Jalon + top _horaire passage'!A:A,W998),0)+IF(X998&lt;&gt;"",COUNTIF('Jalon + top _horaire passage'!A:A,X998),0)+IF(Y998&lt;&gt;"",COUNTIF('Jalon + top _horaire passage'!A:A,Y998),0)+IF(AA998&lt;&gt;"",COUNTIF('Jalon + top _horaire passage'!A:A,AA998),0)+IF(AB998&lt;&gt;"",COUNTIF('Jalon + top _horaire passage'!A:A,AB998),0)+IF(AD998&lt;&gt;"",COUNTIF('Jalon + top _horaire passage'!A:A,AD998),0)</f>
        <v>0</v>
      </c>
    </row>
    <row r="999" spans="1:44" x14ac:dyDescent="0.3">
      <c r="A999" s="77" t="s">
        <v>5296</v>
      </c>
      <c r="B999" s="159" t="s">
        <v>5197</v>
      </c>
      <c r="C999" s="78" t="s">
        <v>16</v>
      </c>
      <c r="D999" s="77" t="s">
        <v>42</v>
      </c>
      <c r="E999" s="77" t="s">
        <v>5195</v>
      </c>
      <c r="F999" s="77" t="s">
        <v>9550</v>
      </c>
      <c r="G999" s="77" t="s">
        <v>12409</v>
      </c>
      <c r="H999" s="77" t="s">
        <v>44</v>
      </c>
      <c r="I999" s="77" t="s">
        <v>17</v>
      </c>
      <c r="J999" s="77" t="s">
        <v>571</v>
      </c>
      <c r="K999" s="78" t="s">
        <v>34</v>
      </c>
      <c r="L999" s="77" t="s">
        <v>98</v>
      </c>
      <c r="M999" s="74" t="s">
        <v>12473</v>
      </c>
      <c r="N999" s="74" t="s">
        <v>13</v>
      </c>
      <c r="O999" s="159" t="s">
        <v>12470</v>
      </c>
      <c r="P999" s="77" t="s">
        <v>5297</v>
      </c>
      <c r="Q999" s="77" t="s">
        <v>35</v>
      </c>
      <c r="R999" s="77" t="s">
        <v>5296</v>
      </c>
      <c r="S999" s="77"/>
      <c r="T999" s="77" t="s">
        <v>9241</v>
      </c>
      <c r="U999" s="77" t="s">
        <v>5195</v>
      </c>
      <c r="V999" s="74" t="s">
        <v>216</v>
      </c>
      <c r="W999" s="100"/>
      <c r="X999" s="99"/>
      <c r="Y999" s="99"/>
      <c r="Z999" s="100"/>
      <c r="AA999" s="99" t="s">
        <v>5203</v>
      </c>
      <c r="AB999" s="99"/>
      <c r="AC999" s="100" t="s">
        <v>5298</v>
      </c>
      <c r="AD999" s="100" t="s">
        <v>5299</v>
      </c>
      <c r="AE999" s="83"/>
      <c r="AF999" s="54"/>
      <c r="AG999" s="78" t="s">
        <v>12307</v>
      </c>
      <c r="AH999" s="77" t="s">
        <v>20</v>
      </c>
      <c r="AI999" s="77" t="s">
        <v>21</v>
      </c>
      <c r="AJ999" s="77" t="s">
        <v>22</v>
      </c>
      <c r="AK999" s="77" t="s">
        <v>23</v>
      </c>
      <c r="AL999" s="77" t="s">
        <v>24</v>
      </c>
      <c r="AM999" s="77" t="s">
        <v>25</v>
      </c>
      <c r="AN999" s="77" t="s">
        <v>26</v>
      </c>
      <c r="AO999" s="77" t="s">
        <v>5201</v>
      </c>
      <c r="AP999" s="77" t="s">
        <v>5202</v>
      </c>
      <c r="AQ999" s="77"/>
      <c r="AR999" s="79">
        <f>COUNTIF('Jalon + top _horaire passage'!A:A,A999)+IF(W999&lt;&gt;"",COUNTIF('Jalon + top _horaire passage'!A:A,W999),0)+IF(X999&lt;&gt;"",COUNTIF('Jalon + top _horaire passage'!A:A,X999),0)+IF(Y999&lt;&gt;"",COUNTIF('Jalon + top _horaire passage'!A:A,Y999),0)+IF(AA999&lt;&gt;"",COUNTIF('Jalon + top _horaire passage'!A:A,AA999),0)+IF(AB999&lt;&gt;"",COUNTIF('Jalon + top _horaire passage'!A:A,AB999),0)+IF(AD999&lt;&gt;"",COUNTIF('Jalon + top _horaire passage'!A:A,AD999),0)</f>
        <v>0</v>
      </c>
    </row>
    <row r="1000" spans="1:44" x14ac:dyDescent="0.3">
      <c r="A1000" s="77" t="s">
        <v>5300</v>
      </c>
      <c r="B1000" s="159" t="s">
        <v>5197</v>
      </c>
      <c r="C1000" s="78" t="s">
        <v>16</v>
      </c>
      <c r="D1000" s="77" t="s">
        <v>42</v>
      </c>
      <c r="E1000" s="77" t="s">
        <v>5195</v>
      </c>
      <c r="F1000" s="77" t="s">
        <v>9550</v>
      </c>
      <c r="G1000" s="77" t="s">
        <v>12409</v>
      </c>
      <c r="H1000" s="77" t="s">
        <v>44</v>
      </c>
      <c r="I1000" s="77" t="s">
        <v>17</v>
      </c>
      <c r="J1000" s="77" t="s">
        <v>571</v>
      </c>
      <c r="K1000" s="78" t="s">
        <v>34</v>
      </c>
      <c r="L1000" s="77" t="s">
        <v>98</v>
      </c>
      <c r="M1000" s="74" t="s">
        <v>12473</v>
      </c>
      <c r="N1000" s="74" t="s">
        <v>13</v>
      </c>
      <c r="O1000" s="159" t="s">
        <v>12470</v>
      </c>
      <c r="P1000" s="77" t="s">
        <v>5301</v>
      </c>
      <c r="Q1000" s="77" t="s">
        <v>35</v>
      </c>
      <c r="R1000" s="77" t="s">
        <v>5300</v>
      </c>
      <c r="S1000" s="77"/>
      <c r="T1000" s="77" t="s">
        <v>9241</v>
      </c>
      <c r="U1000" s="77" t="s">
        <v>5195</v>
      </c>
      <c r="V1000" s="74" t="s">
        <v>216</v>
      </c>
      <c r="W1000" s="100"/>
      <c r="X1000" s="99"/>
      <c r="Y1000" s="99"/>
      <c r="Z1000" s="100"/>
      <c r="AA1000" s="99" t="s">
        <v>5203</v>
      </c>
      <c r="AB1000" s="99"/>
      <c r="AC1000" s="100" t="s">
        <v>5302</v>
      </c>
      <c r="AD1000" s="100" t="s">
        <v>5303</v>
      </c>
      <c r="AE1000" s="83"/>
      <c r="AF1000" s="54"/>
      <c r="AG1000" s="78" t="s">
        <v>12307</v>
      </c>
      <c r="AH1000" s="77" t="s">
        <v>20</v>
      </c>
      <c r="AI1000" s="77" t="s">
        <v>21</v>
      </c>
      <c r="AJ1000" s="77" t="s">
        <v>22</v>
      </c>
      <c r="AK1000" s="77" t="s">
        <v>23</v>
      </c>
      <c r="AL1000" s="77" t="s">
        <v>24</v>
      </c>
      <c r="AM1000" s="77" t="s">
        <v>25</v>
      </c>
      <c r="AN1000" s="77" t="s">
        <v>26</v>
      </c>
      <c r="AO1000" s="77" t="s">
        <v>5201</v>
      </c>
      <c r="AP1000" s="77" t="s">
        <v>5202</v>
      </c>
      <c r="AQ1000" s="77"/>
      <c r="AR1000" s="79">
        <f>COUNTIF('Jalon + top _horaire passage'!A:A,A1000)+IF(W1000&lt;&gt;"",COUNTIF('Jalon + top _horaire passage'!A:A,W1000),0)+IF(X1000&lt;&gt;"",COUNTIF('Jalon + top _horaire passage'!A:A,X1000),0)+IF(Y1000&lt;&gt;"",COUNTIF('Jalon + top _horaire passage'!A:A,Y1000),0)+IF(AA1000&lt;&gt;"",COUNTIF('Jalon + top _horaire passage'!A:A,AA1000),0)+IF(AB1000&lt;&gt;"",COUNTIF('Jalon + top _horaire passage'!A:A,AB1000),0)+IF(AD1000&lt;&gt;"",COUNTIF('Jalon + top _horaire passage'!A:A,AD1000),0)</f>
        <v>0</v>
      </c>
    </row>
    <row r="1001" spans="1:44" x14ac:dyDescent="0.3">
      <c r="A1001" s="77" t="s">
        <v>5304</v>
      </c>
      <c r="B1001" s="159" t="s">
        <v>5197</v>
      </c>
      <c r="C1001" s="78" t="s">
        <v>16</v>
      </c>
      <c r="D1001" s="77" t="s">
        <v>42</v>
      </c>
      <c r="E1001" s="77" t="s">
        <v>5195</v>
      </c>
      <c r="F1001" s="77" t="s">
        <v>9550</v>
      </c>
      <c r="G1001" s="77" t="s">
        <v>12409</v>
      </c>
      <c r="H1001" s="77" t="s">
        <v>44</v>
      </c>
      <c r="I1001" s="77" t="s">
        <v>17</v>
      </c>
      <c r="J1001" s="77" t="s">
        <v>571</v>
      </c>
      <c r="K1001" s="78" t="s">
        <v>34</v>
      </c>
      <c r="L1001" s="77" t="s">
        <v>98</v>
      </c>
      <c r="M1001" s="74" t="s">
        <v>12473</v>
      </c>
      <c r="N1001" s="74" t="s">
        <v>13</v>
      </c>
      <c r="O1001" s="159" t="s">
        <v>12470</v>
      </c>
      <c r="P1001" s="77" t="s">
        <v>5305</v>
      </c>
      <c r="Q1001" s="77" t="s">
        <v>35</v>
      </c>
      <c r="R1001" s="77" t="s">
        <v>5304</v>
      </c>
      <c r="S1001" s="77"/>
      <c r="T1001" s="77" t="s">
        <v>9241</v>
      </c>
      <c r="U1001" s="77" t="s">
        <v>5195</v>
      </c>
      <c r="V1001" s="74" t="s">
        <v>216</v>
      </c>
      <c r="W1001" s="100"/>
      <c r="X1001" s="99"/>
      <c r="Y1001" s="99"/>
      <c r="Z1001" s="100"/>
      <c r="AA1001" s="99" t="s">
        <v>5203</v>
      </c>
      <c r="AB1001" s="99"/>
      <c r="AC1001" s="100" t="s">
        <v>5306</v>
      </c>
      <c r="AD1001" s="100" t="s">
        <v>5307</v>
      </c>
      <c r="AE1001" s="83"/>
      <c r="AF1001" s="54"/>
      <c r="AG1001" s="78" t="s">
        <v>12307</v>
      </c>
      <c r="AH1001" s="77" t="s">
        <v>20</v>
      </c>
      <c r="AI1001" s="77" t="s">
        <v>21</v>
      </c>
      <c r="AJ1001" s="77" t="s">
        <v>22</v>
      </c>
      <c r="AK1001" s="77" t="s">
        <v>23</v>
      </c>
      <c r="AL1001" s="77" t="s">
        <v>24</v>
      </c>
      <c r="AM1001" s="77" t="s">
        <v>25</v>
      </c>
      <c r="AN1001" s="77" t="s">
        <v>26</v>
      </c>
      <c r="AO1001" s="77" t="s">
        <v>5201</v>
      </c>
      <c r="AP1001" s="77" t="s">
        <v>5202</v>
      </c>
      <c r="AQ1001" s="77"/>
      <c r="AR1001" s="79">
        <f>COUNTIF('Jalon + top _horaire passage'!A:A,A1001)+IF(W1001&lt;&gt;"",COUNTIF('Jalon + top _horaire passage'!A:A,W1001),0)+IF(X1001&lt;&gt;"",COUNTIF('Jalon + top _horaire passage'!A:A,X1001),0)+IF(Y1001&lt;&gt;"",COUNTIF('Jalon + top _horaire passage'!A:A,Y1001),0)+IF(AA1001&lt;&gt;"",COUNTIF('Jalon + top _horaire passage'!A:A,AA1001),0)+IF(AB1001&lt;&gt;"",COUNTIF('Jalon + top _horaire passage'!A:A,AB1001),0)+IF(AD1001&lt;&gt;"",COUNTIF('Jalon + top _horaire passage'!A:A,AD1001),0)</f>
        <v>0</v>
      </c>
    </row>
    <row r="1002" spans="1:44" x14ac:dyDescent="0.3">
      <c r="A1002" s="77" t="s">
        <v>5308</v>
      </c>
      <c r="B1002" s="159" t="s">
        <v>5206</v>
      </c>
      <c r="C1002" s="78" t="s">
        <v>16</v>
      </c>
      <c r="D1002" s="77" t="s">
        <v>5204</v>
      </c>
      <c r="E1002" s="77" t="s">
        <v>5195</v>
      </c>
      <c r="F1002" s="77" t="s">
        <v>9550</v>
      </c>
      <c r="G1002" s="77" t="s">
        <v>12409</v>
      </c>
      <c r="H1002" s="77" t="s">
        <v>44</v>
      </c>
      <c r="I1002" s="77" t="s">
        <v>17</v>
      </c>
      <c r="J1002" s="77" t="s">
        <v>571</v>
      </c>
      <c r="K1002" s="78" t="s">
        <v>18</v>
      </c>
      <c r="L1002" s="77" t="s">
        <v>98</v>
      </c>
      <c r="M1002" s="74" t="s">
        <v>12473</v>
      </c>
      <c r="N1002" s="74" t="s">
        <v>10986</v>
      </c>
      <c r="O1002" s="159" t="s">
        <v>12470</v>
      </c>
      <c r="P1002" s="77" t="s">
        <v>5309</v>
      </c>
      <c r="Q1002" s="77" t="s">
        <v>35</v>
      </c>
      <c r="R1002" s="77" t="s">
        <v>5308</v>
      </c>
      <c r="S1002" s="77"/>
      <c r="T1002" s="77" t="s">
        <v>9241</v>
      </c>
      <c r="U1002" s="77" t="s">
        <v>5195</v>
      </c>
      <c r="V1002" s="74" t="s">
        <v>216</v>
      </c>
      <c r="W1002" s="100"/>
      <c r="X1002" s="99"/>
      <c r="Y1002" s="99"/>
      <c r="Z1002" s="100"/>
      <c r="AA1002" s="99" t="s">
        <v>5203</v>
      </c>
      <c r="AB1002" s="99"/>
      <c r="AC1002" s="100" t="s">
        <v>5310</v>
      </c>
      <c r="AD1002" s="100" t="s">
        <v>5311</v>
      </c>
      <c r="AE1002" s="83"/>
      <c r="AF1002" s="54"/>
      <c r="AG1002" s="78" t="s">
        <v>12307</v>
      </c>
      <c r="AH1002" s="77" t="s">
        <v>20</v>
      </c>
      <c r="AI1002" s="77" t="s">
        <v>21</v>
      </c>
      <c r="AJ1002" s="77" t="s">
        <v>22</v>
      </c>
      <c r="AK1002" s="77" t="s">
        <v>23</v>
      </c>
      <c r="AL1002" s="77" t="s">
        <v>24</v>
      </c>
      <c r="AM1002" s="77" t="s">
        <v>25</v>
      </c>
      <c r="AN1002" s="77" t="s">
        <v>26</v>
      </c>
      <c r="AO1002" s="77" t="s">
        <v>5201</v>
      </c>
      <c r="AP1002" s="77" t="s">
        <v>5202</v>
      </c>
      <c r="AQ1002" s="77"/>
      <c r="AR1002" s="79">
        <f>COUNTIF('Jalon + top _horaire passage'!A:A,A1002)+IF(W1002&lt;&gt;"",COUNTIF('Jalon + top _horaire passage'!A:A,W1002),0)+IF(X1002&lt;&gt;"",COUNTIF('Jalon + top _horaire passage'!A:A,X1002),0)+IF(Y1002&lt;&gt;"",COUNTIF('Jalon + top _horaire passage'!A:A,Y1002),0)+IF(AA1002&lt;&gt;"",COUNTIF('Jalon + top _horaire passage'!A:A,AA1002),0)+IF(AB1002&lt;&gt;"",COUNTIF('Jalon + top _horaire passage'!A:A,AB1002),0)+IF(AD1002&lt;&gt;"",COUNTIF('Jalon + top _horaire passage'!A:A,AD1002),0)</f>
        <v>0</v>
      </c>
    </row>
    <row r="1003" spans="1:44" x14ac:dyDescent="0.3">
      <c r="A1003" s="77" t="s">
        <v>5312</v>
      </c>
      <c r="B1003" s="159" t="s">
        <v>5206</v>
      </c>
      <c r="C1003" s="78" t="s">
        <v>16</v>
      </c>
      <c r="D1003" s="77" t="s">
        <v>5204</v>
      </c>
      <c r="E1003" s="77" t="s">
        <v>5195</v>
      </c>
      <c r="F1003" s="77" t="s">
        <v>9550</v>
      </c>
      <c r="G1003" s="77" t="s">
        <v>12409</v>
      </c>
      <c r="H1003" s="77" t="s">
        <v>44</v>
      </c>
      <c r="I1003" s="77" t="s">
        <v>17</v>
      </c>
      <c r="J1003" s="77" t="s">
        <v>571</v>
      </c>
      <c r="K1003" s="78" t="s">
        <v>18</v>
      </c>
      <c r="L1003" s="77" t="s">
        <v>98</v>
      </c>
      <c r="M1003" s="74" t="s">
        <v>12473</v>
      </c>
      <c r="N1003" s="74" t="s">
        <v>10986</v>
      </c>
      <c r="O1003" s="159" t="s">
        <v>12470</v>
      </c>
      <c r="P1003" s="77" t="s">
        <v>5313</v>
      </c>
      <c r="Q1003" s="77" t="s">
        <v>35</v>
      </c>
      <c r="R1003" s="77" t="s">
        <v>5312</v>
      </c>
      <c r="S1003" s="77"/>
      <c r="T1003" s="77" t="s">
        <v>9241</v>
      </c>
      <c r="U1003" s="77" t="s">
        <v>5195</v>
      </c>
      <c r="V1003" s="74" t="s">
        <v>216</v>
      </c>
      <c r="W1003" s="100"/>
      <c r="X1003" s="99"/>
      <c r="Y1003" s="99"/>
      <c r="Z1003" s="100"/>
      <c r="AA1003" s="99" t="s">
        <v>5203</v>
      </c>
      <c r="AB1003" s="99"/>
      <c r="AC1003" s="100" t="s">
        <v>5314</v>
      </c>
      <c r="AD1003" s="100" t="s">
        <v>5315</v>
      </c>
      <c r="AE1003" s="83"/>
      <c r="AF1003" s="54"/>
      <c r="AG1003" s="78" t="s">
        <v>12307</v>
      </c>
      <c r="AH1003" s="77" t="s">
        <v>20</v>
      </c>
      <c r="AI1003" s="77" t="s">
        <v>21</v>
      </c>
      <c r="AJ1003" s="77" t="s">
        <v>22</v>
      </c>
      <c r="AK1003" s="77" t="s">
        <v>23</v>
      </c>
      <c r="AL1003" s="77" t="s">
        <v>24</v>
      </c>
      <c r="AM1003" s="77" t="s">
        <v>25</v>
      </c>
      <c r="AN1003" s="77" t="s">
        <v>26</v>
      </c>
      <c r="AO1003" s="77" t="s">
        <v>5201</v>
      </c>
      <c r="AP1003" s="77" t="s">
        <v>5202</v>
      </c>
      <c r="AQ1003" s="77"/>
      <c r="AR1003" s="79">
        <f>COUNTIF('Jalon + top _horaire passage'!A:A,A1003)+IF(W1003&lt;&gt;"",COUNTIF('Jalon + top _horaire passage'!A:A,W1003),0)+IF(X1003&lt;&gt;"",COUNTIF('Jalon + top _horaire passage'!A:A,X1003),0)+IF(Y1003&lt;&gt;"",COUNTIF('Jalon + top _horaire passage'!A:A,Y1003),0)+IF(AA1003&lt;&gt;"",COUNTIF('Jalon + top _horaire passage'!A:A,AA1003),0)+IF(AB1003&lt;&gt;"",COUNTIF('Jalon + top _horaire passage'!A:A,AB1003),0)+IF(AD1003&lt;&gt;"",COUNTIF('Jalon + top _horaire passage'!A:A,AD1003),0)</f>
        <v>0</v>
      </c>
    </row>
    <row r="1004" spans="1:44" x14ac:dyDescent="0.3">
      <c r="A1004" s="77" t="s">
        <v>5316</v>
      </c>
      <c r="B1004" s="159" t="s">
        <v>5197</v>
      </c>
      <c r="C1004" s="78" t="s">
        <v>16</v>
      </c>
      <c r="D1004" s="77" t="s">
        <v>42</v>
      </c>
      <c r="E1004" s="77" t="s">
        <v>5195</v>
      </c>
      <c r="F1004" s="77" t="s">
        <v>9550</v>
      </c>
      <c r="G1004" s="77" t="s">
        <v>12409</v>
      </c>
      <c r="H1004" s="77" t="s">
        <v>44</v>
      </c>
      <c r="I1004" s="77" t="s">
        <v>17</v>
      </c>
      <c r="J1004" s="77" t="s">
        <v>571</v>
      </c>
      <c r="K1004" s="78" t="s">
        <v>34</v>
      </c>
      <c r="L1004" s="77" t="s">
        <v>98</v>
      </c>
      <c r="M1004" s="74" t="s">
        <v>12473</v>
      </c>
      <c r="N1004" s="74" t="s">
        <v>13</v>
      </c>
      <c r="O1004" s="159" t="s">
        <v>12470</v>
      </c>
      <c r="P1004" s="77" t="s">
        <v>5317</v>
      </c>
      <c r="Q1004" s="77" t="s">
        <v>35</v>
      </c>
      <c r="R1004" s="77" t="s">
        <v>5316</v>
      </c>
      <c r="S1004" s="77"/>
      <c r="T1004" s="77" t="s">
        <v>9241</v>
      </c>
      <c r="U1004" s="77" t="s">
        <v>5195</v>
      </c>
      <c r="V1004" s="74" t="s">
        <v>216</v>
      </c>
      <c r="W1004" s="100"/>
      <c r="X1004" s="99"/>
      <c r="Y1004" s="99"/>
      <c r="Z1004" s="100"/>
      <c r="AA1004" s="99" t="s">
        <v>5203</v>
      </c>
      <c r="AB1004" s="99"/>
      <c r="AC1004" s="100" t="s">
        <v>5318</v>
      </c>
      <c r="AD1004" s="100" t="s">
        <v>5319</v>
      </c>
      <c r="AE1004" s="83"/>
      <c r="AF1004" s="54"/>
      <c r="AG1004" s="78" t="s">
        <v>12307</v>
      </c>
      <c r="AH1004" s="77" t="s">
        <v>20</v>
      </c>
      <c r="AI1004" s="77" t="s">
        <v>21</v>
      </c>
      <c r="AJ1004" s="77" t="s">
        <v>22</v>
      </c>
      <c r="AK1004" s="77" t="s">
        <v>23</v>
      </c>
      <c r="AL1004" s="77" t="s">
        <v>24</v>
      </c>
      <c r="AM1004" s="77" t="s">
        <v>25</v>
      </c>
      <c r="AN1004" s="77" t="s">
        <v>26</v>
      </c>
      <c r="AO1004" s="77" t="s">
        <v>5201</v>
      </c>
      <c r="AP1004" s="77" t="s">
        <v>5202</v>
      </c>
      <c r="AQ1004" s="77"/>
      <c r="AR1004" s="79">
        <f>COUNTIF('Jalon + top _horaire passage'!A:A,A1004)+IF(W1004&lt;&gt;"",COUNTIF('Jalon + top _horaire passage'!A:A,W1004),0)+IF(X1004&lt;&gt;"",COUNTIF('Jalon + top _horaire passage'!A:A,X1004),0)+IF(Y1004&lt;&gt;"",COUNTIF('Jalon + top _horaire passage'!A:A,Y1004),0)+IF(AA1004&lt;&gt;"",COUNTIF('Jalon + top _horaire passage'!A:A,AA1004),0)+IF(AB1004&lt;&gt;"",COUNTIF('Jalon + top _horaire passage'!A:A,AB1004),0)+IF(AD1004&lt;&gt;"",COUNTIF('Jalon + top _horaire passage'!A:A,AD1004),0)</f>
        <v>0</v>
      </c>
    </row>
    <row r="1005" spans="1:44" x14ac:dyDescent="0.3">
      <c r="A1005" s="77" t="s">
        <v>5321</v>
      </c>
      <c r="B1005" s="159" t="s">
        <v>12</v>
      </c>
      <c r="C1005" s="78" t="s">
        <v>16</v>
      </c>
      <c r="D1005" s="77" t="s">
        <v>42</v>
      </c>
      <c r="E1005" s="77" t="s">
        <v>5320</v>
      </c>
      <c r="F1005" s="77" t="s">
        <v>9550</v>
      </c>
      <c r="G1005" s="77" t="s">
        <v>12409</v>
      </c>
      <c r="H1005" s="77" t="s">
        <v>44</v>
      </c>
      <c r="I1005" s="77" t="s">
        <v>17</v>
      </c>
      <c r="J1005" s="77" t="s">
        <v>19</v>
      </c>
      <c r="K1005" s="78" t="s">
        <v>34</v>
      </c>
      <c r="L1005" s="77" t="s">
        <v>98</v>
      </c>
      <c r="M1005" s="74" t="s">
        <v>12473</v>
      </c>
      <c r="N1005" s="74" t="s">
        <v>13</v>
      </c>
      <c r="O1005" s="159"/>
      <c r="P1005" s="77" t="s">
        <v>5322</v>
      </c>
      <c r="Q1005" s="77" t="s">
        <v>35</v>
      </c>
      <c r="R1005" s="77" t="s">
        <v>5321</v>
      </c>
      <c r="S1005" s="77"/>
      <c r="T1005" s="77"/>
      <c r="U1005" s="77" t="s">
        <v>5320</v>
      </c>
      <c r="V1005" s="74" t="s">
        <v>97</v>
      </c>
      <c r="W1005" s="100"/>
      <c r="X1005" s="99"/>
      <c r="Y1005" s="99"/>
      <c r="Z1005" s="100"/>
      <c r="AA1005" s="99" t="s">
        <v>5325</v>
      </c>
      <c r="AB1005" s="99"/>
      <c r="AC1005" s="100" t="s">
        <v>5323</v>
      </c>
      <c r="AD1005" s="100" t="s">
        <v>5324</v>
      </c>
      <c r="AE1005" s="83"/>
      <c r="AF1005" s="54"/>
      <c r="AG1005" s="78" t="s">
        <v>10997</v>
      </c>
      <c r="AH1005" s="77" t="s">
        <v>20</v>
      </c>
      <c r="AI1005" s="77" t="s">
        <v>21</v>
      </c>
      <c r="AJ1005" s="77" t="s">
        <v>22</v>
      </c>
      <c r="AK1005" s="77" t="s">
        <v>23</v>
      </c>
      <c r="AL1005" s="77" t="s">
        <v>24</v>
      </c>
      <c r="AM1005" s="77" t="s">
        <v>25</v>
      </c>
      <c r="AN1005" s="77" t="s">
        <v>26</v>
      </c>
      <c r="AO1005" s="77" t="s">
        <v>5201</v>
      </c>
      <c r="AP1005" s="77" t="s">
        <v>5202</v>
      </c>
      <c r="AQ1005" s="77"/>
      <c r="AR1005" s="79">
        <f>COUNTIF('Jalon + top _horaire passage'!A:A,A1005)+IF(W1005&lt;&gt;"",COUNTIF('Jalon + top _horaire passage'!A:A,W1005),0)+IF(X1005&lt;&gt;"",COUNTIF('Jalon + top _horaire passage'!A:A,X1005),0)+IF(Y1005&lt;&gt;"",COUNTIF('Jalon + top _horaire passage'!A:A,Y1005),0)+IF(AA1005&lt;&gt;"",COUNTIF('Jalon + top _horaire passage'!A:A,AA1005),0)+IF(AB1005&lt;&gt;"",COUNTIF('Jalon + top _horaire passage'!A:A,AB1005),0)+IF(AD1005&lt;&gt;"",COUNTIF('Jalon + top _horaire passage'!A:A,AD1005),0)</f>
        <v>0</v>
      </c>
    </row>
    <row r="1006" spans="1:44" x14ac:dyDescent="0.3">
      <c r="A1006" s="77" t="s">
        <v>5326</v>
      </c>
      <c r="B1006" s="159" t="s">
        <v>12</v>
      </c>
      <c r="C1006" s="78" t="s">
        <v>16</v>
      </c>
      <c r="D1006" s="77" t="s">
        <v>42</v>
      </c>
      <c r="E1006" s="77" t="s">
        <v>5320</v>
      </c>
      <c r="F1006" s="77" t="s">
        <v>9550</v>
      </c>
      <c r="G1006" s="77" t="s">
        <v>12409</v>
      </c>
      <c r="H1006" s="77" t="s">
        <v>44</v>
      </c>
      <c r="I1006" s="77" t="s">
        <v>17</v>
      </c>
      <c r="J1006" s="77" t="s">
        <v>19</v>
      </c>
      <c r="K1006" s="78" t="s">
        <v>34</v>
      </c>
      <c r="L1006" s="77" t="s">
        <v>98</v>
      </c>
      <c r="M1006" s="74" t="s">
        <v>12473</v>
      </c>
      <c r="N1006" s="74" t="s">
        <v>13</v>
      </c>
      <c r="O1006" s="159"/>
      <c r="P1006" s="77" t="s">
        <v>5322</v>
      </c>
      <c r="Q1006" s="77" t="s">
        <v>35</v>
      </c>
      <c r="R1006" s="77" t="s">
        <v>5326</v>
      </c>
      <c r="S1006" s="77"/>
      <c r="T1006" s="77"/>
      <c r="U1006" s="77" t="s">
        <v>5320</v>
      </c>
      <c r="V1006" s="74" t="s">
        <v>97</v>
      </c>
      <c r="W1006" s="100"/>
      <c r="X1006" s="99"/>
      <c r="Y1006" s="99"/>
      <c r="Z1006" s="100"/>
      <c r="AA1006" s="99" t="s">
        <v>5325</v>
      </c>
      <c r="AB1006" s="99"/>
      <c r="AC1006" s="100" t="s">
        <v>5327</v>
      </c>
      <c r="AD1006" s="100" t="s">
        <v>5328</v>
      </c>
      <c r="AE1006" s="83"/>
      <c r="AF1006" s="54"/>
      <c r="AG1006" s="78" t="s">
        <v>10997</v>
      </c>
      <c r="AH1006" s="77" t="s">
        <v>20</v>
      </c>
      <c r="AI1006" s="77" t="s">
        <v>21</v>
      </c>
      <c r="AJ1006" s="77" t="s">
        <v>22</v>
      </c>
      <c r="AK1006" s="77" t="s">
        <v>23</v>
      </c>
      <c r="AL1006" s="77" t="s">
        <v>24</v>
      </c>
      <c r="AM1006" s="77" t="s">
        <v>25</v>
      </c>
      <c r="AN1006" s="77" t="s">
        <v>26</v>
      </c>
      <c r="AO1006" s="77" t="s">
        <v>5201</v>
      </c>
      <c r="AP1006" s="77" t="s">
        <v>5202</v>
      </c>
      <c r="AQ1006" s="77"/>
      <c r="AR1006" s="79">
        <f>COUNTIF('Jalon + top _horaire passage'!A:A,A1006)+IF(W1006&lt;&gt;"",COUNTIF('Jalon + top _horaire passage'!A:A,W1006),0)+IF(X1006&lt;&gt;"",COUNTIF('Jalon + top _horaire passage'!A:A,X1006),0)+IF(Y1006&lt;&gt;"",COUNTIF('Jalon + top _horaire passage'!A:A,Y1006),0)+IF(AA1006&lt;&gt;"",COUNTIF('Jalon + top _horaire passage'!A:A,AA1006),0)+IF(AB1006&lt;&gt;"",COUNTIF('Jalon + top _horaire passage'!A:A,AB1006),0)+IF(AD1006&lt;&gt;"",COUNTIF('Jalon + top _horaire passage'!A:A,AD1006),0)</f>
        <v>0</v>
      </c>
    </row>
    <row r="1007" spans="1:44" x14ac:dyDescent="0.3">
      <c r="A1007" s="77" t="s">
        <v>5329</v>
      </c>
      <c r="B1007" s="159" t="s">
        <v>12</v>
      </c>
      <c r="C1007" s="78" t="s">
        <v>16</v>
      </c>
      <c r="D1007" s="77" t="s">
        <v>42</v>
      </c>
      <c r="E1007" s="77" t="s">
        <v>5320</v>
      </c>
      <c r="F1007" s="77" t="s">
        <v>9550</v>
      </c>
      <c r="G1007" s="77" t="s">
        <v>12409</v>
      </c>
      <c r="H1007" s="77" t="s">
        <v>44</v>
      </c>
      <c r="I1007" s="77" t="s">
        <v>17</v>
      </c>
      <c r="J1007" s="77" t="s">
        <v>19</v>
      </c>
      <c r="K1007" s="78" t="s">
        <v>34</v>
      </c>
      <c r="L1007" s="77" t="s">
        <v>98</v>
      </c>
      <c r="M1007" s="74" t="s">
        <v>12473</v>
      </c>
      <c r="N1007" s="74" t="s">
        <v>13</v>
      </c>
      <c r="O1007" s="159"/>
      <c r="P1007" s="77" t="s">
        <v>5322</v>
      </c>
      <c r="Q1007" s="77" t="s">
        <v>35</v>
      </c>
      <c r="R1007" s="77" t="s">
        <v>5329</v>
      </c>
      <c r="S1007" s="77"/>
      <c r="T1007" s="77"/>
      <c r="U1007" s="77" t="s">
        <v>5320</v>
      </c>
      <c r="V1007" s="74" t="s">
        <v>97</v>
      </c>
      <c r="W1007" s="100"/>
      <c r="X1007" s="99"/>
      <c r="Y1007" s="99"/>
      <c r="Z1007" s="100"/>
      <c r="AA1007" s="99" t="s">
        <v>5325</v>
      </c>
      <c r="AB1007" s="99"/>
      <c r="AC1007" s="100" t="s">
        <v>5330</v>
      </c>
      <c r="AD1007" s="100" t="s">
        <v>5331</v>
      </c>
      <c r="AE1007" s="83"/>
      <c r="AF1007" s="54"/>
      <c r="AG1007" s="78" t="s">
        <v>10997</v>
      </c>
      <c r="AH1007" s="77" t="s">
        <v>20</v>
      </c>
      <c r="AI1007" s="77" t="s">
        <v>21</v>
      </c>
      <c r="AJ1007" s="77" t="s">
        <v>22</v>
      </c>
      <c r="AK1007" s="77" t="s">
        <v>23</v>
      </c>
      <c r="AL1007" s="77" t="s">
        <v>24</v>
      </c>
      <c r="AM1007" s="77" t="s">
        <v>25</v>
      </c>
      <c r="AN1007" s="77" t="s">
        <v>26</v>
      </c>
      <c r="AO1007" s="77" t="s">
        <v>5201</v>
      </c>
      <c r="AP1007" s="77" t="s">
        <v>5202</v>
      </c>
      <c r="AQ1007" s="77"/>
      <c r="AR1007" s="79">
        <f>COUNTIF('Jalon + top _horaire passage'!A:A,A1007)+IF(W1007&lt;&gt;"",COUNTIF('Jalon + top _horaire passage'!A:A,W1007),0)+IF(X1007&lt;&gt;"",COUNTIF('Jalon + top _horaire passage'!A:A,X1007),0)+IF(Y1007&lt;&gt;"",COUNTIF('Jalon + top _horaire passage'!A:A,Y1007),0)+IF(AA1007&lt;&gt;"",COUNTIF('Jalon + top _horaire passage'!A:A,AA1007),0)+IF(AB1007&lt;&gt;"",COUNTIF('Jalon + top _horaire passage'!A:A,AB1007),0)+IF(AD1007&lt;&gt;"",COUNTIF('Jalon + top _horaire passage'!A:A,AD1007),0)</f>
        <v>0</v>
      </c>
    </row>
    <row r="1008" spans="1:44" x14ac:dyDescent="0.3">
      <c r="A1008" s="77" t="s">
        <v>5333</v>
      </c>
      <c r="B1008" s="159" t="s">
        <v>5334</v>
      </c>
      <c r="C1008" s="78" t="s">
        <v>16</v>
      </c>
      <c r="D1008" s="77" t="s">
        <v>5204</v>
      </c>
      <c r="E1008" s="77" t="s">
        <v>5332</v>
      </c>
      <c r="F1008" s="77" t="s">
        <v>9550</v>
      </c>
      <c r="G1008" s="77" t="s">
        <v>12409</v>
      </c>
      <c r="H1008" s="77" t="s">
        <v>44</v>
      </c>
      <c r="I1008" s="77" t="s">
        <v>17</v>
      </c>
      <c r="J1008" s="77" t="s">
        <v>19</v>
      </c>
      <c r="K1008" s="78" t="s">
        <v>18</v>
      </c>
      <c r="L1008" s="77" t="s">
        <v>98</v>
      </c>
      <c r="M1008" s="74" t="s">
        <v>12473</v>
      </c>
      <c r="N1008" s="74" t="s">
        <v>10986</v>
      </c>
      <c r="O1008" s="159"/>
      <c r="P1008" s="77"/>
      <c r="Q1008" s="77" t="s">
        <v>11048</v>
      </c>
      <c r="R1008" s="77" t="s">
        <v>5333</v>
      </c>
      <c r="S1008" s="77"/>
      <c r="T1008" s="77"/>
      <c r="U1008" s="77" t="s">
        <v>11825</v>
      </c>
      <c r="V1008" s="74" t="s">
        <v>97</v>
      </c>
      <c r="W1008" s="100"/>
      <c r="X1008" s="99"/>
      <c r="Y1008" s="99"/>
      <c r="Z1008" s="100"/>
      <c r="AA1008" s="99" t="s">
        <v>5337</v>
      </c>
      <c r="AB1008" s="99"/>
      <c r="AC1008" s="100" t="s">
        <v>5335</v>
      </c>
      <c r="AD1008" s="100" t="s">
        <v>5336</v>
      </c>
      <c r="AE1008" s="83"/>
      <c r="AF1008" s="54"/>
      <c r="AG1008" s="78" t="s">
        <v>10997</v>
      </c>
      <c r="AH1008" s="77" t="s">
        <v>20</v>
      </c>
      <c r="AI1008" s="77" t="s">
        <v>21</v>
      </c>
      <c r="AJ1008" s="77" t="s">
        <v>22</v>
      </c>
      <c r="AK1008" s="77" t="s">
        <v>23</v>
      </c>
      <c r="AL1008" s="77" t="s">
        <v>24</v>
      </c>
      <c r="AM1008" s="77" t="s">
        <v>25</v>
      </c>
      <c r="AN1008" s="77" t="s">
        <v>26</v>
      </c>
      <c r="AO1008" s="77" t="s">
        <v>5201</v>
      </c>
      <c r="AP1008" s="77" t="s">
        <v>5202</v>
      </c>
      <c r="AQ1008" s="77"/>
      <c r="AR1008" s="79">
        <f>COUNTIF('Jalon + top _horaire passage'!A:A,A1008)+IF(W1008&lt;&gt;"",COUNTIF('Jalon + top _horaire passage'!A:A,W1008),0)+IF(X1008&lt;&gt;"",COUNTIF('Jalon + top _horaire passage'!A:A,X1008),0)+IF(Y1008&lt;&gt;"",COUNTIF('Jalon + top _horaire passage'!A:A,Y1008),0)+IF(AA1008&lt;&gt;"",COUNTIF('Jalon + top _horaire passage'!A:A,AA1008),0)+IF(AB1008&lt;&gt;"",COUNTIF('Jalon + top _horaire passage'!A:A,AB1008),0)+IF(AD1008&lt;&gt;"",COUNTIF('Jalon + top _horaire passage'!A:A,AD1008),0)</f>
        <v>0</v>
      </c>
    </row>
    <row r="1009" spans="1:44" x14ac:dyDescent="0.3">
      <c r="A1009" s="77" t="s">
        <v>5338</v>
      </c>
      <c r="B1009" s="159" t="s">
        <v>5339</v>
      </c>
      <c r="C1009" s="78" t="s">
        <v>16</v>
      </c>
      <c r="D1009" s="77" t="s">
        <v>5204</v>
      </c>
      <c r="E1009" s="77" t="s">
        <v>5338</v>
      </c>
      <c r="F1009" s="77" t="s">
        <v>9550</v>
      </c>
      <c r="G1009" s="77" t="s">
        <v>12409</v>
      </c>
      <c r="H1009" s="77" t="s">
        <v>44</v>
      </c>
      <c r="I1009" s="77" t="s">
        <v>17</v>
      </c>
      <c r="J1009" s="77" t="s">
        <v>19</v>
      </c>
      <c r="K1009" s="78" t="s">
        <v>18</v>
      </c>
      <c r="L1009" s="77" t="s">
        <v>98</v>
      </c>
      <c r="M1009" s="74" t="s">
        <v>12473</v>
      </c>
      <c r="N1009" s="74" t="s">
        <v>10986</v>
      </c>
      <c r="O1009" s="159"/>
      <c r="P1009" s="77" t="s">
        <v>5340</v>
      </c>
      <c r="Q1009" s="77" t="s">
        <v>30</v>
      </c>
      <c r="R1009" s="77" t="s">
        <v>5338</v>
      </c>
      <c r="S1009" s="77"/>
      <c r="T1009" s="77"/>
      <c r="U1009" s="77" t="s">
        <v>11554</v>
      </c>
      <c r="V1009" s="74" t="s">
        <v>97</v>
      </c>
      <c r="W1009" s="100"/>
      <c r="X1009" s="99"/>
      <c r="Y1009" s="99"/>
      <c r="Z1009" s="100"/>
      <c r="AA1009" s="99" t="s">
        <v>5343</v>
      </c>
      <c r="AB1009" s="99"/>
      <c r="AC1009" s="100" t="s">
        <v>5341</v>
      </c>
      <c r="AD1009" s="100" t="s">
        <v>5342</v>
      </c>
      <c r="AE1009" s="83"/>
      <c r="AF1009" s="54"/>
      <c r="AG1009" s="78" t="s">
        <v>10997</v>
      </c>
      <c r="AH1009" s="77" t="s">
        <v>20</v>
      </c>
      <c r="AI1009" s="77" t="s">
        <v>21</v>
      </c>
      <c r="AJ1009" s="77" t="s">
        <v>22</v>
      </c>
      <c r="AK1009" s="77" t="s">
        <v>23</v>
      </c>
      <c r="AL1009" s="77" t="s">
        <v>24</v>
      </c>
      <c r="AM1009" s="77" t="s">
        <v>25</v>
      </c>
      <c r="AN1009" s="77" t="s">
        <v>26</v>
      </c>
      <c r="AO1009" s="77" t="s">
        <v>5201</v>
      </c>
      <c r="AP1009" s="77" t="s">
        <v>5202</v>
      </c>
      <c r="AQ1009" s="77"/>
      <c r="AR1009" s="79">
        <f>COUNTIF('Jalon + top _horaire passage'!A:A,A1009)+IF(W1009&lt;&gt;"",COUNTIF('Jalon + top _horaire passage'!A:A,W1009),0)+IF(X1009&lt;&gt;"",COUNTIF('Jalon + top _horaire passage'!A:A,X1009),0)+IF(Y1009&lt;&gt;"",COUNTIF('Jalon + top _horaire passage'!A:A,Y1009),0)+IF(AA1009&lt;&gt;"",COUNTIF('Jalon + top _horaire passage'!A:A,AA1009),0)+IF(AB1009&lt;&gt;"",COUNTIF('Jalon + top _horaire passage'!A:A,AB1009),0)+IF(AD1009&lt;&gt;"",COUNTIF('Jalon + top _horaire passage'!A:A,AD1009),0)</f>
        <v>0</v>
      </c>
    </row>
    <row r="1010" spans="1:44" x14ac:dyDescent="0.3">
      <c r="A1010" s="77" t="s">
        <v>5344</v>
      </c>
      <c r="B1010" s="159" t="s">
        <v>5346</v>
      </c>
      <c r="C1010" s="78" t="s">
        <v>220</v>
      </c>
      <c r="D1010" s="77" t="s">
        <v>42</v>
      </c>
      <c r="E1010" s="77" t="s">
        <v>5344</v>
      </c>
      <c r="F1010" s="77" t="s">
        <v>12410</v>
      </c>
      <c r="G1010" s="77" t="s">
        <v>5345</v>
      </c>
      <c r="H1010" s="77" t="s">
        <v>44</v>
      </c>
      <c r="I1010" s="77" t="s">
        <v>221</v>
      </c>
      <c r="J1010" s="77" t="s">
        <v>571</v>
      </c>
      <c r="K1010" s="78" t="s">
        <v>34</v>
      </c>
      <c r="L1010" s="77" t="s">
        <v>98</v>
      </c>
      <c r="M1010" s="74" t="s">
        <v>12474</v>
      </c>
      <c r="N1010" s="74" t="s">
        <v>13</v>
      </c>
      <c r="O1010" s="159"/>
      <c r="P1010" s="77" t="s">
        <v>5347</v>
      </c>
      <c r="Q1010" s="77" t="s">
        <v>35</v>
      </c>
      <c r="R1010" s="77" t="s">
        <v>5344</v>
      </c>
      <c r="S1010" s="77"/>
      <c r="T1010" s="77" t="s">
        <v>9241</v>
      </c>
      <c r="U1010" s="77" t="s">
        <v>9241</v>
      </c>
      <c r="V1010" s="74" t="s">
        <v>216</v>
      </c>
      <c r="W1010" s="100"/>
      <c r="X1010" s="99"/>
      <c r="Y1010" s="99"/>
      <c r="Z1010" s="100"/>
      <c r="AA1010" s="99" t="s">
        <v>11870</v>
      </c>
      <c r="AB1010" s="99"/>
      <c r="AC1010" s="100" t="s">
        <v>5348</v>
      </c>
      <c r="AD1010" s="100" t="s">
        <v>5349</v>
      </c>
      <c r="AE1010" s="83"/>
      <c r="AF1010" s="54"/>
      <c r="AG1010" s="78" t="s">
        <v>12307</v>
      </c>
      <c r="AH1010" s="77" t="s">
        <v>222</v>
      </c>
      <c r="AI1010" s="77" t="s">
        <v>223</v>
      </c>
      <c r="AJ1010" s="77" t="s">
        <v>224</v>
      </c>
      <c r="AK1010" s="77" t="s">
        <v>225</v>
      </c>
      <c r="AL1010" s="77" t="s">
        <v>807</v>
      </c>
      <c r="AM1010" s="77" t="s">
        <v>227</v>
      </c>
      <c r="AN1010" s="77" t="s">
        <v>228</v>
      </c>
      <c r="AO1010" s="77" t="s">
        <v>5350</v>
      </c>
      <c r="AP1010" s="77" t="s">
        <v>35</v>
      </c>
      <c r="AQ1010" s="77"/>
      <c r="AR1010" s="79">
        <f>COUNTIF('Jalon + top _horaire passage'!A:A,A1010)+IF(W1010&lt;&gt;"",COUNTIF('Jalon + top _horaire passage'!A:A,W1010),0)+IF(X1010&lt;&gt;"",COUNTIF('Jalon + top _horaire passage'!A:A,X1010),0)+IF(Y1010&lt;&gt;"",COUNTIF('Jalon + top _horaire passage'!A:A,Y1010),0)+IF(AA1010&lt;&gt;"",COUNTIF('Jalon + top _horaire passage'!A:A,AA1010),0)+IF(AB1010&lt;&gt;"",COUNTIF('Jalon + top _horaire passage'!A:A,AB1010),0)+IF(AD1010&lt;&gt;"",COUNTIF('Jalon + top _horaire passage'!A:A,AD1010),0)</f>
        <v>0</v>
      </c>
    </row>
    <row r="1011" spans="1:44" x14ac:dyDescent="0.3">
      <c r="A1011" s="77" t="s">
        <v>5351</v>
      </c>
      <c r="B1011" s="159" t="s">
        <v>12</v>
      </c>
      <c r="C1011" s="78" t="s">
        <v>59</v>
      </c>
      <c r="D1011" s="77" t="s">
        <v>42</v>
      </c>
      <c r="E1011" s="77" t="s">
        <v>5351</v>
      </c>
      <c r="F1011" s="77" t="s">
        <v>9928</v>
      </c>
      <c r="G1011" s="77" t="s">
        <v>1854</v>
      </c>
      <c r="H1011" s="77" t="s">
        <v>44</v>
      </c>
      <c r="I1011" s="77" t="s">
        <v>17</v>
      </c>
      <c r="J1011" s="77" t="s">
        <v>237</v>
      </c>
      <c r="K1011" s="78" t="s">
        <v>34</v>
      </c>
      <c r="L1011" s="77" t="s">
        <v>98</v>
      </c>
      <c r="M1011" s="74" t="s">
        <v>12473</v>
      </c>
      <c r="N1011" s="74" t="s">
        <v>13</v>
      </c>
      <c r="O1011" s="159"/>
      <c r="P1011" s="77" t="s">
        <v>5352</v>
      </c>
      <c r="Q1011" s="77" t="s">
        <v>35</v>
      </c>
      <c r="R1011" s="77" t="s">
        <v>5351</v>
      </c>
      <c r="S1011" s="77"/>
      <c r="T1011" s="77" t="s">
        <v>9241</v>
      </c>
      <c r="U1011" s="77" t="s">
        <v>9241</v>
      </c>
      <c r="V1011" s="74" t="s">
        <v>97</v>
      </c>
      <c r="W1011" s="100"/>
      <c r="X1011" s="99"/>
      <c r="Y1011" s="99"/>
      <c r="Z1011" s="100"/>
      <c r="AA1011" s="99"/>
      <c r="AB1011" s="99"/>
      <c r="AC1011" s="100" t="s">
        <v>5353</v>
      </c>
      <c r="AD1011" s="100" t="s">
        <v>5354</v>
      </c>
      <c r="AE1011" s="83"/>
      <c r="AF1011" s="54"/>
      <c r="AG1011" s="78" t="s">
        <v>10997</v>
      </c>
      <c r="AH1011" s="77" t="s">
        <v>20</v>
      </c>
      <c r="AI1011" s="77" t="s">
        <v>305</v>
      </c>
      <c r="AJ1011" s="77" t="s">
        <v>920</v>
      </c>
      <c r="AK1011" s="77" t="s">
        <v>1775</v>
      </c>
      <c r="AL1011" s="77" t="s">
        <v>1776</v>
      </c>
      <c r="AM1011" s="77" t="s">
        <v>25</v>
      </c>
      <c r="AN1011" s="77" t="s">
        <v>309</v>
      </c>
      <c r="AO1011" s="77" t="s">
        <v>923</v>
      </c>
      <c r="AP1011" s="77" t="s">
        <v>924</v>
      </c>
      <c r="AQ1011" s="77"/>
      <c r="AR1011" s="79">
        <f>COUNTIF('Jalon + top _horaire passage'!A:A,A1011)+IF(W1011&lt;&gt;"",COUNTIF('Jalon + top _horaire passage'!A:A,W1011),0)+IF(X1011&lt;&gt;"",COUNTIF('Jalon + top _horaire passage'!A:A,X1011),0)+IF(Y1011&lt;&gt;"",COUNTIF('Jalon + top _horaire passage'!A:A,Y1011),0)+IF(AA1011&lt;&gt;"",COUNTIF('Jalon + top _horaire passage'!A:A,AA1011),0)+IF(AB1011&lt;&gt;"",COUNTIF('Jalon + top _horaire passage'!A:A,AB1011),0)+IF(AD1011&lt;&gt;"",COUNTIF('Jalon + top _horaire passage'!A:A,AD1011),0)</f>
        <v>0</v>
      </c>
    </row>
    <row r="1012" spans="1:44" x14ac:dyDescent="0.3">
      <c r="A1012" s="77" t="s">
        <v>5356</v>
      </c>
      <c r="B1012" s="159" t="s">
        <v>12827</v>
      </c>
      <c r="C1012" s="78" t="s">
        <v>40</v>
      </c>
      <c r="D1012" s="77" t="s">
        <v>5355</v>
      </c>
      <c r="E1012" s="77" t="s">
        <v>5356</v>
      </c>
      <c r="F1012" s="77" t="s">
        <v>12358</v>
      </c>
      <c r="G1012" s="77" t="s">
        <v>1702</v>
      </c>
      <c r="H1012" s="77" t="s">
        <v>44</v>
      </c>
      <c r="I1012" s="77" t="s">
        <v>39</v>
      </c>
      <c r="J1012" s="77" t="s">
        <v>19</v>
      </c>
      <c r="K1012" s="78" t="s">
        <v>18</v>
      </c>
      <c r="L1012" s="77" t="s">
        <v>98</v>
      </c>
      <c r="M1012" s="74" t="s">
        <v>12474</v>
      </c>
      <c r="N1012" s="74" t="s">
        <v>10986</v>
      </c>
      <c r="O1012" s="159"/>
      <c r="P1012" s="77" t="s">
        <v>4620</v>
      </c>
      <c r="Q1012" s="77" t="s">
        <v>30</v>
      </c>
      <c r="R1012" s="77" t="s">
        <v>5356</v>
      </c>
      <c r="S1012" s="77"/>
      <c r="T1012" s="77"/>
      <c r="U1012" s="77" t="s">
        <v>11393</v>
      </c>
      <c r="V1012" s="74" t="s">
        <v>97</v>
      </c>
      <c r="W1012" s="100"/>
      <c r="X1012" s="99"/>
      <c r="Y1012" s="99"/>
      <c r="Z1012" s="100"/>
      <c r="AA1012" s="99" t="s">
        <v>5360</v>
      </c>
      <c r="AB1012" s="99"/>
      <c r="AC1012" s="100" t="s">
        <v>5358</v>
      </c>
      <c r="AD1012" s="100" t="s">
        <v>5359</v>
      </c>
      <c r="AE1012" s="83"/>
      <c r="AF1012" s="54"/>
      <c r="AG1012" s="78" t="s">
        <v>10997</v>
      </c>
      <c r="AH1012" s="77" t="s">
        <v>20</v>
      </c>
      <c r="AI1012" s="77" t="s">
        <v>21</v>
      </c>
      <c r="AJ1012" s="77" t="s">
        <v>46</v>
      </c>
      <c r="AK1012" s="77" t="s">
        <v>1005</v>
      </c>
      <c r="AL1012" s="77" t="s">
        <v>1006</v>
      </c>
      <c r="AM1012" s="77" t="s">
        <v>25</v>
      </c>
      <c r="AN1012" s="77" t="s">
        <v>49</v>
      </c>
      <c r="AO1012" s="77" t="s">
        <v>50</v>
      </c>
      <c r="AP1012" s="77" t="s">
        <v>51</v>
      </c>
      <c r="AQ1012" s="77"/>
      <c r="AR1012" s="79">
        <f>COUNTIF('Jalon + top _horaire passage'!A:A,A1012)+IF(W1012&lt;&gt;"",COUNTIF('Jalon + top _horaire passage'!A:A,W1012),0)+IF(X1012&lt;&gt;"",COUNTIF('Jalon + top _horaire passage'!A:A,X1012),0)+IF(Y1012&lt;&gt;"",COUNTIF('Jalon + top _horaire passage'!A:A,Y1012),0)+IF(AA1012&lt;&gt;"",COUNTIF('Jalon + top _horaire passage'!A:A,AA1012),0)+IF(AB1012&lt;&gt;"",COUNTIF('Jalon + top _horaire passage'!A:A,AB1012),0)+IF(AD1012&lt;&gt;"",COUNTIF('Jalon + top _horaire passage'!A:A,AD1012),0)</f>
        <v>0</v>
      </c>
    </row>
    <row r="1013" spans="1:44" x14ac:dyDescent="0.3">
      <c r="A1013" s="77" t="s">
        <v>5361</v>
      </c>
      <c r="B1013" s="159" t="s">
        <v>12826</v>
      </c>
      <c r="C1013" s="78" t="s">
        <v>40</v>
      </c>
      <c r="D1013" s="77" t="s">
        <v>5355</v>
      </c>
      <c r="E1013" s="77" t="s">
        <v>5361</v>
      </c>
      <c r="F1013" s="77" t="s">
        <v>12358</v>
      </c>
      <c r="G1013" s="77" t="s">
        <v>1702</v>
      </c>
      <c r="H1013" s="77" t="s">
        <v>44</v>
      </c>
      <c r="I1013" s="77" t="s">
        <v>39</v>
      </c>
      <c r="J1013" s="77" t="s">
        <v>19</v>
      </c>
      <c r="K1013" s="78" t="s">
        <v>18</v>
      </c>
      <c r="L1013" s="77" t="s">
        <v>98</v>
      </c>
      <c r="M1013" s="74" t="s">
        <v>12474</v>
      </c>
      <c r="N1013" s="74" t="s">
        <v>10986</v>
      </c>
      <c r="O1013" s="159"/>
      <c r="P1013" s="77" t="s">
        <v>5362</v>
      </c>
      <c r="Q1013" s="77" t="s">
        <v>30</v>
      </c>
      <c r="R1013" s="77" t="s">
        <v>5361</v>
      </c>
      <c r="S1013" s="77"/>
      <c r="T1013" s="77"/>
      <c r="U1013" s="77" t="s">
        <v>11394</v>
      </c>
      <c r="V1013" s="74" t="s">
        <v>97</v>
      </c>
      <c r="W1013" s="100"/>
      <c r="X1013" s="99"/>
      <c r="Y1013" s="99"/>
      <c r="Z1013" s="100"/>
      <c r="AA1013" s="99" t="s">
        <v>5366</v>
      </c>
      <c r="AB1013" s="99"/>
      <c r="AC1013" s="100" t="s">
        <v>5364</v>
      </c>
      <c r="AD1013" s="100" t="s">
        <v>5365</v>
      </c>
      <c r="AE1013" s="83"/>
      <c r="AF1013" s="54"/>
      <c r="AG1013" s="78" t="s">
        <v>10997</v>
      </c>
      <c r="AH1013" s="77" t="s">
        <v>20</v>
      </c>
      <c r="AI1013" s="77" t="s">
        <v>21</v>
      </c>
      <c r="AJ1013" s="77" t="s">
        <v>46</v>
      </c>
      <c r="AK1013" s="77" t="s">
        <v>1005</v>
      </c>
      <c r="AL1013" s="77" t="s">
        <v>1006</v>
      </c>
      <c r="AM1013" s="77" t="s">
        <v>25</v>
      </c>
      <c r="AN1013" s="77" t="s">
        <v>49</v>
      </c>
      <c r="AO1013" s="77" t="s">
        <v>50</v>
      </c>
      <c r="AP1013" s="77" t="s">
        <v>51</v>
      </c>
      <c r="AQ1013" s="77"/>
      <c r="AR1013" s="79">
        <f>COUNTIF('Jalon + top _horaire passage'!A:A,A1013)+IF(W1013&lt;&gt;"",COUNTIF('Jalon + top _horaire passage'!A:A,W1013),0)+IF(X1013&lt;&gt;"",COUNTIF('Jalon + top _horaire passage'!A:A,X1013),0)+IF(Y1013&lt;&gt;"",COUNTIF('Jalon + top _horaire passage'!A:A,Y1013),0)+IF(AA1013&lt;&gt;"",COUNTIF('Jalon + top _horaire passage'!A:A,AA1013),0)+IF(AB1013&lt;&gt;"",COUNTIF('Jalon + top _horaire passage'!A:A,AB1013),0)+IF(AD1013&lt;&gt;"",COUNTIF('Jalon + top _horaire passage'!A:A,AD1013),0)</f>
        <v>0</v>
      </c>
    </row>
    <row r="1014" spans="1:44" x14ac:dyDescent="0.3">
      <c r="A1014" s="77" t="s">
        <v>5367</v>
      </c>
      <c r="B1014" s="159" t="s">
        <v>12</v>
      </c>
      <c r="C1014" s="78" t="s">
        <v>892</v>
      </c>
      <c r="D1014" s="77" t="s">
        <v>1092</v>
      </c>
      <c r="E1014" s="77" t="s">
        <v>5367</v>
      </c>
      <c r="F1014" s="77" t="s">
        <v>1744</v>
      </c>
      <c r="G1014" s="77" t="s">
        <v>12362</v>
      </c>
      <c r="H1014" s="77" t="s">
        <v>44</v>
      </c>
      <c r="I1014" s="77" t="s">
        <v>221</v>
      </c>
      <c r="J1014" s="77" t="s">
        <v>19</v>
      </c>
      <c r="K1014" s="78" t="s">
        <v>18</v>
      </c>
      <c r="L1014" s="77" t="s">
        <v>98</v>
      </c>
      <c r="M1014" s="74" t="s">
        <v>12476</v>
      </c>
      <c r="N1014" s="74" t="s">
        <v>10986</v>
      </c>
      <c r="O1014" s="159"/>
      <c r="P1014" s="77"/>
      <c r="Q1014" s="77" t="s">
        <v>11048</v>
      </c>
      <c r="R1014" s="77" t="s">
        <v>5367</v>
      </c>
      <c r="S1014" s="77"/>
      <c r="T1014" s="77"/>
      <c r="U1014" s="77" t="s">
        <v>11774</v>
      </c>
      <c r="V1014" s="74" t="s">
        <v>97</v>
      </c>
      <c r="W1014" s="100"/>
      <c r="X1014" s="99"/>
      <c r="Y1014" s="99"/>
      <c r="Z1014" s="100"/>
      <c r="AA1014" s="99" t="s">
        <v>5370</v>
      </c>
      <c r="AB1014" s="99"/>
      <c r="AC1014" s="100" t="s">
        <v>5368</v>
      </c>
      <c r="AD1014" s="100" t="s">
        <v>5369</v>
      </c>
      <c r="AE1014" s="83"/>
      <c r="AF1014" s="54"/>
      <c r="AG1014" s="78" t="s">
        <v>10997</v>
      </c>
      <c r="AH1014" s="77" t="s">
        <v>1748</v>
      </c>
      <c r="AI1014" s="77" t="s">
        <v>1748</v>
      </c>
      <c r="AJ1014" s="77" t="s">
        <v>1748</v>
      </c>
      <c r="AK1014" s="77" t="s">
        <v>1748</v>
      </c>
      <c r="AL1014" s="77" t="s">
        <v>1749</v>
      </c>
      <c r="AM1014" s="77" t="s">
        <v>1750</v>
      </c>
      <c r="AN1014" s="77" t="s">
        <v>1751</v>
      </c>
      <c r="AO1014" s="77" t="s">
        <v>1752</v>
      </c>
      <c r="AP1014" s="77" t="s">
        <v>1753</v>
      </c>
      <c r="AQ1014" s="77"/>
      <c r="AR1014" s="79">
        <f>COUNTIF('Jalon + top _horaire passage'!A:A,A1014)+IF(W1014&lt;&gt;"",COUNTIF('Jalon + top _horaire passage'!A:A,W1014),0)+IF(X1014&lt;&gt;"",COUNTIF('Jalon + top _horaire passage'!A:A,X1014),0)+IF(Y1014&lt;&gt;"",COUNTIF('Jalon + top _horaire passage'!A:A,Y1014),0)+IF(AA1014&lt;&gt;"",COUNTIF('Jalon + top _horaire passage'!A:A,AA1014),0)+IF(AB1014&lt;&gt;"",COUNTIF('Jalon + top _horaire passage'!A:A,AB1014),0)+IF(AD1014&lt;&gt;"",COUNTIF('Jalon + top _horaire passage'!A:A,AD1014),0)</f>
        <v>0</v>
      </c>
    </row>
    <row r="1015" spans="1:44" x14ac:dyDescent="0.3">
      <c r="A1015" s="77" t="s">
        <v>5371</v>
      </c>
      <c r="B1015" s="159">
        <v>0</v>
      </c>
      <c r="C1015" s="78" t="s">
        <v>892</v>
      </c>
      <c r="D1015" s="77" t="s">
        <v>42</v>
      </c>
      <c r="E1015" s="77" t="s">
        <v>5371</v>
      </c>
      <c r="F1015" s="77" t="s">
        <v>2956</v>
      </c>
      <c r="G1015" s="77" t="s">
        <v>3576</v>
      </c>
      <c r="H1015" s="77" t="s">
        <v>44</v>
      </c>
      <c r="I1015" s="77" t="s">
        <v>221</v>
      </c>
      <c r="J1015" s="77" t="s">
        <v>19</v>
      </c>
      <c r="K1015" s="78" t="s">
        <v>34</v>
      </c>
      <c r="L1015" s="77" t="s">
        <v>98</v>
      </c>
      <c r="M1015" s="74" t="s">
        <v>12473</v>
      </c>
      <c r="N1015" s="74" t="s">
        <v>13</v>
      </c>
      <c r="O1015" s="159"/>
      <c r="P1015" s="77" t="s">
        <v>5372</v>
      </c>
      <c r="Q1015" s="77" t="s">
        <v>30</v>
      </c>
      <c r="R1015" s="77" t="s">
        <v>5371</v>
      </c>
      <c r="S1015" s="77"/>
      <c r="T1015" s="77"/>
      <c r="U1015" s="77" t="s">
        <v>11131</v>
      </c>
      <c r="V1015" s="74" t="s">
        <v>97</v>
      </c>
      <c r="W1015" s="100"/>
      <c r="X1015" s="99"/>
      <c r="Y1015" s="99"/>
      <c r="Z1015" s="100"/>
      <c r="AA1015" s="99" t="s">
        <v>5375</v>
      </c>
      <c r="AB1015" s="99"/>
      <c r="AC1015" s="100" t="s">
        <v>5373</v>
      </c>
      <c r="AD1015" s="100" t="s">
        <v>5374</v>
      </c>
      <c r="AE1015" s="83"/>
      <c r="AF1015" s="54"/>
      <c r="AG1015" s="78" t="s">
        <v>10997</v>
      </c>
      <c r="AH1015" s="77" t="s">
        <v>20</v>
      </c>
      <c r="AI1015" s="77" t="s">
        <v>21</v>
      </c>
      <c r="AJ1015" s="77" t="s">
        <v>22</v>
      </c>
      <c r="AK1015" s="77" t="s">
        <v>200</v>
      </c>
      <c r="AL1015" s="77" t="s">
        <v>201</v>
      </c>
      <c r="AM1015" s="77" t="s">
        <v>25</v>
      </c>
      <c r="AN1015" s="77" t="s">
        <v>202</v>
      </c>
      <c r="AO1015" s="77" t="s">
        <v>203</v>
      </c>
      <c r="AP1015" s="77" t="s">
        <v>204</v>
      </c>
      <c r="AQ1015" s="77"/>
      <c r="AR1015" s="79">
        <f>COUNTIF('Jalon + top _horaire passage'!A:A,A1015)+IF(W1015&lt;&gt;"",COUNTIF('Jalon + top _horaire passage'!A:A,W1015),0)+IF(X1015&lt;&gt;"",COUNTIF('Jalon + top _horaire passage'!A:A,X1015),0)+IF(Y1015&lt;&gt;"",COUNTIF('Jalon + top _horaire passage'!A:A,Y1015),0)+IF(AA1015&lt;&gt;"",COUNTIF('Jalon + top _horaire passage'!A:A,AA1015),0)+IF(AB1015&lt;&gt;"",COUNTIF('Jalon + top _horaire passage'!A:A,AB1015),0)+IF(AD1015&lt;&gt;"",COUNTIF('Jalon + top _horaire passage'!A:A,AD1015),0)</f>
        <v>0</v>
      </c>
    </row>
    <row r="1016" spans="1:44" x14ac:dyDescent="0.3">
      <c r="A1016" s="77" t="s">
        <v>5376</v>
      </c>
      <c r="B1016" s="159" t="s">
        <v>12718</v>
      </c>
      <c r="C1016" s="78" t="s">
        <v>353</v>
      </c>
      <c r="D1016" s="77" t="s">
        <v>1092</v>
      </c>
      <c r="E1016" s="77" t="s">
        <v>5376</v>
      </c>
      <c r="F1016" s="77" t="s">
        <v>12374</v>
      </c>
      <c r="G1016" s="77" t="s">
        <v>2246</v>
      </c>
      <c r="H1016" s="77" t="s">
        <v>44</v>
      </c>
      <c r="I1016" s="77" t="s">
        <v>166</v>
      </c>
      <c r="J1016" s="77" t="s">
        <v>19</v>
      </c>
      <c r="K1016" s="78" t="s">
        <v>18</v>
      </c>
      <c r="L1016" s="77" t="s">
        <v>15</v>
      </c>
      <c r="M1016" s="74" t="s">
        <v>12475</v>
      </c>
      <c r="N1016" s="74" t="s">
        <v>10986</v>
      </c>
      <c r="O1016" s="159"/>
      <c r="P1016" s="77" t="s">
        <v>5377</v>
      </c>
      <c r="Q1016" s="77" t="s">
        <v>30</v>
      </c>
      <c r="R1016" s="77" t="s">
        <v>5376</v>
      </c>
      <c r="S1016" s="77"/>
      <c r="T1016" s="77"/>
      <c r="U1016" s="77" t="s">
        <v>5378</v>
      </c>
      <c r="V1016" s="74" t="s">
        <v>216</v>
      </c>
      <c r="W1016" s="100"/>
      <c r="X1016" s="99"/>
      <c r="Y1016" s="99"/>
      <c r="Z1016" s="100"/>
      <c r="AA1016" s="99" t="s">
        <v>5381</v>
      </c>
      <c r="AB1016" s="99"/>
      <c r="AC1016" s="100" t="s">
        <v>5379</v>
      </c>
      <c r="AD1016" s="100" t="s">
        <v>5380</v>
      </c>
      <c r="AE1016" s="83"/>
      <c r="AF1016" s="54"/>
      <c r="AG1016" s="78" t="s">
        <v>12307</v>
      </c>
      <c r="AH1016" s="77" t="s">
        <v>354</v>
      </c>
      <c r="AI1016" s="77" t="s">
        <v>355</v>
      </c>
      <c r="AJ1016" s="77" t="s">
        <v>356</v>
      </c>
      <c r="AK1016" s="77" t="s">
        <v>357</v>
      </c>
      <c r="AL1016" s="77" t="s">
        <v>358</v>
      </c>
      <c r="AM1016" s="77" t="s">
        <v>170</v>
      </c>
      <c r="AN1016" s="77" t="s">
        <v>359</v>
      </c>
      <c r="AO1016" s="77" t="s">
        <v>360</v>
      </c>
      <c r="AP1016" s="77" t="s">
        <v>360</v>
      </c>
      <c r="AQ1016" s="77"/>
      <c r="AR1016" s="79">
        <f>COUNTIF('Jalon + top _horaire passage'!A:A,A1016)+IF(W1016&lt;&gt;"",COUNTIF('Jalon + top _horaire passage'!A:A,W1016),0)+IF(X1016&lt;&gt;"",COUNTIF('Jalon + top _horaire passage'!A:A,X1016),0)+IF(Y1016&lt;&gt;"",COUNTIF('Jalon + top _horaire passage'!A:A,Y1016),0)+IF(AA1016&lt;&gt;"",COUNTIF('Jalon + top _horaire passage'!A:A,AA1016),0)+IF(AB1016&lt;&gt;"",COUNTIF('Jalon + top _horaire passage'!A:A,AB1016),0)+IF(AD1016&lt;&gt;"",COUNTIF('Jalon + top _horaire passage'!A:A,AD1016),0)</f>
        <v>0</v>
      </c>
    </row>
    <row r="1017" spans="1:44" x14ac:dyDescent="0.3">
      <c r="A1017" s="77" t="s">
        <v>5382</v>
      </c>
      <c r="B1017" s="159" t="s">
        <v>12719</v>
      </c>
      <c r="C1017" s="78" t="s">
        <v>353</v>
      </c>
      <c r="D1017" s="77" t="s">
        <v>1092</v>
      </c>
      <c r="E1017" s="77" t="s">
        <v>5382</v>
      </c>
      <c r="F1017" s="77" t="s">
        <v>12374</v>
      </c>
      <c r="G1017" s="77" t="s">
        <v>2246</v>
      </c>
      <c r="H1017" s="77" t="s">
        <v>44</v>
      </c>
      <c r="I1017" s="77" t="s">
        <v>166</v>
      </c>
      <c r="J1017" s="77" t="s">
        <v>19</v>
      </c>
      <c r="K1017" s="78" t="s">
        <v>18</v>
      </c>
      <c r="L1017" s="77" t="s">
        <v>15</v>
      </c>
      <c r="M1017" s="74" t="s">
        <v>12475</v>
      </c>
      <c r="N1017" s="74" t="s">
        <v>10986</v>
      </c>
      <c r="O1017" s="159"/>
      <c r="P1017" s="77" t="s">
        <v>5383</v>
      </c>
      <c r="Q1017" s="77" t="s">
        <v>30</v>
      </c>
      <c r="R1017" s="77" t="s">
        <v>5382</v>
      </c>
      <c r="S1017" s="77"/>
      <c r="T1017" s="77"/>
      <c r="U1017" s="77" t="s">
        <v>5384</v>
      </c>
      <c r="V1017" s="74" t="s">
        <v>216</v>
      </c>
      <c r="W1017" s="100"/>
      <c r="X1017" s="99"/>
      <c r="Y1017" s="99"/>
      <c r="Z1017" s="100"/>
      <c r="AA1017" s="99" t="s">
        <v>5387</v>
      </c>
      <c r="AB1017" s="99"/>
      <c r="AC1017" s="100" t="s">
        <v>5385</v>
      </c>
      <c r="AD1017" s="100" t="s">
        <v>5386</v>
      </c>
      <c r="AE1017" s="83"/>
      <c r="AF1017" s="54"/>
      <c r="AG1017" s="78" t="s">
        <v>12307</v>
      </c>
      <c r="AH1017" s="77" t="s">
        <v>354</v>
      </c>
      <c r="AI1017" s="77" t="s">
        <v>355</v>
      </c>
      <c r="AJ1017" s="77" t="s">
        <v>356</v>
      </c>
      <c r="AK1017" s="77" t="s">
        <v>357</v>
      </c>
      <c r="AL1017" s="77" t="s">
        <v>358</v>
      </c>
      <c r="AM1017" s="77" t="s">
        <v>170</v>
      </c>
      <c r="AN1017" s="77" t="s">
        <v>359</v>
      </c>
      <c r="AO1017" s="77" t="s">
        <v>360</v>
      </c>
      <c r="AP1017" s="77" t="s">
        <v>360</v>
      </c>
      <c r="AQ1017" s="77"/>
      <c r="AR1017" s="79">
        <f>COUNTIF('Jalon + top _horaire passage'!A:A,A1017)+IF(W1017&lt;&gt;"",COUNTIF('Jalon + top _horaire passage'!A:A,W1017),0)+IF(X1017&lt;&gt;"",COUNTIF('Jalon + top _horaire passage'!A:A,X1017),0)+IF(Y1017&lt;&gt;"",COUNTIF('Jalon + top _horaire passage'!A:A,Y1017),0)+IF(AA1017&lt;&gt;"",COUNTIF('Jalon + top _horaire passage'!A:A,AA1017),0)+IF(AB1017&lt;&gt;"",COUNTIF('Jalon + top _horaire passage'!A:A,AB1017),0)+IF(AD1017&lt;&gt;"",COUNTIF('Jalon + top _horaire passage'!A:A,AD1017),0)</f>
        <v>0</v>
      </c>
    </row>
    <row r="1018" spans="1:44" x14ac:dyDescent="0.3">
      <c r="A1018" s="77" t="s">
        <v>5388</v>
      </c>
      <c r="B1018" s="159" t="s">
        <v>12765</v>
      </c>
      <c r="C1018" s="78" t="s">
        <v>353</v>
      </c>
      <c r="D1018" s="77" t="s">
        <v>1039</v>
      </c>
      <c r="E1018" s="77" t="s">
        <v>5388</v>
      </c>
      <c r="F1018" s="77" t="s">
        <v>3343</v>
      </c>
      <c r="G1018" s="77" t="s">
        <v>349</v>
      </c>
      <c r="H1018" s="77" t="s">
        <v>44</v>
      </c>
      <c r="I1018" s="77" t="s">
        <v>166</v>
      </c>
      <c r="J1018" s="77" t="s">
        <v>237</v>
      </c>
      <c r="K1018" s="78" t="s">
        <v>18</v>
      </c>
      <c r="L1018" s="77" t="s">
        <v>98</v>
      </c>
      <c r="M1018" s="74" t="s">
        <v>12475</v>
      </c>
      <c r="N1018" s="74" t="s">
        <v>10986</v>
      </c>
      <c r="O1018" s="159" t="s">
        <v>12470</v>
      </c>
      <c r="P1018" s="77" t="s">
        <v>5389</v>
      </c>
      <c r="Q1018" s="77" t="s">
        <v>30</v>
      </c>
      <c r="R1018" s="77" t="s">
        <v>5388</v>
      </c>
      <c r="S1018" s="77"/>
      <c r="T1018" s="77"/>
      <c r="U1018" s="77" t="s">
        <v>11722</v>
      </c>
      <c r="V1018" s="74" t="s">
        <v>97</v>
      </c>
      <c r="W1018" s="100"/>
      <c r="X1018" s="99"/>
      <c r="Y1018" s="99"/>
      <c r="Z1018" s="100"/>
      <c r="AA1018" s="99" t="s">
        <v>5392</v>
      </c>
      <c r="AB1018" s="99"/>
      <c r="AC1018" s="100" t="s">
        <v>5390</v>
      </c>
      <c r="AD1018" s="100" t="s">
        <v>5391</v>
      </c>
      <c r="AE1018" s="83"/>
      <c r="AF1018" s="54"/>
      <c r="AG1018" s="78" t="s">
        <v>10997</v>
      </c>
      <c r="AH1018" s="77" t="s">
        <v>354</v>
      </c>
      <c r="AI1018" s="77" t="s">
        <v>355</v>
      </c>
      <c r="AJ1018" s="77" t="s">
        <v>356</v>
      </c>
      <c r="AK1018" s="77" t="s">
        <v>357</v>
      </c>
      <c r="AL1018" s="77" t="s">
        <v>358</v>
      </c>
      <c r="AM1018" s="77" t="s">
        <v>170</v>
      </c>
      <c r="AN1018" s="77" t="s">
        <v>359</v>
      </c>
      <c r="AO1018" s="77" t="s">
        <v>360</v>
      </c>
      <c r="AP1018" s="77" t="s">
        <v>360</v>
      </c>
      <c r="AQ1018" s="77"/>
      <c r="AR1018" s="79">
        <f>COUNTIF('Jalon + top _horaire passage'!A:A,A1018)+IF(W1018&lt;&gt;"",COUNTIF('Jalon + top _horaire passage'!A:A,W1018),0)+IF(X1018&lt;&gt;"",COUNTIF('Jalon + top _horaire passage'!A:A,X1018),0)+IF(Y1018&lt;&gt;"",COUNTIF('Jalon + top _horaire passage'!A:A,Y1018),0)+IF(AA1018&lt;&gt;"",COUNTIF('Jalon + top _horaire passage'!A:A,AA1018),0)+IF(AB1018&lt;&gt;"",COUNTIF('Jalon + top _horaire passage'!A:A,AB1018),0)+IF(AD1018&lt;&gt;"",COUNTIF('Jalon + top _horaire passage'!A:A,AD1018),0)</f>
        <v>0</v>
      </c>
    </row>
    <row r="1019" spans="1:44" x14ac:dyDescent="0.3">
      <c r="A1019" s="77" t="s">
        <v>5393</v>
      </c>
      <c r="B1019" s="159" t="s">
        <v>12</v>
      </c>
      <c r="C1019" s="78" t="s">
        <v>101</v>
      </c>
      <c r="D1019" s="77" t="s">
        <v>42</v>
      </c>
      <c r="E1019" s="77" t="s">
        <v>5393</v>
      </c>
      <c r="F1019" s="77" t="s">
        <v>1471</v>
      </c>
      <c r="G1019" s="77" t="s">
        <v>93</v>
      </c>
      <c r="H1019" s="77" t="s">
        <v>44</v>
      </c>
      <c r="I1019" s="77" t="s">
        <v>39</v>
      </c>
      <c r="J1019" s="77" t="s">
        <v>19</v>
      </c>
      <c r="K1019" s="78" t="s">
        <v>34</v>
      </c>
      <c r="L1019" s="77" t="s">
        <v>98</v>
      </c>
      <c r="M1019" s="74" t="s">
        <v>12473</v>
      </c>
      <c r="N1019" s="74" t="s">
        <v>13</v>
      </c>
      <c r="O1019" s="159"/>
      <c r="P1019" s="77" t="s">
        <v>5394</v>
      </c>
      <c r="Q1019" s="77" t="s">
        <v>35</v>
      </c>
      <c r="R1019" s="77" t="s">
        <v>5393</v>
      </c>
      <c r="S1019" s="77"/>
      <c r="T1019" s="77" t="s">
        <v>9241</v>
      </c>
      <c r="U1019" s="77" t="s">
        <v>9241</v>
      </c>
      <c r="V1019" s="74" t="s">
        <v>97</v>
      </c>
      <c r="W1019" s="100"/>
      <c r="X1019" s="99"/>
      <c r="Y1019" s="99"/>
      <c r="Z1019" s="100"/>
      <c r="AA1019" s="99"/>
      <c r="AB1019" s="99"/>
      <c r="AC1019" s="100" t="s">
        <v>5393</v>
      </c>
      <c r="AD1019" s="100" t="s">
        <v>5395</v>
      </c>
      <c r="AE1019" s="83"/>
      <c r="AF1019" s="54"/>
      <c r="AG1019" s="78" t="s">
        <v>10997</v>
      </c>
      <c r="AH1019" s="77" t="s">
        <v>20</v>
      </c>
      <c r="AI1019" s="77" t="s">
        <v>102</v>
      </c>
      <c r="AJ1019" s="77" t="s">
        <v>103</v>
      </c>
      <c r="AK1019" s="77" t="s">
        <v>104</v>
      </c>
      <c r="AL1019" s="77" t="s">
        <v>105</v>
      </c>
      <c r="AM1019" s="77" t="s">
        <v>25</v>
      </c>
      <c r="AN1019" s="77" t="s">
        <v>106</v>
      </c>
      <c r="AO1019" s="77" t="s">
        <v>107</v>
      </c>
      <c r="AP1019" s="77" t="s">
        <v>108</v>
      </c>
      <c r="AQ1019" s="77"/>
      <c r="AR1019" s="79">
        <f>COUNTIF('Jalon + top _horaire passage'!A:A,A1019)+IF(W1019&lt;&gt;"",COUNTIF('Jalon + top _horaire passage'!A:A,W1019),0)+IF(X1019&lt;&gt;"",COUNTIF('Jalon + top _horaire passage'!A:A,X1019),0)+IF(Y1019&lt;&gt;"",COUNTIF('Jalon + top _horaire passage'!A:A,Y1019),0)+IF(AA1019&lt;&gt;"",COUNTIF('Jalon + top _horaire passage'!A:A,AA1019),0)+IF(AB1019&lt;&gt;"",COUNTIF('Jalon + top _horaire passage'!A:A,AB1019),0)+IF(AD1019&lt;&gt;"",COUNTIF('Jalon + top _horaire passage'!A:A,AD1019),0)</f>
        <v>0</v>
      </c>
    </row>
    <row r="1020" spans="1:44" x14ac:dyDescent="0.3">
      <c r="A1020" s="77" t="s">
        <v>5396</v>
      </c>
      <c r="B1020" s="159" t="s">
        <v>5397</v>
      </c>
      <c r="C1020" s="78" t="s">
        <v>199</v>
      </c>
      <c r="D1020" s="77" t="s">
        <v>42</v>
      </c>
      <c r="E1020" s="77" t="s">
        <v>5396</v>
      </c>
      <c r="F1020" s="77" t="s">
        <v>1049</v>
      </c>
      <c r="G1020" s="77" t="s">
        <v>195</v>
      </c>
      <c r="H1020" s="77" t="s">
        <v>44</v>
      </c>
      <c r="I1020" s="77" t="s">
        <v>17</v>
      </c>
      <c r="J1020" s="77" t="s">
        <v>19</v>
      </c>
      <c r="K1020" s="78" t="s">
        <v>34</v>
      </c>
      <c r="L1020" s="77" t="s">
        <v>98</v>
      </c>
      <c r="M1020" s="74" t="s">
        <v>12473</v>
      </c>
      <c r="N1020" s="74" t="s">
        <v>13</v>
      </c>
      <c r="O1020" s="159"/>
      <c r="P1020" s="77" t="s">
        <v>5398</v>
      </c>
      <c r="Q1020" s="77" t="s">
        <v>30</v>
      </c>
      <c r="R1020" s="77" t="s">
        <v>5396</v>
      </c>
      <c r="S1020" s="77"/>
      <c r="T1020" s="77"/>
      <c r="U1020" s="77" t="s">
        <v>11534</v>
      </c>
      <c r="V1020" s="74" t="s">
        <v>97</v>
      </c>
      <c r="W1020" s="100"/>
      <c r="X1020" s="99"/>
      <c r="Y1020" s="99"/>
      <c r="Z1020" s="100"/>
      <c r="AA1020" s="99" t="s">
        <v>5401</v>
      </c>
      <c r="AB1020" s="99"/>
      <c r="AC1020" s="100" t="s">
        <v>5399</v>
      </c>
      <c r="AD1020" s="100" t="s">
        <v>5400</v>
      </c>
      <c r="AE1020" s="83"/>
      <c r="AF1020" s="54"/>
      <c r="AG1020" s="78" t="s">
        <v>10997</v>
      </c>
      <c r="AH1020" s="77" t="s">
        <v>20</v>
      </c>
      <c r="AI1020" s="77" t="s">
        <v>21</v>
      </c>
      <c r="AJ1020" s="77" t="s">
        <v>22</v>
      </c>
      <c r="AK1020" s="77" t="s">
        <v>200</v>
      </c>
      <c r="AL1020" s="77" t="s">
        <v>201</v>
      </c>
      <c r="AM1020" s="77" t="s">
        <v>25</v>
      </c>
      <c r="AN1020" s="77" t="s">
        <v>202</v>
      </c>
      <c r="AO1020" s="77" t="s">
        <v>203</v>
      </c>
      <c r="AP1020" s="77" t="s">
        <v>204</v>
      </c>
      <c r="AQ1020" s="77"/>
      <c r="AR1020" s="79">
        <f>COUNTIF('Jalon + top _horaire passage'!A:A,A1020)+IF(W1020&lt;&gt;"",COUNTIF('Jalon + top _horaire passage'!A:A,W1020),0)+IF(X1020&lt;&gt;"",COUNTIF('Jalon + top _horaire passage'!A:A,X1020),0)+IF(Y1020&lt;&gt;"",COUNTIF('Jalon + top _horaire passage'!A:A,Y1020),0)+IF(AA1020&lt;&gt;"",COUNTIF('Jalon + top _horaire passage'!A:A,AA1020),0)+IF(AB1020&lt;&gt;"",COUNTIF('Jalon + top _horaire passage'!A:A,AB1020),0)+IF(AD1020&lt;&gt;"",COUNTIF('Jalon + top _horaire passage'!A:A,AD1020),0)</f>
        <v>0</v>
      </c>
    </row>
    <row r="1021" spans="1:44" x14ac:dyDescent="0.3">
      <c r="A1021" s="77" t="s">
        <v>5402</v>
      </c>
      <c r="B1021" s="159" t="s">
        <v>12720</v>
      </c>
      <c r="C1021" s="78" t="s">
        <v>353</v>
      </c>
      <c r="D1021" s="77" t="s">
        <v>1092</v>
      </c>
      <c r="E1021" s="77" t="s">
        <v>5402</v>
      </c>
      <c r="F1021" s="77" t="s">
        <v>12374</v>
      </c>
      <c r="G1021" s="77" t="s">
        <v>2246</v>
      </c>
      <c r="H1021" s="77" t="s">
        <v>44</v>
      </c>
      <c r="I1021" s="77" t="s">
        <v>166</v>
      </c>
      <c r="J1021" s="77" t="s">
        <v>19</v>
      </c>
      <c r="K1021" s="78" t="s">
        <v>18</v>
      </c>
      <c r="L1021" s="77" t="s">
        <v>15</v>
      </c>
      <c r="M1021" s="74" t="s">
        <v>12475</v>
      </c>
      <c r="N1021" s="74" t="s">
        <v>10986</v>
      </c>
      <c r="O1021" s="159"/>
      <c r="P1021" s="77"/>
      <c r="Q1021" s="77" t="s">
        <v>30</v>
      </c>
      <c r="R1021" s="77" t="s">
        <v>5402</v>
      </c>
      <c r="S1021" s="77"/>
      <c r="T1021" s="77"/>
      <c r="U1021" s="77" t="s">
        <v>5403</v>
      </c>
      <c r="V1021" s="74" t="s">
        <v>216</v>
      </c>
      <c r="W1021" s="100"/>
      <c r="X1021" s="99"/>
      <c r="Y1021" s="99"/>
      <c r="Z1021" s="100"/>
      <c r="AA1021" s="99" t="s">
        <v>5406</v>
      </c>
      <c r="AB1021" s="99"/>
      <c r="AC1021" s="100" t="s">
        <v>5404</v>
      </c>
      <c r="AD1021" s="100" t="s">
        <v>5405</v>
      </c>
      <c r="AE1021" s="83"/>
      <c r="AF1021" s="54"/>
      <c r="AG1021" s="78" t="s">
        <v>12307</v>
      </c>
      <c r="AH1021" s="77" t="s">
        <v>354</v>
      </c>
      <c r="AI1021" s="77" t="s">
        <v>355</v>
      </c>
      <c r="AJ1021" s="77" t="s">
        <v>356</v>
      </c>
      <c r="AK1021" s="77" t="s">
        <v>357</v>
      </c>
      <c r="AL1021" s="77" t="s">
        <v>358</v>
      </c>
      <c r="AM1021" s="77" t="s">
        <v>170</v>
      </c>
      <c r="AN1021" s="77" t="s">
        <v>359</v>
      </c>
      <c r="AO1021" s="77" t="s">
        <v>360</v>
      </c>
      <c r="AP1021" s="77" t="s">
        <v>360</v>
      </c>
      <c r="AQ1021" s="77"/>
      <c r="AR1021" s="79">
        <f>COUNTIF('Jalon + top _horaire passage'!A:A,A1021)+IF(W1021&lt;&gt;"",COUNTIF('Jalon + top _horaire passage'!A:A,W1021),0)+IF(X1021&lt;&gt;"",COUNTIF('Jalon + top _horaire passage'!A:A,X1021),0)+IF(Y1021&lt;&gt;"",COUNTIF('Jalon + top _horaire passage'!A:A,Y1021),0)+IF(AA1021&lt;&gt;"",COUNTIF('Jalon + top _horaire passage'!A:A,AA1021),0)+IF(AB1021&lt;&gt;"",COUNTIF('Jalon + top _horaire passage'!A:A,AB1021),0)+IF(AD1021&lt;&gt;"",COUNTIF('Jalon + top _horaire passage'!A:A,AD1021),0)</f>
        <v>0</v>
      </c>
    </row>
    <row r="1022" spans="1:44" x14ac:dyDescent="0.3">
      <c r="A1022" s="77" t="s">
        <v>5407</v>
      </c>
      <c r="B1022" s="159" t="s">
        <v>12786</v>
      </c>
      <c r="C1022" s="78" t="s">
        <v>40</v>
      </c>
      <c r="D1022" s="77" t="s">
        <v>629</v>
      </c>
      <c r="E1022" s="77" t="s">
        <v>5407</v>
      </c>
      <c r="F1022" s="77" t="s">
        <v>12338</v>
      </c>
      <c r="G1022" s="77" t="s">
        <v>631</v>
      </c>
      <c r="H1022" s="77" t="s">
        <v>44</v>
      </c>
      <c r="I1022" s="77" t="s">
        <v>39</v>
      </c>
      <c r="J1022" s="77" t="s">
        <v>19</v>
      </c>
      <c r="K1022" s="78" t="s">
        <v>18</v>
      </c>
      <c r="L1022" s="77" t="s">
        <v>98</v>
      </c>
      <c r="M1022" s="74" t="s">
        <v>12474</v>
      </c>
      <c r="N1022" s="74" t="s">
        <v>10986</v>
      </c>
      <c r="O1022" s="159" t="s">
        <v>12470</v>
      </c>
      <c r="P1022" s="77"/>
      <c r="Q1022" s="77" t="s">
        <v>30</v>
      </c>
      <c r="R1022" s="77" t="s">
        <v>5407</v>
      </c>
      <c r="S1022" s="77"/>
      <c r="T1022" s="77"/>
      <c r="U1022" s="77" t="s">
        <v>11395</v>
      </c>
      <c r="V1022" s="74" t="s">
        <v>97</v>
      </c>
      <c r="W1022" s="100"/>
      <c r="X1022" s="99"/>
      <c r="Y1022" s="99"/>
      <c r="Z1022" s="100"/>
      <c r="AA1022" s="99" t="s">
        <v>5410</v>
      </c>
      <c r="AB1022" s="99"/>
      <c r="AC1022" s="100" t="s">
        <v>5408</v>
      </c>
      <c r="AD1022" s="100" t="s">
        <v>5409</v>
      </c>
      <c r="AE1022" s="83"/>
      <c r="AF1022" s="54"/>
      <c r="AG1022" s="78" t="s">
        <v>10997</v>
      </c>
      <c r="AH1022" s="77" t="s">
        <v>20</v>
      </c>
      <c r="AI1022" s="77" t="s">
        <v>21</v>
      </c>
      <c r="AJ1022" s="77" t="s">
        <v>46</v>
      </c>
      <c r="AK1022" s="77" t="s">
        <v>47</v>
      </c>
      <c r="AL1022" s="77" t="s">
        <v>48</v>
      </c>
      <c r="AM1022" s="77" t="s">
        <v>25</v>
      </c>
      <c r="AN1022" s="77" t="s">
        <v>49</v>
      </c>
      <c r="AO1022" s="77" t="s">
        <v>50</v>
      </c>
      <c r="AP1022" s="77" t="s">
        <v>51</v>
      </c>
      <c r="AQ1022" s="77"/>
      <c r="AR1022" s="79">
        <f>COUNTIF('Jalon + top _horaire passage'!A:A,A1022)+IF(W1022&lt;&gt;"",COUNTIF('Jalon + top _horaire passage'!A:A,W1022),0)+IF(X1022&lt;&gt;"",COUNTIF('Jalon + top _horaire passage'!A:A,X1022),0)+IF(Y1022&lt;&gt;"",COUNTIF('Jalon + top _horaire passage'!A:A,Y1022),0)+IF(AA1022&lt;&gt;"",COUNTIF('Jalon + top _horaire passage'!A:A,AA1022),0)+IF(AB1022&lt;&gt;"",COUNTIF('Jalon + top _horaire passage'!A:A,AB1022),0)+IF(AD1022&lt;&gt;"",COUNTIF('Jalon + top _horaire passage'!A:A,AD1022),0)</f>
        <v>0</v>
      </c>
    </row>
    <row r="1023" spans="1:44" x14ac:dyDescent="0.3">
      <c r="A1023" s="77" t="s">
        <v>5411</v>
      </c>
      <c r="B1023" s="159" t="s">
        <v>5412</v>
      </c>
      <c r="C1023" s="78" t="s">
        <v>16</v>
      </c>
      <c r="D1023" s="77" t="s">
        <v>42</v>
      </c>
      <c r="E1023" s="77" t="s">
        <v>5411</v>
      </c>
      <c r="F1023" s="77" t="s">
        <v>9550</v>
      </c>
      <c r="G1023" s="77" t="s">
        <v>12409</v>
      </c>
      <c r="H1023" s="77" t="s">
        <v>44</v>
      </c>
      <c r="I1023" s="77" t="s">
        <v>17</v>
      </c>
      <c r="J1023" s="77" t="s">
        <v>19</v>
      </c>
      <c r="K1023" s="78" t="s">
        <v>34</v>
      </c>
      <c r="L1023" s="77" t="s">
        <v>98</v>
      </c>
      <c r="M1023" s="74" t="s">
        <v>12473</v>
      </c>
      <c r="N1023" s="74" t="s">
        <v>13</v>
      </c>
      <c r="O1023" s="159"/>
      <c r="P1023" s="77" t="s">
        <v>5413</v>
      </c>
      <c r="Q1023" s="77" t="s">
        <v>30</v>
      </c>
      <c r="R1023" s="77" t="s">
        <v>5411</v>
      </c>
      <c r="S1023" s="77"/>
      <c r="T1023" s="77"/>
      <c r="U1023" s="77" t="s">
        <v>11555</v>
      </c>
      <c r="V1023" s="74" t="s">
        <v>97</v>
      </c>
      <c r="W1023" s="100"/>
      <c r="X1023" s="99"/>
      <c r="Y1023" s="99"/>
      <c r="Z1023" s="100"/>
      <c r="AA1023" s="99" t="s">
        <v>5416</v>
      </c>
      <c r="AB1023" s="99"/>
      <c r="AC1023" s="100" t="s">
        <v>5414</v>
      </c>
      <c r="AD1023" s="100" t="s">
        <v>5415</v>
      </c>
      <c r="AE1023" s="83"/>
      <c r="AF1023" s="54"/>
      <c r="AG1023" s="78" t="s">
        <v>10997</v>
      </c>
      <c r="AH1023" s="77" t="s">
        <v>20</v>
      </c>
      <c r="AI1023" s="77" t="s">
        <v>21</v>
      </c>
      <c r="AJ1023" s="77" t="s">
        <v>22</v>
      </c>
      <c r="AK1023" s="77" t="s">
        <v>23</v>
      </c>
      <c r="AL1023" s="77" t="s">
        <v>24</v>
      </c>
      <c r="AM1023" s="77" t="s">
        <v>25</v>
      </c>
      <c r="AN1023" s="77" t="s">
        <v>26</v>
      </c>
      <c r="AO1023" s="77" t="s">
        <v>5201</v>
      </c>
      <c r="AP1023" s="77" t="s">
        <v>5202</v>
      </c>
      <c r="AQ1023" s="77"/>
      <c r="AR1023" s="79">
        <f>COUNTIF('Jalon + top _horaire passage'!A:A,A1023)+IF(W1023&lt;&gt;"",COUNTIF('Jalon + top _horaire passage'!A:A,W1023),0)+IF(X1023&lt;&gt;"",COUNTIF('Jalon + top _horaire passage'!A:A,X1023),0)+IF(Y1023&lt;&gt;"",COUNTIF('Jalon + top _horaire passage'!A:A,Y1023),0)+IF(AA1023&lt;&gt;"",COUNTIF('Jalon + top _horaire passage'!A:A,AA1023),0)+IF(AB1023&lt;&gt;"",COUNTIF('Jalon + top _horaire passage'!A:A,AB1023),0)+IF(AD1023&lt;&gt;"",COUNTIF('Jalon + top _horaire passage'!A:A,AD1023),0)</f>
        <v>0</v>
      </c>
    </row>
    <row r="1024" spans="1:44" x14ac:dyDescent="0.3">
      <c r="A1024" s="77" t="s">
        <v>5418</v>
      </c>
      <c r="B1024" s="159">
        <v>0</v>
      </c>
      <c r="C1024" s="78" t="s">
        <v>353</v>
      </c>
      <c r="D1024" s="77" t="s">
        <v>42</v>
      </c>
      <c r="E1024" s="77" t="s">
        <v>5417</v>
      </c>
      <c r="F1024" s="77" t="s">
        <v>369</v>
      </c>
      <c r="G1024" s="77" t="s">
        <v>370</v>
      </c>
      <c r="H1024" s="101" t="s">
        <v>11875</v>
      </c>
      <c r="I1024" s="77" t="s">
        <v>166</v>
      </c>
      <c r="J1024" s="77" t="s">
        <v>19</v>
      </c>
      <c r="K1024" s="78" t="s">
        <v>377</v>
      </c>
      <c r="L1024" s="77" t="s">
        <v>98</v>
      </c>
      <c r="M1024" s="74" t="s">
        <v>12475</v>
      </c>
      <c r="N1024" s="74" t="s">
        <v>13</v>
      </c>
      <c r="O1024" s="159"/>
      <c r="P1024" s="77"/>
      <c r="Q1024" s="77" t="s">
        <v>372</v>
      </c>
      <c r="R1024" s="77" t="s">
        <v>5418</v>
      </c>
      <c r="S1024" s="77" t="s">
        <v>374</v>
      </c>
      <c r="T1024" s="77" t="s">
        <v>9241</v>
      </c>
      <c r="U1024" s="77" t="s">
        <v>5419</v>
      </c>
      <c r="V1024" s="74" t="s">
        <v>97</v>
      </c>
      <c r="W1024" s="100"/>
      <c r="X1024" s="99"/>
      <c r="Y1024" s="99"/>
      <c r="Z1024" s="100"/>
      <c r="AA1024" s="99"/>
      <c r="AB1024" s="99"/>
      <c r="AC1024" s="100"/>
      <c r="AD1024" s="100" t="s">
        <v>5420</v>
      </c>
      <c r="AE1024" s="83"/>
      <c r="AF1024" s="54"/>
      <c r="AG1024" s="78" t="s">
        <v>10992</v>
      </c>
      <c r="AH1024" s="77" t="s">
        <v>354</v>
      </c>
      <c r="AI1024" s="77" t="s">
        <v>355</v>
      </c>
      <c r="AJ1024" s="77" t="s">
        <v>356</v>
      </c>
      <c r="AK1024" s="77" t="s">
        <v>357</v>
      </c>
      <c r="AL1024" s="77" t="s">
        <v>358</v>
      </c>
      <c r="AM1024" s="77" t="s">
        <v>170</v>
      </c>
      <c r="AN1024" s="77" t="s">
        <v>359</v>
      </c>
      <c r="AO1024" s="77" t="s">
        <v>360</v>
      </c>
      <c r="AP1024" s="77" t="s">
        <v>360</v>
      </c>
      <c r="AQ1024" s="77"/>
      <c r="AR1024" s="79">
        <f>COUNTIF('Jalon + top _horaire passage'!A:A,A1024)+IF(W1024&lt;&gt;"",COUNTIF('Jalon + top _horaire passage'!A:A,W1024),0)+IF(X1024&lt;&gt;"",COUNTIF('Jalon + top _horaire passage'!A:A,X1024),0)+IF(Y1024&lt;&gt;"",COUNTIF('Jalon + top _horaire passage'!A:A,Y1024),0)+IF(AA1024&lt;&gt;"",COUNTIF('Jalon + top _horaire passage'!A:A,AA1024),0)+IF(AB1024&lt;&gt;"",COUNTIF('Jalon + top _horaire passage'!A:A,AB1024),0)+IF(AD1024&lt;&gt;"",COUNTIF('Jalon + top _horaire passage'!A:A,AD1024),0)</f>
        <v>0</v>
      </c>
    </row>
    <row r="1025" spans="1:44" x14ac:dyDescent="0.3">
      <c r="A1025" s="77" t="s">
        <v>5421</v>
      </c>
      <c r="B1025" s="159" t="s">
        <v>12</v>
      </c>
      <c r="C1025" s="78" t="s">
        <v>676</v>
      </c>
      <c r="D1025" s="77" t="s">
        <v>42</v>
      </c>
      <c r="E1025" s="77" t="s">
        <v>5421</v>
      </c>
      <c r="F1025" s="77" t="s">
        <v>12357</v>
      </c>
      <c r="G1025" s="77" t="s">
        <v>1650</v>
      </c>
      <c r="H1025" s="77" t="s">
        <v>44</v>
      </c>
      <c r="I1025" s="77" t="s">
        <v>166</v>
      </c>
      <c r="J1025" s="77" t="s">
        <v>19</v>
      </c>
      <c r="K1025" s="78" t="s">
        <v>34</v>
      </c>
      <c r="L1025" s="77" t="s">
        <v>15</v>
      </c>
      <c r="M1025" s="74" t="s">
        <v>12475</v>
      </c>
      <c r="N1025" s="74" t="s">
        <v>13</v>
      </c>
      <c r="O1025" s="159"/>
      <c r="P1025" s="77" t="s">
        <v>5422</v>
      </c>
      <c r="Q1025" s="77" t="s">
        <v>35</v>
      </c>
      <c r="R1025" s="77" t="s">
        <v>5421</v>
      </c>
      <c r="S1025" s="77"/>
      <c r="T1025" s="77"/>
      <c r="U1025" s="77" t="s">
        <v>5421</v>
      </c>
      <c r="V1025" s="74" t="s">
        <v>97</v>
      </c>
      <c r="W1025" s="100"/>
      <c r="X1025" s="99"/>
      <c r="Y1025" s="99"/>
      <c r="Z1025" s="100"/>
      <c r="AA1025" s="99"/>
      <c r="AB1025" s="99"/>
      <c r="AC1025" s="100" t="s">
        <v>5421</v>
      </c>
      <c r="AD1025" s="100" t="s">
        <v>5423</v>
      </c>
      <c r="AE1025" s="83"/>
      <c r="AF1025" s="54"/>
      <c r="AG1025" s="78" t="s">
        <v>12471</v>
      </c>
      <c r="AH1025" s="77" t="s">
        <v>354</v>
      </c>
      <c r="AI1025" s="77" t="s">
        <v>652</v>
      </c>
      <c r="AJ1025" s="77" t="s">
        <v>653</v>
      </c>
      <c r="AK1025" s="77" t="s">
        <v>654</v>
      </c>
      <c r="AL1025" s="77" t="s">
        <v>655</v>
      </c>
      <c r="AM1025" s="77" t="s">
        <v>170</v>
      </c>
      <c r="AN1025" s="77" t="s">
        <v>679</v>
      </c>
      <c r="AO1025" s="77" t="s">
        <v>1654</v>
      </c>
      <c r="AP1025" s="77" t="s">
        <v>1655</v>
      </c>
      <c r="AQ1025" s="77"/>
      <c r="AR1025" s="79">
        <f>COUNTIF('Jalon + top _horaire passage'!A:A,A1025)+IF(W1025&lt;&gt;"",COUNTIF('Jalon + top _horaire passage'!A:A,W1025),0)+IF(X1025&lt;&gt;"",COUNTIF('Jalon + top _horaire passage'!A:A,X1025),0)+IF(Y1025&lt;&gt;"",COUNTIF('Jalon + top _horaire passage'!A:A,Y1025),0)+IF(AA1025&lt;&gt;"",COUNTIF('Jalon + top _horaire passage'!A:A,AA1025),0)+IF(AB1025&lt;&gt;"",COUNTIF('Jalon + top _horaire passage'!A:A,AB1025),0)+IF(AD1025&lt;&gt;"",COUNTIF('Jalon + top _horaire passage'!A:A,AD1025),0)</f>
        <v>0</v>
      </c>
    </row>
    <row r="1026" spans="1:44" x14ac:dyDescent="0.3">
      <c r="A1026" s="77" t="s">
        <v>5424</v>
      </c>
      <c r="B1026" s="159" t="s">
        <v>12627</v>
      </c>
      <c r="C1026" s="78" t="s">
        <v>384</v>
      </c>
      <c r="D1026" s="77" t="s">
        <v>42</v>
      </c>
      <c r="E1026" s="77" t="s">
        <v>5424</v>
      </c>
      <c r="F1026" s="77" t="s">
        <v>2316</v>
      </c>
      <c r="G1026" s="77" t="s">
        <v>2281</v>
      </c>
      <c r="H1026" s="77" t="s">
        <v>44</v>
      </c>
      <c r="I1026" s="77" t="s">
        <v>17</v>
      </c>
      <c r="J1026" s="77" t="s">
        <v>19</v>
      </c>
      <c r="K1026" s="78" t="s">
        <v>34</v>
      </c>
      <c r="L1026" s="77" t="s">
        <v>15</v>
      </c>
      <c r="M1026" s="74" t="s">
        <v>12474</v>
      </c>
      <c r="N1026" s="74" t="s">
        <v>13</v>
      </c>
      <c r="O1026" s="159"/>
      <c r="P1026" s="77" t="s">
        <v>5425</v>
      </c>
      <c r="Q1026" s="77" t="s">
        <v>35</v>
      </c>
      <c r="R1026" s="77" t="s">
        <v>5424</v>
      </c>
      <c r="S1026" s="77"/>
      <c r="T1026" s="77"/>
      <c r="U1026" s="77" t="s">
        <v>5424</v>
      </c>
      <c r="V1026" s="74" t="s">
        <v>97</v>
      </c>
      <c r="W1026" s="100"/>
      <c r="X1026" s="99"/>
      <c r="Y1026" s="99"/>
      <c r="Z1026" s="100"/>
      <c r="AA1026" s="99" t="s">
        <v>5428</v>
      </c>
      <c r="AB1026" s="99"/>
      <c r="AC1026" s="100" t="s">
        <v>5426</v>
      </c>
      <c r="AD1026" s="100" t="s">
        <v>5427</v>
      </c>
      <c r="AE1026" s="83"/>
      <c r="AF1026" s="54"/>
      <c r="AG1026" s="78" t="s">
        <v>10999</v>
      </c>
      <c r="AH1026" s="77" t="s">
        <v>222</v>
      </c>
      <c r="AI1026" s="77" t="s">
        <v>223</v>
      </c>
      <c r="AJ1026" s="77" t="s">
        <v>386</v>
      </c>
      <c r="AK1026" s="77" t="s">
        <v>387</v>
      </c>
      <c r="AL1026" s="77" t="s">
        <v>388</v>
      </c>
      <c r="AM1026" s="77" t="s">
        <v>25</v>
      </c>
      <c r="AN1026" s="77" t="s">
        <v>389</v>
      </c>
      <c r="AO1026" s="77" t="s">
        <v>2285</v>
      </c>
      <c r="AP1026" s="77" t="s">
        <v>2286</v>
      </c>
      <c r="AQ1026" s="77"/>
      <c r="AR1026" s="79">
        <f>COUNTIF('Jalon + top _horaire passage'!A:A,A1026)+IF(W1026&lt;&gt;"",COUNTIF('Jalon + top _horaire passage'!A:A,W1026),0)+IF(X1026&lt;&gt;"",COUNTIF('Jalon + top _horaire passage'!A:A,X1026),0)+IF(Y1026&lt;&gt;"",COUNTIF('Jalon + top _horaire passage'!A:A,Y1026),0)+IF(AA1026&lt;&gt;"",COUNTIF('Jalon + top _horaire passage'!A:A,AA1026),0)+IF(AB1026&lt;&gt;"",COUNTIF('Jalon + top _horaire passage'!A:A,AB1026),0)+IF(AD1026&lt;&gt;"",COUNTIF('Jalon + top _horaire passage'!A:A,AD1026),0)</f>
        <v>0</v>
      </c>
    </row>
    <row r="1027" spans="1:44" x14ac:dyDescent="0.3">
      <c r="A1027" s="77" t="s">
        <v>5429</v>
      </c>
      <c r="B1027" s="159" t="s">
        <v>12739</v>
      </c>
      <c r="C1027" s="78" t="s">
        <v>384</v>
      </c>
      <c r="D1027" s="77" t="s">
        <v>42</v>
      </c>
      <c r="E1027" s="77" t="s">
        <v>5429</v>
      </c>
      <c r="F1027" s="77" t="s">
        <v>2316</v>
      </c>
      <c r="G1027" s="77" t="s">
        <v>2281</v>
      </c>
      <c r="H1027" s="77" t="s">
        <v>44</v>
      </c>
      <c r="I1027" s="77" t="s">
        <v>17</v>
      </c>
      <c r="J1027" s="77" t="s">
        <v>19</v>
      </c>
      <c r="K1027" s="78" t="s">
        <v>34</v>
      </c>
      <c r="L1027" s="77" t="s">
        <v>15</v>
      </c>
      <c r="M1027" s="74" t="s">
        <v>12474</v>
      </c>
      <c r="N1027" s="74" t="s">
        <v>13</v>
      </c>
      <c r="O1027" s="159"/>
      <c r="P1027" s="77" t="s">
        <v>5425</v>
      </c>
      <c r="Q1027" s="77" t="s">
        <v>35</v>
      </c>
      <c r="R1027" s="77" t="s">
        <v>5429</v>
      </c>
      <c r="S1027" s="77"/>
      <c r="T1027" s="77"/>
      <c r="U1027" s="77" t="s">
        <v>5429</v>
      </c>
      <c r="V1027" s="74" t="s">
        <v>216</v>
      </c>
      <c r="W1027" s="100"/>
      <c r="X1027" s="99"/>
      <c r="Y1027" s="99"/>
      <c r="Z1027" s="100"/>
      <c r="AA1027" s="99" t="s">
        <v>5430</v>
      </c>
      <c r="AB1027" s="99"/>
      <c r="AC1027" s="100" t="s">
        <v>5431</v>
      </c>
      <c r="AD1027" s="100" t="s">
        <v>5432</v>
      </c>
      <c r="AE1027" s="83"/>
      <c r="AF1027" s="54"/>
      <c r="AG1027" s="78" t="s">
        <v>12307</v>
      </c>
      <c r="AH1027" s="77" t="s">
        <v>222</v>
      </c>
      <c r="AI1027" s="77" t="s">
        <v>223</v>
      </c>
      <c r="AJ1027" s="77" t="s">
        <v>386</v>
      </c>
      <c r="AK1027" s="77" t="s">
        <v>387</v>
      </c>
      <c r="AL1027" s="77" t="s">
        <v>388</v>
      </c>
      <c r="AM1027" s="77" t="s">
        <v>25</v>
      </c>
      <c r="AN1027" s="77" t="s">
        <v>389</v>
      </c>
      <c r="AO1027" s="77" t="s">
        <v>2285</v>
      </c>
      <c r="AP1027" s="77" t="s">
        <v>2286</v>
      </c>
      <c r="AQ1027" s="77"/>
      <c r="AR1027" s="79">
        <f>COUNTIF('Jalon + top _horaire passage'!A:A,A1027)+IF(W1027&lt;&gt;"",COUNTIF('Jalon + top _horaire passage'!A:A,W1027),0)+IF(X1027&lt;&gt;"",COUNTIF('Jalon + top _horaire passage'!A:A,X1027),0)+IF(Y1027&lt;&gt;"",COUNTIF('Jalon + top _horaire passage'!A:A,Y1027),0)+IF(AA1027&lt;&gt;"",COUNTIF('Jalon + top _horaire passage'!A:A,AA1027),0)+IF(AB1027&lt;&gt;"",COUNTIF('Jalon + top _horaire passage'!A:A,AB1027),0)+IF(AD1027&lt;&gt;"",COUNTIF('Jalon + top _horaire passage'!A:A,AD1027),0)</f>
        <v>0</v>
      </c>
    </row>
    <row r="1028" spans="1:44" x14ac:dyDescent="0.3">
      <c r="A1028" s="77" t="s">
        <v>5433</v>
      </c>
      <c r="B1028" s="159" t="s">
        <v>5434</v>
      </c>
      <c r="C1028" s="78" t="s">
        <v>353</v>
      </c>
      <c r="D1028" s="77" t="s">
        <v>1092</v>
      </c>
      <c r="E1028" s="77" t="s">
        <v>5433</v>
      </c>
      <c r="F1028" s="77" t="s">
        <v>3343</v>
      </c>
      <c r="G1028" s="77" t="s">
        <v>349</v>
      </c>
      <c r="H1028" s="77" t="s">
        <v>44</v>
      </c>
      <c r="I1028" s="77" t="s">
        <v>166</v>
      </c>
      <c r="J1028" s="77" t="s">
        <v>19</v>
      </c>
      <c r="K1028" s="78" t="s">
        <v>18</v>
      </c>
      <c r="L1028" s="77" t="s">
        <v>98</v>
      </c>
      <c r="M1028" s="74" t="s">
        <v>12475</v>
      </c>
      <c r="N1028" s="74" t="s">
        <v>10986</v>
      </c>
      <c r="O1028" s="159"/>
      <c r="P1028" s="77"/>
      <c r="Q1028" s="77" t="s">
        <v>11048</v>
      </c>
      <c r="R1028" s="77" t="s">
        <v>5433</v>
      </c>
      <c r="S1028" s="77"/>
      <c r="T1028" s="77"/>
      <c r="U1028" s="77" t="s">
        <v>11839</v>
      </c>
      <c r="V1028" s="74" t="s">
        <v>97</v>
      </c>
      <c r="W1028" s="100"/>
      <c r="X1028" s="99"/>
      <c r="Y1028" s="99"/>
      <c r="Z1028" s="100"/>
      <c r="AA1028" s="99" t="s">
        <v>5437</v>
      </c>
      <c r="AB1028" s="99"/>
      <c r="AC1028" s="100" t="s">
        <v>5435</v>
      </c>
      <c r="AD1028" s="100" t="s">
        <v>5436</v>
      </c>
      <c r="AE1028" s="83"/>
      <c r="AF1028" s="54"/>
      <c r="AG1028" s="78" t="s">
        <v>10997</v>
      </c>
      <c r="AH1028" s="77" t="s">
        <v>354</v>
      </c>
      <c r="AI1028" s="77" t="s">
        <v>355</v>
      </c>
      <c r="AJ1028" s="77" t="s">
        <v>356</v>
      </c>
      <c r="AK1028" s="77" t="s">
        <v>357</v>
      </c>
      <c r="AL1028" s="77" t="s">
        <v>358</v>
      </c>
      <c r="AM1028" s="77" t="s">
        <v>170</v>
      </c>
      <c r="AN1028" s="77" t="s">
        <v>359</v>
      </c>
      <c r="AO1028" s="77" t="s">
        <v>360</v>
      </c>
      <c r="AP1028" s="77" t="s">
        <v>360</v>
      </c>
      <c r="AQ1028" s="77"/>
      <c r="AR1028" s="79">
        <f>COUNTIF('Jalon + top _horaire passage'!A:A,A1028)+IF(W1028&lt;&gt;"",COUNTIF('Jalon + top _horaire passage'!A:A,W1028),0)+IF(X1028&lt;&gt;"",COUNTIF('Jalon + top _horaire passage'!A:A,X1028),0)+IF(Y1028&lt;&gt;"",COUNTIF('Jalon + top _horaire passage'!A:A,Y1028),0)+IF(AA1028&lt;&gt;"",COUNTIF('Jalon + top _horaire passage'!A:A,AA1028),0)+IF(AB1028&lt;&gt;"",COUNTIF('Jalon + top _horaire passage'!A:A,AB1028),0)+IF(AD1028&lt;&gt;"",COUNTIF('Jalon + top _horaire passage'!A:A,AD1028),0)</f>
        <v>0</v>
      </c>
    </row>
    <row r="1029" spans="1:44" x14ac:dyDescent="0.3">
      <c r="A1029" s="77" t="s">
        <v>5438</v>
      </c>
      <c r="B1029" s="159" t="s">
        <v>5434</v>
      </c>
      <c r="C1029" s="78" t="s">
        <v>353</v>
      </c>
      <c r="D1029" s="77" t="s">
        <v>1092</v>
      </c>
      <c r="E1029" s="77" t="s">
        <v>5438</v>
      </c>
      <c r="F1029" s="77" t="s">
        <v>3343</v>
      </c>
      <c r="G1029" s="77" t="s">
        <v>349</v>
      </c>
      <c r="H1029" s="77" t="s">
        <v>44</v>
      </c>
      <c r="I1029" s="77" t="s">
        <v>166</v>
      </c>
      <c r="J1029" s="77" t="s">
        <v>19</v>
      </c>
      <c r="K1029" s="78" t="s">
        <v>18</v>
      </c>
      <c r="L1029" s="77" t="s">
        <v>98</v>
      </c>
      <c r="M1029" s="74" t="s">
        <v>12475</v>
      </c>
      <c r="N1029" s="74" t="s">
        <v>10986</v>
      </c>
      <c r="O1029" s="159"/>
      <c r="P1029" s="77"/>
      <c r="Q1029" s="77" t="s">
        <v>11048</v>
      </c>
      <c r="R1029" s="77" t="s">
        <v>5438</v>
      </c>
      <c r="S1029" s="77"/>
      <c r="T1029" s="77"/>
      <c r="U1029" s="77" t="s">
        <v>11840</v>
      </c>
      <c r="V1029" s="74" t="s">
        <v>97</v>
      </c>
      <c r="W1029" s="100"/>
      <c r="X1029" s="99"/>
      <c r="Y1029" s="99"/>
      <c r="Z1029" s="100"/>
      <c r="AA1029" s="99" t="s">
        <v>5441</v>
      </c>
      <c r="AB1029" s="99"/>
      <c r="AC1029" s="100" t="s">
        <v>5439</v>
      </c>
      <c r="AD1029" s="100" t="s">
        <v>5440</v>
      </c>
      <c r="AE1029" s="83"/>
      <c r="AF1029" s="54"/>
      <c r="AG1029" s="78" t="s">
        <v>10997</v>
      </c>
      <c r="AH1029" s="77" t="s">
        <v>354</v>
      </c>
      <c r="AI1029" s="77" t="s">
        <v>355</v>
      </c>
      <c r="AJ1029" s="77" t="s">
        <v>356</v>
      </c>
      <c r="AK1029" s="77" t="s">
        <v>357</v>
      </c>
      <c r="AL1029" s="77" t="s">
        <v>358</v>
      </c>
      <c r="AM1029" s="77" t="s">
        <v>170</v>
      </c>
      <c r="AN1029" s="77" t="s">
        <v>359</v>
      </c>
      <c r="AO1029" s="77" t="s">
        <v>360</v>
      </c>
      <c r="AP1029" s="77" t="s">
        <v>360</v>
      </c>
      <c r="AQ1029" s="77"/>
      <c r="AR1029" s="79">
        <f>COUNTIF('Jalon + top _horaire passage'!A:A,A1029)+IF(W1029&lt;&gt;"",COUNTIF('Jalon + top _horaire passage'!A:A,W1029),0)+IF(X1029&lt;&gt;"",COUNTIF('Jalon + top _horaire passage'!A:A,X1029),0)+IF(Y1029&lt;&gt;"",COUNTIF('Jalon + top _horaire passage'!A:A,Y1029),0)+IF(AA1029&lt;&gt;"",COUNTIF('Jalon + top _horaire passage'!A:A,AA1029),0)+IF(AB1029&lt;&gt;"",COUNTIF('Jalon + top _horaire passage'!A:A,AB1029),0)+IF(AD1029&lt;&gt;"",COUNTIF('Jalon + top _horaire passage'!A:A,AD1029),0)</f>
        <v>0</v>
      </c>
    </row>
    <row r="1030" spans="1:44" x14ac:dyDescent="0.3">
      <c r="A1030" s="77" t="s">
        <v>5442</v>
      </c>
      <c r="B1030" s="159" t="s">
        <v>5443</v>
      </c>
      <c r="C1030" s="78" t="s">
        <v>40</v>
      </c>
      <c r="D1030" s="77" t="s">
        <v>42</v>
      </c>
      <c r="E1030" s="77" t="s">
        <v>5442</v>
      </c>
      <c r="F1030" s="77" t="s">
        <v>1645</v>
      </c>
      <c r="G1030" s="77" t="s">
        <v>1646</v>
      </c>
      <c r="H1030" s="77" t="s">
        <v>44</v>
      </c>
      <c r="I1030" s="77" t="s">
        <v>39</v>
      </c>
      <c r="J1030" s="77" t="s">
        <v>19</v>
      </c>
      <c r="K1030" s="78" t="s">
        <v>34</v>
      </c>
      <c r="L1030" s="77" t="s">
        <v>98</v>
      </c>
      <c r="M1030" s="74" t="s">
        <v>12474</v>
      </c>
      <c r="N1030" s="74" t="s">
        <v>13</v>
      </c>
      <c r="O1030" s="159"/>
      <c r="P1030" s="77" t="s">
        <v>3589</v>
      </c>
      <c r="Q1030" s="77" t="s">
        <v>30</v>
      </c>
      <c r="R1030" s="77" t="s">
        <v>5442</v>
      </c>
      <c r="S1030" s="77"/>
      <c r="T1030" s="77"/>
      <c r="U1030" s="77" t="s">
        <v>11396</v>
      </c>
      <c r="V1030" s="74" t="s">
        <v>97</v>
      </c>
      <c r="W1030" s="100"/>
      <c r="X1030" s="99"/>
      <c r="Y1030" s="99"/>
      <c r="Z1030" s="100"/>
      <c r="AA1030" s="99" t="s">
        <v>5446</v>
      </c>
      <c r="AB1030" s="99"/>
      <c r="AC1030" s="100" t="s">
        <v>5444</v>
      </c>
      <c r="AD1030" s="100" t="s">
        <v>5445</v>
      </c>
      <c r="AE1030" s="83"/>
      <c r="AF1030" s="54"/>
      <c r="AG1030" s="78" t="s">
        <v>10997</v>
      </c>
      <c r="AH1030" s="77" t="s">
        <v>20</v>
      </c>
      <c r="AI1030" s="77" t="s">
        <v>21</v>
      </c>
      <c r="AJ1030" s="77" t="s">
        <v>46</v>
      </c>
      <c r="AK1030" s="77" t="s">
        <v>1580</v>
      </c>
      <c r="AL1030" s="77" t="s">
        <v>1581</v>
      </c>
      <c r="AM1030" s="77" t="s">
        <v>25</v>
      </c>
      <c r="AN1030" s="77" t="s">
        <v>49</v>
      </c>
      <c r="AO1030" s="77" t="s">
        <v>1582</v>
      </c>
      <c r="AP1030" s="77" t="s">
        <v>1583</v>
      </c>
      <c r="AQ1030" s="77"/>
      <c r="AR1030" s="79">
        <f>COUNTIF('Jalon + top _horaire passage'!A:A,A1030)+IF(W1030&lt;&gt;"",COUNTIF('Jalon + top _horaire passage'!A:A,W1030),0)+IF(X1030&lt;&gt;"",COUNTIF('Jalon + top _horaire passage'!A:A,X1030),0)+IF(Y1030&lt;&gt;"",COUNTIF('Jalon + top _horaire passage'!A:A,Y1030),0)+IF(AA1030&lt;&gt;"",COUNTIF('Jalon + top _horaire passage'!A:A,AA1030),0)+IF(AB1030&lt;&gt;"",COUNTIF('Jalon + top _horaire passage'!A:A,AB1030),0)+IF(AD1030&lt;&gt;"",COUNTIF('Jalon + top _horaire passage'!A:A,AD1030),0)</f>
        <v>0</v>
      </c>
    </row>
    <row r="1031" spans="1:44" x14ac:dyDescent="0.3">
      <c r="A1031" s="77" t="s">
        <v>5447</v>
      </c>
      <c r="B1031" s="159" t="s">
        <v>5448</v>
      </c>
      <c r="C1031" s="78" t="s">
        <v>40</v>
      </c>
      <c r="D1031" s="77" t="s">
        <v>42</v>
      </c>
      <c r="E1031" s="77" t="s">
        <v>5447</v>
      </c>
      <c r="F1031" s="77" t="s">
        <v>1866</v>
      </c>
      <c r="G1031" s="77" t="s">
        <v>1865</v>
      </c>
      <c r="H1031" s="77" t="s">
        <v>44</v>
      </c>
      <c r="I1031" s="77" t="s">
        <v>39</v>
      </c>
      <c r="J1031" s="77" t="s">
        <v>19</v>
      </c>
      <c r="K1031" s="78" t="s">
        <v>34</v>
      </c>
      <c r="L1031" s="77" t="s">
        <v>98</v>
      </c>
      <c r="M1031" s="74" t="s">
        <v>12473</v>
      </c>
      <c r="N1031" s="74" t="s">
        <v>13</v>
      </c>
      <c r="O1031" s="159"/>
      <c r="P1031" s="77" t="s">
        <v>5449</v>
      </c>
      <c r="Q1031" s="77" t="s">
        <v>30</v>
      </c>
      <c r="R1031" s="77" t="s">
        <v>5447</v>
      </c>
      <c r="S1031" s="77"/>
      <c r="T1031" s="77"/>
      <c r="U1031" s="77" t="s">
        <v>11397</v>
      </c>
      <c r="V1031" s="74" t="s">
        <v>97</v>
      </c>
      <c r="W1031" s="100"/>
      <c r="X1031" s="99"/>
      <c r="Y1031" s="99"/>
      <c r="Z1031" s="100"/>
      <c r="AA1031" s="99" t="s">
        <v>5452</v>
      </c>
      <c r="AB1031" s="99"/>
      <c r="AC1031" s="100" t="s">
        <v>5450</v>
      </c>
      <c r="AD1031" s="100" t="s">
        <v>5451</v>
      </c>
      <c r="AE1031" s="83"/>
      <c r="AF1031" s="54"/>
      <c r="AG1031" s="78" t="s">
        <v>10997</v>
      </c>
      <c r="AH1031" s="77" t="s">
        <v>20</v>
      </c>
      <c r="AI1031" s="77" t="s">
        <v>21</v>
      </c>
      <c r="AJ1031" s="77" t="s">
        <v>46</v>
      </c>
      <c r="AK1031" s="77" t="s">
        <v>47</v>
      </c>
      <c r="AL1031" s="77" t="s">
        <v>738</v>
      </c>
      <c r="AM1031" s="77" t="s">
        <v>25</v>
      </c>
      <c r="AN1031" s="77" t="s">
        <v>49</v>
      </c>
      <c r="AO1031" s="77" t="s">
        <v>1869</v>
      </c>
      <c r="AP1031" s="77" t="s">
        <v>1870</v>
      </c>
      <c r="AQ1031" s="77"/>
      <c r="AR1031" s="79">
        <f>COUNTIF('Jalon + top _horaire passage'!A:A,A1031)+IF(W1031&lt;&gt;"",COUNTIF('Jalon + top _horaire passage'!A:A,W1031),0)+IF(X1031&lt;&gt;"",COUNTIF('Jalon + top _horaire passage'!A:A,X1031),0)+IF(Y1031&lt;&gt;"",COUNTIF('Jalon + top _horaire passage'!A:A,Y1031),0)+IF(AA1031&lt;&gt;"",COUNTIF('Jalon + top _horaire passage'!A:A,AA1031),0)+IF(AB1031&lt;&gt;"",COUNTIF('Jalon + top _horaire passage'!A:A,AB1031),0)+IF(AD1031&lt;&gt;"",COUNTIF('Jalon + top _horaire passage'!A:A,AD1031),0)</f>
        <v>0</v>
      </c>
    </row>
    <row r="1032" spans="1:44" x14ac:dyDescent="0.3">
      <c r="A1032" s="77" t="s">
        <v>5453</v>
      </c>
      <c r="B1032" s="159" t="s">
        <v>5454</v>
      </c>
      <c r="C1032" s="78" t="s">
        <v>676</v>
      </c>
      <c r="D1032" s="77" t="s">
        <v>42</v>
      </c>
      <c r="E1032" s="77" t="s">
        <v>5453</v>
      </c>
      <c r="F1032" s="77" t="s">
        <v>4817</v>
      </c>
      <c r="G1032" s="77" t="s">
        <v>671</v>
      </c>
      <c r="H1032" s="77" t="s">
        <v>44</v>
      </c>
      <c r="I1032" s="77" t="s">
        <v>166</v>
      </c>
      <c r="J1032" s="77" t="s">
        <v>19</v>
      </c>
      <c r="K1032" s="78" t="s">
        <v>34</v>
      </c>
      <c r="L1032" s="77" t="s">
        <v>98</v>
      </c>
      <c r="M1032" s="74" t="s">
        <v>12475</v>
      </c>
      <c r="N1032" s="74" t="s">
        <v>13</v>
      </c>
      <c r="O1032" s="159"/>
      <c r="P1032" s="77" t="s">
        <v>5455</v>
      </c>
      <c r="Q1032" s="77" t="s">
        <v>30</v>
      </c>
      <c r="R1032" s="77" t="s">
        <v>5453</v>
      </c>
      <c r="S1032" s="77"/>
      <c r="T1032" s="77"/>
      <c r="U1032" s="77" t="s">
        <v>11723</v>
      </c>
      <c r="V1032" s="74" t="s">
        <v>97</v>
      </c>
      <c r="W1032" s="100"/>
      <c r="X1032" s="99"/>
      <c r="Y1032" s="99"/>
      <c r="Z1032" s="100"/>
      <c r="AA1032" s="99" t="s">
        <v>5458</v>
      </c>
      <c r="AB1032" s="99"/>
      <c r="AC1032" s="100" t="s">
        <v>5456</v>
      </c>
      <c r="AD1032" s="100" t="s">
        <v>5457</v>
      </c>
      <c r="AE1032" s="83"/>
      <c r="AF1032" s="54"/>
      <c r="AG1032" s="78" t="s">
        <v>10997</v>
      </c>
      <c r="AH1032" s="77" t="s">
        <v>354</v>
      </c>
      <c r="AI1032" s="77" t="s">
        <v>652</v>
      </c>
      <c r="AJ1032" s="77" t="s">
        <v>167</v>
      </c>
      <c r="AK1032" s="77" t="s">
        <v>677</v>
      </c>
      <c r="AL1032" s="77" t="s">
        <v>678</v>
      </c>
      <c r="AM1032" s="77" t="s">
        <v>170</v>
      </c>
      <c r="AN1032" s="77" t="s">
        <v>679</v>
      </c>
      <c r="AO1032" s="77" t="s">
        <v>680</v>
      </c>
      <c r="AP1032" s="77" t="s">
        <v>681</v>
      </c>
      <c r="AQ1032" s="77"/>
      <c r="AR1032" s="79">
        <f>COUNTIF('Jalon + top _horaire passage'!A:A,A1032)+IF(W1032&lt;&gt;"",COUNTIF('Jalon + top _horaire passage'!A:A,W1032),0)+IF(X1032&lt;&gt;"",COUNTIF('Jalon + top _horaire passage'!A:A,X1032),0)+IF(Y1032&lt;&gt;"",COUNTIF('Jalon + top _horaire passage'!A:A,Y1032),0)+IF(AA1032&lt;&gt;"",COUNTIF('Jalon + top _horaire passage'!A:A,AA1032),0)+IF(AB1032&lt;&gt;"",COUNTIF('Jalon + top _horaire passage'!A:A,AB1032),0)+IF(AD1032&lt;&gt;"",COUNTIF('Jalon + top _horaire passage'!A:A,AD1032),0)</f>
        <v>0</v>
      </c>
    </row>
    <row r="1033" spans="1:44" ht="27.6" x14ac:dyDescent="0.65">
      <c r="A1033" s="77" t="s">
        <v>5459</v>
      </c>
      <c r="B1033" s="159" t="s">
        <v>12748</v>
      </c>
      <c r="C1033" s="78" t="s">
        <v>59</v>
      </c>
      <c r="D1033" s="77" t="s">
        <v>42</v>
      </c>
      <c r="E1033" s="77" t="s">
        <v>5459</v>
      </c>
      <c r="F1033" s="77" t="s">
        <v>12391</v>
      </c>
      <c r="G1033" s="77" t="s">
        <v>3149</v>
      </c>
      <c r="H1033" s="77" t="s">
        <v>44</v>
      </c>
      <c r="I1033" s="77" t="s">
        <v>17</v>
      </c>
      <c r="J1033" s="77" t="s">
        <v>19</v>
      </c>
      <c r="K1033" s="78" t="s">
        <v>34</v>
      </c>
      <c r="L1033" s="77" t="s">
        <v>98</v>
      </c>
      <c r="M1033" s="74" t="s">
        <v>12473</v>
      </c>
      <c r="N1033" s="74" t="s">
        <v>13</v>
      </c>
      <c r="O1033" s="159"/>
      <c r="P1033" s="77" t="s">
        <v>5460</v>
      </c>
      <c r="Q1033" s="77" t="s">
        <v>30</v>
      </c>
      <c r="R1033" s="77" t="s">
        <v>5459</v>
      </c>
      <c r="S1033" s="77"/>
      <c r="T1033" s="77"/>
      <c r="U1033" s="77" t="s">
        <v>11556</v>
      </c>
      <c r="V1033" s="74" t="s">
        <v>97</v>
      </c>
      <c r="W1033" s="100"/>
      <c r="X1033" s="99"/>
      <c r="Y1033" s="99"/>
      <c r="Z1033" s="100"/>
      <c r="AA1033" s="99" t="s">
        <v>5463</v>
      </c>
      <c r="AB1033" s="99"/>
      <c r="AC1033" s="100" t="s">
        <v>5461</v>
      </c>
      <c r="AD1033" s="100" t="s">
        <v>5462</v>
      </c>
      <c r="AE1033" s="83"/>
      <c r="AF1033" s="54"/>
      <c r="AG1033" s="78" t="s">
        <v>10997</v>
      </c>
      <c r="AH1033" s="77" t="s">
        <v>20</v>
      </c>
      <c r="AI1033" s="77" t="s">
        <v>305</v>
      </c>
      <c r="AJ1033" s="77" t="s">
        <v>306</v>
      </c>
      <c r="AK1033" s="77" t="s">
        <v>307</v>
      </c>
      <c r="AL1033" s="77" t="s">
        <v>815</v>
      </c>
      <c r="AM1033" s="77" t="s">
        <v>25</v>
      </c>
      <c r="AN1033" s="77" t="s">
        <v>309</v>
      </c>
      <c r="AO1033" s="77" t="s">
        <v>310</v>
      </c>
      <c r="AP1033" s="77" t="s">
        <v>311</v>
      </c>
      <c r="AQ1033" s="77"/>
      <c r="AR1033" s="79">
        <f>COUNTIF('Jalon + top _horaire passage'!A:A,A1033)+IF(W1033&lt;&gt;"",COUNTIF('Jalon + top _horaire passage'!A:A,W1033),0)+IF(X1033&lt;&gt;"",COUNTIF('Jalon + top _horaire passage'!A:A,X1033),0)+IF(Y1033&lt;&gt;"",COUNTIF('Jalon + top _horaire passage'!A:A,Y1033),0)+IF(AA1033&lt;&gt;"",COUNTIF('Jalon + top _horaire passage'!A:A,AA1033),0)+IF(AB1033&lt;&gt;"",COUNTIF('Jalon + top _horaire passage'!A:A,AB1033),0)+IF(AD1033&lt;&gt;"",COUNTIF('Jalon + top _horaire passage'!A:A,AD1033),0)</f>
        <v>0</v>
      </c>
    </row>
    <row r="1034" spans="1:44" x14ac:dyDescent="0.3">
      <c r="A1034" s="77" t="s">
        <v>5464</v>
      </c>
      <c r="B1034" s="159" t="s">
        <v>12627</v>
      </c>
      <c r="C1034" s="78" t="s">
        <v>59</v>
      </c>
      <c r="D1034" s="77" t="s">
        <v>42</v>
      </c>
      <c r="E1034" s="77" t="s">
        <v>5464</v>
      </c>
      <c r="F1034" s="77" t="s">
        <v>12391</v>
      </c>
      <c r="G1034" s="77" t="s">
        <v>3149</v>
      </c>
      <c r="H1034" s="77" t="s">
        <v>44</v>
      </c>
      <c r="I1034" s="77" t="s">
        <v>17</v>
      </c>
      <c r="J1034" s="77" t="s">
        <v>19</v>
      </c>
      <c r="K1034" s="78" t="s">
        <v>34</v>
      </c>
      <c r="L1034" s="77" t="s">
        <v>98</v>
      </c>
      <c r="M1034" s="74" t="s">
        <v>12473</v>
      </c>
      <c r="N1034" s="74" t="s">
        <v>13</v>
      </c>
      <c r="O1034" s="159"/>
      <c r="P1034" s="77" t="s">
        <v>5465</v>
      </c>
      <c r="Q1034" s="77" t="s">
        <v>30</v>
      </c>
      <c r="R1034" s="77" t="s">
        <v>5464</v>
      </c>
      <c r="S1034" s="77"/>
      <c r="T1034" s="77"/>
      <c r="U1034" s="77" t="s">
        <v>11581</v>
      </c>
      <c r="V1034" s="74" t="s">
        <v>97</v>
      </c>
      <c r="W1034" s="100"/>
      <c r="X1034" s="99"/>
      <c r="Y1034" s="99"/>
      <c r="Z1034" s="100"/>
      <c r="AA1034" s="99" t="s">
        <v>5468</v>
      </c>
      <c r="AB1034" s="99"/>
      <c r="AC1034" s="100" t="s">
        <v>5466</v>
      </c>
      <c r="AD1034" s="100" t="s">
        <v>5467</v>
      </c>
      <c r="AE1034" s="83"/>
      <c r="AF1034" s="54"/>
      <c r="AG1034" s="78" t="s">
        <v>10997</v>
      </c>
      <c r="AH1034" s="77" t="s">
        <v>20</v>
      </c>
      <c r="AI1034" s="77" t="s">
        <v>305</v>
      </c>
      <c r="AJ1034" s="77" t="s">
        <v>306</v>
      </c>
      <c r="AK1034" s="77" t="s">
        <v>307</v>
      </c>
      <c r="AL1034" s="77" t="s">
        <v>815</v>
      </c>
      <c r="AM1034" s="77" t="s">
        <v>25</v>
      </c>
      <c r="AN1034" s="77" t="s">
        <v>309</v>
      </c>
      <c r="AO1034" s="77" t="s">
        <v>310</v>
      </c>
      <c r="AP1034" s="77" t="s">
        <v>311</v>
      </c>
      <c r="AQ1034" s="77"/>
      <c r="AR1034" s="79">
        <f>COUNTIF('Jalon + top _horaire passage'!A:A,A1034)+IF(W1034&lt;&gt;"",COUNTIF('Jalon + top _horaire passage'!A:A,W1034),0)+IF(X1034&lt;&gt;"",COUNTIF('Jalon + top _horaire passage'!A:A,X1034),0)+IF(Y1034&lt;&gt;"",COUNTIF('Jalon + top _horaire passage'!A:A,Y1034),0)+IF(AA1034&lt;&gt;"",COUNTIF('Jalon + top _horaire passage'!A:A,AA1034),0)+IF(AB1034&lt;&gt;"",COUNTIF('Jalon + top _horaire passage'!A:A,AB1034),0)+IF(AD1034&lt;&gt;"",COUNTIF('Jalon + top _horaire passage'!A:A,AD1034),0)</f>
        <v>0</v>
      </c>
    </row>
    <row r="1035" spans="1:44" x14ac:dyDescent="0.3">
      <c r="A1035" s="77" t="s">
        <v>5469</v>
      </c>
      <c r="B1035" s="159" t="s">
        <v>12749</v>
      </c>
      <c r="C1035" s="78" t="s">
        <v>59</v>
      </c>
      <c r="D1035" s="77" t="s">
        <v>42</v>
      </c>
      <c r="E1035" s="77" t="s">
        <v>5469</v>
      </c>
      <c r="F1035" s="77" t="s">
        <v>12391</v>
      </c>
      <c r="G1035" s="77" t="s">
        <v>3149</v>
      </c>
      <c r="H1035" s="77" t="s">
        <v>44</v>
      </c>
      <c r="I1035" s="77" t="s">
        <v>17</v>
      </c>
      <c r="J1035" s="77" t="s">
        <v>19</v>
      </c>
      <c r="K1035" s="78" t="s">
        <v>34</v>
      </c>
      <c r="L1035" s="77" t="s">
        <v>98</v>
      </c>
      <c r="M1035" s="74" t="s">
        <v>12473</v>
      </c>
      <c r="N1035" s="74" t="s">
        <v>13</v>
      </c>
      <c r="O1035" s="159"/>
      <c r="P1035" s="77" t="s">
        <v>5470</v>
      </c>
      <c r="Q1035" s="77" t="s">
        <v>30</v>
      </c>
      <c r="R1035" s="77" t="s">
        <v>5469</v>
      </c>
      <c r="S1035" s="77"/>
      <c r="T1035" s="77"/>
      <c r="U1035" s="77" t="s">
        <v>11582</v>
      </c>
      <c r="V1035" s="74" t="s">
        <v>97</v>
      </c>
      <c r="W1035" s="100"/>
      <c r="X1035" s="99"/>
      <c r="Y1035" s="99"/>
      <c r="Z1035" s="100"/>
      <c r="AA1035" s="99" t="s">
        <v>5473</v>
      </c>
      <c r="AB1035" s="99"/>
      <c r="AC1035" s="100" t="s">
        <v>5471</v>
      </c>
      <c r="AD1035" s="100" t="s">
        <v>5472</v>
      </c>
      <c r="AE1035" s="83"/>
      <c r="AF1035" s="54"/>
      <c r="AG1035" s="78" t="s">
        <v>10997</v>
      </c>
      <c r="AH1035" s="77" t="s">
        <v>20</v>
      </c>
      <c r="AI1035" s="77" t="s">
        <v>305</v>
      </c>
      <c r="AJ1035" s="77" t="s">
        <v>306</v>
      </c>
      <c r="AK1035" s="77" t="s">
        <v>307</v>
      </c>
      <c r="AL1035" s="77" t="s">
        <v>815</v>
      </c>
      <c r="AM1035" s="77" t="s">
        <v>25</v>
      </c>
      <c r="AN1035" s="77" t="s">
        <v>309</v>
      </c>
      <c r="AO1035" s="77" t="s">
        <v>310</v>
      </c>
      <c r="AP1035" s="77" t="s">
        <v>311</v>
      </c>
      <c r="AQ1035" s="77"/>
      <c r="AR1035" s="79">
        <f>COUNTIF('Jalon + top _horaire passage'!A:A,A1035)+IF(W1035&lt;&gt;"",COUNTIF('Jalon + top _horaire passage'!A:A,W1035),0)+IF(X1035&lt;&gt;"",COUNTIF('Jalon + top _horaire passage'!A:A,X1035),0)+IF(Y1035&lt;&gt;"",COUNTIF('Jalon + top _horaire passage'!A:A,Y1035),0)+IF(AA1035&lt;&gt;"",COUNTIF('Jalon + top _horaire passage'!A:A,AA1035),0)+IF(AB1035&lt;&gt;"",COUNTIF('Jalon + top _horaire passage'!A:A,AB1035),0)+IF(AD1035&lt;&gt;"",COUNTIF('Jalon + top _horaire passage'!A:A,AD1035),0)</f>
        <v>0</v>
      </c>
    </row>
    <row r="1036" spans="1:44" x14ac:dyDescent="0.3">
      <c r="A1036" s="77" t="s">
        <v>5474</v>
      </c>
      <c r="B1036" s="159" t="s">
        <v>12750</v>
      </c>
      <c r="C1036" s="78" t="s">
        <v>59</v>
      </c>
      <c r="D1036" s="77" t="s">
        <v>42</v>
      </c>
      <c r="E1036" s="77" t="s">
        <v>5474</v>
      </c>
      <c r="F1036" s="77" t="s">
        <v>12391</v>
      </c>
      <c r="G1036" s="77" t="s">
        <v>3149</v>
      </c>
      <c r="H1036" s="77" t="s">
        <v>44</v>
      </c>
      <c r="I1036" s="77" t="s">
        <v>17</v>
      </c>
      <c r="J1036" s="77" t="s">
        <v>19</v>
      </c>
      <c r="K1036" s="78" t="s">
        <v>34</v>
      </c>
      <c r="L1036" s="77" t="s">
        <v>98</v>
      </c>
      <c r="M1036" s="74" t="s">
        <v>12473</v>
      </c>
      <c r="N1036" s="74" t="s">
        <v>13</v>
      </c>
      <c r="O1036" s="159"/>
      <c r="P1036" s="77" t="s">
        <v>5475</v>
      </c>
      <c r="Q1036" s="77" t="s">
        <v>30</v>
      </c>
      <c r="R1036" s="77" t="s">
        <v>5474</v>
      </c>
      <c r="S1036" s="77"/>
      <c r="T1036" s="77"/>
      <c r="U1036" s="77" t="s">
        <v>11583</v>
      </c>
      <c r="V1036" s="74" t="s">
        <v>97</v>
      </c>
      <c r="W1036" s="100"/>
      <c r="X1036" s="99"/>
      <c r="Y1036" s="99"/>
      <c r="Z1036" s="100"/>
      <c r="AA1036" s="99" t="s">
        <v>5478</v>
      </c>
      <c r="AB1036" s="99"/>
      <c r="AC1036" s="100" t="s">
        <v>5476</v>
      </c>
      <c r="AD1036" s="100" t="s">
        <v>5477</v>
      </c>
      <c r="AE1036" s="83"/>
      <c r="AF1036" s="54"/>
      <c r="AG1036" s="78" t="s">
        <v>10997</v>
      </c>
      <c r="AH1036" s="77" t="s">
        <v>20</v>
      </c>
      <c r="AI1036" s="77" t="s">
        <v>305</v>
      </c>
      <c r="AJ1036" s="77" t="s">
        <v>306</v>
      </c>
      <c r="AK1036" s="77" t="s">
        <v>307</v>
      </c>
      <c r="AL1036" s="77" t="s">
        <v>815</v>
      </c>
      <c r="AM1036" s="77" t="s">
        <v>25</v>
      </c>
      <c r="AN1036" s="77" t="s">
        <v>309</v>
      </c>
      <c r="AO1036" s="77" t="s">
        <v>310</v>
      </c>
      <c r="AP1036" s="77" t="s">
        <v>311</v>
      </c>
      <c r="AQ1036" s="77"/>
      <c r="AR1036" s="79">
        <f>COUNTIF('Jalon + top _horaire passage'!A:A,A1036)+IF(W1036&lt;&gt;"",COUNTIF('Jalon + top _horaire passage'!A:A,W1036),0)+IF(X1036&lt;&gt;"",COUNTIF('Jalon + top _horaire passage'!A:A,X1036),0)+IF(Y1036&lt;&gt;"",COUNTIF('Jalon + top _horaire passage'!A:A,Y1036),0)+IF(AA1036&lt;&gt;"",COUNTIF('Jalon + top _horaire passage'!A:A,AA1036),0)+IF(AB1036&lt;&gt;"",COUNTIF('Jalon + top _horaire passage'!A:A,AB1036),0)+IF(AD1036&lt;&gt;"",COUNTIF('Jalon + top _horaire passage'!A:A,AD1036),0)</f>
        <v>0</v>
      </c>
    </row>
    <row r="1037" spans="1:44" x14ac:dyDescent="0.3">
      <c r="A1037" s="77" t="s">
        <v>5479</v>
      </c>
      <c r="B1037" s="159" t="s">
        <v>12751</v>
      </c>
      <c r="C1037" s="78" t="s">
        <v>59</v>
      </c>
      <c r="D1037" s="77" t="s">
        <v>42</v>
      </c>
      <c r="E1037" s="77" t="s">
        <v>5479</v>
      </c>
      <c r="F1037" s="77" t="s">
        <v>12391</v>
      </c>
      <c r="G1037" s="77" t="s">
        <v>3149</v>
      </c>
      <c r="H1037" s="77" t="s">
        <v>44</v>
      </c>
      <c r="I1037" s="77" t="s">
        <v>17</v>
      </c>
      <c r="J1037" s="77" t="s">
        <v>19</v>
      </c>
      <c r="K1037" s="78" t="s">
        <v>34</v>
      </c>
      <c r="L1037" s="77" t="s">
        <v>98</v>
      </c>
      <c r="M1037" s="74" t="s">
        <v>12473</v>
      </c>
      <c r="N1037" s="74" t="s">
        <v>13</v>
      </c>
      <c r="O1037" s="159"/>
      <c r="P1037" s="77" t="s">
        <v>5480</v>
      </c>
      <c r="Q1037" s="77" t="s">
        <v>30</v>
      </c>
      <c r="R1037" s="77" t="s">
        <v>5479</v>
      </c>
      <c r="S1037" s="77"/>
      <c r="T1037" s="77"/>
      <c r="U1037" s="77" t="s">
        <v>11584</v>
      </c>
      <c r="V1037" s="74" t="s">
        <v>97</v>
      </c>
      <c r="W1037" s="100"/>
      <c r="X1037" s="99"/>
      <c r="Y1037" s="99"/>
      <c r="Z1037" s="100"/>
      <c r="AA1037" s="99" t="s">
        <v>5483</v>
      </c>
      <c r="AB1037" s="99"/>
      <c r="AC1037" s="100" t="s">
        <v>5481</v>
      </c>
      <c r="AD1037" s="100" t="s">
        <v>5482</v>
      </c>
      <c r="AE1037" s="83"/>
      <c r="AF1037" s="54"/>
      <c r="AG1037" s="78" t="s">
        <v>10997</v>
      </c>
      <c r="AH1037" s="77" t="s">
        <v>20</v>
      </c>
      <c r="AI1037" s="77" t="s">
        <v>305</v>
      </c>
      <c r="AJ1037" s="77" t="s">
        <v>306</v>
      </c>
      <c r="AK1037" s="77" t="s">
        <v>307</v>
      </c>
      <c r="AL1037" s="77" t="s">
        <v>815</v>
      </c>
      <c r="AM1037" s="77" t="s">
        <v>25</v>
      </c>
      <c r="AN1037" s="77" t="s">
        <v>309</v>
      </c>
      <c r="AO1037" s="77" t="s">
        <v>310</v>
      </c>
      <c r="AP1037" s="77" t="s">
        <v>311</v>
      </c>
      <c r="AQ1037" s="77"/>
      <c r="AR1037" s="79">
        <f>COUNTIF('Jalon + top _horaire passage'!A:A,A1037)+IF(W1037&lt;&gt;"",COUNTIF('Jalon + top _horaire passage'!A:A,W1037),0)+IF(X1037&lt;&gt;"",COUNTIF('Jalon + top _horaire passage'!A:A,X1037),0)+IF(Y1037&lt;&gt;"",COUNTIF('Jalon + top _horaire passage'!A:A,Y1037),0)+IF(AA1037&lt;&gt;"",COUNTIF('Jalon + top _horaire passage'!A:A,AA1037),0)+IF(AB1037&lt;&gt;"",COUNTIF('Jalon + top _horaire passage'!A:A,AB1037),0)+IF(AD1037&lt;&gt;"",COUNTIF('Jalon + top _horaire passage'!A:A,AD1037),0)</f>
        <v>0</v>
      </c>
    </row>
    <row r="1038" spans="1:44" x14ac:dyDescent="0.3">
      <c r="A1038" s="77" t="s">
        <v>5484</v>
      </c>
      <c r="B1038" s="159" t="s">
        <v>12627</v>
      </c>
      <c r="C1038" s="78" t="s">
        <v>59</v>
      </c>
      <c r="D1038" s="77" t="s">
        <v>42</v>
      </c>
      <c r="E1038" s="77" t="s">
        <v>5484</v>
      </c>
      <c r="F1038" s="77" t="s">
        <v>12391</v>
      </c>
      <c r="G1038" s="77" t="s">
        <v>3149</v>
      </c>
      <c r="H1038" s="77" t="s">
        <v>44</v>
      </c>
      <c r="I1038" s="77" t="s">
        <v>17</v>
      </c>
      <c r="J1038" s="77" t="s">
        <v>19</v>
      </c>
      <c r="K1038" s="78" t="s">
        <v>34</v>
      </c>
      <c r="L1038" s="77" t="s">
        <v>98</v>
      </c>
      <c r="M1038" s="74" t="s">
        <v>12473</v>
      </c>
      <c r="N1038" s="74" t="s">
        <v>13</v>
      </c>
      <c r="O1038" s="159"/>
      <c r="P1038" s="77" t="s">
        <v>5485</v>
      </c>
      <c r="Q1038" s="77" t="s">
        <v>30</v>
      </c>
      <c r="R1038" s="77" t="s">
        <v>5484</v>
      </c>
      <c r="S1038" s="77"/>
      <c r="T1038" s="77"/>
      <c r="U1038" s="77" t="s">
        <v>11585</v>
      </c>
      <c r="V1038" s="74" t="s">
        <v>97</v>
      </c>
      <c r="W1038" s="100"/>
      <c r="X1038" s="99"/>
      <c r="Y1038" s="99"/>
      <c r="Z1038" s="100"/>
      <c r="AA1038" s="99" t="s">
        <v>5488</v>
      </c>
      <c r="AB1038" s="99"/>
      <c r="AC1038" s="100" t="s">
        <v>5486</v>
      </c>
      <c r="AD1038" s="100" t="s">
        <v>5487</v>
      </c>
      <c r="AE1038" s="83"/>
      <c r="AF1038" s="54"/>
      <c r="AG1038" s="78" t="s">
        <v>10997</v>
      </c>
      <c r="AH1038" s="77" t="s">
        <v>20</v>
      </c>
      <c r="AI1038" s="77" t="s">
        <v>305</v>
      </c>
      <c r="AJ1038" s="77" t="s">
        <v>306</v>
      </c>
      <c r="AK1038" s="77" t="s">
        <v>307</v>
      </c>
      <c r="AL1038" s="77" t="s">
        <v>815</v>
      </c>
      <c r="AM1038" s="77" t="s">
        <v>25</v>
      </c>
      <c r="AN1038" s="77" t="s">
        <v>309</v>
      </c>
      <c r="AO1038" s="77" t="s">
        <v>310</v>
      </c>
      <c r="AP1038" s="77" t="s">
        <v>311</v>
      </c>
      <c r="AQ1038" s="77"/>
      <c r="AR1038" s="79">
        <f>COUNTIF('Jalon + top _horaire passage'!A:A,A1038)+IF(W1038&lt;&gt;"",COUNTIF('Jalon + top _horaire passage'!A:A,W1038),0)+IF(X1038&lt;&gt;"",COUNTIF('Jalon + top _horaire passage'!A:A,X1038),0)+IF(Y1038&lt;&gt;"",COUNTIF('Jalon + top _horaire passage'!A:A,Y1038),0)+IF(AA1038&lt;&gt;"",COUNTIF('Jalon + top _horaire passage'!A:A,AA1038),0)+IF(AB1038&lt;&gt;"",COUNTIF('Jalon + top _horaire passage'!A:A,AB1038),0)+IF(AD1038&lt;&gt;"",COUNTIF('Jalon + top _horaire passage'!A:A,AD1038),0)</f>
        <v>0</v>
      </c>
    </row>
    <row r="1039" spans="1:44" x14ac:dyDescent="0.3">
      <c r="A1039" s="77" t="s">
        <v>5489</v>
      </c>
      <c r="B1039" s="159" t="s">
        <v>12753</v>
      </c>
      <c r="C1039" s="78" t="s">
        <v>59</v>
      </c>
      <c r="D1039" s="77" t="s">
        <v>42</v>
      </c>
      <c r="E1039" s="77" t="s">
        <v>5489</v>
      </c>
      <c r="F1039" s="77" t="s">
        <v>12391</v>
      </c>
      <c r="G1039" s="77" t="s">
        <v>3149</v>
      </c>
      <c r="H1039" s="77" t="s">
        <v>44</v>
      </c>
      <c r="I1039" s="77" t="s">
        <v>17</v>
      </c>
      <c r="J1039" s="77" t="s">
        <v>19</v>
      </c>
      <c r="K1039" s="78" t="s">
        <v>34</v>
      </c>
      <c r="L1039" s="77" t="s">
        <v>98</v>
      </c>
      <c r="M1039" s="74" t="s">
        <v>12473</v>
      </c>
      <c r="N1039" s="74" t="s">
        <v>13</v>
      </c>
      <c r="O1039" s="159"/>
      <c r="P1039" s="77" t="s">
        <v>5490</v>
      </c>
      <c r="Q1039" s="77" t="s">
        <v>30</v>
      </c>
      <c r="R1039" s="77" t="s">
        <v>5489</v>
      </c>
      <c r="S1039" s="77"/>
      <c r="T1039" s="77"/>
      <c r="U1039" s="77" t="s">
        <v>11586</v>
      </c>
      <c r="V1039" s="74" t="s">
        <v>97</v>
      </c>
      <c r="W1039" s="100"/>
      <c r="X1039" s="99"/>
      <c r="Y1039" s="99"/>
      <c r="Z1039" s="100"/>
      <c r="AA1039" s="99" t="s">
        <v>5493</v>
      </c>
      <c r="AB1039" s="99"/>
      <c r="AC1039" s="100" t="s">
        <v>5491</v>
      </c>
      <c r="AD1039" s="100" t="s">
        <v>5492</v>
      </c>
      <c r="AE1039" s="83"/>
      <c r="AF1039" s="54"/>
      <c r="AG1039" s="78" t="s">
        <v>10997</v>
      </c>
      <c r="AH1039" s="77" t="s">
        <v>20</v>
      </c>
      <c r="AI1039" s="77" t="s">
        <v>305</v>
      </c>
      <c r="AJ1039" s="77" t="s">
        <v>306</v>
      </c>
      <c r="AK1039" s="77" t="s">
        <v>307</v>
      </c>
      <c r="AL1039" s="77" t="s">
        <v>815</v>
      </c>
      <c r="AM1039" s="77" t="s">
        <v>25</v>
      </c>
      <c r="AN1039" s="77" t="s">
        <v>309</v>
      </c>
      <c r="AO1039" s="77" t="s">
        <v>310</v>
      </c>
      <c r="AP1039" s="77" t="s">
        <v>311</v>
      </c>
      <c r="AQ1039" s="77"/>
      <c r="AR1039" s="79">
        <f>COUNTIF('Jalon + top _horaire passage'!A:A,A1039)+IF(W1039&lt;&gt;"",COUNTIF('Jalon + top _horaire passage'!A:A,W1039),0)+IF(X1039&lt;&gt;"",COUNTIF('Jalon + top _horaire passage'!A:A,X1039),0)+IF(Y1039&lt;&gt;"",COUNTIF('Jalon + top _horaire passage'!A:A,Y1039),0)+IF(AA1039&lt;&gt;"",COUNTIF('Jalon + top _horaire passage'!A:A,AA1039),0)+IF(AB1039&lt;&gt;"",COUNTIF('Jalon + top _horaire passage'!A:A,AB1039),0)+IF(AD1039&lt;&gt;"",COUNTIF('Jalon + top _horaire passage'!A:A,AD1039),0)</f>
        <v>0</v>
      </c>
    </row>
    <row r="1040" spans="1:44" x14ac:dyDescent="0.3">
      <c r="A1040" s="77" t="s">
        <v>5494</v>
      </c>
      <c r="B1040" s="159" t="s">
        <v>12752</v>
      </c>
      <c r="C1040" s="78" t="s">
        <v>59</v>
      </c>
      <c r="D1040" s="77" t="s">
        <v>42</v>
      </c>
      <c r="E1040" s="77" t="s">
        <v>5494</v>
      </c>
      <c r="F1040" s="77" t="s">
        <v>12391</v>
      </c>
      <c r="G1040" s="77" t="s">
        <v>3149</v>
      </c>
      <c r="H1040" s="77" t="s">
        <v>44</v>
      </c>
      <c r="I1040" s="77" t="s">
        <v>17</v>
      </c>
      <c r="J1040" s="77" t="s">
        <v>237</v>
      </c>
      <c r="K1040" s="78" t="s">
        <v>34</v>
      </c>
      <c r="L1040" s="77" t="s">
        <v>98</v>
      </c>
      <c r="M1040" s="74" t="s">
        <v>12473</v>
      </c>
      <c r="N1040" s="74" t="s">
        <v>13</v>
      </c>
      <c r="O1040" s="159"/>
      <c r="P1040" s="77" t="s">
        <v>5480</v>
      </c>
      <c r="Q1040" s="77" t="s">
        <v>30</v>
      </c>
      <c r="R1040" s="77" t="s">
        <v>5494</v>
      </c>
      <c r="S1040" s="77"/>
      <c r="T1040" s="77"/>
      <c r="U1040" s="77" t="s">
        <v>11587</v>
      </c>
      <c r="V1040" s="74" t="s">
        <v>97</v>
      </c>
      <c r="W1040" s="100"/>
      <c r="X1040" s="99"/>
      <c r="Y1040" s="99"/>
      <c r="Z1040" s="100"/>
      <c r="AA1040" s="99" t="s">
        <v>5497</v>
      </c>
      <c r="AB1040" s="99"/>
      <c r="AC1040" s="100" t="s">
        <v>5495</v>
      </c>
      <c r="AD1040" s="100" t="s">
        <v>5496</v>
      </c>
      <c r="AE1040" s="83"/>
      <c r="AF1040" s="54"/>
      <c r="AG1040" s="78" t="s">
        <v>10997</v>
      </c>
      <c r="AH1040" s="77" t="s">
        <v>20</v>
      </c>
      <c r="AI1040" s="77" t="s">
        <v>305</v>
      </c>
      <c r="AJ1040" s="77" t="s">
        <v>306</v>
      </c>
      <c r="AK1040" s="77" t="s">
        <v>307</v>
      </c>
      <c r="AL1040" s="77" t="s">
        <v>815</v>
      </c>
      <c r="AM1040" s="77" t="s">
        <v>25</v>
      </c>
      <c r="AN1040" s="77" t="s">
        <v>309</v>
      </c>
      <c r="AO1040" s="77" t="s">
        <v>310</v>
      </c>
      <c r="AP1040" s="77" t="s">
        <v>311</v>
      </c>
      <c r="AQ1040" s="77"/>
      <c r="AR1040" s="79">
        <f>COUNTIF('Jalon + top _horaire passage'!A:A,A1040)+IF(W1040&lt;&gt;"",COUNTIF('Jalon + top _horaire passage'!A:A,W1040),0)+IF(X1040&lt;&gt;"",COUNTIF('Jalon + top _horaire passage'!A:A,X1040),0)+IF(Y1040&lt;&gt;"",COUNTIF('Jalon + top _horaire passage'!A:A,Y1040),0)+IF(AA1040&lt;&gt;"",COUNTIF('Jalon + top _horaire passage'!A:A,AA1040),0)+IF(AB1040&lt;&gt;"",COUNTIF('Jalon + top _horaire passage'!A:A,AB1040),0)+IF(AD1040&lt;&gt;"",COUNTIF('Jalon + top _horaire passage'!A:A,AD1040),0)</f>
        <v>0</v>
      </c>
    </row>
    <row r="1041" spans="1:44" x14ac:dyDescent="0.3">
      <c r="A1041" s="77" t="s">
        <v>5498</v>
      </c>
      <c r="B1041" s="159" t="s">
        <v>12754</v>
      </c>
      <c r="C1041" s="78" t="s">
        <v>59</v>
      </c>
      <c r="D1041" s="77" t="s">
        <v>42</v>
      </c>
      <c r="E1041" s="77" t="s">
        <v>5498</v>
      </c>
      <c r="F1041" s="77" t="s">
        <v>12391</v>
      </c>
      <c r="G1041" s="77" t="s">
        <v>3149</v>
      </c>
      <c r="H1041" s="77" t="s">
        <v>44</v>
      </c>
      <c r="I1041" s="77" t="s">
        <v>17</v>
      </c>
      <c r="J1041" s="77" t="s">
        <v>19</v>
      </c>
      <c r="K1041" s="78" t="s">
        <v>34</v>
      </c>
      <c r="L1041" s="77" t="s">
        <v>98</v>
      </c>
      <c r="M1041" s="74" t="s">
        <v>12473</v>
      </c>
      <c r="N1041" s="74" t="s">
        <v>13</v>
      </c>
      <c r="O1041" s="159"/>
      <c r="P1041" s="77" t="s">
        <v>5499</v>
      </c>
      <c r="Q1041" s="77" t="s">
        <v>30</v>
      </c>
      <c r="R1041" s="77" t="s">
        <v>5498</v>
      </c>
      <c r="S1041" s="77"/>
      <c r="T1041" s="77"/>
      <c r="U1041" s="77" t="s">
        <v>11588</v>
      </c>
      <c r="V1041" s="74" t="s">
        <v>97</v>
      </c>
      <c r="W1041" s="100"/>
      <c r="X1041" s="99"/>
      <c r="Y1041" s="99"/>
      <c r="Z1041" s="100"/>
      <c r="AA1041" s="99" t="s">
        <v>5502</v>
      </c>
      <c r="AB1041" s="99"/>
      <c r="AC1041" s="100" t="s">
        <v>5500</v>
      </c>
      <c r="AD1041" s="100" t="s">
        <v>5501</v>
      </c>
      <c r="AE1041" s="83"/>
      <c r="AF1041" s="54"/>
      <c r="AG1041" s="78" t="s">
        <v>10997</v>
      </c>
      <c r="AH1041" s="77" t="s">
        <v>20</v>
      </c>
      <c r="AI1041" s="77" t="s">
        <v>305</v>
      </c>
      <c r="AJ1041" s="77" t="s">
        <v>306</v>
      </c>
      <c r="AK1041" s="77" t="s">
        <v>307</v>
      </c>
      <c r="AL1041" s="77" t="s">
        <v>815</v>
      </c>
      <c r="AM1041" s="77" t="s">
        <v>25</v>
      </c>
      <c r="AN1041" s="77" t="s">
        <v>309</v>
      </c>
      <c r="AO1041" s="77" t="s">
        <v>310</v>
      </c>
      <c r="AP1041" s="77" t="s">
        <v>311</v>
      </c>
      <c r="AQ1041" s="77"/>
      <c r="AR1041" s="79">
        <f>COUNTIF('Jalon + top _horaire passage'!A:A,A1041)+IF(W1041&lt;&gt;"",COUNTIF('Jalon + top _horaire passage'!A:A,W1041),0)+IF(X1041&lt;&gt;"",COUNTIF('Jalon + top _horaire passage'!A:A,X1041),0)+IF(Y1041&lt;&gt;"",COUNTIF('Jalon + top _horaire passage'!A:A,Y1041),0)+IF(AA1041&lt;&gt;"",COUNTIF('Jalon + top _horaire passage'!A:A,AA1041),0)+IF(AB1041&lt;&gt;"",COUNTIF('Jalon + top _horaire passage'!A:A,AB1041),0)+IF(AD1041&lt;&gt;"",COUNTIF('Jalon + top _horaire passage'!A:A,AD1041),0)</f>
        <v>0</v>
      </c>
    </row>
    <row r="1042" spans="1:44" ht="27.6" x14ac:dyDescent="0.65">
      <c r="A1042" s="77" t="s">
        <v>5503</v>
      </c>
      <c r="B1042" s="185" t="s">
        <v>12755</v>
      </c>
      <c r="C1042" s="78" t="s">
        <v>59</v>
      </c>
      <c r="D1042" s="77" t="s">
        <v>42</v>
      </c>
      <c r="E1042" s="77" t="s">
        <v>5503</v>
      </c>
      <c r="F1042" s="77" t="s">
        <v>12391</v>
      </c>
      <c r="G1042" s="77" t="s">
        <v>3149</v>
      </c>
      <c r="H1042" s="77" t="s">
        <v>44</v>
      </c>
      <c r="I1042" s="77" t="s">
        <v>17</v>
      </c>
      <c r="J1042" s="77" t="s">
        <v>19</v>
      </c>
      <c r="K1042" s="78" t="s">
        <v>34</v>
      </c>
      <c r="L1042" s="77" t="s">
        <v>98</v>
      </c>
      <c r="M1042" s="74" t="s">
        <v>12473</v>
      </c>
      <c r="N1042" s="74" t="s">
        <v>13</v>
      </c>
      <c r="O1042" s="159"/>
      <c r="P1042" s="77" t="s">
        <v>5499</v>
      </c>
      <c r="Q1042" s="77" t="s">
        <v>30</v>
      </c>
      <c r="R1042" s="77" t="s">
        <v>5503</v>
      </c>
      <c r="S1042" s="77"/>
      <c r="T1042" s="77"/>
      <c r="U1042" s="77" t="s">
        <v>11589</v>
      </c>
      <c r="V1042" s="74" t="s">
        <v>97</v>
      </c>
      <c r="W1042" s="100"/>
      <c r="X1042" s="99"/>
      <c r="Y1042" s="99"/>
      <c r="Z1042" s="100"/>
      <c r="AA1042" s="99" t="s">
        <v>5506</v>
      </c>
      <c r="AB1042" s="99"/>
      <c r="AC1042" s="100" t="s">
        <v>5504</v>
      </c>
      <c r="AD1042" s="100" t="s">
        <v>5505</v>
      </c>
      <c r="AE1042" s="83"/>
      <c r="AF1042" s="54"/>
      <c r="AG1042" s="78" t="s">
        <v>10997</v>
      </c>
      <c r="AH1042" s="77" t="s">
        <v>20</v>
      </c>
      <c r="AI1042" s="77" t="s">
        <v>305</v>
      </c>
      <c r="AJ1042" s="77" t="s">
        <v>306</v>
      </c>
      <c r="AK1042" s="77" t="s">
        <v>307</v>
      </c>
      <c r="AL1042" s="77" t="s">
        <v>815</v>
      </c>
      <c r="AM1042" s="77" t="s">
        <v>25</v>
      </c>
      <c r="AN1042" s="77" t="s">
        <v>309</v>
      </c>
      <c r="AO1042" s="77" t="s">
        <v>310</v>
      </c>
      <c r="AP1042" s="77" t="s">
        <v>311</v>
      </c>
      <c r="AQ1042" s="77"/>
      <c r="AR1042" s="79">
        <f>COUNTIF('Jalon + top _horaire passage'!A:A,A1042)+IF(W1042&lt;&gt;"",COUNTIF('Jalon + top _horaire passage'!A:A,W1042),0)+IF(X1042&lt;&gt;"",COUNTIF('Jalon + top _horaire passage'!A:A,X1042),0)+IF(Y1042&lt;&gt;"",COUNTIF('Jalon + top _horaire passage'!A:A,Y1042),0)+IF(AA1042&lt;&gt;"",COUNTIF('Jalon + top _horaire passage'!A:A,AA1042),0)+IF(AB1042&lt;&gt;"",COUNTIF('Jalon + top _horaire passage'!A:A,AB1042),0)+IF(AD1042&lt;&gt;"",COUNTIF('Jalon + top _horaire passage'!A:A,AD1042),0)</f>
        <v>0</v>
      </c>
    </row>
    <row r="1043" spans="1:44" x14ac:dyDescent="0.3">
      <c r="A1043" s="77" t="s">
        <v>5507</v>
      </c>
      <c r="B1043" s="159" t="s">
        <v>12756</v>
      </c>
      <c r="C1043" s="78" t="s">
        <v>59</v>
      </c>
      <c r="D1043" s="77" t="s">
        <v>42</v>
      </c>
      <c r="E1043" s="77" t="s">
        <v>5507</v>
      </c>
      <c r="F1043" s="77" t="s">
        <v>12391</v>
      </c>
      <c r="G1043" s="77" t="s">
        <v>3149</v>
      </c>
      <c r="H1043" s="77" t="s">
        <v>44</v>
      </c>
      <c r="I1043" s="77" t="s">
        <v>17</v>
      </c>
      <c r="J1043" s="77" t="s">
        <v>19</v>
      </c>
      <c r="K1043" s="78" t="s">
        <v>34</v>
      </c>
      <c r="L1043" s="77" t="s">
        <v>98</v>
      </c>
      <c r="M1043" s="74" t="s">
        <v>12473</v>
      </c>
      <c r="N1043" s="74" t="s">
        <v>13</v>
      </c>
      <c r="O1043" s="159"/>
      <c r="P1043" s="77" t="s">
        <v>5508</v>
      </c>
      <c r="Q1043" s="77" t="s">
        <v>30</v>
      </c>
      <c r="R1043" s="77" t="s">
        <v>5507</v>
      </c>
      <c r="S1043" s="77"/>
      <c r="T1043" s="77"/>
      <c r="U1043" s="77" t="s">
        <v>11590</v>
      </c>
      <c r="V1043" s="74" t="s">
        <v>97</v>
      </c>
      <c r="W1043" s="100"/>
      <c r="X1043" s="99"/>
      <c r="Y1043" s="99"/>
      <c r="Z1043" s="100"/>
      <c r="AA1043" s="99" t="s">
        <v>5511</v>
      </c>
      <c r="AB1043" s="99"/>
      <c r="AC1043" s="100" t="s">
        <v>5509</v>
      </c>
      <c r="AD1043" s="100" t="s">
        <v>5510</v>
      </c>
      <c r="AE1043" s="83"/>
      <c r="AF1043" s="54"/>
      <c r="AG1043" s="78" t="s">
        <v>10997</v>
      </c>
      <c r="AH1043" s="77" t="s">
        <v>20</v>
      </c>
      <c r="AI1043" s="77" t="s">
        <v>305</v>
      </c>
      <c r="AJ1043" s="77" t="s">
        <v>306</v>
      </c>
      <c r="AK1043" s="77" t="s">
        <v>307</v>
      </c>
      <c r="AL1043" s="77" t="s">
        <v>815</v>
      </c>
      <c r="AM1043" s="77" t="s">
        <v>25</v>
      </c>
      <c r="AN1043" s="77" t="s">
        <v>309</v>
      </c>
      <c r="AO1043" s="77" t="s">
        <v>310</v>
      </c>
      <c r="AP1043" s="77" t="s">
        <v>311</v>
      </c>
      <c r="AQ1043" s="77"/>
      <c r="AR1043" s="79">
        <f>COUNTIF('Jalon + top _horaire passage'!A:A,A1043)+IF(W1043&lt;&gt;"",COUNTIF('Jalon + top _horaire passage'!A:A,W1043),0)+IF(X1043&lt;&gt;"",COUNTIF('Jalon + top _horaire passage'!A:A,X1043),0)+IF(Y1043&lt;&gt;"",COUNTIF('Jalon + top _horaire passage'!A:A,Y1043),0)+IF(AA1043&lt;&gt;"",COUNTIF('Jalon + top _horaire passage'!A:A,AA1043),0)+IF(AB1043&lt;&gt;"",COUNTIF('Jalon + top _horaire passage'!A:A,AB1043),0)+IF(AD1043&lt;&gt;"",COUNTIF('Jalon + top _horaire passage'!A:A,AD1043),0)</f>
        <v>0</v>
      </c>
    </row>
    <row r="1044" spans="1:44" x14ac:dyDescent="0.3">
      <c r="A1044" s="77" t="s">
        <v>5512</v>
      </c>
      <c r="B1044" s="159" t="s">
        <v>12757</v>
      </c>
      <c r="C1044" s="78" t="s">
        <v>59</v>
      </c>
      <c r="D1044" s="77" t="s">
        <v>42</v>
      </c>
      <c r="E1044" s="77" t="s">
        <v>5512</v>
      </c>
      <c r="F1044" s="77" t="s">
        <v>12391</v>
      </c>
      <c r="G1044" s="77" t="s">
        <v>3149</v>
      </c>
      <c r="H1044" s="77" t="s">
        <v>44</v>
      </c>
      <c r="I1044" s="77" t="s">
        <v>17</v>
      </c>
      <c r="J1044" s="77" t="s">
        <v>19</v>
      </c>
      <c r="K1044" s="78" t="s">
        <v>34</v>
      </c>
      <c r="L1044" s="77" t="s">
        <v>98</v>
      </c>
      <c r="M1044" s="74" t="s">
        <v>12473</v>
      </c>
      <c r="N1044" s="74" t="s">
        <v>13</v>
      </c>
      <c r="O1044" s="159"/>
      <c r="P1044" s="77" t="s">
        <v>5480</v>
      </c>
      <c r="Q1044" s="77" t="s">
        <v>30</v>
      </c>
      <c r="R1044" s="77" t="s">
        <v>5512</v>
      </c>
      <c r="S1044" s="77"/>
      <c r="T1044" s="77"/>
      <c r="U1044" s="77" t="s">
        <v>11558</v>
      </c>
      <c r="V1044" s="74" t="s">
        <v>97</v>
      </c>
      <c r="W1044" s="100"/>
      <c r="X1044" s="99"/>
      <c r="Y1044" s="99"/>
      <c r="Z1044" s="100"/>
      <c r="AA1044" s="99" t="s">
        <v>5515</v>
      </c>
      <c r="AB1044" s="99"/>
      <c r="AC1044" s="100" t="s">
        <v>5513</v>
      </c>
      <c r="AD1044" s="100" t="s">
        <v>5514</v>
      </c>
      <c r="AE1044" s="83"/>
      <c r="AF1044" s="54"/>
      <c r="AG1044" s="78" t="s">
        <v>10997</v>
      </c>
      <c r="AH1044" s="77" t="s">
        <v>20</v>
      </c>
      <c r="AI1044" s="77" t="s">
        <v>305</v>
      </c>
      <c r="AJ1044" s="77" t="s">
        <v>306</v>
      </c>
      <c r="AK1044" s="77" t="s">
        <v>307</v>
      </c>
      <c r="AL1044" s="77" t="s">
        <v>815</v>
      </c>
      <c r="AM1044" s="77" t="s">
        <v>25</v>
      </c>
      <c r="AN1044" s="77" t="s">
        <v>309</v>
      </c>
      <c r="AO1044" s="77" t="s">
        <v>310</v>
      </c>
      <c r="AP1044" s="77" t="s">
        <v>311</v>
      </c>
      <c r="AQ1044" s="77"/>
      <c r="AR1044" s="79">
        <f>COUNTIF('Jalon + top _horaire passage'!A:A,A1044)+IF(W1044&lt;&gt;"",COUNTIF('Jalon + top _horaire passage'!A:A,W1044),0)+IF(X1044&lt;&gt;"",COUNTIF('Jalon + top _horaire passage'!A:A,X1044),0)+IF(Y1044&lt;&gt;"",COUNTIF('Jalon + top _horaire passage'!A:A,Y1044),0)+IF(AA1044&lt;&gt;"",COUNTIF('Jalon + top _horaire passage'!A:A,AA1044),0)+IF(AB1044&lt;&gt;"",COUNTIF('Jalon + top _horaire passage'!A:A,AB1044),0)+IF(AD1044&lt;&gt;"",COUNTIF('Jalon + top _horaire passage'!A:A,AD1044),0)</f>
        <v>0</v>
      </c>
    </row>
    <row r="1045" spans="1:44" x14ac:dyDescent="0.3">
      <c r="A1045" s="77" t="s">
        <v>5516</v>
      </c>
      <c r="B1045" s="159" t="s">
        <v>5517</v>
      </c>
      <c r="C1045" s="78" t="s">
        <v>40</v>
      </c>
      <c r="D1045" s="77" t="s">
        <v>629</v>
      </c>
      <c r="E1045" s="77" t="s">
        <v>5516</v>
      </c>
      <c r="F1045" s="77" t="s">
        <v>12338</v>
      </c>
      <c r="G1045" s="77" t="s">
        <v>631</v>
      </c>
      <c r="H1045" s="77" t="s">
        <v>44</v>
      </c>
      <c r="I1045" s="77" t="s">
        <v>39</v>
      </c>
      <c r="J1045" s="77" t="s">
        <v>19</v>
      </c>
      <c r="K1045" s="78" t="s">
        <v>18</v>
      </c>
      <c r="L1045" s="77" t="s">
        <v>98</v>
      </c>
      <c r="M1045" s="74" t="s">
        <v>12474</v>
      </c>
      <c r="N1045" s="74" t="s">
        <v>10986</v>
      </c>
      <c r="O1045" s="159" t="s">
        <v>12470</v>
      </c>
      <c r="P1045" s="77" t="s">
        <v>5518</v>
      </c>
      <c r="Q1045" s="77" t="s">
        <v>30</v>
      </c>
      <c r="R1045" s="77" t="s">
        <v>5516</v>
      </c>
      <c r="S1045" s="77"/>
      <c r="T1045" s="77"/>
      <c r="U1045" s="77" t="s">
        <v>11398</v>
      </c>
      <c r="V1045" s="74" t="s">
        <v>97</v>
      </c>
      <c r="W1045" s="100"/>
      <c r="X1045" s="99"/>
      <c r="Y1045" s="99"/>
      <c r="Z1045" s="100"/>
      <c r="AA1045" s="99" t="s">
        <v>5522</v>
      </c>
      <c r="AB1045" s="99"/>
      <c r="AC1045" s="100" t="s">
        <v>5520</v>
      </c>
      <c r="AD1045" s="100" t="s">
        <v>5521</v>
      </c>
      <c r="AE1045" s="83"/>
      <c r="AF1045" s="54"/>
      <c r="AG1045" s="78" t="s">
        <v>10997</v>
      </c>
      <c r="AH1045" s="77" t="s">
        <v>20</v>
      </c>
      <c r="AI1045" s="77" t="s">
        <v>21</v>
      </c>
      <c r="AJ1045" s="77" t="s">
        <v>46</v>
      </c>
      <c r="AK1045" s="77" t="s">
        <v>47</v>
      </c>
      <c r="AL1045" s="77" t="s">
        <v>48</v>
      </c>
      <c r="AM1045" s="77" t="s">
        <v>25</v>
      </c>
      <c r="AN1045" s="77" t="s">
        <v>49</v>
      </c>
      <c r="AO1045" s="77" t="s">
        <v>50</v>
      </c>
      <c r="AP1045" s="77" t="s">
        <v>51</v>
      </c>
      <c r="AQ1045" s="77"/>
      <c r="AR1045" s="79">
        <f>COUNTIF('Jalon + top _horaire passage'!A:A,A1045)+IF(W1045&lt;&gt;"",COUNTIF('Jalon + top _horaire passage'!A:A,W1045),0)+IF(X1045&lt;&gt;"",COUNTIF('Jalon + top _horaire passage'!A:A,X1045),0)+IF(Y1045&lt;&gt;"",COUNTIF('Jalon + top _horaire passage'!A:A,Y1045),0)+IF(AA1045&lt;&gt;"",COUNTIF('Jalon + top _horaire passage'!A:A,AA1045),0)+IF(AB1045&lt;&gt;"",COUNTIF('Jalon + top _horaire passage'!A:A,AB1045),0)+IF(AD1045&lt;&gt;"",COUNTIF('Jalon + top _horaire passage'!A:A,AD1045),0)</f>
        <v>0</v>
      </c>
    </row>
    <row r="1046" spans="1:44" x14ac:dyDescent="0.3">
      <c r="A1046" s="77" t="s">
        <v>5523</v>
      </c>
      <c r="B1046" s="159" t="s">
        <v>5524</v>
      </c>
      <c r="C1046" s="78" t="s">
        <v>40</v>
      </c>
      <c r="D1046" s="77" t="s">
        <v>629</v>
      </c>
      <c r="E1046" s="77" t="s">
        <v>5523</v>
      </c>
      <c r="F1046" s="77" t="s">
        <v>12338</v>
      </c>
      <c r="G1046" s="77" t="s">
        <v>631</v>
      </c>
      <c r="H1046" s="77" t="s">
        <v>44</v>
      </c>
      <c r="I1046" s="77" t="s">
        <v>39</v>
      </c>
      <c r="J1046" s="77" t="s">
        <v>237</v>
      </c>
      <c r="K1046" s="78" t="s">
        <v>18</v>
      </c>
      <c r="L1046" s="77" t="s">
        <v>98</v>
      </c>
      <c r="M1046" s="74" t="s">
        <v>12474</v>
      </c>
      <c r="N1046" s="74" t="s">
        <v>10986</v>
      </c>
      <c r="O1046" s="159"/>
      <c r="P1046" s="77"/>
      <c r="Q1046" s="77" t="s">
        <v>30</v>
      </c>
      <c r="R1046" s="77" t="s">
        <v>5523</v>
      </c>
      <c r="S1046" s="77"/>
      <c r="T1046" s="77"/>
      <c r="U1046" s="77" t="s">
        <v>5525</v>
      </c>
      <c r="V1046" s="74" t="s">
        <v>97</v>
      </c>
      <c r="W1046" s="100"/>
      <c r="X1046" s="99"/>
      <c r="Y1046" s="99"/>
      <c r="Z1046" s="100"/>
      <c r="AA1046" s="99" t="s">
        <v>5528</v>
      </c>
      <c r="AB1046" s="99"/>
      <c r="AC1046" s="100" t="s">
        <v>5526</v>
      </c>
      <c r="AD1046" s="100" t="s">
        <v>5527</v>
      </c>
      <c r="AE1046" s="83"/>
      <c r="AF1046" s="54"/>
      <c r="AG1046" s="78" t="s">
        <v>10997</v>
      </c>
      <c r="AH1046" s="77" t="s">
        <v>20</v>
      </c>
      <c r="AI1046" s="77" t="s">
        <v>21</v>
      </c>
      <c r="AJ1046" s="77" t="s">
        <v>46</v>
      </c>
      <c r="AK1046" s="77" t="s">
        <v>47</v>
      </c>
      <c r="AL1046" s="77" t="s">
        <v>48</v>
      </c>
      <c r="AM1046" s="77" t="s">
        <v>25</v>
      </c>
      <c r="AN1046" s="77" t="s">
        <v>49</v>
      </c>
      <c r="AO1046" s="77" t="s">
        <v>50</v>
      </c>
      <c r="AP1046" s="77" t="s">
        <v>51</v>
      </c>
      <c r="AQ1046" s="77"/>
      <c r="AR1046" s="79">
        <f>COUNTIF('Jalon + top _horaire passage'!A:A,A1046)+IF(W1046&lt;&gt;"",COUNTIF('Jalon + top _horaire passage'!A:A,W1046),0)+IF(X1046&lt;&gt;"",COUNTIF('Jalon + top _horaire passage'!A:A,X1046),0)+IF(Y1046&lt;&gt;"",COUNTIF('Jalon + top _horaire passage'!A:A,Y1046),0)+IF(AA1046&lt;&gt;"",COUNTIF('Jalon + top _horaire passage'!A:A,AA1046),0)+IF(AB1046&lt;&gt;"",COUNTIF('Jalon + top _horaire passage'!A:A,AB1046),0)+IF(AD1046&lt;&gt;"",COUNTIF('Jalon + top _horaire passage'!A:A,AD1046),0)</f>
        <v>0</v>
      </c>
    </row>
    <row r="1047" spans="1:44" x14ac:dyDescent="0.3">
      <c r="A1047" s="77" t="s">
        <v>5529</v>
      </c>
      <c r="B1047" s="159" t="s">
        <v>5530</v>
      </c>
      <c r="C1047" s="78" t="s">
        <v>199</v>
      </c>
      <c r="D1047" s="77" t="s">
        <v>42</v>
      </c>
      <c r="E1047" s="77" t="s">
        <v>5529</v>
      </c>
      <c r="F1047" s="77" t="s">
        <v>12348</v>
      </c>
      <c r="G1047" s="77" t="s">
        <v>818</v>
      </c>
      <c r="H1047" s="77" t="s">
        <v>44</v>
      </c>
      <c r="I1047" s="77" t="s">
        <v>17</v>
      </c>
      <c r="J1047" s="77" t="s">
        <v>237</v>
      </c>
      <c r="K1047" s="78" t="s">
        <v>34</v>
      </c>
      <c r="L1047" s="77" t="s">
        <v>98</v>
      </c>
      <c r="M1047" s="74" t="s">
        <v>12473</v>
      </c>
      <c r="N1047" s="74" t="s">
        <v>13</v>
      </c>
      <c r="O1047" s="159"/>
      <c r="P1047" s="77" t="s">
        <v>5529</v>
      </c>
      <c r="Q1047" s="77" t="s">
        <v>30</v>
      </c>
      <c r="R1047" s="77" t="s">
        <v>5529</v>
      </c>
      <c r="S1047" s="77"/>
      <c r="T1047" s="77" t="s">
        <v>9241</v>
      </c>
      <c r="U1047" s="77" t="s">
        <v>5531</v>
      </c>
      <c r="V1047" s="74" t="s">
        <v>819</v>
      </c>
      <c r="W1047" s="100"/>
      <c r="X1047" s="99"/>
      <c r="Y1047" s="99"/>
      <c r="Z1047" s="100"/>
      <c r="AA1047" s="99" t="s">
        <v>5534</v>
      </c>
      <c r="AB1047" s="99"/>
      <c r="AC1047" s="100" t="s">
        <v>5532</v>
      </c>
      <c r="AD1047" s="100" t="s">
        <v>5533</v>
      </c>
      <c r="AE1047" s="83"/>
      <c r="AF1047" s="54"/>
      <c r="AG1047" s="78" t="s">
        <v>10992</v>
      </c>
      <c r="AH1047" s="77" t="s">
        <v>20</v>
      </c>
      <c r="AI1047" s="77" t="s">
        <v>21</v>
      </c>
      <c r="AJ1047" s="77" t="s">
        <v>22</v>
      </c>
      <c r="AK1047" s="77" t="s">
        <v>200</v>
      </c>
      <c r="AL1047" s="77" t="s">
        <v>201</v>
      </c>
      <c r="AM1047" s="77" t="s">
        <v>25</v>
      </c>
      <c r="AN1047" s="77" t="s">
        <v>202</v>
      </c>
      <c r="AO1047" s="77" t="s">
        <v>203</v>
      </c>
      <c r="AP1047" s="77" t="s">
        <v>204</v>
      </c>
      <c r="AQ1047" s="77"/>
      <c r="AR1047" s="79">
        <f>COUNTIF('Jalon + top _horaire passage'!A:A,A1047)+IF(W1047&lt;&gt;"",COUNTIF('Jalon + top _horaire passage'!A:A,W1047),0)+IF(X1047&lt;&gt;"",COUNTIF('Jalon + top _horaire passage'!A:A,X1047),0)+IF(Y1047&lt;&gt;"",COUNTIF('Jalon + top _horaire passage'!A:A,Y1047),0)+IF(AA1047&lt;&gt;"",COUNTIF('Jalon + top _horaire passage'!A:A,AA1047),0)+IF(AB1047&lt;&gt;"",COUNTIF('Jalon + top _horaire passage'!A:A,AB1047),0)+IF(AD1047&lt;&gt;"",COUNTIF('Jalon + top _horaire passage'!A:A,AD1047),0)</f>
        <v>0</v>
      </c>
    </row>
    <row r="1048" spans="1:44" x14ac:dyDescent="0.3">
      <c r="A1048" s="77" t="s">
        <v>5535</v>
      </c>
      <c r="B1048" s="180" t="s">
        <v>12740</v>
      </c>
      <c r="C1048" s="78" t="s">
        <v>40</v>
      </c>
      <c r="D1048" s="77" t="s">
        <v>42</v>
      </c>
      <c r="E1048" s="77" t="s">
        <v>5535</v>
      </c>
      <c r="F1048" s="77" t="s">
        <v>10315</v>
      </c>
      <c r="G1048" s="77" t="s">
        <v>732</v>
      </c>
      <c r="H1048" s="77" t="s">
        <v>44</v>
      </c>
      <c r="I1048" s="77" t="s">
        <v>39</v>
      </c>
      <c r="J1048" s="77" t="s">
        <v>237</v>
      </c>
      <c r="K1048" s="78" t="s">
        <v>34</v>
      </c>
      <c r="L1048" s="77" t="s">
        <v>98</v>
      </c>
      <c r="M1048" s="74" t="s">
        <v>12475</v>
      </c>
      <c r="N1048" s="74" t="s">
        <v>13</v>
      </c>
      <c r="O1048" s="159"/>
      <c r="P1048" s="77" t="s">
        <v>1849</v>
      </c>
      <c r="Q1048" s="77" t="s">
        <v>30</v>
      </c>
      <c r="R1048" s="77" t="s">
        <v>5535</v>
      </c>
      <c r="S1048" s="77"/>
      <c r="T1048" s="77"/>
      <c r="U1048" s="77" t="s">
        <v>11399</v>
      </c>
      <c r="V1048" s="74" t="s">
        <v>97</v>
      </c>
      <c r="W1048" s="100"/>
      <c r="X1048" s="99"/>
      <c r="Y1048" s="99"/>
      <c r="Z1048" s="100"/>
      <c r="AA1048" s="99" t="s">
        <v>5538</v>
      </c>
      <c r="AB1048" s="99"/>
      <c r="AC1048" s="100" t="s">
        <v>5536</v>
      </c>
      <c r="AD1048" s="100" t="s">
        <v>5537</v>
      </c>
      <c r="AE1048" s="83"/>
      <c r="AF1048" s="54"/>
      <c r="AG1048" s="78" t="s">
        <v>10997</v>
      </c>
      <c r="AH1048" s="77" t="s">
        <v>20</v>
      </c>
      <c r="AI1048" s="77" t="s">
        <v>21</v>
      </c>
      <c r="AJ1048" s="77" t="s">
        <v>46</v>
      </c>
      <c r="AK1048" s="77" t="s">
        <v>47</v>
      </c>
      <c r="AL1048" s="77" t="s">
        <v>738</v>
      </c>
      <c r="AM1048" s="77" t="s">
        <v>25</v>
      </c>
      <c r="AN1048" s="77" t="s">
        <v>49</v>
      </c>
      <c r="AO1048" s="77" t="s">
        <v>50</v>
      </c>
      <c r="AP1048" s="77" t="s">
        <v>51</v>
      </c>
      <c r="AQ1048" s="77"/>
      <c r="AR1048" s="79">
        <f>COUNTIF('Jalon + top _horaire passage'!A:A,A1048)+IF(W1048&lt;&gt;"",COUNTIF('Jalon + top _horaire passage'!A:A,W1048),0)+IF(X1048&lt;&gt;"",COUNTIF('Jalon + top _horaire passage'!A:A,X1048),0)+IF(Y1048&lt;&gt;"",COUNTIF('Jalon + top _horaire passage'!A:A,Y1048),0)+IF(AA1048&lt;&gt;"",COUNTIF('Jalon + top _horaire passage'!A:A,AA1048),0)+IF(AB1048&lt;&gt;"",COUNTIF('Jalon + top _horaire passage'!A:A,AB1048),0)+IF(AD1048&lt;&gt;"",COUNTIF('Jalon + top _horaire passage'!A:A,AD1048),0)</f>
        <v>0</v>
      </c>
    </row>
    <row r="1049" spans="1:44" x14ac:dyDescent="0.3">
      <c r="A1049" s="77" t="s">
        <v>5539</v>
      </c>
      <c r="B1049" s="159" t="s">
        <v>5540</v>
      </c>
      <c r="C1049" s="78" t="s">
        <v>59</v>
      </c>
      <c r="D1049" s="77" t="s">
        <v>42</v>
      </c>
      <c r="E1049" s="77" t="s">
        <v>5539</v>
      </c>
      <c r="F1049" s="77" t="s">
        <v>1789</v>
      </c>
      <c r="G1049" s="77" t="s">
        <v>1787</v>
      </c>
      <c r="H1049" s="77" t="s">
        <v>44</v>
      </c>
      <c r="I1049" s="77" t="s">
        <v>17</v>
      </c>
      <c r="J1049" s="77" t="s">
        <v>237</v>
      </c>
      <c r="K1049" s="78" t="s">
        <v>34</v>
      </c>
      <c r="L1049" s="77" t="s">
        <v>98</v>
      </c>
      <c r="M1049" s="74" t="s">
        <v>12473</v>
      </c>
      <c r="N1049" s="74" t="s">
        <v>13</v>
      </c>
      <c r="O1049" s="159"/>
      <c r="P1049" s="77" t="s">
        <v>5541</v>
      </c>
      <c r="Q1049" s="77" t="s">
        <v>30</v>
      </c>
      <c r="R1049" s="77" t="s">
        <v>5539</v>
      </c>
      <c r="S1049" s="77"/>
      <c r="T1049" s="77"/>
      <c r="U1049" s="77" t="s">
        <v>11559</v>
      </c>
      <c r="V1049" s="74" t="s">
        <v>97</v>
      </c>
      <c r="W1049" s="100"/>
      <c r="X1049" s="99"/>
      <c r="Y1049" s="99"/>
      <c r="Z1049" s="100"/>
      <c r="AA1049" s="99" t="s">
        <v>5544</v>
      </c>
      <c r="AB1049" s="99"/>
      <c r="AC1049" s="100" t="s">
        <v>5542</v>
      </c>
      <c r="AD1049" s="100" t="s">
        <v>5543</v>
      </c>
      <c r="AE1049" s="83"/>
      <c r="AF1049" s="54"/>
      <c r="AG1049" s="78" t="s">
        <v>10997</v>
      </c>
      <c r="AH1049" s="77" t="s">
        <v>20</v>
      </c>
      <c r="AI1049" s="77" t="s">
        <v>305</v>
      </c>
      <c r="AJ1049" s="77" t="s">
        <v>920</v>
      </c>
      <c r="AK1049" s="77" t="s">
        <v>1775</v>
      </c>
      <c r="AL1049" s="77" t="s">
        <v>1776</v>
      </c>
      <c r="AM1049" s="77" t="s">
        <v>25</v>
      </c>
      <c r="AN1049" s="77" t="s">
        <v>309</v>
      </c>
      <c r="AO1049" s="77" t="s">
        <v>1777</v>
      </c>
      <c r="AP1049" s="77" t="s">
        <v>1778</v>
      </c>
      <c r="AQ1049" s="77"/>
      <c r="AR1049" s="79">
        <f>COUNTIF('Jalon + top _horaire passage'!A:A,A1049)+IF(W1049&lt;&gt;"",COUNTIF('Jalon + top _horaire passage'!A:A,W1049),0)+IF(X1049&lt;&gt;"",COUNTIF('Jalon + top _horaire passage'!A:A,X1049),0)+IF(Y1049&lt;&gt;"",COUNTIF('Jalon + top _horaire passage'!A:A,Y1049),0)+IF(AA1049&lt;&gt;"",COUNTIF('Jalon + top _horaire passage'!A:A,AA1049),0)+IF(AB1049&lt;&gt;"",COUNTIF('Jalon + top _horaire passage'!A:A,AB1049),0)+IF(AD1049&lt;&gt;"",COUNTIF('Jalon + top _horaire passage'!A:A,AD1049),0)</f>
        <v>0</v>
      </c>
    </row>
    <row r="1050" spans="1:44" x14ac:dyDescent="0.3">
      <c r="A1050" s="77" t="s">
        <v>5545</v>
      </c>
      <c r="B1050" s="159" t="s">
        <v>12769</v>
      </c>
      <c r="C1050" s="78" t="s">
        <v>353</v>
      </c>
      <c r="D1050" s="77" t="s">
        <v>1039</v>
      </c>
      <c r="E1050" s="77" t="s">
        <v>5545</v>
      </c>
      <c r="F1050" s="77" t="s">
        <v>3343</v>
      </c>
      <c r="G1050" s="77" t="s">
        <v>349</v>
      </c>
      <c r="H1050" s="77" t="s">
        <v>44</v>
      </c>
      <c r="I1050" s="77" t="s">
        <v>166</v>
      </c>
      <c r="J1050" s="77" t="s">
        <v>237</v>
      </c>
      <c r="K1050" s="78" t="s">
        <v>18</v>
      </c>
      <c r="L1050" s="77" t="s">
        <v>98</v>
      </c>
      <c r="M1050" s="74" t="s">
        <v>12475</v>
      </c>
      <c r="N1050" s="74" t="s">
        <v>10986</v>
      </c>
      <c r="O1050" s="159"/>
      <c r="P1050" s="77" t="s">
        <v>5546</v>
      </c>
      <c r="Q1050" s="77" t="s">
        <v>30</v>
      </c>
      <c r="R1050" s="77" t="s">
        <v>5545</v>
      </c>
      <c r="S1050" s="77"/>
      <c r="T1050" s="77"/>
      <c r="U1050" s="77" t="s">
        <v>11724</v>
      </c>
      <c r="V1050" s="74" t="s">
        <v>97</v>
      </c>
      <c r="W1050" s="100"/>
      <c r="X1050" s="99"/>
      <c r="Y1050" s="99"/>
      <c r="Z1050" s="100"/>
      <c r="AA1050" s="99" t="s">
        <v>5549</v>
      </c>
      <c r="AB1050" s="99"/>
      <c r="AC1050" s="100" t="s">
        <v>5547</v>
      </c>
      <c r="AD1050" s="100" t="s">
        <v>5548</v>
      </c>
      <c r="AE1050" s="83"/>
      <c r="AF1050" s="54"/>
      <c r="AG1050" s="78" t="s">
        <v>10997</v>
      </c>
      <c r="AH1050" s="77" t="s">
        <v>354</v>
      </c>
      <c r="AI1050" s="77" t="s">
        <v>355</v>
      </c>
      <c r="AJ1050" s="77" t="s">
        <v>356</v>
      </c>
      <c r="AK1050" s="77" t="s">
        <v>357</v>
      </c>
      <c r="AL1050" s="77" t="s">
        <v>358</v>
      </c>
      <c r="AM1050" s="77" t="s">
        <v>170</v>
      </c>
      <c r="AN1050" s="77" t="s">
        <v>359</v>
      </c>
      <c r="AO1050" s="77" t="s">
        <v>360</v>
      </c>
      <c r="AP1050" s="77" t="s">
        <v>360</v>
      </c>
      <c r="AQ1050" s="77"/>
      <c r="AR1050" s="79">
        <f>COUNTIF('Jalon + top _horaire passage'!A:A,A1050)+IF(W1050&lt;&gt;"",COUNTIF('Jalon + top _horaire passage'!A:A,W1050),0)+IF(X1050&lt;&gt;"",COUNTIF('Jalon + top _horaire passage'!A:A,X1050),0)+IF(Y1050&lt;&gt;"",COUNTIF('Jalon + top _horaire passage'!A:A,Y1050),0)+IF(AA1050&lt;&gt;"",COUNTIF('Jalon + top _horaire passage'!A:A,AA1050),0)+IF(AB1050&lt;&gt;"",COUNTIF('Jalon + top _horaire passage'!A:A,AB1050),0)+IF(AD1050&lt;&gt;"",COUNTIF('Jalon + top _horaire passage'!A:A,AD1050),0)</f>
        <v>0</v>
      </c>
    </row>
    <row r="1051" spans="1:44" x14ac:dyDescent="0.3">
      <c r="A1051" s="77" t="s">
        <v>5550</v>
      </c>
      <c r="B1051" s="159" t="s">
        <v>12600</v>
      </c>
      <c r="C1051" s="78" t="s">
        <v>101</v>
      </c>
      <c r="D1051" s="77" t="s">
        <v>42</v>
      </c>
      <c r="E1051" s="77" t="s">
        <v>5550</v>
      </c>
      <c r="F1051" s="77" t="s">
        <v>533</v>
      </c>
      <c r="G1051" s="77" t="s">
        <v>534</v>
      </c>
      <c r="H1051" s="77" t="s">
        <v>44</v>
      </c>
      <c r="I1051" s="77" t="s">
        <v>39</v>
      </c>
      <c r="J1051" s="77" t="s">
        <v>19</v>
      </c>
      <c r="K1051" s="78" t="s">
        <v>34</v>
      </c>
      <c r="L1051" s="77" t="s">
        <v>15</v>
      </c>
      <c r="M1051" s="74" t="s">
        <v>12473</v>
      </c>
      <c r="N1051" s="74" t="s">
        <v>13</v>
      </c>
      <c r="O1051" s="159" t="s">
        <v>12470</v>
      </c>
      <c r="P1051" s="77" t="s">
        <v>5551</v>
      </c>
      <c r="Q1051" s="77" t="s">
        <v>6797</v>
      </c>
      <c r="R1051" s="77" t="s">
        <v>5550</v>
      </c>
      <c r="S1051" s="77"/>
      <c r="T1051" s="77"/>
      <c r="U1051" s="77" t="s">
        <v>11079</v>
      </c>
      <c r="V1051" s="74" t="s">
        <v>819</v>
      </c>
      <c r="W1051" s="100"/>
      <c r="X1051" s="99"/>
      <c r="Y1051" s="99"/>
      <c r="Z1051" s="102" t="s">
        <v>11079</v>
      </c>
      <c r="AA1051" s="99" t="s">
        <v>5554</v>
      </c>
      <c r="AB1051" s="99"/>
      <c r="AC1051" s="100" t="s">
        <v>5552</v>
      </c>
      <c r="AD1051" s="100" t="s">
        <v>5553</v>
      </c>
      <c r="AE1051" s="83"/>
      <c r="AF1051" s="54" t="s">
        <v>12029</v>
      </c>
      <c r="AG1051" s="78" t="s">
        <v>10996</v>
      </c>
      <c r="AH1051" s="77" t="s">
        <v>20</v>
      </c>
      <c r="AI1051" s="77" t="s">
        <v>102</v>
      </c>
      <c r="AJ1051" s="77" t="s">
        <v>103</v>
      </c>
      <c r="AK1051" s="77" t="s">
        <v>539</v>
      </c>
      <c r="AL1051" s="77" t="s">
        <v>540</v>
      </c>
      <c r="AM1051" s="77" t="s">
        <v>25</v>
      </c>
      <c r="AN1051" s="77" t="s">
        <v>106</v>
      </c>
      <c r="AO1051" s="77" t="s">
        <v>107</v>
      </c>
      <c r="AP1051" s="77" t="s">
        <v>108</v>
      </c>
      <c r="AQ1051" s="77"/>
      <c r="AR1051" s="79">
        <f>COUNTIF('Jalon + top _horaire passage'!A:A,A1051)+IF(W1051&lt;&gt;"",COUNTIF('Jalon + top _horaire passage'!A:A,W1051),0)+IF(X1051&lt;&gt;"",COUNTIF('Jalon + top _horaire passage'!A:A,X1051),0)+IF(Y1051&lt;&gt;"",COUNTIF('Jalon + top _horaire passage'!A:A,Y1051),0)+IF(AA1051&lt;&gt;"",COUNTIF('Jalon + top _horaire passage'!A:A,AA1051),0)+IF(AB1051&lt;&gt;"",COUNTIF('Jalon + top _horaire passage'!A:A,AB1051),0)+IF(AD1051&lt;&gt;"",COUNTIF('Jalon + top _horaire passage'!A:A,AD1051),0)</f>
        <v>0</v>
      </c>
    </row>
    <row r="1052" spans="1:44" ht="15.6" x14ac:dyDescent="0.3">
      <c r="A1052" s="77" t="s">
        <v>5556</v>
      </c>
      <c r="B1052" s="183" t="s">
        <v>12695</v>
      </c>
      <c r="C1052" s="78" t="s">
        <v>59</v>
      </c>
      <c r="D1052" s="77" t="s">
        <v>42</v>
      </c>
      <c r="E1052" s="77" t="s">
        <v>5555</v>
      </c>
      <c r="F1052" s="77" t="s">
        <v>1789</v>
      </c>
      <c r="G1052" s="77" t="s">
        <v>1787</v>
      </c>
      <c r="H1052" s="77" t="s">
        <v>44</v>
      </c>
      <c r="I1052" s="77" t="s">
        <v>17</v>
      </c>
      <c r="J1052" s="77" t="s">
        <v>19</v>
      </c>
      <c r="K1052" s="78" t="s">
        <v>34</v>
      </c>
      <c r="L1052" s="77" t="s">
        <v>98</v>
      </c>
      <c r="M1052" s="74" t="s">
        <v>12473</v>
      </c>
      <c r="N1052" s="74" t="s">
        <v>13</v>
      </c>
      <c r="O1052" s="159"/>
      <c r="P1052" s="77" t="s">
        <v>5557</v>
      </c>
      <c r="Q1052" s="77" t="s">
        <v>35</v>
      </c>
      <c r="R1052" s="77" t="s">
        <v>5556</v>
      </c>
      <c r="S1052" s="77"/>
      <c r="T1052" s="77"/>
      <c r="U1052" s="77" t="s">
        <v>5555</v>
      </c>
      <c r="V1052" s="74" t="s">
        <v>97</v>
      </c>
      <c r="W1052" s="100"/>
      <c r="X1052" s="99"/>
      <c r="Y1052" s="99"/>
      <c r="Z1052" s="100"/>
      <c r="AA1052" s="99" t="s">
        <v>5560</v>
      </c>
      <c r="AB1052" s="99"/>
      <c r="AC1052" s="100" t="s">
        <v>5558</v>
      </c>
      <c r="AD1052" s="100" t="s">
        <v>5559</v>
      </c>
      <c r="AE1052" s="83"/>
      <c r="AF1052" s="54"/>
      <c r="AG1052" s="78" t="s">
        <v>10997</v>
      </c>
      <c r="AH1052" s="77" t="s">
        <v>20</v>
      </c>
      <c r="AI1052" s="77" t="s">
        <v>305</v>
      </c>
      <c r="AJ1052" s="77" t="s">
        <v>920</v>
      </c>
      <c r="AK1052" s="77" t="s">
        <v>1775</v>
      </c>
      <c r="AL1052" s="77" t="s">
        <v>1776</v>
      </c>
      <c r="AM1052" s="77" t="s">
        <v>25</v>
      </c>
      <c r="AN1052" s="77" t="s">
        <v>309</v>
      </c>
      <c r="AO1052" s="77" t="s">
        <v>1777</v>
      </c>
      <c r="AP1052" s="77" t="s">
        <v>1778</v>
      </c>
      <c r="AQ1052" s="77"/>
      <c r="AR1052" s="79">
        <f>COUNTIF('Jalon + top _horaire passage'!A:A,A1052)+IF(W1052&lt;&gt;"",COUNTIF('Jalon + top _horaire passage'!A:A,W1052),0)+IF(X1052&lt;&gt;"",COUNTIF('Jalon + top _horaire passage'!A:A,X1052),0)+IF(Y1052&lt;&gt;"",COUNTIF('Jalon + top _horaire passage'!A:A,Y1052),0)+IF(AA1052&lt;&gt;"",COUNTIF('Jalon + top _horaire passage'!A:A,AA1052),0)+IF(AB1052&lt;&gt;"",COUNTIF('Jalon + top _horaire passage'!A:A,AB1052),0)+IF(AD1052&lt;&gt;"",COUNTIF('Jalon + top _horaire passage'!A:A,AD1052),0)</f>
        <v>0</v>
      </c>
    </row>
    <row r="1053" spans="1:44" ht="15" x14ac:dyDescent="0.3">
      <c r="A1053" s="77" t="s">
        <v>5561</v>
      </c>
      <c r="B1053" s="182" t="s">
        <v>12694</v>
      </c>
      <c r="C1053" s="78" t="s">
        <v>59</v>
      </c>
      <c r="D1053" s="77" t="s">
        <v>42</v>
      </c>
      <c r="E1053" s="77" t="s">
        <v>5555</v>
      </c>
      <c r="F1053" s="77" t="s">
        <v>1789</v>
      </c>
      <c r="G1053" s="77" t="s">
        <v>1787</v>
      </c>
      <c r="H1053" s="77" t="s">
        <v>44</v>
      </c>
      <c r="I1053" s="77" t="s">
        <v>17</v>
      </c>
      <c r="J1053" s="77" t="s">
        <v>19</v>
      </c>
      <c r="K1053" s="78" t="s">
        <v>34</v>
      </c>
      <c r="L1053" s="77" t="s">
        <v>98</v>
      </c>
      <c r="M1053" s="74" t="s">
        <v>12473</v>
      </c>
      <c r="N1053" s="74" t="s">
        <v>13</v>
      </c>
      <c r="O1053" s="159"/>
      <c r="P1053" s="77" t="s">
        <v>5562</v>
      </c>
      <c r="Q1053" s="77" t="s">
        <v>35</v>
      </c>
      <c r="R1053" s="77" t="s">
        <v>5561</v>
      </c>
      <c r="S1053" s="77"/>
      <c r="T1053" s="77"/>
      <c r="U1053" s="77" t="s">
        <v>5555</v>
      </c>
      <c r="V1053" s="74" t="s">
        <v>97</v>
      </c>
      <c r="W1053" s="100"/>
      <c r="X1053" s="99"/>
      <c r="Y1053" s="99"/>
      <c r="Z1053" s="100"/>
      <c r="AA1053" s="99" t="s">
        <v>5560</v>
      </c>
      <c r="AB1053" s="99"/>
      <c r="AC1053" s="100" t="s">
        <v>5563</v>
      </c>
      <c r="AD1053" s="100" t="s">
        <v>5564</v>
      </c>
      <c r="AE1053" s="83"/>
      <c r="AF1053" s="54"/>
      <c r="AG1053" s="78" t="s">
        <v>10997</v>
      </c>
      <c r="AH1053" s="77" t="s">
        <v>20</v>
      </c>
      <c r="AI1053" s="77" t="s">
        <v>305</v>
      </c>
      <c r="AJ1053" s="77" t="s">
        <v>920</v>
      </c>
      <c r="AK1053" s="77" t="s">
        <v>1775</v>
      </c>
      <c r="AL1053" s="77" t="s">
        <v>1776</v>
      </c>
      <c r="AM1053" s="77" t="s">
        <v>25</v>
      </c>
      <c r="AN1053" s="77" t="s">
        <v>309</v>
      </c>
      <c r="AO1053" s="77" t="s">
        <v>1777</v>
      </c>
      <c r="AP1053" s="77" t="s">
        <v>1778</v>
      </c>
      <c r="AQ1053" s="77"/>
      <c r="AR1053" s="79">
        <f>COUNTIF('Jalon + top _horaire passage'!A:A,A1053)+IF(W1053&lt;&gt;"",COUNTIF('Jalon + top _horaire passage'!A:A,W1053),0)+IF(X1053&lt;&gt;"",COUNTIF('Jalon + top _horaire passage'!A:A,X1053),0)+IF(Y1053&lt;&gt;"",COUNTIF('Jalon + top _horaire passage'!A:A,Y1053),0)+IF(AA1053&lt;&gt;"",COUNTIF('Jalon + top _horaire passage'!A:A,AA1053),0)+IF(AB1053&lt;&gt;"",COUNTIF('Jalon + top _horaire passage'!A:A,AB1053),0)+IF(AD1053&lt;&gt;"",COUNTIF('Jalon + top _horaire passage'!A:A,AD1053),0)</f>
        <v>0</v>
      </c>
    </row>
    <row r="1054" spans="1:44" ht="15.6" x14ac:dyDescent="0.3">
      <c r="A1054" s="77" t="s">
        <v>5566</v>
      </c>
      <c r="B1054" s="183" t="s">
        <v>12695</v>
      </c>
      <c r="C1054" s="78" t="s">
        <v>59</v>
      </c>
      <c r="D1054" s="77" t="s">
        <v>42</v>
      </c>
      <c r="E1054" s="77" t="s">
        <v>5565</v>
      </c>
      <c r="F1054" s="77" t="s">
        <v>1789</v>
      </c>
      <c r="G1054" s="77" t="s">
        <v>1787</v>
      </c>
      <c r="H1054" s="77" t="s">
        <v>44</v>
      </c>
      <c r="I1054" s="77" t="s">
        <v>17</v>
      </c>
      <c r="J1054" s="77" t="s">
        <v>19</v>
      </c>
      <c r="K1054" s="78" t="s">
        <v>34</v>
      </c>
      <c r="L1054" s="77" t="s">
        <v>98</v>
      </c>
      <c r="M1054" s="74" t="s">
        <v>12473</v>
      </c>
      <c r="N1054" s="74" t="s">
        <v>13</v>
      </c>
      <c r="O1054" s="159"/>
      <c r="P1054" s="77" t="s">
        <v>5557</v>
      </c>
      <c r="Q1054" s="77" t="s">
        <v>35</v>
      </c>
      <c r="R1054" s="77" t="s">
        <v>5566</v>
      </c>
      <c r="S1054" s="77"/>
      <c r="T1054" s="77"/>
      <c r="U1054" s="77" t="s">
        <v>5565</v>
      </c>
      <c r="V1054" s="74" t="s">
        <v>97</v>
      </c>
      <c r="W1054" s="100"/>
      <c r="X1054" s="99"/>
      <c r="Y1054" s="99"/>
      <c r="Z1054" s="100"/>
      <c r="AA1054" s="99" t="s">
        <v>5569</v>
      </c>
      <c r="AB1054" s="99"/>
      <c r="AC1054" s="100" t="s">
        <v>5567</v>
      </c>
      <c r="AD1054" s="100" t="s">
        <v>5568</v>
      </c>
      <c r="AE1054" s="83"/>
      <c r="AF1054" s="54"/>
      <c r="AG1054" s="78" t="s">
        <v>10997</v>
      </c>
      <c r="AH1054" s="77" t="s">
        <v>20</v>
      </c>
      <c r="AI1054" s="77" t="s">
        <v>305</v>
      </c>
      <c r="AJ1054" s="77" t="s">
        <v>920</v>
      </c>
      <c r="AK1054" s="77" t="s">
        <v>1775</v>
      </c>
      <c r="AL1054" s="77" t="s">
        <v>1776</v>
      </c>
      <c r="AM1054" s="77" t="s">
        <v>25</v>
      </c>
      <c r="AN1054" s="77" t="s">
        <v>309</v>
      </c>
      <c r="AO1054" s="77" t="s">
        <v>1777</v>
      </c>
      <c r="AP1054" s="77" t="s">
        <v>1778</v>
      </c>
      <c r="AQ1054" s="77"/>
      <c r="AR1054" s="79">
        <f>COUNTIF('Jalon + top _horaire passage'!A:A,A1054)+IF(W1054&lt;&gt;"",COUNTIF('Jalon + top _horaire passage'!A:A,W1054),0)+IF(X1054&lt;&gt;"",COUNTIF('Jalon + top _horaire passage'!A:A,X1054),0)+IF(Y1054&lt;&gt;"",COUNTIF('Jalon + top _horaire passage'!A:A,Y1054),0)+IF(AA1054&lt;&gt;"",COUNTIF('Jalon + top _horaire passage'!A:A,AA1054),0)+IF(AB1054&lt;&gt;"",COUNTIF('Jalon + top _horaire passage'!A:A,AB1054),0)+IF(AD1054&lt;&gt;"",COUNTIF('Jalon + top _horaire passage'!A:A,AD1054),0)</f>
        <v>0</v>
      </c>
    </row>
    <row r="1055" spans="1:44" ht="15" x14ac:dyDescent="0.3">
      <c r="A1055" s="77" t="s">
        <v>5570</v>
      </c>
      <c r="B1055" s="182" t="s">
        <v>12694</v>
      </c>
      <c r="C1055" s="78" t="s">
        <v>59</v>
      </c>
      <c r="D1055" s="77" t="s">
        <v>42</v>
      </c>
      <c r="E1055" s="77" t="s">
        <v>5565</v>
      </c>
      <c r="F1055" s="77" t="s">
        <v>1789</v>
      </c>
      <c r="G1055" s="77" t="s">
        <v>1787</v>
      </c>
      <c r="H1055" s="77" t="s">
        <v>44</v>
      </c>
      <c r="I1055" s="77" t="s">
        <v>17</v>
      </c>
      <c r="J1055" s="77" t="s">
        <v>19</v>
      </c>
      <c r="K1055" s="78" t="s">
        <v>34</v>
      </c>
      <c r="L1055" s="77" t="s">
        <v>98</v>
      </c>
      <c r="M1055" s="74" t="s">
        <v>12473</v>
      </c>
      <c r="N1055" s="74" t="s">
        <v>13</v>
      </c>
      <c r="O1055" s="159"/>
      <c r="P1055" s="77" t="s">
        <v>5562</v>
      </c>
      <c r="Q1055" s="77" t="s">
        <v>35</v>
      </c>
      <c r="R1055" s="77" t="s">
        <v>5570</v>
      </c>
      <c r="S1055" s="77"/>
      <c r="T1055" s="77"/>
      <c r="U1055" s="77" t="s">
        <v>5565</v>
      </c>
      <c r="V1055" s="74" t="s">
        <v>97</v>
      </c>
      <c r="W1055" s="100"/>
      <c r="X1055" s="99"/>
      <c r="Y1055" s="99"/>
      <c r="Z1055" s="100"/>
      <c r="AA1055" s="99" t="s">
        <v>5569</v>
      </c>
      <c r="AB1055" s="99"/>
      <c r="AC1055" s="100" t="s">
        <v>5571</v>
      </c>
      <c r="AD1055" s="100" t="s">
        <v>5572</v>
      </c>
      <c r="AE1055" s="83"/>
      <c r="AF1055" s="54"/>
      <c r="AG1055" s="78" t="s">
        <v>10997</v>
      </c>
      <c r="AH1055" s="77" t="s">
        <v>20</v>
      </c>
      <c r="AI1055" s="77" t="s">
        <v>305</v>
      </c>
      <c r="AJ1055" s="77" t="s">
        <v>920</v>
      </c>
      <c r="AK1055" s="77" t="s">
        <v>1775</v>
      </c>
      <c r="AL1055" s="77" t="s">
        <v>1776</v>
      </c>
      <c r="AM1055" s="77" t="s">
        <v>25</v>
      </c>
      <c r="AN1055" s="77" t="s">
        <v>309</v>
      </c>
      <c r="AO1055" s="77" t="s">
        <v>1777</v>
      </c>
      <c r="AP1055" s="77" t="s">
        <v>1778</v>
      </c>
      <c r="AQ1055" s="77"/>
      <c r="AR1055" s="79">
        <f>COUNTIF('Jalon + top _horaire passage'!A:A,A1055)+IF(W1055&lt;&gt;"",COUNTIF('Jalon + top _horaire passage'!A:A,W1055),0)+IF(X1055&lt;&gt;"",COUNTIF('Jalon + top _horaire passage'!A:A,X1055),0)+IF(Y1055&lt;&gt;"",COUNTIF('Jalon + top _horaire passage'!A:A,Y1055),0)+IF(AA1055&lt;&gt;"",COUNTIF('Jalon + top _horaire passage'!A:A,AA1055),0)+IF(AB1055&lt;&gt;"",COUNTIF('Jalon + top _horaire passage'!A:A,AB1055),0)+IF(AD1055&lt;&gt;"",COUNTIF('Jalon + top _horaire passage'!A:A,AD1055),0)</f>
        <v>0</v>
      </c>
    </row>
    <row r="1056" spans="1:44" ht="15.6" x14ac:dyDescent="0.3">
      <c r="A1056" s="77" t="s">
        <v>5574</v>
      </c>
      <c r="B1056" s="183" t="s">
        <v>12695</v>
      </c>
      <c r="C1056" s="78" t="s">
        <v>59</v>
      </c>
      <c r="D1056" s="77" t="s">
        <v>42</v>
      </c>
      <c r="E1056" s="77" t="s">
        <v>5573</v>
      </c>
      <c r="F1056" s="77" t="s">
        <v>1789</v>
      </c>
      <c r="G1056" s="77" t="s">
        <v>1787</v>
      </c>
      <c r="H1056" s="77" t="s">
        <v>44</v>
      </c>
      <c r="I1056" s="77" t="s">
        <v>17</v>
      </c>
      <c r="J1056" s="77" t="s">
        <v>19</v>
      </c>
      <c r="K1056" s="78" t="s">
        <v>34</v>
      </c>
      <c r="L1056" s="77" t="s">
        <v>98</v>
      </c>
      <c r="M1056" s="74" t="s">
        <v>12473</v>
      </c>
      <c r="N1056" s="74" t="s">
        <v>13</v>
      </c>
      <c r="O1056" s="159"/>
      <c r="P1056" s="77" t="s">
        <v>5557</v>
      </c>
      <c r="Q1056" s="77" t="s">
        <v>35</v>
      </c>
      <c r="R1056" s="77" t="s">
        <v>5574</v>
      </c>
      <c r="S1056" s="77"/>
      <c r="T1056" s="77"/>
      <c r="U1056" s="77" t="s">
        <v>5573</v>
      </c>
      <c r="V1056" s="74" t="s">
        <v>97</v>
      </c>
      <c r="W1056" s="100"/>
      <c r="X1056" s="99"/>
      <c r="Y1056" s="99"/>
      <c r="Z1056" s="100"/>
      <c r="AA1056" s="99" t="s">
        <v>5577</v>
      </c>
      <c r="AB1056" s="99"/>
      <c r="AC1056" s="100" t="s">
        <v>5575</v>
      </c>
      <c r="AD1056" s="100" t="s">
        <v>5576</v>
      </c>
      <c r="AE1056" s="83"/>
      <c r="AF1056" s="54"/>
      <c r="AG1056" s="78" t="s">
        <v>10997</v>
      </c>
      <c r="AH1056" s="77" t="s">
        <v>20</v>
      </c>
      <c r="AI1056" s="77" t="s">
        <v>305</v>
      </c>
      <c r="AJ1056" s="77" t="s">
        <v>920</v>
      </c>
      <c r="AK1056" s="77" t="s">
        <v>1775</v>
      </c>
      <c r="AL1056" s="77" t="s">
        <v>1776</v>
      </c>
      <c r="AM1056" s="77" t="s">
        <v>25</v>
      </c>
      <c r="AN1056" s="77" t="s">
        <v>309</v>
      </c>
      <c r="AO1056" s="77" t="s">
        <v>1777</v>
      </c>
      <c r="AP1056" s="77" t="s">
        <v>1778</v>
      </c>
      <c r="AQ1056" s="77"/>
      <c r="AR1056" s="79">
        <f>COUNTIF('Jalon + top _horaire passage'!A:A,A1056)+IF(W1056&lt;&gt;"",COUNTIF('Jalon + top _horaire passage'!A:A,W1056),0)+IF(X1056&lt;&gt;"",COUNTIF('Jalon + top _horaire passage'!A:A,X1056),0)+IF(Y1056&lt;&gt;"",COUNTIF('Jalon + top _horaire passage'!A:A,Y1056),0)+IF(AA1056&lt;&gt;"",COUNTIF('Jalon + top _horaire passage'!A:A,AA1056),0)+IF(AB1056&lt;&gt;"",COUNTIF('Jalon + top _horaire passage'!A:A,AB1056),0)+IF(AD1056&lt;&gt;"",COUNTIF('Jalon + top _horaire passage'!A:A,AD1056),0)</f>
        <v>0</v>
      </c>
    </row>
    <row r="1057" spans="1:44" ht="15" x14ac:dyDescent="0.3">
      <c r="A1057" s="77" t="s">
        <v>5578</v>
      </c>
      <c r="B1057" s="182" t="s">
        <v>12694</v>
      </c>
      <c r="C1057" s="78" t="s">
        <v>59</v>
      </c>
      <c r="D1057" s="77" t="s">
        <v>42</v>
      </c>
      <c r="E1057" s="77" t="s">
        <v>5573</v>
      </c>
      <c r="F1057" s="77" t="s">
        <v>1789</v>
      </c>
      <c r="G1057" s="77" t="s">
        <v>1787</v>
      </c>
      <c r="H1057" s="77" t="s">
        <v>44</v>
      </c>
      <c r="I1057" s="77" t="s">
        <v>17</v>
      </c>
      <c r="J1057" s="77" t="s">
        <v>237</v>
      </c>
      <c r="K1057" s="78" t="s">
        <v>34</v>
      </c>
      <c r="L1057" s="77" t="s">
        <v>98</v>
      </c>
      <c r="M1057" s="74" t="s">
        <v>12473</v>
      </c>
      <c r="N1057" s="74" t="s">
        <v>13</v>
      </c>
      <c r="O1057" s="159"/>
      <c r="P1057" s="77" t="s">
        <v>5562</v>
      </c>
      <c r="Q1057" s="77" t="s">
        <v>35</v>
      </c>
      <c r="R1057" s="77" t="s">
        <v>5578</v>
      </c>
      <c r="S1057" s="77"/>
      <c r="T1057" s="77"/>
      <c r="U1057" s="77" t="s">
        <v>5573</v>
      </c>
      <c r="V1057" s="74" t="s">
        <v>97</v>
      </c>
      <c r="W1057" s="100"/>
      <c r="X1057" s="99"/>
      <c r="Y1057" s="99"/>
      <c r="Z1057" s="100"/>
      <c r="AA1057" s="99" t="s">
        <v>5577</v>
      </c>
      <c r="AB1057" s="99"/>
      <c r="AC1057" s="100" t="s">
        <v>5579</v>
      </c>
      <c r="AD1057" s="100" t="s">
        <v>5580</v>
      </c>
      <c r="AE1057" s="83"/>
      <c r="AF1057" s="54"/>
      <c r="AG1057" s="78" t="s">
        <v>10997</v>
      </c>
      <c r="AH1057" s="77" t="s">
        <v>20</v>
      </c>
      <c r="AI1057" s="77" t="s">
        <v>305</v>
      </c>
      <c r="AJ1057" s="77" t="s">
        <v>920</v>
      </c>
      <c r="AK1057" s="77" t="s">
        <v>1775</v>
      </c>
      <c r="AL1057" s="77" t="s">
        <v>1776</v>
      </c>
      <c r="AM1057" s="77" t="s">
        <v>25</v>
      </c>
      <c r="AN1057" s="77" t="s">
        <v>309</v>
      </c>
      <c r="AO1057" s="77" t="s">
        <v>1777</v>
      </c>
      <c r="AP1057" s="77" t="s">
        <v>1778</v>
      </c>
      <c r="AQ1057" s="77"/>
      <c r="AR1057" s="79">
        <f>COUNTIF('Jalon + top _horaire passage'!A:A,A1057)+IF(W1057&lt;&gt;"",COUNTIF('Jalon + top _horaire passage'!A:A,W1057),0)+IF(X1057&lt;&gt;"",COUNTIF('Jalon + top _horaire passage'!A:A,X1057),0)+IF(Y1057&lt;&gt;"",COUNTIF('Jalon + top _horaire passage'!A:A,Y1057),0)+IF(AA1057&lt;&gt;"",COUNTIF('Jalon + top _horaire passage'!A:A,AA1057),0)+IF(AB1057&lt;&gt;"",COUNTIF('Jalon + top _horaire passage'!A:A,AB1057),0)+IF(AD1057&lt;&gt;"",COUNTIF('Jalon + top _horaire passage'!A:A,AD1057),0)</f>
        <v>0</v>
      </c>
    </row>
    <row r="1058" spans="1:44" ht="15.6" x14ac:dyDescent="0.3">
      <c r="A1058" s="77" t="s">
        <v>5582</v>
      </c>
      <c r="B1058" s="183" t="s">
        <v>12695</v>
      </c>
      <c r="C1058" s="78" t="s">
        <v>59</v>
      </c>
      <c r="D1058" s="77" t="s">
        <v>42</v>
      </c>
      <c r="E1058" s="77" t="s">
        <v>5581</v>
      </c>
      <c r="F1058" s="77" t="s">
        <v>1789</v>
      </c>
      <c r="G1058" s="77" t="s">
        <v>1787</v>
      </c>
      <c r="H1058" s="77" t="s">
        <v>44</v>
      </c>
      <c r="I1058" s="77" t="s">
        <v>17</v>
      </c>
      <c r="J1058" s="77" t="s">
        <v>19</v>
      </c>
      <c r="K1058" s="78" t="s">
        <v>34</v>
      </c>
      <c r="L1058" s="77" t="s">
        <v>98</v>
      </c>
      <c r="M1058" s="74" t="s">
        <v>12473</v>
      </c>
      <c r="N1058" s="74" t="s">
        <v>13</v>
      </c>
      <c r="O1058" s="159"/>
      <c r="P1058" s="77" t="s">
        <v>5557</v>
      </c>
      <c r="Q1058" s="77" t="s">
        <v>35</v>
      </c>
      <c r="R1058" s="77" t="s">
        <v>5582</v>
      </c>
      <c r="S1058" s="77"/>
      <c r="T1058" s="77"/>
      <c r="U1058" s="77" t="s">
        <v>5581</v>
      </c>
      <c r="V1058" s="74" t="s">
        <v>97</v>
      </c>
      <c r="W1058" s="100"/>
      <c r="X1058" s="99"/>
      <c r="Y1058" s="99"/>
      <c r="Z1058" s="100"/>
      <c r="AA1058" s="99" t="s">
        <v>5585</v>
      </c>
      <c r="AB1058" s="99"/>
      <c r="AC1058" s="100" t="s">
        <v>5583</v>
      </c>
      <c r="AD1058" s="100" t="s">
        <v>5584</v>
      </c>
      <c r="AE1058" s="83"/>
      <c r="AF1058" s="54"/>
      <c r="AG1058" s="78" t="s">
        <v>10997</v>
      </c>
      <c r="AH1058" s="77" t="s">
        <v>20</v>
      </c>
      <c r="AI1058" s="77" t="s">
        <v>305</v>
      </c>
      <c r="AJ1058" s="77" t="s">
        <v>920</v>
      </c>
      <c r="AK1058" s="77" t="s">
        <v>1775</v>
      </c>
      <c r="AL1058" s="77" t="s">
        <v>1776</v>
      </c>
      <c r="AM1058" s="77" t="s">
        <v>25</v>
      </c>
      <c r="AN1058" s="77" t="s">
        <v>309</v>
      </c>
      <c r="AO1058" s="77" t="s">
        <v>1777</v>
      </c>
      <c r="AP1058" s="77" t="s">
        <v>1778</v>
      </c>
      <c r="AQ1058" s="77"/>
      <c r="AR1058" s="79">
        <f>COUNTIF('Jalon + top _horaire passage'!A:A,A1058)+IF(W1058&lt;&gt;"",COUNTIF('Jalon + top _horaire passage'!A:A,W1058),0)+IF(X1058&lt;&gt;"",COUNTIF('Jalon + top _horaire passage'!A:A,X1058),0)+IF(Y1058&lt;&gt;"",COUNTIF('Jalon + top _horaire passage'!A:A,Y1058),0)+IF(AA1058&lt;&gt;"",COUNTIF('Jalon + top _horaire passage'!A:A,AA1058),0)+IF(AB1058&lt;&gt;"",COUNTIF('Jalon + top _horaire passage'!A:A,AB1058),0)+IF(AD1058&lt;&gt;"",COUNTIF('Jalon + top _horaire passage'!A:A,AD1058),0)</f>
        <v>0</v>
      </c>
    </row>
    <row r="1059" spans="1:44" ht="15" x14ac:dyDescent="0.3">
      <c r="A1059" s="77" t="s">
        <v>5586</v>
      </c>
      <c r="B1059" s="182" t="s">
        <v>12694</v>
      </c>
      <c r="C1059" s="78" t="s">
        <v>59</v>
      </c>
      <c r="D1059" s="77" t="s">
        <v>42</v>
      </c>
      <c r="E1059" s="77" t="s">
        <v>5581</v>
      </c>
      <c r="F1059" s="77" t="s">
        <v>1789</v>
      </c>
      <c r="G1059" s="77" t="s">
        <v>1787</v>
      </c>
      <c r="H1059" s="77" t="s">
        <v>44</v>
      </c>
      <c r="I1059" s="77" t="s">
        <v>17</v>
      </c>
      <c r="J1059" s="77" t="s">
        <v>19</v>
      </c>
      <c r="K1059" s="78" t="s">
        <v>34</v>
      </c>
      <c r="L1059" s="77" t="s">
        <v>98</v>
      </c>
      <c r="M1059" s="74" t="s">
        <v>12473</v>
      </c>
      <c r="N1059" s="74" t="s">
        <v>13</v>
      </c>
      <c r="O1059" s="159"/>
      <c r="P1059" s="77" t="s">
        <v>5562</v>
      </c>
      <c r="Q1059" s="77" t="s">
        <v>35</v>
      </c>
      <c r="R1059" s="77" t="s">
        <v>5586</v>
      </c>
      <c r="S1059" s="77"/>
      <c r="T1059" s="77"/>
      <c r="U1059" s="77" t="s">
        <v>5581</v>
      </c>
      <c r="V1059" s="74" t="s">
        <v>97</v>
      </c>
      <c r="W1059" s="100"/>
      <c r="X1059" s="99"/>
      <c r="Y1059" s="99"/>
      <c r="Z1059" s="100"/>
      <c r="AA1059" s="99" t="s">
        <v>5585</v>
      </c>
      <c r="AB1059" s="99"/>
      <c r="AC1059" s="100" t="s">
        <v>5587</v>
      </c>
      <c r="AD1059" s="100" t="s">
        <v>5588</v>
      </c>
      <c r="AE1059" s="83"/>
      <c r="AF1059" s="54"/>
      <c r="AG1059" s="78" t="s">
        <v>10997</v>
      </c>
      <c r="AH1059" s="77" t="s">
        <v>20</v>
      </c>
      <c r="AI1059" s="77" t="s">
        <v>305</v>
      </c>
      <c r="AJ1059" s="77" t="s">
        <v>920</v>
      </c>
      <c r="AK1059" s="77" t="s">
        <v>1775</v>
      </c>
      <c r="AL1059" s="77" t="s">
        <v>1776</v>
      </c>
      <c r="AM1059" s="77" t="s">
        <v>25</v>
      </c>
      <c r="AN1059" s="77" t="s">
        <v>309</v>
      </c>
      <c r="AO1059" s="77" t="s">
        <v>1777</v>
      </c>
      <c r="AP1059" s="77" t="s">
        <v>1778</v>
      </c>
      <c r="AQ1059" s="77"/>
      <c r="AR1059" s="79">
        <f>COUNTIF('Jalon + top _horaire passage'!A:A,A1059)+IF(W1059&lt;&gt;"",COUNTIF('Jalon + top _horaire passage'!A:A,W1059),0)+IF(X1059&lt;&gt;"",COUNTIF('Jalon + top _horaire passage'!A:A,X1059),0)+IF(Y1059&lt;&gt;"",COUNTIF('Jalon + top _horaire passage'!A:A,Y1059),0)+IF(AA1059&lt;&gt;"",COUNTIF('Jalon + top _horaire passage'!A:A,AA1059),0)+IF(AB1059&lt;&gt;"",COUNTIF('Jalon + top _horaire passage'!A:A,AB1059),0)+IF(AD1059&lt;&gt;"",COUNTIF('Jalon + top _horaire passage'!A:A,AD1059),0)</f>
        <v>0</v>
      </c>
    </row>
    <row r="1060" spans="1:44" ht="15.6" x14ac:dyDescent="0.3">
      <c r="A1060" s="77" t="s">
        <v>5590</v>
      </c>
      <c r="B1060" s="183" t="s">
        <v>12695</v>
      </c>
      <c r="C1060" s="78" t="s">
        <v>59</v>
      </c>
      <c r="D1060" s="77" t="s">
        <v>42</v>
      </c>
      <c r="E1060" s="77" t="s">
        <v>5589</v>
      </c>
      <c r="F1060" s="77" t="s">
        <v>1789</v>
      </c>
      <c r="G1060" s="77" t="s">
        <v>1787</v>
      </c>
      <c r="H1060" s="77" t="s">
        <v>44</v>
      </c>
      <c r="I1060" s="77" t="s">
        <v>17</v>
      </c>
      <c r="J1060" s="77" t="s">
        <v>19</v>
      </c>
      <c r="K1060" s="78" t="s">
        <v>34</v>
      </c>
      <c r="L1060" s="77" t="s">
        <v>98</v>
      </c>
      <c r="M1060" s="74" t="s">
        <v>12473</v>
      </c>
      <c r="N1060" s="74" t="s">
        <v>13</v>
      </c>
      <c r="O1060" s="159"/>
      <c r="P1060" s="77" t="s">
        <v>5557</v>
      </c>
      <c r="Q1060" s="77" t="s">
        <v>35</v>
      </c>
      <c r="R1060" s="77" t="s">
        <v>5590</v>
      </c>
      <c r="S1060" s="77"/>
      <c r="T1060" s="77"/>
      <c r="U1060" s="77" t="s">
        <v>5589</v>
      </c>
      <c r="V1060" s="74" t="s">
        <v>97</v>
      </c>
      <c r="W1060" s="100"/>
      <c r="X1060" s="99"/>
      <c r="Y1060" s="99"/>
      <c r="Z1060" s="100"/>
      <c r="AA1060" s="99" t="s">
        <v>5593</v>
      </c>
      <c r="AB1060" s="99"/>
      <c r="AC1060" s="100" t="s">
        <v>5591</v>
      </c>
      <c r="AD1060" s="100" t="s">
        <v>5592</v>
      </c>
      <c r="AE1060" s="83"/>
      <c r="AF1060" s="54"/>
      <c r="AG1060" s="78" t="s">
        <v>10997</v>
      </c>
      <c r="AH1060" s="77" t="s">
        <v>20</v>
      </c>
      <c r="AI1060" s="77" t="s">
        <v>305</v>
      </c>
      <c r="AJ1060" s="77" t="s">
        <v>920</v>
      </c>
      <c r="AK1060" s="77" t="s">
        <v>1775</v>
      </c>
      <c r="AL1060" s="77" t="s">
        <v>1776</v>
      </c>
      <c r="AM1060" s="77" t="s">
        <v>25</v>
      </c>
      <c r="AN1060" s="77" t="s">
        <v>309</v>
      </c>
      <c r="AO1060" s="77" t="s">
        <v>1777</v>
      </c>
      <c r="AP1060" s="77" t="s">
        <v>1778</v>
      </c>
      <c r="AQ1060" s="77"/>
      <c r="AR1060" s="79">
        <f>COUNTIF('Jalon + top _horaire passage'!A:A,A1060)+IF(W1060&lt;&gt;"",COUNTIF('Jalon + top _horaire passage'!A:A,W1060),0)+IF(X1060&lt;&gt;"",COUNTIF('Jalon + top _horaire passage'!A:A,X1060),0)+IF(Y1060&lt;&gt;"",COUNTIF('Jalon + top _horaire passage'!A:A,Y1060),0)+IF(AA1060&lt;&gt;"",COUNTIF('Jalon + top _horaire passage'!A:A,AA1060),0)+IF(AB1060&lt;&gt;"",COUNTIF('Jalon + top _horaire passage'!A:A,AB1060),0)+IF(AD1060&lt;&gt;"",COUNTIF('Jalon + top _horaire passage'!A:A,AD1060),0)</f>
        <v>0</v>
      </c>
    </row>
    <row r="1061" spans="1:44" ht="15" x14ac:dyDescent="0.3">
      <c r="A1061" s="77" t="s">
        <v>5594</v>
      </c>
      <c r="B1061" s="182" t="s">
        <v>12694</v>
      </c>
      <c r="C1061" s="78" t="s">
        <v>59</v>
      </c>
      <c r="D1061" s="77" t="s">
        <v>42</v>
      </c>
      <c r="E1061" s="77" t="s">
        <v>5589</v>
      </c>
      <c r="F1061" s="77" t="s">
        <v>1789</v>
      </c>
      <c r="G1061" s="77" t="s">
        <v>1787</v>
      </c>
      <c r="H1061" s="77" t="s">
        <v>44</v>
      </c>
      <c r="I1061" s="77" t="s">
        <v>17</v>
      </c>
      <c r="J1061" s="77" t="s">
        <v>19</v>
      </c>
      <c r="K1061" s="78" t="s">
        <v>34</v>
      </c>
      <c r="L1061" s="77" t="s">
        <v>98</v>
      </c>
      <c r="M1061" s="74" t="s">
        <v>12473</v>
      </c>
      <c r="N1061" s="74" t="s">
        <v>13</v>
      </c>
      <c r="O1061" s="159"/>
      <c r="P1061" s="77" t="s">
        <v>5562</v>
      </c>
      <c r="Q1061" s="77" t="s">
        <v>35</v>
      </c>
      <c r="R1061" s="77" t="s">
        <v>5594</v>
      </c>
      <c r="S1061" s="77"/>
      <c r="T1061" s="77"/>
      <c r="U1061" s="77" t="s">
        <v>5589</v>
      </c>
      <c r="V1061" s="74" t="s">
        <v>97</v>
      </c>
      <c r="W1061" s="100"/>
      <c r="X1061" s="99"/>
      <c r="Y1061" s="99"/>
      <c r="Z1061" s="100"/>
      <c r="AA1061" s="99" t="s">
        <v>5593</v>
      </c>
      <c r="AB1061" s="99"/>
      <c r="AC1061" s="100" t="s">
        <v>5595</v>
      </c>
      <c r="AD1061" s="100" t="s">
        <v>5596</v>
      </c>
      <c r="AE1061" s="83"/>
      <c r="AF1061" s="54"/>
      <c r="AG1061" s="78" t="s">
        <v>10997</v>
      </c>
      <c r="AH1061" s="77" t="s">
        <v>20</v>
      </c>
      <c r="AI1061" s="77" t="s">
        <v>305</v>
      </c>
      <c r="AJ1061" s="77" t="s">
        <v>920</v>
      </c>
      <c r="AK1061" s="77" t="s">
        <v>1775</v>
      </c>
      <c r="AL1061" s="77" t="s">
        <v>1776</v>
      </c>
      <c r="AM1061" s="77" t="s">
        <v>25</v>
      </c>
      <c r="AN1061" s="77" t="s">
        <v>309</v>
      </c>
      <c r="AO1061" s="77" t="s">
        <v>1777</v>
      </c>
      <c r="AP1061" s="77" t="s">
        <v>1778</v>
      </c>
      <c r="AQ1061" s="77"/>
      <c r="AR1061" s="79">
        <f>COUNTIF('Jalon + top _horaire passage'!A:A,A1061)+IF(W1061&lt;&gt;"",COUNTIF('Jalon + top _horaire passage'!A:A,W1061),0)+IF(X1061&lt;&gt;"",COUNTIF('Jalon + top _horaire passage'!A:A,X1061),0)+IF(Y1061&lt;&gt;"",COUNTIF('Jalon + top _horaire passage'!A:A,Y1061),0)+IF(AA1061&lt;&gt;"",COUNTIF('Jalon + top _horaire passage'!A:A,AA1061),0)+IF(AB1061&lt;&gt;"",COUNTIF('Jalon + top _horaire passage'!A:A,AB1061),0)+IF(AD1061&lt;&gt;"",COUNTIF('Jalon + top _horaire passage'!A:A,AD1061),0)</f>
        <v>0</v>
      </c>
    </row>
    <row r="1062" spans="1:44" x14ac:dyDescent="0.3">
      <c r="A1062" s="77" t="s">
        <v>5597</v>
      </c>
      <c r="B1062" s="159" t="s">
        <v>12839</v>
      </c>
      <c r="C1062" s="78" t="s">
        <v>59</v>
      </c>
      <c r="D1062" s="77" t="s">
        <v>42</v>
      </c>
      <c r="E1062" s="77" t="s">
        <v>5597</v>
      </c>
      <c r="F1062" s="77" t="s">
        <v>12371</v>
      </c>
      <c r="G1062" s="77" t="s">
        <v>12372</v>
      </c>
      <c r="H1062" s="77" t="s">
        <v>44</v>
      </c>
      <c r="I1062" s="77" t="s">
        <v>17</v>
      </c>
      <c r="J1062" s="77" t="s">
        <v>19</v>
      </c>
      <c r="K1062" s="78" t="s">
        <v>34</v>
      </c>
      <c r="L1062" s="77" t="s">
        <v>98</v>
      </c>
      <c r="M1062" s="74" t="s">
        <v>12473</v>
      </c>
      <c r="N1062" s="74" t="s">
        <v>13</v>
      </c>
      <c r="O1062" s="159"/>
      <c r="P1062" s="77" t="s">
        <v>5598</v>
      </c>
      <c r="Q1062" s="77" t="s">
        <v>30</v>
      </c>
      <c r="R1062" s="77" t="s">
        <v>5597</v>
      </c>
      <c r="S1062" s="77"/>
      <c r="T1062" s="77"/>
      <c r="U1062" s="77" t="s">
        <v>11560</v>
      </c>
      <c r="V1062" s="74" t="s">
        <v>97</v>
      </c>
      <c r="W1062" s="100"/>
      <c r="X1062" s="99"/>
      <c r="Y1062" s="99"/>
      <c r="Z1062" s="100"/>
      <c r="AA1062" s="99" t="s">
        <v>5601</v>
      </c>
      <c r="AB1062" s="99"/>
      <c r="AC1062" s="100" t="s">
        <v>5599</v>
      </c>
      <c r="AD1062" s="100" t="s">
        <v>5600</v>
      </c>
      <c r="AE1062" s="83"/>
      <c r="AF1062" s="54"/>
      <c r="AG1062" s="78" t="s">
        <v>10997</v>
      </c>
      <c r="AH1062" s="77" t="s">
        <v>20</v>
      </c>
      <c r="AI1062" s="77" t="s">
        <v>305</v>
      </c>
      <c r="AJ1062" s="77" t="s">
        <v>920</v>
      </c>
      <c r="AK1062" s="77" t="s">
        <v>1775</v>
      </c>
      <c r="AL1062" s="77" t="s">
        <v>1776</v>
      </c>
      <c r="AM1062" s="77" t="s">
        <v>25</v>
      </c>
      <c r="AN1062" s="77" t="s">
        <v>309</v>
      </c>
      <c r="AO1062" s="77" t="s">
        <v>923</v>
      </c>
      <c r="AP1062" s="77" t="s">
        <v>924</v>
      </c>
      <c r="AQ1062" s="77"/>
      <c r="AR1062" s="79">
        <f>COUNTIF('Jalon + top _horaire passage'!A:A,A1062)+IF(W1062&lt;&gt;"",COUNTIF('Jalon + top _horaire passage'!A:A,W1062),0)+IF(X1062&lt;&gt;"",COUNTIF('Jalon + top _horaire passage'!A:A,X1062),0)+IF(Y1062&lt;&gt;"",COUNTIF('Jalon + top _horaire passage'!A:A,Y1062),0)+IF(AA1062&lt;&gt;"",COUNTIF('Jalon + top _horaire passage'!A:A,AA1062),0)+IF(AB1062&lt;&gt;"",COUNTIF('Jalon + top _horaire passage'!A:A,AB1062),0)+IF(AD1062&lt;&gt;"",COUNTIF('Jalon + top _horaire passage'!A:A,AD1062),0)</f>
        <v>0</v>
      </c>
    </row>
    <row r="1063" spans="1:44" x14ac:dyDescent="0.3">
      <c r="A1063" s="77" t="s">
        <v>5602</v>
      </c>
      <c r="B1063" s="159" t="s">
        <v>12840</v>
      </c>
      <c r="C1063" s="78" t="s">
        <v>59</v>
      </c>
      <c r="D1063" s="77" t="s">
        <v>42</v>
      </c>
      <c r="E1063" s="77" t="s">
        <v>5602</v>
      </c>
      <c r="F1063" s="77" t="s">
        <v>12371</v>
      </c>
      <c r="G1063" s="77" t="s">
        <v>12372</v>
      </c>
      <c r="H1063" s="77" t="s">
        <v>44</v>
      </c>
      <c r="I1063" s="77" t="s">
        <v>17</v>
      </c>
      <c r="J1063" s="77" t="s">
        <v>19</v>
      </c>
      <c r="K1063" s="78" t="s">
        <v>34</v>
      </c>
      <c r="L1063" s="77" t="s">
        <v>98</v>
      </c>
      <c r="M1063" s="74" t="s">
        <v>12473</v>
      </c>
      <c r="N1063" s="74" t="s">
        <v>13</v>
      </c>
      <c r="O1063" s="159"/>
      <c r="P1063" s="77" t="s">
        <v>5603</v>
      </c>
      <c r="Q1063" s="77" t="s">
        <v>30</v>
      </c>
      <c r="R1063" s="77" t="s">
        <v>5602</v>
      </c>
      <c r="S1063" s="77"/>
      <c r="T1063" s="77"/>
      <c r="U1063" s="77" t="s">
        <v>11561</v>
      </c>
      <c r="V1063" s="74" t="s">
        <v>97</v>
      </c>
      <c r="W1063" s="100"/>
      <c r="X1063" s="99"/>
      <c r="Y1063" s="99"/>
      <c r="Z1063" s="100"/>
      <c r="AA1063" s="99" t="s">
        <v>5606</v>
      </c>
      <c r="AB1063" s="99"/>
      <c r="AC1063" s="100" t="s">
        <v>5604</v>
      </c>
      <c r="AD1063" s="100" t="s">
        <v>5605</v>
      </c>
      <c r="AE1063" s="83"/>
      <c r="AF1063" s="54"/>
      <c r="AG1063" s="78" t="s">
        <v>10997</v>
      </c>
      <c r="AH1063" s="77" t="s">
        <v>20</v>
      </c>
      <c r="AI1063" s="77" t="s">
        <v>305</v>
      </c>
      <c r="AJ1063" s="77" t="s">
        <v>920</v>
      </c>
      <c r="AK1063" s="77" t="s">
        <v>1775</v>
      </c>
      <c r="AL1063" s="77" t="s">
        <v>1776</v>
      </c>
      <c r="AM1063" s="77" t="s">
        <v>25</v>
      </c>
      <c r="AN1063" s="77" t="s">
        <v>309</v>
      </c>
      <c r="AO1063" s="77" t="s">
        <v>923</v>
      </c>
      <c r="AP1063" s="77" t="s">
        <v>924</v>
      </c>
      <c r="AQ1063" s="77"/>
      <c r="AR1063" s="79">
        <f>COUNTIF('Jalon + top _horaire passage'!A:A,A1063)+IF(W1063&lt;&gt;"",COUNTIF('Jalon + top _horaire passage'!A:A,W1063),0)+IF(X1063&lt;&gt;"",COUNTIF('Jalon + top _horaire passage'!A:A,X1063),0)+IF(Y1063&lt;&gt;"",COUNTIF('Jalon + top _horaire passage'!A:A,Y1063),0)+IF(AA1063&lt;&gt;"",COUNTIF('Jalon + top _horaire passage'!A:A,AA1063),0)+IF(AB1063&lt;&gt;"",COUNTIF('Jalon + top _horaire passage'!A:A,AB1063),0)+IF(AD1063&lt;&gt;"",COUNTIF('Jalon + top _horaire passage'!A:A,AD1063),0)</f>
        <v>0</v>
      </c>
    </row>
    <row r="1064" spans="1:44" x14ac:dyDescent="0.3">
      <c r="A1064" s="77" t="s">
        <v>5607</v>
      </c>
      <c r="B1064" s="159" t="s">
        <v>12841</v>
      </c>
      <c r="C1064" s="78" t="s">
        <v>59</v>
      </c>
      <c r="D1064" s="77" t="s">
        <v>42</v>
      </c>
      <c r="E1064" s="77" t="s">
        <v>5607</v>
      </c>
      <c r="F1064" s="77" t="s">
        <v>12371</v>
      </c>
      <c r="G1064" s="77" t="s">
        <v>12372</v>
      </c>
      <c r="H1064" s="77" t="s">
        <v>44</v>
      </c>
      <c r="I1064" s="77" t="s">
        <v>17</v>
      </c>
      <c r="J1064" s="77" t="s">
        <v>19</v>
      </c>
      <c r="K1064" s="78" t="s">
        <v>34</v>
      </c>
      <c r="L1064" s="77" t="s">
        <v>98</v>
      </c>
      <c r="M1064" s="74" t="s">
        <v>12473</v>
      </c>
      <c r="N1064" s="74" t="s">
        <v>13</v>
      </c>
      <c r="O1064" s="159"/>
      <c r="P1064" s="77" t="s">
        <v>5608</v>
      </c>
      <c r="Q1064" s="77" t="s">
        <v>30</v>
      </c>
      <c r="R1064" s="77" t="s">
        <v>5607</v>
      </c>
      <c r="S1064" s="77"/>
      <c r="T1064" s="77"/>
      <c r="U1064" s="77" t="s">
        <v>11562</v>
      </c>
      <c r="V1064" s="74" t="s">
        <v>97</v>
      </c>
      <c r="W1064" s="100"/>
      <c r="X1064" s="99"/>
      <c r="Y1064" s="99"/>
      <c r="Z1064" s="100"/>
      <c r="AA1064" s="99" t="s">
        <v>5611</v>
      </c>
      <c r="AB1064" s="99"/>
      <c r="AC1064" s="100" t="s">
        <v>5609</v>
      </c>
      <c r="AD1064" s="100" t="s">
        <v>5610</v>
      </c>
      <c r="AE1064" s="83"/>
      <c r="AF1064" s="54"/>
      <c r="AG1064" s="78" t="s">
        <v>10997</v>
      </c>
      <c r="AH1064" s="77" t="s">
        <v>20</v>
      </c>
      <c r="AI1064" s="77" t="s">
        <v>305</v>
      </c>
      <c r="AJ1064" s="77" t="s">
        <v>920</v>
      </c>
      <c r="AK1064" s="77" t="s">
        <v>1775</v>
      </c>
      <c r="AL1064" s="77" t="s">
        <v>1776</v>
      </c>
      <c r="AM1064" s="77" t="s">
        <v>25</v>
      </c>
      <c r="AN1064" s="77" t="s">
        <v>309</v>
      </c>
      <c r="AO1064" s="77" t="s">
        <v>923</v>
      </c>
      <c r="AP1064" s="77" t="s">
        <v>924</v>
      </c>
      <c r="AQ1064" s="77"/>
      <c r="AR1064" s="79">
        <f>COUNTIF('Jalon + top _horaire passage'!A:A,A1064)+IF(W1064&lt;&gt;"",COUNTIF('Jalon + top _horaire passage'!A:A,W1064),0)+IF(X1064&lt;&gt;"",COUNTIF('Jalon + top _horaire passage'!A:A,X1064),0)+IF(Y1064&lt;&gt;"",COUNTIF('Jalon + top _horaire passage'!A:A,Y1064),0)+IF(AA1064&lt;&gt;"",COUNTIF('Jalon + top _horaire passage'!A:A,AA1064),0)+IF(AB1064&lt;&gt;"",COUNTIF('Jalon + top _horaire passage'!A:A,AB1064),0)+IF(AD1064&lt;&gt;"",COUNTIF('Jalon + top _horaire passage'!A:A,AD1064),0)</f>
        <v>0</v>
      </c>
    </row>
    <row r="1065" spans="1:44" x14ac:dyDescent="0.3">
      <c r="A1065" s="77" t="s">
        <v>5612</v>
      </c>
      <c r="B1065" s="159" t="s">
        <v>12828</v>
      </c>
      <c r="C1065" s="78" t="s">
        <v>40</v>
      </c>
      <c r="D1065" s="77" t="s">
        <v>5355</v>
      </c>
      <c r="E1065" s="77" t="s">
        <v>5612</v>
      </c>
      <c r="F1065" s="77" t="s">
        <v>12358</v>
      </c>
      <c r="G1065" s="77" t="s">
        <v>1702</v>
      </c>
      <c r="H1065" s="77" t="s">
        <v>44</v>
      </c>
      <c r="I1065" s="77" t="s">
        <v>39</v>
      </c>
      <c r="J1065" s="77" t="s">
        <v>19</v>
      </c>
      <c r="K1065" s="78" t="s">
        <v>18</v>
      </c>
      <c r="L1065" s="77" t="s">
        <v>98</v>
      </c>
      <c r="M1065" s="74" t="s">
        <v>12474</v>
      </c>
      <c r="N1065" s="74" t="s">
        <v>10986</v>
      </c>
      <c r="O1065" s="159"/>
      <c r="P1065" s="77"/>
      <c r="Q1065" s="77" t="s">
        <v>30</v>
      </c>
      <c r="R1065" s="77" t="s">
        <v>5612</v>
      </c>
      <c r="S1065" s="77"/>
      <c r="T1065" s="77"/>
      <c r="U1065" s="77" t="s">
        <v>11400</v>
      </c>
      <c r="V1065" s="74" t="s">
        <v>97</v>
      </c>
      <c r="W1065" s="100"/>
      <c r="X1065" s="99"/>
      <c r="Y1065" s="99"/>
      <c r="Z1065" s="100"/>
      <c r="AA1065" s="99" t="s">
        <v>5615</v>
      </c>
      <c r="AB1065" s="99"/>
      <c r="AC1065" s="100" t="s">
        <v>5613</v>
      </c>
      <c r="AD1065" s="100" t="s">
        <v>5614</v>
      </c>
      <c r="AE1065" s="83"/>
      <c r="AF1065" s="54"/>
      <c r="AG1065" s="78" t="s">
        <v>10997</v>
      </c>
      <c r="AH1065" s="77" t="s">
        <v>20</v>
      </c>
      <c r="AI1065" s="77" t="s">
        <v>21</v>
      </c>
      <c r="AJ1065" s="77" t="s">
        <v>46</v>
      </c>
      <c r="AK1065" s="77" t="s">
        <v>1005</v>
      </c>
      <c r="AL1065" s="77" t="s">
        <v>1006</v>
      </c>
      <c r="AM1065" s="77" t="s">
        <v>25</v>
      </c>
      <c r="AN1065" s="77" t="s">
        <v>49</v>
      </c>
      <c r="AO1065" s="77" t="s">
        <v>50</v>
      </c>
      <c r="AP1065" s="77" t="s">
        <v>51</v>
      </c>
      <c r="AQ1065" s="77"/>
      <c r="AR1065" s="79">
        <f>COUNTIF('Jalon + top _horaire passage'!A:A,A1065)+IF(W1065&lt;&gt;"",COUNTIF('Jalon + top _horaire passage'!A:A,W1065),0)+IF(X1065&lt;&gt;"",COUNTIF('Jalon + top _horaire passage'!A:A,X1065),0)+IF(Y1065&lt;&gt;"",COUNTIF('Jalon + top _horaire passage'!A:A,Y1065),0)+IF(AA1065&lt;&gt;"",COUNTIF('Jalon + top _horaire passage'!A:A,AA1065),0)+IF(AB1065&lt;&gt;"",COUNTIF('Jalon + top _horaire passage'!A:A,AB1065),0)+IF(AD1065&lt;&gt;"",COUNTIF('Jalon + top _horaire passage'!A:A,AD1065),0)</f>
        <v>0</v>
      </c>
    </row>
    <row r="1066" spans="1:44" x14ac:dyDescent="0.3">
      <c r="A1066" s="77" t="s">
        <v>5616</v>
      </c>
      <c r="B1066" s="159" t="s">
        <v>12766</v>
      </c>
      <c r="C1066" s="78" t="s">
        <v>353</v>
      </c>
      <c r="D1066" s="77" t="s">
        <v>1039</v>
      </c>
      <c r="E1066" s="77" t="s">
        <v>5616</v>
      </c>
      <c r="F1066" s="77" t="s">
        <v>3343</v>
      </c>
      <c r="G1066" s="77" t="s">
        <v>349</v>
      </c>
      <c r="H1066" s="77" t="s">
        <v>44</v>
      </c>
      <c r="I1066" s="77" t="s">
        <v>166</v>
      </c>
      <c r="J1066" s="77" t="s">
        <v>237</v>
      </c>
      <c r="K1066" s="78" t="s">
        <v>18</v>
      </c>
      <c r="L1066" s="77" t="s">
        <v>98</v>
      </c>
      <c r="M1066" s="74" t="s">
        <v>12475</v>
      </c>
      <c r="N1066" s="74" t="s">
        <v>10986</v>
      </c>
      <c r="O1066" s="159"/>
      <c r="P1066" s="77" t="s">
        <v>5617</v>
      </c>
      <c r="Q1066" s="77" t="s">
        <v>30</v>
      </c>
      <c r="R1066" s="77" t="s">
        <v>5616</v>
      </c>
      <c r="S1066" s="77"/>
      <c r="T1066" s="77"/>
      <c r="U1066" s="77" t="s">
        <v>11725</v>
      </c>
      <c r="V1066" s="74" t="s">
        <v>97</v>
      </c>
      <c r="W1066" s="100"/>
      <c r="X1066" s="99"/>
      <c r="Y1066" s="99"/>
      <c r="Z1066" s="100"/>
      <c r="AA1066" s="99" t="s">
        <v>5620</v>
      </c>
      <c r="AB1066" s="99"/>
      <c r="AC1066" s="100" t="s">
        <v>5618</v>
      </c>
      <c r="AD1066" s="100" t="s">
        <v>5619</v>
      </c>
      <c r="AE1066" s="83"/>
      <c r="AF1066" s="54"/>
      <c r="AG1066" s="78" t="s">
        <v>10997</v>
      </c>
      <c r="AH1066" s="77" t="s">
        <v>354</v>
      </c>
      <c r="AI1066" s="77" t="s">
        <v>355</v>
      </c>
      <c r="AJ1066" s="77" t="s">
        <v>356</v>
      </c>
      <c r="AK1066" s="77" t="s">
        <v>357</v>
      </c>
      <c r="AL1066" s="77" t="s">
        <v>358</v>
      </c>
      <c r="AM1066" s="77" t="s">
        <v>170</v>
      </c>
      <c r="AN1066" s="77" t="s">
        <v>359</v>
      </c>
      <c r="AO1066" s="77" t="s">
        <v>360</v>
      </c>
      <c r="AP1066" s="77" t="s">
        <v>360</v>
      </c>
      <c r="AQ1066" s="77"/>
      <c r="AR1066" s="79">
        <f>COUNTIF('Jalon + top _horaire passage'!A:A,A1066)+IF(W1066&lt;&gt;"",COUNTIF('Jalon + top _horaire passage'!A:A,W1066),0)+IF(X1066&lt;&gt;"",COUNTIF('Jalon + top _horaire passage'!A:A,X1066),0)+IF(Y1066&lt;&gt;"",COUNTIF('Jalon + top _horaire passage'!A:A,Y1066),0)+IF(AA1066&lt;&gt;"",COUNTIF('Jalon + top _horaire passage'!A:A,AA1066),0)+IF(AB1066&lt;&gt;"",COUNTIF('Jalon + top _horaire passage'!A:A,AB1066),0)+IF(AD1066&lt;&gt;"",COUNTIF('Jalon + top _horaire passage'!A:A,AD1066),0)</f>
        <v>0</v>
      </c>
    </row>
    <row r="1067" spans="1:44" x14ac:dyDescent="0.3">
      <c r="A1067" s="77" t="s">
        <v>5621</v>
      </c>
      <c r="B1067" s="159" t="s">
        <v>5623</v>
      </c>
      <c r="C1067" s="78" t="s">
        <v>59</v>
      </c>
      <c r="D1067" s="77" t="s">
        <v>42</v>
      </c>
      <c r="E1067" s="77" t="s">
        <v>5621</v>
      </c>
      <c r="F1067" s="77" t="s">
        <v>12411</v>
      </c>
      <c r="G1067" s="77" t="s">
        <v>5622</v>
      </c>
      <c r="H1067" s="77" t="s">
        <v>44</v>
      </c>
      <c r="I1067" s="77" t="s">
        <v>17</v>
      </c>
      <c r="J1067" s="77" t="s">
        <v>237</v>
      </c>
      <c r="K1067" s="78" t="s">
        <v>34</v>
      </c>
      <c r="L1067" s="77" t="s">
        <v>98</v>
      </c>
      <c r="M1067" s="74" t="s">
        <v>12473</v>
      </c>
      <c r="N1067" s="74" t="s">
        <v>13</v>
      </c>
      <c r="O1067" s="159"/>
      <c r="P1067" s="77" t="s">
        <v>5624</v>
      </c>
      <c r="Q1067" s="77" t="s">
        <v>30</v>
      </c>
      <c r="R1067" s="77" t="s">
        <v>5621</v>
      </c>
      <c r="S1067" s="77"/>
      <c r="T1067" s="77"/>
      <c r="U1067" s="77" t="s">
        <v>11563</v>
      </c>
      <c r="V1067" s="74" t="s">
        <v>97</v>
      </c>
      <c r="W1067" s="100"/>
      <c r="X1067" s="99"/>
      <c r="Y1067" s="99"/>
      <c r="Z1067" s="100"/>
      <c r="AA1067" s="99" t="s">
        <v>5627</v>
      </c>
      <c r="AB1067" s="99"/>
      <c r="AC1067" s="100" t="s">
        <v>5625</v>
      </c>
      <c r="AD1067" s="100" t="s">
        <v>5626</v>
      </c>
      <c r="AE1067" s="83"/>
      <c r="AF1067" s="54"/>
      <c r="AG1067" s="78" t="s">
        <v>10997</v>
      </c>
      <c r="AH1067" s="77" t="s">
        <v>20</v>
      </c>
      <c r="AI1067" s="77" t="s">
        <v>305</v>
      </c>
      <c r="AJ1067" s="77" t="s">
        <v>306</v>
      </c>
      <c r="AK1067" s="77" t="s">
        <v>307</v>
      </c>
      <c r="AL1067" s="77" t="s">
        <v>815</v>
      </c>
      <c r="AM1067" s="77" t="s">
        <v>25</v>
      </c>
      <c r="AN1067" s="77" t="s">
        <v>309</v>
      </c>
      <c r="AO1067" s="77" t="s">
        <v>310</v>
      </c>
      <c r="AP1067" s="77" t="s">
        <v>311</v>
      </c>
      <c r="AQ1067" s="77"/>
      <c r="AR1067" s="79">
        <f>COUNTIF('Jalon + top _horaire passage'!A:A,A1067)+IF(W1067&lt;&gt;"",COUNTIF('Jalon + top _horaire passage'!A:A,W1067),0)+IF(X1067&lt;&gt;"",COUNTIF('Jalon + top _horaire passage'!A:A,X1067),0)+IF(Y1067&lt;&gt;"",COUNTIF('Jalon + top _horaire passage'!A:A,Y1067),0)+IF(AA1067&lt;&gt;"",COUNTIF('Jalon + top _horaire passage'!A:A,AA1067),0)+IF(AB1067&lt;&gt;"",COUNTIF('Jalon + top _horaire passage'!A:A,AB1067),0)+IF(AD1067&lt;&gt;"",COUNTIF('Jalon + top _horaire passage'!A:A,AD1067),0)</f>
        <v>0</v>
      </c>
    </row>
    <row r="1068" spans="1:44" x14ac:dyDescent="0.3">
      <c r="A1068" s="77" t="s">
        <v>5628</v>
      </c>
      <c r="B1068" s="159" t="s">
        <v>5629</v>
      </c>
      <c r="C1068" s="78" t="s">
        <v>59</v>
      </c>
      <c r="D1068" s="77" t="s">
        <v>42</v>
      </c>
      <c r="E1068" s="77" t="s">
        <v>5628</v>
      </c>
      <c r="F1068" s="77" t="s">
        <v>12347</v>
      </c>
      <c r="G1068" s="77" t="s">
        <v>811</v>
      </c>
      <c r="H1068" s="77" t="s">
        <v>44</v>
      </c>
      <c r="I1068" s="77" t="s">
        <v>17</v>
      </c>
      <c r="J1068" s="77" t="s">
        <v>19</v>
      </c>
      <c r="K1068" s="78" t="s">
        <v>34</v>
      </c>
      <c r="L1068" s="77" t="s">
        <v>98</v>
      </c>
      <c r="M1068" s="74" t="s">
        <v>12473</v>
      </c>
      <c r="N1068" s="74" t="s">
        <v>13</v>
      </c>
      <c r="O1068" s="159"/>
      <c r="P1068" s="77" t="s">
        <v>5630</v>
      </c>
      <c r="Q1068" s="77" t="s">
        <v>30</v>
      </c>
      <c r="R1068" s="77" t="s">
        <v>5628</v>
      </c>
      <c r="S1068" s="77"/>
      <c r="T1068" s="77"/>
      <c r="U1068" s="77" t="s">
        <v>11564</v>
      </c>
      <c r="V1068" s="74" t="s">
        <v>97</v>
      </c>
      <c r="W1068" s="100"/>
      <c r="X1068" s="99"/>
      <c r="Y1068" s="99"/>
      <c r="Z1068" s="100"/>
      <c r="AA1068" s="99" t="s">
        <v>5633</v>
      </c>
      <c r="AB1068" s="99"/>
      <c r="AC1068" s="100" t="s">
        <v>5631</v>
      </c>
      <c r="AD1068" s="100" t="s">
        <v>5632</v>
      </c>
      <c r="AE1068" s="83"/>
      <c r="AF1068" s="54"/>
      <c r="AG1068" s="78" t="s">
        <v>10997</v>
      </c>
      <c r="AH1068" s="77" t="s">
        <v>20</v>
      </c>
      <c r="AI1068" s="77" t="s">
        <v>305</v>
      </c>
      <c r="AJ1068" s="77" t="s">
        <v>306</v>
      </c>
      <c r="AK1068" s="77" t="s">
        <v>307</v>
      </c>
      <c r="AL1068" s="77" t="s">
        <v>815</v>
      </c>
      <c r="AM1068" s="77" t="s">
        <v>25</v>
      </c>
      <c r="AN1068" s="77" t="s">
        <v>309</v>
      </c>
      <c r="AO1068" s="77" t="s">
        <v>310</v>
      </c>
      <c r="AP1068" s="77" t="s">
        <v>311</v>
      </c>
      <c r="AQ1068" s="77"/>
      <c r="AR1068" s="79">
        <f>COUNTIF('Jalon + top _horaire passage'!A:A,A1068)+IF(W1068&lt;&gt;"",COUNTIF('Jalon + top _horaire passage'!A:A,W1068),0)+IF(X1068&lt;&gt;"",COUNTIF('Jalon + top _horaire passage'!A:A,X1068),0)+IF(Y1068&lt;&gt;"",COUNTIF('Jalon + top _horaire passage'!A:A,Y1068),0)+IF(AA1068&lt;&gt;"",COUNTIF('Jalon + top _horaire passage'!A:A,AA1068),0)+IF(AB1068&lt;&gt;"",COUNTIF('Jalon + top _horaire passage'!A:A,AB1068),0)+IF(AD1068&lt;&gt;"",COUNTIF('Jalon + top _horaire passage'!A:A,AD1068),0)</f>
        <v>0</v>
      </c>
    </row>
    <row r="1069" spans="1:44" x14ac:dyDescent="0.3">
      <c r="A1069" s="77" t="s">
        <v>5634</v>
      </c>
      <c r="B1069" s="159" t="s">
        <v>5635</v>
      </c>
      <c r="C1069" s="78" t="s">
        <v>59</v>
      </c>
      <c r="D1069" s="77" t="s">
        <v>42</v>
      </c>
      <c r="E1069" s="77" t="s">
        <v>5634</v>
      </c>
      <c r="F1069" s="77" t="s">
        <v>12373</v>
      </c>
      <c r="G1069" s="77" t="s">
        <v>2240</v>
      </c>
      <c r="H1069" s="77" t="s">
        <v>44</v>
      </c>
      <c r="I1069" s="77" t="s">
        <v>17</v>
      </c>
      <c r="J1069" s="77" t="s">
        <v>19</v>
      </c>
      <c r="K1069" s="78" t="s">
        <v>34</v>
      </c>
      <c r="L1069" s="77" t="s">
        <v>98</v>
      </c>
      <c r="M1069" s="74" t="s">
        <v>12473</v>
      </c>
      <c r="N1069" s="74" t="s">
        <v>13</v>
      </c>
      <c r="O1069" s="159"/>
      <c r="P1069" s="77" t="s">
        <v>2191</v>
      </c>
      <c r="Q1069" s="77" t="s">
        <v>30</v>
      </c>
      <c r="R1069" s="77" t="s">
        <v>5634</v>
      </c>
      <c r="S1069" s="77"/>
      <c r="T1069" s="77"/>
      <c r="U1069" s="77" t="s">
        <v>11565</v>
      </c>
      <c r="V1069" s="74" t="s">
        <v>97</v>
      </c>
      <c r="W1069" s="100"/>
      <c r="X1069" s="99"/>
      <c r="Y1069" s="99"/>
      <c r="Z1069" s="100"/>
      <c r="AA1069" s="99" t="s">
        <v>5638</v>
      </c>
      <c r="AB1069" s="99"/>
      <c r="AC1069" s="100" t="s">
        <v>5636</v>
      </c>
      <c r="AD1069" s="100" t="s">
        <v>5637</v>
      </c>
      <c r="AE1069" s="83"/>
      <c r="AF1069" s="54"/>
      <c r="AG1069" s="78" t="s">
        <v>10997</v>
      </c>
      <c r="AH1069" s="77" t="s">
        <v>20</v>
      </c>
      <c r="AI1069" s="77" t="s">
        <v>305</v>
      </c>
      <c r="AJ1069" s="77" t="s">
        <v>306</v>
      </c>
      <c r="AK1069" s="77" t="s">
        <v>307</v>
      </c>
      <c r="AL1069" s="77" t="s">
        <v>815</v>
      </c>
      <c r="AM1069" s="77" t="s">
        <v>25</v>
      </c>
      <c r="AN1069" s="77" t="s">
        <v>309</v>
      </c>
      <c r="AO1069" s="77" t="s">
        <v>310</v>
      </c>
      <c r="AP1069" s="77" t="s">
        <v>311</v>
      </c>
      <c r="AQ1069" s="77"/>
      <c r="AR1069" s="79">
        <f>COUNTIF('Jalon + top _horaire passage'!A:A,A1069)+IF(W1069&lt;&gt;"",COUNTIF('Jalon + top _horaire passage'!A:A,W1069),0)+IF(X1069&lt;&gt;"",COUNTIF('Jalon + top _horaire passage'!A:A,X1069),0)+IF(Y1069&lt;&gt;"",COUNTIF('Jalon + top _horaire passage'!A:A,Y1069),0)+IF(AA1069&lt;&gt;"",COUNTIF('Jalon + top _horaire passage'!A:A,AA1069),0)+IF(AB1069&lt;&gt;"",COUNTIF('Jalon + top _horaire passage'!A:A,AB1069),0)+IF(AD1069&lt;&gt;"",COUNTIF('Jalon + top _horaire passage'!A:A,AD1069),0)</f>
        <v>0</v>
      </c>
    </row>
    <row r="1070" spans="1:44" x14ac:dyDescent="0.3">
      <c r="A1070" s="77" t="s">
        <v>5639</v>
      </c>
      <c r="B1070" s="159" t="s">
        <v>5640</v>
      </c>
      <c r="C1070" s="78" t="s">
        <v>59</v>
      </c>
      <c r="D1070" s="77" t="s">
        <v>42</v>
      </c>
      <c r="E1070" s="77" t="s">
        <v>5639</v>
      </c>
      <c r="F1070" s="77" t="s">
        <v>12373</v>
      </c>
      <c r="G1070" s="77" t="s">
        <v>2240</v>
      </c>
      <c r="H1070" s="77" t="s">
        <v>44</v>
      </c>
      <c r="I1070" s="77" t="s">
        <v>17</v>
      </c>
      <c r="J1070" s="77" t="s">
        <v>19</v>
      </c>
      <c r="K1070" s="78" t="s">
        <v>34</v>
      </c>
      <c r="L1070" s="77" t="s">
        <v>98</v>
      </c>
      <c r="M1070" s="74" t="s">
        <v>12473</v>
      </c>
      <c r="N1070" s="74" t="s">
        <v>13</v>
      </c>
      <c r="O1070" s="159"/>
      <c r="P1070" s="77" t="s">
        <v>2191</v>
      </c>
      <c r="Q1070" s="77" t="s">
        <v>30</v>
      </c>
      <c r="R1070" s="77" t="s">
        <v>5639</v>
      </c>
      <c r="S1070" s="77"/>
      <c r="T1070" s="77"/>
      <c r="U1070" s="77" t="s">
        <v>11566</v>
      </c>
      <c r="V1070" s="74" t="s">
        <v>97</v>
      </c>
      <c r="W1070" s="100"/>
      <c r="X1070" s="99"/>
      <c r="Y1070" s="99"/>
      <c r="Z1070" s="100"/>
      <c r="AA1070" s="99" t="s">
        <v>5643</v>
      </c>
      <c r="AB1070" s="99"/>
      <c r="AC1070" s="100" t="s">
        <v>5641</v>
      </c>
      <c r="AD1070" s="100" t="s">
        <v>5642</v>
      </c>
      <c r="AE1070" s="83"/>
      <c r="AF1070" s="54"/>
      <c r="AG1070" s="78" t="s">
        <v>10997</v>
      </c>
      <c r="AH1070" s="77" t="s">
        <v>20</v>
      </c>
      <c r="AI1070" s="77" t="s">
        <v>305</v>
      </c>
      <c r="AJ1070" s="77" t="s">
        <v>306</v>
      </c>
      <c r="AK1070" s="77" t="s">
        <v>307</v>
      </c>
      <c r="AL1070" s="77" t="s">
        <v>815</v>
      </c>
      <c r="AM1070" s="77" t="s">
        <v>25</v>
      </c>
      <c r="AN1070" s="77" t="s">
        <v>309</v>
      </c>
      <c r="AO1070" s="77" t="s">
        <v>310</v>
      </c>
      <c r="AP1070" s="77" t="s">
        <v>311</v>
      </c>
      <c r="AQ1070" s="77"/>
      <c r="AR1070" s="79">
        <f>COUNTIF('Jalon + top _horaire passage'!A:A,A1070)+IF(W1070&lt;&gt;"",COUNTIF('Jalon + top _horaire passage'!A:A,W1070),0)+IF(X1070&lt;&gt;"",COUNTIF('Jalon + top _horaire passage'!A:A,X1070),0)+IF(Y1070&lt;&gt;"",COUNTIF('Jalon + top _horaire passage'!A:A,Y1070),0)+IF(AA1070&lt;&gt;"",COUNTIF('Jalon + top _horaire passage'!A:A,AA1070),0)+IF(AB1070&lt;&gt;"",COUNTIF('Jalon + top _horaire passage'!A:A,AB1070),0)+IF(AD1070&lt;&gt;"",COUNTIF('Jalon + top _horaire passage'!A:A,AD1070),0)</f>
        <v>0</v>
      </c>
    </row>
    <row r="1071" spans="1:44" x14ac:dyDescent="0.3">
      <c r="A1071" s="77" t="s">
        <v>5644</v>
      </c>
      <c r="B1071" s="159" t="s">
        <v>5645</v>
      </c>
      <c r="C1071" s="78" t="s">
        <v>59</v>
      </c>
      <c r="D1071" s="77" t="s">
        <v>42</v>
      </c>
      <c r="E1071" s="77" t="s">
        <v>5644</v>
      </c>
      <c r="F1071" s="77" t="s">
        <v>10309</v>
      </c>
      <c r="G1071" s="77" t="s">
        <v>3451</v>
      </c>
      <c r="H1071" s="77" t="s">
        <v>44</v>
      </c>
      <c r="I1071" s="77" t="s">
        <v>17</v>
      </c>
      <c r="J1071" s="77" t="s">
        <v>19</v>
      </c>
      <c r="K1071" s="78" t="s">
        <v>34</v>
      </c>
      <c r="L1071" s="77" t="s">
        <v>98</v>
      </c>
      <c r="M1071" s="74" t="s">
        <v>12473</v>
      </c>
      <c r="N1071" s="74" t="s">
        <v>13</v>
      </c>
      <c r="O1071" s="159"/>
      <c r="P1071" s="77" t="s">
        <v>5646</v>
      </c>
      <c r="Q1071" s="77" t="s">
        <v>30</v>
      </c>
      <c r="R1071" s="77" t="s">
        <v>5644</v>
      </c>
      <c r="S1071" s="77"/>
      <c r="T1071" s="77"/>
      <c r="U1071" s="77" t="s">
        <v>11567</v>
      </c>
      <c r="V1071" s="74" t="s">
        <v>97</v>
      </c>
      <c r="W1071" s="100"/>
      <c r="X1071" s="99"/>
      <c r="Y1071" s="99"/>
      <c r="Z1071" s="100"/>
      <c r="AA1071" s="99" t="s">
        <v>5649</v>
      </c>
      <c r="AB1071" s="99"/>
      <c r="AC1071" s="100" t="s">
        <v>5647</v>
      </c>
      <c r="AD1071" s="100" t="s">
        <v>5648</v>
      </c>
      <c r="AE1071" s="83"/>
      <c r="AF1071" s="54"/>
      <c r="AG1071" s="78" t="s">
        <v>10997</v>
      </c>
      <c r="AH1071" s="77" t="s">
        <v>20</v>
      </c>
      <c r="AI1071" s="77" t="s">
        <v>305</v>
      </c>
      <c r="AJ1071" s="77" t="s">
        <v>306</v>
      </c>
      <c r="AK1071" s="77" t="s">
        <v>307</v>
      </c>
      <c r="AL1071" s="77" t="s">
        <v>815</v>
      </c>
      <c r="AM1071" s="77" t="s">
        <v>25</v>
      </c>
      <c r="AN1071" s="77" t="s">
        <v>309</v>
      </c>
      <c r="AO1071" s="77" t="s">
        <v>310</v>
      </c>
      <c r="AP1071" s="77" t="s">
        <v>311</v>
      </c>
      <c r="AQ1071" s="77"/>
      <c r="AR1071" s="79">
        <f>COUNTIF('Jalon + top _horaire passage'!A:A,A1071)+IF(W1071&lt;&gt;"",COUNTIF('Jalon + top _horaire passage'!A:A,W1071),0)+IF(X1071&lt;&gt;"",COUNTIF('Jalon + top _horaire passage'!A:A,X1071),0)+IF(Y1071&lt;&gt;"",COUNTIF('Jalon + top _horaire passage'!A:A,Y1071),0)+IF(AA1071&lt;&gt;"",COUNTIF('Jalon + top _horaire passage'!A:A,AA1071),0)+IF(AB1071&lt;&gt;"",COUNTIF('Jalon + top _horaire passage'!A:A,AB1071),0)+IF(AD1071&lt;&gt;"",COUNTIF('Jalon + top _horaire passage'!A:A,AD1071),0)</f>
        <v>0</v>
      </c>
    </row>
    <row r="1072" spans="1:44" x14ac:dyDescent="0.3">
      <c r="A1072" s="77" t="s">
        <v>5650</v>
      </c>
      <c r="B1072" s="159" t="s">
        <v>5651</v>
      </c>
      <c r="C1072" s="78" t="s">
        <v>199</v>
      </c>
      <c r="D1072" s="77" t="s">
        <v>42</v>
      </c>
      <c r="E1072" s="77" t="s">
        <v>5650</v>
      </c>
      <c r="F1072" s="77" t="s">
        <v>4810</v>
      </c>
      <c r="G1072" s="77" t="s">
        <v>1101</v>
      </c>
      <c r="H1072" s="77" t="s">
        <v>44</v>
      </c>
      <c r="I1072" s="77" t="s">
        <v>17</v>
      </c>
      <c r="J1072" s="77" t="s">
        <v>19</v>
      </c>
      <c r="K1072" s="78" t="s">
        <v>34</v>
      </c>
      <c r="L1072" s="77" t="s">
        <v>98</v>
      </c>
      <c r="M1072" s="74" t="s">
        <v>12473</v>
      </c>
      <c r="N1072" s="74" t="s">
        <v>13</v>
      </c>
      <c r="O1072" s="159"/>
      <c r="P1072" s="77" t="s">
        <v>5652</v>
      </c>
      <c r="Q1072" s="77" t="s">
        <v>30</v>
      </c>
      <c r="R1072" s="77" t="s">
        <v>5650</v>
      </c>
      <c r="S1072" s="77"/>
      <c r="T1072" s="77"/>
      <c r="U1072" s="77" t="s">
        <v>11568</v>
      </c>
      <c r="V1072" s="74" t="s">
        <v>97</v>
      </c>
      <c r="W1072" s="100"/>
      <c r="X1072" s="99"/>
      <c r="Y1072" s="99"/>
      <c r="Z1072" s="100"/>
      <c r="AA1072" s="99" t="s">
        <v>5655</v>
      </c>
      <c r="AB1072" s="99"/>
      <c r="AC1072" s="100" t="s">
        <v>5653</v>
      </c>
      <c r="AD1072" s="100" t="s">
        <v>5654</v>
      </c>
      <c r="AE1072" s="83"/>
      <c r="AF1072" s="54"/>
      <c r="AG1072" s="78" t="s">
        <v>10997</v>
      </c>
      <c r="AH1072" s="77" t="s">
        <v>20</v>
      </c>
      <c r="AI1072" s="77" t="s">
        <v>21</v>
      </c>
      <c r="AJ1072" s="77" t="s">
        <v>22</v>
      </c>
      <c r="AK1072" s="77" t="s">
        <v>23</v>
      </c>
      <c r="AL1072" s="77" t="s">
        <v>1106</v>
      </c>
      <c r="AM1072" s="77" t="s">
        <v>25</v>
      </c>
      <c r="AN1072" s="77" t="s">
        <v>202</v>
      </c>
      <c r="AO1072" s="77" t="s">
        <v>1107</v>
      </c>
      <c r="AP1072" s="77" t="s">
        <v>1108</v>
      </c>
      <c r="AQ1072" s="77"/>
      <c r="AR1072" s="79">
        <f>COUNTIF('Jalon + top _horaire passage'!A:A,A1072)+IF(W1072&lt;&gt;"",COUNTIF('Jalon + top _horaire passage'!A:A,W1072),0)+IF(X1072&lt;&gt;"",COUNTIF('Jalon + top _horaire passage'!A:A,X1072),0)+IF(Y1072&lt;&gt;"",COUNTIF('Jalon + top _horaire passage'!A:A,Y1072),0)+IF(AA1072&lt;&gt;"",COUNTIF('Jalon + top _horaire passage'!A:A,AA1072),0)+IF(AB1072&lt;&gt;"",COUNTIF('Jalon + top _horaire passage'!A:A,AB1072),0)+IF(AD1072&lt;&gt;"",COUNTIF('Jalon + top _horaire passage'!A:A,AD1072),0)</f>
        <v>0</v>
      </c>
    </row>
    <row r="1073" spans="1:44" x14ac:dyDescent="0.3">
      <c r="A1073" s="77" t="s">
        <v>5656</v>
      </c>
      <c r="B1073" s="159" t="s">
        <v>5657</v>
      </c>
      <c r="C1073" s="78" t="s">
        <v>59</v>
      </c>
      <c r="D1073" s="77" t="s">
        <v>42</v>
      </c>
      <c r="E1073" s="77" t="s">
        <v>5656</v>
      </c>
      <c r="F1073" s="77" t="s">
        <v>1789</v>
      </c>
      <c r="G1073" s="77" t="s">
        <v>1787</v>
      </c>
      <c r="H1073" s="77" t="s">
        <v>44</v>
      </c>
      <c r="I1073" s="77" t="s">
        <v>17</v>
      </c>
      <c r="J1073" s="77" t="s">
        <v>19</v>
      </c>
      <c r="K1073" s="78" t="s">
        <v>34</v>
      </c>
      <c r="L1073" s="77" t="s">
        <v>98</v>
      </c>
      <c r="M1073" s="74" t="s">
        <v>12473</v>
      </c>
      <c r="N1073" s="74" t="s">
        <v>13</v>
      </c>
      <c r="O1073" s="159"/>
      <c r="P1073" s="77" t="s">
        <v>5658</v>
      </c>
      <c r="Q1073" s="77" t="s">
        <v>30</v>
      </c>
      <c r="R1073" s="77" t="s">
        <v>5656</v>
      </c>
      <c r="S1073" s="77"/>
      <c r="T1073" s="77"/>
      <c r="U1073" s="77" t="s">
        <v>11569</v>
      </c>
      <c r="V1073" s="74" t="s">
        <v>97</v>
      </c>
      <c r="W1073" s="100"/>
      <c r="X1073" s="99"/>
      <c r="Y1073" s="99"/>
      <c r="Z1073" s="100"/>
      <c r="AA1073" s="99" t="s">
        <v>5661</v>
      </c>
      <c r="AB1073" s="99"/>
      <c r="AC1073" s="100" t="s">
        <v>5659</v>
      </c>
      <c r="AD1073" s="100" t="s">
        <v>5660</v>
      </c>
      <c r="AE1073" s="83"/>
      <c r="AF1073" s="54"/>
      <c r="AG1073" s="78" t="s">
        <v>10997</v>
      </c>
      <c r="AH1073" s="77" t="s">
        <v>20</v>
      </c>
      <c r="AI1073" s="77" t="s">
        <v>305</v>
      </c>
      <c r="AJ1073" s="77" t="s">
        <v>920</v>
      </c>
      <c r="AK1073" s="77" t="s">
        <v>1775</v>
      </c>
      <c r="AL1073" s="77" t="s">
        <v>1776</v>
      </c>
      <c r="AM1073" s="77" t="s">
        <v>25</v>
      </c>
      <c r="AN1073" s="77" t="s">
        <v>309</v>
      </c>
      <c r="AO1073" s="77" t="s">
        <v>1777</v>
      </c>
      <c r="AP1073" s="77" t="s">
        <v>1778</v>
      </c>
      <c r="AQ1073" s="77"/>
      <c r="AR1073" s="79">
        <f>COUNTIF('Jalon + top _horaire passage'!A:A,A1073)+IF(W1073&lt;&gt;"",COUNTIF('Jalon + top _horaire passage'!A:A,W1073),0)+IF(X1073&lt;&gt;"",COUNTIF('Jalon + top _horaire passage'!A:A,X1073),0)+IF(Y1073&lt;&gt;"",COUNTIF('Jalon + top _horaire passage'!A:A,Y1073),0)+IF(AA1073&lt;&gt;"",COUNTIF('Jalon + top _horaire passage'!A:A,AA1073),0)+IF(AB1073&lt;&gt;"",COUNTIF('Jalon + top _horaire passage'!A:A,AB1073),0)+IF(AD1073&lt;&gt;"",COUNTIF('Jalon + top _horaire passage'!A:A,AD1073),0)</f>
        <v>0</v>
      </c>
    </row>
    <row r="1074" spans="1:44" x14ac:dyDescent="0.3">
      <c r="A1074" s="77" t="s">
        <v>5662</v>
      </c>
      <c r="B1074" s="159" t="s">
        <v>12767</v>
      </c>
      <c r="C1074" s="78" t="s">
        <v>353</v>
      </c>
      <c r="D1074" s="77" t="s">
        <v>1039</v>
      </c>
      <c r="E1074" s="77" t="s">
        <v>5662</v>
      </c>
      <c r="F1074" s="77" t="s">
        <v>3343</v>
      </c>
      <c r="G1074" s="77" t="s">
        <v>349</v>
      </c>
      <c r="H1074" s="77" t="s">
        <v>44</v>
      </c>
      <c r="I1074" s="77" t="s">
        <v>166</v>
      </c>
      <c r="J1074" s="77" t="s">
        <v>237</v>
      </c>
      <c r="K1074" s="78" t="s">
        <v>18</v>
      </c>
      <c r="L1074" s="77" t="s">
        <v>98</v>
      </c>
      <c r="M1074" s="74" t="s">
        <v>12475</v>
      </c>
      <c r="N1074" s="74" t="s">
        <v>10986</v>
      </c>
      <c r="O1074" s="159"/>
      <c r="P1074" s="77" t="s">
        <v>5663</v>
      </c>
      <c r="Q1074" s="77" t="s">
        <v>30</v>
      </c>
      <c r="R1074" s="77" t="s">
        <v>5662</v>
      </c>
      <c r="S1074" s="77"/>
      <c r="T1074" s="77"/>
      <c r="U1074" s="77" t="s">
        <v>11726</v>
      </c>
      <c r="V1074" s="74" t="s">
        <v>97</v>
      </c>
      <c r="W1074" s="100"/>
      <c r="X1074" s="99"/>
      <c r="Y1074" s="99"/>
      <c r="Z1074" s="100"/>
      <c r="AA1074" s="99" t="s">
        <v>5666</v>
      </c>
      <c r="AB1074" s="99"/>
      <c r="AC1074" s="100" t="s">
        <v>5664</v>
      </c>
      <c r="AD1074" s="100" t="s">
        <v>5665</v>
      </c>
      <c r="AE1074" s="83"/>
      <c r="AF1074" s="54"/>
      <c r="AG1074" s="78" t="s">
        <v>10997</v>
      </c>
      <c r="AH1074" s="77" t="s">
        <v>354</v>
      </c>
      <c r="AI1074" s="77" t="s">
        <v>355</v>
      </c>
      <c r="AJ1074" s="77" t="s">
        <v>356</v>
      </c>
      <c r="AK1074" s="77" t="s">
        <v>357</v>
      </c>
      <c r="AL1074" s="77" t="s">
        <v>358</v>
      </c>
      <c r="AM1074" s="77" t="s">
        <v>170</v>
      </c>
      <c r="AN1074" s="77" t="s">
        <v>359</v>
      </c>
      <c r="AO1074" s="77" t="s">
        <v>360</v>
      </c>
      <c r="AP1074" s="77" t="s">
        <v>360</v>
      </c>
      <c r="AQ1074" s="77"/>
      <c r="AR1074" s="79">
        <f>COUNTIF('Jalon + top _horaire passage'!A:A,A1074)+IF(W1074&lt;&gt;"",COUNTIF('Jalon + top _horaire passage'!A:A,W1074),0)+IF(X1074&lt;&gt;"",COUNTIF('Jalon + top _horaire passage'!A:A,X1074),0)+IF(Y1074&lt;&gt;"",COUNTIF('Jalon + top _horaire passage'!A:A,Y1074),0)+IF(AA1074&lt;&gt;"",COUNTIF('Jalon + top _horaire passage'!A:A,AA1074),0)+IF(AB1074&lt;&gt;"",COUNTIF('Jalon + top _horaire passage'!A:A,AB1074),0)+IF(AD1074&lt;&gt;"",COUNTIF('Jalon + top _horaire passage'!A:A,AD1074),0)</f>
        <v>0</v>
      </c>
    </row>
    <row r="1075" spans="1:44" x14ac:dyDescent="0.3">
      <c r="A1075" s="77" t="s">
        <v>5667</v>
      </c>
      <c r="B1075" s="159" t="s">
        <v>12767</v>
      </c>
      <c r="C1075" s="78" t="s">
        <v>353</v>
      </c>
      <c r="D1075" s="77" t="s">
        <v>1039</v>
      </c>
      <c r="E1075" s="77" t="s">
        <v>5662</v>
      </c>
      <c r="F1075" s="77" t="s">
        <v>3343</v>
      </c>
      <c r="G1075" s="77" t="s">
        <v>349</v>
      </c>
      <c r="H1075" s="77" t="s">
        <v>44</v>
      </c>
      <c r="I1075" s="77" t="s">
        <v>166</v>
      </c>
      <c r="J1075" s="77" t="s">
        <v>237</v>
      </c>
      <c r="K1075" s="78" t="s">
        <v>34</v>
      </c>
      <c r="L1075" s="77" t="s">
        <v>98</v>
      </c>
      <c r="M1075" s="74" t="s">
        <v>12475</v>
      </c>
      <c r="N1075" s="74" t="s">
        <v>13</v>
      </c>
      <c r="O1075" s="159"/>
      <c r="P1075" s="77" t="s">
        <v>5663</v>
      </c>
      <c r="Q1075" s="77" t="s">
        <v>30</v>
      </c>
      <c r="R1075" s="77" t="s">
        <v>5667</v>
      </c>
      <c r="S1075" s="77"/>
      <c r="T1075" s="77"/>
      <c r="U1075" s="77" t="s">
        <v>11726</v>
      </c>
      <c r="V1075" s="74" t="s">
        <v>97</v>
      </c>
      <c r="W1075" s="100"/>
      <c r="X1075" s="99"/>
      <c r="Y1075" s="99"/>
      <c r="Z1075" s="100"/>
      <c r="AA1075" s="99" t="s">
        <v>5669</v>
      </c>
      <c r="AB1075" s="99"/>
      <c r="AC1075" s="100" t="s">
        <v>5668</v>
      </c>
      <c r="AD1075" s="100" t="s">
        <v>5670</v>
      </c>
      <c r="AE1075" s="83"/>
      <c r="AF1075" s="54"/>
      <c r="AG1075" s="78" t="s">
        <v>10997</v>
      </c>
      <c r="AH1075" s="77" t="s">
        <v>354</v>
      </c>
      <c r="AI1075" s="77" t="s">
        <v>355</v>
      </c>
      <c r="AJ1075" s="77" t="s">
        <v>356</v>
      </c>
      <c r="AK1075" s="77" t="s">
        <v>357</v>
      </c>
      <c r="AL1075" s="77" t="s">
        <v>358</v>
      </c>
      <c r="AM1075" s="77" t="s">
        <v>170</v>
      </c>
      <c r="AN1075" s="77" t="s">
        <v>359</v>
      </c>
      <c r="AO1075" s="77" t="s">
        <v>360</v>
      </c>
      <c r="AP1075" s="77" t="s">
        <v>360</v>
      </c>
      <c r="AQ1075" s="77"/>
      <c r="AR1075" s="79">
        <f>COUNTIF('Jalon + top _horaire passage'!A:A,A1075)+IF(W1075&lt;&gt;"",COUNTIF('Jalon + top _horaire passage'!A:A,W1075),0)+IF(X1075&lt;&gt;"",COUNTIF('Jalon + top _horaire passage'!A:A,X1075),0)+IF(Y1075&lt;&gt;"",COUNTIF('Jalon + top _horaire passage'!A:A,Y1075),0)+IF(AA1075&lt;&gt;"",COUNTIF('Jalon + top _horaire passage'!A:A,AA1075),0)+IF(AB1075&lt;&gt;"",COUNTIF('Jalon + top _horaire passage'!A:A,AB1075),0)+IF(AD1075&lt;&gt;"",COUNTIF('Jalon + top _horaire passage'!A:A,AD1075),0)</f>
        <v>0</v>
      </c>
    </row>
    <row r="1076" spans="1:44" x14ac:dyDescent="0.3">
      <c r="A1076" s="77" t="s">
        <v>5671</v>
      </c>
      <c r="B1076" s="159" t="s">
        <v>5672</v>
      </c>
      <c r="C1076" s="78" t="s">
        <v>40</v>
      </c>
      <c r="D1076" s="77" t="s">
        <v>42</v>
      </c>
      <c r="E1076" s="77" t="s">
        <v>5671</v>
      </c>
      <c r="F1076" s="77" t="s">
        <v>12358</v>
      </c>
      <c r="G1076" s="77" t="s">
        <v>1702</v>
      </c>
      <c r="H1076" s="77" t="s">
        <v>44</v>
      </c>
      <c r="I1076" s="77" t="s">
        <v>39</v>
      </c>
      <c r="J1076" s="77" t="s">
        <v>19</v>
      </c>
      <c r="K1076" s="78" t="s">
        <v>18</v>
      </c>
      <c r="L1076" s="77" t="s">
        <v>98</v>
      </c>
      <c r="M1076" s="74" t="s">
        <v>12474</v>
      </c>
      <c r="N1076" s="74" t="s">
        <v>10986</v>
      </c>
      <c r="O1076" s="159"/>
      <c r="P1076" s="77" t="s">
        <v>5673</v>
      </c>
      <c r="Q1076" s="77" t="s">
        <v>30</v>
      </c>
      <c r="R1076" s="77" t="s">
        <v>5671</v>
      </c>
      <c r="S1076" s="77"/>
      <c r="T1076" s="77"/>
      <c r="U1076" s="77" t="s">
        <v>11401</v>
      </c>
      <c r="V1076" s="74" t="s">
        <v>97</v>
      </c>
      <c r="W1076" s="100"/>
      <c r="X1076" s="99"/>
      <c r="Y1076" s="99"/>
      <c r="Z1076" s="100"/>
      <c r="AA1076" s="99" t="s">
        <v>5677</v>
      </c>
      <c r="AB1076" s="99"/>
      <c r="AC1076" s="100" t="s">
        <v>5675</v>
      </c>
      <c r="AD1076" s="100" t="s">
        <v>5676</v>
      </c>
      <c r="AE1076" s="83"/>
      <c r="AF1076" s="54"/>
      <c r="AG1076" s="78" t="s">
        <v>10997</v>
      </c>
      <c r="AH1076" s="77" t="s">
        <v>20</v>
      </c>
      <c r="AI1076" s="77" t="s">
        <v>21</v>
      </c>
      <c r="AJ1076" s="77" t="s">
        <v>46</v>
      </c>
      <c r="AK1076" s="77" t="s">
        <v>1005</v>
      </c>
      <c r="AL1076" s="77" t="s">
        <v>1006</v>
      </c>
      <c r="AM1076" s="77" t="s">
        <v>25</v>
      </c>
      <c r="AN1076" s="77" t="s">
        <v>49</v>
      </c>
      <c r="AO1076" s="77" t="s">
        <v>50</v>
      </c>
      <c r="AP1076" s="77" t="s">
        <v>51</v>
      </c>
      <c r="AQ1076" s="77"/>
      <c r="AR1076" s="79">
        <f>COUNTIF('Jalon + top _horaire passage'!A:A,A1076)+IF(W1076&lt;&gt;"",COUNTIF('Jalon + top _horaire passage'!A:A,W1076),0)+IF(X1076&lt;&gt;"",COUNTIF('Jalon + top _horaire passage'!A:A,X1076),0)+IF(Y1076&lt;&gt;"",COUNTIF('Jalon + top _horaire passage'!A:A,Y1076),0)+IF(AA1076&lt;&gt;"",COUNTIF('Jalon + top _horaire passage'!A:A,AA1076),0)+IF(AB1076&lt;&gt;"",COUNTIF('Jalon + top _horaire passage'!A:A,AB1076),0)+IF(AD1076&lt;&gt;"",COUNTIF('Jalon + top _horaire passage'!A:A,AD1076),0)</f>
        <v>0</v>
      </c>
    </row>
    <row r="1077" spans="1:44" x14ac:dyDescent="0.3">
      <c r="A1077" s="77" t="s">
        <v>5678</v>
      </c>
      <c r="B1077" s="159" t="s">
        <v>5679</v>
      </c>
      <c r="C1077" s="78" t="s">
        <v>40</v>
      </c>
      <c r="D1077" s="77" t="s">
        <v>42</v>
      </c>
      <c r="E1077" s="77" t="s">
        <v>5678</v>
      </c>
      <c r="F1077" s="77" t="s">
        <v>12358</v>
      </c>
      <c r="G1077" s="77" t="s">
        <v>1702</v>
      </c>
      <c r="H1077" s="77" t="s">
        <v>44</v>
      </c>
      <c r="I1077" s="77" t="s">
        <v>39</v>
      </c>
      <c r="J1077" s="77" t="s">
        <v>237</v>
      </c>
      <c r="K1077" s="78" t="s">
        <v>18</v>
      </c>
      <c r="L1077" s="77" t="s">
        <v>98</v>
      </c>
      <c r="M1077" s="74" t="s">
        <v>12474</v>
      </c>
      <c r="N1077" s="74" t="s">
        <v>10986</v>
      </c>
      <c r="O1077" s="159"/>
      <c r="P1077" s="77"/>
      <c r="Q1077" s="77" t="s">
        <v>30</v>
      </c>
      <c r="R1077" s="77" t="s">
        <v>5678</v>
      </c>
      <c r="S1077" s="77"/>
      <c r="T1077" s="77"/>
      <c r="U1077" s="77" t="s">
        <v>11193</v>
      </c>
      <c r="V1077" s="74" t="s">
        <v>97</v>
      </c>
      <c r="W1077" s="100"/>
      <c r="X1077" s="99"/>
      <c r="Y1077" s="99"/>
      <c r="Z1077" s="100"/>
      <c r="AA1077" s="99" t="s">
        <v>5682</v>
      </c>
      <c r="AB1077" s="99"/>
      <c r="AC1077" s="100" t="s">
        <v>5680</v>
      </c>
      <c r="AD1077" s="100" t="s">
        <v>5681</v>
      </c>
      <c r="AE1077" s="83"/>
      <c r="AF1077" s="54"/>
      <c r="AG1077" s="78" t="s">
        <v>10997</v>
      </c>
      <c r="AH1077" s="77" t="s">
        <v>20</v>
      </c>
      <c r="AI1077" s="77" t="s">
        <v>21</v>
      </c>
      <c r="AJ1077" s="77" t="s">
        <v>46</v>
      </c>
      <c r="AK1077" s="77" t="s">
        <v>1005</v>
      </c>
      <c r="AL1077" s="77" t="s">
        <v>1006</v>
      </c>
      <c r="AM1077" s="77" t="s">
        <v>25</v>
      </c>
      <c r="AN1077" s="77" t="s">
        <v>49</v>
      </c>
      <c r="AO1077" s="77" t="s">
        <v>50</v>
      </c>
      <c r="AP1077" s="77" t="s">
        <v>51</v>
      </c>
      <c r="AQ1077" s="77"/>
      <c r="AR1077" s="79">
        <f>COUNTIF('Jalon + top _horaire passage'!A:A,A1077)+IF(W1077&lt;&gt;"",COUNTIF('Jalon + top _horaire passage'!A:A,W1077),0)+IF(X1077&lt;&gt;"",COUNTIF('Jalon + top _horaire passage'!A:A,X1077),0)+IF(Y1077&lt;&gt;"",COUNTIF('Jalon + top _horaire passage'!A:A,Y1077),0)+IF(AA1077&lt;&gt;"",COUNTIF('Jalon + top _horaire passage'!A:A,AA1077),0)+IF(AB1077&lt;&gt;"",COUNTIF('Jalon + top _horaire passage'!A:A,AB1077),0)+IF(AD1077&lt;&gt;"",COUNTIF('Jalon + top _horaire passage'!A:A,AD1077),0)</f>
        <v>0</v>
      </c>
    </row>
    <row r="1078" spans="1:44" x14ac:dyDescent="0.3">
      <c r="A1078" s="77" t="s">
        <v>5683</v>
      </c>
      <c r="B1078" s="159" t="s">
        <v>5684</v>
      </c>
      <c r="C1078" s="78" t="s">
        <v>40</v>
      </c>
      <c r="D1078" s="77" t="s">
        <v>42</v>
      </c>
      <c r="E1078" s="77" t="s">
        <v>5683</v>
      </c>
      <c r="F1078" s="77" t="s">
        <v>12358</v>
      </c>
      <c r="G1078" s="77" t="s">
        <v>1702</v>
      </c>
      <c r="H1078" s="77" t="s">
        <v>44</v>
      </c>
      <c r="I1078" s="77" t="s">
        <v>39</v>
      </c>
      <c r="J1078" s="77" t="s">
        <v>19</v>
      </c>
      <c r="K1078" s="78" t="s">
        <v>34</v>
      </c>
      <c r="L1078" s="77" t="s">
        <v>98</v>
      </c>
      <c r="M1078" s="74" t="s">
        <v>12474</v>
      </c>
      <c r="N1078" s="74" t="s">
        <v>12032</v>
      </c>
      <c r="O1078" s="159"/>
      <c r="P1078" s="77" t="s">
        <v>5685</v>
      </c>
      <c r="Q1078" s="77" t="s">
        <v>30</v>
      </c>
      <c r="R1078" s="77" t="s">
        <v>5683</v>
      </c>
      <c r="S1078" s="77"/>
      <c r="T1078" s="77"/>
      <c r="U1078" s="77" t="s">
        <v>11402</v>
      </c>
      <c r="V1078" s="74" t="s">
        <v>97</v>
      </c>
      <c r="W1078" s="100"/>
      <c r="X1078" s="99"/>
      <c r="Y1078" s="99"/>
      <c r="Z1078" s="100"/>
      <c r="AA1078" s="99" t="s">
        <v>5689</v>
      </c>
      <c r="AB1078" s="99"/>
      <c r="AC1078" s="100" t="s">
        <v>5687</v>
      </c>
      <c r="AD1078" s="100" t="s">
        <v>5688</v>
      </c>
      <c r="AE1078" s="83"/>
      <c r="AF1078" s="54"/>
      <c r="AG1078" s="78" t="s">
        <v>10997</v>
      </c>
      <c r="AH1078" s="77" t="s">
        <v>20</v>
      </c>
      <c r="AI1078" s="77" t="s">
        <v>21</v>
      </c>
      <c r="AJ1078" s="77" t="s">
        <v>46</v>
      </c>
      <c r="AK1078" s="77" t="s">
        <v>1005</v>
      </c>
      <c r="AL1078" s="77" t="s">
        <v>1006</v>
      </c>
      <c r="AM1078" s="77" t="s">
        <v>25</v>
      </c>
      <c r="AN1078" s="77" t="s">
        <v>49</v>
      </c>
      <c r="AO1078" s="77" t="s">
        <v>50</v>
      </c>
      <c r="AP1078" s="77" t="s">
        <v>51</v>
      </c>
      <c r="AQ1078" s="77"/>
      <c r="AR1078" s="79">
        <f>COUNTIF('Jalon + top _horaire passage'!A:A,A1078)+IF(W1078&lt;&gt;"",COUNTIF('Jalon + top _horaire passage'!A:A,W1078),0)+IF(X1078&lt;&gt;"",COUNTIF('Jalon + top _horaire passage'!A:A,X1078),0)+IF(Y1078&lt;&gt;"",COUNTIF('Jalon + top _horaire passage'!A:A,Y1078),0)+IF(AA1078&lt;&gt;"",COUNTIF('Jalon + top _horaire passage'!A:A,AA1078),0)+IF(AB1078&lt;&gt;"",COUNTIF('Jalon + top _horaire passage'!A:A,AB1078),0)+IF(AD1078&lt;&gt;"",COUNTIF('Jalon + top _horaire passage'!A:A,AD1078),0)</f>
        <v>0</v>
      </c>
    </row>
    <row r="1079" spans="1:44" x14ac:dyDescent="0.3">
      <c r="A1079" s="77" t="s">
        <v>5690</v>
      </c>
      <c r="B1079" s="159" t="s">
        <v>5691</v>
      </c>
      <c r="C1079" s="78" t="s">
        <v>40</v>
      </c>
      <c r="D1079" s="77" t="s">
        <v>42</v>
      </c>
      <c r="E1079" s="77" t="s">
        <v>5690</v>
      </c>
      <c r="F1079" s="77" t="s">
        <v>12358</v>
      </c>
      <c r="G1079" s="77" t="s">
        <v>1702</v>
      </c>
      <c r="H1079" s="77" t="s">
        <v>44</v>
      </c>
      <c r="I1079" s="77" t="s">
        <v>39</v>
      </c>
      <c r="J1079" s="77" t="s">
        <v>19</v>
      </c>
      <c r="K1079" s="78" t="s">
        <v>34</v>
      </c>
      <c r="L1079" s="77" t="s">
        <v>98</v>
      </c>
      <c r="M1079" s="74" t="s">
        <v>12474</v>
      </c>
      <c r="N1079" s="74" t="s">
        <v>12032</v>
      </c>
      <c r="O1079" s="159"/>
      <c r="P1079" s="77" t="s">
        <v>5692</v>
      </c>
      <c r="Q1079" s="77" t="s">
        <v>30</v>
      </c>
      <c r="R1079" s="77" t="s">
        <v>5690</v>
      </c>
      <c r="S1079" s="77"/>
      <c r="T1079" s="77"/>
      <c r="U1079" s="77" t="s">
        <v>11403</v>
      </c>
      <c r="V1079" s="74" t="s">
        <v>97</v>
      </c>
      <c r="W1079" s="100"/>
      <c r="X1079" s="99"/>
      <c r="Y1079" s="99"/>
      <c r="Z1079" s="100"/>
      <c r="AA1079" s="99" t="s">
        <v>5696</v>
      </c>
      <c r="AB1079" s="99"/>
      <c r="AC1079" s="100" t="s">
        <v>5694</v>
      </c>
      <c r="AD1079" s="100" t="s">
        <v>5695</v>
      </c>
      <c r="AE1079" s="83"/>
      <c r="AF1079" s="54"/>
      <c r="AG1079" s="78" t="s">
        <v>10997</v>
      </c>
      <c r="AH1079" s="77" t="s">
        <v>20</v>
      </c>
      <c r="AI1079" s="77" t="s">
        <v>21</v>
      </c>
      <c r="AJ1079" s="77" t="s">
        <v>46</v>
      </c>
      <c r="AK1079" s="77" t="s">
        <v>1005</v>
      </c>
      <c r="AL1079" s="77" t="s">
        <v>1006</v>
      </c>
      <c r="AM1079" s="77" t="s">
        <v>25</v>
      </c>
      <c r="AN1079" s="77" t="s">
        <v>49</v>
      </c>
      <c r="AO1079" s="77" t="s">
        <v>50</v>
      </c>
      <c r="AP1079" s="77" t="s">
        <v>51</v>
      </c>
      <c r="AQ1079" s="77"/>
      <c r="AR1079" s="79">
        <f>COUNTIF('Jalon + top _horaire passage'!A:A,A1079)+IF(W1079&lt;&gt;"",COUNTIF('Jalon + top _horaire passage'!A:A,W1079),0)+IF(X1079&lt;&gt;"",COUNTIF('Jalon + top _horaire passage'!A:A,X1079),0)+IF(Y1079&lt;&gt;"",COUNTIF('Jalon + top _horaire passage'!A:A,Y1079),0)+IF(AA1079&lt;&gt;"",COUNTIF('Jalon + top _horaire passage'!A:A,AA1079),0)+IF(AB1079&lt;&gt;"",COUNTIF('Jalon + top _horaire passage'!A:A,AB1079),0)+IF(AD1079&lt;&gt;"",COUNTIF('Jalon + top _horaire passage'!A:A,AD1079),0)</f>
        <v>0</v>
      </c>
    </row>
    <row r="1080" spans="1:44" x14ac:dyDescent="0.3">
      <c r="A1080" s="77" t="s">
        <v>5697</v>
      </c>
      <c r="B1080" s="159" t="s">
        <v>5698</v>
      </c>
      <c r="C1080" s="78" t="s">
        <v>40</v>
      </c>
      <c r="D1080" s="77" t="s">
        <v>42</v>
      </c>
      <c r="E1080" s="77" t="s">
        <v>5697</v>
      </c>
      <c r="F1080" s="77" t="s">
        <v>12358</v>
      </c>
      <c r="G1080" s="77" t="s">
        <v>1702</v>
      </c>
      <c r="H1080" s="77" t="s">
        <v>44</v>
      </c>
      <c r="I1080" s="77" t="s">
        <v>39</v>
      </c>
      <c r="J1080" s="77" t="s">
        <v>19</v>
      </c>
      <c r="K1080" s="78" t="s">
        <v>18</v>
      </c>
      <c r="L1080" s="77" t="s">
        <v>98</v>
      </c>
      <c r="M1080" s="74" t="s">
        <v>12474</v>
      </c>
      <c r="N1080" s="74" t="s">
        <v>10986</v>
      </c>
      <c r="O1080" s="159"/>
      <c r="P1080" s="77"/>
      <c r="Q1080" s="77" t="s">
        <v>30</v>
      </c>
      <c r="R1080" s="77" t="s">
        <v>5697</v>
      </c>
      <c r="S1080" s="77"/>
      <c r="T1080" s="77"/>
      <c r="U1080" s="77" t="s">
        <v>5699</v>
      </c>
      <c r="V1080" s="74" t="s">
        <v>97</v>
      </c>
      <c r="W1080" s="100"/>
      <c r="X1080" s="99"/>
      <c r="Y1080" s="99"/>
      <c r="Z1080" s="100"/>
      <c r="AA1080" s="99" t="s">
        <v>5702</v>
      </c>
      <c r="AB1080" s="99"/>
      <c r="AC1080" s="100" t="s">
        <v>5700</v>
      </c>
      <c r="AD1080" s="100" t="s">
        <v>5701</v>
      </c>
      <c r="AE1080" s="83"/>
      <c r="AF1080" s="54"/>
      <c r="AG1080" s="78" t="s">
        <v>10997</v>
      </c>
      <c r="AH1080" s="77" t="s">
        <v>20</v>
      </c>
      <c r="AI1080" s="77" t="s">
        <v>21</v>
      </c>
      <c r="AJ1080" s="77" t="s">
        <v>46</v>
      </c>
      <c r="AK1080" s="77" t="s">
        <v>1005</v>
      </c>
      <c r="AL1080" s="77" t="s">
        <v>1006</v>
      </c>
      <c r="AM1080" s="77" t="s">
        <v>25</v>
      </c>
      <c r="AN1080" s="77" t="s">
        <v>49</v>
      </c>
      <c r="AO1080" s="77" t="s">
        <v>50</v>
      </c>
      <c r="AP1080" s="77" t="s">
        <v>51</v>
      </c>
      <c r="AQ1080" s="77"/>
      <c r="AR1080" s="79">
        <f>COUNTIF('Jalon + top _horaire passage'!A:A,A1080)+IF(W1080&lt;&gt;"",COUNTIF('Jalon + top _horaire passage'!A:A,W1080),0)+IF(X1080&lt;&gt;"",COUNTIF('Jalon + top _horaire passage'!A:A,X1080),0)+IF(Y1080&lt;&gt;"",COUNTIF('Jalon + top _horaire passage'!A:A,Y1080),0)+IF(AA1080&lt;&gt;"",COUNTIF('Jalon + top _horaire passage'!A:A,AA1080),0)+IF(AB1080&lt;&gt;"",COUNTIF('Jalon + top _horaire passage'!A:A,AB1080),0)+IF(AD1080&lt;&gt;"",COUNTIF('Jalon + top _horaire passage'!A:A,AD1080),0)</f>
        <v>0</v>
      </c>
    </row>
    <row r="1081" spans="1:44" x14ac:dyDescent="0.3">
      <c r="A1081" s="77" t="s">
        <v>5703</v>
      </c>
      <c r="B1081" s="159" t="s">
        <v>5703</v>
      </c>
      <c r="C1081" s="78" t="s">
        <v>892</v>
      </c>
      <c r="D1081" s="77" t="s">
        <v>42</v>
      </c>
      <c r="E1081" s="77" t="s">
        <v>5703</v>
      </c>
      <c r="F1081" s="77" t="s">
        <v>374</v>
      </c>
      <c r="G1081" s="77" t="s">
        <v>1041</v>
      </c>
      <c r="H1081" s="101" t="s">
        <v>11875</v>
      </c>
      <c r="I1081" s="77" t="s">
        <v>221</v>
      </c>
      <c r="J1081" s="77" t="s">
        <v>19</v>
      </c>
      <c r="K1081" s="78" t="s">
        <v>377</v>
      </c>
      <c r="L1081" s="77" t="s">
        <v>98</v>
      </c>
      <c r="M1081" s="74" t="s">
        <v>12476</v>
      </c>
      <c r="N1081" s="74" t="s">
        <v>13</v>
      </c>
      <c r="O1081" s="159"/>
      <c r="P1081" s="77"/>
      <c r="Q1081" s="77" t="s">
        <v>372</v>
      </c>
      <c r="R1081" s="77" t="s">
        <v>5703</v>
      </c>
      <c r="S1081" s="77" t="s">
        <v>374</v>
      </c>
      <c r="T1081" s="77" t="s">
        <v>9241</v>
      </c>
      <c r="U1081" s="77" t="s">
        <v>5704</v>
      </c>
      <c r="V1081" s="74" t="s">
        <v>97</v>
      </c>
      <c r="W1081" s="100"/>
      <c r="X1081" s="99"/>
      <c r="Y1081" s="99"/>
      <c r="Z1081" s="100"/>
      <c r="AA1081" s="99"/>
      <c r="AB1081" s="99"/>
      <c r="AC1081" s="100"/>
      <c r="AD1081" s="100" t="s">
        <v>5705</v>
      </c>
      <c r="AE1081" s="83"/>
      <c r="AF1081" s="54"/>
      <c r="AG1081" s="78" t="s">
        <v>10992</v>
      </c>
      <c r="AH1081" s="77" t="s">
        <v>222</v>
      </c>
      <c r="AI1081" s="77" t="s">
        <v>830</v>
      </c>
      <c r="AJ1081" s="77" t="s">
        <v>831</v>
      </c>
      <c r="AK1081" s="77" t="s">
        <v>832</v>
      </c>
      <c r="AL1081" s="77" t="s">
        <v>833</v>
      </c>
      <c r="AM1081" s="77" t="s">
        <v>227</v>
      </c>
      <c r="AN1081" s="77" t="s">
        <v>834</v>
      </c>
      <c r="AO1081" s="77" t="s">
        <v>835</v>
      </c>
      <c r="AP1081" s="77" t="s">
        <v>836</v>
      </c>
      <c r="AQ1081" s="77"/>
      <c r="AR1081" s="79">
        <f>COUNTIF('Jalon + top _horaire passage'!A:A,A1081)+IF(W1081&lt;&gt;"",COUNTIF('Jalon + top _horaire passage'!A:A,W1081),0)+IF(X1081&lt;&gt;"",COUNTIF('Jalon + top _horaire passage'!A:A,X1081),0)+IF(Y1081&lt;&gt;"",COUNTIF('Jalon + top _horaire passage'!A:A,Y1081),0)+IF(AA1081&lt;&gt;"",COUNTIF('Jalon + top _horaire passage'!A:A,AA1081),0)+IF(AB1081&lt;&gt;"",COUNTIF('Jalon + top _horaire passage'!A:A,AB1081),0)+IF(AD1081&lt;&gt;"",COUNTIF('Jalon + top _horaire passage'!A:A,AD1081),0)</f>
        <v>0</v>
      </c>
    </row>
    <row r="1082" spans="1:44" x14ac:dyDescent="0.3">
      <c r="A1082" s="77" t="s">
        <v>5706</v>
      </c>
      <c r="B1082" s="159" t="s">
        <v>5706</v>
      </c>
      <c r="C1082" s="78" t="s">
        <v>892</v>
      </c>
      <c r="D1082" s="77" t="s">
        <v>42</v>
      </c>
      <c r="E1082" s="77" t="s">
        <v>5706</v>
      </c>
      <c r="F1082" s="77" t="s">
        <v>374</v>
      </c>
      <c r="G1082" s="77" t="s">
        <v>1041</v>
      </c>
      <c r="H1082" s="101" t="s">
        <v>11875</v>
      </c>
      <c r="I1082" s="77" t="s">
        <v>221</v>
      </c>
      <c r="J1082" s="77" t="s">
        <v>19</v>
      </c>
      <c r="K1082" s="78" t="s">
        <v>377</v>
      </c>
      <c r="L1082" s="77" t="s">
        <v>98</v>
      </c>
      <c r="M1082" s="74" t="s">
        <v>12476</v>
      </c>
      <c r="N1082" s="74" t="s">
        <v>13</v>
      </c>
      <c r="O1082" s="159"/>
      <c r="P1082" s="77"/>
      <c r="Q1082" s="77" t="s">
        <v>372</v>
      </c>
      <c r="R1082" s="77" t="s">
        <v>5706</v>
      </c>
      <c r="S1082" s="77" t="s">
        <v>374</v>
      </c>
      <c r="T1082" s="77" t="s">
        <v>9241</v>
      </c>
      <c r="U1082" s="77" t="s">
        <v>5707</v>
      </c>
      <c r="V1082" s="74" t="s">
        <v>97</v>
      </c>
      <c r="W1082" s="100"/>
      <c r="X1082" s="99"/>
      <c r="Y1082" s="99"/>
      <c r="Z1082" s="100"/>
      <c r="AA1082" s="99"/>
      <c r="AB1082" s="99"/>
      <c r="AC1082" s="100"/>
      <c r="AD1082" s="100" t="s">
        <v>5708</v>
      </c>
      <c r="AE1082" s="83"/>
      <c r="AF1082" s="54"/>
      <c r="AG1082" s="78" t="s">
        <v>10992</v>
      </c>
      <c r="AH1082" s="77" t="s">
        <v>222</v>
      </c>
      <c r="AI1082" s="77" t="s">
        <v>830</v>
      </c>
      <c r="AJ1082" s="77" t="s">
        <v>831</v>
      </c>
      <c r="AK1082" s="77" t="s">
        <v>832</v>
      </c>
      <c r="AL1082" s="77" t="s">
        <v>833</v>
      </c>
      <c r="AM1082" s="77" t="s">
        <v>227</v>
      </c>
      <c r="AN1082" s="77" t="s">
        <v>834</v>
      </c>
      <c r="AO1082" s="77" t="s">
        <v>835</v>
      </c>
      <c r="AP1082" s="77" t="s">
        <v>836</v>
      </c>
      <c r="AQ1082" s="77"/>
      <c r="AR1082" s="79">
        <f>COUNTIF('Jalon + top _horaire passage'!A:A,A1082)+IF(W1082&lt;&gt;"",COUNTIF('Jalon + top _horaire passage'!A:A,W1082),0)+IF(X1082&lt;&gt;"",COUNTIF('Jalon + top _horaire passage'!A:A,X1082),0)+IF(Y1082&lt;&gt;"",COUNTIF('Jalon + top _horaire passage'!A:A,Y1082),0)+IF(AA1082&lt;&gt;"",COUNTIF('Jalon + top _horaire passage'!A:A,AA1082),0)+IF(AB1082&lt;&gt;"",COUNTIF('Jalon + top _horaire passage'!A:A,AB1082),0)+IF(AD1082&lt;&gt;"",COUNTIF('Jalon + top _horaire passage'!A:A,AD1082),0)</f>
        <v>0</v>
      </c>
    </row>
    <row r="1083" spans="1:44" x14ac:dyDescent="0.3">
      <c r="A1083" s="77" t="s">
        <v>5709</v>
      </c>
      <c r="B1083" s="159" t="s">
        <v>5711</v>
      </c>
      <c r="C1083" s="78" t="s">
        <v>353</v>
      </c>
      <c r="D1083" s="77" t="s">
        <v>42</v>
      </c>
      <c r="E1083" s="77" t="s">
        <v>5709</v>
      </c>
      <c r="F1083" s="77" t="s">
        <v>12412</v>
      </c>
      <c r="G1083" s="77" t="s">
        <v>5710</v>
      </c>
      <c r="H1083" s="77" t="s">
        <v>44</v>
      </c>
      <c r="I1083" s="77" t="s">
        <v>166</v>
      </c>
      <c r="J1083" s="77" t="s">
        <v>237</v>
      </c>
      <c r="K1083" s="78" t="s">
        <v>34</v>
      </c>
      <c r="L1083" s="77" t="s">
        <v>98</v>
      </c>
      <c r="M1083" s="74" t="s">
        <v>12475</v>
      </c>
      <c r="N1083" s="74" t="s">
        <v>13</v>
      </c>
      <c r="O1083" s="159"/>
      <c r="P1083" s="77" t="s">
        <v>5712</v>
      </c>
      <c r="Q1083" s="77" t="s">
        <v>30</v>
      </c>
      <c r="R1083" s="77" t="s">
        <v>5709</v>
      </c>
      <c r="S1083" s="77"/>
      <c r="T1083" s="77"/>
      <c r="U1083" s="77" t="s">
        <v>11727</v>
      </c>
      <c r="V1083" s="74" t="s">
        <v>97</v>
      </c>
      <c r="W1083" s="100"/>
      <c r="X1083" s="99"/>
      <c r="Y1083" s="99"/>
      <c r="Z1083" s="100"/>
      <c r="AA1083" s="99" t="s">
        <v>5715</v>
      </c>
      <c r="AB1083" s="99"/>
      <c r="AC1083" s="100" t="s">
        <v>5713</v>
      </c>
      <c r="AD1083" s="100" t="s">
        <v>5714</v>
      </c>
      <c r="AE1083" s="83"/>
      <c r="AF1083" s="54"/>
      <c r="AG1083" s="78" t="s">
        <v>10997</v>
      </c>
      <c r="AH1083" s="77" t="s">
        <v>354</v>
      </c>
      <c r="AI1083" s="77" t="s">
        <v>355</v>
      </c>
      <c r="AJ1083" s="77" t="s">
        <v>356</v>
      </c>
      <c r="AK1083" s="77" t="s">
        <v>624</v>
      </c>
      <c r="AL1083" s="77" t="s">
        <v>625</v>
      </c>
      <c r="AM1083" s="77" t="s">
        <v>170</v>
      </c>
      <c r="AN1083" s="77" t="s">
        <v>359</v>
      </c>
      <c r="AO1083" s="77" t="s">
        <v>626</v>
      </c>
      <c r="AP1083" s="77" t="s">
        <v>627</v>
      </c>
      <c r="AQ1083" s="77"/>
      <c r="AR1083" s="79">
        <f>COUNTIF('Jalon + top _horaire passage'!A:A,A1083)+IF(W1083&lt;&gt;"",COUNTIF('Jalon + top _horaire passage'!A:A,W1083),0)+IF(X1083&lt;&gt;"",COUNTIF('Jalon + top _horaire passage'!A:A,X1083),0)+IF(Y1083&lt;&gt;"",COUNTIF('Jalon + top _horaire passage'!A:A,Y1083),0)+IF(AA1083&lt;&gt;"",COUNTIF('Jalon + top _horaire passage'!A:A,AA1083),0)+IF(AB1083&lt;&gt;"",COUNTIF('Jalon + top _horaire passage'!A:A,AB1083),0)+IF(AD1083&lt;&gt;"",COUNTIF('Jalon + top _horaire passage'!A:A,AD1083),0)</f>
        <v>0</v>
      </c>
    </row>
    <row r="1084" spans="1:44" x14ac:dyDescent="0.3">
      <c r="A1084" s="77" t="s">
        <v>5716</v>
      </c>
      <c r="B1084" s="159" t="s">
        <v>5711</v>
      </c>
      <c r="C1084" s="78" t="s">
        <v>353</v>
      </c>
      <c r="D1084" s="77" t="s">
        <v>42</v>
      </c>
      <c r="E1084" s="77" t="s">
        <v>5716</v>
      </c>
      <c r="F1084" s="77" t="s">
        <v>12412</v>
      </c>
      <c r="G1084" s="77" t="s">
        <v>5710</v>
      </c>
      <c r="H1084" s="77" t="s">
        <v>44</v>
      </c>
      <c r="I1084" s="77" t="s">
        <v>166</v>
      </c>
      <c r="J1084" s="77" t="s">
        <v>237</v>
      </c>
      <c r="K1084" s="78" t="s">
        <v>34</v>
      </c>
      <c r="L1084" s="77" t="s">
        <v>98</v>
      </c>
      <c r="M1084" s="74" t="s">
        <v>12475</v>
      </c>
      <c r="N1084" s="74" t="s">
        <v>13</v>
      </c>
      <c r="O1084" s="159"/>
      <c r="P1084" s="77" t="s">
        <v>5717</v>
      </c>
      <c r="Q1084" s="77" t="s">
        <v>30</v>
      </c>
      <c r="R1084" s="77" t="s">
        <v>5716</v>
      </c>
      <c r="S1084" s="77"/>
      <c r="T1084" s="77"/>
      <c r="U1084" s="77" t="s">
        <v>11728</v>
      </c>
      <c r="V1084" s="74" t="s">
        <v>97</v>
      </c>
      <c r="W1084" s="100"/>
      <c r="X1084" s="99"/>
      <c r="Y1084" s="99"/>
      <c r="Z1084" s="100"/>
      <c r="AA1084" s="99" t="s">
        <v>5720</v>
      </c>
      <c r="AB1084" s="99"/>
      <c r="AC1084" s="100" t="s">
        <v>5718</v>
      </c>
      <c r="AD1084" s="100" t="s">
        <v>5719</v>
      </c>
      <c r="AE1084" s="83"/>
      <c r="AF1084" s="54"/>
      <c r="AG1084" s="78" t="s">
        <v>10997</v>
      </c>
      <c r="AH1084" s="77" t="s">
        <v>354</v>
      </c>
      <c r="AI1084" s="77" t="s">
        <v>355</v>
      </c>
      <c r="AJ1084" s="77" t="s">
        <v>356</v>
      </c>
      <c r="AK1084" s="77" t="s">
        <v>624</v>
      </c>
      <c r="AL1084" s="77" t="s">
        <v>625</v>
      </c>
      <c r="AM1084" s="77" t="s">
        <v>170</v>
      </c>
      <c r="AN1084" s="77" t="s">
        <v>359</v>
      </c>
      <c r="AO1084" s="77" t="s">
        <v>626</v>
      </c>
      <c r="AP1084" s="77" t="s">
        <v>627</v>
      </c>
      <c r="AQ1084" s="77"/>
      <c r="AR1084" s="79">
        <f>COUNTIF('Jalon + top _horaire passage'!A:A,A1084)+IF(W1084&lt;&gt;"",COUNTIF('Jalon + top _horaire passage'!A:A,W1084),0)+IF(X1084&lt;&gt;"",COUNTIF('Jalon + top _horaire passage'!A:A,X1084),0)+IF(Y1084&lt;&gt;"",COUNTIF('Jalon + top _horaire passage'!A:A,Y1084),0)+IF(AA1084&lt;&gt;"",COUNTIF('Jalon + top _horaire passage'!A:A,AA1084),0)+IF(AB1084&lt;&gt;"",COUNTIF('Jalon + top _horaire passage'!A:A,AB1084),0)+IF(AD1084&lt;&gt;"",COUNTIF('Jalon + top _horaire passage'!A:A,AD1084),0)</f>
        <v>0</v>
      </c>
    </row>
    <row r="1085" spans="1:44" x14ac:dyDescent="0.3">
      <c r="A1085" s="77" t="s">
        <v>5721</v>
      </c>
      <c r="B1085" s="159" t="s">
        <v>5722</v>
      </c>
      <c r="C1085" s="78" t="s">
        <v>220</v>
      </c>
      <c r="D1085" s="77" t="s">
        <v>42</v>
      </c>
      <c r="E1085" s="77" t="s">
        <v>5721</v>
      </c>
      <c r="F1085" s="77" t="s">
        <v>12375</v>
      </c>
      <c r="G1085" s="77" t="s">
        <v>2288</v>
      </c>
      <c r="H1085" s="77" t="s">
        <v>44</v>
      </c>
      <c r="I1085" s="77" t="s">
        <v>221</v>
      </c>
      <c r="J1085" s="77" t="s">
        <v>19</v>
      </c>
      <c r="K1085" s="78" t="s">
        <v>34</v>
      </c>
      <c r="L1085" s="77" t="s">
        <v>98</v>
      </c>
      <c r="M1085" s="74" t="s">
        <v>12474</v>
      </c>
      <c r="N1085" s="74" t="s">
        <v>13</v>
      </c>
      <c r="O1085" s="159"/>
      <c r="P1085" s="77" t="s">
        <v>5723</v>
      </c>
      <c r="Q1085" s="77" t="s">
        <v>30</v>
      </c>
      <c r="R1085" s="77" t="s">
        <v>5721</v>
      </c>
      <c r="S1085" s="77"/>
      <c r="T1085" s="77"/>
      <c r="U1085" s="77" t="s">
        <v>11132</v>
      </c>
      <c r="V1085" s="74" t="s">
        <v>97</v>
      </c>
      <c r="W1085" s="100"/>
      <c r="X1085" s="99"/>
      <c r="Y1085" s="99"/>
      <c r="Z1085" s="100"/>
      <c r="AA1085" s="99" t="s">
        <v>5726</v>
      </c>
      <c r="AB1085" s="99"/>
      <c r="AC1085" s="100" t="s">
        <v>5724</v>
      </c>
      <c r="AD1085" s="100" t="s">
        <v>5725</v>
      </c>
      <c r="AE1085" s="83"/>
      <c r="AF1085" s="54"/>
      <c r="AG1085" s="78" t="s">
        <v>10997</v>
      </c>
      <c r="AH1085" s="77" t="s">
        <v>20</v>
      </c>
      <c r="AI1085" s="77" t="s">
        <v>21</v>
      </c>
      <c r="AJ1085" s="77" t="s">
        <v>46</v>
      </c>
      <c r="AK1085" s="77" t="s">
        <v>1005</v>
      </c>
      <c r="AL1085" s="77" t="s">
        <v>1006</v>
      </c>
      <c r="AM1085" s="77" t="s">
        <v>227</v>
      </c>
      <c r="AN1085" s="77" t="s">
        <v>228</v>
      </c>
      <c r="AO1085" s="77" t="s">
        <v>2294</v>
      </c>
      <c r="AP1085" s="77" t="s">
        <v>2295</v>
      </c>
      <c r="AQ1085" s="77"/>
      <c r="AR1085" s="79">
        <f>COUNTIF('Jalon + top _horaire passage'!A:A,A1085)+IF(W1085&lt;&gt;"",COUNTIF('Jalon + top _horaire passage'!A:A,W1085),0)+IF(X1085&lt;&gt;"",COUNTIF('Jalon + top _horaire passage'!A:A,X1085),0)+IF(Y1085&lt;&gt;"",COUNTIF('Jalon + top _horaire passage'!A:A,Y1085),0)+IF(AA1085&lt;&gt;"",COUNTIF('Jalon + top _horaire passage'!A:A,AA1085),0)+IF(AB1085&lt;&gt;"",COUNTIF('Jalon + top _horaire passage'!A:A,AB1085),0)+IF(AD1085&lt;&gt;"",COUNTIF('Jalon + top _horaire passage'!A:A,AD1085),0)</f>
        <v>0</v>
      </c>
    </row>
    <row r="1086" spans="1:44" x14ac:dyDescent="0.3">
      <c r="A1086" s="77" t="s">
        <v>5727</v>
      </c>
      <c r="B1086" s="159" t="s">
        <v>5722</v>
      </c>
      <c r="C1086" s="78" t="s">
        <v>220</v>
      </c>
      <c r="D1086" s="77" t="s">
        <v>42</v>
      </c>
      <c r="E1086" s="77" t="s">
        <v>5727</v>
      </c>
      <c r="F1086" s="77" t="s">
        <v>12375</v>
      </c>
      <c r="G1086" s="77" t="s">
        <v>2288</v>
      </c>
      <c r="H1086" s="77" t="s">
        <v>44</v>
      </c>
      <c r="I1086" s="77" t="s">
        <v>221</v>
      </c>
      <c r="J1086" s="77" t="s">
        <v>237</v>
      </c>
      <c r="K1086" s="78" t="s">
        <v>34</v>
      </c>
      <c r="L1086" s="77" t="s">
        <v>98</v>
      </c>
      <c r="M1086" s="74" t="s">
        <v>12474</v>
      </c>
      <c r="N1086" s="74" t="s">
        <v>13</v>
      </c>
      <c r="O1086" s="159"/>
      <c r="P1086" s="77" t="s">
        <v>5728</v>
      </c>
      <c r="Q1086" s="77" t="s">
        <v>30</v>
      </c>
      <c r="R1086" s="77" t="s">
        <v>5727</v>
      </c>
      <c r="S1086" s="77"/>
      <c r="T1086" s="77"/>
      <c r="U1086" s="77" t="s">
        <v>11133</v>
      </c>
      <c r="V1086" s="74" t="s">
        <v>97</v>
      </c>
      <c r="W1086" s="100"/>
      <c r="X1086" s="99"/>
      <c r="Y1086" s="99"/>
      <c r="Z1086" s="100"/>
      <c r="AA1086" s="99" t="s">
        <v>5731</v>
      </c>
      <c r="AB1086" s="99"/>
      <c r="AC1086" s="100" t="s">
        <v>5729</v>
      </c>
      <c r="AD1086" s="100" t="s">
        <v>5730</v>
      </c>
      <c r="AE1086" s="83"/>
      <c r="AF1086" s="54"/>
      <c r="AG1086" s="78" t="s">
        <v>10997</v>
      </c>
      <c r="AH1086" s="77" t="s">
        <v>20</v>
      </c>
      <c r="AI1086" s="77" t="s">
        <v>21</v>
      </c>
      <c r="AJ1086" s="77" t="s">
        <v>46</v>
      </c>
      <c r="AK1086" s="77" t="s">
        <v>1005</v>
      </c>
      <c r="AL1086" s="77" t="s">
        <v>1006</v>
      </c>
      <c r="AM1086" s="77" t="s">
        <v>227</v>
      </c>
      <c r="AN1086" s="77" t="s">
        <v>228</v>
      </c>
      <c r="AO1086" s="77" t="s">
        <v>2294</v>
      </c>
      <c r="AP1086" s="77" t="s">
        <v>2295</v>
      </c>
      <c r="AQ1086" s="77"/>
      <c r="AR1086" s="79">
        <f>COUNTIF('Jalon + top _horaire passage'!A:A,A1086)+IF(W1086&lt;&gt;"",COUNTIF('Jalon + top _horaire passage'!A:A,W1086),0)+IF(X1086&lt;&gt;"",COUNTIF('Jalon + top _horaire passage'!A:A,X1086),0)+IF(Y1086&lt;&gt;"",COUNTIF('Jalon + top _horaire passage'!A:A,Y1086),0)+IF(AA1086&lt;&gt;"",COUNTIF('Jalon + top _horaire passage'!A:A,AA1086),0)+IF(AB1086&lt;&gt;"",COUNTIF('Jalon + top _horaire passage'!A:A,AB1086),0)+IF(AD1086&lt;&gt;"",COUNTIF('Jalon + top _horaire passage'!A:A,AD1086),0)</f>
        <v>0</v>
      </c>
    </row>
    <row r="1087" spans="1:44" x14ac:dyDescent="0.3">
      <c r="A1087" s="77" t="s">
        <v>5732</v>
      </c>
      <c r="B1087" s="159" t="s">
        <v>5722</v>
      </c>
      <c r="C1087" s="78" t="s">
        <v>59</v>
      </c>
      <c r="D1087" s="77" t="s">
        <v>42</v>
      </c>
      <c r="E1087" s="77" t="s">
        <v>5732</v>
      </c>
      <c r="F1087" s="77" t="s">
        <v>10309</v>
      </c>
      <c r="G1087" s="77" t="s">
        <v>3451</v>
      </c>
      <c r="H1087" s="77" t="s">
        <v>44</v>
      </c>
      <c r="I1087" s="77" t="s">
        <v>17</v>
      </c>
      <c r="J1087" s="77" t="s">
        <v>19</v>
      </c>
      <c r="K1087" s="78" t="s">
        <v>34</v>
      </c>
      <c r="L1087" s="77" t="s">
        <v>98</v>
      </c>
      <c r="M1087" s="74" t="s">
        <v>12473</v>
      </c>
      <c r="N1087" s="74" t="s">
        <v>13</v>
      </c>
      <c r="O1087" s="159"/>
      <c r="P1087" s="77" t="s">
        <v>5733</v>
      </c>
      <c r="Q1087" s="77" t="s">
        <v>30</v>
      </c>
      <c r="R1087" s="77" t="s">
        <v>5732</v>
      </c>
      <c r="S1087" s="77"/>
      <c r="T1087" s="77"/>
      <c r="U1087" s="77" t="s">
        <v>11570</v>
      </c>
      <c r="V1087" s="74" t="s">
        <v>97</v>
      </c>
      <c r="W1087" s="100"/>
      <c r="X1087" s="99"/>
      <c r="Y1087" s="99"/>
      <c r="Z1087" s="100"/>
      <c r="AA1087" s="99" t="s">
        <v>5736</v>
      </c>
      <c r="AB1087" s="99"/>
      <c r="AC1087" s="100" t="s">
        <v>5734</v>
      </c>
      <c r="AD1087" s="100" t="s">
        <v>5735</v>
      </c>
      <c r="AE1087" s="83"/>
      <c r="AF1087" s="54"/>
      <c r="AG1087" s="78" t="s">
        <v>10997</v>
      </c>
      <c r="AH1087" s="77" t="s">
        <v>20</v>
      </c>
      <c r="AI1087" s="77" t="s">
        <v>305</v>
      </c>
      <c r="AJ1087" s="77" t="s">
        <v>306</v>
      </c>
      <c r="AK1087" s="77" t="s">
        <v>307</v>
      </c>
      <c r="AL1087" s="77" t="s">
        <v>815</v>
      </c>
      <c r="AM1087" s="77" t="s">
        <v>25</v>
      </c>
      <c r="AN1087" s="77" t="s">
        <v>309</v>
      </c>
      <c r="AO1087" s="77" t="s">
        <v>310</v>
      </c>
      <c r="AP1087" s="77" t="s">
        <v>311</v>
      </c>
      <c r="AQ1087" s="77"/>
      <c r="AR1087" s="79">
        <f>COUNTIF('Jalon + top _horaire passage'!A:A,A1087)+IF(W1087&lt;&gt;"",COUNTIF('Jalon + top _horaire passage'!A:A,W1087),0)+IF(X1087&lt;&gt;"",COUNTIF('Jalon + top _horaire passage'!A:A,X1087),0)+IF(Y1087&lt;&gt;"",COUNTIF('Jalon + top _horaire passage'!A:A,Y1087),0)+IF(AA1087&lt;&gt;"",COUNTIF('Jalon + top _horaire passage'!A:A,AA1087),0)+IF(AB1087&lt;&gt;"",COUNTIF('Jalon + top _horaire passage'!A:A,AB1087),0)+IF(AD1087&lt;&gt;"",COUNTIF('Jalon + top _horaire passage'!A:A,AD1087),0)</f>
        <v>0</v>
      </c>
    </row>
    <row r="1088" spans="1:44" x14ac:dyDescent="0.3">
      <c r="A1088" s="77" t="s">
        <v>5737</v>
      </c>
      <c r="B1088" s="159" t="s">
        <v>5722</v>
      </c>
      <c r="C1088" s="78" t="s">
        <v>59</v>
      </c>
      <c r="D1088" s="77" t="s">
        <v>42</v>
      </c>
      <c r="E1088" s="77" t="s">
        <v>5737</v>
      </c>
      <c r="F1088" s="77" t="s">
        <v>10309</v>
      </c>
      <c r="G1088" s="77" t="s">
        <v>3451</v>
      </c>
      <c r="H1088" s="77" t="s">
        <v>44</v>
      </c>
      <c r="I1088" s="77" t="s">
        <v>17</v>
      </c>
      <c r="J1088" s="77" t="s">
        <v>19</v>
      </c>
      <c r="K1088" s="78" t="s">
        <v>34</v>
      </c>
      <c r="L1088" s="77" t="s">
        <v>98</v>
      </c>
      <c r="M1088" s="74" t="s">
        <v>12473</v>
      </c>
      <c r="N1088" s="74" t="s">
        <v>13</v>
      </c>
      <c r="O1088" s="159"/>
      <c r="P1088" s="77" t="s">
        <v>5738</v>
      </c>
      <c r="Q1088" s="77" t="s">
        <v>30</v>
      </c>
      <c r="R1088" s="77" t="s">
        <v>5737</v>
      </c>
      <c r="S1088" s="77"/>
      <c r="T1088" s="77"/>
      <c r="U1088" s="77" t="s">
        <v>11571</v>
      </c>
      <c r="V1088" s="74" t="s">
        <v>97</v>
      </c>
      <c r="W1088" s="100"/>
      <c r="X1088" s="99"/>
      <c r="Y1088" s="99"/>
      <c r="Z1088" s="100"/>
      <c r="AA1088" s="99" t="s">
        <v>5741</v>
      </c>
      <c r="AB1088" s="99"/>
      <c r="AC1088" s="100" t="s">
        <v>5739</v>
      </c>
      <c r="AD1088" s="100" t="s">
        <v>5740</v>
      </c>
      <c r="AE1088" s="83"/>
      <c r="AF1088" s="54"/>
      <c r="AG1088" s="78" t="s">
        <v>10997</v>
      </c>
      <c r="AH1088" s="77" t="s">
        <v>20</v>
      </c>
      <c r="AI1088" s="77" t="s">
        <v>305</v>
      </c>
      <c r="AJ1088" s="77" t="s">
        <v>306</v>
      </c>
      <c r="AK1088" s="77" t="s">
        <v>307</v>
      </c>
      <c r="AL1088" s="77" t="s">
        <v>815</v>
      </c>
      <c r="AM1088" s="77" t="s">
        <v>25</v>
      </c>
      <c r="AN1088" s="77" t="s">
        <v>309</v>
      </c>
      <c r="AO1088" s="77" t="s">
        <v>310</v>
      </c>
      <c r="AP1088" s="77" t="s">
        <v>311</v>
      </c>
      <c r="AQ1088" s="77"/>
      <c r="AR1088" s="79">
        <f>COUNTIF('Jalon + top _horaire passage'!A:A,A1088)+IF(W1088&lt;&gt;"",COUNTIF('Jalon + top _horaire passage'!A:A,W1088),0)+IF(X1088&lt;&gt;"",COUNTIF('Jalon + top _horaire passage'!A:A,X1088),0)+IF(Y1088&lt;&gt;"",COUNTIF('Jalon + top _horaire passage'!A:A,Y1088),0)+IF(AA1088&lt;&gt;"",COUNTIF('Jalon + top _horaire passage'!A:A,AA1088),0)+IF(AB1088&lt;&gt;"",COUNTIF('Jalon + top _horaire passage'!A:A,AB1088),0)+IF(AD1088&lt;&gt;"",COUNTIF('Jalon + top _horaire passage'!A:A,AD1088),0)</f>
        <v>0</v>
      </c>
    </row>
    <row r="1089" spans="1:44" x14ac:dyDescent="0.3">
      <c r="A1089" s="77" t="s">
        <v>5742</v>
      </c>
      <c r="B1089" s="159" t="s">
        <v>5722</v>
      </c>
      <c r="C1089" s="78" t="s">
        <v>59</v>
      </c>
      <c r="D1089" s="77" t="s">
        <v>42</v>
      </c>
      <c r="E1089" s="77" t="s">
        <v>5742</v>
      </c>
      <c r="F1089" s="77" t="s">
        <v>10309</v>
      </c>
      <c r="G1089" s="77" t="s">
        <v>3451</v>
      </c>
      <c r="H1089" s="77" t="s">
        <v>44</v>
      </c>
      <c r="I1089" s="77" t="s">
        <v>17</v>
      </c>
      <c r="J1089" s="77" t="s">
        <v>19</v>
      </c>
      <c r="K1089" s="78" t="s">
        <v>34</v>
      </c>
      <c r="L1089" s="77" t="s">
        <v>98</v>
      </c>
      <c r="M1089" s="74" t="s">
        <v>12473</v>
      </c>
      <c r="N1089" s="74" t="s">
        <v>13</v>
      </c>
      <c r="O1089" s="159"/>
      <c r="P1089" s="77" t="s">
        <v>5743</v>
      </c>
      <c r="Q1089" s="77" t="s">
        <v>30</v>
      </c>
      <c r="R1089" s="77" t="s">
        <v>5742</v>
      </c>
      <c r="S1089" s="77"/>
      <c r="T1089" s="77"/>
      <c r="U1089" s="77" t="s">
        <v>11572</v>
      </c>
      <c r="V1089" s="74" t="s">
        <v>97</v>
      </c>
      <c r="W1089" s="100"/>
      <c r="X1089" s="99"/>
      <c r="Y1089" s="99"/>
      <c r="Z1089" s="100"/>
      <c r="AA1089" s="99" t="s">
        <v>5746</v>
      </c>
      <c r="AB1089" s="99"/>
      <c r="AC1089" s="100" t="s">
        <v>5744</v>
      </c>
      <c r="AD1089" s="100" t="s">
        <v>5745</v>
      </c>
      <c r="AE1089" s="83"/>
      <c r="AF1089" s="54"/>
      <c r="AG1089" s="78" t="s">
        <v>10997</v>
      </c>
      <c r="AH1089" s="77" t="s">
        <v>20</v>
      </c>
      <c r="AI1089" s="77" t="s">
        <v>305</v>
      </c>
      <c r="AJ1089" s="77" t="s">
        <v>306</v>
      </c>
      <c r="AK1089" s="77" t="s">
        <v>307</v>
      </c>
      <c r="AL1089" s="77" t="s">
        <v>815</v>
      </c>
      <c r="AM1089" s="77" t="s">
        <v>25</v>
      </c>
      <c r="AN1089" s="77" t="s">
        <v>309</v>
      </c>
      <c r="AO1089" s="77" t="s">
        <v>310</v>
      </c>
      <c r="AP1089" s="77" t="s">
        <v>311</v>
      </c>
      <c r="AQ1089" s="77"/>
      <c r="AR1089" s="79">
        <f>COUNTIF('Jalon + top _horaire passage'!A:A,A1089)+IF(W1089&lt;&gt;"",COUNTIF('Jalon + top _horaire passage'!A:A,W1089),0)+IF(X1089&lt;&gt;"",COUNTIF('Jalon + top _horaire passage'!A:A,X1089),0)+IF(Y1089&lt;&gt;"",COUNTIF('Jalon + top _horaire passage'!A:A,Y1089),0)+IF(AA1089&lt;&gt;"",COUNTIF('Jalon + top _horaire passage'!A:A,AA1089),0)+IF(AB1089&lt;&gt;"",COUNTIF('Jalon + top _horaire passage'!A:A,AB1089),0)+IF(AD1089&lt;&gt;"",COUNTIF('Jalon + top _horaire passage'!A:A,AD1089),0)</f>
        <v>0</v>
      </c>
    </row>
    <row r="1090" spans="1:44" x14ac:dyDescent="0.3">
      <c r="A1090" s="77" t="s">
        <v>5747</v>
      </c>
      <c r="B1090" s="159" t="s">
        <v>5722</v>
      </c>
      <c r="C1090" s="78" t="s">
        <v>220</v>
      </c>
      <c r="D1090" s="77" t="s">
        <v>42</v>
      </c>
      <c r="E1090" s="77" t="s">
        <v>5747</v>
      </c>
      <c r="F1090" s="77" t="s">
        <v>12375</v>
      </c>
      <c r="G1090" s="77" t="s">
        <v>2288</v>
      </c>
      <c r="H1090" s="77" t="s">
        <v>44</v>
      </c>
      <c r="I1090" s="77" t="s">
        <v>221</v>
      </c>
      <c r="J1090" s="77" t="s">
        <v>19</v>
      </c>
      <c r="K1090" s="78" t="s">
        <v>34</v>
      </c>
      <c r="L1090" s="77" t="s">
        <v>98</v>
      </c>
      <c r="M1090" s="74" t="s">
        <v>12474</v>
      </c>
      <c r="N1090" s="74" t="s">
        <v>13</v>
      </c>
      <c r="O1090" s="159"/>
      <c r="P1090" s="77" t="s">
        <v>5748</v>
      </c>
      <c r="Q1090" s="77" t="s">
        <v>30</v>
      </c>
      <c r="R1090" s="77" t="s">
        <v>5747</v>
      </c>
      <c r="S1090" s="77"/>
      <c r="T1090" s="77"/>
      <c r="U1090" s="77" t="s">
        <v>11134</v>
      </c>
      <c r="V1090" s="74" t="s">
        <v>97</v>
      </c>
      <c r="W1090" s="100"/>
      <c r="X1090" s="99"/>
      <c r="Y1090" s="99"/>
      <c r="Z1090" s="100"/>
      <c r="AA1090" s="99" t="s">
        <v>5751</v>
      </c>
      <c r="AB1090" s="99"/>
      <c r="AC1090" s="100" t="s">
        <v>5749</v>
      </c>
      <c r="AD1090" s="100" t="s">
        <v>5750</v>
      </c>
      <c r="AE1090" s="83"/>
      <c r="AF1090" s="54"/>
      <c r="AG1090" s="78" t="s">
        <v>10997</v>
      </c>
      <c r="AH1090" s="77" t="s">
        <v>20</v>
      </c>
      <c r="AI1090" s="77" t="s">
        <v>21</v>
      </c>
      <c r="AJ1090" s="77" t="s">
        <v>46</v>
      </c>
      <c r="AK1090" s="77" t="s">
        <v>1005</v>
      </c>
      <c r="AL1090" s="77" t="s">
        <v>1006</v>
      </c>
      <c r="AM1090" s="77" t="s">
        <v>227</v>
      </c>
      <c r="AN1090" s="77" t="s">
        <v>228</v>
      </c>
      <c r="AO1090" s="77" t="s">
        <v>2294</v>
      </c>
      <c r="AP1090" s="77" t="s">
        <v>2295</v>
      </c>
      <c r="AQ1090" s="77"/>
      <c r="AR1090" s="79">
        <f>COUNTIF('Jalon + top _horaire passage'!A:A,A1090)+IF(W1090&lt;&gt;"",COUNTIF('Jalon + top _horaire passage'!A:A,W1090),0)+IF(X1090&lt;&gt;"",COUNTIF('Jalon + top _horaire passage'!A:A,X1090),0)+IF(Y1090&lt;&gt;"",COUNTIF('Jalon + top _horaire passage'!A:A,Y1090),0)+IF(AA1090&lt;&gt;"",COUNTIF('Jalon + top _horaire passage'!A:A,AA1090),0)+IF(AB1090&lt;&gt;"",COUNTIF('Jalon + top _horaire passage'!A:A,AB1090),0)+IF(AD1090&lt;&gt;"",COUNTIF('Jalon + top _horaire passage'!A:A,AD1090),0)</f>
        <v>0</v>
      </c>
    </row>
    <row r="1091" spans="1:44" x14ac:dyDescent="0.3">
      <c r="A1091" s="77" t="s">
        <v>5752</v>
      </c>
      <c r="B1091" s="159" t="s">
        <v>12731</v>
      </c>
      <c r="C1091" s="78" t="s">
        <v>40</v>
      </c>
      <c r="D1091" s="77" t="s">
        <v>42</v>
      </c>
      <c r="E1091" s="77" t="s">
        <v>5752</v>
      </c>
      <c r="F1091" s="77" t="s">
        <v>12366</v>
      </c>
      <c r="G1091" s="77" t="s">
        <v>12367</v>
      </c>
      <c r="H1091" s="77" t="s">
        <v>44</v>
      </c>
      <c r="I1091" s="77" t="s">
        <v>39</v>
      </c>
      <c r="J1091" s="77" t="s">
        <v>571</v>
      </c>
      <c r="K1091" s="78" t="s">
        <v>34</v>
      </c>
      <c r="L1091" s="77" t="s">
        <v>98</v>
      </c>
      <c r="M1091" s="74" t="s">
        <v>12474</v>
      </c>
      <c r="N1091" s="74" t="s">
        <v>13</v>
      </c>
      <c r="O1091" s="159"/>
      <c r="P1091" s="77" t="s">
        <v>5753</v>
      </c>
      <c r="Q1091" s="77" t="s">
        <v>30</v>
      </c>
      <c r="R1091" s="77" t="s">
        <v>5752</v>
      </c>
      <c r="S1091" s="77"/>
      <c r="T1091" s="77" t="s">
        <v>9241</v>
      </c>
      <c r="U1091" s="77" t="s">
        <v>5754</v>
      </c>
      <c r="V1091" s="74" t="s">
        <v>216</v>
      </c>
      <c r="W1091" s="100"/>
      <c r="X1091" s="99"/>
      <c r="Y1091" s="99"/>
      <c r="Z1091" s="100"/>
      <c r="AA1091" s="99" t="s">
        <v>5757</v>
      </c>
      <c r="AB1091" s="99"/>
      <c r="AC1091" s="100" t="s">
        <v>5755</v>
      </c>
      <c r="AD1091" s="100" t="s">
        <v>5756</v>
      </c>
      <c r="AE1091" s="83"/>
      <c r="AF1091" s="54"/>
      <c r="AG1091" s="78" t="s">
        <v>12307</v>
      </c>
      <c r="AH1091" s="77" t="s">
        <v>20</v>
      </c>
      <c r="AI1091" s="77" t="s">
        <v>21</v>
      </c>
      <c r="AJ1091" s="77" t="s">
        <v>46</v>
      </c>
      <c r="AK1091" s="77" t="s">
        <v>47</v>
      </c>
      <c r="AL1091" s="77" t="s">
        <v>738</v>
      </c>
      <c r="AM1091" s="77" t="s">
        <v>25</v>
      </c>
      <c r="AN1091" s="77" t="s">
        <v>49</v>
      </c>
      <c r="AO1091" s="77" t="s">
        <v>1007</v>
      </c>
      <c r="AP1091" s="77" t="s">
        <v>1008</v>
      </c>
      <c r="AQ1091" s="77"/>
      <c r="AR1091" s="79">
        <f>COUNTIF('Jalon + top _horaire passage'!A:A,A1091)+IF(W1091&lt;&gt;"",COUNTIF('Jalon + top _horaire passage'!A:A,W1091),0)+IF(X1091&lt;&gt;"",COUNTIF('Jalon + top _horaire passage'!A:A,X1091),0)+IF(Y1091&lt;&gt;"",COUNTIF('Jalon + top _horaire passage'!A:A,Y1091),0)+IF(AA1091&lt;&gt;"",COUNTIF('Jalon + top _horaire passage'!A:A,AA1091),0)+IF(AB1091&lt;&gt;"",COUNTIF('Jalon + top _horaire passage'!A:A,AB1091),0)+IF(AD1091&lt;&gt;"",COUNTIF('Jalon + top _horaire passage'!A:A,AD1091),0)</f>
        <v>0</v>
      </c>
    </row>
    <row r="1092" spans="1:44" x14ac:dyDescent="0.3">
      <c r="A1092" s="77" t="s">
        <v>5758</v>
      </c>
      <c r="B1092" s="159" t="s">
        <v>12732</v>
      </c>
      <c r="C1092" s="78" t="s">
        <v>40</v>
      </c>
      <c r="D1092" s="77" t="s">
        <v>42</v>
      </c>
      <c r="E1092" s="77" t="s">
        <v>5758</v>
      </c>
      <c r="F1092" s="77" t="s">
        <v>12366</v>
      </c>
      <c r="G1092" s="77" t="s">
        <v>12367</v>
      </c>
      <c r="H1092" s="77" t="s">
        <v>44</v>
      </c>
      <c r="I1092" s="77" t="s">
        <v>39</v>
      </c>
      <c r="J1092" s="77" t="s">
        <v>571</v>
      </c>
      <c r="K1092" s="78" t="s">
        <v>34</v>
      </c>
      <c r="L1092" s="77" t="s">
        <v>98</v>
      </c>
      <c r="M1092" s="74" t="s">
        <v>12474</v>
      </c>
      <c r="N1092" s="74" t="s">
        <v>13</v>
      </c>
      <c r="O1092" s="159"/>
      <c r="P1092" s="77" t="s">
        <v>5759</v>
      </c>
      <c r="Q1092" s="77" t="s">
        <v>30</v>
      </c>
      <c r="R1092" s="77" t="s">
        <v>5758</v>
      </c>
      <c r="S1092" s="77"/>
      <c r="T1092" s="77" t="s">
        <v>9241</v>
      </c>
      <c r="U1092" s="77" t="s">
        <v>5760</v>
      </c>
      <c r="V1092" s="74" t="s">
        <v>216</v>
      </c>
      <c r="W1092" s="100"/>
      <c r="X1092" s="99"/>
      <c r="Y1092" s="99"/>
      <c r="Z1092" s="100"/>
      <c r="AA1092" s="99" t="s">
        <v>5763</v>
      </c>
      <c r="AB1092" s="99"/>
      <c r="AC1092" s="100" t="s">
        <v>5761</v>
      </c>
      <c r="AD1092" s="100" t="s">
        <v>5762</v>
      </c>
      <c r="AE1092" s="83"/>
      <c r="AF1092" s="54"/>
      <c r="AG1092" s="78" t="s">
        <v>12307</v>
      </c>
      <c r="AH1092" s="77" t="s">
        <v>20</v>
      </c>
      <c r="AI1092" s="77" t="s">
        <v>21</v>
      </c>
      <c r="AJ1092" s="77" t="s">
        <v>46</v>
      </c>
      <c r="AK1092" s="77" t="s">
        <v>47</v>
      </c>
      <c r="AL1092" s="77" t="s">
        <v>738</v>
      </c>
      <c r="AM1092" s="77" t="s">
        <v>25</v>
      </c>
      <c r="AN1092" s="77" t="s">
        <v>49</v>
      </c>
      <c r="AO1092" s="77" t="s">
        <v>1007</v>
      </c>
      <c r="AP1092" s="77" t="s">
        <v>1008</v>
      </c>
      <c r="AQ1092" s="77"/>
      <c r="AR1092" s="79">
        <f>COUNTIF('Jalon + top _horaire passage'!A:A,A1092)+IF(W1092&lt;&gt;"",COUNTIF('Jalon + top _horaire passage'!A:A,W1092),0)+IF(X1092&lt;&gt;"",COUNTIF('Jalon + top _horaire passage'!A:A,X1092),0)+IF(Y1092&lt;&gt;"",COUNTIF('Jalon + top _horaire passage'!A:A,Y1092),0)+IF(AA1092&lt;&gt;"",COUNTIF('Jalon + top _horaire passage'!A:A,AA1092),0)+IF(AB1092&lt;&gt;"",COUNTIF('Jalon + top _horaire passage'!A:A,AB1092),0)+IF(AD1092&lt;&gt;"",COUNTIF('Jalon + top _horaire passage'!A:A,AD1092),0)</f>
        <v>0</v>
      </c>
    </row>
    <row r="1093" spans="1:44" x14ac:dyDescent="0.3">
      <c r="A1093" s="77" t="s">
        <v>5764</v>
      </c>
      <c r="B1093" s="159" t="s">
        <v>12667</v>
      </c>
      <c r="C1093" s="78" t="s">
        <v>220</v>
      </c>
      <c r="D1093" s="77" t="s">
        <v>42</v>
      </c>
      <c r="E1093" s="77" t="s">
        <v>5764</v>
      </c>
      <c r="F1093" s="77" t="s">
        <v>5792</v>
      </c>
      <c r="G1093" s="77" t="s">
        <v>213</v>
      </c>
      <c r="H1093" s="77" t="s">
        <v>44</v>
      </c>
      <c r="I1093" s="77" t="s">
        <v>221</v>
      </c>
      <c r="J1093" s="77" t="s">
        <v>571</v>
      </c>
      <c r="K1093" s="78" t="s">
        <v>34</v>
      </c>
      <c r="L1093" s="77" t="s">
        <v>98</v>
      </c>
      <c r="M1093" s="74" t="s">
        <v>12474</v>
      </c>
      <c r="N1093" s="74" t="s">
        <v>13</v>
      </c>
      <c r="O1093" s="159"/>
      <c r="P1093" s="77" t="s">
        <v>5765</v>
      </c>
      <c r="Q1093" s="77" t="s">
        <v>35</v>
      </c>
      <c r="R1093" s="77" t="s">
        <v>5764</v>
      </c>
      <c r="S1093" s="77"/>
      <c r="T1093" s="77" t="s">
        <v>9241</v>
      </c>
      <c r="U1093" s="77" t="s">
        <v>9241</v>
      </c>
      <c r="V1093" s="74" t="s">
        <v>216</v>
      </c>
      <c r="W1093" s="100"/>
      <c r="X1093" s="99"/>
      <c r="Y1093" s="99"/>
      <c r="Z1093" s="100"/>
      <c r="AA1093" s="99"/>
      <c r="AB1093" s="99"/>
      <c r="AC1093" s="100" t="s">
        <v>5764</v>
      </c>
      <c r="AD1093" s="100" t="s">
        <v>5766</v>
      </c>
      <c r="AE1093" s="83"/>
      <c r="AF1093" s="54"/>
      <c r="AG1093" s="78" t="s">
        <v>12307</v>
      </c>
      <c r="AH1093" s="77" t="s">
        <v>222</v>
      </c>
      <c r="AI1093" s="77" t="s">
        <v>223</v>
      </c>
      <c r="AJ1093" s="77" t="s">
        <v>224</v>
      </c>
      <c r="AK1093" s="77" t="s">
        <v>225</v>
      </c>
      <c r="AL1093" s="77" t="s">
        <v>226</v>
      </c>
      <c r="AM1093" s="77" t="s">
        <v>227</v>
      </c>
      <c r="AN1093" s="77" t="s">
        <v>228</v>
      </c>
      <c r="AO1093" s="77" t="s">
        <v>229</v>
      </c>
      <c r="AP1093" s="77" t="s">
        <v>230</v>
      </c>
      <c r="AQ1093" s="77"/>
      <c r="AR1093" s="79">
        <f>COUNTIF('Jalon + top _horaire passage'!A:A,A1093)+IF(W1093&lt;&gt;"",COUNTIF('Jalon + top _horaire passage'!A:A,W1093),0)+IF(X1093&lt;&gt;"",COUNTIF('Jalon + top _horaire passage'!A:A,X1093),0)+IF(Y1093&lt;&gt;"",COUNTIF('Jalon + top _horaire passage'!A:A,Y1093),0)+IF(AA1093&lt;&gt;"",COUNTIF('Jalon + top _horaire passage'!A:A,AA1093),0)+IF(AB1093&lt;&gt;"",COUNTIF('Jalon + top _horaire passage'!A:A,AB1093),0)+IF(AD1093&lt;&gt;"",COUNTIF('Jalon + top _horaire passage'!A:A,AD1093),0)</f>
        <v>0</v>
      </c>
    </row>
    <row r="1094" spans="1:44" x14ac:dyDescent="0.3">
      <c r="A1094" s="77" t="s">
        <v>5767</v>
      </c>
      <c r="B1094" s="181" t="s">
        <v>12665</v>
      </c>
      <c r="C1094" s="78" t="s">
        <v>220</v>
      </c>
      <c r="D1094" s="77" t="s">
        <v>42</v>
      </c>
      <c r="E1094" s="77" t="s">
        <v>5767</v>
      </c>
      <c r="F1094" s="77" t="s">
        <v>5792</v>
      </c>
      <c r="G1094" s="77" t="s">
        <v>213</v>
      </c>
      <c r="H1094" s="77" t="s">
        <v>44</v>
      </c>
      <c r="I1094" s="77" t="s">
        <v>221</v>
      </c>
      <c r="J1094" s="77" t="s">
        <v>571</v>
      </c>
      <c r="K1094" s="78" t="s">
        <v>34</v>
      </c>
      <c r="L1094" s="77" t="s">
        <v>98</v>
      </c>
      <c r="M1094" s="74" t="s">
        <v>12474</v>
      </c>
      <c r="N1094" s="74" t="s">
        <v>13</v>
      </c>
      <c r="O1094" s="159"/>
      <c r="P1094" s="77" t="s">
        <v>5768</v>
      </c>
      <c r="Q1094" s="77" t="s">
        <v>35</v>
      </c>
      <c r="R1094" s="77" t="s">
        <v>5767</v>
      </c>
      <c r="S1094" s="77"/>
      <c r="T1094" s="77" t="s">
        <v>9241</v>
      </c>
      <c r="U1094" s="77" t="s">
        <v>9241</v>
      </c>
      <c r="V1094" s="74" t="s">
        <v>216</v>
      </c>
      <c r="W1094" s="100"/>
      <c r="X1094" s="99"/>
      <c r="Y1094" s="99"/>
      <c r="Z1094" s="100"/>
      <c r="AA1094" s="99"/>
      <c r="AB1094" s="99"/>
      <c r="AC1094" s="100" t="s">
        <v>5767</v>
      </c>
      <c r="AD1094" s="100" t="s">
        <v>5769</v>
      </c>
      <c r="AE1094" s="83"/>
      <c r="AF1094" s="54"/>
      <c r="AG1094" s="78" t="s">
        <v>12307</v>
      </c>
      <c r="AH1094" s="77" t="s">
        <v>222</v>
      </c>
      <c r="AI1094" s="77" t="s">
        <v>223</v>
      </c>
      <c r="AJ1094" s="77" t="s">
        <v>224</v>
      </c>
      <c r="AK1094" s="77" t="s">
        <v>225</v>
      </c>
      <c r="AL1094" s="77" t="s">
        <v>226</v>
      </c>
      <c r="AM1094" s="77" t="s">
        <v>227</v>
      </c>
      <c r="AN1094" s="77" t="s">
        <v>228</v>
      </c>
      <c r="AO1094" s="77" t="s">
        <v>229</v>
      </c>
      <c r="AP1094" s="77" t="s">
        <v>230</v>
      </c>
      <c r="AQ1094" s="77"/>
      <c r="AR1094" s="79">
        <f>COUNTIF('Jalon + top _horaire passage'!A:A,A1094)+IF(W1094&lt;&gt;"",COUNTIF('Jalon + top _horaire passage'!A:A,W1094),0)+IF(X1094&lt;&gt;"",COUNTIF('Jalon + top _horaire passage'!A:A,X1094),0)+IF(Y1094&lt;&gt;"",COUNTIF('Jalon + top _horaire passage'!A:A,Y1094),0)+IF(AA1094&lt;&gt;"",COUNTIF('Jalon + top _horaire passage'!A:A,AA1094),0)+IF(AB1094&lt;&gt;"",COUNTIF('Jalon + top _horaire passage'!A:A,AB1094),0)+IF(AD1094&lt;&gt;"",COUNTIF('Jalon + top _horaire passage'!A:A,AD1094),0)</f>
        <v>0</v>
      </c>
    </row>
    <row r="1095" spans="1:44" x14ac:dyDescent="0.3">
      <c r="A1095" s="77" t="s">
        <v>5770</v>
      </c>
      <c r="B1095" s="159" t="s">
        <v>12666</v>
      </c>
      <c r="C1095" s="78" t="s">
        <v>220</v>
      </c>
      <c r="D1095" s="77" t="s">
        <v>42</v>
      </c>
      <c r="E1095" s="77" t="s">
        <v>5770</v>
      </c>
      <c r="F1095" s="77" t="s">
        <v>5792</v>
      </c>
      <c r="G1095" s="77" t="s">
        <v>213</v>
      </c>
      <c r="H1095" s="77" t="s">
        <v>44</v>
      </c>
      <c r="I1095" s="77" t="s">
        <v>221</v>
      </c>
      <c r="J1095" s="77" t="s">
        <v>571</v>
      </c>
      <c r="K1095" s="78" t="s">
        <v>34</v>
      </c>
      <c r="L1095" s="77" t="s">
        <v>98</v>
      </c>
      <c r="M1095" s="74" t="s">
        <v>12474</v>
      </c>
      <c r="N1095" s="74" t="s">
        <v>13</v>
      </c>
      <c r="O1095" s="159"/>
      <c r="P1095" s="77" t="s">
        <v>5771</v>
      </c>
      <c r="Q1095" s="77" t="s">
        <v>35</v>
      </c>
      <c r="R1095" s="77" t="s">
        <v>5770</v>
      </c>
      <c r="S1095" s="77"/>
      <c r="T1095" s="77" t="s">
        <v>9241</v>
      </c>
      <c r="U1095" s="77" t="s">
        <v>9241</v>
      </c>
      <c r="V1095" s="74" t="s">
        <v>216</v>
      </c>
      <c r="W1095" s="100"/>
      <c r="X1095" s="99"/>
      <c r="Y1095" s="99"/>
      <c r="Z1095" s="100"/>
      <c r="AA1095" s="99"/>
      <c r="AB1095" s="99"/>
      <c r="AC1095" s="100" t="s">
        <v>5770</v>
      </c>
      <c r="AD1095" s="100" t="s">
        <v>5772</v>
      </c>
      <c r="AE1095" s="83"/>
      <c r="AF1095" s="54"/>
      <c r="AG1095" s="78" t="s">
        <v>12307</v>
      </c>
      <c r="AH1095" s="77" t="s">
        <v>222</v>
      </c>
      <c r="AI1095" s="77" t="s">
        <v>223</v>
      </c>
      <c r="AJ1095" s="77" t="s">
        <v>224</v>
      </c>
      <c r="AK1095" s="77" t="s">
        <v>225</v>
      </c>
      <c r="AL1095" s="77" t="s">
        <v>226</v>
      </c>
      <c r="AM1095" s="77" t="s">
        <v>227</v>
      </c>
      <c r="AN1095" s="77" t="s">
        <v>228</v>
      </c>
      <c r="AO1095" s="77" t="s">
        <v>229</v>
      </c>
      <c r="AP1095" s="77" t="s">
        <v>230</v>
      </c>
      <c r="AQ1095" s="77"/>
      <c r="AR1095" s="79">
        <f>COUNTIF('Jalon + top _horaire passage'!A:A,A1095)+IF(W1095&lt;&gt;"",COUNTIF('Jalon + top _horaire passage'!A:A,W1095),0)+IF(X1095&lt;&gt;"",COUNTIF('Jalon + top _horaire passage'!A:A,X1095),0)+IF(Y1095&lt;&gt;"",COUNTIF('Jalon + top _horaire passage'!A:A,Y1095),0)+IF(AA1095&lt;&gt;"",COUNTIF('Jalon + top _horaire passage'!A:A,AA1095),0)+IF(AB1095&lt;&gt;"",COUNTIF('Jalon + top _horaire passage'!A:A,AB1095),0)+IF(AD1095&lt;&gt;"",COUNTIF('Jalon + top _horaire passage'!A:A,AD1095),0)</f>
        <v>0</v>
      </c>
    </row>
    <row r="1096" spans="1:44" x14ac:dyDescent="0.3">
      <c r="A1096" s="77" t="s">
        <v>5773</v>
      </c>
      <c r="B1096" s="159" t="s">
        <v>12666</v>
      </c>
      <c r="C1096" s="78" t="s">
        <v>220</v>
      </c>
      <c r="D1096" s="77" t="s">
        <v>42</v>
      </c>
      <c r="E1096" s="77" t="s">
        <v>5773</v>
      </c>
      <c r="F1096" s="77" t="s">
        <v>5792</v>
      </c>
      <c r="G1096" s="77" t="s">
        <v>213</v>
      </c>
      <c r="H1096" s="77" t="s">
        <v>44</v>
      </c>
      <c r="I1096" s="77" t="s">
        <v>221</v>
      </c>
      <c r="J1096" s="77" t="s">
        <v>571</v>
      </c>
      <c r="K1096" s="78" t="s">
        <v>34</v>
      </c>
      <c r="L1096" s="77" t="s">
        <v>98</v>
      </c>
      <c r="M1096" s="74" t="s">
        <v>12474</v>
      </c>
      <c r="N1096" s="74" t="s">
        <v>13</v>
      </c>
      <c r="O1096" s="159"/>
      <c r="P1096" s="77" t="s">
        <v>5774</v>
      </c>
      <c r="Q1096" s="77" t="s">
        <v>35</v>
      </c>
      <c r="R1096" s="77" t="s">
        <v>5773</v>
      </c>
      <c r="S1096" s="77"/>
      <c r="T1096" s="77" t="s">
        <v>9241</v>
      </c>
      <c r="U1096" s="77" t="s">
        <v>9241</v>
      </c>
      <c r="V1096" s="74" t="s">
        <v>216</v>
      </c>
      <c r="W1096" s="100"/>
      <c r="X1096" s="99"/>
      <c r="Y1096" s="99"/>
      <c r="Z1096" s="100"/>
      <c r="AA1096" s="99"/>
      <c r="AB1096" s="99"/>
      <c r="AC1096" s="100" t="s">
        <v>5773</v>
      </c>
      <c r="AD1096" s="100" t="s">
        <v>5775</v>
      </c>
      <c r="AE1096" s="83"/>
      <c r="AF1096" s="54"/>
      <c r="AG1096" s="78" t="s">
        <v>12307</v>
      </c>
      <c r="AH1096" s="77" t="s">
        <v>222</v>
      </c>
      <c r="AI1096" s="77" t="s">
        <v>223</v>
      </c>
      <c r="AJ1096" s="77" t="s">
        <v>224</v>
      </c>
      <c r="AK1096" s="77" t="s">
        <v>225</v>
      </c>
      <c r="AL1096" s="77" t="s">
        <v>226</v>
      </c>
      <c r="AM1096" s="77" t="s">
        <v>227</v>
      </c>
      <c r="AN1096" s="77" t="s">
        <v>228</v>
      </c>
      <c r="AO1096" s="77" t="s">
        <v>229</v>
      </c>
      <c r="AP1096" s="77" t="s">
        <v>230</v>
      </c>
      <c r="AQ1096" s="77"/>
      <c r="AR1096" s="79">
        <f>COUNTIF('Jalon + top _horaire passage'!A:A,A1096)+IF(W1096&lt;&gt;"",COUNTIF('Jalon + top _horaire passage'!A:A,W1096),0)+IF(X1096&lt;&gt;"",COUNTIF('Jalon + top _horaire passage'!A:A,X1096),0)+IF(Y1096&lt;&gt;"",COUNTIF('Jalon + top _horaire passage'!A:A,Y1096),0)+IF(AA1096&lt;&gt;"",COUNTIF('Jalon + top _horaire passage'!A:A,AA1096),0)+IF(AB1096&lt;&gt;"",COUNTIF('Jalon + top _horaire passage'!A:A,AB1096),0)+IF(AD1096&lt;&gt;"",COUNTIF('Jalon + top _horaire passage'!A:A,AD1096),0)</f>
        <v>0</v>
      </c>
    </row>
    <row r="1097" spans="1:44" x14ac:dyDescent="0.3">
      <c r="A1097" s="77" t="s">
        <v>5776</v>
      </c>
      <c r="B1097" s="159" t="s">
        <v>12666</v>
      </c>
      <c r="C1097" s="78" t="s">
        <v>220</v>
      </c>
      <c r="D1097" s="77" t="s">
        <v>42</v>
      </c>
      <c r="E1097" s="77" t="s">
        <v>5776</v>
      </c>
      <c r="F1097" s="77" t="s">
        <v>5792</v>
      </c>
      <c r="G1097" s="77" t="s">
        <v>213</v>
      </c>
      <c r="H1097" s="77" t="s">
        <v>44</v>
      </c>
      <c r="I1097" s="77" t="s">
        <v>221</v>
      </c>
      <c r="J1097" s="77" t="s">
        <v>571</v>
      </c>
      <c r="K1097" s="78" t="s">
        <v>34</v>
      </c>
      <c r="L1097" s="77" t="s">
        <v>98</v>
      </c>
      <c r="M1097" s="74" t="s">
        <v>12474</v>
      </c>
      <c r="N1097" s="74" t="s">
        <v>13</v>
      </c>
      <c r="O1097" s="159"/>
      <c r="P1097" s="77" t="s">
        <v>5777</v>
      </c>
      <c r="Q1097" s="77" t="s">
        <v>35</v>
      </c>
      <c r="R1097" s="77" t="s">
        <v>5776</v>
      </c>
      <c r="S1097" s="77"/>
      <c r="T1097" s="77" t="s">
        <v>9241</v>
      </c>
      <c r="U1097" s="77" t="s">
        <v>9241</v>
      </c>
      <c r="V1097" s="74" t="s">
        <v>216</v>
      </c>
      <c r="W1097" s="100"/>
      <c r="X1097" s="99"/>
      <c r="Y1097" s="99"/>
      <c r="Z1097" s="100"/>
      <c r="AA1097" s="99"/>
      <c r="AB1097" s="99"/>
      <c r="AC1097" s="100" t="s">
        <v>5776</v>
      </c>
      <c r="AD1097" s="100" t="s">
        <v>5778</v>
      </c>
      <c r="AE1097" s="83"/>
      <c r="AF1097" s="54"/>
      <c r="AG1097" s="78" t="s">
        <v>12307</v>
      </c>
      <c r="AH1097" s="77" t="s">
        <v>222</v>
      </c>
      <c r="AI1097" s="77" t="s">
        <v>223</v>
      </c>
      <c r="AJ1097" s="77" t="s">
        <v>224</v>
      </c>
      <c r="AK1097" s="77" t="s">
        <v>225</v>
      </c>
      <c r="AL1097" s="77" t="s">
        <v>226</v>
      </c>
      <c r="AM1097" s="77" t="s">
        <v>227</v>
      </c>
      <c r="AN1097" s="77" t="s">
        <v>228</v>
      </c>
      <c r="AO1097" s="77" t="s">
        <v>229</v>
      </c>
      <c r="AP1097" s="77" t="s">
        <v>230</v>
      </c>
      <c r="AQ1097" s="77"/>
      <c r="AR1097" s="79">
        <f>COUNTIF('Jalon + top _horaire passage'!A:A,A1097)+IF(W1097&lt;&gt;"",COUNTIF('Jalon + top _horaire passage'!A:A,W1097),0)+IF(X1097&lt;&gt;"",COUNTIF('Jalon + top _horaire passage'!A:A,X1097),0)+IF(Y1097&lt;&gt;"",COUNTIF('Jalon + top _horaire passage'!A:A,Y1097),0)+IF(AA1097&lt;&gt;"",COUNTIF('Jalon + top _horaire passage'!A:A,AA1097),0)+IF(AB1097&lt;&gt;"",COUNTIF('Jalon + top _horaire passage'!A:A,AB1097),0)+IF(AD1097&lt;&gt;"",COUNTIF('Jalon + top _horaire passage'!A:A,AD1097),0)</f>
        <v>0</v>
      </c>
    </row>
    <row r="1098" spans="1:44" x14ac:dyDescent="0.3">
      <c r="A1098" s="77" t="s">
        <v>5779</v>
      </c>
      <c r="B1098" s="159" t="s">
        <v>12627</v>
      </c>
      <c r="C1098" s="78" t="s">
        <v>220</v>
      </c>
      <c r="D1098" s="77" t="s">
        <v>42</v>
      </c>
      <c r="E1098" s="77" t="s">
        <v>5779</v>
      </c>
      <c r="F1098" s="77" t="s">
        <v>5792</v>
      </c>
      <c r="G1098" s="77" t="s">
        <v>213</v>
      </c>
      <c r="H1098" s="77" t="s">
        <v>44</v>
      </c>
      <c r="I1098" s="77" t="s">
        <v>221</v>
      </c>
      <c r="J1098" s="77" t="s">
        <v>571</v>
      </c>
      <c r="K1098" s="78" t="s">
        <v>34</v>
      </c>
      <c r="L1098" s="77" t="s">
        <v>98</v>
      </c>
      <c r="M1098" s="74" t="s">
        <v>12474</v>
      </c>
      <c r="N1098" s="74" t="s">
        <v>13</v>
      </c>
      <c r="O1098" s="159"/>
      <c r="P1098" s="77" t="s">
        <v>5780</v>
      </c>
      <c r="Q1098" s="77" t="s">
        <v>35</v>
      </c>
      <c r="R1098" s="77" t="s">
        <v>5779</v>
      </c>
      <c r="S1098" s="77"/>
      <c r="T1098" s="77" t="s">
        <v>9241</v>
      </c>
      <c r="U1098" s="77" t="s">
        <v>9241</v>
      </c>
      <c r="V1098" s="74" t="s">
        <v>216</v>
      </c>
      <c r="W1098" s="100"/>
      <c r="X1098" s="99"/>
      <c r="Y1098" s="99"/>
      <c r="Z1098" s="100"/>
      <c r="AA1098" s="99"/>
      <c r="AB1098" s="99"/>
      <c r="AC1098" s="100" t="s">
        <v>5779</v>
      </c>
      <c r="AD1098" s="100" t="s">
        <v>5781</v>
      </c>
      <c r="AE1098" s="83"/>
      <c r="AF1098" s="54"/>
      <c r="AG1098" s="78" t="s">
        <v>12307</v>
      </c>
      <c r="AH1098" s="77" t="s">
        <v>222</v>
      </c>
      <c r="AI1098" s="77" t="s">
        <v>223</v>
      </c>
      <c r="AJ1098" s="77" t="s">
        <v>224</v>
      </c>
      <c r="AK1098" s="77" t="s">
        <v>225</v>
      </c>
      <c r="AL1098" s="77" t="s">
        <v>226</v>
      </c>
      <c r="AM1098" s="77" t="s">
        <v>227</v>
      </c>
      <c r="AN1098" s="77" t="s">
        <v>228</v>
      </c>
      <c r="AO1098" s="77" t="s">
        <v>229</v>
      </c>
      <c r="AP1098" s="77" t="s">
        <v>230</v>
      </c>
      <c r="AQ1098" s="77"/>
      <c r="AR1098" s="79">
        <f>COUNTIF('Jalon + top _horaire passage'!A:A,A1098)+IF(W1098&lt;&gt;"",COUNTIF('Jalon + top _horaire passage'!A:A,W1098),0)+IF(X1098&lt;&gt;"",COUNTIF('Jalon + top _horaire passage'!A:A,X1098),0)+IF(Y1098&lt;&gt;"",COUNTIF('Jalon + top _horaire passage'!A:A,Y1098),0)+IF(AA1098&lt;&gt;"",COUNTIF('Jalon + top _horaire passage'!A:A,AA1098),0)+IF(AB1098&lt;&gt;"",COUNTIF('Jalon + top _horaire passage'!A:A,AB1098),0)+IF(AD1098&lt;&gt;"",COUNTIF('Jalon + top _horaire passage'!A:A,AD1098),0)</f>
        <v>0</v>
      </c>
    </row>
    <row r="1099" spans="1:44" x14ac:dyDescent="0.3">
      <c r="A1099" s="77" t="s">
        <v>5783</v>
      </c>
      <c r="B1099" s="159" t="s">
        <v>12627</v>
      </c>
      <c r="C1099" s="78" t="s">
        <v>829</v>
      </c>
      <c r="D1099" s="77" t="s">
        <v>42</v>
      </c>
      <c r="E1099" s="77" t="s">
        <v>5782</v>
      </c>
      <c r="F1099" s="77" t="s">
        <v>12350</v>
      </c>
      <c r="G1099" s="77" t="s">
        <v>12351</v>
      </c>
      <c r="H1099" s="77" t="s">
        <v>44</v>
      </c>
      <c r="I1099" s="77" t="s">
        <v>221</v>
      </c>
      <c r="J1099" s="77" t="s">
        <v>19</v>
      </c>
      <c r="K1099" s="78" t="s">
        <v>34</v>
      </c>
      <c r="L1099" s="77" t="s">
        <v>15</v>
      </c>
      <c r="M1099" s="74" t="s">
        <v>12473</v>
      </c>
      <c r="N1099" s="74" t="s">
        <v>13</v>
      </c>
      <c r="O1099" s="159"/>
      <c r="P1099" s="77" t="s">
        <v>5784</v>
      </c>
      <c r="Q1099" s="77" t="s">
        <v>6797</v>
      </c>
      <c r="R1099" s="77" t="s">
        <v>5783</v>
      </c>
      <c r="S1099" s="77"/>
      <c r="T1099" s="77"/>
      <c r="U1099" s="82" t="s">
        <v>10850</v>
      </c>
      <c r="V1099" s="74" t="s">
        <v>97</v>
      </c>
      <c r="W1099" s="100"/>
      <c r="X1099" s="99"/>
      <c r="Y1099" s="99"/>
      <c r="Z1099" s="100" t="s">
        <v>10850</v>
      </c>
      <c r="AA1099" s="99" t="s">
        <v>5787</v>
      </c>
      <c r="AB1099" s="99"/>
      <c r="AC1099" s="100" t="s">
        <v>5785</v>
      </c>
      <c r="AD1099" s="100" t="s">
        <v>5786</v>
      </c>
      <c r="AE1099" s="83"/>
      <c r="AF1099" s="54" t="s">
        <v>12029</v>
      </c>
      <c r="AG1099" s="78" t="s">
        <v>10998</v>
      </c>
      <c r="AH1099" s="77" t="s">
        <v>222</v>
      </c>
      <c r="AI1099" s="77" t="s">
        <v>830</v>
      </c>
      <c r="AJ1099" s="77" t="s">
        <v>831</v>
      </c>
      <c r="AK1099" s="77" t="s">
        <v>832</v>
      </c>
      <c r="AL1099" s="77" t="s">
        <v>833</v>
      </c>
      <c r="AM1099" s="77" t="s">
        <v>227</v>
      </c>
      <c r="AN1099" s="77" t="s">
        <v>834</v>
      </c>
      <c r="AO1099" s="77" t="s">
        <v>835</v>
      </c>
      <c r="AP1099" s="77" t="s">
        <v>836</v>
      </c>
      <c r="AQ1099" s="77"/>
      <c r="AR1099" s="79">
        <f>COUNTIF('Jalon + top _horaire passage'!A:A,A1099)+IF(W1099&lt;&gt;"",COUNTIF('Jalon + top _horaire passage'!A:A,W1099),0)+IF(X1099&lt;&gt;"",COUNTIF('Jalon + top _horaire passage'!A:A,X1099),0)+IF(Y1099&lt;&gt;"",COUNTIF('Jalon + top _horaire passage'!A:A,Y1099),0)+IF(AA1099&lt;&gt;"",COUNTIF('Jalon + top _horaire passage'!A:A,AA1099),0)+IF(AB1099&lt;&gt;"",COUNTIF('Jalon + top _horaire passage'!A:A,AB1099),0)+IF(AD1099&lt;&gt;"",COUNTIF('Jalon + top _horaire passage'!A:A,AD1099),0)</f>
        <v>0</v>
      </c>
    </row>
    <row r="1100" spans="1:44" x14ac:dyDescent="0.3">
      <c r="A1100" s="77" t="s">
        <v>5788</v>
      </c>
      <c r="B1100" s="159" t="s">
        <v>12627</v>
      </c>
      <c r="C1100" s="78" t="s">
        <v>829</v>
      </c>
      <c r="D1100" s="77" t="s">
        <v>42</v>
      </c>
      <c r="E1100" s="77" t="s">
        <v>5782</v>
      </c>
      <c r="F1100" s="77" t="s">
        <v>12350</v>
      </c>
      <c r="G1100" s="77" t="s">
        <v>12351</v>
      </c>
      <c r="H1100" s="77" t="s">
        <v>44</v>
      </c>
      <c r="I1100" s="77" t="s">
        <v>221</v>
      </c>
      <c r="J1100" s="77" t="s">
        <v>19</v>
      </c>
      <c r="K1100" s="78" t="s">
        <v>34</v>
      </c>
      <c r="L1100" s="77" t="s">
        <v>15</v>
      </c>
      <c r="M1100" s="74" t="s">
        <v>12473</v>
      </c>
      <c r="N1100" s="74" t="s">
        <v>13</v>
      </c>
      <c r="O1100" s="159"/>
      <c r="P1100" s="77" t="s">
        <v>5784</v>
      </c>
      <c r="Q1100" s="77" t="s">
        <v>6797</v>
      </c>
      <c r="R1100" s="77" t="s">
        <v>5788</v>
      </c>
      <c r="S1100" s="77"/>
      <c r="T1100" s="77"/>
      <c r="U1100" s="82" t="s">
        <v>10850</v>
      </c>
      <c r="V1100" s="74" t="s">
        <v>97</v>
      </c>
      <c r="W1100" s="100"/>
      <c r="X1100" s="99"/>
      <c r="Y1100" s="99"/>
      <c r="Z1100" s="100" t="s">
        <v>10850</v>
      </c>
      <c r="AA1100" s="99" t="s">
        <v>5787</v>
      </c>
      <c r="AB1100" s="99"/>
      <c r="AC1100" s="100" t="s">
        <v>5789</v>
      </c>
      <c r="AD1100" s="100" t="s">
        <v>5790</v>
      </c>
      <c r="AE1100" s="83"/>
      <c r="AF1100" s="54" t="s">
        <v>12029</v>
      </c>
      <c r="AG1100" s="78" t="s">
        <v>10998</v>
      </c>
      <c r="AH1100" s="77" t="s">
        <v>222</v>
      </c>
      <c r="AI1100" s="77" t="s">
        <v>830</v>
      </c>
      <c r="AJ1100" s="77" t="s">
        <v>831</v>
      </c>
      <c r="AK1100" s="77" t="s">
        <v>832</v>
      </c>
      <c r="AL1100" s="77" t="s">
        <v>833</v>
      </c>
      <c r="AM1100" s="77" t="s">
        <v>227</v>
      </c>
      <c r="AN1100" s="77" t="s">
        <v>834</v>
      </c>
      <c r="AO1100" s="77" t="s">
        <v>835</v>
      </c>
      <c r="AP1100" s="77" t="s">
        <v>836</v>
      </c>
      <c r="AQ1100" s="77"/>
      <c r="AR1100" s="79">
        <f>COUNTIF('Jalon + top _horaire passage'!A:A,A1100)+IF(W1100&lt;&gt;"",COUNTIF('Jalon + top _horaire passage'!A:A,W1100),0)+IF(X1100&lt;&gt;"",COUNTIF('Jalon + top _horaire passage'!A:A,X1100),0)+IF(Y1100&lt;&gt;"",COUNTIF('Jalon + top _horaire passage'!A:A,Y1100),0)+IF(AA1100&lt;&gt;"",COUNTIF('Jalon + top _horaire passage'!A:A,AA1100),0)+IF(AB1100&lt;&gt;"",COUNTIF('Jalon + top _horaire passage'!A:A,AB1100),0)+IF(AD1100&lt;&gt;"",COUNTIF('Jalon + top _horaire passage'!A:A,AD1100),0)</f>
        <v>0</v>
      </c>
    </row>
    <row r="1101" spans="1:44" x14ac:dyDescent="0.3">
      <c r="A1101" s="77" t="s">
        <v>5791</v>
      </c>
      <c r="B1101" s="175" t="s">
        <v>12668</v>
      </c>
      <c r="C1101" s="78" t="s">
        <v>892</v>
      </c>
      <c r="D1101" s="77" t="s">
        <v>42</v>
      </c>
      <c r="E1101" s="77" t="s">
        <v>5791</v>
      </c>
      <c r="F1101" s="77" t="s">
        <v>5792</v>
      </c>
      <c r="G1101" s="77" t="s">
        <v>213</v>
      </c>
      <c r="H1101" s="77" t="s">
        <v>44</v>
      </c>
      <c r="I1101" s="77" t="s">
        <v>221</v>
      </c>
      <c r="J1101" s="77" t="s">
        <v>19</v>
      </c>
      <c r="K1101" s="78" t="s">
        <v>34</v>
      </c>
      <c r="L1101" s="77" t="s">
        <v>98</v>
      </c>
      <c r="M1101" s="74" t="s">
        <v>12474</v>
      </c>
      <c r="N1101" s="74" t="s">
        <v>13</v>
      </c>
      <c r="O1101" s="159"/>
      <c r="P1101" s="77" t="s">
        <v>5793</v>
      </c>
      <c r="Q1101" s="77" t="s">
        <v>35</v>
      </c>
      <c r="R1101" s="77" t="s">
        <v>5791</v>
      </c>
      <c r="S1101" s="77"/>
      <c r="T1101" s="77" t="s">
        <v>9241</v>
      </c>
      <c r="U1101" s="77" t="s">
        <v>5791</v>
      </c>
      <c r="V1101" s="74" t="s">
        <v>216</v>
      </c>
      <c r="W1101" s="100"/>
      <c r="X1101" s="99"/>
      <c r="Y1101" s="99"/>
      <c r="Z1101" s="100"/>
      <c r="AA1101" s="99" t="s">
        <v>5794</v>
      </c>
      <c r="AB1101" s="99"/>
      <c r="AC1101" s="100" t="s">
        <v>5795</v>
      </c>
      <c r="AD1101" s="100" t="s">
        <v>5796</v>
      </c>
      <c r="AE1101" s="83"/>
      <c r="AF1101" s="54"/>
      <c r="AG1101" s="78" t="s">
        <v>12307</v>
      </c>
      <c r="AH1101" s="77" t="s">
        <v>222</v>
      </c>
      <c r="AI1101" s="77" t="s">
        <v>223</v>
      </c>
      <c r="AJ1101" s="77" t="s">
        <v>224</v>
      </c>
      <c r="AK1101" s="77" t="s">
        <v>225</v>
      </c>
      <c r="AL1101" s="77" t="s">
        <v>226</v>
      </c>
      <c r="AM1101" s="77" t="s">
        <v>227</v>
      </c>
      <c r="AN1101" s="77" t="s">
        <v>228</v>
      </c>
      <c r="AO1101" s="77" t="s">
        <v>229</v>
      </c>
      <c r="AP1101" s="77" t="s">
        <v>230</v>
      </c>
      <c r="AQ1101" s="77"/>
      <c r="AR1101" s="79">
        <f>COUNTIF('Jalon + top _horaire passage'!A:A,A1101)+IF(W1101&lt;&gt;"",COUNTIF('Jalon + top _horaire passage'!A:A,W1101),0)+IF(X1101&lt;&gt;"",COUNTIF('Jalon + top _horaire passage'!A:A,X1101),0)+IF(Y1101&lt;&gt;"",COUNTIF('Jalon + top _horaire passage'!A:A,Y1101),0)+IF(AA1101&lt;&gt;"",COUNTIF('Jalon + top _horaire passage'!A:A,AA1101),0)+IF(AB1101&lt;&gt;"",COUNTIF('Jalon + top _horaire passage'!A:A,AB1101),0)+IF(AD1101&lt;&gt;"",COUNTIF('Jalon + top _horaire passage'!A:A,AD1101),0)</f>
        <v>0</v>
      </c>
    </row>
    <row r="1102" spans="1:44" x14ac:dyDescent="0.3">
      <c r="A1102" s="77" t="s">
        <v>5797</v>
      </c>
      <c r="B1102" s="159" t="s">
        <v>12669</v>
      </c>
      <c r="C1102" s="78" t="s">
        <v>892</v>
      </c>
      <c r="D1102" s="77" t="s">
        <v>42</v>
      </c>
      <c r="E1102" s="77" t="s">
        <v>5797</v>
      </c>
      <c r="F1102" s="77" t="s">
        <v>5792</v>
      </c>
      <c r="G1102" s="77" t="s">
        <v>213</v>
      </c>
      <c r="H1102" s="77" t="s">
        <v>44</v>
      </c>
      <c r="I1102" s="77" t="s">
        <v>221</v>
      </c>
      <c r="J1102" s="77" t="s">
        <v>571</v>
      </c>
      <c r="K1102" s="78" t="s">
        <v>34</v>
      </c>
      <c r="L1102" s="77" t="s">
        <v>98</v>
      </c>
      <c r="M1102" s="74" t="s">
        <v>12474</v>
      </c>
      <c r="N1102" s="74" t="s">
        <v>13</v>
      </c>
      <c r="O1102" s="159"/>
      <c r="P1102" s="77" t="s">
        <v>5798</v>
      </c>
      <c r="Q1102" s="77" t="s">
        <v>35</v>
      </c>
      <c r="R1102" s="77" t="s">
        <v>5797</v>
      </c>
      <c r="S1102" s="77"/>
      <c r="T1102" s="77" t="s">
        <v>9241</v>
      </c>
      <c r="U1102" s="77" t="s">
        <v>9241</v>
      </c>
      <c r="V1102" s="74" t="s">
        <v>216</v>
      </c>
      <c r="W1102" s="100"/>
      <c r="X1102" s="99"/>
      <c r="Y1102" s="99"/>
      <c r="Z1102" s="100"/>
      <c r="AA1102" s="99"/>
      <c r="AB1102" s="99"/>
      <c r="AC1102" s="100" t="s">
        <v>5797</v>
      </c>
      <c r="AD1102" s="100" t="s">
        <v>5799</v>
      </c>
      <c r="AE1102" s="83"/>
      <c r="AF1102" s="54"/>
      <c r="AG1102" s="78" t="s">
        <v>12307</v>
      </c>
      <c r="AH1102" s="77" t="s">
        <v>222</v>
      </c>
      <c r="AI1102" s="77" t="s">
        <v>223</v>
      </c>
      <c r="AJ1102" s="77" t="s">
        <v>224</v>
      </c>
      <c r="AK1102" s="77" t="s">
        <v>225</v>
      </c>
      <c r="AL1102" s="77" t="s">
        <v>226</v>
      </c>
      <c r="AM1102" s="77" t="s">
        <v>227</v>
      </c>
      <c r="AN1102" s="77" t="s">
        <v>228</v>
      </c>
      <c r="AO1102" s="77" t="s">
        <v>229</v>
      </c>
      <c r="AP1102" s="77" t="s">
        <v>230</v>
      </c>
      <c r="AQ1102" s="77"/>
      <c r="AR1102" s="79">
        <f>COUNTIF('Jalon + top _horaire passage'!A:A,A1102)+IF(W1102&lt;&gt;"",COUNTIF('Jalon + top _horaire passage'!A:A,W1102),0)+IF(X1102&lt;&gt;"",COUNTIF('Jalon + top _horaire passage'!A:A,X1102),0)+IF(Y1102&lt;&gt;"",COUNTIF('Jalon + top _horaire passage'!A:A,Y1102),0)+IF(AA1102&lt;&gt;"",COUNTIF('Jalon + top _horaire passage'!A:A,AA1102),0)+IF(AB1102&lt;&gt;"",COUNTIF('Jalon + top _horaire passage'!A:A,AB1102),0)+IF(AD1102&lt;&gt;"",COUNTIF('Jalon + top _horaire passage'!A:A,AD1102),0)</f>
        <v>0</v>
      </c>
    </row>
    <row r="1103" spans="1:44" x14ac:dyDescent="0.3">
      <c r="A1103" s="77" t="s">
        <v>5800</v>
      </c>
      <c r="B1103" s="159" t="s">
        <v>12829</v>
      </c>
      <c r="C1103" s="78" t="s">
        <v>220</v>
      </c>
      <c r="D1103" s="77" t="s">
        <v>42</v>
      </c>
      <c r="E1103" s="77" t="s">
        <v>5800</v>
      </c>
      <c r="F1103" s="77" t="s">
        <v>12403</v>
      </c>
      <c r="G1103" s="77" t="s">
        <v>4720</v>
      </c>
      <c r="H1103" s="77" t="s">
        <v>44</v>
      </c>
      <c r="I1103" s="77" t="s">
        <v>221</v>
      </c>
      <c r="J1103" s="77" t="s">
        <v>19</v>
      </c>
      <c r="K1103" s="78" t="s">
        <v>34</v>
      </c>
      <c r="L1103" s="77" t="s">
        <v>98</v>
      </c>
      <c r="M1103" s="74" t="s">
        <v>12474</v>
      </c>
      <c r="N1103" s="74" t="s">
        <v>13</v>
      </c>
      <c r="O1103" s="159"/>
      <c r="P1103" s="77" t="s">
        <v>5801</v>
      </c>
      <c r="Q1103" s="77" t="s">
        <v>30</v>
      </c>
      <c r="R1103" s="77" t="s">
        <v>5800</v>
      </c>
      <c r="S1103" s="77"/>
      <c r="T1103" s="77"/>
      <c r="U1103" s="77" t="s">
        <v>11135</v>
      </c>
      <c r="V1103" s="74" t="s">
        <v>97</v>
      </c>
      <c r="W1103" s="100"/>
      <c r="X1103" s="99"/>
      <c r="Y1103" s="99"/>
      <c r="Z1103" s="100"/>
      <c r="AA1103" s="99" t="s">
        <v>5804</v>
      </c>
      <c r="AB1103" s="99"/>
      <c r="AC1103" s="100" t="s">
        <v>5802</v>
      </c>
      <c r="AD1103" s="100" t="s">
        <v>5803</v>
      </c>
      <c r="AE1103" s="83"/>
      <c r="AF1103" s="54"/>
      <c r="AG1103" s="78" t="s">
        <v>10997</v>
      </c>
      <c r="AH1103" s="77" t="s">
        <v>222</v>
      </c>
      <c r="AI1103" s="77" t="s">
        <v>223</v>
      </c>
      <c r="AJ1103" s="77" t="s">
        <v>224</v>
      </c>
      <c r="AK1103" s="77" t="s">
        <v>225</v>
      </c>
      <c r="AL1103" s="77" t="s">
        <v>226</v>
      </c>
      <c r="AM1103" s="77" t="s">
        <v>227</v>
      </c>
      <c r="AN1103" s="77" t="s">
        <v>228</v>
      </c>
      <c r="AO1103" s="77" t="s">
        <v>229</v>
      </c>
      <c r="AP1103" s="77" t="s">
        <v>230</v>
      </c>
      <c r="AQ1103" s="77"/>
      <c r="AR1103" s="79">
        <f>COUNTIF('Jalon + top _horaire passage'!A:A,A1103)+IF(W1103&lt;&gt;"",COUNTIF('Jalon + top _horaire passage'!A:A,W1103),0)+IF(X1103&lt;&gt;"",COUNTIF('Jalon + top _horaire passage'!A:A,X1103),0)+IF(Y1103&lt;&gt;"",COUNTIF('Jalon + top _horaire passage'!A:A,Y1103),0)+IF(AA1103&lt;&gt;"",COUNTIF('Jalon + top _horaire passage'!A:A,AA1103),0)+IF(AB1103&lt;&gt;"",COUNTIF('Jalon + top _horaire passage'!A:A,AB1103),0)+IF(AD1103&lt;&gt;"",COUNTIF('Jalon + top _horaire passage'!A:A,AD1103),0)</f>
        <v>0</v>
      </c>
    </row>
    <row r="1104" spans="1:44" x14ac:dyDescent="0.3">
      <c r="A1104" s="77" t="s">
        <v>5805</v>
      </c>
      <c r="B1104" s="159" t="s">
        <v>5806</v>
      </c>
      <c r="C1104" s="78" t="s">
        <v>220</v>
      </c>
      <c r="D1104" s="77" t="s">
        <v>9</v>
      </c>
      <c r="E1104" s="77" t="s">
        <v>5805</v>
      </c>
      <c r="F1104" s="77" t="s">
        <v>5792</v>
      </c>
      <c r="G1104" s="77" t="s">
        <v>213</v>
      </c>
      <c r="H1104" s="77" t="s">
        <v>44</v>
      </c>
      <c r="I1104" s="77" t="s">
        <v>221</v>
      </c>
      <c r="J1104" s="77" t="s">
        <v>571</v>
      </c>
      <c r="K1104" s="78" t="s">
        <v>18</v>
      </c>
      <c r="L1104" s="77" t="s">
        <v>98</v>
      </c>
      <c r="M1104" s="74" t="s">
        <v>12474</v>
      </c>
      <c r="N1104" s="74" t="s">
        <v>10986</v>
      </c>
      <c r="O1104" s="159"/>
      <c r="P1104" s="77" t="s">
        <v>5807</v>
      </c>
      <c r="Q1104" s="77" t="s">
        <v>30</v>
      </c>
      <c r="R1104" s="77" t="s">
        <v>5805</v>
      </c>
      <c r="S1104" s="77"/>
      <c r="T1104" s="77" t="s">
        <v>9241</v>
      </c>
      <c r="U1104" s="77" t="s">
        <v>5808</v>
      </c>
      <c r="V1104" s="74" t="s">
        <v>216</v>
      </c>
      <c r="W1104" s="100"/>
      <c r="X1104" s="99"/>
      <c r="Y1104" s="99"/>
      <c r="Z1104" s="100"/>
      <c r="AA1104" s="99" t="s">
        <v>5811</v>
      </c>
      <c r="AB1104" s="99"/>
      <c r="AC1104" s="100" t="s">
        <v>5809</v>
      </c>
      <c r="AD1104" s="100" t="s">
        <v>5810</v>
      </c>
      <c r="AE1104" s="83"/>
      <c r="AF1104" s="54"/>
      <c r="AG1104" s="78" t="s">
        <v>12307</v>
      </c>
      <c r="AH1104" s="77" t="s">
        <v>222</v>
      </c>
      <c r="AI1104" s="77" t="s">
        <v>223</v>
      </c>
      <c r="AJ1104" s="77" t="s">
        <v>224</v>
      </c>
      <c r="AK1104" s="77" t="s">
        <v>225</v>
      </c>
      <c r="AL1104" s="77" t="s">
        <v>226</v>
      </c>
      <c r="AM1104" s="77" t="s">
        <v>227</v>
      </c>
      <c r="AN1104" s="77" t="s">
        <v>228</v>
      </c>
      <c r="AO1104" s="77" t="s">
        <v>229</v>
      </c>
      <c r="AP1104" s="77" t="s">
        <v>230</v>
      </c>
      <c r="AQ1104" s="77"/>
      <c r="AR1104" s="79">
        <f>COUNTIF('Jalon + top _horaire passage'!A:A,A1104)+IF(W1104&lt;&gt;"",COUNTIF('Jalon + top _horaire passage'!A:A,W1104),0)+IF(X1104&lt;&gt;"",COUNTIF('Jalon + top _horaire passage'!A:A,X1104),0)+IF(Y1104&lt;&gt;"",COUNTIF('Jalon + top _horaire passage'!A:A,Y1104),0)+IF(AA1104&lt;&gt;"",COUNTIF('Jalon + top _horaire passage'!A:A,AA1104),0)+IF(AB1104&lt;&gt;"",COUNTIF('Jalon + top _horaire passage'!A:A,AB1104),0)+IF(AD1104&lt;&gt;"",COUNTIF('Jalon + top _horaire passage'!A:A,AD1104),0)</f>
        <v>0</v>
      </c>
    </row>
    <row r="1105" spans="1:44" x14ac:dyDescent="0.3">
      <c r="A1105" s="77" t="s">
        <v>5812</v>
      </c>
      <c r="B1105" s="159" t="s">
        <v>12670</v>
      </c>
      <c r="C1105" s="78" t="s">
        <v>220</v>
      </c>
      <c r="D1105" s="77" t="s">
        <v>42</v>
      </c>
      <c r="E1105" s="77" t="s">
        <v>5812</v>
      </c>
      <c r="F1105" s="77" t="s">
        <v>5792</v>
      </c>
      <c r="G1105" s="77" t="s">
        <v>213</v>
      </c>
      <c r="H1105" s="77" t="s">
        <v>44</v>
      </c>
      <c r="I1105" s="77" t="s">
        <v>221</v>
      </c>
      <c r="J1105" s="77" t="s">
        <v>571</v>
      </c>
      <c r="K1105" s="78" t="s">
        <v>34</v>
      </c>
      <c r="L1105" s="77" t="s">
        <v>98</v>
      </c>
      <c r="M1105" s="74" t="s">
        <v>12474</v>
      </c>
      <c r="N1105" s="74" t="s">
        <v>13</v>
      </c>
      <c r="O1105" s="159"/>
      <c r="P1105" s="77" t="s">
        <v>5813</v>
      </c>
      <c r="Q1105" s="77" t="s">
        <v>35</v>
      </c>
      <c r="R1105" s="77" t="s">
        <v>5812</v>
      </c>
      <c r="S1105" s="77"/>
      <c r="T1105" s="77" t="s">
        <v>9241</v>
      </c>
      <c r="U1105" s="77" t="s">
        <v>11050</v>
      </c>
      <c r="V1105" s="74" t="s">
        <v>216</v>
      </c>
      <c r="W1105" s="100"/>
      <c r="X1105" s="99"/>
      <c r="Y1105" s="99"/>
      <c r="Z1105" s="100"/>
      <c r="AA1105" s="99" t="s">
        <v>5816</v>
      </c>
      <c r="AB1105" s="99"/>
      <c r="AC1105" s="100" t="s">
        <v>5814</v>
      </c>
      <c r="AD1105" s="100" t="s">
        <v>5815</v>
      </c>
      <c r="AE1105" s="83"/>
      <c r="AF1105" s="54"/>
      <c r="AG1105" s="78" t="s">
        <v>12307</v>
      </c>
      <c r="AH1105" s="77" t="s">
        <v>222</v>
      </c>
      <c r="AI1105" s="77" t="s">
        <v>223</v>
      </c>
      <c r="AJ1105" s="77" t="s">
        <v>224</v>
      </c>
      <c r="AK1105" s="77" t="s">
        <v>225</v>
      </c>
      <c r="AL1105" s="77" t="s">
        <v>226</v>
      </c>
      <c r="AM1105" s="77" t="s">
        <v>227</v>
      </c>
      <c r="AN1105" s="77" t="s">
        <v>228</v>
      </c>
      <c r="AO1105" s="77" t="s">
        <v>229</v>
      </c>
      <c r="AP1105" s="77" t="s">
        <v>230</v>
      </c>
      <c r="AQ1105" s="77"/>
      <c r="AR1105" s="79">
        <f>COUNTIF('Jalon + top _horaire passage'!A:A,A1105)+IF(W1105&lt;&gt;"",COUNTIF('Jalon + top _horaire passage'!A:A,W1105),0)+IF(X1105&lt;&gt;"",COUNTIF('Jalon + top _horaire passage'!A:A,X1105),0)+IF(Y1105&lt;&gt;"",COUNTIF('Jalon + top _horaire passage'!A:A,Y1105),0)+IF(AA1105&lt;&gt;"",COUNTIF('Jalon + top _horaire passage'!A:A,AA1105),0)+IF(AB1105&lt;&gt;"",COUNTIF('Jalon + top _horaire passage'!A:A,AB1105),0)+IF(AD1105&lt;&gt;"",COUNTIF('Jalon + top _horaire passage'!A:A,AD1105),0)</f>
        <v>0</v>
      </c>
    </row>
    <row r="1106" spans="1:44" ht="21" x14ac:dyDescent="0.4">
      <c r="A1106" s="77" t="s">
        <v>5817</v>
      </c>
      <c r="B1106" s="159" t="s">
        <v>12671</v>
      </c>
      <c r="C1106" s="78" t="s">
        <v>220</v>
      </c>
      <c r="D1106" s="77" t="s">
        <v>42</v>
      </c>
      <c r="E1106" s="77" t="s">
        <v>5817</v>
      </c>
      <c r="F1106" s="77" t="s">
        <v>5792</v>
      </c>
      <c r="G1106" s="77" t="s">
        <v>213</v>
      </c>
      <c r="H1106" s="77" t="s">
        <v>44</v>
      </c>
      <c r="I1106" s="77" t="s">
        <v>221</v>
      </c>
      <c r="J1106" s="77" t="s">
        <v>571</v>
      </c>
      <c r="K1106" s="78" t="s">
        <v>34</v>
      </c>
      <c r="L1106" s="77" t="s">
        <v>98</v>
      </c>
      <c r="M1106" s="74" t="s">
        <v>12474</v>
      </c>
      <c r="N1106" s="74" t="s">
        <v>13</v>
      </c>
      <c r="O1106" s="159"/>
      <c r="P1106" s="77" t="s">
        <v>5818</v>
      </c>
      <c r="Q1106" s="77" t="s">
        <v>35</v>
      </c>
      <c r="R1106" s="77" t="s">
        <v>5817</v>
      </c>
      <c r="S1106" s="77"/>
      <c r="T1106" s="77" t="s">
        <v>9241</v>
      </c>
      <c r="U1106" s="77" t="s">
        <v>11046</v>
      </c>
      <c r="V1106" s="74" t="s">
        <v>216</v>
      </c>
      <c r="W1106" s="100"/>
      <c r="X1106" s="99"/>
      <c r="Y1106" s="99"/>
      <c r="Z1106" s="100"/>
      <c r="AA1106" s="99" t="s">
        <v>5821</v>
      </c>
      <c r="AB1106" s="99"/>
      <c r="AC1106" s="100" t="s">
        <v>5819</v>
      </c>
      <c r="AD1106" s="100" t="s">
        <v>5820</v>
      </c>
      <c r="AE1106" s="83"/>
      <c r="AF1106" s="54"/>
      <c r="AG1106" s="78" t="s">
        <v>12307</v>
      </c>
      <c r="AH1106" s="77" t="s">
        <v>222</v>
      </c>
      <c r="AI1106" s="77" t="s">
        <v>223</v>
      </c>
      <c r="AJ1106" s="77" t="s">
        <v>224</v>
      </c>
      <c r="AK1106" s="77" t="s">
        <v>225</v>
      </c>
      <c r="AL1106" s="77" t="s">
        <v>226</v>
      </c>
      <c r="AM1106" s="77" t="s">
        <v>227</v>
      </c>
      <c r="AN1106" s="77" t="s">
        <v>228</v>
      </c>
      <c r="AO1106" s="77" t="s">
        <v>229</v>
      </c>
      <c r="AP1106" s="77" t="s">
        <v>230</v>
      </c>
      <c r="AQ1106" s="77"/>
      <c r="AR1106" s="79">
        <f>COUNTIF('Jalon + top _horaire passage'!A:A,A1106)+IF(W1106&lt;&gt;"",COUNTIF('Jalon + top _horaire passage'!A:A,W1106),0)+IF(X1106&lt;&gt;"",COUNTIF('Jalon + top _horaire passage'!A:A,X1106),0)+IF(Y1106&lt;&gt;"",COUNTIF('Jalon + top _horaire passage'!A:A,Y1106),0)+IF(AA1106&lt;&gt;"",COUNTIF('Jalon + top _horaire passage'!A:A,AA1106),0)+IF(AB1106&lt;&gt;"",COUNTIF('Jalon + top _horaire passage'!A:A,AB1106),0)+IF(AD1106&lt;&gt;"",COUNTIF('Jalon + top _horaire passage'!A:A,AD1106),0)</f>
        <v>0</v>
      </c>
    </row>
    <row r="1107" spans="1:44" x14ac:dyDescent="0.3">
      <c r="A1107" s="77" t="s">
        <v>5822</v>
      </c>
      <c r="B1107" s="159" t="s">
        <v>12673</v>
      </c>
      <c r="C1107" s="78" t="s">
        <v>220</v>
      </c>
      <c r="D1107" s="77" t="s">
        <v>42</v>
      </c>
      <c r="E1107" s="77" t="s">
        <v>5822</v>
      </c>
      <c r="F1107" s="77" t="s">
        <v>5792</v>
      </c>
      <c r="G1107" s="77" t="s">
        <v>213</v>
      </c>
      <c r="H1107" s="77" t="s">
        <v>44</v>
      </c>
      <c r="I1107" s="77" t="s">
        <v>221</v>
      </c>
      <c r="J1107" s="77" t="s">
        <v>571</v>
      </c>
      <c r="K1107" s="78" t="s">
        <v>34</v>
      </c>
      <c r="L1107" s="77" t="s">
        <v>98</v>
      </c>
      <c r="M1107" s="74" t="s">
        <v>12474</v>
      </c>
      <c r="N1107" s="74" t="s">
        <v>13</v>
      </c>
      <c r="O1107" s="159"/>
      <c r="P1107" s="77" t="s">
        <v>5823</v>
      </c>
      <c r="Q1107" s="77" t="s">
        <v>35</v>
      </c>
      <c r="R1107" s="77" t="s">
        <v>5822</v>
      </c>
      <c r="S1107" s="77"/>
      <c r="T1107" s="77" t="s">
        <v>9241</v>
      </c>
      <c r="U1107" s="77" t="s">
        <v>11051</v>
      </c>
      <c r="V1107" s="74" t="s">
        <v>216</v>
      </c>
      <c r="W1107" s="100"/>
      <c r="X1107" s="99"/>
      <c r="Y1107" s="99"/>
      <c r="Z1107" s="100"/>
      <c r="AA1107" s="99" t="s">
        <v>5826</v>
      </c>
      <c r="AB1107" s="99"/>
      <c r="AC1107" s="100" t="s">
        <v>5824</v>
      </c>
      <c r="AD1107" s="100" t="s">
        <v>5825</v>
      </c>
      <c r="AE1107" s="83"/>
      <c r="AF1107" s="54"/>
      <c r="AG1107" s="78" t="s">
        <v>12307</v>
      </c>
      <c r="AH1107" s="77" t="s">
        <v>222</v>
      </c>
      <c r="AI1107" s="77" t="s">
        <v>223</v>
      </c>
      <c r="AJ1107" s="77" t="s">
        <v>224</v>
      </c>
      <c r="AK1107" s="77" t="s">
        <v>225</v>
      </c>
      <c r="AL1107" s="77" t="s">
        <v>226</v>
      </c>
      <c r="AM1107" s="77" t="s">
        <v>227</v>
      </c>
      <c r="AN1107" s="77" t="s">
        <v>228</v>
      </c>
      <c r="AO1107" s="77" t="s">
        <v>229</v>
      </c>
      <c r="AP1107" s="77" t="s">
        <v>230</v>
      </c>
      <c r="AQ1107" s="77"/>
      <c r="AR1107" s="79">
        <f>COUNTIF('Jalon + top _horaire passage'!A:A,A1107)+IF(W1107&lt;&gt;"",COUNTIF('Jalon + top _horaire passage'!A:A,W1107),0)+IF(X1107&lt;&gt;"",COUNTIF('Jalon + top _horaire passage'!A:A,X1107),0)+IF(Y1107&lt;&gt;"",COUNTIF('Jalon + top _horaire passage'!A:A,Y1107),0)+IF(AA1107&lt;&gt;"",COUNTIF('Jalon + top _horaire passage'!A:A,AA1107),0)+IF(AB1107&lt;&gt;"",COUNTIF('Jalon + top _horaire passage'!A:A,AB1107),0)+IF(AD1107&lt;&gt;"",COUNTIF('Jalon + top _horaire passage'!A:A,AD1107),0)</f>
        <v>0</v>
      </c>
    </row>
    <row r="1108" spans="1:44" x14ac:dyDescent="0.3">
      <c r="A1108" s="77" t="s">
        <v>5827</v>
      </c>
      <c r="B1108" s="159" t="s">
        <v>12672</v>
      </c>
      <c r="C1108" s="78" t="s">
        <v>220</v>
      </c>
      <c r="D1108" s="77" t="s">
        <v>42</v>
      </c>
      <c r="E1108" s="77" t="s">
        <v>5827</v>
      </c>
      <c r="F1108" s="77" t="s">
        <v>5792</v>
      </c>
      <c r="G1108" s="77" t="s">
        <v>213</v>
      </c>
      <c r="H1108" s="77" t="s">
        <v>44</v>
      </c>
      <c r="I1108" s="77" t="s">
        <v>221</v>
      </c>
      <c r="J1108" s="77" t="s">
        <v>571</v>
      </c>
      <c r="K1108" s="78" t="s">
        <v>34</v>
      </c>
      <c r="L1108" s="77" t="s">
        <v>98</v>
      </c>
      <c r="M1108" s="74" t="s">
        <v>12474</v>
      </c>
      <c r="N1108" s="74" t="s">
        <v>13</v>
      </c>
      <c r="O1108" s="159"/>
      <c r="P1108" s="77" t="s">
        <v>5828</v>
      </c>
      <c r="Q1108" s="77" t="s">
        <v>35</v>
      </c>
      <c r="R1108" s="77" t="s">
        <v>5827</v>
      </c>
      <c r="S1108" s="77"/>
      <c r="T1108" s="77" t="s">
        <v>9241</v>
      </c>
      <c r="U1108" s="77" t="s">
        <v>5827</v>
      </c>
      <c r="V1108" s="74" t="s">
        <v>216</v>
      </c>
      <c r="W1108" s="100"/>
      <c r="X1108" s="99"/>
      <c r="Y1108" s="99"/>
      <c r="Z1108" s="100"/>
      <c r="AA1108" s="99" t="s">
        <v>5831</v>
      </c>
      <c r="AB1108" s="99"/>
      <c r="AC1108" s="100" t="s">
        <v>5829</v>
      </c>
      <c r="AD1108" s="100" t="s">
        <v>5830</v>
      </c>
      <c r="AE1108" s="83"/>
      <c r="AF1108" s="54"/>
      <c r="AG1108" s="78" t="s">
        <v>12307</v>
      </c>
      <c r="AH1108" s="77" t="s">
        <v>222</v>
      </c>
      <c r="AI1108" s="77" t="s">
        <v>223</v>
      </c>
      <c r="AJ1108" s="77" t="s">
        <v>224</v>
      </c>
      <c r="AK1108" s="77" t="s">
        <v>225</v>
      </c>
      <c r="AL1108" s="77" t="s">
        <v>226</v>
      </c>
      <c r="AM1108" s="77" t="s">
        <v>227</v>
      </c>
      <c r="AN1108" s="77" t="s">
        <v>228</v>
      </c>
      <c r="AO1108" s="77" t="s">
        <v>229</v>
      </c>
      <c r="AP1108" s="77" t="s">
        <v>230</v>
      </c>
      <c r="AQ1108" s="77"/>
      <c r="AR1108" s="79">
        <f>COUNTIF('Jalon + top _horaire passage'!A:A,A1108)+IF(W1108&lt;&gt;"",COUNTIF('Jalon + top _horaire passage'!A:A,W1108),0)+IF(X1108&lt;&gt;"",COUNTIF('Jalon + top _horaire passage'!A:A,X1108),0)+IF(Y1108&lt;&gt;"",COUNTIF('Jalon + top _horaire passage'!A:A,Y1108),0)+IF(AA1108&lt;&gt;"",COUNTIF('Jalon + top _horaire passage'!A:A,AA1108),0)+IF(AB1108&lt;&gt;"",COUNTIF('Jalon + top _horaire passage'!A:A,AB1108),0)+IF(AD1108&lt;&gt;"",COUNTIF('Jalon + top _horaire passage'!A:A,AD1108),0)</f>
        <v>0</v>
      </c>
    </row>
    <row r="1109" spans="1:44" x14ac:dyDescent="0.3">
      <c r="A1109" s="77" t="s">
        <v>5832</v>
      </c>
      <c r="B1109" s="159" t="s">
        <v>12676</v>
      </c>
      <c r="C1109" s="78" t="s">
        <v>220</v>
      </c>
      <c r="D1109" s="77" t="s">
        <v>42</v>
      </c>
      <c r="E1109" s="77" t="s">
        <v>5832</v>
      </c>
      <c r="F1109" s="77" t="s">
        <v>5792</v>
      </c>
      <c r="G1109" s="77" t="s">
        <v>213</v>
      </c>
      <c r="H1109" s="77" t="s">
        <v>44</v>
      </c>
      <c r="I1109" s="77" t="s">
        <v>221</v>
      </c>
      <c r="J1109" s="77" t="s">
        <v>571</v>
      </c>
      <c r="K1109" s="78" t="s">
        <v>34</v>
      </c>
      <c r="L1109" s="77" t="s">
        <v>98</v>
      </c>
      <c r="M1109" s="74" t="s">
        <v>12474</v>
      </c>
      <c r="N1109" s="74" t="s">
        <v>13</v>
      </c>
      <c r="O1109" s="159"/>
      <c r="P1109" s="77" t="s">
        <v>5833</v>
      </c>
      <c r="Q1109" s="77" t="s">
        <v>35</v>
      </c>
      <c r="R1109" s="77" t="s">
        <v>5832</v>
      </c>
      <c r="S1109" s="77"/>
      <c r="T1109" s="77" t="s">
        <v>9241</v>
      </c>
      <c r="U1109" s="77" t="s">
        <v>5832</v>
      </c>
      <c r="V1109" s="74" t="s">
        <v>216</v>
      </c>
      <c r="W1109" s="100"/>
      <c r="X1109" s="99"/>
      <c r="Y1109" s="99"/>
      <c r="Z1109" s="100"/>
      <c r="AA1109" s="99" t="s">
        <v>5836</v>
      </c>
      <c r="AB1109" s="99"/>
      <c r="AC1109" s="100" t="s">
        <v>5834</v>
      </c>
      <c r="AD1109" s="100" t="s">
        <v>5835</v>
      </c>
      <c r="AE1109" s="83"/>
      <c r="AF1109" s="54"/>
      <c r="AG1109" s="78" t="s">
        <v>12307</v>
      </c>
      <c r="AH1109" s="77" t="s">
        <v>222</v>
      </c>
      <c r="AI1109" s="77" t="s">
        <v>223</v>
      </c>
      <c r="AJ1109" s="77" t="s">
        <v>224</v>
      </c>
      <c r="AK1109" s="77" t="s">
        <v>225</v>
      </c>
      <c r="AL1109" s="77" t="s">
        <v>226</v>
      </c>
      <c r="AM1109" s="77" t="s">
        <v>227</v>
      </c>
      <c r="AN1109" s="77" t="s">
        <v>228</v>
      </c>
      <c r="AO1109" s="77" t="s">
        <v>229</v>
      </c>
      <c r="AP1109" s="77" t="s">
        <v>230</v>
      </c>
      <c r="AQ1109" s="77"/>
      <c r="AR1109" s="79">
        <f>COUNTIF('Jalon + top _horaire passage'!A:A,A1109)+IF(W1109&lt;&gt;"",COUNTIF('Jalon + top _horaire passage'!A:A,W1109),0)+IF(X1109&lt;&gt;"",COUNTIF('Jalon + top _horaire passage'!A:A,X1109),0)+IF(Y1109&lt;&gt;"",COUNTIF('Jalon + top _horaire passage'!A:A,Y1109),0)+IF(AA1109&lt;&gt;"",COUNTIF('Jalon + top _horaire passage'!A:A,AA1109),0)+IF(AB1109&lt;&gt;"",COUNTIF('Jalon + top _horaire passage'!A:A,AB1109),0)+IF(AD1109&lt;&gt;"",COUNTIF('Jalon + top _horaire passage'!A:A,AD1109),0)</f>
        <v>0</v>
      </c>
    </row>
    <row r="1110" spans="1:44" x14ac:dyDescent="0.3">
      <c r="A1110" s="77" t="s">
        <v>5837</v>
      </c>
      <c r="B1110" s="159" t="s">
        <v>12680</v>
      </c>
      <c r="C1110" s="78" t="s">
        <v>220</v>
      </c>
      <c r="D1110" s="77" t="s">
        <v>42</v>
      </c>
      <c r="E1110" s="77" t="s">
        <v>5837</v>
      </c>
      <c r="F1110" s="77" t="s">
        <v>5792</v>
      </c>
      <c r="G1110" s="77" t="s">
        <v>213</v>
      </c>
      <c r="H1110" s="77" t="s">
        <v>44</v>
      </c>
      <c r="I1110" s="77" t="s">
        <v>221</v>
      </c>
      <c r="J1110" s="77" t="s">
        <v>571</v>
      </c>
      <c r="K1110" s="78" t="s">
        <v>34</v>
      </c>
      <c r="L1110" s="77" t="s">
        <v>98</v>
      </c>
      <c r="M1110" s="74" t="s">
        <v>12474</v>
      </c>
      <c r="N1110" s="74" t="s">
        <v>13</v>
      </c>
      <c r="O1110" s="159"/>
      <c r="P1110" s="77" t="s">
        <v>5838</v>
      </c>
      <c r="Q1110" s="77" t="s">
        <v>35</v>
      </c>
      <c r="R1110" s="77" t="s">
        <v>5837</v>
      </c>
      <c r="S1110" s="77"/>
      <c r="T1110" s="77" t="s">
        <v>9241</v>
      </c>
      <c r="U1110" s="77" t="s">
        <v>5837</v>
      </c>
      <c r="V1110" s="74" t="s">
        <v>216</v>
      </c>
      <c r="W1110" s="100"/>
      <c r="X1110" s="99"/>
      <c r="Y1110" s="99"/>
      <c r="Z1110" s="100"/>
      <c r="AA1110" s="99" t="s">
        <v>5841</v>
      </c>
      <c r="AB1110" s="99"/>
      <c r="AC1110" s="100" t="s">
        <v>5839</v>
      </c>
      <c r="AD1110" s="100" t="s">
        <v>5840</v>
      </c>
      <c r="AE1110" s="83"/>
      <c r="AF1110" s="54"/>
      <c r="AG1110" s="78" t="s">
        <v>12307</v>
      </c>
      <c r="AH1110" s="77" t="s">
        <v>222</v>
      </c>
      <c r="AI1110" s="77" t="s">
        <v>223</v>
      </c>
      <c r="AJ1110" s="77" t="s">
        <v>224</v>
      </c>
      <c r="AK1110" s="77" t="s">
        <v>225</v>
      </c>
      <c r="AL1110" s="77" t="s">
        <v>226</v>
      </c>
      <c r="AM1110" s="77" t="s">
        <v>227</v>
      </c>
      <c r="AN1110" s="77" t="s">
        <v>228</v>
      </c>
      <c r="AO1110" s="77" t="s">
        <v>229</v>
      </c>
      <c r="AP1110" s="77" t="s">
        <v>230</v>
      </c>
      <c r="AQ1110" s="77"/>
      <c r="AR1110" s="79">
        <f>COUNTIF('Jalon + top _horaire passage'!A:A,A1110)+IF(W1110&lt;&gt;"",COUNTIF('Jalon + top _horaire passage'!A:A,W1110),0)+IF(X1110&lt;&gt;"",COUNTIF('Jalon + top _horaire passage'!A:A,X1110),0)+IF(Y1110&lt;&gt;"",COUNTIF('Jalon + top _horaire passage'!A:A,Y1110),0)+IF(AA1110&lt;&gt;"",COUNTIF('Jalon + top _horaire passage'!A:A,AA1110),0)+IF(AB1110&lt;&gt;"",COUNTIF('Jalon + top _horaire passage'!A:A,AB1110),0)+IF(AD1110&lt;&gt;"",COUNTIF('Jalon + top _horaire passage'!A:A,AD1110),0)</f>
        <v>0</v>
      </c>
    </row>
    <row r="1111" spans="1:44" x14ac:dyDescent="0.3">
      <c r="A1111" s="77" t="s">
        <v>5842</v>
      </c>
      <c r="B1111" s="159" t="s">
        <v>12679</v>
      </c>
      <c r="C1111" s="78" t="s">
        <v>220</v>
      </c>
      <c r="D1111" s="77" t="s">
        <v>42</v>
      </c>
      <c r="E1111" s="77" t="s">
        <v>5842</v>
      </c>
      <c r="F1111" s="77" t="s">
        <v>5792</v>
      </c>
      <c r="G1111" s="77" t="s">
        <v>213</v>
      </c>
      <c r="H1111" s="77" t="s">
        <v>44</v>
      </c>
      <c r="I1111" s="77" t="s">
        <v>221</v>
      </c>
      <c r="J1111" s="77" t="s">
        <v>571</v>
      </c>
      <c r="K1111" s="78" t="s">
        <v>34</v>
      </c>
      <c r="L1111" s="77" t="s">
        <v>98</v>
      </c>
      <c r="M1111" s="74" t="s">
        <v>12474</v>
      </c>
      <c r="N1111" s="74" t="s">
        <v>13</v>
      </c>
      <c r="O1111" s="159"/>
      <c r="P1111" s="77" t="s">
        <v>5843</v>
      </c>
      <c r="Q1111" s="77" t="s">
        <v>35</v>
      </c>
      <c r="R1111" s="77" t="s">
        <v>5842</v>
      </c>
      <c r="S1111" s="77"/>
      <c r="T1111" s="77" t="s">
        <v>9241</v>
      </c>
      <c r="U1111" s="77" t="s">
        <v>11052</v>
      </c>
      <c r="V1111" s="74" t="s">
        <v>216</v>
      </c>
      <c r="W1111" s="100"/>
      <c r="X1111" s="99"/>
      <c r="Y1111" s="99"/>
      <c r="Z1111" s="100"/>
      <c r="AA1111" s="99" t="s">
        <v>5846</v>
      </c>
      <c r="AB1111" s="99"/>
      <c r="AC1111" s="100" t="s">
        <v>5844</v>
      </c>
      <c r="AD1111" s="100" t="s">
        <v>5845</v>
      </c>
      <c r="AE1111" s="83"/>
      <c r="AF1111" s="54"/>
      <c r="AG1111" s="78" t="s">
        <v>12307</v>
      </c>
      <c r="AH1111" s="77" t="s">
        <v>222</v>
      </c>
      <c r="AI1111" s="77" t="s">
        <v>223</v>
      </c>
      <c r="AJ1111" s="77" t="s">
        <v>224</v>
      </c>
      <c r="AK1111" s="77" t="s">
        <v>225</v>
      </c>
      <c r="AL1111" s="77" t="s">
        <v>226</v>
      </c>
      <c r="AM1111" s="77" t="s">
        <v>227</v>
      </c>
      <c r="AN1111" s="77" t="s">
        <v>228</v>
      </c>
      <c r="AO1111" s="77" t="s">
        <v>229</v>
      </c>
      <c r="AP1111" s="77" t="s">
        <v>230</v>
      </c>
      <c r="AQ1111" s="77"/>
      <c r="AR1111" s="79">
        <f>COUNTIF('Jalon + top _horaire passage'!A:A,A1111)+IF(W1111&lt;&gt;"",COUNTIF('Jalon + top _horaire passage'!A:A,W1111),0)+IF(X1111&lt;&gt;"",COUNTIF('Jalon + top _horaire passage'!A:A,X1111),0)+IF(Y1111&lt;&gt;"",COUNTIF('Jalon + top _horaire passage'!A:A,Y1111),0)+IF(AA1111&lt;&gt;"",COUNTIF('Jalon + top _horaire passage'!A:A,AA1111),0)+IF(AB1111&lt;&gt;"",COUNTIF('Jalon + top _horaire passage'!A:A,AB1111),0)+IF(AD1111&lt;&gt;"",COUNTIF('Jalon + top _horaire passage'!A:A,AD1111),0)</f>
        <v>0</v>
      </c>
    </row>
    <row r="1112" spans="1:44" x14ac:dyDescent="0.3">
      <c r="A1112" s="77" t="s">
        <v>5847</v>
      </c>
      <c r="B1112" s="159" t="s">
        <v>12678</v>
      </c>
      <c r="C1112" s="78" t="s">
        <v>220</v>
      </c>
      <c r="D1112" s="77" t="s">
        <v>42</v>
      </c>
      <c r="E1112" s="77" t="s">
        <v>5847</v>
      </c>
      <c r="F1112" s="77" t="s">
        <v>5792</v>
      </c>
      <c r="G1112" s="77" t="s">
        <v>213</v>
      </c>
      <c r="H1112" s="77" t="s">
        <v>44</v>
      </c>
      <c r="I1112" s="77" t="s">
        <v>221</v>
      </c>
      <c r="J1112" s="77" t="s">
        <v>571</v>
      </c>
      <c r="K1112" s="78" t="s">
        <v>34</v>
      </c>
      <c r="L1112" s="77" t="s">
        <v>98</v>
      </c>
      <c r="M1112" s="74" t="s">
        <v>12474</v>
      </c>
      <c r="N1112" s="74" t="s">
        <v>13</v>
      </c>
      <c r="O1112" s="159"/>
      <c r="P1112" s="77" t="s">
        <v>5848</v>
      </c>
      <c r="Q1112" s="77" t="s">
        <v>35</v>
      </c>
      <c r="R1112" s="77" t="s">
        <v>5847</v>
      </c>
      <c r="S1112" s="77"/>
      <c r="T1112" s="77" t="s">
        <v>9241</v>
      </c>
      <c r="U1112" s="77" t="s">
        <v>5847</v>
      </c>
      <c r="V1112" s="74" t="s">
        <v>216</v>
      </c>
      <c r="W1112" s="100"/>
      <c r="X1112" s="99"/>
      <c r="Y1112" s="99"/>
      <c r="Z1112" s="100"/>
      <c r="AA1112" s="99" t="s">
        <v>5851</v>
      </c>
      <c r="AB1112" s="99"/>
      <c r="AC1112" s="100" t="s">
        <v>5849</v>
      </c>
      <c r="AD1112" s="100" t="s">
        <v>5850</v>
      </c>
      <c r="AE1112" s="83"/>
      <c r="AF1112" s="54"/>
      <c r="AG1112" s="78" t="s">
        <v>12307</v>
      </c>
      <c r="AH1112" s="77" t="s">
        <v>222</v>
      </c>
      <c r="AI1112" s="77" t="s">
        <v>223</v>
      </c>
      <c r="AJ1112" s="77" t="s">
        <v>224</v>
      </c>
      <c r="AK1112" s="77" t="s">
        <v>225</v>
      </c>
      <c r="AL1112" s="77" t="s">
        <v>226</v>
      </c>
      <c r="AM1112" s="77" t="s">
        <v>227</v>
      </c>
      <c r="AN1112" s="77" t="s">
        <v>228</v>
      </c>
      <c r="AO1112" s="77" t="s">
        <v>229</v>
      </c>
      <c r="AP1112" s="77" t="s">
        <v>230</v>
      </c>
      <c r="AQ1112" s="77"/>
      <c r="AR1112" s="79">
        <f>COUNTIF('Jalon + top _horaire passage'!A:A,A1112)+IF(W1112&lt;&gt;"",COUNTIF('Jalon + top _horaire passage'!A:A,W1112),0)+IF(X1112&lt;&gt;"",COUNTIF('Jalon + top _horaire passage'!A:A,X1112),0)+IF(Y1112&lt;&gt;"",COUNTIF('Jalon + top _horaire passage'!A:A,Y1112),0)+IF(AA1112&lt;&gt;"",COUNTIF('Jalon + top _horaire passage'!A:A,AA1112),0)+IF(AB1112&lt;&gt;"",COUNTIF('Jalon + top _horaire passage'!A:A,AB1112),0)+IF(AD1112&lt;&gt;"",COUNTIF('Jalon + top _horaire passage'!A:A,AD1112),0)</f>
        <v>0</v>
      </c>
    </row>
    <row r="1113" spans="1:44" x14ac:dyDescent="0.3">
      <c r="A1113" s="77" t="s">
        <v>5852</v>
      </c>
      <c r="B1113" s="159" t="s">
        <v>12681</v>
      </c>
      <c r="C1113" s="78" t="s">
        <v>220</v>
      </c>
      <c r="D1113" s="77" t="s">
        <v>42</v>
      </c>
      <c r="E1113" s="77" t="s">
        <v>5852</v>
      </c>
      <c r="F1113" s="77" t="s">
        <v>5792</v>
      </c>
      <c r="G1113" s="77" t="s">
        <v>213</v>
      </c>
      <c r="H1113" s="77" t="s">
        <v>44</v>
      </c>
      <c r="I1113" s="77" t="s">
        <v>221</v>
      </c>
      <c r="J1113" s="77" t="s">
        <v>571</v>
      </c>
      <c r="K1113" s="78" t="s">
        <v>34</v>
      </c>
      <c r="L1113" s="77" t="s">
        <v>98</v>
      </c>
      <c r="M1113" s="74" t="s">
        <v>12474</v>
      </c>
      <c r="N1113" s="74" t="s">
        <v>13</v>
      </c>
      <c r="O1113" s="159"/>
      <c r="P1113" s="77" t="s">
        <v>5853</v>
      </c>
      <c r="Q1113" s="77" t="s">
        <v>35</v>
      </c>
      <c r="R1113" s="77" t="s">
        <v>5852</v>
      </c>
      <c r="S1113" s="77"/>
      <c r="T1113" s="77" t="s">
        <v>9241</v>
      </c>
      <c r="U1113" s="77" t="s">
        <v>11053</v>
      </c>
      <c r="V1113" s="74" t="s">
        <v>216</v>
      </c>
      <c r="W1113" s="100"/>
      <c r="X1113" s="99"/>
      <c r="Y1113" s="99"/>
      <c r="Z1113" s="100"/>
      <c r="AA1113" s="99" t="s">
        <v>5856</v>
      </c>
      <c r="AB1113" s="99"/>
      <c r="AC1113" s="100" t="s">
        <v>5854</v>
      </c>
      <c r="AD1113" s="100" t="s">
        <v>5855</v>
      </c>
      <c r="AE1113" s="83"/>
      <c r="AF1113" s="54"/>
      <c r="AG1113" s="78" t="s">
        <v>12307</v>
      </c>
      <c r="AH1113" s="77" t="s">
        <v>222</v>
      </c>
      <c r="AI1113" s="77" t="s">
        <v>223</v>
      </c>
      <c r="AJ1113" s="77" t="s">
        <v>224</v>
      </c>
      <c r="AK1113" s="77" t="s">
        <v>225</v>
      </c>
      <c r="AL1113" s="77" t="s">
        <v>226</v>
      </c>
      <c r="AM1113" s="77" t="s">
        <v>227</v>
      </c>
      <c r="AN1113" s="77" t="s">
        <v>228</v>
      </c>
      <c r="AO1113" s="77" t="s">
        <v>229</v>
      </c>
      <c r="AP1113" s="77" t="s">
        <v>230</v>
      </c>
      <c r="AQ1113" s="77"/>
      <c r="AR1113" s="79">
        <f>COUNTIF('Jalon + top _horaire passage'!A:A,A1113)+IF(W1113&lt;&gt;"",COUNTIF('Jalon + top _horaire passage'!A:A,W1113),0)+IF(X1113&lt;&gt;"",COUNTIF('Jalon + top _horaire passage'!A:A,X1113),0)+IF(Y1113&lt;&gt;"",COUNTIF('Jalon + top _horaire passage'!A:A,Y1113),0)+IF(AA1113&lt;&gt;"",COUNTIF('Jalon + top _horaire passage'!A:A,AA1113),0)+IF(AB1113&lt;&gt;"",COUNTIF('Jalon + top _horaire passage'!A:A,AB1113),0)+IF(AD1113&lt;&gt;"",COUNTIF('Jalon + top _horaire passage'!A:A,AD1113),0)</f>
        <v>0</v>
      </c>
    </row>
    <row r="1114" spans="1:44" x14ac:dyDescent="0.3">
      <c r="A1114" s="77" t="s">
        <v>5857</v>
      </c>
      <c r="B1114" s="159" t="s">
        <v>12682</v>
      </c>
      <c r="C1114" s="78" t="s">
        <v>220</v>
      </c>
      <c r="D1114" s="77" t="s">
        <v>42</v>
      </c>
      <c r="E1114" s="77" t="s">
        <v>5857</v>
      </c>
      <c r="F1114" s="77" t="s">
        <v>5792</v>
      </c>
      <c r="G1114" s="77" t="s">
        <v>213</v>
      </c>
      <c r="H1114" s="77" t="s">
        <v>44</v>
      </c>
      <c r="I1114" s="77" t="s">
        <v>221</v>
      </c>
      <c r="J1114" s="77" t="s">
        <v>571</v>
      </c>
      <c r="K1114" s="78" t="s">
        <v>34</v>
      </c>
      <c r="L1114" s="77" t="s">
        <v>98</v>
      </c>
      <c r="M1114" s="74" t="s">
        <v>12474</v>
      </c>
      <c r="N1114" s="74" t="s">
        <v>13</v>
      </c>
      <c r="O1114" s="159"/>
      <c r="P1114" s="77" t="s">
        <v>5858</v>
      </c>
      <c r="Q1114" s="77" t="s">
        <v>35</v>
      </c>
      <c r="R1114" s="77" t="s">
        <v>5857</v>
      </c>
      <c r="S1114" s="77"/>
      <c r="T1114" s="77" t="s">
        <v>9241</v>
      </c>
      <c r="U1114" s="77" t="s">
        <v>5857</v>
      </c>
      <c r="V1114" s="74" t="s">
        <v>216</v>
      </c>
      <c r="W1114" s="100"/>
      <c r="X1114" s="99"/>
      <c r="Y1114" s="99"/>
      <c r="Z1114" s="100"/>
      <c r="AA1114" s="99" t="s">
        <v>5861</v>
      </c>
      <c r="AB1114" s="99"/>
      <c r="AC1114" s="100" t="s">
        <v>5859</v>
      </c>
      <c r="AD1114" s="100" t="s">
        <v>5860</v>
      </c>
      <c r="AE1114" s="83"/>
      <c r="AF1114" s="54"/>
      <c r="AG1114" s="78" t="s">
        <v>12307</v>
      </c>
      <c r="AH1114" s="77" t="s">
        <v>222</v>
      </c>
      <c r="AI1114" s="77" t="s">
        <v>223</v>
      </c>
      <c r="AJ1114" s="77" t="s">
        <v>224</v>
      </c>
      <c r="AK1114" s="77" t="s">
        <v>225</v>
      </c>
      <c r="AL1114" s="77" t="s">
        <v>226</v>
      </c>
      <c r="AM1114" s="77" t="s">
        <v>227</v>
      </c>
      <c r="AN1114" s="77" t="s">
        <v>228</v>
      </c>
      <c r="AO1114" s="77" t="s">
        <v>229</v>
      </c>
      <c r="AP1114" s="77" t="s">
        <v>230</v>
      </c>
      <c r="AQ1114" s="77"/>
      <c r="AR1114" s="79">
        <f>COUNTIF('Jalon + top _horaire passage'!A:A,A1114)+IF(W1114&lt;&gt;"",COUNTIF('Jalon + top _horaire passage'!A:A,W1114),0)+IF(X1114&lt;&gt;"",COUNTIF('Jalon + top _horaire passage'!A:A,X1114),0)+IF(Y1114&lt;&gt;"",COUNTIF('Jalon + top _horaire passage'!A:A,Y1114),0)+IF(AA1114&lt;&gt;"",COUNTIF('Jalon + top _horaire passage'!A:A,AA1114),0)+IF(AB1114&lt;&gt;"",COUNTIF('Jalon + top _horaire passage'!A:A,AB1114),0)+IF(AD1114&lt;&gt;"",COUNTIF('Jalon + top _horaire passage'!A:A,AD1114),0)</f>
        <v>0</v>
      </c>
    </row>
    <row r="1115" spans="1:44" x14ac:dyDescent="0.3">
      <c r="A1115" s="77" t="s">
        <v>5862</v>
      </c>
      <c r="B1115" s="159" t="s">
        <v>12674</v>
      </c>
      <c r="C1115" s="78" t="s">
        <v>220</v>
      </c>
      <c r="D1115" s="77" t="s">
        <v>42</v>
      </c>
      <c r="E1115" s="77" t="s">
        <v>5862</v>
      </c>
      <c r="F1115" s="77" t="s">
        <v>5792</v>
      </c>
      <c r="G1115" s="77" t="s">
        <v>213</v>
      </c>
      <c r="H1115" s="77" t="s">
        <v>44</v>
      </c>
      <c r="I1115" s="77" t="s">
        <v>221</v>
      </c>
      <c r="J1115" s="77" t="s">
        <v>571</v>
      </c>
      <c r="K1115" s="78" t="s">
        <v>34</v>
      </c>
      <c r="L1115" s="77" t="s">
        <v>98</v>
      </c>
      <c r="M1115" s="74" t="s">
        <v>12474</v>
      </c>
      <c r="N1115" s="74" t="s">
        <v>13</v>
      </c>
      <c r="O1115" s="159"/>
      <c r="P1115" s="77" t="s">
        <v>5863</v>
      </c>
      <c r="Q1115" s="77" t="s">
        <v>35</v>
      </c>
      <c r="R1115" s="77" t="s">
        <v>5862</v>
      </c>
      <c r="S1115" s="77"/>
      <c r="T1115" s="77" t="s">
        <v>9241</v>
      </c>
      <c r="U1115" s="77" t="s">
        <v>5862</v>
      </c>
      <c r="V1115" s="74" t="s">
        <v>216</v>
      </c>
      <c r="W1115" s="100"/>
      <c r="X1115" s="99"/>
      <c r="Y1115" s="99"/>
      <c r="Z1115" s="100"/>
      <c r="AA1115" s="99" t="s">
        <v>5866</v>
      </c>
      <c r="AB1115" s="99"/>
      <c r="AC1115" s="100" t="s">
        <v>5864</v>
      </c>
      <c r="AD1115" s="100" t="s">
        <v>5865</v>
      </c>
      <c r="AE1115" s="83"/>
      <c r="AF1115" s="54"/>
      <c r="AG1115" s="78" t="s">
        <v>12307</v>
      </c>
      <c r="AH1115" s="77" t="s">
        <v>222</v>
      </c>
      <c r="AI1115" s="77" t="s">
        <v>223</v>
      </c>
      <c r="AJ1115" s="77" t="s">
        <v>224</v>
      </c>
      <c r="AK1115" s="77" t="s">
        <v>225</v>
      </c>
      <c r="AL1115" s="77" t="s">
        <v>226</v>
      </c>
      <c r="AM1115" s="77" t="s">
        <v>227</v>
      </c>
      <c r="AN1115" s="77" t="s">
        <v>228</v>
      </c>
      <c r="AO1115" s="77" t="s">
        <v>229</v>
      </c>
      <c r="AP1115" s="77" t="s">
        <v>230</v>
      </c>
      <c r="AQ1115" s="77"/>
      <c r="AR1115" s="79">
        <f>COUNTIF('Jalon + top _horaire passage'!A:A,A1115)+IF(W1115&lt;&gt;"",COUNTIF('Jalon + top _horaire passage'!A:A,W1115),0)+IF(X1115&lt;&gt;"",COUNTIF('Jalon + top _horaire passage'!A:A,X1115),0)+IF(Y1115&lt;&gt;"",COUNTIF('Jalon + top _horaire passage'!A:A,Y1115),0)+IF(AA1115&lt;&gt;"",COUNTIF('Jalon + top _horaire passage'!A:A,AA1115),0)+IF(AB1115&lt;&gt;"",COUNTIF('Jalon + top _horaire passage'!A:A,AB1115),0)+IF(AD1115&lt;&gt;"",COUNTIF('Jalon + top _horaire passage'!A:A,AD1115),0)</f>
        <v>0</v>
      </c>
    </row>
    <row r="1116" spans="1:44" x14ac:dyDescent="0.3">
      <c r="A1116" s="77" t="s">
        <v>5867</v>
      </c>
      <c r="B1116" s="159" t="s">
        <v>12675</v>
      </c>
      <c r="C1116" s="78" t="s">
        <v>220</v>
      </c>
      <c r="D1116" s="77" t="s">
        <v>42</v>
      </c>
      <c r="E1116" s="77" t="s">
        <v>5867</v>
      </c>
      <c r="F1116" s="77" t="s">
        <v>5792</v>
      </c>
      <c r="G1116" s="77" t="s">
        <v>213</v>
      </c>
      <c r="H1116" s="77" t="s">
        <v>44</v>
      </c>
      <c r="I1116" s="77" t="s">
        <v>221</v>
      </c>
      <c r="J1116" s="77" t="s">
        <v>571</v>
      </c>
      <c r="K1116" s="78" t="s">
        <v>34</v>
      </c>
      <c r="L1116" s="77" t="s">
        <v>98</v>
      </c>
      <c r="M1116" s="74" t="s">
        <v>12474</v>
      </c>
      <c r="N1116" s="74" t="s">
        <v>13</v>
      </c>
      <c r="O1116" s="159"/>
      <c r="P1116" s="77" t="s">
        <v>5868</v>
      </c>
      <c r="Q1116" s="77" t="s">
        <v>35</v>
      </c>
      <c r="R1116" s="77" t="s">
        <v>5867</v>
      </c>
      <c r="S1116" s="77"/>
      <c r="T1116" s="77" t="s">
        <v>9241</v>
      </c>
      <c r="U1116" s="77" t="s">
        <v>5867</v>
      </c>
      <c r="V1116" s="74" t="s">
        <v>216</v>
      </c>
      <c r="W1116" s="100"/>
      <c r="X1116" s="99"/>
      <c r="Y1116" s="99"/>
      <c r="Z1116" s="100"/>
      <c r="AA1116" s="99" t="s">
        <v>5871</v>
      </c>
      <c r="AB1116" s="99"/>
      <c r="AC1116" s="100" t="s">
        <v>5869</v>
      </c>
      <c r="AD1116" s="100" t="s">
        <v>5870</v>
      </c>
      <c r="AE1116" s="83"/>
      <c r="AF1116" s="54"/>
      <c r="AG1116" s="78" t="s">
        <v>12307</v>
      </c>
      <c r="AH1116" s="77" t="s">
        <v>222</v>
      </c>
      <c r="AI1116" s="77" t="s">
        <v>223</v>
      </c>
      <c r="AJ1116" s="77" t="s">
        <v>224</v>
      </c>
      <c r="AK1116" s="77" t="s">
        <v>225</v>
      </c>
      <c r="AL1116" s="77" t="s">
        <v>226</v>
      </c>
      <c r="AM1116" s="77" t="s">
        <v>227</v>
      </c>
      <c r="AN1116" s="77" t="s">
        <v>228</v>
      </c>
      <c r="AO1116" s="77" t="s">
        <v>229</v>
      </c>
      <c r="AP1116" s="77" t="s">
        <v>230</v>
      </c>
      <c r="AQ1116" s="77"/>
      <c r="AR1116" s="79">
        <f>COUNTIF('Jalon + top _horaire passage'!A:A,A1116)+IF(W1116&lt;&gt;"",COUNTIF('Jalon + top _horaire passage'!A:A,W1116),0)+IF(X1116&lt;&gt;"",COUNTIF('Jalon + top _horaire passage'!A:A,X1116),0)+IF(Y1116&lt;&gt;"",COUNTIF('Jalon + top _horaire passage'!A:A,Y1116),0)+IF(AA1116&lt;&gt;"",COUNTIF('Jalon + top _horaire passage'!A:A,AA1116),0)+IF(AB1116&lt;&gt;"",COUNTIF('Jalon + top _horaire passage'!A:A,AB1116),0)+IF(AD1116&lt;&gt;"",COUNTIF('Jalon + top _horaire passage'!A:A,AD1116),0)</f>
        <v>0</v>
      </c>
    </row>
    <row r="1117" spans="1:44" x14ac:dyDescent="0.3">
      <c r="A1117" s="77" t="s">
        <v>5872</v>
      </c>
      <c r="B1117" s="159" t="s">
        <v>12677</v>
      </c>
      <c r="C1117" s="78" t="s">
        <v>220</v>
      </c>
      <c r="D1117" s="77" t="s">
        <v>42</v>
      </c>
      <c r="E1117" s="77" t="s">
        <v>5872</v>
      </c>
      <c r="F1117" s="77" t="s">
        <v>5792</v>
      </c>
      <c r="G1117" s="77" t="s">
        <v>213</v>
      </c>
      <c r="H1117" s="77" t="s">
        <v>44</v>
      </c>
      <c r="I1117" s="77" t="s">
        <v>221</v>
      </c>
      <c r="J1117" s="77" t="s">
        <v>571</v>
      </c>
      <c r="K1117" s="78" t="s">
        <v>34</v>
      </c>
      <c r="L1117" s="77" t="s">
        <v>98</v>
      </c>
      <c r="M1117" s="74" t="s">
        <v>12474</v>
      </c>
      <c r="N1117" s="74" t="s">
        <v>13</v>
      </c>
      <c r="O1117" s="159"/>
      <c r="P1117" s="77" t="s">
        <v>5873</v>
      </c>
      <c r="Q1117" s="77" t="s">
        <v>35</v>
      </c>
      <c r="R1117" s="77" t="s">
        <v>5872</v>
      </c>
      <c r="S1117" s="77"/>
      <c r="T1117" s="77" t="s">
        <v>9241</v>
      </c>
      <c r="U1117" s="77" t="s">
        <v>5872</v>
      </c>
      <c r="V1117" s="74" t="s">
        <v>216</v>
      </c>
      <c r="W1117" s="100"/>
      <c r="X1117" s="99"/>
      <c r="Y1117" s="99"/>
      <c r="Z1117" s="100"/>
      <c r="AA1117" s="99" t="s">
        <v>5876</v>
      </c>
      <c r="AB1117" s="99"/>
      <c r="AC1117" s="100" t="s">
        <v>5874</v>
      </c>
      <c r="AD1117" s="100" t="s">
        <v>5875</v>
      </c>
      <c r="AE1117" s="83"/>
      <c r="AF1117" s="54"/>
      <c r="AG1117" s="78" t="s">
        <v>12307</v>
      </c>
      <c r="AH1117" s="77" t="s">
        <v>222</v>
      </c>
      <c r="AI1117" s="77" t="s">
        <v>223</v>
      </c>
      <c r="AJ1117" s="77" t="s">
        <v>224</v>
      </c>
      <c r="AK1117" s="77" t="s">
        <v>225</v>
      </c>
      <c r="AL1117" s="77" t="s">
        <v>226</v>
      </c>
      <c r="AM1117" s="77" t="s">
        <v>227</v>
      </c>
      <c r="AN1117" s="77" t="s">
        <v>228</v>
      </c>
      <c r="AO1117" s="77" t="s">
        <v>229</v>
      </c>
      <c r="AP1117" s="77" t="s">
        <v>230</v>
      </c>
      <c r="AQ1117" s="77"/>
      <c r="AR1117" s="79">
        <f>COUNTIF('Jalon + top _horaire passage'!A:A,A1117)+IF(W1117&lt;&gt;"",COUNTIF('Jalon + top _horaire passage'!A:A,W1117),0)+IF(X1117&lt;&gt;"",COUNTIF('Jalon + top _horaire passage'!A:A,X1117),0)+IF(Y1117&lt;&gt;"",COUNTIF('Jalon + top _horaire passage'!A:A,Y1117),0)+IF(AA1117&lt;&gt;"",COUNTIF('Jalon + top _horaire passage'!A:A,AA1117),0)+IF(AB1117&lt;&gt;"",COUNTIF('Jalon + top _horaire passage'!A:A,AB1117),0)+IF(AD1117&lt;&gt;"",COUNTIF('Jalon + top _horaire passage'!A:A,AD1117),0)</f>
        <v>0</v>
      </c>
    </row>
    <row r="1118" spans="1:44" x14ac:dyDescent="0.3">
      <c r="A1118" s="77" t="s">
        <v>5877</v>
      </c>
      <c r="B1118" s="159" t="s">
        <v>12683</v>
      </c>
      <c r="C1118" s="78" t="s">
        <v>220</v>
      </c>
      <c r="D1118" s="77" t="s">
        <v>42</v>
      </c>
      <c r="E1118" s="77" t="s">
        <v>5877</v>
      </c>
      <c r="F1118" s="77" t="s">
        <v>5792</v>
      </c>
      <c r="G1118" s="77" t="s">
        <v>213</v>
      </c>
      <c r="H1118" s="77" t="s">
        <v>44</v>
      </c>
      <c r="I1118" s="77" t="s">
        <v>221</v>
      </c>
      <c r="J1118" s="77" t="s">
        <v>571</v>
      </c>
      <c r="K1118" s="78" t="s">
        <v>34</v>
      </c>
      <c r="L1118" s="77" t="s">
        <v>98</v>
      </c>
      <c r="M1118" s="74" t="s">
        <v>12474</v>
      </c>
      <c r="N1118" s="74" t="s">
        <v>13</v>
      </c>
      <c r="O1118" s="159"/>
      <c r="P1118" s="77" t="s">
        <v>5878</v>
      </c>
      <c r="Q1118" s="77" t="s">
        <v>35</v>
      </c>
      <c r="R1118" s="77" t="s">
        <v>5877</v>
      </c>
      <c r="S1118" s="77"/>
      <c r="T1118" s="77" t="s">
        <v>9241</v>
      </c>
      <c r="U1118" s="77" t="s">
        <v>5877</v>
      </c>
      <c r="V1118" s="74" t="s">
        <v>216</v>
      </c>
      <c r="W1118" s="100"/>
      <c r="X1118" s="99"/>
      <c r="Y1118" s="99"/>
      <c r="Z1118" s="100"/>
      <c r="AA1118" s="99" t="s">
        <v>5881</v>
      </c>
      <c r="AB1118" s="99"/>
      <c r="AC1118" s="100" t="s">
        <v>5879</v>
      </c>
      <c r="AD1118" s="100" t="s">
        <v>5880</v>
      </c>
      <c r="AE1118" s="83"/>
      <c r="AF1118" s="54"/>
      <c r="AG1118" s="78" t="s">
        <v>12307</v>
      </c>
      <c r="AH1118" s="77" t="s">
        <v>222</v>
      </c>
      <c r="AI1118" s="77" t="s">
        <v>223</v>
      </c>
      <c r="AJ1118" s="77" t="s">
        <v>224</v>
      </c>
      <c r="AK1118" s="77" t="s">
        <v>225</v>
      </c>
      <c r="AL1118" s="77" t="s">
        <v>226</v>
      </c>
      <c r="AM1118" s="77" t="s">
        <v>227</v>
      </c>
      <c r="AN1118" s="77" t="s">
        <v>228</v>
      </c>
      <c r="AO1118" s="77" t="s">
        <v>229</v>
      </c>
      <c r="AP1118" s="77" t="s">
        <v>230</v>
      </c>
      <c r="AQ1118" s="77"/>
      <c r="AR1118" s="79">
        <f>COUNTIF('Jalon + top _horaire passage'!A:A,A1118)+IF(W1118&lt;&gt;"",COUNTIF('Jalon + top _horaire passage'!A:A,W1118),0)+IF(X1118&lt;&gt;"",COUNTIF('Jalon + top _horaire passage'!A:A,X1118),0)+IF(Y1118&lt;&gt;"",COUNTIF('Jalon + top _horaire passage'!A:A,Y1118),0)+IF(AA1118&lt;&gt;"",COUNTIF('Jalon + top _horaire passage'!A:A,AA1118),0)+IF(AB1118&lt;&gt;"",COUNTIF('Jalon + top _horaire passage'!A:A,AB1118),0)+IF(AD1118&lt;&gt;"",COUNTIF('Jalon + top _horaire passage'!A:A,AD1118),0)</f>
        <v>0</v>
      </c>
    </row>
    <row r="1119" spans="1:44" x14ac:dyDescent="0.3">
      <c r="A1119" s="77" t="s">
        <v>5882</v>
      </c>
      <c r="B1119" s="159" t="s">
        <v>12684</v>
      </c>
      <c r="C1119" s="78" t="s">
        <v>220</v>
      </c>
      <c r="D1119" s="77" t="s">
        <v>42</v>
      </c>
      <c r="E1119" s="77" t="s">
        <v>5882</v>
      </c>
      <c r="F1119" s="77" t="s">
        <v>5792</v>
      </c>
      <c r="G1119" s="77" t="s">
        <v>213</v>
      </c>
      <c r="H1119" s="77" t="s">
        <v>44</v>
      </c>
      <c r="I1119" s="77" t="s">
        <v>221</v>
      </c>
      <c r="J1119" s="77" t="s">
        <v>571</v>
      </c>
      <c r="K1119" s="78" t="s">
        <v>34</v>
      </c>
      <c r="L1119" s="77" t="s">
        <v>98</v>
      </c>
      <c r="M1119" s="74" t="s">
        <v>12474</v>
      </c>
      <c r="N1119" s="74" t="s">
        <v>13</v>
      </c>
      <c r="O1119" s="159"/>
      <c r="P1119" s="77" t="s">
        <v>5883</v>
      </c>
      <c r="Q1119" s="77" t="s">
        <v>35</v>
      </c>
      <c r="R1119" s="77" t="s">
        <v>5882</v>
      </c>
      <c r="S1119" s="77"/>
      <c r="T1119" s="77" t="s">
        <v>9241</v>
      </c>
      <c r="U1119" s="77" t="s">
        <v>11054</v>
      </c>
      <c r="V1119" s="74" t="s">
        <v>216</v>
      </c>
      <c r="W1119" s="100"/>
      <c r="X1119" s="99"/>
      <c r="Y1119" s="99"/>
      <c r="Z1119" s="100"/>
      <c r="AA1119" s="99" t="s">
        <v>5886</v>
      </c>
      <c r="AB1119" s="99"/>
      <c r="AC1119" s="100" t="s">
        <v>5884</v>
      </c>
      <c r="AD1119" s="100" t="s">
        <v>5885</v>
      </c>
      <c r="AE1119" s="83"/>
      <c r="AF1119" s="54"/>
      <c r="AG1119" s="78" t="s">
        <v>12307</v>
      </c>
      <c r="AH1119" s="77" t="s">
        <v>222</v>
      </c>
      <c r="AI1119" s="77" t="s">
        <v>223</v>
      </c>
      <c r="AJ1119" s="77" t="s">
        <v>224</v>
      </c>
      <c r="AK1119" s="77" t="s">
        <v>225</v>
      </c>
      <c r="AL1119" s="77" t="s">
        <v>226</v>
      </c>
      <c r="AM1119" s="77" t="s">
        <v>227</v>
      </c>
      <c r="AN1119" s="77" t="s">
        <v>228</v>
      </c>
      <c r="AO1119" s="77" t="s">
        <v>229</v>
      </c>
      <c r="AP1119" s="77" t="s">
        <v>230</v>
      </c>
      <c r="AQ1119" s="77"/>
      <c r="AR1119" s="79">
        <f>COUNTIF('Jalon + top _horaire passage'!A:A,A1119)+IF(W1119&lt;&gt;"",COUNTIF('Jalon + top _horaire passage'!A:A,W1119),0)+IF(X1119&lt;&gt;"",COUNTIF('Jalon + top _horaire passage'!A:A,X1119),0)+IF(Y1119&lt;&gt;"",COUNTIF('Jalon + top _horaire passage'!A:A,Y1119),0)+IF(AA1119&lt;&gt;"",COUNTIF('Jalon + top _horaire passage'!A:A,AA1119),0)+IF(AB1119&lt;&gt;"",COUNTIF('Jalon + top _horaire passage'!A:A,AB1119),0)+IF(AD1119&lt;&gt;"",COUNTIF('Jalon + top _horaire passage'!A:A,AD1119),0)</f>
        <v>0</v>
      </c>
    </row>
    <row r="1120" spans="1:44" x14ac:dyDescent="0.3">
      <c r="A1120" s="77" t="s">
        <v>5887</v>
      </c>
      <c r="B1120" s="159" t="s">
        <v>12685</v>
      </c>
      <c r="C1120" s="78" t="s">
        <v>220</v>
      </c>
      <c r="D1120" s="77" t="s">
        <v>42</v>
      </c>
      <c r="E1120" s="77" t="s">
        <v>5887</v>
      </c>
      <c r="F1120" s="77" t="s">
        <v>5792</v>
      </c>
      <c r="G1120" s="77" t="s">
        <v>213</v>
      </c>
      <c r="H1120" s="77" t="s">
        <v>44</v>
      </c>
      <c r="I1120" s="77" t="s">
        <v>221</v>
      </c>
      <c r="J1120" s="77" t="s">
        <v>571</v>
      </c>
      <c r="K1120" s="78" t="s">
        <v>34</v>
      </c>
      <c r="L1120" s="77" t="s">
        <v>98</v>
      </c>
      <c r="M1120" s="74" t="s">
        <v>12474</v>
      </c>
      <c r="N1120" s="74" t="s">
        <v>13</v>
      </c>
      <c r="O1120" s="159"/>
      <c r="P1120" s="77" t="s">
        <v>5888</v>
      </c>
      <c r="Q1120" s="77" t="s">
        <v>35</v>
      </c>
      <c r="R1120" s="77" t="s">
        <v>5887</v>
      </c>
      <c r="S1120" s="77"/>
      <c r="T1120" s="77" t="s">
        <v>9241</v>
      </c>
      <c r="U1120" s="77" t="s">
        <v>5887</v>
      </c>
      <c r="V1120" s="74" t="s">
        <v>216</v>
      </c>
      <c r="W1120" s="100"/>
      <c r="X1120" s="99"/>
      <c r="Y1120" s="99"/>
      <c r="Z1120" s="100"/>
      <c r="AA1120" s="99" t="s">
        <v>5891</v>
      </c>
      <c r="AB1120" s="99"/>
      <c r="AC1120" s="100" t="s">
        <v>5889</v>
      </c>
      <c r="AD1120" s="100" t="s">
        <v>5890</v>
      </c>
      <c r="AE1120" s="83"/>
      <c r="AF1120" s="54"/>
      <c r="AG1120" s="78" t="s">
        <v>12307</v>
      </c>
      <c r="AH1120" s="77" t="s">
        <v>222</v>
      </c>
      <c r="AI1120" s="77" t="s">
        <v>223</v>
      </c>
      <c r="AJ1120" s="77" t="s">
        <v>224</v>
      </c>
      <c r="AK1120" s="77" t="s">
        <v>225</v>
      </c>
      <c r="AL1120" s="77" t="s">
        <v>226</v>
      </c>
      <c r="AM1120" s="77" t="s">
        <v>227</v>
      </c>
      <c r="AN1120" s="77" t="s">
        <v>228</v>
      </c>
      <c r="AO1120" s="77" t="s">
        <v>229</v>
      </c>
      <c r="AP1120" s="77" t="s">
        <v>230</v>
      </c>
      <c r="AQ1120" s="77"/>
      <c r="AR1120" s="79">
        <f>COUNTIF('Jalon + top _horaire passage'!A:A,A1120)+IF(W1120&lt;&gt;"",COUNTIF('Jalon + top _horaire passage'!A:A,W1120),0)+IF(X1120&lt;&gt;"",COUNTIF('Jalon + top _horaire passage'!A:A,X1120),0)+IF(Y1120&lt;&gt;"",COUNTIF('Jalon + top _horaire passage'!A:A,Y1120),0)+IF(AA1120&lt;&gt;"",COUNTIF('Jalon + top _horaire passage'!A:A,AA1120),0)+IF(AB1120&lt;&gt;"",COUNTIF('Jalon + top _horaire passage'!A:A,AB1120),0)+IF(AD1120&lt;&gt;"",COUNTIF('Jalon + top _horaire passage'!A:A,AD1120),0)</f>
        <v>0</v>
      </c>
    </row>
    <row r="1121" spans="1:44" x14ac:dyDescent="0.3">
      <c r="A1121" s="77" t="s">
        <v>5892</v>
      </c>
      <c r="B1121" s="159" t="s">
        <v>12686</v>
      </c>
      <c r="C1121" s="78" t="s">
        <v>220</v>
      </c>
      <c r="D1121" s="77" t="s">
        <v>42</v>
      </c>
      <c r="E1121" s="77" t="s">
        <v>5892</v>
      </c>
      <c r="F1121" s="77" t="s">
        <v>5792</v>
      </c>
      <c r="G1121" s="77" t="s">
        <v>213</v>
      </c>
      <c r="H1121" s="77" t="s">
        <v>44</v>
      </c>
      <c r="I1121" s="77" t="s">
        <v>221</v>
      </c>
      <c r="J1121" s="77" t="s">
        <v>571</v>
      </c>
      <c r="K1121" s="78" t="s">
        <v>34</v>
      </c>
      <c r="L1121" s="77" t="s">
        <v>98</v>
      </c>
      <c r="M1121" s="74" t="s">
        <v>12474</v>
      </c>
      <c r="N1121" s="74" t="s">
        <v>13</v>
      </c>
      <c r="O1121" s="159"/>
      <c r="P1121" s="77" t="s">
        <v>5893</v>
      </c>
      <c r="Q1121" s="77" t="s">
        <v>35</v>
      </c>
      <c r="R1121" s="77" t="s">
        <v>5892</v>
      </c>
      <c r="S1121" s="77"/>
      <c r="T1121" s="77" t="s">
        <v>9241</v>
      </c>
      <c r="U1121" s="77" t="s">
        <v>5892</v>
      </c>
      <c r="V1121" s="74" t="s">
        <v>216</v>
      </c>
      <c r="W1121" s="100"/>
      <c r="X1121" s="99"/>
      <c r="Y1121" s="99"/>
      <c r="Z1121" s="100"/>
      <c r="AA1121" s="99" t="s">
        <v>5896</v>
      </c>
      <c r="AB1121" s="99"/>
      <c r="AC1121" s="100" t="s">
        <v>5894</v>
      </c>
      <c r="AD1121" s="100" t="s">
        <v>5895</v>
      </c>
      <c r="AE1121" s="83"/>
      <c r="AF1121" s="54"/>
      <c r="AG1121" s="78" t="s">
        <v>12307</v>
      </c>
      <c r="AH1121" s="77" t="s">
        <v>222</v>
      </c>
      <c r="AI1121" s="77" t="s">
        <v>223</v>
      </c>
      <c r="AJ1121" s="77" t="s">
        <v>224</v>
      </c>
      <c r="AK1121" s="77" t="s">
        <v>225</v>
      </c>
      <c r="AL1121" s="77" t="s">
        <v>226</v>
      </c>
      <c r="AM1121" s="77" t="s">
        <v>227</v>
      </c>
      <c r="AN1121" s="77" t="s">
        <v>228</v>
      </c>
      <c r="AO1121" s="77" t="s">
        <v>229</v>
      </c>
      <c r="AP1121" s="77" t="s">
        <v>230</v>
      </c>
      <c r="AQ1121" s="77"/>
      <c r="AR1121" s="79">
        <f>COUNTIF('Jalon + top _horaire passage'!A:A,A1121)+IF(W1121&lt;&gt;"",COUNTIF('Jalon + top _horaire passage'!A:A,W1121),0)+IF(X1121&lt;&gt;"",COUNTIF('Jalon + top _horaire passage'!A:A,X1121),0)+IF(Y1121&lt;&gt;"",COUNTIF('Jalon + top _horaire passage'!A:A,Y1121),0)+IF(AA1121&lt;&gt;"",COUNTIF('Jalon + top _horaire passage'!A:A,AA1121),0)+IF(AB1121&lt;&gt;"",COUNTIF('Jalon + top _horaire passage'!A:A,AB1121),0)+IF(AD1121&lt;&gt;"",COUNTIF('Jalon + top _horaire passage'!A:A,AD1121),0)</f>
        <v>0</v>
      </c>
    </row>
    <row r="1122" spans="1:44" x14ac:dyDescent="0.3">
      <c r="A1122" s="77" t="s">
        <v>5897</v>
      </c>
      <c r="B1122" s="159" t="s">
        <v>12687</v>
      </c>
      <c r="C1122" s="78" t="s">
        <v>220</v>
      </c>
      <c r="D1122" s="77" t="s">
        <v>42</v>
      </c>
      <c r="E1122" s="77" t="s">
        <v>5897</v>
      </c>
      <c r="F1122" s="77" t="s">
        <v>5792</v>
      </c>
      <c r="G1122" s="77" t="s">
        <v>213</v>
      </c>
      <c r="H1122" s="77" t="s">
        <v>44</v>
      </c>
      <c r="I1122" s="77" t="s">
        <v>221</v>
      </c>
      <c r="J1122" s="77" t="s">
        <v>571</v>
      </c>
      <c r="K1122" s="78" t="s">
        <v>34</v>
      </c>
      <c r="L1122" s="77" t="s">
        <v>98</v>
      </c>
      <c r="M1122" s="74" t="s">
        <v>12474</v>
      </c>
      <c r="N1122" s="74" t="s">
        <v>13</v>
      </c>
      <c r="O1122" s="159"/>
      <c r="P1122" s="77" t="s">
        <v>5898</v>
      </c>
      <c r="Q1122" s="77" t="s">
        <v>35</v>
      </c>
      <c r="R1122" s="77" t="s">
        <v>5897</v>
      </c>
      <c r="S1122" s="77"/>
      <c r="T1122" s="77" t="s">
        <v>9241</v>
      </c>
      <c r="U1122" s="77" t="s">
        <v>5897</v>
      </c>
      <c r="V1122" s="74" t="s">
        <v>216</v>
      </c>
      <c r="W1122" s="100"/>
      <c r="X1122" s="99"/>
      <c r="Y1122" s="99"/>
      <c r="Z1122" s="100"/>
      <c r="AA1122" s="99" t="s">
        <v>5901</v>
      </c>
      <c r="AB1122" s="99"/>
      <c r="AC1122" s="100" t="s">
        <v>5899</v>
      </c>
      <c r="AD1122" s="100" t="s">
        <v>5900</v>
      </c>
      <c r="AE1122" s="83"/>
      <c r="AF1122" s="54"/>
      <c r="AG1122" s="78" t="s">
        <v>12307</v>
      </c>
      <c r="AH1122" s="77" t="s">
        <v>222</v>
      </c>
      <c r="AI1122" s="77" t="s">
        <v>223</v>
      </c>
      <c r="AJ1122" s="77" t="s">
        <v>224</v>
      </c>
      <c r="AK1122" s="77" t="s">
        <v>225</v>
      </c>
      <c r="AL1122" s="77" t="s">
        <v>226</v>
      </c>
      <c r="AM1122" s="77" t="s">
        <v>227</v>
      </c>
      <c r="AN1122" s="77" t="s">
        <v>228</v>
      </c>
      <c r="AO1122" s="77" t="s">
        <v>229</v>
      </c>
      <c r="AP1122" s="77" t="s">
        <v>230</v>
      </c>
      <c r="AQ1122" s="77"/>
      <c r="AR1122" s="79">
        <f>COUNTIF('Jalon + top _horaire passage'!A:A,A1122)+IF(W1122&lt;&gt;"",COUNTIF('Jalon + top _horaire passage'!A:A,W1122),0)+IF(X1122&lt;&gt;"",COUNTIF('Jalon + top _horaire passage'!A:A,X1122),0)+IF(Y1122&lt;&gt;"",COUNTIF('Jalon + top _horaire passage'!A:A,Y1122),0)+IF(AA1122&lt;&gt;"",COUNTIF('Jalon + top _horaire passage'!A:A,AA1122),0)+IF(AB1122&lt;&gt;"",COUNTIF('Jalon + top _horaire passage'!A:A,AB1122),0)+IF(AD1122&lt;&gt;"",COUNTIF('Jalon + top _horaire passage'!A:A,AD1122),0)</f>
        <v>0</v>
      </c>
    </row>
    <row r="1123" spans="1:44" x14ac:dyDescent="0.3">
      <c r="A1123" s="77" t="s">
        <v>5902</v>
      </c>
      <c r="B1123" s="159">
        <v>0</v>
      </c>
      <c r="C1123" s="78" t="s">
        <v>892</v>
      </c>
      <c r="D1123" s="77" t="s">
        <v>42</v>
      </c>
      <c r="E1123" s="77" t="s">
        <v>5902</v>
      </c>
      <c r="F1123" s="77" t="s">
        <v>5792</v>
      </c>
      <c r="G1123" s="77" t="s">
        <v>213</v>
      </c>
      <c r="H1123" s="77" t="s">
        <v>44</v>
      </c>
      <c r="I1123" s="77" t="s">
        <v>221</v>
      </c>
      <c r="J1123" s="77" t="s">
        <v>19</v>
      </c>
      <c r="K1123" s="78" t="s">
        <v>34</v>
      </c>
      <c r="L1123" s="77" t="s">
        <v>15</v>
      </c>
      <c r="M1123" s="74" t="s">
        <v>12474</v>
      </c>
      <c r="N1123" s="74" t="s">
        <v>13</v>
      </c>
      <c r="O1123" s="159"/>
      <c r="P1123" s="77" t="s">
        <v>5903</v>
      </c>
      <c r="Q1123" s="77" t="s">
        <v>35</v>
      </c>
      <c r="R1123" s="77" t="s">
        <v>5902</v>
      </c>
      <c r="S1123" s="77"/>
      <c r="T1123" s="77"/>
      <c r="U1123" s="82" t="s">
        <v>5902</v>
      </c>
      <c r="V1123" s="74" t="s">
        <v>216</v>
      </c>
      <c r="W1123" s="100"/>
      <c r="X1123" s="99"/>
      <c r="Y1123" s="99"/>
      <c r="Z1123" s="100"/>
      <c r="AA1123" s="99"/>
      <c r="AB1123" s="99"/>
      <c r="AC1123" s="100" t="s">
        <v>5902</v>
      </c>
      <c r="AD1123" s="100" t="s">
        <v>5904</v>
      </c>
      <c r="AE1123" s="83"/>
      <c r="AF1123" s="54"/>
      <c r="AG1123" s="78" t="s">
        <v>12307</v>
      </c>
      <c r="AH1123" s="77" t="s">
        <v>222</v>
      </c>
      <c r="AI1123" s="77" t="s">
        <v>223</v>
      </c>
      <c r="AJ1123" s="77" t="s">
        <v>224</v>
      </c>
      <c r="AK1123" s="77" t="s">
        <v>225</v>
      </c>
      <c r="AL1123" s="77" t="s">
        <v>226</v>
      </c>
      <c r="AM1123" s="77" t="s">
        <v>227</v>
      </c>
      <c r="AN1123" s="77" t="s">
        <v>228</v>
      </c>
      <c r="AO1123" s="77" t="s">
        <v>229</v>
      </c>
      <c r="AP1123" s="77" t="s">
        <v>230</v>
      </c>
      <c r="AQ1123" s="77"/>
      <c r="AR1123" s="79">
        <f>COUNTIF('Jalon + top _horaire passage'!A:A,A1123)+IF(W1123&lt;&gt;"",COUNTIF('Jalon + top _horaire passage'!A:A,W1123),0)+IF(X1123&lt;&gt;"",COUNTIF('Jalon + top _horaire passage'!A:A,X1123),0)+IF(Y1123&lt;&gt;"",COUNTIF('Jalon + top _horaire passage'!A:A,Y1123),0)+IF(AA1123&lt;&gt;"",COUNTIF('Jalon + top _horaire passage'!A:A,AA1123),0)+IF(AB1123&lt;&gt;"",COUNTIF('Jalon + top _horaire passage'!A:A,AB1123),0)+IF(AD1123&lt;&gt;"",COUNTIF('Jalon + top _horaire passage'!A:A,AD1123),0)</f>
        <v>0</v>
      </c>
    </row>
    <row r="1124" spans="1:44" x14ac:dyDescent="0.3">
      <c r="A1124" s="77" t="s">
        <v>5906</v>
      </c>
      <c r="B1124" s="159" t="s">
        <v>12</v>
      </c>
      <c r="C1124" s="78" t="s">
        <v>892</v>
      </c>
      <c r="D1124" s="77" t="s">
        <v>42</v>
      </c>
      <c r="E1124" s="77" t="s">
        <v>5905</v>
      </c>
      <c r="F1124" s="77" t="s">
        <v>12413</v>
      </c>
      <c r="G1124" s="77" t="s">
        <v>12414</v>
      </c>
      <c r="H1124" s="77" t="s">
        <v>44</v>
      </c>
      <c r="I1124" s="77" t="s">
        <v>221</v>
      </c>
      <c r="J1124" s="77" t="s">
        <v>19</v>
      </c>
      <c r="K1124" s="78" t="s">
        <v>34</v>
      </c>
      <c r="L1124" s="77" t="s">
        <v>98</v>
      </c>
      <c r="M1124" s="74" t="s">
        <v>12476</v>
      </c>
      <c r="N1124" s="74" t="s">
        <v>13</v>
      </c>
      <c r="O1124" s="159"/>
      <c r="P1124" s="77" t="s">
        <v>5907</v>
      </c>
      <c r="Q1124" s="77" t="s">
        <v>30</v>
      </c>
      <c r="R1124" s="77" t="s">
        <v>5906</v>
      </c>
      <c r="S1124" s="77"/>
      <c r="T1124" s="77"/>
      <c r="U1124" s="77" t="s">
        <v>11136</v>
      </c>
      <c r="V1124" s="74" t="s">
        <v>97</v>
      </c>
      <c r="W1124" s="100"/>
      <c r="X1124" s="99"/>
      <c r="Y1124" s="99"/>
      <c r="Z1124" s="100"/>
      <c r="AA1124" s="99" t="s">
        <v>5910</v>
      </c>
      <c r="AB1124" s="99"/>
      <c r="AC1124" s="100" t="s">
        <v>5908</v>
      </c>
      <c r="AD1124" s="100" t="s">
        <v>5909</v>
      </c>
      <c r="AE1124" s="83"/>
      <c r="AF1124" s="54"/>
      <c r="AG1124" s="78" t="s">
        <v>10997</v>
      </c>
      <c r="AH1124" s="77" t="s">
        <v>5094</v>
      </c>
      <c r="AI1124" s="77" t="s">
        <v>5095</v>
      </c>
      <c r="AJ1124" s="77" t="s">
        <v>1342</v>
      </c>
      <c r="AK1124" s="77" t="s">
        <v>1342</v>
      </c>
      <c r="AL1124" s="77" t="s">
        <v>5096</v>
      </c>
      <c r="AM1124" s="77" t="s">
        <v>1543</v>
      </c>
      <c r="AN1124" s="77" t="s">
        <v>1544</v>
      </c>
      <c r="AO1124" s="77" t="s">
        <v>1545</v>
      </c>
      <c r="AP1124" s="77" t="s">
        <v>1546</v>
      </c>
      <c r="AQ1124" s="77"/>
      <c r="AR1124" s="79">
        <f>COUNTIF('Jalon + top _horaire passage'!A:A,A1124)+IF(W1124&lt;&gt;"",COUNTIF('Jalon + top _horaire passage'!A:A,W1124),0)+IF(X1124&lt;&gt;"",COUNTIF('Jalon + top _horaire passage'!A:A,X1124),0)+IF(Y1124&lt;&gt;"",COUNTIF('Jalon + top _horaire passage'!A:A,Y1124),0)+IF(AA1124&lt;&gt;"",COUNTIF('Jalon + top _horaire passage'!A:A,AA1124),0)+IF(AB1124&lt;&gt;"",COUNTIF('Jalon + top _horaire passage'!A:A,AB1124),0)+IF(AD1124&lt;&gt;"",COUNTIF('Jalon + top _horaire passage'!A:A,AD1124),0)</f>
        <v>0</v>
      </c>
    </row>
    <row r="1125" spans="1:44" x14ac:dyDescent="0.3">
      <c r="A1125" s="77" t="s">
        <v>5911</v>
      </c>
      <c r="B1125" s="159" t="s">
        <v>5912</v>
      </c>
      <c r="C1125" s="78" t="s">
        <v>353</v>
      </c>
      <c r="D1125" s="77" t="s">
        <v>42</v>
      </c>
      <c r="E1125" s="77" t="s">
        <v>5911</v>
      </c>
      <c r="F1125" s="77" t="s">
        <v>12361</v>
      </c>
      <c r="G1125" s="77" t="s">
        <v>1734</v>
      </c>
      <c r="H1125" s="77" t="s">
        <v>44</v>
      </c>
      <c r="I1125" s="77" t="s">
        <v>166</v>
      </c>
      <c r="J1125" s="77" t="s">
        <v>19</v>
      </c>
      <c r="K1125" s="78" t="s">
        <v>34</v>
      </c>
      <c r="L1125" s="77" t="s">
        <v>98</v>
      </c>
      <c r="M1125" s="74" t="s">
        <v>12475</v>
      </c>
      <c r="N1125" s="74" t="s">
        <v>12032</v>
      </c>
      <c r="O1125" s="159"/>
      <c r="P1125" s="77" t="s">
        <v>5913</v>
      </c>
      <c r="Q1125" s="77" t="s">
        <v>30</v>
      </c>
      <c r="R1125" s="77" t="s">
        <v>5911</v>
      </c>
      <c r="S1125" s="77"/>
      <c r="T1125" s="77"/>
      <c r="U1125" s="77" t="s">
        <v>11729</v>
      </c>
      <c r="V1125" s="74" t="s">
        <v>97</v>
      </c>
      <c r="W1125" s="100"/>
      <c r="X1125" s="99"/>
      <c r="Y1125" s="99"/>
      <c r="Z1125" s="100"/>
      <c r="AA1125" s="99" t="s">
        <v>5917</v>
      </c>
      <c r="AB1125" s="99"/>
      <c r="AC1125" s="100" t="s">
        <v>5915</v>
      </c>
      <c r="AD1125" s="100" t="s">
        <v>5916</v>
      </c>
      <c r="AE1125" s="83"/>
      <c r="AF1125" s="54"/>
      <c r="AG1125" s="78" t="s">
        <v>10997</v>
      </c>
      <c r="AH1125" s="77" t="s">
        <v>354</v>
      </c>
      <c r="AI1125" s="77" t="s">
        <v>355</v>
      </c>
      <c r="AJ1125" s="77" t="s">
        <v>356</v>
      </c>
      <c r="AK1125" s="77" t="s">
        <v>357</v>
      </c>
      <c r="AL1125" s="77" t="s">
        <v>358</v>
      </c>
      <c r="AM1125" s="77" t="s">
        <v>170</v>
      </c>
      <c r="AN1125" s="77" t="s">
        <v>359</v>
      </c>
      <c r="AO1125" s="77" t="s">
        <v>1739</v>
      </c>
      <c r="AP1125" s="77" t="s">
        <v>1740</v>
      </c>
      <c r="AQ1125" s="77"/>
      <c r="AR1125" s="79">
        <f>COUNTIF('Jalon + top _horaire passage'!A:A,A1125)+IF(W1125&lt;&gt;"",COUNTIF('Jalon + top _horaire passage'!A:A,W1125),0)+IF(X1125&lt;&gt;"",COUNTIF('Jalon + top _horaire passage'!A:A,X1125),0)+IF(Y1125&lt;&gt;"",COUNTIF('Jalon + top _horaire passage'!A:A,Y1125),0)+IF(AA1125&lt;&gt;"",COUNTIF('Jalon + top _horaire passage'!A:A,AA1125),0)+IF(AB1125&lt;&gt;"",COUNTIF('Jalon + top _horaire passage'!A:A,AB1125),0)+IF(AD1125&lt;&gt;"",COUNTIF('Jalon + top _horaire passage'!A:A,AD1125),0)</f>
        <v>0</v>
      </c>
    </row>
    <row r="1126" spans="1:44" x14ac:dyDescent="0.3">
      <c r="A1126" s="77" t="s">
        <v>5918</v>
      </c>
      <c r="B1126" s="159" t="s">
        <v>5919</v>
      </c>
      <c r="C1126" s="78" t="s">
        <v>59</v>
      </c>
      <c r="D1126" s="77" t="s">
        <v>42</v>
      </c>
      <c r="E1126" s="77" t="s">
        <v>5918</v>
      </c>
      <c r="F1126" s="77" t="s">
        <v>12371</v>
      </c>
      <c r="G1126" s="77" t="s">
        <v>12372</v>
      </c>
      <c r="H1126" s="77" t="s">
        <v>44</v>
      </c>
      <c r="I1126" s="77" t="s">
        <v>17</v>
      </c>
      <c r="J1126" s="77" t="s">
        <v>19</v>
      </c>
      <c r="K1126" s="78" t="s">
        <v>34</v>
      </c>
      <c r="L1126" s="77" t="s">
        <v>98</v>
      </c>
      <c r="M1126" s="74" t="s">
        <v>12473</v>
      </c>
      <c r="N1126" s="74" t="s">
        <v>13</v>
      </c>
      <c r="O1126" s="159"/>
      <c r="P1126" s="77" t="s">
        <v>5920</v>
      </c>
      <c r="Q1126" s="77" t="s">
        <v>30</v>
      </c>
      <c r="R1126" s="77" t="s">
        <v>5918</v>
      </c>
      <c r="S1126" s="77"/>
      <c r="T1126" s="77"/>
      <c r="U1126" s="77" t="s">
        <v>11573</v>
      </c>
      <c r="V1126" s="74" t="s">
        <v>97</v>
      </c>
      <c r="W1126" s="100"/>
      <c r="X1126" s="99"/>
      <c r="Y1126" s="99"/>
      <c r="Z1126" s="100"/>
      <c r="AA1126" s="99" t="s">
        <v>5923</v>
      </c>
      <c r="AB1126" s="99"/>
      <c r="AC1126" s="100" t="s">
        <v>5921</v>
      </c>
      <c r="AD1126" s="100" t="s">
        <v>5922</v>
      </c>
      <c r="AE1126" s="83"/>
      <c r="AF1126" s="54"/>
      <c r="AG1126" s="78" t="s">
        <v>10997</v>
      </c>
      <c r="AH1126" s="77" t="s">
        <v>20</v>
      </c>
      <c r="AI1126" s="77" t="s">
        <v>305</v>
      </c>
      <c r="AJ1126" s="77" t="s">
        <v>920</v>
      </c>
      <c r="AK1126" s="77" t="s">
        <v>1775</v>
      </c>
      <c r="AL1126" s="77" t="s">
        <v>1776</v>
      </c>
      <c r="AM1126" s="77" t="s">
        <v>25</v>
      </c>
      <c r="AN1126" s="77" t="s">
        <v>309</v>
      </c>
      <c r="AO1126" s="77" t="s">
        <v>923</v>
      </c>
      <c r="AP1126" s="77" t="s">
        <v>924</v>
      </c>
      <c r="AQ1126" s="77"/>
      <c r="AR1126" s="79">
        <f>COUNTIF('Jalon + top _horaire passage'!A:A,A1126)+IF(W1126&lt;&gt;"",COUNTIF('Jalon + top _horaire passage'!A:A,W1126),0)+IF(X1126&lt;&gt;"",COUNTIF('Jalon + top _horaire passage'!A:A,X1126),0)+IF(Y1126&lt;&gt;"",COUNTIF('Jalon + top _horaire passage'!A:A,Y1126),0)+IF(AA1126&lt;&gt;"",COUNTIF('Jalon + top _horaire passage'!A:A,AA1126),0)+IF(AB1126&lt;&gt;"",COUNTIF('Jalon + top _horaire passage'!A:A,AB1126),0)+IF(AD1126&lt;&gt;"",COUNTIF('Jalon + top _horaire passage'!A:A,AD1126),0)</f>
        <v>0</v>
      </c>
    </row>
    <row r="1127" spans="1:44" x14ac:dyDescent="0.3">
      <c r="A1127" s="77" t="s">
        <v>5924</v>
      </c>
      <c r="B1127" s="159" t="s">
        <v>5926</v>
      </c>
      <c r="C1127" s="78" t="s">
        <v>101</v>
      </c>
      <c r="D1127" s="77" t="s">
        <v>42</v>
      </c>
      <c r="E1127" s="77" t="s">
        <v>5924</v>
      </c>
      <c r="F1127" s="77" t="s">
        <v>372</v>
      </c>
      <c r="G1127" s="77" t="s">
        <v>5925</v>
      </c>
      <c r="H1127" s="77" t="s">
        <v>44</v>
      </c>
      <c r="I1127" s="77" t="s">
        <v>39</v>
      </c>
      <c r="J1127" s="77" t="s">
        <v>19</v>
      </c>
      <c r="K1127" s="78" t="s">
        <v>34</v>
      </c>
      <c r="L1127" s="77" t="s">
        <v>98</v>
      </c>
      <c r="M1127" s="74" t="s">
        <v>12473</v>
      </c>
      <c r="N1127" s="74" t="s">
        <v>13</v>
      </c>
      <c r="O1127" s="159" t="s">
        <v>12470</v>
      </c>
      <c r="P1127" s="77" t="s">
        <v>5927</v>
      </c>
      <c r="Q1127" s="77" t="s">
        <v>35</v>
      </c>
      <c r="R1127" s="77" t="s">
        <v>5924</v>
      </c>
      <c r="S1127" s="77"/>
      <c r="T1127" s="77" t="s">
        <v>9241</v>
      </c>
      <c r="U1127" s="77" t="s">
        <v>9241</v>
      </c>
      <c r="V1127" s="74" t="s">
        <v>97</v>
      </c>
      <c r="W1127" s="100"/>
      <c r="X1127" s="99"/>
      <c r="Y1127" s="99"/>
      <c r="Z1127" s="100"/>
      <c r="AA1127" s="99"/>
      <c r="AB1127" s="99"/>
      <c r="AC1127" s="100" t="s">
        <v>5924</v>
      </c>
      <c r="AD1127" s="100" t="s">
        <v>5928</v>
      </c>
      <c r="AE1127" s="83"/>
      <c r="AF1127" s="54"/>
      <c r="AG1127" s="78" t="s">
        <v>10997</v>
      </c>
      <c r="AH1127" s="77" t="s">
        <v>20</v>
      </c>
      <c r="AI1127" s="77" t="s">
        <v>102</v>
      </c>
      <c r="AJ1127" s="77" t="s">
        <v>2486</v>
      </c>
      <c r="AK1127" s="77" t="s">
        <v>2582</v>
      </c>
      <c r="AL1127" s="77" t="s">
        <v>2583</v>
      </c>
      <c r="AM1127" s="77" t="s">
        <v>25</v>
      </c>
      <c r="AN1127" s="77" t="s">
        <v>106</v>
      </c>
      <c r="AO1127" s="77" t="s">
        <v>107</v>
      </c>
      <c r="AP1127" s="77" t="s">
        <v>108</v>
      </c>
      <c r="AQ1127" s="77"/>
      <c r="AR1127" s="79">
        <f>COUNTIF('Jalon + top _horaire passage'!A:A,A1127)+IF(W1127&lt;&gt;"",COUNTIF('Jalon + top _horaire passage'!A:A,W1127),0)+IF(X1127&lt;&gt;"",COUNTIF('Jalon + top _horaire passage'!A:A,X1127),0)+IF(Y1127&lt;&gt;"",COUNTIF('Jalon + top _horaire passage'!A:A,Y1127),0)+IF(AA1127&lt;&gt;"",COUNTIF('Jalon + top _horaire passage'!A:A,AA1127),0)+IF(AB1127&lt;&gt;"",COUNTIF('Jalon + top _horaire passage'!A:A,AB1127),0)+IF(AD1127&lt;&gt;"",COUNTIF('Jalon + top _horaire passage'!A:A,AD1127),0)</f>
        <v>0</v>
      </c>
    </row>
    <row r="1128" spans="1:44" x14ac:dyDescent="0.3">
      <c r="A1128" s="77" t="s">
        <v>5929</v>
      </c>
      <c r="B1128" s="159" t="s">
        <v>5926</v>
      </c>
      <c r="C1128" s="78" t="s">
        <v>101</v>
      </c>
      <c r="D1128" s="77" t="s">
        <v>42</v>
      </c>
      <c r="E1128" s="77" t="s">
        <v>5929</v>
      </c>
      <c r="F1128" s="77" t="s">
        <v>372</v>
      </c>
      <c r="G1128" s="77" t="s">
        <v>5925</v>
      </c>
      <c r="H1128" s="77" t="s">
        <v>44</v>
      </c>
      <c r="I1128" s="77" t="s">
        <v>39</v>
      </c>
      <c r="J1128" s="77" t="s">
        <v>237</v>
      </c>
      <c r="K1128" s="78" t="s">
        <v>34</v>
      </c>
      <c r="L1128" s="77" t="s">
        <v>98</v>
      </c>
      <c r="M1128" s="74" t="s">
        <v>12473</v>
      </c>
      <c r="N1128" s="74" t="s">
        <v>13</v>
      </c>
      <c r="O1128" s="159"/>
      <c r="P1128" s="77" t="s">
        <v>5930</v>
      </c>
      <c r="Q1128" s="77" t="s">
        <v>35</v>
      </c>
      <c r="R1128" s="77" t="s">
        <v>5929</v>
      </c>
      <c r="S1128" s="77"/>
      <c r="T1128" s="77" t="s">
        <v>9241</v>
      </c>
      <c r="U1128" s="77" t="s">
        <v>9241</v>
      </c>
      <c r="V1128" s="74" t="s">
        <v>97</v>
      </c>
      <c r="W1128" s="100"/>
      <c r="X1128" s="99"/>
      <c r="Y1128" s="99"/>
      <c r="Z1128" s="100"/>
      <c r="AA1128" s="99"/>
      <c r="AB1128" s="99"/>
      <c r="AC1128" s="100" t="s">
        <v>5929</v>
      </c>
      <c r="AD1128" s="100" t="s">
        <v>5931</v>
      </c>
      <c r="AE1128" s="83"/>
      <c r="AF1128" s="54"/>
      <c r="AG1128" s="78" t="s">
        <v>10997</v>
      </c>
      <c r="AH1128" s="77" t="s">
        <v>20</v>
      </c>
      <c r="AI1128" s="77" t="s">
        <v>102</v>
      </c>
      <c r="AJ1128" s="77" t="s">
        <v>2486</v>
      </c>
      <c r="AK1128" s="77" t="s">
        <v>2582</v>
      </c>
      <c r="AL1128" s="77" t="s">
        <v>2583</v>
      </c>
      <c r="AM1128" s="77" t="s">
        <v>25</v>
      </c>
      <c r="AN1128" s="77" t="s">
        <v>106</v>
      </c>
      <c r="AO1128" s="77" t="s">
        <v>107</v>
      </c>
      <c r="AP1128" s="77" t="s">
        <v>108</v>
      </c>
      <c r="AQ1128" s="77"/>
      <c r="AR1128" s="79">
        <f>COUNTIF('Jalon + top _horaire passage'!A:A,A1128)+IF(W1128&lt;&gt;"",COUNTIF('Jalon + top _horaire passage'!A:A,W1128),0)+IF(X1128&lt;&gt;"",COUNTIF('Jalon + top _horaire passage'!A:A,X1128),0)+IF(Y1128&lt;&gt;"",COUNTIF('Jalon + top _horaire passage'!A:A,Y1128),0)+IF(AA1128&lt;&gt;"",COUNTIF('Jalon + top _horaire passage'!A:A,AA1128),0)+IF(AB1128&lt;&gt;"",COUNTIF('Jalon + top _horaire passage'!A:A,AB1128),0)+IF(AD1128&lt;&gt;"",COUNTIF('Jalon + top _horaire passage'!A:A,AD1128),0)</f>
        <v>0</v>
      </c>
    </row>
    <row r="1129" spans="1:44" x14ac:dyDescent="0.3">
      <c r="A1129" s="77" t="s">
        <v>5932</v>
      </c>
      <c r="B1129" s="159" t="s">
        <v>5933</v>
      </c>
      <c r="C1129" s="78" t="s">
        <v>101</v>
      </c>
      <c r="D1129" s="77" t="s">
        <v>42</v>
      </c>
      <c r="E1129" s="77" t="s">
        <v>5932</v>
      </c>
      <c r="F1129" s="77" t="s">
        <v>372</v>
      </c>
      <c r="G1129" s="77" t="s">
        <v>5925</v>
      </c>
      <c r="H1129" s="77" t="s">
        <v>44</v>
      </c>
      <c r="I1129" s="77" t="s">
        <v>39</v>
      </c>
      <c r="J1129" s="77" t="s">
        <v>571</v>
      </c>
      <c r="K1129" s="78" t="s">
        <v>34</v>
      </c>
      <c r="L1129" s="77" t="s">
        <v>98</v>
      </c>
      <c r="M1129" s="74" t="s">
        <v>12473</v>
      </c>
      <c r="N1129" s="74" t="s">
        <v>13</v>
      </c>
      <c r="O1129" s="159" t="s">
        <v>12470</v>
      </c>
      <c r="P1129" s="77" t="s">
        <v>5927</v>
      </c>
      <c r="Q1129" s="77" t="s">
        <v>35</v>
      </c>
      <c r="R1129" s="77" t="s">
        <v>5932</v>
      </c>
      <c r="S1129" s="77"/>
      <c r="T1129" s="77" t="s">
        <v>9241</v>
      </c>
      <c r="U1129" s="77" t="s">
        <v>9241</v>
      </c>
      <c r="V1129" s="74" t="s">
        <v>216</v>
      </c>
      <c r="W1129" s="100"/>
      <c r="X1129" s="99"/>
      <c r="Y1129" s="99"/>
      <c r="Z1129" s="100"/>
      <c r="AA1129" s="99"/>
      <c r="AB1129" s="99"/>
      <c r="AC1129" s="100" t="s">
        <v>5932</v>
      </c>
      <c r="AD1129" s="100" t="s">
        <v>5934</v>
      </c>
      <c r="AE1129" s="83"/>
      <c r="AF1129" s="54"/>
      <c r="AG1129" s="78" t="s">
        <v>12307</v>
      </c>
      <c r="AH1129" s="77" t="s">
        <v>20</v>
      </c>
      <c r="AI1129" s="77" t="s">
        <v>102</v>
      </c>
      <c r="AJ1129" s="77" t="s">
        <v>2486</v>
      </c>
      <c r="AK1129" s="77" t="s">
        <v>2582</v>
      </c>
      <c r="AL1129" s="77" t="s">
        <v>2583</v>
      </c>
      <c r="AM1129" s="77" t="s">
        <v>25</v>
      </c>
      <c r="AN1129" s="77" t="s">
        <v>106</v>
      </c>
      <c r="AO1129" s="77" t="s">
        <v>107</v>
      </c>
      <c r="AP1129" s="77" t="s">
        <v>108</v>
      </c>
      <c r="AQ1129" s="77"/>
      <c r="AR1129" s="79">
        <f>COUNTIF('Jalon + top _horaire passage'!A:A,A1129)+IF(W1129&lt;&gt;"",COUNTIF('Jalon + top _horaire passage'!A:A,W1129),0)+IF(X1129&lt;&gt;"",COUNTIF('Jalon + top _horaire passage'!A:A,X1129),0)+IF(Y1129&lt;&gt;"",COUNTIF('Jalon + top _horaire passage'!A:A,Y1129),0)+IF(AA1129&lt;&gt;"",COUNTIF('Jalon + top _horaire passage'!A:A,AA1129),0)+IF(AB1129&lt;&gt;"",COUNTIF('Jalon + top _horaire passage'!A:A,AB1129),0)+IF(AD1129&lt;&gt;"",COUNTIF('Jalon + top _horaire passage'!A:A,AD1129),0)</f>
        <v>0</v>
      </c>
    </row>
    <row r="1130" spans="1:44" x14ac:dyDescent="0.3">
      <c r="A1130" s="77" t="s">
        <v>5935</v>
      </c>
      <c r="B1130" s="159" t="s">
        <v>5936</v>
      </c>
      <c r="C1130" s="78" t="s">
        <v>59</v>
      </c>
      <c r="D1130" s="77" t="s">
        <v>42</v>
      </c>
      <c r="E1130" s="77" t="s">
        <v>5935</v>
      </c>
      <c r="F1130" s="77" t="s">
        <v>10309</v>
      </c>
      <c r="G1130" s="77" t="s">
        <v>3451</v>
      </c>
      <c r="H1130" s="77" t="s">
        <v>44</v>
      </c>
      <c r="I1130" s="77" t="s">
        <v>17</v>
      </c>
      <c r="J1130" s="77" t="s">
        <v>19</v>
      </c>
      <c r="K1130" s="78" t="s">
        <v>34</v>
      </c>
      <c r="L1130" s="77" t="s">
        <v>98</v>
      </c>
      <c r="M1130" s="74" t="s">
        <v>12473</v>
      </c>
      <c r="N1130" s="74" t="s">
        <v>13</v>
      </c>
      <c r="O1130" s="159"/>
      <c r="P1130" s="77" t="s">
        <v>5937</v>
      </c>
      <c r="Q1130" s="77" t="s">
        <v>30</v>
      </c>
      <c r="R1130" s="77" t="s">
        <v>5935</v>
      </c>
      <c r="S1130" s="77"/>
      <c r="T1130" s="77"/>
      <c r="U1130" s="77" t="s">
        <v>11574</v>
      </c>
      <c r="V1130" s="74" t="s">
        <v>97</v>
      </c>
      <c r="W1130" s="100"/>
      <c r="X1130" s="99"/>
      <c r="Y1130" s="99"/>
      <c r="Z1130" s="100"/>
      <c r="AA1130" s="99" t="s">
        <v>5940</v>
      </c>
      <c r="AB1130" s="99"/>
      <c r="AC1130" s="100" t="s">
        <v>5938</v>
      </c>
      <c r="AD1130" s="100" t="s">
        <v>5939</v>
      </c>
      <c r="AE1130" s="83"/>
      <c r="AF1130" s="54"/>
      <c r="AG1130" s="78" t="s">
        <v>10997</v>
      </c>
      <c r="AH1130" s="77" t="s">
        <v>20</v>
      </c>
      <c r="AI1130" s="77" t="s">
        <v>305</v>
      </c>
      <c r="AJ1130" s="77" t="s">
        <v>306</v>
      </c>
      <c r="AK1130" s="77" t="s">
        <v>307</v>
      </c>
      <c r="AL1130" s="77" t="s">
        <v>815</v>
      </c>
      <c r="AM1130" s="77" t="s">
        <v>25</v>
      </c>
      <c r="AN1130" s="77" t="s">
        <v>309</v>
      </c>
      <c r="AO1130" s="77" t="s">
        <v>310</v>
      </c>
      <c r="AP1130" s="77" t="s">
        <v>311</v>
      </c>
      <c r="AQ1130" s="77"/>
      <c r="AR1130" s="79">
        <f>COUNTIF('Jalon + top _horaire passage'!A:A,A1130)+IF(W1130&lt;&gt;"",COUNTIF('Jalon + top _horaire passage'!A:A,W1130),0)+IF(X1130&lt;&gt;"",COUNTIF('Jalon + top _horaire passage'!A:A,X1130),0)+IF(Y1130&lt;&gt;"",COUNTIF('Jalon + top _horaire passage'!A:A,Y1130),0)+IF(AA1130&lt;&gt;"",COUNTIF('Jalon + top _horaire passage'!A:A,AA1130),0)+IF(AB1130&lt;&gt;"",COUNTIF('Jalon + top _horaire passage'!A:A,AB1130),0)+IF(AD1130&lt;&gt;"",COUNTIF('Jalon + top _horaire passage'!A:A,AD1130),0)</f>
        <v>0</v>
      </c>
    </row>
    <row r="1131" spans="1:44" x14ac:dyDescent="0.3">
      <c r="A1131" s="77" t="s">
        <v>5941</v>
      </c>
      <c r="B1131" s="159" t="s">
        <v>5936</v>
      </c>
      <c r="C1131" s="78" t="s">
        <v>59</v>
      </c>
      <c r="D1131" s="77" t="s">
        <v>42</v>
      </c>
      <c r="E1131" s="77" t="s">
        <v>5941</v>
      </c>
      <c r="F1131" s="77" t="s">
        <v>12347</v>
      </c>
      <c r="G1131" s="77" t="s">
        <v>811</v>
      </c>
      <c r="H1131" s="77" t="s">
        <v>44</v>
      </c>
      <c r="I1131" s="77" t="s">
        <v>17</v>
      </c>
      <c r="J1131" s="77" t="s">
        <v>19</v>
      </c>
      <c r="K1131" s="78" t="s">
        <v>34</v>
      </c>
      <c r="L1131" s="77" t="s">
        <v>98</v>
      </c>
      <c r="M1131" s="74" t="s">
        <v>12473</v>
      </c>
      <c r="N1131" s="74" t="s">
        <v>13</v>
      </c>
      <c r="O1131" s="159" t="s">
        <v>12470</v>
      </c>
      <c r="P1131" s="77" t="s">
        <v>5942</v>
      </c>
      <c r="Q1131" s="77" t="s">
        <v>30</v>
      </c>
      <c r="R1131" s="77" t="s">
        <v>5941</v>
      </c>
      <c r="S1131" s="77"/>
      <c r="T1131" s="77"/>
      <c r="U1131" s="77" t="s">
        <v>11575</v>
      </c>
      <c r="V1131" s="74" t="s">
        <v>97</v>
      </c>
      <c r="W1131" s="100"/>
      <c r="X1131" s="99"/>
      <c r="Y1131" s="99"/>
      <c r="Z1131" s="100"/>
      <c r="AA1131" s="99" t="s">
        <v>5945</v>
      </c>
      <c r="AB1131" s="99"/>
      <c r="AC1131" s="100" t="s">
        <v>5943</v>
      </c>
      <c r="AD1131" s="100" t="s">
        <v>5944</v>
      </c>
      <c r="AE1131" s="83"/>
      <c r="AF1131" s="54"/>
      <c r="AG1131" s="78" t="s">
        <v>10997</v>
      </c>
      <c r="AH1131" s="77" t="s">
        <v>20</v>
      </c>
      <c r="AI1131" s="77" t="s">
        <v>305</v>
      </c>
      <c r="AJ1131" s="77" t="s">
        <v>306</v>
      </c>
      <c r="AK1131" s="77" t="s">
        <v>307</v>
      </c>
      <c r="AL1131" s="77" t="s">
        <v>815</v>
      </c>
      <c r="AM1131" s="77" t="s">
        <v>25</v>
      </c>
      <c r="AN1131" s="77" t="s">
        <v>309</v>
      </c>
      <c r="AO1131" s="77" t="s">
        <v>310</v>
      </c>
      <c r="AP1131" s="77" t="s">
        <v>311</v>
      </c>
      <c r="AQ1131" s="77"/>
      <c r="AR1131" s="79">
        <f>COUNTIF('Jalon + top _horaire passage'!A:A,A1131)+IF(W1131&lt;&gt;"",COUNTIF('Jalon + top _horaire passage'!A:A,W1131),0)+IF(X1131&lt;&gt;"",COUNTIF('Jalon + top _horaire passage'!A:A,X1131),0)+IF(Y1131&lt;&gt;"",COUNTIF('Jalon + top _horaire passage'!A:A,Y1131),0)+IF(AA1131&lt;&gt;"",COUNTIF('Jalon + top _horaire passage'!A:A,AA1131),0)+IF(AB1131&lt;&gt;"",COUNTIF('Jalon + top _horaire passage'!A:A,AB1131),0)+IF(AD1131&lt;&gt;"",COUNTIF('Jalon + top _horaire passage'!A:A,AD1131),0)</f>
        <v>0</v>
      </c>
    </row>
    <row r="1132" spans="1:44" x14ac:dyDescent="0.3">
      <c r="A1132" s="77" t="s">
        <v>5946</v>
      </c>
      <c r="B1132" s="159" t="s">
        <v>5936</v>
      </c>
      <c r="C1132" s="78" t="s">
        <v>101</v>
      </c>
      <c r="D1132" s="77" t="s">
        <v>107</v>
      </c>
      <c r="E1132" s="77" t="s">
        <v>5946</v>
      </c>
      <c r="F1132" s="77" t="s">
        <v>372</v>
      </c>
      <c r="G1132" s="77" t="s">
        <v>5925</v>
      </c>
      <c r="H1132" s="77" t="s">
        <v>44</v>
      </c>
      <c r="I1132" s="77" t="s">
        <v>39</v>
      </c>
      <c r="J1132" s="77" t="s">
        <v>19</v>
      </c>
      <c r="K1132" s="78" t="s">
        <v>18</v>
      </c>
      <c r="L1132" s="77" t="s">
        <v>98</v>
      </c>
      <c r="M1132" s="74" t="s">
        <v>12473</v>
      </c>
      <c r="N1132" s="74" t="s">
        <v>10986</v>
      </c>
      <c r="O1132" s="159"/>
      <c r="P1132" s="77" t="s">
        <v>5947</v>
      </c>
      <c r="Q1132" s="77" t="s">
        <v>30</v>
      </c>
      <c r="R1132" s="77" t="s">
        <v>5946</v>
      </c>
      <c r="S1132" s="77"/>
      <c r="T1132" s="77"/>
      <c r="U1132" s="77" t="s">
        <v>11404</v>
      </c>
      <c r="V1132" s="74" t="s">
        <v>97</v>
      </c>
      <c r="W1132" s="100"/>
      <c r="X1132" s="99"/>
      <c r="Y1132" s="99"/>
      <c r="Z1132" s="100"/>
      <c r="AA1132" s="99" t="s">
        <v>5951</v>
      </c>
      <c r="AB1132" s="99"/>
      <c r="AC1132" s="100" t="s">
        <v>5949</v>
      </c>
      <c r="AD1132" s="100" t="s">
        <v>5950</v>
      </c>
      <c r="AE1132" s="83"/>
      <c r="AF1132" s="54"/>
      <c r="AG1132" s="78" t="s">
        <v>10997</v>
      </c>
      <c r="AH1132" s="77" t="s">
        <v>20</v>
      </c>
      <c r="AI1132" s="77" t="s">
        <v>102</v>
      </c>
      <c r="AJ1132" s="77" t="s">
        <v>2486</v>
      </c>
      <c r="AK1132" s="77" t="s">
        <v>2582</v>
      </c>
      <c r="AL1132" s="77" t="s">
        <v>2583</v>
      </c>
      <c r="AM1132" s="77" t="s">
        <v>25</v>
      </c>
      <c r="AN1132" s="77" t="s">
        <v>106</v>
      </c>
      <c r="AO1132" s="77" t="s">
        <v>107</v>
      </c>
      <c r="AP1132" s="77" t="s">
        <v>108</v>
      </c>
      <c r="AQ1132" s="77"/>
      <c r="AR1132" s="79">
        <f>COUNTIF('Jalon + top _horaire passage'!A:A,A1132)+IF(W1132&lt;&gt;"",COUNTIF('Jalon + top _horaire passage'!A:A,W1132),0)+IF(X1132&lt;&gt;"",COUNTIF('Jalon + top _horaire passage'!A:A,X1132),0)+IF(Y1132&lt;&gt;"",COUNTIF('Jalon + top _horaire passage'!A:A,Y1132),0)+IF(AA1132&lt;&gt;"",COUNTIF('Jalon + top _horaire passage'!A:A,AA1132),0)+IF(AB1132&lt;&gt;"",COUNTIF('Jalon + top _horaire passage'!A:A,AB1132),0)+IF(AD1132&lt;&gt;"",COUNTIF('Jalon + top _horaire passage'!A:A,AD1132),0)</f>
        <v>0</v>
      </c>
    </row>
    <row r="1133" spans="1:44" x14ac:dyDescent="0.3">
      <c r="A1133" s="77" t="s">
        <v>5952</v>
      </c>
      <c r="B1133" s="159" t="s">
        <v>5936</v>
      </c>
      <c r="C1133" s="78" t="s">
        <v>101</v>
      </c>
      <c r="D1133" s="77" t="s">
        <v>107</v>
      </c>
      <c r="E1133" s="77" t="s">
        <v>5952</v>
      </c>
      <c r="F1133" s="77" t="s">
        <v>372</v>
      </c>
      <c r="G1133" s="77" t="s">
        <v>5925</v>
      </c>
      <c r="H1133" s="77" t="s">
        <v>44</v>
      </c>
      <c r="I1133" s="77" t="s">
        <v>39</v>
      </c>
      <c r="J1133" s="77" t="s">
        <v>19</v>
      </c>
      <c r="K1133" s="78" t="s">
        <v>18</v>
      </c>
      <c r="L1133" s="77" t="s">
        <v>98</v>
      </c>
      <c r="M1133" s="74" t="s">
        <v>12473</v>
      </c>
      <c r="N1133" s="74" t="s">
        <v>10986</v>
      </c>
      <c r="O1133" s="159"/>
      <c r="P1133" s="77" t="s">
        <v>5953</v>
      </c>
      <c r="Q1133" s="77" t="s">
        <v>30</v>
      </c>
      <c r="R1133" s="77" t="s">
        <v>5952</v>
      </c>
      <c r="S1133" s="77"/>
      <c r="T1133" s="77"/>
      <c r="U1133" s="77" t="s">
        <v>11405</v>
      </c>
      <c r="V1133" s="74" t="s">
        <v>97</v>
      </c>
      <c r="W1133" s="100"/>
      <c r="X1133" s="99"/>
      <c r="Y1133" s="99"/>
      <c r="Z1133" s="100"/>
      <c r="AA1133" s="99" t="s">
        <v>5957</v>
      </c>
      <c r="AB1133" s="99"/>
      <c r="AC1133" s="100" t="s">
        <v>5955</v>
      </c>
      <c r="AD1133" s="100" t="s">
        <v>5956</v>
      </c>
      <c r="AE1133" s="83"/>
      <c r="AF1133" s="54"/>
      <c r="AG1133" s="78" t="s">
        <v>10997</v>
      </c>
      <c r="AH1133" s="77" t="s">
        <v>20</v>
      </c>
      <c r="AI1133" s="77" t="s">
        <v>102</v>
      </c>
      <c r="AJ1133" s="77" t="s">
        <v>2486</v>
      </c>
      <c r="AK1133" s="77" t="s">
        <v>2582</v>
      </c>
      <c r="AL1133" s="77" t="s">
        <v>2583</v>
      </c>
      <c r="AM1133" s="77" t="s">
        <v>25</v>
      </c>
      <c r="AN1133" s="77" t="s">
        <v>106</v>
      </c>
      <c r="AO1133" s="77" t="s">
        <v>107</v>
      </c>
      <c r="AP1133" s="77" t="s">
        <v>108</v>
      </c>
      <c r="AQ1133" s="77"/>
      <c r="AR1133" s="79">
        <f>COUNTIF('Jalon + top _horaire passage'!A:A,A1133)+IF(W1133&lt;&gt;"",COUNTIF('Jalon + top _horaire passage'!A:A,W1133),0)+IF(X1133&lt;&gt;"",COUNTIF('Jalon + top _horaire passage'!A:A,X1133),0)+IF(Y1133&lt;&gt;"",COUNTIF('Jalon + top _horaire passage'!A:A,Y1133),0)+IF(AA1133&lt;&gt;"",COUNTIF('Jalon + top _horaire passage'!A:A,AA1133),0)+IF(AB1133&lt;&gt;"",COUNTIF('Jalon + top _horaire passage'!A:A,AB1133),0)+IF(AD1133&lt;&gt;"",COUNTIF('Jalon + top _horaire passage'!A:A,AD1133),0)</f>
        <v>0</v>
      </c>
    </row>
    <row r="1134" spans="1:44" x14ac:dyDescent="0.3">
      <c r="A1134" s="77" t="s">
        <v>5958</v>
      </c>
      <c r="B1134" s="159" t="s">
        <v>5936</v>
      </c>
      <c r="C1134" s="78" t="s">
        <v>101</v>
      </c>
      <c r="D1134" s="77" t="s">
        <v>107</v>
      </c>
      <c r="E1134" s="77" t="s">
        <v>5958</v>
      </c>
      <c r="F1134" s="77" t="s">
        <v>372</v>
      </c>
      <c r="G1134" s="77" t="s">
        <v>5925</v>
      </c>
      <c r="H1134" s="77" t="s">
        <v>44</v>
      </c>
      <c r="I1134" s="77" t="s">
        <v>39</v>
      </c>
      <c r="J1134" s="77" t="s">
        <v>237</v>
      </c>
      <c r="K1134" s="78" t="s">
        <v>18</v>
      </c>
      <c r="L1134" s="77" t="s">
        <v>98</v>
      </c>
      <c r="M1134" s="74" t="s">
        <v>12473</v>
      </c>
      <c r="N1134" s="74" t="s">
        <v>10986</v>
      </c>
      <c r="O1134" s="159"/>
      <c r="P1134" s="77"/>
      <c r="Q1134" s="77" t="s">
        <v>30</v>
      </c>
      <c r="R1134" s="77" t="s">
        <v>5958</v>
      </c>
      <c r="S1134" s="77"/>
      <c r="T1134" s="77"/>
      <c r="U1134" s="77" t="s">
        <v>11406</v>
      </c>
      <c r="V1134" s="74" t="s">
        <v>97</v>
      </c>
      <c r="W1134" s="100"/>
      <c r="X1134" s="99"/>
      <c r="Y1134" s="99"/>
      <c r="Z1134" s="100"/>
      <c r="AA1134" s="99" t="s">
        <v>5961</v>
      </c>
      <c r="AB1134" s="99"/>
      <c r="AC1134" s="100" t="s">
        <v>5959</v>
      </c>
      <c r="AD1134" s="100" t="s">
        <v>5960</v>
      </c>
      <c r="AE1134" s="83"/>
      <c r="AF1134" s="54"/>
      <c r="AG1134" s="78" t="s">
        <v>10997</v>
      </c>
      <c r="AH1134" s="77" t="s">
        <v>20</v>
      </c>
      <c r="AI1134" s="77" t="s">
        <v>102</v>
      </c>
      <c r="AJ1134" s="77" t="s">
        <v>2486</v>
      </c>
      <c r="AK1134" s="77" t="s">
        <v>2582</v>
      </c>
      <c r="AL1134" s="77" t="s">
        <v>2583</v>
      </c>
      <c r="AM1134" s="77" t="s">
        <v>25</v>
      </c>
      <c r="AN1134" s="77" t="s">
        <v>106</v>
      </c>
      <c r="AO1134" s="77" t="s">
        <v>107</v>
      </c>
      <c r="AP1134" s="77" t="s">
        <v>108</v>
      </c>
      <c r="AQ1134" s="77"/>
      <c r="AR1134" s="79">
        <f>COUNTIF('Jalon + top _horaire passage'!A:A,A1134)+IF(W1134&lt;&gt;"",COUNTIF('Jalon + top _horaire passage'!A:A,W1134),0)+IF(X1134&lt;&gt;"",COUNTIF('Jalon + top _horaire passage'!A:A,X1134),0)+IF(Y1134&lt;&gt;"",COUNTIF('Jalon + top _horaire passage'!A:A,Y1134),0)+IF(AA1134&lt;&gt;"",COUNTIF('Jalon + top _horaire passage'!A:A,AA1134),0)+IF(AB1134&lt;&gt;"",COUNTIF('Jalon + top _horaire passage'!A:A,AB1134),0)+IF(AD1134&lt;&gt;"",COUNTIF('Jalon + top _horaire passage'!A:A,AD1134),0)</f>
        <v>0</v>
      </c>
    </row>
    <row r="1135" spans="1:44" x14ac:dyDescent="0.3">
      <c r="A1135" s="77" t="s">
        <v>5962</v>
      </c>
      <c r="B1135" s="159" t="s">
        <v>5963</v>
      </c>
      <c r="C1135" s="78" t="s">
        <v>59</v>
      </c>
      <c r="D1135" s="77" t="s">
        <v>42</v>
      </c>
      <c r="E1135" s="77" t="s">
        <v>5962</v>
      </c>
      <c r="F1135" s="77" t="s">
        <v>12371</v>
      </c>
      <c r="G1135" s="77" t="s">
        <v>12372</v>
      </c>
      <c r="H1135" s="77" t="s">
        <v>44</v>
      </c>
      <c r="I1135" s="77" t="s">
        <v>17</v>
      </c>
      <c r="J1135" s="77" t="s">
        <v>19</v>
      </c>
      <c r="K1135" s="78" t="s">
        <v>34</v>
      </c>
      <c r="L1135" s="77" t="s">
        <v>98</v>
      </c>
      <c r="M1135" s="74" t="s">
        <v>12473</v>
      </c>
      <c r="N1135" s="74" t="s">
        <v>13</v>
      </c>
      <c r="O1135" s="159"/>
      <c r="P1135" s="77" t="s">
        <v>5964</v>
      </c>
      <c r="Q1135" s="77" t="s">
        <v>30</v>
      </c>
      <c r="R1135" s="77" t="s">
        <v>5962</v>
      </c>
      <c r="S1135" s="77"/>
      <c r="T1135" s="77"/>
      <c r="U1135" s="77" t="s">
        <v>11576</v>
      </c>
      <c r="V1135" s="74" t="s">
        <v>97</v>
      </c>
      <c r="W1135" s="100"/>
      <c r="X1135" s="99"/>
      <c r="Y1135" s="99"/>
      <c r="Z1135" s="100"/>
      <c r="AA1135" s="99" t="s">
        <v>5967</v>
      </c>
      <c r="AB1135" s="99"/>
      <c r="AC1135" s="100" t="s">
        <v>5965</v>
      </c>
      <c r="AD1135" s="100" t="s">
        <v>5966</v>
      </c>
      <c r="AE1135" s="83"/>
      <c r="AF1135" s="54"/>
      <c r="AG1135" s="78" t="s">
        <v>10997</v>
      </c>
      <c r="AH1135" s="77" t="s">
        <v>20</v>
      </c>
      <c r="AI1135" s="77" t="s">
        <v>305</v>
      </c>
      <c r="AJ1135" s="77" t="s">
        <v>920</v>
      </c>
      <c r="AK1135" s="77" t="s">
        <v>1775</v>
      </c>
      <c r="AL1135" s="77" t="s">
        <v>1776</v>
      </c>
      <c r="AM1135" s="77" t="s">
        <v>25</v>
      </c>
      <c r="AN1135" s="77" t="s">
        <v>309</v>
      </c>
      <c r="AO1135" s="77" t="s">
        <v>923</v>
      </c>
      <c r="AP1135" s="77" t="s">
        <v>924</v>
      </c>
      <c r="AQ1135" s="77"/>
      <c r="AR1135" s="79">
        <f>COUNTIF('Jalon + top _horaire passage'!A:A,A1135)+IF(W1135&lt;&gt;"",COUNTIF('Jalon + top _horaire passage'!A:A,W1135),0)+IF(X1135&lt;&gt;"",COUNTIF('Jalon + top _horaire passage'!A:A,X1135),0)+IF(Y1135&lt;&gt;"",COUNTIF('Jalon + top _horaire passage'!A:A,Y1135),0)+IF(AA1135&lt;&gt;"",COUNTIF('Jalon + top _horaire passage'!A:A,AA1135),0)+IF(AB1135&lt;&gt;"",COUNTIF('Jalon + top _horaire passage'!A:A,AB1135),0)+IF(AD1135&lt;&gt;"",COUNTIF('Jalon + top _horaire passage'!A:A,AD1135),0)</f>
        <v>0</v>
      </c>
    </row>
    <row r="1136" spans="1:44" x14ac:dyDescent="0.3">
      <c r="A1136" s="77" t="s">
        <v>5968</v>
      </c>
      <c r="B1136" s="159" t="s">
        <v>12842</v>
      </c>
      <c r="C1136" s="78" t="s">
        <v>59</v>
      </c>
      <c r="D1136" s="77" t="s">
        <v>42</v>
      </c>
      <c r="E1136" s="77" t="s">
        <v>5968</v>
      </c>
      <c r="F1136" s="77" t="s">
        <v>12371</v>
      </c>
      <c r="G1136" s="77" t="s">
        <v>12372</v>
      </c>
      <c r="H1136" s="77" t="s">
        <v>44</v>
      </c>
      <c r="I1136" s="77" t="s">
        <v>17</v>
      </c>
      <c r="J1136" s="77" t="s">
        <v>19</v>
      </c>
      <c r="K1136" s="78" t="s">
        <v>34</v>
      </c>
      <c r="L1136" s="77" t="s">
        <v>98</v>
      </c>
      <c r="M1136" s="74" t="s">
        <v>12473</v>
      </c>
      <c r="N1136" s="74" t="s">
        <v>13</v>
      </c>
      <c r="O1136" s="159"/>
      <c r="P1136" s="77" t="s">
        <v>5969</v>
      </c>
      <c r="Q1136" s="77" t="s">
        <v>30</v>
      </c>
      <c r="R1136" s="77" t="s">
        <v>5968</v>
      </c>
      <c r="S1136" s="77"/>
      <c r="T1136" s="77"/>
      <c r="U1136" s="77" t="s">
        <v>11577</v>
      </c>
      <c r="V1136" s="74" t="s">
        <v>97</v>
      </c>
      <c r="W1136" s="100"/>
      <c r="X1136" s="99"/>
      <c r="Y1136" s="99"/>
      <c r="Z1136" s="100"/>
      <c r="AA1136" s="99" t="s">
        <v>5972</v>
      </c>
      <c r="AB1136" s="99"/>
      <c r="AC1136" s="100" t="s">
        <v>5970</v>
      </c>
      <c r="AD1136" s="100" t="s">
        <v>5971</v>
      </c>
      <c r="AE1136" s="83"/>
      <c r="AF1136" s="54"/>
      <c r="AG1136" s="78" t="s">
        <v>10997</v>
      </c>
      <c r="AH1136" s="77" t="s">
        <v>20</v>
      </c>
      <c r="AI1136" s="77" t="s">
        <v>305</v>
      </c>
      <c r="AJ1136" s="77" t="s">
        <v>920</v>
      </c>
      <c r="AK1136" s="77" t="s">
        <v>1775</v>
      </c>
      <c r="AL1136" s="77" t="s">
        <v>1776</v>
      </c>
      <c r="AM1136" s="77" t="s">
        <v>25</v>
      </c>
      <c r="AN1136" s="77" t="s">
        <v>309</v>
      </c>
      <c r="AO1136" s="77" t="s">
        <v>923</v>
      </c>
      <c r="AP1136" s="77" t="s">
        <v>924</v>
      </c>
      <c r="AQ1136" s="77"/>
      <c r="AR1136" s="79">
        <f>COUNTIF('Jalon + top _horaire passage'!A:A,A1136)+IF(W1136&lt;&gt;"",COUNTIF('Jalon + top _horaire passage'!A:A,W1136),0)+IF(X1136&lt;&gt;"",COUNTIF('Jalon + top _horaire passage'!A:A,X1136),0)+IF(Y1136&lt;&gt;"",COUNTIF('Jalon + top _horaire passage'!A:A,Y1136),0)+IF(AA1136&lt;&gt;"",COUNTIF('Jalon + top _horaire passage'!A:A,AA1136),0)+IF(AB1136&lt;&gt;"",COUNTIF('Jalon + top _horaire passage'!A:A,AB1136),0)+IF(AD1136&lt;&gt;"",COUNTIF('Jalon + top _horaire passage'!A:A,AD1136),0)</f>
        <v>0</v>
      </c>
    </row>
    <row r="1137" spans="1:44" x14ac:dyDescent="0.3">
      <c r="A1137" s="77" t="s">
        <v>5973</v>
      </c>
      <c r="B1137" s="159" t="s">
        <v>12768</v>
      </c>
      <c r="C1137" s="78" t="s">
        <v>353</v>
      </c>
      <c r="D1137" s="77" t="s">
        <v>1039</v>
      </c>
      <c r="E1137" s="77" t="s">
        <v>5973</v>
      </c>
      <c r="F1137" s="77" t="s">
        <v>3343</v>
      </c>
      <c r="G1137" s="77" t="s">
        <v>349</v>
      </c>
      <c r="H1137" s="77" t="s">
        <v>44</v>
      </c>
      <c r="I1137" s="77" t="s">
        <v>166</v>
      </c>
      <c r="J1137" s="77" t="s">
        <v>237</v>
      </c>
      <c r="K1137" s="78" t="s">
        <v>18</v>
      </c>
      <c r="L1137" s="77" t="s">
        <v>98</v>
      </c>
      <c r="M1137" s="74" t="s">
        <v>12475</v>
      </c>
      <c r="N1137" s="74" t="s">
        <v>10986</v>
      </c>
      <c r="O1137" s="159"/>
      <c r="P1137" s="77" t="s">
        <v>5974</v>
      </c>
      <c r="Q1137" s="77" t="s">
        <v>30</v>
      </c>
      <c r="R1137" s="77" t="s">
        <v>5973</v>
      </c>
      <c r="S1137" s="77"/>
      <c r="T1137" s="77"/>
      <c r="U1137" s="77" t="s">
        <v>11730</v>
      </c>
      <c r="V1137" s="74" t="s">
        <v>97</v>
      </c>
      <c r="W1137" s="100"/>
      <c r="X1137" s="99"/>
      <c r="Y1137" s="99"/>
      <c r="Z1137" s="100"/>
      <c r="AA1137" s="99" t="s">
        <v>5977</v>
      </c>
      <c r="AB1137" s="99"/>
      <c r="AC1137" s="100" t="s">
        <v>5975</v>
      </c>
      <c r="AD1137" s="100" t="s">
        <v>5976</v>
      </c>
      <c r="AE1137" s="83"/>
      <c r="AF1137" s="54"/>
      <c r="AG1137" s="78" t="s">
        <v>10997</v>
      </c>
      <c r="AH1137" s="77" t="s">
        <v>354</v>
      </c>
      <c r="AI1137" s="77" t="s">
        <v>355</v>
      </c>
      <c r="AJ1137" s="77" t="s">
        <v>356</v>
      </c>
      <c r="AK1137" s="77" t="s">
        <v>357</v>
      </c>
      <c r="AL1137" s="77" t="s">
        <v>358</v>
      </c>
      <c r="AM1137" s="77" t="s">
        <v>170</v>
      </c>
      <c r="AN1137" s="77" t="s">
        <v>359</v>
      </c>
      <c r="AO1137" s="77" t="s">
        <v>360</v>
      </c>
      <c r="AP1137" s="77" t="s">
        <v>360</v>
      </c>
      <c r="AQ1137" s="77"/>
      <c r="AR1137" s="79">
        <f>COUNTIF('Jalon + top _horaire passage'!A:A,A1137)+IF(W1137&lt;&gt;"",COUNTIF('Jalon + top _horaire passage'!A:A,W1137),0)+IF(X1137&lt;&gt;"",COUNTIF('Jalon + top _horaire passage'!A:A,X1137),0)+IF(Y1137&lt;&gt;"",COUNTIF('Jalon + top _horaire passage'!A:A,Y1137),0)+IF(AA1137&lt;&gt;"",COUNTIF('Jalon + top _horaire passage'!A:A,AA1137),0)+IF(AB1137&lt;&gt;"",COUNTIF('Jalon + top _horaire passage'!A:A,AB1137),0)+IF(AD1137&lt;&gt;"",COUNTIF('Jalon + top _horaire passage'!A:A,AD1137),0)</f>
        <v>0</v>
      </c>
    </row>
    <row r="1138" spans="1:44" x14ac:dyDescent="0.3">
      <c r="A1138" s="77" t="s">
        <v>5978</v>
      </c>
      <c r="B1138" s="159" t="s">
        <v>5979</v>
      </c>
      <c r="C1138" s="78" t="s">
        <v>165</v>
      </c>
      <c r="D1138" s="77" t="s">
        <v>42</v>
      </c>
      <c r="E1138" s="77" t="s">
        <v>5978</v>
      </c>
      <c r="F1138" s="77" t="s">
        <v>12392</v>
      </c>
      <c r="G1138" s="77" t="s">
        <v>3207</v>
      </c>
      <c r="H1138" s="77" t="s">
        <v>44</v>
      </c>
      <c r="I1138" s="77" t="s">
        <v>166</v>
      </c>
      <c r="J1138" s="77" t="s">
        <v>19</v>
      </c>
      <c r="K1138" s="78" t="s">
        <v>34</v>
      </c>
      <c r="L1138" s="77" t="s">
        <v>98</v>
      </c>
      <c r="M1138" s="74" t="s">
        <v>12473</v>
      </c>
      <c r="N1138" s="74" t="s">
        <v>13</v>
      </c>
      <c r="O1138" s="159"/>
      <c r="P1138" s="77" t="s">
        <v>5980</v>
      </c>
      <c r="Q1138" s="77" t="s">
        <v>30</v>
      </c>
      <c r="R1138" s="77" t="s">
        <v>5978</v>
      </c>
      <c r="S1138" s="77"/>
      <c r="T1138" s="77"/>
      <c r="U1138" s="77" t="s">
        <v>11731</v>
      </c>
      <c r="V1138" s="74" t="s">
        <v>97</v>
      </c>
      <c r="W1138" s="100"/>
      <c r="X1138" s="99"/>
      <c r="Y1138" s="99"/>
      <c r="Z1138" s="100"/>
      <c r="AA1138" s="99" t="s">
        <v>5983</v>
      </c>
      <c r="AB1138" s="99"/>
      <c r="AC1138" s="100" t="s">
        <v>5981</v>
      </c>
      <c r="AD1138" s="100" t="s">
        <v>5982</v>
      </c>
      <c r="AE1138" s="83"/>
      <c r="AF1138" s="54"/>
      <c r="AG1138" s="78" t="s">
        <v>10997</v>
      </c>
      <c r="AH1138" s="77" t="s">
        <v>354</v>
      </c>
      <c r="AI1138" s="77" t="s">
        <v>652</v>
      </c>
      <c r="AJ1138" s="77" t="s">
        <v>167</v>
      </c>
      <c r="AK1138" s="77" t="s">
        <v>168</v>
      </c>
      <c r="AL1138" s="77" t="s">
        <v>169</v>
      </c>
      <c r="AM1138" s="77" t="s">
        <v>170</v>
      </c>
      <c r="AN1138" s="77" t="s">
        <v>171</v>
      </c>
      <c r="AO1138" s="77" t="s">
        <v>172</v>
      </c>
      <c r="AP1138" s="77" t="s">
        <v>173</v>
      </c>
      <c r="AQ1138" s="77"/>
      <c r="AR1138" s="79">
        <f>COUNTIF('Jalon + top _horaire passage'!A:A,A1138)+IF(W1138&lt;&gt;"",COUNTIF('Jalon + top _horaire passage'!A:A,W1138),0)+IF(X1138&lt;&gt;"",COUNTIF('Jalon + top _horaire passage'!A:A,X1138),0)+IF(Y1138&lt;&gt;"",COUNTIF('Jalon + top _horaire passage'!A:A,Y1138),0)+IF(AA1138&lt;&gt;"",COUNTIF('Jalon + top _horaire passage'!A:A,AA1138),0)+IF(AB1138&lt;&gt;"",COUNTIF('Jalon + top _horaire passage'!A:A,AB1138),0)+IF(AD1138&lt;&gt;"",COUNTIF('Jalon + top _horaire passage'!A:A,AD1138),0)</f>
        <v>0</v>
      </c>
    </row>
    <row r="1139" spans="1:44" x14ac:dyDescent="0.3">
      <c r="A1139" s="77" t="s">
        <v>5984</v>
      </c>
      <c r="B1139" s="159" t="s">
        <v>5985</v>
      </c>
      <c r="C1139" s="78" t="s">
        <v>59</v>
      </c>
      <c r="D1139" s="77" t="s">
        <v>42</v>
      </c>
      <c r="E1139" s="77" t="s">
        <v>5984</v>
      </c>
      <c r="F1139" s="77" t="s">
        <v>10309</v>
      </c>
      <c r="G1139" s="77" t="s">
        <v>3451</v>
      </c>
      <c r="H1139" s="77" t="s">
        <v>44</v>
      </c>
      <c r="I1139" s="77" t="s">
        <v>17</v>
      </c>
      <c r="J1139" s="77" t="s">
        <v>19</v>
      </c>
      <c r="K1139" s="78" t="s">
        <v>34</v>
      </c>
      <c r="L1139" s="77" t="s">
        <v>98</v>
      </c>
      <c r="M1139" s="74" t="s">
        <v>12473</v>
      </c>
      <c r="N1139" s="74" t="s">
        <v>13</v>
      </c>
      <c r="O1139" s="159"/>
      <c r="P1139" s="77" t="s">
        <v>5986</v>
      </c>
      <c r="Q1139" s="77" t="s">
        <v>30</v>
      </c>
      <c r="R1139" s="77" t="s">
        <v>5984</v>
      </c>
      <c r="S1139" s="77"/>
      <c r="T1139" s="77"/>
      <c r="U1139" s="77" t="s">
        <v>11578</v>
      </c>
      <c r="V1139" s="74" t="s">
        <v>97</v>
      </c>
      <c r="W1139" s="100"/>
      <c r="X1139" s="99"/>
      <c r="Y1139" s="99"/>
      <c r="Z1139" s="100"/>
      <c r="AA1139" s="99" t="s">
        <v>5989</v>
      </c>
      <c r="AB1139" s="99"/>
      <c r="AC1139" s="100" t="s">
        <v>5987</v>
      </c>
      <c r="AD1139" s="100" t="s">
        <v>5988</v>
      </c>
      <c r="AE1139" s="83"/>
      <c r="AF1139" s="54"/>
      <c r="AG1139" s="78" t="s">
        <v>10997</v>
      </c>
      <c r="AH1139" s="77" t="s">
        <v>20</v>
      </c>
      <c r="AI1139" s="77" t="s">
        <v>305</v>
      </c>
      <c r="AJ1139" s="77" t="s">
        <v>306</v>
      </c>
      <c r="AK1139" s="77" t="s">
        <v>307</v>
      </c>
      <c r="AL1139" s="77" t="s">
        <v>815</v>
      </c>
      <c r="AM1139" s="77" t="s">
        <v>25</v>
      </c>
      <c r="AN1139" s="77" t="s">
        <v>309</v>
      </c>
      <c r="AO1139" s="77" t="s">
        <v>310</v>
      </c>
      <c r="AP1139" s="77" t="s">
        <v>311</v>
      </c>
      <c r="AQ1139" s="77"/>
      <c r="AR1139" s="79">
        <f>COUNTIF('Jalon + top _horaire passage'!A:A,A1139)+IF(W1139&lt;&gt;"",COUNTIF('Jalon + top _horaire passage'!A:A,W1139),0)+IF(X1139&lt;&gt;"",COUNTIF('Jalon + top _horaire passage'!A:A,X1139),0)+IF(Y1139&lt;&gt;"",COUNTIF('Jalon + top _horaire passage'!A:A,Y1139),0)+IF(AA1139&lt;&gt;"",COUNTIF('Jalon + top _horaire passage'!A:A,AA1139),0)+IF(AB1139&lt;&gt;"",COUNTIF('Jalon + top _horaire passage'!A:A,AB1139),0)+IF(AD1139&lt;&gt;"",COUNTIF('Jalon + top _horaire passage'!A:A,AD1139),0)</f>
        <v>0</v>
      </c>
    </row>
    <row r="1140" spans="1:44" x14ac:dyDescent="0.3">
      <c r="A1140" s="77" t="s">
        <v>5990</v>
      </c>
      <c r="B1140" s="159" t="s">
        <v>12869</v>
      </c>
      <c r="C1140" s="78" t="s">
        <v>892</v>
      </c>
      <c r="D1140" s="77" t="s">
        <v>42</v>
      </c>
      <c r="E1140" s="77" t="s">
        <v>5990</v>
      </c>
      <c r="F1140" s="77" t="s">
        <v>5991</v>
      </c>
      <c r="G1140" s="77" t="s">
        <v>4713</v>
      </c>
      <c r="H1140" s="77" t="s">
        <v>44</v>
      </c>
      <c r="I1140" s="77" t="s">
        <v>221</v>
      </c>
      <c r="J1140" s="77" t="s">
        <v>571</v>
      </c>
      <c r="K1140" s="78" t="s">
        <v>34</v>
      </c>
      <c r="L1140" s="77" t="s">
        <v>98</v>
      </c>
      <c r="M1140" s="74" t="s">
        <v>12474</v>
      </c>
      <c r="N1140" s="74" t="s">
        <v>13</v>
      </c>
      <c r="O1140" s="159"/>
      <c r="P1140" s="77" t="s">
        <v>5992</v>
      </c>
      <c r="Q1140" s="77" t="s">
        <v>30</v>
      </c>
      <c r="R1140" s="77" t="s">
        <v>5990</v>
      </c>
      <c r="S1140" s="77"/>
      <c r="T1140" s="77" t="s">
        <v>9241</v>
      </c>
      <c r="U1140" s="77" t="s">
        <v>5993</v>
      </c>
      <c r="V1140" s="74" t="s">
        <v>216</v>
      </c>
      <c r="W1140" s="100"/>
      <c r="X1140" s="99"/>
      <c r="Y1140" s="99"/>
      <c r="Z1140" s="100"/>
      <c r="AA1140" s="99" t="s">
        <v>5996</v>
      </c>
      <c r="AB1140" s="99"/>
      <c r="AC1140" s="100" t="s">
        <v>5994</v>
      </c>
      <c r="AD1140" s="100" t="s">
        <v>5995</v>
      </c>
      <c r="AE1140" s="83"/>
      <c r="AF1140" s="54"/>
      <c r="AG1140" s="78" t="s">
        <v>12307</v>
      </c>
      <c r="AH1140" s="77" t="s">
        <v>222</v>
      </c>
      <c r="AI1140" s="77" t="s">
        <v>223</v>
      </c>
      <c r="AJ1140" s="77" t="s">
        <v>224</v>
      </c>
      <c r="AK1140" s="77" t="s">
        <v>225</v>
      </c>
      <c r="AL1140" s="77" t="s">
        <v>226</v>
      </c>
      <c r="AM1140" s="77" t="s">
        <v>227</v>
      </c>
      <c r="AN1140" s="77" t="s">
        <v>228</v>
      </c>
      <c r="AO1140" s="77" t="s">
        <v>229</v>
      </c>
      <c r="AP1140" s="77" t="s">
        <v>230</v>
      </c>
      <c r="AQ1140" s="77"/>
      <c r="AR1140" s="79">
        <f>COUNTIF('Jalon + top _horaire passage'!A:A,A1140)+IF(W1140&lt;&gt;"",COUNTIF('Jalon + top _horaire passage'!A:A,W1140),0)+IF(X1140&lt;&gt;"",COUNTIF('Jalon + top _horaire passage'!A:A,X1140),0)+IF(Y1140&lt;&gt;"",COUNTIF('Jalon + top _horaire passage'!A:A,Y1140),0)+IF(AA1140&lt;&gt;"",COUNTIF('Jalon + top _horaire passage'!A:A,AA1140),0)+IF(AB1140&lt;&gt;"",COUNTIF('Jalon + top _horaire passage'!A:A,AB1140),0)+IF(AD1140&lt;&gt;"",COUNTIF('Jalon + top _horaire passage'!A:A,AD1140),0)</f>
        <v>0</v>
      </c>
    </row>
    <row r="1141" spans="1:44" x14ac:dyDescent="0.3">
      <c r="A1141" s="77" t="s">
        <v>5997</v>
      </c>
      <c r="B1141" s="159" t="s">
        <v>12870</v>
      </c>
      <c r="C1141" s="78" t="s">
        <v>892</v>
      </c>
      <c r="D1141" s="77" t="s">
        <v>42</v>
      </c>
      <c r="E1141" s="77" t="s">
        <v>5997</v>
      </c>
      <c r="F1141" s="77" t="s">
        <v>5991</v>
      </c>
      <c r="G1141" s="77" t="s">
        <v>4713</v>
      </c>
      <c r="H1141" s="77" t="s">
        <v>44</v>
      </c>
      <c r="I1141" s="77" t="s">
        <v>221</v>
      </c>
      <c r="J1141" s="77" t="s">
        <v>571</v>
      </c>
      <c r="K1141" s="78" t="s">
        <v>34</v>
      </c>
      <c r="L1141" s="77" t="s">
        <v>98</v>
      </c>
      <c r="M1141" s="74" t="s">
        <v>12474</v>
      </c>
      <c r="N1141" s="74" t="s">
        <v>13</v>
      </c>
      <c r="O1141" s="159"/>
      <c r="P1141" s="77" t="s">
        <v>5998</v>
      </c>
      <c r="Q1141" s="77" t="s">
        <v>30</v>
      </c>
      <c r="R1141" s="77" t="s">
        <v>5997</v>
      </c>
      <c r="S1141" s="77"/>
      <c r="T1141" s="77" t="s">
        <v>9241</v>
      </c>
      <c r="U1141" s="77" t="s">
        <v>5999</v>
      </c>
      <c r="V1141" s="74" t="s">
        <v>216</v>
      </c>
      <c r="W1141" s="100"/>
      <c r="X1141" s="99"/>
      <c r="Y1141" s="99"/>
      <c r="Z1141" s="100"/>
      <c r="AA1141" s="99" t="s">
        <v>6002</v>
      </c>
      <c r="AB1141" s="99"/>
      <c r="AC1141" s="100" t="s">
        <v>6000</v>
      </c>
      <c r="AD1141" s="100" t="s">
        <v>6001</v>
      </c>
      <c r="AE1141" s="83"/>
      <c r="AF1141" s="54"/>
      <c r="AG1141" s="78" t="s">
        <v>12307</v>
      </c>
      <c r="AH1141" s="77" t="s">
        <v>222</v>
      </c>
      <c r="AI1141" s="77" t="s">
        <v>223</v>
      </c>
      <c r="AJ1141" s="77" t="s">
        <v>224</v>
      </c>
      <c r="AK1141" s="77" t="s">
        <v>225</v>
      </c>
      <c r="AL1141" s="77" t="s">
        <v>226</v>
      </c>
      <c r="AM1141" s="77" t="s">
        <v>227</v>
      </c>
      <c r="AN1141" s="77" t="s">
        <v>228</v>
      </c>
      <c r="AO1141" s="77" t="s">
        <v>229</v>
      </c>
      <c r="AP1141" s="77" t="s">
        <v>230</v>
      </c>
      <c r="AQ1141" s="77"/>
      <c r="AR1141" s="79">
        <f>COUNTIF('Jalon + top _horaire passage'!A:A,A1141)+IF(W1141&lt;&gt;"",COUNTIF('Jalon + top _horaire passage'!A:A,W1141),0)+IF(X1141&lt;&gt;"",COUNTIF('Jalon + top _horaire passage'!A:A,X1141),0)+IF(Y1141&lt;&gt;"",COUNTIF('Jalon + top _horaire passage'!A:A,Y1141),0)+IF(AA1141&lt;&gt;"",COUNTIF('Jalon + top _horaire passage'!A:A,AA1141),0)+IF(AB1141&lt;&gt;"",COUNTIF('Jalon + top _horaire passage'!A:A,AB1141),0)+IF(AD1141&lt;&gt;"",COUNTIF('Jalon + top _horaire passage'!A:A,AD1141),0)</f>
        <v>0</v>
      </c>
    </row>
    <row r="1142" spans="1:44" x14ac:dyDescent="0.3">
      <c r="A1142" s="77" t="s">
        <v>6003</v>
      </c>
      <c r="B1142" s="159" t="s">
        <v>12871</v>
      </c>
      <c r="C1142" s="78" t="s">
        <v>892</v>
      </c>
      <c r="D1142" s="77" t="s">
        <v>42</v>
      </c>
      <c r="E1142" s="77" t="s">
        <v>6003</v>
      </c>
      <c r="F1142" s="77" t="s">
        <v>5991</v>
      </c>
      <c r="G1142" s="77" t="s">
        <v>4713</v>
      </c>
      <c r="H1142" s="77" t="s">
        <v>44</v>
      </c>
      <c r="I1142" s="77" t="s">
        <v>221</v>
      </c>
      <c r="J1142" s="77" t="s">
        <v>571</v>
      </c>
      <c r="K1142" s="78" t="s">
        <v>34</v>
      </c>
      <c r="L1142" s="77" t="s">
        <v>98</v>
      </c>
      <c r="M1142" s="74" t="s">
        <v>12474</v>
      </c>
      <c r="N1142" s="74" t="s">
        <v>13</v>
      </c>
      <c r="O1142" s="159"/>
      <c r="P1142" s="77" t="s">
        <v>6004</v>
      </c>
      <c r="Q1142" s="77" t="s">
        <v>30</v>
      </c>
      <c r="R1142" s="77" t="s">
        <v>6003</v>
      </c>
      <c r="S1142" s="77"/>
      <c r="T1142" s="77" t="s">
        <v>9241</v>
      </c>
      <c r="U1142" s="77" t="s">
        <v>6005</v>
      </c>
      <c r="V1142" s="74" t="s">
        <v>216</v>
      </c>
      <c r="W1142" s="100"/>
      <c r="X1142" s="99"/>
      <c r="Y1142" s="99"/>
      <c r="Z1142" s="100"/>
      <c r="AA1142" s="99" t="s">
        <v>6008</v>
      </c>
      <c r="AB1142" s="99"/>
      <c r="AC1142" s="100" t="s">
        <v>6006</v>
      </c>
      <c r="AD1142" s="100" t="s">
        <v>6007</v>
      </c>
      <c r="AE1142" s="83"/>
      <c r="AF1142" s="54"/>
      <c r="AG1142" s="78" t="s">
        <v>12307</v>
      </c>
      <c r="AH1142" s="77" t="s">
        <v>222</v>
      </c>
      <c r="AI1142" s="77" t="s">
        <v>223</v>
      </c>
      <c r="AJ1142" s="77" t="s">
        <v>224</v>
      </c>
      <c r="AK1142" s="77" t="s">
        <v>225</v>
      </c>
      <c r="AL1142" s="77" t="s">
        <v>226</v>
      </c>
      <c r="AM1142" s="77" t="s">
        <v>227</v>
      </c>
      <c r="AN1142" s="77" t="s">
        <v>228</v>
      </c>
      <c r="AO1142" s="77" t="s">
        <v>229</v>
      </c>
      <c r="AP1142" s="77" t="s">
        <v>230</v>
      </c>
      <c r="AQ1142" s="77"/>
      <c r="AR1142" s="79">
        <f>COUNTIF('Jalon + top _horaire passage'!A:A,A1142)+IF(W1142&lt;&gt;"",COUNTIF('Jalon + top _horaire passage'!A:A,W1142),0)+IF(X1142&lt;&gt;"",COUNTIF('Jalon + top _horaire passage'!A:A,X1142),0)+IF(Y1142&lt;&gt;"",COUNTIF('Jalon + top _horaire passage'!A:A,Y1142),0)+IF(AA1142&lt;&gt;"",COUNTIF('Jalon + top _horaire passage'!A:A,AA1142),0)+IF(AB1142&lt;&gt;"",COUNTIF('Jalon + top _horaire passage'!A:A,AB1142),0)+IF(AD1142&lt;&gt;"",COUNTIF('Jalon + top _horaire passage'!A:A,AD1142),0)</f>
        <v>0</v>
      </c>
    </row>
    <row r="1143" spans="1:44" x14ac:dyDescent="0.3">
      <c r="A1143" s="77" t="s">
        <v>6009</v>
      </c>
      <c r="B1143" s="159" t="s">
        <v>12872</v>
      </c>
      <c r="C1143" s="78" t="s">
        <v>892</v>
      </c>
      <c r="D1143" s="77" t="s">
        <v>42</v>
      </c>
      <c r="E1143" s="77" t="s">
        <v>6009</v>
      </c>
      <c r="F1143" s="77" t="s">
        <v>5991</v>
      </c>
      <c r="G1143" s="77" t="s">
        <v>4713</v>
      </c>
      <c r="H1143" s="77" t="s">
        <v>44</v>
      </c>
      <c r="I1143" s="77" t="s">
        <v>221</v>
      </c>
      <c r="J1143" s="77" t="s">
        <v>571</v>
      </c>
      <c r="K1143" s="78" t="s">
        <v>34</v>
      </c>
      <c r="L1143" s="77" t="s">
        <v>98</v>
      </c>
      <c r="M1143" s="74" t="s">
        <v>12474</v>
      </c>
      <c r="N1143" s="74" t="s">
        <v>13</v>
      </c>
      <c r="O1143" s="159" t="s">
        <v>12470</v>
      </c>
      <c r="P1143" s="77" t="s">
        <v>6010</v>
      </c>
      <c r="Q1143" s="77" t="s">
        <v>30</v>
      </c>
      <c r="R1143" s="77" t="s">
        <v>6009</v>
      </c>
      <c r="S1143" s="77"/>
      <c r="T1143" s="77" t="s">
        <v>9241</v>
      </c>
      <c r="U1143" s="77" t="s">
        <v>6011</v>
      </c>
      <c r="V1143" s="74" t="s">
        <v>216</v>
      </c>
      <c r="W1143" s="100"/>
      <c r="X1143" s="99"/>
      <c r="Y1143" s="99"/>
      <c r="Z1143" s="100"/>
      <c r="AA1143" s="99" t="s">
        <v>6014</v>
      </c>
      <c r="AB1143" s="99"/>
      <c r="AC1143" s="100" t="s">
        <v>6012</v>
      </c>
      <c r="AD1143" s="100" t="s">
        <v>6013</v>
      </c>
      <c r="AE1143" s="83"/>
      <c r="AF1143" s="54"/>
      <c r="AG1143" s="78" t="s">
        <v>12307</v>
      </c>
      <c r="AH1143" s="77" t="s">
        <v>222</v>
      </c>
      <c r="AI1143" s="77" t="s">
        <v>223</v>
      </c>
      <c r="AJ1143" s="77" t="s">
        <v>224</v>
      </c>
      <c r="AK1143" s="77" t="s">
        <v>225</v>
      </c>
      <c r="AL1143" s="77" t="s">
        <v>226</v>
      </c>
      <c r="AM1143" s="77" t="s">
        <v>227</v>
      </c>
      <c r="AN1143" s="77" t="s">
        <v>228</v>
      </c>
      <c r="AO1143" s="77" t="s">
        <v>229</v>
      </c>
      <c r="AP1143" s="77" t="s">
        <v>230</v>
      </c>
      <c r="AQ1143" s="77"/>
      <c r="AR1143" s="79">
        <f>COUNTIF('Jalon + top _horaire passage'!A:A,A1143)+IF(W1143&lt;&gt;"",COUNTIF('Jalon + top _horaire passage'!A:A,W1143),0)+IF(X1143&lt;&gt;"",COUNTIF('Jalon + top _horaire passage'!A:A,X1143),0)+IF(Y1143&lt;&gt;"",COUNTIF('Jalon + top _horaire passage'!A:A,Y1143),0)+IF(AA1143&lt;&gt;"",COUNTIF('Jalon + top _horaire passage'!A:A,AA1143),0)+IF(AB1143&lt;&gt;"",COUNTIF('Jalon + top _horaire passage'!A:A,AB1143),0)+IF(AD1143&lt;&gt;"",COUNTIF('Jalon + top _horaire passage'!A:A,AD1143),0)</f>
        <v>0</v>
      </c>
    </row>
    <row r="1144" spans="1:44" x14ac:dyDescent="0.3">
      <c r="A1144" s="77" t="s">
        <v>6015</v>
      </c>
      <c r="B1144" s="159" t="s">
        <v>12873</v>
      </c>
      <c r="C1144" s="78" t="s">
        <v>892</v>
      </c>
      <c r="D1144" s="77" t="s">
        <v>42</v>
      </c>
      <c r="E1144" s="77" t="s">
        <v>6015</v>
      </c>
      <c r="F1144" s="77" t="s">
        <v>5991</v>
      </c>
      <c r="G1144" s="77" t="s">
        <v>4713</v>
      </c>
      <c r="H1144" s="77" t="s">
        <v>44</v>
      </c>
      <c r="I1144" s="77" t="s">
        <v>221</v>
      </c>
      <c r="J1144" s="77" t="s">
        <v>571</v>
      </c>
      <c r="K1144" s="78" t="s">
        <v>34</v>
      </c>
      <c r="L1144" s="77" t="s">
        <v>98</v>
      </c>
      <c r="M1144" s="74" t="s">
        <v>12474</v>
      </c>
      <c r="N1144" s="74" t="s">
        <v>13</v>
      </c>
      <c r="O1144" s="159"/>
      <c r="P1144" s="77" t="s">
        <v>6016</v>
      </c>
      <c r="Q1144" s="77" t="s">
        <v>30</v>
      </c>
      <c r="R1144" s="77" t="s">
        <v>6015</v>
      </c>
      <c r="S1144" s="77"/>
      <c r="T1144" s="77" t="s">
        <v>9241</v>
      </c>
      <c r="U1144" s="77" t="s">
        <v>6017</v>
      </c>
      <c r="V1144" s="74" t="s">
        <v>216</v>
      </c>
      <c r="W1144" s="100"/>
      <c r="X1144" s="99"/>
      <c r="Y1144" s="99"/>
      <c r="Z1144" s="100"/>
      <c r="AA1144" s="99" t="s">
        <v>6020</v>
      </c>
      <c r="AB1144" s="99"/>
      <c r="AC1144" s="100" t="s">
        <v>6018</v>
      </c>
      <c r="AD1144" s="100" t="s">
        <v>6019</v>
      </c>
      <c r="AE1144" s="83"/>
      <c r="AF1144" s="54"/>
      <c r="AG1144" s="78" t="s">
        <v>12307</v>
      </c>
      <c r="AH1144" s="77" t="s">
        <v>222</v>
      </c>
      <c r="AI1144" s="77" t="s">
        <v>223</v>
      </c>
      <c r="AJ1144" s="77" t="s">
        <v>224</v>
      </c>
      <c r="AK1144" s="77" t="s">
        <v>225</v>
      </c>
      <c r="AL1144" s="77" t="s">
        <v>226</v>
      </c>
      <c r="AM1144" s="77" t="s">
        <v>227</v>
      </c>
      <c r="AN1144" s="77" t="s">
        <v>228</v>
      </c>
      <c r="AO1144" s="77" t="s">
        <v>229</v>
      </c>
      <c r="AP1144" s="77" t="s">
        <v>230</v>
      </c>
      <c r="AQ1144" s="77"/>
      <c r="AR1144" s="79">
        <f>COUNTIF('Jalon + top _horaire passage'!A:A,A1144)+IF(W1144&lt;&gt;"",COUNTIF('Jalon + top _horaire passage'!A:A,W1144),0)+IF(X1144&lt;&gt;"",COUNTIF('Jalon + top _horaire passage'!A:A,X1144),0)+IF(Y1144&lt;&gt;"",COUNTIF('Jalon + top _horaire passage'!A:A,Y1144),0)+IF(AA1144&lt;&gt;"",COUNTIF('Jalon + top _horaire passage'!A:A,AA1144),0)+IF(AB1144&lt;&gt;"",COUNTIF('Jalon + top _horaire passage'!A:A,AB1144),0)+IF(AD1144&lt;&gt;"",COUNTIF('Jalon + top _horaire passage'!A:A,AD1144),0)</f>
        <v>0</v>
      </c>
    </row>
    <row r="1145" spans="1:44" x14ac:dyDescent="0.3">
      <c r="A1145" s="77" t="s">
        <v>6021</v>
      </c>
      <c r="B1145" s="159" t="s">
        <v>6023</v>
      </c>
      <c r="C1145" s="78" t="s">
        <v>101</v>
      </c>
      <c r="D1145" s="77" t="s">
        <v>107</v>
      </c>
      <c r="E1145" s="77" t="s">
        <v>6021</v>
      </c>
      <c r="F1145" s="77" t="s">
        <v>12415</v>
      </c>
      <c r="G1145" s="77" t="s">
        <v>6022</v>
      </c>
      <c r="H1145" s="77" t="s">
        <v>44</v>
      </c>
      <c r="I1145" s="77" t="s">
        <v>39</v>
      </c>
      <c r="J1145" s="77" t="s">
        <v>19</v>
      </c>
      <c r="K1145" s="78" t="s">
        <v>18</v>
      </c>
      <c r="L1145" s="77" t="s">
        <v>98</v>
      </c>
      <c r="M1145" s="74" t="s">
        <v>12473</v>
      </c>
      <c r="N1145" s="74" t="s">
        <v>10986</v>
      </c>
      <c r="O1145" s="159"/>
      <c r="P1145" s="77" t="s">
        <v>6024</v>
      </c>
      <c r="Q1145" s="77" t="s">
        <v>30</v>
      </c>
      <c r="R1145" s="77" t="s">
        <v>6021</v>
      </c>
      <c r="S1145" s="77"/>
      <c r="T1145" s="77"/>
      <c r="U1145" s="77" t="s">
        <v>11407</v>
      </c>
      <c r="V1145" s="74" t="s">
        <v>97</v>
      </c>
      <c r="W1145" s="100"/>
      <c r="X1145" s="99"/>
      <c r="Y1145" s="99"/>
      <c r="Z1145" s="100"/>
      <c r="AA1145" s="99" t="s">
        <v>6027</v>
      </c>
      <c r="AB1145" s="99"/>
      <c r="AC1145" s="100" t="s">
        <v>6025</v>
      </c>
      <c r="AD1145" s="100" t="s">
        <v>6026</v>
      </c>
      <c r="AE1145" s="83"/>
      <c r="AF1145" s="54"/>
      <c r="AG1145" s="78" t="s">
        <v>10997</v>
      </c>
      <c r="AH1145" s="77" t="s">
        <v>20</v>
      </c>
      <c r="AI1145" s="77" t="s">
        <v>102</v>
      </c>
      <c r="AJ1145" s="77" t="s">
        <v>2486</v>
      </c>
      <c r="AK1145" s="77" t="s">
        <v>2582</v>
      </c>
      <c r="AL1145" s="77" t="s">
        <v>2583</v>
      </c>
      <c r="AM1145" s="77" t="s">
        <v>25</v>
      </c>
      <c r="AN1145" s="77" t="s">
        <v>106</v>
      </c>
      <c r="AO1145" s="77" t="s">
        <v>107</v>
      </c>
      <c r="AP1145" s="77" t="s">
        <v>108</v>
      </c>
      <c r="AQ1145" s="77"/>
      <c r="AR1145" s="79">
        <f>COUNTIF('Jalon + top _horaire passage'!A:A,A1145)+IF(W1145&lt;&gt;"",COUNTIF('Jalon + top _horaire passage'!A:A,W1145),0)+IF(X1145&lt;&gt;"",COUNTIF('Jalon + top _horaire passage'!A:A,X1145),0)+IF(Y1145&lt;&gt;"",COUNTIF('Jalon + top _horaire passage'!A:A,Y1145),0)+IF(AA1145&lt;&gt;"",COUNTIF('Jalon + top _horaire passage'!A:A,AA1145),0)+IF(AB1145&lt;&gt;"",COUNTIF('Jalon + top _horaire passage'!A:A,AB1145),0)+IF(AD1145&lt;&gt;"",COUNTIF('Jalon + top _horaire passage'!A:A,AD1145),0)</f>
        <v>0</v>
      </c>
    </row>
    <row r="1146" spans="1:44" x14ac:dyDescent="0.3">
      <c r="A1146" s="77" t="s">
        <v>6028</v>
      </c>
      <c r="B1146" s="159" t="s">
        <v>6029</v>
      </c>
      <c r="C1146" s="78" t="s">
        <v>101</v>
      </c>
      <c r="D1146" s="77" t="s">
        <v>107</v>
      </c>
      <c r="E1146" s="77" t="s">
        <v>6028</v>
      </c>
      <c r="F1146" s="77" t="s">
        <v>12415</v>
      </c>
      <c r="G1146" s="77" t="s">
        <v>6022</v>
      </c>
      <c r="H1146" s="77" t="s">
        <v>44</v>
      </c>
      <c r="I1146" s="77" t="s">
        <v>39</v>
      </c>
      <c r="J1146" s="77" t="s">
        <v>237</v>
      </c>
      <c r="K1146" s="78" t="s">
        <v>18</v>
      </c>
      <c r="L1146" s="77" t="s">
        <v>98</v>
      </c>
      <c r="M1146" s="74" t="s">
        <v>12473</v>
      </c>
      <c r="N1146" s="74" t="s">
        <v>10986</v>
      </c>
      <c r="O1146" s="159"/>
      <c r="P1146" s="77"/>
      <c r="Q1146" s="77" t="s">
        <v>30</v>
      </c>
      <c r="R1146" s="77" t="s">
        <v>6028</v>
      </c>
      <c r="S1146" s="77"/>
      <c r="T1146" s="77"/>
      <c r="U1146" s="77" t="s">
        <v>11408</v>
      </c>
      <c r="V1146" s="74" t="s">
        <v>97</v>
      </c>
      <c r="W1146" s="100"/>
      <c r="X1146" s="99"/>
      <c r="Y1146" s="99"/>
      <c r="Z1146" s="100"/>
      <c r="AA1146" s="99" t="s">
        <v>6032</v>
      </c>
      <c r="AB1146" s="99"/>
      <c r="AC1146" s="100" t="s">
        <v>6030</v>
      </c>
      <c r="AD1146" s="100" t="s">
        <v>6031</v>
      </c>
      <c r="AE1146" s="83"/>
      <c r="AF1146" s="54"/>
      <c r="AG1146" s="78" t="s">
        <v>10997</v>
      </c>
      <c r="AH1146" s="77" t="s">
        <v>20</v>
      </c>
      <c r="AI1146" s="77" t="s">
        <v>102</v>
      </c>
      <c r="AJ1146" s="77" t="s">
        <v>2486</v>
      </c>
      <c r="AK1146" s="77" t="s">
        <v>2582</v>
      </c>
      <c r="AL1146" s="77" t="s">
        <v>2583</v>
      </c>
      <c r="AM1146" s="77" t="s">
        <v>25</v>
      </c>
      <c r="AN1146" s="77" t="s">
        <v>106</v>
      </c>
      <c r="AO1146" s="77" t="s">
        <v>107</v>
      </c>
      <c r="AP1146" s="77" t="s">
        <v>108</v>
      </c>
      <c r="AQ1146" s="77"/>
      <c r="AR1146" s="79">
        <f>COUNTIF('Jalon + top _horaire passage'!A:A,A1146)+IF(W1146&lt;&gt;"",COUNTIF('Jalon + top _horaire passage'!A:A,W1146),0)+IF(X1146&lt;&gt;"",COUNTIF('Jalon + top _horaire passage'!A:A,X1146),0)+IF(Y1146&lt;&gt;"",COUNTIF('Jalon + top _horaire passage'!A:A,Y1146),0)+IF(AA1146&lt;&gt;"",COUNTIF('Jalon + top _horaire passage'!A:A,AA1146),0)+IF(AB1146&lt;&gt;"",COUNTIF('Jalon + top _horaire passage'!A:A,AB1146),0)+IF(AD1146&lt;&gt;"",COUNTIF('Jalon + top _horaire passage'!A:A,AD1146),0)</f>
        <v>0</v>
      </c>
    </row>
    <row r="1147" spans="1:44" x14ac:dyDescent="0.3">
      <c r="A1147" s="77" t="s">
        <v>6033</v>
      </c>
      <c r="B1147" s="159" t="s">
        <v>6034</v>
      </c>
      <c r="C1147" s="78" t="s">
        <v>101</v>
      </c>
      <c r="D1147" s="77" t="s">
        <v>107</v>
      </c>
      <c r="E1147" s="77" t="s">
        <v>6033</v>
      </c>
      <c r="F1147" s="77" t="s">
        <v>12415</v>
      </c>
      <c r="G1147" s="77" t="s">
        <v>6022</v>
      </c>
      <c r="H1147" s="77" t="s">
        <v>44</v>
      </c>
      <c r="I1147" s="77" t="s">
        <v>39</v>
      </c>
      <c r="J1147" s="77" t="s">
        <v>237</v>
      </c>
      <c r="K1147" s="78" t="s">
        <v>18</v>
      </c>
      <c r="L1147" s="77" t="s">
        <v>98</v>
      </c>
      <c r="M1147" s="74" t="s">
        <v>12473</v>
      </c>
      <c r="N1147" s="74" t="s">
        <v>10986</v>
      </c>
      <c r="O1147" s="159"/>
      <c r="P1147" s="77"/>
      <c r="Q1147" s="77" t="s">
        <v>30</v>
      </c>
      <c r="R1147" s="77" t="s">
        <v>6033</v>
      </c>
      <c r="S1147" s="77"/>
      <c r="T1147" s="77"/>
      <c r="U1147" s="77" t="s">
        <v>11409</v>
      </c>
      <c r="V1147" s="74" t="s">
        <v>97</v>
      </c>
      <c r="W1147" s="100"/>
      <c r="X1147" s="99"/>
      <c r="Y1147" s="99"/>
      <c r="Z1147" s="100"/>
      <c r="AA1147" s="99" t="s">
        <v>6037</v>
      </c>
      <c r="AB1147" s="99"/>
      <c r="AC1147" s="100" t="s">
        <v>6035</v>
      </c>
      <c r="AD1147" s="100" t="s">
        <v>6036</v>
      </c>
      <c r="AE1147" s="83"/>
      <c r="AF1147" s="54"/>
      <c r="AG1147" s="78" t="s">
        <v>10997</v>
      </c>
      <c r="AH1147" s="77" t="s">
        <v>20</v>
      </c>
      <c r="AI1147" s="77" t="s">
        <v>102</v>
      </c>
      <c r="AJ1147" s="77" t="s">
        <v>2486</v>
      </c>
      <c r="AK1147" s="77" t="s">
        <v>2582</v>
      </c>
      <c r="AL1147" s="77" t="s">
        <v>2583</v>
      </c>
      <c r="AM1147" s="77" t="s">
        <v>25</v>
      </c>
      <c r="AN1147" s="77" t="s">
        <v>106</v>
      </c>
      <c r="AO1147" s="77" t="s">
        <v>107</v>
      </c>
      <c r="AP1147" s="77" t="s">
        <v>108</v>
      </c>
      <c r="AQ1147" s="77"/>
      <c r="AR1147" s="79">
        <f>COUNTIF('Jalon + top _horaire passage'!A:A,A1147)+IF(W1147&lt;&gt;"",COUNTIF('Jalon + top _horaire passage'!A:A,W1147),0)+IF(X1147&lt;&gt;"",COUNTIF('Jalon + top _horaire passage'!A:A,X1147),0)+IF(Y1147&lt;&gt;"",COUNTIF('Jalon + top _horaire passage'!A:A,Y1147),0)+IF(AA1147&lt;&gt;"",COUNTIF('Jalon + top _horaire passage'!A:A,AA1147),0)+IF(AB1147&lt;&gt;"",COUNTIF('Jalon + top _horaire passage'!A:A,AB1147),0)+IF(AD1147&lt;&gt;"",COUNTIF('Jalon + top _horaire passage'!A:A,AD1147),0)</f>
        <v>0</v>
      </c>
    </row>
    <row r="1148" spans="1:44" x14ac:dyDescent="0.3">
      <c r="A1148" s="77" t="s">
        <v>6038</v>
      </c>
      <c r="B1148" s="159" t="s">
        <v>6039</v>
      </c>
      <c r="C1148" s="78" t="s">
        <v>101</v>
      </c>
      <c r="D1148" s="77" t="s">
        <v>107</v>
      </c>
      <c r="E1148" s="77" t="s">
        <v>6038</v>
      </c>
      <c r="F1148" s="77" t="s">
        <v>12415</v>
      </c>
      <c r="G1148" s="77" t="s">
        <v>6022</v>
      </c>
      <c r="H1148" s="77" t="s">
        <v>44</v>
      </c>
      <c r="I1148" s="77" t="s">
        <v>39</v>
      </c>
      <c r="J1148" s="77" t="s">
        <v>19</v>
      </c>
      <c r="K1148" s="78" t="s">
        <v>18</v>
      </c>
      <c r="L1148" s="77" t="s">
        <v>98</v>
      </c>
      <c r="M1148" s="74" t="s">
        <v>12473</v>
      </c>
      <c r="N1148" s="74" t="s">
        <v>10986</v>
      </c>
      <c r="O1148" s="159"/>
      <c r="P1148" s="77" t="s">
        <v>6040</v>
      </c>
      <c r="Q1148" s="77" t="s">
        <v>30</v>
      </c>
      <c r="R1148" s="77" t="s">
        <v>6038</v>
      </c>
      <c r="S1148" s="77"/>
      <c r="T1148" s="77"/>
      <c r="U1148" s="77" t="s">
        <v>11410</v>
      </c>
      <c r="V1148" s="74" t="s">
        <v>97</v>
      </c>
      <c r="W1148" s="100"/>
      <c r="X1148" s="99"/>
      <c r="Y1148" s="99"/>
      <c r="Z1148" s="100"/>
      <c r="AA1148" s="99" t="s">
        <v>6044</v>
      </c>
      <c r="AB1148" s="99"/>
      <c r="AC1148" s="100" t="s">
        <v>6042</v>
      </c>
      <c r="AD1148" s="100" t="s">
        <v>6043</v>
      </c>
      <c r="AE1148" s="83"/>
      <c r="AF1148" s="54"/>
      <c r="AG1148" s="78" t="s">
        <v>10997</v>
      </c>
      <c r="AH1148" s="77" t="s">
        <v>20</v>
      </c>
      <c r="AI1148" s="77" t="s">
        <v>102</v>
      </c>
      <c r="AJ1148" s="77" t="s">
        <v>2486</v>
      </c>
      <c r="AK1148" s="77" t="s">
        <v>2582</v>
      </c>
      <c r="AL1148" s="77" t="s">
        <v>2583</v>
      </c>
      <c r="AM1148" s="77" t="s">
        <v>25</v>
      </c>
      <c r="AN1148" s="77" t="s">
        <v>106</v>
      </c>
      <c r="AO1148" s="77" t="s">
        <v>107</v>
      </c>
      <c r="AP1148" s="77" t="s">
        <v>108</v>
      </c>
      <c r="AQ1148" s="77"/>
      <c r="AR1148" s="79">
        <f>COUNTIF('Jalon + top _horaire passage'!A:A,A1148)+IF(W1148&lt;&gt;"",COUNTIF('Jalon + top _horaire passage'!A:A,W1148),0)+IF(X1148&lt;&gt;"",COUNTIF('Jalon + top _horaire passage'!A:A,X1148),0)+IF(Y1148&lt;&gt;"",COUNTIF('Jalon + top _horaire passage'!A:A,Y1148),0)+IF(AA1148&lt;&gt;"",COUNTIF('Jalon + top _horaire passage'!A:A,AA1148),0)+IF(AB1148&lt;&gt;"",COUNTIF('Jalon + top _horaire passage'!A:A,AB1148),0)+IF(AD1148&lt;&gt;"",COUNTIF('Jalon + top _horaire passage'!A:A,AD1148),0)</f>
        <v>0</v>
      </c>
    </row>
    <row r="1149" spans="1:44" x14ac:dyDescent="0.3">
      <c r="A1149" s="77" t="s">
        <v>6045</v>
      </c>
      <c r="B1149" s="159" t="s">
        <v>6046</v>
      </c>
      <c r="C1149" s="78" t="s">
        <v>101</v>
      </c>
      <c r="D1149" s="77" t="s">
        <v>107</v>
      </c>
      <c r="E1149" s="77" t="s">
        <v>6045</v>
      </c>
      <c r="F1149" s="77" t="s">
        <v>12415</v>
      </c>
      <c r="G1149" s="77" t="s">
        <v>6022</v>
      </c>
      <c r="H1149" s="77" t="s">
        <v>44</v>
      </c>
      <c r="I1149" s="77" t="s">
        <v>39</v>
      </c>
      <c r="J1149" s="77" t="s">
        <v>19</v>
      </c>
      <c r="K1149" s="78" t="s">
        <v>18</v>
      </c>
      <c r="L1149" s="77" t="s">
        <v>98</v>
      </c>
      <c r="M1149" s="74" t="s">
        <v>12473</v>
      </c>
      <c r="N1149" s="74" t="s">
        <v>10986</v>
      </c>
      <c r="O1149" s="159"/>
      <c r="P1149" s="77" t="s">
        <v>6047</v>
      </c>
      <c r="Q1149" s="77" t="s">
        <v>30</v>
      </c>
      <c r="R1149" s="77" t="s">
        <v>6045</v>
      </c>
      <c r="S1149" s="77"/>
      <c r="T1149" s="77"/>
      <c r="U1149" s="77" t="s">
        <v>11411</v>
      </c>
      <c r="V1149" s="74" t="s">
        <v>97</v>
      </c>
      <c r="W1149" s="100"/>
      <c r="X1149" s="99"/>
      <c r="Y1149" s="99"/>
      <c r="Z1149" s="100"/>
      <c r="AA1149" s="99" t="s">
        <v>6051</v>
      </c>
      <c r="AB1149" s="99"/>
      <c r="AC1149" s="100" t="s">
        <v>6049</v>
      </c>
      <c r="AD1149" s="100" t="s">
        <v>6050</v>
      </c>
      <c r="AE1149" s="83"/>
      <c r="AF1149" s="54"/>
      <c r="AG1149" s="78" t="s">
        <v>10997</v>
      </c>
      <c r="AH1149" s="77" t="s">
        <v>20</v>
      </c>
      <c r="AI1149" s="77" t="s">
        <v>102</v>
      </c>
      <c r="AJ1149" s="77" t="s">
        <v>2486</v>
      </c>
      <c r="AK1149" s="77" t="s">
        <v>2582</v>
      </c>
      <c r="AL1149" s="77" t="s">
        <v>2583</v>
      </c>
      <c r="AM1149" s="77" t="s">
        <v>25</v>
      </c>
      <c r="AN1149" s="77" t="s">
        <v>106</v>
      </c>
      <c r="AO1149" s="77" t="s">
        <v>107</v>
      </c>
      <c r="AP1149" s="77" t="s">
        <v>108</v>
      </c>
      <c r="AQ1149" s="77"/>
      <c r="AR1149" s="79">
        <f>COUNTIF('Jalon + top _horaire passage'!A:A,A1149)+IF(W1149&lt;&gt;"",COUNTIF('Jalon + top _horaire passage'!A:A,W1149),0)+IF(X1149&lt;&gt;"",COUNTIF('Jalon + top _horaire passage'!A:A,X1149),0)+IF(Y1149&lt;&gt;"",COUNTIF('Jalon + top _horaire passage'!A:A,Y1149),0)+IF(AA1149&lt;&gt;"",COUNTIF('Jalon + top _horaire passage'!A:A,AA1149),0)+IF(AB1149&lt;&gt;"",COUNTIF('Jalon + top _horaire passage'!A:A,AB1149),0)+IF(AD1149&lt;&gt;"",COUNTIF('Jalon + top _horaire passage'!A:A,AD1149),0)</f>
        <v>0</v>
      </c>
    </row>
    <row r="1150" spans="1:44" x14ac:dyDescent="0.3">
      <c r="A1150" s="77" t="s">
        <v>6052</v>
      </c>
      <c r="B1150" s="159" t="s">
        <v>6053</v>
      </c>
      <c r="C1150" s="78" t="s">
        <v>101</v>
      </c>
      <c r="D1150" s="77" t="s">
        <v>107</v>
      </c>
      <c r="E1150" s="77" t="s">
        <v>6052</v>
      </c>
      <c r="F1150" s="77" t="s">
        <v>12415</v>
      </c>
      <c r="G1150" s="77" t="s">
        <v>6022</v>
      </c>
      <c r="H1150" s="77" t="s">
        <v>44</v>
      </c>
      <c r="I1150" s="77" t="s">
        <v>39</v>
      </c>
      <c r="J1150" s="77" t="s">
        <v>19</v>
      </c>
      <c r="K1150" s="78" t="s">
        <v>18</v>
      </c>
      <c r="L1150" s="77" t="s">
        <v>98</v>
      </c>
      <c r="M1150" s="74" t="s">
        <v>12473</v>
      </c>
      <c r="N1150" s="74" t="s">
        <v>10986</v>
      </c>
      <c r="O1150" s="159"/>
      <c r="P1150" s="77" t="s">
        <v>6054</v>
      </c>
      <c r="Q1150" s="77" t="s">
        <v>30</v>
      </c>
      <c r="R1150" s="77" t="s">
        <v>6052</v>
      </c>
      <c r="S1150" s="77"/>
      <c r="T1150" s="77"/>
      <c r="U1150" s="77" t="s">
        <v>11412</v>
      </c>
      <c r="V1150" s="74" t="s">
        <v>97</v>
      </c>
      <c r="W1150" s="100"/>
      <c r="X1150" s="99"/>
      <c r="Y1150" s="99"/>
      <c r="Z1150" s="100"/>
      <c r="AA1150" s="99" t="s">
        <v>6057</v>
      </c>
      <c r="AB1150" s="99"/>
      <c r="AC1150" s="100" t="s">
        <v>6055</v>
      </c>
      <c r="AD1150" s="100" t="s">
        <v>6056</v>
      </c>
      <c r="AE1150" s="83"/>
      <c r="AF1150" s="54"/>
      <c r="AG1150" s="78" t="s">
        <v>10997</v>
      </c>
      <c r="AH1150" s="77" t="s">
        <v>20</v>
      </c>
      <c r="AI1150" s="77" t="s">
        <v>102</v>
      </c>
      <c r="AJ1150" s="77" t="s">
        <v>2486</v>
      </c>
      <c r="AK1150" s="77" t="s">
        <v>2582</v>
      </c>
      <c r="AL1150" s="77" t="s">
        <v>2583</v>
      </c>
      <c r="AM1150" s="77" t="s">
        <v>25</v>
      </c>
      <c r="AN1150" s="77" t="s">
        <v>106</v>
      </c>
      <c r="AO1150" s="77" t="s">
        <v>107</v>
      </c>
      <c r="AP1150" s="77" t="s">
        <v>108</v>
      </c>
      <c r="AQ1150" s="77"/>
      <c r="AR1150" s="79">
        <f>COUNTIF('Jalon + top _horaire passage'!A:A,A1150)+IF(W1150&lt;&gt;"",COUNTIF('Jalon + top _horaire passage'!A:A,W1150),0)+IF(X1150&lt;&gt;"",COUNTIF('Jalon + top _horaire passage'!A:A,X1150),0)+IF(Y1150&lt;&gt;"",COUNTIF('Jalon + top _horaire passage'!A:A,Y1150),0)+IF(AA1150&lt;&gt;"",COUNTIF('Jalon + top _horaire passage'!A:A,AA1150),0)+IF(AB1150&lt;&gt;"",COUNTIF('Jalon + top _horaire passage'!A:A,AB1150),0)+IF(AD1150&lt;&gt;"",COUNTIF('Jalon + top _horaire passage'!A:A,AD1150),0)</f>
        <v>0</v>
      </c>
    </row>
    <row r="1151" spans="1:44" x14ac:dyDescent="0.3">
      <c r="A1151" s="77" t="s">
        <v>6059</v>
      </c>
      <c r="B1151" s="159">
        <v>0</v>
      </c>
      <c r="C1151" s="78" t="s">
        <v>353</v>
      </c>
      <c r="D1151" s="77" t="s">
        <v>42</v>
      </c>
      <c r="E1151" s="77" t="s">
        <v>6058</v>
      </c>
      <c r="F1151" s="77" t="s">
        <v>12376</v>
      </c>
      <c r="G1151" s="77" t="s">
        <v>3715</v>
      </c>
      <c r="H1151" s="101" t="s">
        <v>11875</v>
      </c>
      <c r="I1151" s="77" t="s">
        <v>166</v>
      </c>
      <c r="J1151" s="77" t="s">
        <v>237</v>
      </c>
      <c r="K1151" s="78" t="s">
        <v>377</v>
      </c>
      <c r="L1151" s="77" t="s">
        <v>98</v>
      </c>
      <c r="M1151" s="74" t="s">
        <v>12475</v>
      </c>
      <c r="N1151" s="74" t="s">
        <v>13</v>
      </c>
      <c r="O1151" s="159"/>
      <c r="P1151" s="77"/>
      <c r="Q1151" s="77" t="s">
        <v>372</v>
      </c>
      <c r="R1151" s="77" t="s">
        <v>6059</v>
      </c>
      <c r="S1151" s="77" t="s">
        <v>374</v>
      </c>
      <c r="T1151" s="77" t="s">
        <v>9241</v>
      </c>
      <c r="U1151" s="77" t="s">
        <v>6060</v>
      </c>
      <c r="V1151" s="74" t="s">
        <v>97</v>
      </c>
      <c r="W1151" s="100"/>
      <c r="X1151" s="99"/>
      <c r="Y1151" s="99"/>
      <c r="Z1151" s="100"/>
      <c r="AA1151" s="99"/>
      <c r="AB1151" s="99"/>
      <c r="AC1151" s="100"/>
      <c r="AD1151" s="100" t="s">
        <v>6061</v>
      </c>
      <c r="AE1151" s="83"/>
      <c r="AF1151" s="54"/>
      <c r="AG1151" s="78" t="s">
        <v>10992</v>
      </c>
      <c r="AH1151" s="77" t="s">
        <v>354</v>
      </c>
      <c r="AI1151" s="77" t="s">
        <v>355</v>
      </c>
      <c r="AJ1151" s="77" t="s">
        <v>356</v>
      </c>
      <c r="AK1151" s="77" t="s">
        <v>357</v>
      </c>
      <c r="AL1151" s="77" t="s">
        <v>358</v>
      </c>
      <c r="AM1151" s="77" t="s">
        <v>170</v>
      </c>
      <c r="AN1151" s="77" t="s">
        <v>359</v>
      </c>
      <c r="AO1151" s="77" t="s">
        <v>360</v>
      </c>
      <c r="AP1151" s="77" t="s">
        <v>360</v>
      </c>
      <c r="AQ1151" s="77"/>
      <c r="AR1151" s="79">
        <f>COUNTIF('Jalon + top _horaire passage'!A:A,A1151)+IF(W1151&lt;&gt;"",COUNTIF('Jalon + top _horaire passage'!A:A,W1151),0)+IF(X1151&lt;&gt;"",COUNTIF('Jalon + top _horaire passage'!A:A,X1151),0)+IF(Y1151&lt;&gt;"",COUNTIF('Jalon + top _horaire passage'!A:A,Y1151),0)+IF(AA1151&lt;&gt;"",COUNTIF('Jalon + top _horaire passage'!A:A,AA1151),0)+IF(AB1151&lt;&gt;"",COUNTIF('Jalon + top _horaire passage'!A:A,AB1151),0)+IF(AD1151&lt;&gt;"",COUNTIF('Jalon + top _horaire passage'!A:A,AD1151),0)</f>
        <v>0</v>
      </c>
    </row>
    <row r="1152" spans="1:44" x14ac:dyDescent="0.3">
      <c r="A1152" s="77" t="s">
        <v>6062</v>
      </c>
      <c r="B1152" s="159" t="s">
        <v>6063</v>
      </c>
      <c r="C1152" s="78" t="s">
        <v>101</v>
      </c>
      <c r="D1152" s="77" t="s">
        <v>42</v>
      </c>
      <c r="E1152" s="77" t="s">
        <v>6062</v>
      </c>
      <c r="F1152" s="77" t="s">
        <v>9651</v>
      </c>
      <c r="G1152" s="77" t="s">
        <v>153</v>
      </c>
      <c r="H1152" s="77" t="s">
        <v>44</v>
      </c>
      <c r="I1152" s="77" t="s">
        <v>39</v>
      </c>
      <c r="J1152" s="77" t="s">
        <v>19</v>
      </c>
      <c r="K1152" s="78" t="s">
        <v>34</v>
      </c>
      <c r="L1152" s="77" t="s">
        <v>98</v>
      </c>
      <c r="M1152" s="74" t="s">
        <v>12473</v>
      </c>
      <c r="N1152" s="74" t="s">
        <v>13</v>
      </c>
      <c r="O1152" s="159"/>
      <c r="P1152" s="77" t="s">
        <v>6064</v>
      </c>
      <c r="Q1152" s="77" t="s">
        <v>30</v>
      </c>
      <c r="R1152" s="77" t="s">
        <v>6062</v>
      </c>
      <c r="S1152" s="77"/>
      <c r="T1152" s="77"/>
      <c r="U1152" s="77" t="s">
        <v>11443</v>
      </c>
      <c r="V1152" s="74" t="s">
        <v>97</v>
      </c>
      <c r="W1152" s="100"/>
      <c r="X1152" s="99"/>
      <c r="Y1152" s="99"/>
      <c r="Z1152" s="100"/>
      <c r="AA1152" s="99" t="s">
        <v>6067</v>
      </c>
      <c r="AB1152" s="99"/>
      <c r="AC1152" s="100" t="s">
        <v>6065</v>
      </c>
      <c r="AD1152" s="100" t="s">
        <v>6066</v>
      </c>
      <c r="AE1152" s="83"/>
      <c r="AF1152" s="54"/>
      <c r="AG1152" s="78" t="s">
        <v>10997</v>
      </c>
      <c r="AH1152" s="77" t="s">
        <v>20</v>
      </c>
      <c r="AI1152" s="77" t="s">
        <v>102</v>
      </c>
      <c r="AJ1152" s="77" t="s">
        <v>103</v>
      </c>
      <c r="AK1152" s="77" t="s">
        <v>104</v>
      </c>
      <c r="AL1152" s="77" t="s">
        <v>105</v>
      </c>
      <c r="AM1152" s="77" t="s">
        <v>25</v>
      </c>
      <c r="AN1152" s="77" t="s">
        <v>106</v>
      </c>
      <c r="AO1152" s="77" t="s">
        <v>107</v>
      </c>
      <c r="AP1152" s="77" t="s">
        <v>108</v>
      </c>
      <c r="AQ1152" s="77"/>
      <c r="AR1152" s="79">
        <f>COUNTIF('Jalon + top _horaire passage'!A:A,A1152)+IF(W1152&lt;&gt;"",COUNTIF('Jalon + top _horaire passage'!A:A,W1152),0)+IF(X1152&lt;&gt;"",COUNTIF('Jalon + top _horaire passage'!A:A,X1152),0)+IF(Y1152&lt;&gt;"",COUNTIF('Jalon + top _horaire passage'!A:A,Y1152),0)+IF(AA1152&lt;&gt;"",COUNTIF('Jalon + top _horaire passage'!A:A,AA1152),0)+IF(AB1152&lt;&gt;"",COUNTIF('Jalon + top _horaire passage'!A:A,AB1152),0)+IF(AD1152&lt;&gt;"",COUNTIF('Jalon + top _horaire passage'!A:A,AD1152),0)</f>
        <v>0</v>
      </c>
    </row>
    <row r="1153" spans="1:44" x14ac:dyDescent="0.3">
      <c r="A1153" s="77" t="s">
        <v>6068</v>
      </c>
      <c r="B1153" s="159" t="s">
        <v>6069</v>
      </c>
      <c r="C1153" s="78" t="s">
        <v>40</v>
      </c>
      <c r="D1153" s="77" t="s">
        <v>629</v>
      </c>
      <c r="E1153" s="77" t="s">
        <v>6068</v>
      </c>
      <c r="F1153" s="77" t="s">
        <v>12338</v>
      </c>
      <c r="G1153" s="77" t="s">
        <v>631</v>
      </c>
      <c r="H1153" s="77" t="s">
        <v>44</v>
      </c>
      <c r="I1153" s="77" t="s">
        <v>39</v>
      </c>
      <c r="J1153" s="77" t="s">
        <v>19</v>
      </c>
      <c r="K1153" s="78" t="s">
        <v>18</v>
      </c>
      <c r="L1153" s="77" t="s">
        <v>98</v>
      </c>
      <c r="M1153" s="74" t="s">
        <v>12474</v>
      </c>
      <c r="N1153" s="74" t="s">
        <v>10986</v>
      </c>
      <c r="O1153" s="159" t="s">
        <v>12470</v>
      </c>
      <c r="P1153" s="77" t="s">
        <v>6070</v>
      </c>
      <c r="Q1153" s="77" t="s">
        <v>30</v>
      </c>
      <c r="R1153" s="77" t="s">
        <v>6068</v>
      </c>
      <c r="S1153" s="77"/>
      <c r="T1153" s="77"/>
      <c r="U1153" s="77" t="s">
        <v>11444</v>
      </c>
      <c r="V1153" s="74" t="s">
        <v>97</v>
      </c>
      <c r="W1153" s="100"/>
      <c r="X1153" s="99"/>
      <c r="Y1153" s="99"/>
      <c r="Z1153" s="100"/>
      <c r="AA1153" s="99" t="s">
        <v>6073</v>
      </c>
      <c r="AB1153" s="99"/>
      <c r="AC1153" s="100" t="s">
        <v>6071</v>
      </c>
      <c r="AD1153" s="100" t="s">
        <v>6072</v>
      </c>
      <c r="AE1153" s="83"/>
      <c r="AF1153" s="54"/>
      <c r="AG1153" s="78" t="s">
        <v>10997</v>
      </c>
      <c r="AH1153" s="77" t="s">
        <v>20</v>
      </c>
      <c r="AI1153" s="77" t="s">
        <v>21</v>
      </c>
      <c r="AJ1153" s="77" t="s">
        <v>46</v>
      </c>
      <c r="AK1153" s="77" t="s">
        <v>47</v>
      </c>
      <c r="AL1153" s="77" t="s">
        <v>48</v>
      </c>
      <c r="AM1153" s="77" t="s">
        <v>25</v>
      </c>
      <c r="AN1153" s="77" t="s">
        <v>49</v>
      </c>
      <c r="AO1153" s="77" t="s">
        <v>50</v>
      </c>
      <c r="AP1153" s="77" t="s">
        <v>51</v>
      </c>
      <c r="AQ1153" s="77"/>
      <c r="AR1153" s="79">
        <f>COUNTIF('Jalon + top _horaire passage'!A:A,A1153)+IF(W1153&lt;&gt;"",COUNTIF('Jalon + top _horaire passage'!A:A,W1153),0)+IF(X1153&lt;&gt;"",COUNTIF('Jalon + top _horaire passage'!A:A,X1153),0)+IF(Y1153&lt;&gt;"",COUNTIF('Jalon + top _horaire passage'!A:A,Y1153),0)+IF(AA1153&lt;&gt;"",COUNTIF('Jalon + top _horaire passage'!A:A,AA1153),0)+IF(AB1153&lt;&gt;"",COUNTIF('Jalon + top _horaire passage'!A:A,AB1153),0)+IF(AD1153&lt;&gt;"",COUNTIF('Jalon + top _horaire passage'!A:A,AD1153),0)</f>
        <v>0</v>
      </c>
    </row>
    <row r="1154" spans="1:44" x14ac:dyDescent="0.3">
      <c r="A1154" s="77" t="s">
        <v>6074</v>
      </c>
      <c r="B1154" s="159" t="s">
        <v>6075</v>
      </c>
      <c r="C1154" s="78" t="s">
        <v>40</v>
      </c>
      <c r="D1154" s="77" t="s">
        <v>629</v>
      </c>
      <c r="E1154" s="77" t="s">
        <v>6074</v>
      </c>
      <c r="F1154" s="77" t="s">
        <v>2228</v>
      </c>
      <c r="G1154" s="77" t="s">
        <v>639</v>
      </c>
      <c r="H1154" s="77" t="s">
        <v>44</v>
      </c>
      <c r="I1154" s="77" t="s">
        <v>39</v>
      </c>
      <c r="J1154" s="77" t="s">
        <v>19</v>
      </c>
      <c r="K1154" s="78" t="s">
        <v>18</v>
      </c>
      <c r="L1154" s="77" t="s">
        <v>98</v>
      </c>
      <c r="M1154" s="74" t="s">
        <v>12474</v>
      </c>
      <c r="N1154" s="74" t="s">
        <v>10986</v>
      </c>
      <c r="O1154" s="159"/>
      <c r="P1154" s="77" t="s">
        <v>6076</v>
      </c>
      <c r="Q1154" s="77" t="s">
        <v>30</v>
      </c>
      <c r="R1154" s="77" t="s">
        <v>6074</v>
      </c>
      <c r="S1154" s="77"/>
      <c r="T1154" s="77"/>
      <c r="U1154" s="77" t="s">
        <v>11445</v>
      </c>
      <c r="V1154" s="74" t="s">
        <v>97</v>
      </c>
      <c r="W1154" s="100"/>
      <c r="X1154" s="99"/>
      <c r="Y1154" s="99"/>
      <c r="Z1154" s="100"/>
      <c r="AA1154" s="99" t="s">
        <v>6079</v>
      </c>
      <c r="AB1154" s="99"/>
      <c r="AC1154" s="100" t="s">
        <v>6077</v>
      </c>
      <c r="AD1154" s="100" t="s">
        <v>6078</v>
      </c>
      <c r="AE1154" s="83"/>
      <c r="AF1154" s="54"/>
      <c r="AG1154" s="78" t="s">
        <v>10997</v>
      </c>
      <c r="AH1154" s="77" t="s">
        <v>20</v>
      </c>
      <c r="AI1154" s="77" t="s">
        <v>21</v>
      </c>
      <c r="AJ1154" s="77" t="s">
        <v>46</v>
      </c>
      <c r="AK1154" s="77" t="s">
        <v>47</v>
      </c>
      <c r="AL1154" s="77" t="s">
        <v>48</v>
      </c>
      <c r="AM1154" s="77" t="s">
        <v>25</v>
      </c>
      <c r="AN1154" s="77" t="s">
        <v>49</v>
      </c>
      <c r="AO1154" s="77" t="s">
        <v>50</v>
      </c>
      <c r="AP1154" s="77" t="s">
        <v>51</v>
      </c>
      <c r="AQ1154" s="77"/>
      <c r="AR1154" s="79">
        <f>COUNTIF('Jalon + top _horaire passage'!A:A,A1154)+IF(W1154&lt;&gt;"",COUNTIF('Jalon + top _horaire passage'!A:A,W1154),0)+IF(X1154&lt;&gt;"",COUNTIF('Jalon + top _horaire passage'!A:A,X1154),0)+IF(Y1154&lt;&gt;"",COUNTIF('Jalon + top _horaire passage'!A:A,Y1154),0)+IF(AA1154&lt;&gt;"",COUNTIF('Jalon + top _horaire passage'!A:A,AA1154),0)+IF(AB1154&lt;&gt;"",COUNTIF('Jalon + top _horaire passage'!A:A,AB1154),0)+IF(AD1154&lt;&gt;"",COUNTIF('Jalon + top _horaire passage'!A:A,AD1154),0)</f>
        <v>0</v>
      </c>
    </row>
    <row r="1155" spans="1:44" x14ac:dyDescent="0.3">
      <c r="A1155" s="77" t="s">
        <v>6080</v>
      </c>
      <c r="B1155" s="159" t="s">
        <v>6081</v>
      </c>
      <c r="C1155" s="78" t="s">
        <v>40</v>
      </c>
      <c r="D1155" s="77" t="s">
        <v>42</v>
      </c>
      <c r="E1155" s="77" t="s">
        <v>6080</v>
      </c>
      <c r="F1155" s="77" t="s">
        <v>2228</v>
      </c>
      <c r="G1155" s="77" t="s">
        <v>639</v>
      </c>
      <c r="H1155" s="77" t="s">
        <v>44</v>
      </c>
      <c r="I1155" s="77" t="s">
        <v>39</v>
      </c>
      <c r="J1155" s="77" t="s">
        <v>19</v>
      </c>
      <c r="K1155" s="78" t="s">
        <v>34</v>
      </c>
      <c r="L1155" s="77" t="s">
        <v>98</v>
      </c>
      <c r="M1155" s="74" t="s">
        <v>12474</v>
      </c>
      <c r="N1155" s="74" t="s">
        <v>13</v>
      </c>
      <c r="O1155" s="159"/>
      <c r="P1155" s="77" t="s">
        <v>6082</v>
      </c>
      <c r="Q1155" s="77" t="s">
        <v>30</v>
      </c>
      <c r="R1155" s="77" t="s">
        <v>6080</v>
      </c>
      <c r="S1155" s="77"/>
      <c r="T1155" s="77"/>
      <c r="U1155" s="77" t="s">
        <v>11446</v>
      </c>
      <c r="V1155" s="74" t="s">
        <v>97</v>
      </c>
      <c r="W1155" s="100"/>
      <c r="X1155" s="99"/>
      <c r="Y1155" s="99"/>
      <c r="Z1155" s="100"/>
      <c r="AA1155" s="99" t="s">
        <v>6085</v>
      </c>
      <c r="AB1155" s="99"/>
      <c r="AC1155" s="100" t="s">
        <v>6083</v>
      </c>
      <c r="AD1155" s="100" t="s">
        <v>6084</v>
      </c>
      <c r="AE1155" s="83"/>
      <c r="AF1155" s="54"/>
      <c r="AG1155" s="78" t="s">
        <v>10997</v>
      </c>
      <c r="AH1155" s="77" t="s">
        <v>20</v>
      </c>
      <c r="AI1155" s="77" t="s">
        <v>21</v>
      </c>
      <c r="AJ1155" s="77" t="s">
        <v>46</v>
      </c>
      <c r="AK1155" s="77" t="s">
        <v>47</v>
      </c>
      <c r="AL1155" s="77" t="s">
        <v>48</v>
      </c>
      <c r="AM1155" s="77" t="s">
        <v>25</v>
      </c>
      <c r="AN1155" s="77" t="s">
        <v>49</v>
      </c>
      <c r="AO1155" s="77" t="s">
        <v>50</v>
      </c>
      <c r="AP1155" s="77" t="s">
        <v>51</v>
      </c>
      <c r="AQ1155" s="77"/>
      <c r="AR1155" s="79">
        <f>COUNTIF('Jalon + top _horaire passage'!A:A,A1155)+IF(W1155&lt;&gt;"",COUNTIF('Jalon + top _horaire passage'!A:A,W1155),0)+IF(X1155&lt;&gt;"",COUNTIF('Jalon + top _horaire passage'!A:A,X1155),0)+IF(Y1155&lt;&gt;"",COUNTIF('Jalon + top _horaire passage'!A:A,Y1155),0)+IF(AA1155&lt;&gt;"",COUNTIF('Jalon + top _horaire passage'!A:A,AA1155),0)+IF(AB1155&lt;&gt;"",COUNTIF('Jalon + top _horaire passage'!A:A,AB1155),0)+IF(AD1155&lt;&gt;"",COUNTIF('Jalon + top _horaire passage'!A:A,AD1155),0)</f>
        <v>0</v>
      </c>
    </row>
    <row r="1156" spans="1:44" x14ac:dyDescent="0.3">
      <c r="A1156" s="77" t="s">
        <v>6086</v>
      </c>
      <c r="B1156" s="159" t="s">
        <v>12789</v>
      </c>
      <c r="C1156" s="78" t="s">
        <v>40</v>
      </c>
      <c r="D1156" s="77" t="s">
        <v>42</v>
      </c>
      <c r="E1156" s="77" t="s">
        <v>6086</v>
      </c>
      <c r="F1156" s="77" t="s">
        <v>12338</v>
      </c>
      <c r="G1156" s="77" t="s">
        <v>631</v>
      </c>
      <c r="H1156" s="77" t="s">
        <v>44</v>
      </c>
      <c r="I1156" s="77" t="s">
        <v>39</v>
      </c>
      <c r="J1156" s="77" t="s">
        <v>19</v>
      </c>
      <c r="K1156" s="78" t="s">
        <v>34</v>
      </c>
      <c r="L1156" s="77" t="s">
        <v>98</v>
      </c>
      <c r="M1156" s="74" t="s">
        <v>12474</v>
      </c>
      <c r="N1156" s="74" t="s">
        <v>13</v>
      </c>
      <c r="O1156" s="159"/>
      <c r="P1156" s="77" t="s">
        <v>6087</v>
      </c>
      <c r="Q1156" s="77" t="s">
        <v>35</v>
      </c>
      <c r="R1156" s="77" t="s">
        <v>6086</v>
      </c>
      <c r="S1156" s="77"/>
      <c r="T1156" s="77" t="s">
        <v>9241</v>
      </c>
      <c r="U1156" s="77" t="s">
        <v>9241</v>
      </c>
      <c r="V1156" s="74" t="s">
        <v>97</v>
      </c>
      <c r="W1156" s="100"/>
      <c r="X1156" s="99"/>
      <c r="Y1156" s="99"/>
      <c r="Z1156" s="100"/>
      <c r="AA1156" s="99"/>
      <c r="AB1156" s="99"/>
      <c r="AC1156" s="100" t="s">
        <v>6086</v>
      </c>
      <c r="AD1156" s="100" t="s">
        <v>6088</v>
      </c>
      <c r="AE1156" s="83"/>
      <c r="AF1156" s="54"/>
      <c r="AG1156" s="78" t="s">
        <v>10997</v>
      </c>
      <c r="AH1156" s="77" t="s">
        <v>20</v>
      </c>
      <c r="AI1156" s="77" t="s">
        <v>21</v>
      </c>
      <c r="AJ1156" s="77" t="s">
        <v>46</v>
      </c>
      <c r="AK1156" s="77" t="s">
        <v>47</v>
      </c>
      <c r="AL1156" s="77" t="s">
        <v>48</v>
      </c>
      <c r="AM1156" s="77" t="s">
        <v>25</v>
      </c>
      <c r="AN1156" s="77" t="s">
        <v>49</v>
      </c>
      <c r="AO1156" s="77" t="s">
        <v>50</v>
      </c>
      <c r="AP1156" s="77" t="s">
        <v>51</v>
      </c>
      <c r="AQ1156" s="77"/>
      <c r="AR1156" s="79">
        <f>COUNTIF('Jalon + top _horaire passage'!A:A,A1156)+IF(W1156&lt;&gt;"",COUNTIF('Jalon + top _horaire passage'!A:A,W1156),0)+IF(X1156&lt;&gt;"",COUNTIF('Jalon + top _horaire passage'!A:A,X1156),0)+IF(Y1156&lt;&gt;"",COUNTIF('Jalon + top _horaire passage'!A:A,Y1156),0)+IF(AA1156&lt;&gt;"",COUNTIF('Jalon + top _horaire passage'!A:A,AA1156),0)+IF(AB1156&lt;&gt;"",COUNTIF('Jalon + top _horaire passage'!A:A,AB1156),0)+IF(AD1156&lt;&gt;"",COUNTIF('Jalon + top _horaire passage'!A:A,AD1156),0)</f>
        <v>0</v>
      </c>
    </row>
    <row r="1157" spans="1:44" x14ac:dyDescent="0.3">
      <c r="A1157" s="77" t="s">
        <v>6089</v>
      </c>
      <c r="B1157" s="180" t="s">
        <v>12790</v>
      </c>
      <c r="C1157" s="78" t="s">
        <v>40</v>
      </c>
      <c r="D1157" s="77" t="s">
        <v>629</v>
      </c>
      <c r="E1157" s="77" t="s">
        <v>6089</v>
      </c>
      <c r="F1157" s="77" t="s">
        <v>12338</v>
      </c>
      <c r="G1157" s="77" t="s">
        <v>631</v>
      </c>
      <c r="H1157" s="77" t="s">
        <v>44</v>
      </c>
      <c r="I1157" s="77" t="s">
        <v>39</v>
      </c>
      <c r="J1157" s="77" t="s">
        <v>19</v>
      </c>
      <c r="K1157" s="78" t="s">
        <v>18</v>
      </c>
      <c r="L1157" s="77" t="s">
        <v>98</v>
      </c>
      <c r="M1157" s="74" t="s">
        <v>12474</v>
      </c>
      <c r="N1157" s="74" t="s">
        <v>10986</v>
      </c>
      <c r="O1157" s="159" t="s">
        <v>12470</v>
      </c>
      <c r="P1157" s="77" t="s">
        <v>4528</v>
      </c>
      <c r="Q1157" s="77" t="s">
        <v>30</v>
      </c>
      <c r="R1157" s="77" t="s">
        <v>6089</v>
      </c>
      <c r="S1157" s="77"/>
      <c r="T1157" s="77"/>
      <c r="U1157" s="77" t="s">
        <v>11447</v>
      </c>
      <c r="V1157" s="74" t="s">
        <v>97</v>
      </c>
      <c r="W1157" s="100"/>
      <c r="X1157" s="99"/>
      <c r="Y1157" s="99"/>
      <c r="Z1157" s="100"/>
      <c r="AA1157" s="99" t="s">
        <v>6092</v>
      </c>
      <c r="AB1157" s="99"/>
      <c r="AC1157" s="100" t="s">
        <v>6090</v>
      </c>
      <c r="AD1157" s="100" t="s">
        <v>6091</v>
      </c>
      <c r="AE1157" s="83"/>
      <c r="AF1157" s="54"/>
      <c r="AG1157" s="78" t="s">
        <v>10997</v>
      </c>
      <c r="AH1157" s="77" t="s">
        <v>20</v>
      </c>
      <c r="AI1157" s="77" t="s">
        <v>21</v>
      </c>
      <c r="AJ1157" s="77" t="s">
        <v>46</v>
      </c>
      <c r="AK1157" s="77" t="s">
        <v>47</v>
      </c>
      <c r="AL1157" s="77" t="s">
        <v>48</v>
      </c>
      <c r="AM1157" s="77" t="s">
        <v>25</v>
      </c>
      <c r="AN1157" s="77" t="s">
        <v>49</v>
      </c>
      <c r="AO1157" s="77" t="s">
        <v>50</v>
      </c>
      <c r="AP1157" s="77" t="s">
        <v>51</v>
      </c>
      <c r="AQ1157" s="77"/>
      <c r="AR1157" s="79">
        <f>COUNTIF('Jalon + top _horaire passage'!A:A,A1157)+IF(W1157&lt;&gt;"",COUNTIF('Jalon + top _horaire passage'!A:A,W1157),0)+IF(X1157&lt;&gt;"",COUNTIF('Jalon + top _horaire passage'!A:A,X1157),0)+IF(Y1157&lt;&gt;"",COUNTIF('Jalon + top _horaire passage'!A:A,Y1157),0)+IF(AA1157&lt;&gt;"",COUNTIF('Jalon + top _horaire passage'!A:A,AA1157),0)+IF(AB1157&lt;&gt;"",COUNTIF('Jalon + top _horaire passage'!A:A,AB1157),0)+IF(AD1157&lt;&gt;"",COUNTIF('Jalon + top _horaire passage'!A:A,AD1157),0)</f>
        <v>0</v>
      </c>
    </row>
    <row r="1158" spans="1:44" x14ac:dyDescent="0.3">
      <c r="A1158" s="77" t="s">
        <v>6093</v>
      </c>
      <c r="B1158" s="159" t="s">
        <v>12706</v>
      </c>
      <c r="C1158" s="78" t="s">
        <v>40</v>
      </c>
      <c r="D1158" s="77" t="s">
        <v>42</v>
      </c>
      <c r="E1158" s="77" t="s">
        <v>6093</v>
      </c>
      <c r="F1158" s="77" t="s">
        <v>10315</v>
      </c>
      <c r="G1158" s="77" t="s">
        <v>732</v>
      </c>
      <c r="H1158" s="77" t="s">
        <v>44</v>
      </c>
      <c r="I1158" s="77" t="s">
        <v>39</v>
      </c>
      <c r="J1158" s="77" t="s">
        <v>237</v>
      </c>
      <c r="K1158" s="78" t="s">
        <v>34</v>
      </c>
      <c r="L1158" s="77" t="s">
        <v>98</v>
      </c>
      <c r="M1158" s="74" t="s">
        <v>12475</v>
      </c>
      <c r="N1158" s="74" t="s">
        <v>13</v>
      </c>
      <c r="O1158" s="159"/>
      <c r="P1158" s="77" t="s">
        <v>6094</v>
      </c>
      <c r="Q1158" s="77" t="s">
        <v>30</v>
      </c>
      <c r="R1158" s="77" t="s">
        <v>6093</v>
      </c>
      <c r="S1158" s="77"/>
      <c r="T1158" s="77"/>
      <c r="U1158" s="77" t="s">
        <v>11448</v>
      </c>
      <c r="V1158" s="74" t="s">
        <v>97</v>
      </c>
      <c r="W1158" s="100"/>
      <c r="X1158" s="99"/>
      <c r="Y1158" s="99"/>
      <c r="Z1158" s="100"/>
      <c r="AA1158" s="99" t="s">
        <v>6097</v>
      </c>
      <c r="AB1158" s="99"/>
      <c r="AC1158" s="100" t="s">
        <v>6095</v>
      </c>
      <c r="AD1158" s="100" t="s">
        <v>6096</v>
      </c>
      <c r="AE1158" s="83"/>
      <c r="AF1158" s="54"/>
      <c r="AG1158" s="78" t="s">
        <v>10997</v>
      </c>
      <c r="AH1158" s="77" t="s">
        <v>20</v>
      </c>
      <c r="AI1158" s="77" t="s">
        <v>21</v>
      </c>
      <c r="AJ1158" s="77" t="s">
        <v>46</v>
      </c>
      <c r="AK1158" s="77" t="s">
        <v>47</v>
      </c>
      <c r="AL1158" s="77" t="s">
        <v>738</v>
      </c>
      <c r="AM1158" s="77" t="s">
        <v>25</v>
      </c>
      <c r="AN1158" s="77" t="s">
        <v>49</v>
      </c>
      <c r="AO1158" s="77" t="s">
        <v>50</v>
      </c>
      <c r="AP1158" s="77" t="s">
        <v>51</v>
      </c>
      <c r="AQ1158" s="77"/>
      <c r="AR1158" s="79">
        <f>COUNTIF('Jalon + top _horaire passage'!A:A,A1158)+IF(W1158&lt;&gt;"",COUNTIF('Jalon + top _horaire passage'!A:A,W1158),0)+IF(X1158&lt;&gt;"",COUNTIF('Jalon + top _horaire passage'!A:A,X1158),0)+IF(Y1158&lt;&gt;"",COUNTIF('Jalon + top _horaire passage'!A:A,Y1158),0)+IF(AA1158&lt;&gt;"",COUNTIF('Jalon + top _horaire passage'!A:A,AA1158),0)+IF(AB1158&lt;&gt;"",COUNTIF('Jalon + top _horaire passage'!A:A,AB1158),0)+IF(AD1158&lt;&gt;"",COUNTIF('Jalon + top _horaire passage'!A:A,AD1158),0)</f>
        <v>0</v>
      </c>
    </row>
    <row r="1159" spans="1:44" x14ac:dyDescent="0.3">
      <c r="A1159" s="77" t="s">
        <v>6098</v>
      </c>
      <c r="B1159" s="159" t="s">
        <v>12</v>
      </c>
      <c r="C1159" s="78" t="s">
        <v>40</v>
      </c>
      <c r="D1159" s="77" t="s">
        <v>629</v>
      </c>
      <c r="E1159" s="77" t="s">
        <v>6098</v>
      </c>
      <c r="F1159" s="77" t="s">
        <v>2228</v>
      </c>
      <c r="G1159" s="77" t="s">
        <v>639</v>
      </c>
      <c r="H1159" s="77" t="s">
        <v>44</v>
      </c>
      <c r="I1159" s="77" t="s">
        <v>39</v>
      </c>
      <c r="J1159" s="77" t="s">
        <v>19</v>
      </c>
      <c r="K1159" s="78" t="s">
        <v>18</v>
      </c>
      <c r="L1159" s="77" t="s">
        <v>98</v>
      </c>
      <c r="M1159" s="74" t="s">
        <v>12474</v>
      </c>
      <c r="N1159" s="74" t="s">
        <v>10986</v>
      </c>
      <c r="O1159" s="159" t="s">
        <v>12470</v>
      </c>
      <c r="P1159" s="77" t="s">
        <v>6099</v>
      </c>
      <c r="Q1159" s="77" t="s">
        <v>30</v>
      </c>
      <c r="R1159" s="77" t="s">
        <v>6098</v>
      </c>
      <c r="S1159" s="77"/>
      <c r="T1159" s="77"/>
      <c r="U1159" s="77" t="s">
        <v>11449</v>
      </c>
      <c r="V1159" s="74" t="s">
        <v>97</v>
      </c>
      <c r="W1159" s="100"/>
      <c r="X1159" s="99"/>
      <c r="Y1159" s="99"/>
      <c r="Z1159" s="100"/>
      <c r="AA1159" s="99" t="s">
        <v>6102</v>
      </c>
      <c r="AB1159" s="99"/>
      <c r="AC1159" s="100" t="s">
        <v>6100</v>
      </c>
      <c r="AD1159" s="100" t="s">
        <v>6101</v>
      </c>
      <c r="AE1159" s="83"/>
      <c r="AF1159" s="54"/>
      <c r="AG1159" s="78" t="s">
        <v>10997</v>
      </c>
      <c r="AH1159" s="77" t="s">
        <v>20</v>
      </c>
      <c r="AI1159" s="77" t="s">
        <v>21</v>
      </c>
      <c r="AJ1159" s="77" t="s">
        <v>46</v>
      </c>
      <c r="AK1159" s="77" t="s">
        <v>47</v>
      </c>
      <c r="AL1159" s="77" t="s">
        <v>48</v>
      </c>
      <c r="AM1159" s="77" t="s">
        <v>25</v>
      </c>
      <c r="AN1159" s="77" t="s">
        <v>49</v>
      </c>
      <c r="AO1159" s="77" t="s">
        <v>50</v>
      </c>
      <c r="AP1159" s="77" t="s">
        <v>51</v>
      </c>
      <c r="AQ1159" s="77"/>
      <c r="AR1159" s="79">
        <f>COUNTIF('Jalon + top _horaire passage'!A:A,A1159)+IF(W1159&lt;&gt;"",COUNTIF('Jalon + top _horaire passage'!A:A,W1159),0)+IF(X1159&lt;&gt;"",COUNTIF('Jalon + top _horaire passage'!A:A,X1159),0)+IF(Y1159&lt;&gt;"",COUNTIF('Jalon + top _horaire passage'!A:A,Y1159),0)+IF(AA1159&lt;&gt;"",COUNTIF('Jalon + top _horaire passage'!A:A,AA1159),0)+IF(AB1159&lt;&gt;"",COUNTIF('Jalon + top _horaire passage'!A:A,AB1159),0)+IF(AD1159&lt;&gt;"",COUNTIF('Jalon + top _horaire passage'!A:A,AD1159),0)</f>
        <v>0</v>
      </c>
    </row>
    <row r="1160" spans="1:44" x14ac:dyDescent="0.3">
      <c r="A1160" s="77" t="s">
        <v>6103</v>
      </c>
      <c r="B1160" s="159" t="s">
        <v>12</v>
      </c>
      <c r="C1160" s="78" t="s">
        <v>40</v>
      </c>
      <c r="D1160" s="77" t="s">
        <v>362</v>
      </c>
      <c r="E1160" s="77" t="s">
        <v>6103</v>
      </c>
      <c r="F1160" s="77" t="s">
        <v>2228</v>
      </c>
      <c r="G1160" s="77" t="s">
        <v>639</v>
      </c>
      <c r="H1160" s="77" t="s">
        <v>44</v>
      </c>
      <c r="I1160" s="77" t="s">
        <v>39</v>
      </c>
      <c r="J1160" s="77" t="s">
        <v>19</v>
      </c>
      <c r="K1160" s="78" t="s">
        <v>18</v>
      </c>
      <c r="L1160" s="77" t="s">
        <v>98</v>
      </c>
      <c r="M1160" s="74" t="s">
        <v>12474</v>
      </c>
      <c r="N1160" s="74" t="s">
        <v>10986</v>
      </c>
      <c r="O1160" s="159" t="s">
        <v>12470</v>
      </c>
      <c r="P1160" s="77" t="s">
        <v>6104</v>
      </c>
      <c r="Q1160" s="77" t="s">
        <v>30</v>
      </c>
      <c r="R1160" s="77" t="s">
        <v>6103</v>
      </c>
      <c r="S1160" s="77"/>
      <c r="T1160" s="77"/>
      <c r="U1160" s="77" t="s">
        <v>11450</v>
      </c>
      <c r="V1160" s="74" t="s">
        <v>97</v>
      </c>
      <c r="W1160" s="100"/>
      <c r="X1160" s="99"/>
      <c r="Y1160" s="99"/>
      <c r="Z1160" s="100"/>
      <c r="AA1160" s="99" t="s">
        <v>6108</v>
      </c>
      <c r="AB1160" s="99"/>
      <c r="AC1160" s="100" t="s">
        <v>6106</v>
      </c>
      <c r="AD1160" s="100" t="s">
        <v>6107</v>
      </c>
      <c r="AE1160" s="83"/>
      <c r="AF1160" s="54"/>
      <c r="AG1160" s="78" t="s">
        <v>10997</v>
      </c>
      <c r="AH1160" s="77" t="s">
        <v>20</v>
      </c>
      <c r="AI1160" s="77" t="s">
        <v>21</v>
      </c>
      <c r="AJ1160" s="77" t="s">
        <v>46</v>
      </c>
      <c r="AK1160" s="77" t="s">
        <v>47</v>
      </c>
      <c r="AL1160" s="77" t="s">
        <v>48</v>
      </c>
      <c r="AM1160" s="77" t="s">
        <v>25</v>
      </c>
      <c r="AN1160" s="77" t="s">
        <v>49</v>
      </c>
      <c r="AO1160" s="77" t="s">
        <v>50</v>
      </c>
      <c r="AP1160" s="77" t="s">
        <v>51</v>
      </c>
      <c r="AQ1160" s="77"/>
      <c r="AR1160" s="79">
        <f>COUNTIF('Jalon + top _horaire passage'!A:A,A1160)+IF(W1160&lt;&gt;"",COUNTIF('Jalon + top _horaire passage'!A:A,W1160),0)+IF(X1160&lt;&gt;"",COUNTIF('Jalon + top _horaire passage'!A:A,X1160),0)+IF(Y1160&lt;&gt;"",COUNTIF('Jalon + top _horaire passage'!A:A,Y1160),0)+IF(AA1160&lt;&gt;"",COUNTIF('Jalon + top _horaire passage'!A:A,AA1160),0)+IF(AB1160&lt;&gt;"",COUNTIF('Jalon + top _horaire passage'!A:A,AB1160),0)+IF(AD1160&lt;&gt;"",COUNTIF('Jalon + top _horaire passage'!A:A,AD1160),0)</f>
        <v>0</v>
      </c>
    </row>
    <row r="1161" spans="1:44" x14ac:dyDescent="0.3">
      <c r="A1161" s="77" t="s">
        <v>6110</v>
      </c>
      <c r="B1161" s="159">
        <v>0</v>
      </c>
      <c r="C1161" s="78" t="s">
        <v>353</v>
      </c>
      <c r="D1161" s="77" t="s">
        <v>42</v>
      </c>
      <c r="E1161" s="77" t="s">
        <v>6109</v>
      </c>
      <c r="F1161" s="77" t="s">
        <v>12376</v>
      </c>
      <c r="G1161" s="77" t="s">
        <v>3715</v>
      </c>
      <c r="H1161" s="101" t="s">
        <v>11875</v>
      </c>
      <c r="I1161" s="77" t="s">
        <v>166</v>
      </c>
      <c r="J1161" s="77" t="s">
        <v>237</v>
      </c>
      <c r="K1161" s="78" t="s">
        <v>377</v>
      </c>
      <c r="L1161" s="77" t="s">
        <v>98</v>
      </c>
      <c r="M1161" s="74" t="s">
        <v>12475</v>
      </c>
      <c r="N1161" s="74" t="s">
        <v>13</v>
      </c>
      <c r="O1161" s="159"/>
      <c r="P1161" s="77"/>
      <c r="Q1161" s="77" t="s">
        <v>372</v>
      </c>
      <c r="R1161" s="77" t="s">
        <v>6110</v>
      </c>
      <c r="S1161" s="77" t="s">
        <v>374</v>
      </c>
      <c r="T1161" s="77" t="s">
        <v>9241</v>
      </c>
      <c r="U1161" s="77" t="s">
        <v>6111</v>
      </c>
      <c r="V1161" s="74" t="s">
        <v>97</v>
      </c>
      <c r="W1161" s="100"/>
      <c r="X1161" s="99"/>
      <c r="Y1161" s="99"/>
      <c r="Z1161" s="100"/>
      <c r="AA1161" s="99"/>
      <c r="AB1161" s="99"/>
      <c r="AC1161" s="100"/>
      <c r="AD1161" s="100" t="s">
        <v>6112</v>
      </c>
      <c r="AE1161" s="83"/>
      <c r="AF1161" s="54"/>
      <c r="AG1161" s="78" t="s">
        <v>10992</v>
      </c>
      <c r="AH1161" s="77" t="s">
        <v>354</v>
      </c>
      <c r="AI1161" s="77" t="s">
        <v>355</v>
      </c>
      <c r="AJ1161" s="77" t="s">
        <v>356</v>
      </c>
      <c r="AK1161" s="77" t="s">
        <v>357</v>
      </c>
      <c r="AL1161" s="77" t="s">
        <v>358</v>
      </c>
      <c r="AM1161" s="77" t="s">
        <v>170</v>
      </c>
      <c r="AN1161" s="77" t="s">
        <v>359</v>
      </c>
      <c r="AO1161" s="77" t="s">
        <v>360</v>
      </c>
      <c r="AP1161" s="77" t="s">
        <v>360</v>
      </c>
      <c r="AQ1161" s="77"/>
      <c r="AR1161" s="79">
        <f>COUNTIF('Jalon + top _horaire passage'!A:A,A1161)+IF(W1161&lt;&gt;"",COUNTIF('Jalon + top _horaire passage'!A:A,W1161),0)+IF(X1161&lt;&gt;"",COUNTIF('Jalon + top _horaire passage'!A:A,X1161),0)+IF(Y1161&lt;&gt;"",COUNTIF('Jalon + top _horaire passage'!A:A,Y1161),0)+IF(AA1161&lt;&gt;"",COUNTIF('Jalon + top _horaire passage'!A:A,AA1161),0)+IF(AB1161&lt;&gt;"",COUNTIF('Jalon + top _horaire passage'!A:A,AB1161),0)+IF(AD1161&lt;&gt;"",COUNTIF('Jalon + top _horaire passage'!A:A,AD1161),0)</f>
        <v>0</v>
      </c>
    </row>
    <row r="1162" spans="1:44" x14ac:dyDescent="0.3">
      <c r="A1162" s="77" t="s">
        <v>6113</v>
      </c>
      <c r="B1162" s="159" t="s">
        <v>6115</v>
      </c>
      <c r="C1162" s="78" t="s">
        <v>892</v>
      </c>
      <c r="D1162" s="77" t="s">
        <v>42</v>
      </c>
      <c r="E1162" s="77" t="s">
        <v>6113</v>
      </c>
      <c r="F1162" s="77" t="s">
        <v>6114</v>
      </c>
      <c r="G1162" s="77" t="s">
        <v>12416</v>
      </c>
      <c r="H1162" s="77" t="s">
        <v>44</v>
      </c>
      <c r="I1162" s="77" t="s">
        <v>221</v>
      </c>
      <c r="J1162" s="77" t="s">
        <v>19</v>
      </c>
      <c r="K1162" s="78" t="s">
        <v>34</v>
      </c>
      <c r="L1162" s="77" t="s">
        <v>15</v>
      </c>
      <c r="M1162" s="74" t="s">
        <v>12476</v>
      </c>
      <c r="N1162" s="74" t="s">
        <v>13</v>
      </c>
      <c r="O1162" s="159"/>
      <c r="P1162" s="77" t="s">
        <v>6116</v>
      </c>
      <c r="Q1162" s="77" t="s">
        <v>35</v>
      </c>
      <c r="R1162" s="77" t="s">
        <v>6113</v>
      </c>
      <c r="S1162" s="77"/>
      <c r="T1162" s="77"/>
      <c r="U1162" s="81" t="s">
        <v>6117</v>
      </c>
      <c r="V1162" s="74" t="s">
        <v>231</v>
      </c>
      <c r="W1162" s="100"/>
      <c r="X1162" s="99"/>
      <c r="Y1162" s="99"/>
      <c r="Z1162" s="100"/>
      <c r="AA1162" s="99"/>
      <c r="AB1162" s="99"/>
      <c r="AC1162" s="100" t="s">
        <v>6113</v>
      </c>
      <c r="AD1162" s="100" t="s">
        <v>6118</v>
      </c>
      <c r="AE1162" s="83"/>
      <c r="AF1162" s="54"/>
      <c r="AG1162" s="78" t="s">
        <v>10996</v>
      </c>
      <c r="AH1162" s="77">
        <v>0</v>
      </c>
      <c r="AI1162" s="77">
        <v>0</v>
      </c>
      <c r="AJ1162" s="77">
        <v>0</v>
      </c>
      <c r="AK1162" s="77">
        <v>0</v>
      </c>
      <c r="AL1162" s="77">
        <v>0</v>
      </c>
      <c r="AM1162" s="77">
        <v>0</v>
      </c>
      <c r="AN1162" s="77">
        <v>0</v>
      </c>
      <c r="AO1162" s="77">
        <v>0</v>
      </c>
      <c r="AP1162" s="77">
        <v>0</v>
      </c>
      <c r="AQ1162" s="77"/>
      <c r="AR1162" s="79">
        <f>COUNTIF('Jalon + top _horaire passage'!A:A,A1162)+IF(W1162&lt;&gt;"",COUNTIF('Jalon + top _horaire passage'!A:A,W1162),0)+IF(X1162&lt;&gt;"",COUNTIF('Jalon + top _horaire passage'!A:A,X1162),0)+IF(Y1162&lt;&gt;"",COUNTIF('Jalon + top _horaire passage'!A:A,Y1162),0)+IF(AA1162&lt;&gt;"",COUNTIF('Jalon + top _horaire passage'!A:A,AA1162),0)+IF(AB1162&lt;&gt;"",COUNTIF('Jalon + top _horaire passage'!A:A,AB1162),0)+IF(AD1162&lt;&gt;"",COUNTIF('Jalon + top _horaire passage'!A:A,AD1162),0)</f>
        <v>0</v>
      </c>
    </row>
    <row r="1163" spans="1:44" x14ac:dyDescent="0.3">
      <c r="A1163" s="77" t="s">
        <v>6119</v>
      </c>
      <c r="B1163" s="159" t="s">
        <v>6120</v>
      </c>
      <c r="C1163" s="78" t="s">
        <v>892</v>
      </c>
      <c r="D1163" s="77" t="s">
        <v>42</v>
      </c>
      <c r="E1163" s="77" t="s">
        <v>6119</v>
      </c>
      <c r="F1163" s="77" t="s">
        <v>6114</v>
      </c>
      <c r="G1163" s="77" t="s">
        <v>12416</v>
      </c>
      <c r="H1163" s="77" t="s">
        <v>44</v>
      </c>
      <c r="I1163" s="77" t="s">
        <v>221</v>
      </c>
      <c r="J1163" s="77" t="s">
        <v>19</v>
      </c>
      <c r="K1163" s="78" t="s">
        <v>34</v>
      </c>
      <c r="L1163" s="77" t="s">
        <v>15</v>
      </c>
      <c r="M1163" s="74" t="s">
        <v>12476</v>
      </c>
      <c r="N1163" s="74" t="s">
        <v>13</v>
      </c>
      <c r="O1163" s="159"/>
      <c r="P1163" s="77" t="s">
        <v>6121</v>
      </c>
      <c r="Q1163" s="77" t="s">
        <v>35</v>
      </c>
      <c r="R1163" s="77" t="s">
        <v>6119</v>
      </c>
      <c r="S1163" s="77"/>
      <c r="T1163" s="77"/>
      <c r="U1163" s="81" t="s">
        <v>6122</v>
      </c>
      <c r="V1163" s="74" t="s">
        <v>231</v>
      </c>
      <c r="W1163" s="100"/>
      <c r="X1163" s="99"/>
      <c r="Y1163" s="99"/>
      <c r="Z1163" s="100"/>
      <c r="AA1163" s="99"/>
      <c r="AB1163" s="99"/>
      <c r="AC1163" s="100" t="s">
        <v>6119</v>
      </c>
      <c r="AD1163" s="100" t="s">
        <v>6123</v>
      </c>
      <c r="AE1163" s="83"/>
      <c r="AF1163" s="54"/>
      <c r="AG1163" s="78" t="s">
        <v>10996</v>
      </c>
      <c r="AH1163" s="77">
        <v>0</v>
      </c>
      <c r="AI1163" s="77">
        <v>0</v>
      </c>
      <c r="AJ1163" s="77">
        <v>0</v>
      </c>
      <c r="AK1163" s="77">
        <v>0</v>
      </c>
      <c r="AL1163" s="77">
        <v>0</v>
      </c>
      <c r="AM1163" s="77">
        <v>0</v>
      </c>
      <c r="AN1163" s="77">
        <v>0</v>
      </c>
      <c r="AO1163" s="77">
        <v>0</v>
      </c>
      <c r="AP1163" s="77">
        <v>0</v>
      </c>
      <c r="AQ1163" s="77"/>
      <c r="AR1163" s="79">
        <f>COUNTIF('Jalon + top _horaire passage'!A:A,A1163)+IF(W1163&lt;&gt;"",COUNTIF('Jalon + top _horaire passage'!A:A,W1163),0)+IF(X1163&lt;&gt;"",COUNTIF('Jalon + top _horaire passage'!A:A,X1163),0)+IF(Y1163&lt;&gt;"",COUNTIF('Jalon + top _horaire passage'!A:A,Y1163),0)+IF(AA1163&lt;&gt;"",COUNTIF('Jalon + top _horaire passage'!A:A,AA1163),0)+IF(AB1163&lt;&gt;"",COUNTIF('Jalon + top _horaire passage'!A:A,AB1163),0)+IF(AD1163&lt;&gt;"",COUNTIF('Jalon + top _horaire passage'!A:A,AD1163),0)</f>
        <v>0</v>
      </c>
    </row>
    <row r="1164" spans="1:44" x14ac:dyDescent="0.3">
      <c r="A1164" s="77" t="s">
        <v>6124</v>
      </c>
      <c r="B1164" s="159" t="s">
        <v>6125</v>
      </c>
      <c r="C1164" s="78" t="s">
        <v>892</v>
      </c>
      <c r="D1164" s="77" t="s">
        <v>42</v>
      </c>
      <c r="E1164" s="77" t="s">
        <v>6124</v>
      </c>
      <c r="F1164" s="77" t="s">
        <v>6114</v>
      </c>
      <c r="G1164" s="77" t="s">
        <v>12416</v>
      </c>
      <c r="H1164" s="77" t="s">
        <v>44</v>
      </c>
      <c r="I1164" s="77" t="s">
        <v>221</v>
      </c>
      <c r="J1164" s="77" t="s">
        <v>19</v>
      </c>
      <c r="K1164" s="78" t="s">
        <v>34</v>
      </c>
      <c r="L1164" s="77" t="s">
        <v>15</v>
      </c>
      <c r="M1164" s="74" t="s">
        <v>12476</v>
      </c>
      <c r="N1164" s="74" t="s">
        <v>13</v>
      </c>
      <c r="O1164" s="159"/>
      <c r="P1164" s="77" t="s">
        <v>6126</v>
      </c>
      <c r="Q1164" s="77" t="s">
        <v>35</v>
      </c>
      <c r="R1164" s="77" t="s">
        <v>6124</v>
      </c>
      <c r="S1164" s="77"/>
      <c r="T1164" s="77"/>
      <c r="U1164" s="81" t="s">
        <v>6127</v>
      </c>
      <c r="V1164" s="74" t="s">
        <v>231</v>
      </c>
      <c r="W1164" s="100"/>
      <c r="X1164" s="99"/>
      <c r="Y1164" s="99"/>
      <c r="Z1164" s="100"/>
      <c r="AA1164" s="99"/>
      <c r="AB1164" s="99"/>
      <c r="AC1164" s="100" t="s">
        <v>6124</v>
      </c>
      <c r="AD1164" s="100" t="s">
        <v>6128</v>
      </c>
      <c r="AE1164" s="83"/>
      <c r="AF1164" s="54"/>
      <c r="AG1164" s="78" t="s">
        <v>10996</v>
      </c>
      <c r="AH1164" s="77">
        <v>0</v>
      </c>
      <c r="AI1164" s="77">
        <v>0</v>
      </c>
      <c r="AJ1164" s="77">
        <v>0</v>
      </c>
      <c r="AK1164" s="77">
        <v>0</v>
      </c>
      <c r="AL1164" s="77">
        <v>0</v>
      </c>
      <c r="AM1164" s="77">
        <v>0</v>
      </c>
      <c r="AN1164" s="77">
        <v>0</v>
      </c>
      <c r="AO1164" s="77">
        <v>0</v>
      </c>
      <c r="AP1164" s="77">
        <v>0</v>
      </c>
      <c r="AQ1164" s="77"/>
      <c r="AR1164" s="79">
        <f>COUNTIF('Jalon + top _horaire passage'!A:A,A1164)+IF(W1164&lt;&gt;"",COUNTIF('Jalon + top _horaire passage'!A:A,W1164),0)+IF(X1164&lt;&gt;"",COUNTIF('Jalon + top _horaire passage'!A:A,X1164),0)+IF(Y1164&lt;&gt;"",COUNTIF('Jalon + top _horaire passage'!A:A,Y1164),0)+IF(AA1164&lt;&gt;"",COUNTIF('Jalon + top _horaire passage'!A:A,AA1164),0)+IF(AB1164&lt;&gt;"",COUNTIF('Jalon + top _horaire passage'!A:A,AB1164),0)+IF(AD1164&lt;&gt;"",COUNTIF('Jalon + top _horaire passage'!A:A,AD1164),0)</f>
        <v>0</v>
      </c>
    </row>
    <row r="1165" spans="1:44" x14ac:dyDescent="0.3">
      <c r="A1165" s="77" t="s">
        <v>6129</v>
      </c>
      <c r="B1165" s="159" t="s">
        <v>6130</v>
      </c>
      <c r="C1165" s="78" t="s">
        <v>892</v>
      </c>
      <c r="D1165" s="77" t="s">
        <v>42</v>
      </c>
      <c r="E1165" s="77" t="s">
        <v>6129</v>
      </c>
      <c r="F1165" s="77" t="s">
        <v>6114</v>
      </c>
      <c r="G1165" s="77" t="s">
        <v>12416</v>
      </c>
      <c r="H1165" s="77" t="s">
        <v>44</v>
      </c>
      <c r="I1165" s="77" t="s">
        <v>221</v>
      </c>
      <c r="J1165" s="77" t="s">
        <v>19</v>
      </c>
      <c r="K1165" s="78" t="s">
        <v>34</v>
      </c>
      <c r="L1165" s="77" t="s">
        <v>15</v>
      </c>
      <c r="M1165" s="74" t="s">
        <v>12476</v>
      </c>
      <c r="N1165" s="74" t="s">
        <v>13</v>
      </c>
      <c r="O1165" s="159"/>
      <c r="P1165" s="77" t="s">
        <v>6131</v>
      </c>
      <c r="Q1165" s="77" t="s">
        <v>35</v>
      </c>
      <c r="R1165" s="77" t="s">
        <v>6129</v>
      </c>
      <c r="S1165" s="77"/>
      <c r="T1165" s="77"/>
      <c r="U1165" s="81" t="s">
        <v>6132</v>
      </c>
      <c r="V1165" s="74" t="s">
        <v>231</v>
      </c>
      <c r="W1165" s="100"/>
      <c r="X1165" s="99"/>
      <c r="Y1165" s="99"/>
      <c r="Z1165" s="100"/>
      <c r="AA1165" s="99"/>
      <c r="AB1165" s="99"/>
      <c r="AC1165" s="100" t="s">
        <v>6129</v>
      </c>
      <c r="AD1165" s="100" t="s">
        <v>6133</v>
      </c>
      <c r="AE1165" s="83"/>
      <c r="AF1165" s="54"/>
      <c r="AG1165" s="78" t="s">
        <v>10996</v>
      </c>
      <c r="AH1165" s="77">
        <v>0</v>
      </c>
      <c r="AI1165" s="77">
        <v>0</v>
      </c>
      <c r="AJ1165" s="77">
        <v>0</v>
      </c>
      <c r="AK1165" s="77">
        <v>0</v>
      </c>
      <c r="AL1165" s="77">
        <v>0</v>
      </c>
      <c r="AM1165" s="77">
        <v>0</v>
      </c>
      <c r="AN1165" s="77">
        <v>0</v>
      </c>
      <c r="AO1165" s="77">
        <v>0</v>
      </c>
      <c r="AP1165" s="77">
        <v>0</v>
      </c>
      <c r="AQ1165" s="77"/>
      <c r="AR1165" s="79">
        <f>COUNTIF('Jalon + top _horaire passage'!A:A,A1165)+IF(W1165&lt;&gt;"",COUNTIF('Jalon + top _horaire passage'!A:A,W1165),0)+IF(X1165&lt;&gt;"",COUNTIF('Jalon + top _horaire passage'!A:A,X1165),0)+IF(Y1165&lt;&gt;"",COUNTIF('Jalon + top _horaire passage'!A:A,Y1165),0)+IF(AA1165&lt;&gt;"",COUNTIF('Jalon + top _horaire passage'!A:A,AA1165),0)+IF(AB1165&lt;&gt;"",COUNTIF('Jalon + top _horaire passage'!A:A,AB1165),0)+IF(AD1165&lt;&gt;"",COUNTIF('Jalon + top _horaire passage'!A:A,AD1165),0)</f>
        <v>0</v>
      </c>
    </row>
    <row r="1166" spans="1:44" x14ac:dyDescent="0.3">
      <c r="A1166" s="77" t="s">
        <v>6134</v>
      </c>
      <c r="B1166" s="159" t="s">
        <v>6135</v>
      </c>
      <c r="C1166" s="78" t="s">
        <v>892</v>
      </c>
      <c r="D1166" s="77" t="s">
        <v>42</v>
      </c>
      <c r="E1166" s="77" t="s">
        <v>6134</v>
      </c>
      <c r="F1166" s="77" t="s">
        <v>6114</v>
      </c>
      <c r="G1166" s="77" t="s">
        <v>12416</v>
      </c>
      <c r="H1166" s="77" t="s">
        <v>44</v>
      </c>
      <c r="I1166" s="77" t="s">
        <v>221</v>
      </c>
      <c r="J1166" s="77" t="s">
        <v>19</v>
      </c>
      <c r="K1166" s="78" t="s">
        <v>34</v>
      </c>
      <c r="L1166" s="77" t="s">
        <v>15</v>
      </c>
      <c r="M1166" s="74" t="s">
        <v>12476</v>
      </c>
      <c r="N1166" s="74" t="s">
        <v>13</v>
      </c>
      <c r="O1166" s="159"/>
      <c r="P1166" s="77" t="s">
        <v>6136</v>
      </c>
      <c r="Q1166" s="77" t="s">
        <v>35</v>
      </c>
      <c r="R1166" s="77" t="s">
        <v>6134</v>
      </c>
      <c r="S1166" s="77"/>
      <c r="T1166" s="77"/>
      <c r="U1166" s="81" t="s">
        <v>6137</v>
      </c>
      <c r="V1166" s="74" t="s">
        <v>231</v>
      </c>
      <c r="W1166" s="100"/>
      <c r="X1166" s="99"/>
      <c r="Y1166" s="99"/>
      <c r="Z1166" s="100"/>
      <c r="AA1166" s="99"/>
      <c r="AB1166" s="99"/>
      <c r="AC1166" s="100" t="s">
        <v>6134</v>
      </c>
      <c r="AD1166" s="100" t="s">
        <v>6138</v>
      </c>
      <c r="AE1166" s="83"/>
      <c r="AF1166" s="54"/>
      <c r="AG1166" s="78" t="s">
        <v>10996</v>
      </c>
      <c r="AH1166" s="77">
        <v>0</v>
      </c>
      <c r="AI1166" s="77">
        <v>0</v>
      </c>
      <c r="AJ1166" s="77">
        <v>0</v>
      </c>
      <c r="AK1166" s="77">
        <v>0</v>
      </c>
      <c r="AL1166" s="77">
        <v>0</v>
      </c>
      <c r="AM1166" s="77">
        <v>0</v>
      </c>
      <c r="AN1166" s="77">
        <v>0</v>
      </c>
      <c r="AO1166" s="77">
        <v>0</v>
      </c>
      <c r="AP1166" s="77">
        <v>0</v>
      </c>
      <c r="AQ1166" s="77"/>
      <c r="AR1166" s="79">
        <f>COUNTIF('Jalon + top _horaire passage'!A:A,A1166)+IF(W1166&lt;&gt;"",COUNTIF('Jalon + top _horaire passage'!A:A,W1166),0)+IF(X1166&lt;&gt;"",COUNTIF('Jalon + top _horaire passage'!A:A,X1166),0)+IF(Y1166&lt;&gt;"",COUNTIF('Jalon + top _horaire passage'!A:A,Y1166),0)+IF(AA1166&lt;&gt;"",COUNTIF('Jalon + top _horaire passage'!A:A,AA1166),0)+IF(AB1166&lt;&gt;"",COUNTIF('Jalon + top _horaire passage'!A:A,AB1166),0)+IF(AD1166&lt;&gt;"",COUNTIF('Jalon + top _horaire passage'!A:A,AD1166),0)</f>
        <v>0</v>
      </c>
    </row>
    <row r="1167" spans="1:44" x14ac:dyDescent="0.3">
      <c r="A1167" s="77" t="s">
        <v>6139</v>
      </c>
      <c r="B1167" s="159" t="s">
        <v>6140</v>
      </c>
      <c r="C1167" s="78" t="s">
        <v>892</v>
      </c>
      <c r="D1167" s="77" t="s">
        <v>42</v>
      </c>
      <c r="E1167" s="77" t="s">
        <v>6139</v>
      </c>
      <c r="F1167" s="77" t="s">
        <v>6114</v>
      </c>
      <c r="G1167" s="77" t="s">
        <v>12416</v>
      </c>
      <c r="H1167" s="77" t="s">
        <v>44</v>
      </c>
      <c r="I1167" s="77" t="s">
        <v>221</v>
      </c>
      <c r="J1167" s="77" t="s">
        <v>19</v>
      </c>
      <c r="K1167" s="78" t="s">
        <v>34</v>
      </c>
      <c r="L1167" s="77" t="s">
        <v>15</v>
      </c>
      <c r="M1167" s="74" t="s">
        <v>12476</v>
      </c>
      <c r="N1167" s="74" t="s">
        <v>13</v>
      </c>
      <c r="O1167" s="159"/>
      <c r="P1167" s="77" t="s">
        <v>6141</v>
      </c>
      <c r="Q1167" s="77" t="s">
        <v>35</v>
      </c>
      <c r="R1167" s="77" t="s">
        <v>6139</v>
      </c>
      <c r="S1167" s="77"/>
      <c r="T1167" s="77"/>
      <c r="U1167" s="81" t="s">
        <v>6142</v>
      </c>
      <c r="V1167" s="74" t="s">
        <v>231</v>
      </c>
      <c r="W1167" s="100"/>
      <c r="X1167" s="99"/>
      <c r="Y1167" s="99"/>
      <c r="Z1167" s="100"/>
      <c r="AA1167" s="99"/>
      <c r="AB1167" s="99"/>
      <c r="AC1167" s="100" t="s">
        <v>6139</v>
      </c>
      <c r="AD1167" s="100" t="s">
        <v>6143</v>
      </c>
      <c r="AE1167" s="83"/>
      <c r="AF1167" s="54"/>
      <c r="AG1167" s="78" t="s">
        <v>10996</v>
      </c>
      <c r="AH1167" s="77">
        <v>0</v>
      </c>
      <c r="AI1167" s="77">
        <v>0</v>
      </c>
      <c r="AJ1167" s="77">
        <v>0</v>
      </c>
      <c r="AK1167" s="77">
        <v>0</v>
      </c>
      <c r="AL1167" s="77">
        <v>0</v>
      </c>
      <c r="AM1167" s="77">
        <v>0</v>
      </c>
      <c r="AN1167" s="77">
        <v>0</v>
      </c>
      <c r="AO1167" s="77">
        <v>0</v>
      </c>
      <c r="AP1167" s="77">
        <v>0</v>
      </c>
      <c r="AQ1167" s="77"/>
      <c r="AR1167" s="79">
        <f>COUNTIF('Jalon + top _horaire passage'!A:A,A1167)+IF(W1167&lt;&gt;"",COUNTIF('Jalon + top _horaire passage'!A:A,W1167),0)+IF(X1167&lt;&gt;"",COUNTIF('Jalon + top _horaire passage'!A:A,X1167),0)+IF(Y1167&lt;&gt;"",COUNTIF('Jalon + top _horaire passage'!A:A,Y1167),0)+IF(AA1167&lt;&gt;"",COUNTIF('Jalon + top _horaire passage'!A:A,AA1167),0)+IF(AB1167&lt;&gt;"",COUNTIF('Jalon + top _horaire passage'!A:A,AB1167),0)+IF(AD1167&lt;&gt;"",COUNTIF('Jalon + top _horaire passage'!A:A,AD1167),0)</f>
        <v>0</v>
      </c>
    </row>
    <row r="1168" spans="1:44" x14ac:dyDescent="0.3">
      <c r="A1168" s="77" t="s">
        <v>6145</v>
      </c>
      <c r="B1168" s="159" t="s">
        <v>6146</v>
      </c>
      <c r="C1168" s="78" t="s">
        <v>892</v>
      </c>
      <c r="D1168" s="77" t="s">
        <v>42</v>
      </c>
      <c r="E1168" s="77" t="s">
        <v>6144</v>
      </c>
      <c r="F1168" s="77" t="s">
        <v>2316</v>
      </c>
      <c r="G1168" s="77" t="s">
        <v>2281</v>
      </c>
      <c r="H1168" s="77" t="s">
        <v>44</v>
      </c>
      <c r="I1168" s="77" t="s">
        <v>221</v>
      </c>
      <c r="J1168" s="77" t="s">
        <v>19</v>
      </c>
      <c r="K1168" s="78" t="s">
        <v>34</v>
      </c>
      <c r="L1168" s="77" t="s">
        <v>98</v>
      </c>
      <c r="M1168" s="74" t="s">
        <v>12474</v>
      </c>
      <c r="N1168" s="74" t="s">
        <v>13</v>
      </c>
      <c r="O1168" s="159"/>
      <c r="P1168" s="77" t="s">
        <v>6147</v>
      </c>
      <c r="Q1168" s="77" t="s">
        <v>35</v>
      </c>
      <c r="R1168" s="77" t="s">
        <v>6145</v>
      </c>
      <c r="S1168" s="77"/>
      <c r="T1168" s="77"/>
      <c r="U1168" s="77" t="s">
        <v>11768</v>
      </c>
      <c r="V1168" s="74" t="s">
        <v>97</v>
      </c>
      <c r="W1168" s="100"/>
      <c r="X1168" s="99"/>
      <c r="Y1168" s="99"/>
      <c r="Z1168" s="100"/>
      <c r="AA1168" s="99" t="s">
        <v>6150</v>
      </c>
      <c r="AB1168" s="99"/>
      <c r="AC1168" s="100" t="s">
        <v>6148</v>
      </c>
      <c r="AD1168" s="100" t="s">
        <v>6149</v>
      </c>
      <c r="AE1168" s="83"/>
      <c r="AF1168" s="54"/>
      <c r="AG1168" s="78" t="s">
        <v>10997</v>
      </c>
      <c r="AH1168" s="77" t="s">
        <v>222</v>
      </c>
      <c r="AI1168" s="77" t="s">
        <v>223</v>
      </c>
      <c r="AJ1168" s="77" t="s">
        <v>386</v>
      </c>
      <c r="AK1168" s="77" t="s">
        <v>387</v>
      </c>
      <c r="AL1168" s="77" t="s">
        <v>388</v>
      </c>
      <c r="AM1168" s="77" t="s">
        <v>25</v>
      </c>
      <c r="AN1168" s="77" t="s">
        <v>389</v>
      </c>
      <c r="AO1168" s="77" t="s">
        <v>2285</v>
      </c>
      <c r="AP1168" s="77" t="s">
        <v>2286</v>
      </c>
      <c r="AQ1168" s="77"/>
      <c r="AR1168" s="79">
        <f>COUNTIF('Jalon + top _horaire passage'!A:A,A1168)+IF(W1168&lt;&gt;"",COUNTIF('Jalon + top _horaire passage'!A:A,W1168),0)+IF(X1168&lt;&gt;"",COUNTIF('Jalon + top _horaire passage'!A:A,X1168),0)+IF(Y1168&lt;&gt;"",COUNTIF('Jalon + top _horaire passage'!A:A,Y1168),0)+IF(AA1168&lt;&gt;"",COUNTIF('Jalon + top _horaire passage'!A:A,AA1168),0)+IF(AB1168&lt;&gt;"",COUNTIF('Jalon + top _horaire passage'!A:A,AB1168),0)+IF(AD1168&lt;&gt;"",COUNTIF('Jalon + top _horaire passage'!A:A,AD1168),0)</f>
        <v>0</v>
      </c>
    </row>
    <row r="1169" spans="1:44" x14ac:dyDescent="0.3">
      <c r="A1169" s="77" t="s">
        <v>6151</v>
      </c>
      <c r="B1169" s="159" t="s">
        <v>6146</v>
      </c>
      <c r="C1169" s="78" t="s">
        <v>892</v>
      </c>
      <c r="D1169" s="77" t="s">
        <v>42</v>
      </c>
      <c r="E1169" s="77" t="s">
        <v>6144</v>
      </c>
      <c r="F1169" s="77" t="s">
        <v>2316</v>
      </c>
      <c r="G1169" s="77" t="s">
        <v>2281</v>
      </c>
      <c r="H1169" s="77" t="s">
        <v>44</v>
      </c>
      <c r="I1169" s="77" t="s">
        <v>221</v>
      </c>
      <c r="J1169" s="77" t="s">
        <v>19</v>
      </c>
      <c r="K1169" s="78" t="s">
        <v>34</v>
      </c>
      <c r="L1169" s="77" t="s">
        <v>98</v>
      </c>
      <c r="M1169" s="74" t="s">
        <v>12474</v>
      </c>
      <c r="N1169" s="74" t="s">
        <v>13</v>
      </c>
      <c r="O1169" s="159"/>
      <c r="P1169" s="77" t="s">
        <v>6152</v>
      </c>
      <c r="Q1169" s="77" t="s">
        <v>35</v>
      </c>
      <c r="R1169" s="77" t="s">
        <v>6151</v>
      </c>
      <c r="S1169" s="77"/>
      <c r="T1169" s="77"/>
      <c r="U1169" s="77" t="s">
        <v>11768</v>
      </c>
      <c r="V1169" s="74" t="s">
        <v>97</v>
      </c>
      <c r="W1169" s="100"/>
      <c r="X1169" s="99"/>
      <c r="Y1169" s="99"/>
      <c r="Z1169" s="100"/>
      <c r="AA1169" s="99" t="s">
        <v>6150</v>
      </c>
      <c r="AB1169" s="99"/>
      <c r="AC1169" s="100" t="s">
        <v>6153</v>
      </c>
      <c r="AD1169" s="100" t="s">
        <v>6154</v>
      </c>
      <c r="AE1169" s="83"/>
      <c r="AF1169" s="54"/>
      <c r="AG1169" s="78" t="s">
        <v>10997</v>
      </c>
      <c r="AH1169" s="77" t="s">
        <v>222</v>
      </c>
      <c r="AI1169" s="77" t="s">
        <v>223</v>
      </c>
      <c r="AJ1169" s="77" t="s">
        <v>386</v>
      </c>
      <c r="AK1169" s="77" t="s">
        <v>387</v>
      </c>
      <c r="AL1169" s="77" t="s">
        <v>388</v>
      </c>
      <c r="AM1169" s="77" t="s">
        <v>25</v>
      </c>
      <c r="AN1169" s="77" t="s">
        <v>389</v>
      </c>
      <c r="AO1169" s="77" t="s">
        <v>2285</v>
      </c>
      <c r="AP1169" s="77" t="s">
        <v>2286</v>
      </c>
      <c r="AQ1169" s="77"/>
      <c r="AR1169" s="79">
        <f>COUNTIF('Jalon + top _horaire passage'!A:A,A1169)+IF(W1169&lt;&gt;"",COUNTIF('Jalon + top _horaire passage'!A:A,W1169),0)+IF(X1169&lt;&gt;"",COUNTIF('Jalon + top _horaire passage'!A:A,X1169),0)+IF(Y1169&lt;&gt;"",COUNTIF('Jalon + top _horaire passage'!A:A,Y1169),0)+IF(AA1169&lt;&gt;"",COUNTIF('Jalon + top _horaire passage'!A:A,AA1169),0)+IF(AB1169&lt;&gt;"",COUNTIF('Jalon + top _horaire passage'!A:A,AB1169),0)+IF(AD1169&lt;&gt;"",COUNTIF('Jalon + top _horaire passage'!A:A,AD1169),0)</f>
        <v>0</v>
      </c>
    </row>
    <row r="1170" spans="1:44" x14ac:dyDescent="0.3">
      <c r="A1170" s="77" t="s">
        <v>6155</v>
      </c>
      <c r="B1170" s="159" t="s">
        <v>6146</v>
      </c>
      <c r="C1170" s="78" t="s">
        <v>892</v>
      </c>
      <c r="D1170" s="77" t="s">
        <v>42</v>
      </c>
      <c r="E1170" s="77" t="s">
        <v>6144</v>
      </c>
      <c r="F1170" s="77" t="s">
        <v>2316</v>
      </c>
      <c r="G1170" s="77" t="s">
        <v>2281</v>
      </c>
      <c r="H1170" s="77" t="s">
        <v>44</v>
      </c>
      <c r="I1170" s="77" t="s">
        <v>221</v>
      </c>
      <c r="J1170" s="77" t="s">
        <v>19</v>
      </c>
      <c r="K1170" s="78" t="s">
        <v>34</v>
      </c>
      <c r="L1170" s="77" t="s">
        <v>98</v>
      </c>
      <c r="M1170" s="74" t="s">
        <v>12474</v>
      </c>
      <c r="N1170" s="74" t="s">
        <v>13</v>
      </c>
      <c r="O1170" s="159"/>
      <c r="P1170" s="77" t="s">
        <v>6156</v>
      </c>
      <c r="Q1170" s="77" t="s">
        <v>35</v>
      </c>
      <c r="R1170" s="77" t="s">
        <v>6155</v>
      </c>
      <c r="S1170" s="77"/>
      <c r="T1170" s="77"/>
      <c r="U1170" s="77" t="s">
        <v>11768</v>
      </c>
      <c r="V1170" s="74" t="s">
        <v>97</v>
      </c>
      <c r="W1170" s="100"/>
      <c r="X1170" s="99"/>
      <c r="Y1170" s="99"/>
      <c r="Z1170" s="100"/>
      <c r="AA1170" s="99" t="s">
        <v>6150</v>
      </c>
      <c r="AB1170" s="99"/>
      <c r="AC1170" s="100" t="s">
        <v>6157</v>
      </c>
      <c r="AD1170" s="100" t="s">
        <v>6158</v>
      </c>
      <c r="AE1170" s="83"/>
      <c r="AF1170" s="54"/>
      <c r="AG1170" s="78" t="s">
        <v>10997</v>
      </c>
      <c r="AH1170" s="77" t="s">
        <v>222</v>
      </c>
      <c r="AI1170" s="77" t="s">
        <v>223</v>
      </c>
      <c r="AJ1170" s="77" t="s">
        <v>386</v>
      </c>
      <c r="AK1170" s="77" t="s">
        <v>387</v>
      </c>
      <c r="AL1170" s="77" t="s">
        <v>388</v>
      </c>
      <c r="AM1170" s="77" t="s">
        <v>25</v>
      </c>
      <c r="AN1170" s="77" t="s">
        <v>389</v>
      </c>
      <c r="AO1170" s="77" t="s">
        <v>2285</v>
      </c>
      <c r="AP1170" s="77" t="s">
        <v>2286</v>
      </c>
      <c r="AQ1170" s="77"/>
      <c r="AR1170" s="79">
        <f>COUNTIF('Jalon + top _horaire passage'!A:A,A1170)+IF(W1170&lt;&gt;"",COUNTIF('Jalon + top _horaire passage'!A:A,W1170),0)+IF(X1170&lt;&gt;"",COUNTIF('Jalon + top _horaire passage'!A:A,X1170),0)+IF(Y1170&lt;&gt;"",COUNTIF('Jalon + top _horaire passage'!A:A,Y1170),0)+IF(AA1170&lt;&gt;"",COUNTIF('Jalon + top _horaire passage'!A:A,AA1170),0)+IF(AB1170&lt;&gt;"",COUNTIF('Jalon + top _horaire passage'!A:A,AB1170),0)+IF(AD1170&lt;&gt;"",COUNTIF('Jalon + top _horaire passage'!A:A,AD1170),0)</f>
        <v>0</v>
      </c>
    </row>
    <row r="1171" spans="1:44" x14ac:dyDescent="0.3">
      <c r="A1171" s="77" t="s">
        <v>6159</v>
      </c>
      <c r="B1171" s="159" t="s">
        <v>6146</v>
      </c>
      <c r="C1171" s="78" t="s">
        <v>892</v>
      </c>
      <c r="D1171" s="77" t="s">
        <v>42</v>
      </c>
      <c r="E1171" s="77" t="s">
        <v>6144</v>
      </c>
      <c r="F1171" s="77" t="s">
        <v>2316</v>
      </c>
      <c r="G1171" s="77" t="s">
        <v>2281</v>
      </c>
      <c r="H1171" s="77" t="s">
        <v>44</v>
      </c>
      <c r="I1171" s="77" t="s">
        <v>221</v>
      </c>
      <c r="J1171" s="77" t="s">
        <v>19</v>
      </c>
      <c r="K1171" s="78" t="s">
        <v>34</v>
      </c>
      <c r="L1171" s="77" t="s">
        <v>98</v>
      </c>
      <c r="M1171" s="74" t="s">
        <v>12474</v>
      </c>
      <c r="N1171" s="74" t="s">
        <v>13</v>
      </c>
      <c r="O1171" s="159"/>
      <c r="P1171" s="77" t="s">
        <v>6160</v>
      </c>
      <c r="Q1171" s="77" t="s">
        <v>35</v>
      </c>
      <c r="R1171" s="77" t="s">
        <v>6159</v>
      </c>
      <c r="S1171" s="77"/>
      <c r="T1171" s="77"/>
      <c r="U1171" s="77" t="s">
        <v>11768</v>
      </c>
      <c r="V1171" s="74" t="s">
        <v>97</v>
      </c>
      <c r="W1171" s="100"/>
      <c r="X1171" s="99"/>
      <c r="Y1171" s="99"/>
      <c r="Z1171" s="100"/>
      <c r="AA1171" s="99" t="s">
        <v>6150</v>
      </c>
      <c r="AB1171" s="99"/>
      <c r="AC1171" s="100" t="s">
        <v>6161</v>
      </c>
      <c r="AD1171" s="100" t="s">
        <v>6162</v>
      </c>
      <c r="AE1171" s="83"/>
      <c r="AF1171" s="54"/>
      <c r="AG1171" s="78" t="s">
        <v>10997</v>
      </c>
      <c r="AH1171" s="77" t="s">
        <v>222</v>
      </c>
      <c r="AI1171" s="77" t="s">
        <v>223</v>
      </c>
      <c r="AJ1171" s="77" t="s">
        <v>386</v>
      </c>
      <c r="AK1171" s="77" t="s">
        <v>387</v>
      </c>
      <c r="AL1171" s="77" t="s">
        <v>388</v>
      </c>
      <c r="AM1171" s="77" t="s">
        <v>25</v>
      </c>
      <c r="AN1171" s="77" t="s">
        <v>389</v>
      </c>
      <c r="AO1171" s="77" t="s">
        <v>2285</v>
      </c>
      <c r="AP1171" s="77" t="s">
        <v>2286</v>
      </c>
      <c r="AQ1171" s="77"/>
      <c r="AR1171" s="79">
        <f>COUNTIF('Jalon + top _horaire passage'!A:A,A1171)+IF(W1171&lt;&gt;"",COUNTIF('Jalon + top _horaire passage'!A:A,W1171),0)+IF(X1171&lt;&gt;"",COUNTIF('Jalon + top _horaire passage'!A:A,X1171),0)+IF(Y1171&lt;&gt;"",COUNTIF('Jalon + top _horaire passage'!A:A,Y1171),0)+IF(AA1171&lt;&gt;"",COUNTIF('Jalon + top _horaire passage'!A:A,AA1171),0)+IF(AB1171&lt;&gt;"",COUNTIF('Jalon + top _horaire passage'!A:A,AB1171),0)+IF(AD1171&lt;&gt;"",COUNTIF('Jalon + top _horaire passage'!A:A,AD1171),0)</f>
        <v>0</v>
      </c>
    </row>
    <row r="1172" spans="1:44" x14ac:dyDescent="0.3">
      <c r="A1172" s="77" t="s">
        <v>6163</v>
      </c>
      <c r="B1172" s="159" t="s">
        <v>12</v>
      </c>
      <c r="C1172" s="78" t="s">
        <v>892</v>
      </c>
      <c r="D1172" s="77" t="s">
        <v>2082</v>
      </c>
      <c r="E1172" s="77" t="s">
        <v>6163</v>
      </c>
      <c r="F1172" s="77" t="s">
        <v>1744</v>
      </c>
      <c r="G1172" s="77" t="s">
        <v>12362</v>
      </c>
      <c r="H1172" s="77" t="s">
        <v>44</v>
      </c>
      <c r="I1172" s="77" t="s">
        <v>221</v>
      </c>
      <c r="J1172" s="77" t="s">
        <v>19</v>
      </c>
      <c r="K1172" s="78" t="s">
        <v>18</v>
      </c>
      <c r="L1172" s="77" t="s">
        <v>98</v>
      </c>
      <c r="M1172" s="74" t="s">
        <v>12476</v>
      </c>
      <c r="N1172" s="74" t="s">
        <v>10986</v>
      </c>
      <c r="O1172" s="159"/>
      <c r="P1172" s="77" t="s">
        <v>6164</v>
      </c>
      <c r="Q1172" s="77" t="s">
        <v>30</v>
      </c>
      <c r="R1172" s="77" t="s">
        <v>6163</v>
      </c>
      <c r="S1172" s="77"/>
      <c r="T1172" s="77"/>
      <c r="U1172" s="77" t="s">
        <v>11137</v>
      </c>
      <c r="V1172" s="74" t="s">
        <v>97</v>
      </c>
      <c r="W1172" s="100"/>
      <c r="X1172" s="99"/>
      <c r="Y1172" s="99"/>
      <c r="Z1172" s="100"/>
      <c r="AA1172" s="99" t="s">
        <v>6168</v>
      </c>
      <c r="AB1172" s="99"/>
      <c r="AC1172" s="100" t="s">
        <v>6166</v>
      </c>
      <c r="AD1172" s="100" t="s">
        <v>6167</v>
      </c>
      <c r="AE1172" s="83"/>
      <c r="AF1172" s="54"/>
      <c r="AG1172" s="78" t="s">
        <v>10997</v>
      </c>
      <c r="AH1172" s="77" t="s">
        <v>1748</v>
      </c>
      <c r="AI1172" s="77" t="s">
        <v>1748</v>
      </c>
      <c r="AJ1172" s="77" t="s">
        <v>1748</v>
      </c>
      <c r="AK1172" s="77" t="s">
        <v>1748</v>
      </c>
      <c r="AL1172" s="77" t="s">
        <v>1749</v>
      </c>
      <c r="AM1172" s="77" t="s">
        <v>1750</v>
      </c>
      <c r="AN1172" s="77" t="s">
        <v>1751</v>
      </c>
      <c r="AO1172" s="77" t="s">
        <v>1752</v>
      </c>
      <c r="AP1172" s="77" t="s">
        <v>1753</v>
      </c>
      <c r="AQ1172" s="77"/>
      <c r="AR1172" s="79">
        <f>COUNTIF('Jalon + top _horaire passage'!A:A,A1172)+IF(W1172&lt;&gt;"",COUNTIF('Jalon + top _horaire passage'!A:A,W1172),0)+IF(X1172&lt;&gt;"",COUNTIF('Jalon + top _horaire passage'!A:A,X1172),0)+IF(Y1172&lt;&gt;"",COUNTIF('Jalon + top _horaire passage'!A:A,Y1172),0)+IF(AA1172&lt;&gt;"",COUNTIF('Jalon + top _horaire passage'!A:A,AA1172),0)+IF(AB1172&lt;&gt;"",COUNTIF('Jalon + top _horaire passage'!A:A,AB1172),0)+IF(AD1172&lt;&gt;"",COUNTIF('Jalon + top _horaire passage'!A:A,AD1172),0)</f>
        <v>0</v>
      </c>
    </row>
    <row r="1173" spans="1:44" x14ac:dyDescent="0.3">
      <c r="A1173" s="77" t="s">
        <v>6169</v>
      </c>
      <c r="B1173" s="159" t="s">
        <v>6170</v>
      </c>
      <c r="C1173" s="78" t="s">
        <v>40</v>
      </c>
      <c r="D1173" s="77" t="s">
        <v>42</v>
      </c>
      <c r="E1173" s="77" t="s">
        <v>6169</v>
      </c>
      <c r="F1173" s="77" t="s">
        <v>7377</v>
      </c>
      <c r="G1173" s="77" t="s">
        <v>12417</v>
      </c>
      <c r="H1173" s="77" t="s">
        <v>44</v>
      </c>
      <c r="I1173" s="77" t="s">
        <v>39</v>
      </c>
      <c r="J1173" s="77" t="s">
        <v>19</v>
      </c>
      <c r="K1173" s="78" t="s">
        <v>34</v>
      </c>
      <c r="L1173" s="77" t="s">
        <v>98</v>
      </c>
      <c r="M1173" s="74" t="s">
        <v>12473</v>
      </c>
      <c r="N1173" s="74" t="s">
        <v>13</v>
      </c>
      <c r="O1173" s="159"/>
      <c r="P1173" s="77" t="s">
        <v>6171</v>
      </c>
      <c r="Q1173" s="77" t="s">
        <v>30</v>
      </c>
      <c r="R1173" s="77" t="s">
        <v>6169</v>
      </c>
      <c r="S1173" s="77"/>
      <c r="T1173" s="77"/>
      <c r="U1173" s="77" t="s">
        <v>11451</v>
      </c>
      <c r="V1173" s="74" t="s">
        <v>97</v>
      </c>
      <c r="W1173" s="100"/>
      <c r="X1173" s="99"/>
      <c r="Y1173" s="99"/>
      <c r="Z1173" s="100"/>
      <c r="AA1173" s="99" t="s">
        <v>6174</v>
      </c>
      <c r="AB1173" s="99"/>
      <c r="AC1173" s="100" t="s">
        <v>6172</v>
      </c>
      <c r="AD1173" s="100" t="s">
        <v>6173</v>
      </c>
      <c r="AE1173" s="83"/>
      <c r="AF1173" s="54"/>
      <c r="AG1173" s="78" t="s">
        <v>10997</v>
      </c>
      <c r="AH1173" s="77" t="s">
        <v>20</v>
      </c>
      <c r="AI1173" s="77" t="s">
        <v>21</v>
      </c>
      <c r="AJ1173" s="77" t="s">
        <v>46</v>
      </c>
      <c r="AK1173" s="77" t="s">
        <v>1005</v>
      </c>
      <c r="AL1173" s="77" t="s">
        <v>1006</v>
      </c>
      <c r="AM1173" s="77" t="s">
        <v>25</v>
      </c>
      <c r="AN1173" s="77" t="s">
        <v>49</v>
      </c>
      <c r="AO1173" s="77" t="s">
        <v>1007</v>
      </c>
      <c r="AP1173" s="77" t="s">
        <v>1008</v>
      </c>
      <c r="AQ1173" s="77"/>
      <c r="AR1173" s="79">
        <f>COUNTIF('Jalon + top _horaire passage'!A:A,A1173)+IF(W1173&lt;&gt;"",COUNTIF('Jalon + top _horaire passage'!A:A,W1173),0)+IF(X1173&lt;&gt;"",COUNTIF('Jalon + top _horaire passage'!A:A,X1173),0)+IF(Y1173&lt;&gt;"",COUNTIF('Jalon + top _horaire passage'!A:A,Y1173),0)+IF(AA1173&lt;&gt;"",COUNTIF('Jalon + top _horaire passage'!A:A,AA1173),0)+IF(AB1173&lt;&gt;"",COUNTIF('Jalon + top _horaire passage'!A:A,AB1173),0)+IF(AD1173&lt;&gt;"",COUNTIF('Jalon + top _horaire passage'!A:A,AD1173),0)</f>
        <v>0</v>
      </c>
    </row>
    <row r="1174" spans="1:44" x14ac:dyDescent="0.3">
      <c r="A1174" s="77" t="s">
        <v>6175</v>
      </c>
      <c r="B1174" s="159" t="s">
        <v>12626</v>
      </c>
      <c r="C1174" s="78" t="s">
        <v>165</v>
      </c>
      <c r="D1174" s="77" t="s">
        <v>42</v>
      </c>
      <c r="E1174" s="77" t="s">
        <v>6175</v>
      </c>
      <c r="F1174" s="77" t="s">
        <v>12392</v>
      </c>
      <c r="G1174" s="77" t="s">
        <v>3207</v>
      </c>
      <c r="H1174" s="77" t="s">
        <v>44</v>
      </c>
      <c r="I1174" s="77" t="s">
        <v>166</v>
      </c>
      <c r="J1174" s="77" t="s">
        <v>19</v>
      </c>
      <c r="K1174" s="78" t="s">
        <v>34</v>
      </c>
      <c r="L1174" s="77" t="s">
        <v>98</v>
      </c>
      <c r="M1174" s="74" t="s">
        <v>12473</v>
      </c>
      <c r="N1174" s="74" t="s">
        <v>13</v>
      </c>
      <c r="O1174" s="159"/>
      <c r="P1174" s="77" t="s">
        <v>6176</v>
      </c>
      <c r="Q1174" s="77" t="s">
        <v>30</v>
      </c>
      <c r="R1174" s="77" t="s">
        <v>6175</v>
      </c>
      <c r="S1174" s="77"/>
      <c r="T1174" s="77"/>
      <c r="U1174" s="77" t="s">
        <v>11732</v>
      </c>
      <c r="V1174" s="74" t="s">
        <v>97</v>
      </c>
      <c r="W1174" s="100"/>
      <c r="X1174" s="99"/>
      <c r="Y1174" s="99"/>
      <c r="Z1174" s="100"/>
      <c r="AA1174" s="99" t="s">
        <v>6179</v>
      </c>
      <c r="AB1174" s="99"/>
      <c r="AC1174" s="100" t="s">
        <v>6177</v>
      </c>
      <c r="AD1174" s="100" t="s">
        <v>6178</v>
      </c>
      <c r="AE1174" s="83"/>
      <c r="AF1174" s="54"/>
      <c r="AG1174" s="78" t="s">
        <v>10997</v>
      </c>
      <c r="AH1174" s="77" t="s">
        <v>354</v>
      </c>
      <c r="AI1174" s="77" t="s">
        <v>652</v>
      </c>
      <c r="AJ1174" s="77" t="s">
        <v>167</v>
      </c>
      <c r="AK1174" s="77" t="s">
        <v>168</v>
      </c>
      <c r="AL1174" s="77" t="s">
        <v>169</v>
      </c>
      <c r="AM1174" s="77" t="s">
        <v>170</v>
      </c>
      <c r="AN1174" s="77" t="s">
        <v>171</v>
      </c>
      <c r="AO1174" s="77" t="s">
        <v>172</v>
      </c>
      <c r="AP1174" s="77" t="s">
        <v>173</v>
      </c>
      <c r="AQ1174" s="77"/>
      <c r="AR1174" s="79">
        <f>COUNTIF('Jalon + top _horaire passage'!A:A,A1174)+IF(W1174&lt;&gt;"",COUNTIF('Jalon + top _horaire passage'!A:A,W1174),0)+IF(X1174&lt;&gt;"",COUNTIF('Jalon + top _horaire passage'!A:A,X1174),0)+IF(Y1174&lt;&gt;"",COUNTIF('Jalon + top _horaire passage'!A:A,Y1174),0)+IF(AA1174&lt;&gt;"",COUNTIF('Jalon + top _horaire passage'!A:A,AA1174),0)+IF(AB1174&lt;&gt;"",COUNTIF('Jalon + top _horaire passage'!A:A,AB1174),0)+IF(AD1174&lt;&gt;"",COUNTIF('Jalon + top _horaire passage'!A:A,AD1174),0)</f>
        <v>0</v>
      </c>
    </row>
    <row r="1175" spans="1:44" x14ac:dyDescent="0.3">
      <c r="A1175" s="77" t="s">
        <v>6181</v>
      </c>
      <c r="B1175" s="159" t="s">
        <v>12</v>
      </c>
      <c r="C1175" s="78" t="s">
        <v>16</v>
      </c>
      <c r="D1175" s="77" t="s">
        <v>42</v>
      </c>
      <c r="E1175" s="77" t="s">
        <v>6180</v>
      </c>
      <c r="F1175" s="77" t="s">
        <v>10023</v>
      </c>
      <c r="G1175" s="77" t="s">
        <v>11</v>
      </c>
      <c r="H1175" s="77" t="s">
        <v>44</v>
      </c>
      <c r="I1175" s="77" t="s">
        <v>17</v>
      </c>
      <c r="J1175" s="77" t="s">
        <v>19</v>
      </c>
      <c r="K1175" s="78" t="s">
        <v>34</v>
      </c>
      <c r="L1175" s="77" t="s">
        <v>98</v>
      </c>
      <c r="M1175" s="74" t="s">
        <v>12473</v>
      </c>
      <c r="N1175" s="74" t="s">
        <v>13</v>
      </c>
      <c r="O1175" s="159"/>
      <c r="P1175" s="77" t="s">
        <v>6182</v>
      </c>
      <c r="Q1175" s="77" t="s">
        <v>6797</v>
      </c>
      <c r="R1175" s="77" t="s">
        <v>6181</v>
      </c>
      <c r="S1175" s="77"/>
      <c r="T1175" s="77" t="s">
        <v>9241</v>
      </c>
      <c r="U1175" s="77" t="s">
        <v>11041</v>
      </c>
      <c r="V1175" s="74" t="s">
        <v>231</v>
      </c>
      <c r="W1175" s="100"/>
      <c r="X1175" s="99"/>
      <c r="Y1175" s="99"/>
      <c r="Z1175" s="102" t="s">
        <v>11041</v>
      </c>
      <c r="AA1175" s="99" t="s">
        <v>6185</v>
      </c>
      <c r="AB1175" s="99"/>
      <c r="AC1175" s="100" t="s">
        <v>6183</v>
      </c>
      <c r="AD1175" s="100" t="s">
        <v>6184</v>
      </c>
      <c r="AE1175" s="83"/>
      <c r="AF1175" s="54" t="s">
        <v>12029</v>
      </c>
      <c r="AG1175" s="78" t="s">
        <v>10992</v>
      </c>
      <c r="AH1175" s="77" t="s">
        <v>20</v>
      </c>
      <c r="AI1175" s="77" t="s">
        <v>21</v>
      </c>
      <c r="AJ1175" s="77" t="s">
        <v>22</v>
      </c>
      <c r="AK1175" s="77" t="s">
        <v>23</v>
      </c>
      <c r="AL1175" s="77" t="s">
        <v>24</v>
      </c>
      <c r="AM1175" s="77" t="s">
        <v>25</v>
      </c>
      <c r="AN1175" s="77" t="s">
        <v>26</v>
      </c>
      <c r="AO1175" s="77" t="s">
        <v>27</v>
      </c>
      <c r="AP1175" s="77" t="s">
        <v>28</v>
      </c>
      <c r="AQ1175" s="77"/>
      <c r="AR1175" s="79">
        <f>COUNTIF('Jalon + top _horaire passage'!A:A,A1175)+IF(W1175&lt;&gt;"",COUNTIF('Jalon + top _horaire passage'!A:A,W1175),0)+IF(X1175&lt;&gt;"",COUNTIF('Jalon + top _horaire passage'!A:A,X1175),0)+IF(Y1175&lt;&gt;"",COUNTIF('Jalon + top _horaire passage'!A:A,Y1175),0)+IF(AA1175&lt;&gt;"",COUNTIF('Jalon + top _horaire passage'!A:A,AA1175),0)+IF(AB1175&lt;&gt;"",COUNTIF('Jalon + top _horaire passage'!A:A,AB1175),0)+IF(AD1175&lt;&gt;"",COUNTIF('Jalon + top _horaire passage'!A:A,AD1175),0)</f>
        <v>0</v>
      </c>
    </row>
    <row r="1176" spans="1:44" x14ac:dyDescent="0.3">
      <c r="A1176" s="77" t="s">
        <v>6186</v>
      </c>
      <c r="B1176" s="159" t="s">
        <v>12</v>
      </c>
      <c r="C1176" s="78" t="s">
        <v>16</v>
      </c>
      <c r="D1176" s="77" t="s">
        <v>42</v>
      </c>
      <c r="E1176" s="77" t="s">
        <v>6180</v>
      </c>
      <c r="F1176" s="77" t="s">
        <v>10023</v>
      </c>
      <c r="G1176" s="77" t="s">
        <v>11</v>
      </c>
      <c r="H1176" s="77" t="s">
        <v>44</v>
      </c>
      <c r="I1176" s="77" t="s">
        <v>17</v>
      </c>
      <c r="J1176" s="77" t="s">
        <v>19</v>
      </c>
      <c r="K1176" s="78" t="s">
        <v>34</v>
      </c>
      <c r="L1176" s="77" t="s">
        <v>98</v>
      </c>
      <c r="M1176" s="74" t="s">
        <v>12473</v>
      </c>
      <c r="N1176" s="74" t="s">
        <v>13</v>
      </c>
      <c r="O1176" s="159"/>
      <c r="P1176" s="77" t="s">
        <v>6182</v>
      </c>
      <c r="Q1176" s="77" t="s">
        <v>6797</v>
      </c>
      <c r="R1176" s="77" t="s">
        <v>6186</v>
      </c>
      <c r="S1176" s="77"/>
      <c r="T1176" s="77" t="s">
        <v>9241</v>
      </c>
      <c r="U1176" s="77" t="s">
        <v>11041</v>
      </c>
      <c r="V1176" s="74" t="s">
        <v>231</v>
      </c>
      <c r="W1176" s="100"/>
      <c r="X1176" s="99"/>
      <c r="Y1176" s="99"/>
      <c r="Z1176" s="102" t="s">
        <v>11041</v>
      </c>
      <c r="AA1176" s="99" t="s">
        <v>6185</v>
      </c>
      <c r="AB1176" s="99"/>
      <c r="AC1176" s="100" t="s">
        <v>6187</v>
      </c>
      <c r="AD1176" s="100" t="s">
        <v>6188</v>
      </c>
      <c r="AE1176" s="83"/>
      <c r="AF1176" s="54" t="s">
        <v>12029</v>
      </c>
      <c r="AG1176" s="78" t="s">
        <v>10992</v>
      </c>
      <c r="AH1176" s="77" t="s">
        <v>20</v>
      </c>
      <c r="AI1176" s="77" t="s">
        <v>21</v>
      </c>
      <c r="AJ1176" s="77" t="s">
        <v>22</v>
      </c>
      <c r="AK1176" s="77" t="s">
        <v>23</v>
      </c>
      <c r="AL1176" s="77" t="s">
        <v>24</v>
      </c>
      <c r="AM1176" s="77" t="s">
        <v>25</v>
      </c>
      <c r="AN1176" s="77" t="s">
        <v>26</v>
      </c>
      <c r="AO1176" s="77" t="s">
        <v>27</v>
      </c>
      <c r="AP1176" s="77" t="s">
        <v>28</v>
      </c>
      <c r="AQ1176" s="77"/>
      <c r="AR1176" s="79">
        <f>COUNTIF('Jalon + top _horaire passage'!A:A,A1176)+IF(W1176&lt;&gt;"",COUNTIF('Jalon + top _horaire passage'!A:A,W1176),0)+IF(X1176&lt;&gt;"",COUNTIF('Jalon + top _horaire passage'!A:A,X1176),0)+IF(Y1176&lt;&gt;"",COUNTIF('Jalon + top _horaire passage'!A:A,Y1176),0)+IF(AA1176&lt;&gt;"",COUNTIF('Jalon + top _horaire passage'!A:A,AA1176),0)+IF(AB1176&lt;&gt;"",COUNTIF('Jalon + top _horaire passage'!A:A,AB1176),0)+IF(AD1176&lt;&gt;"",COUNTIF('Jalon + top _horaire passage'!A:A,AD1176),0)</f>
        <v>0</v>
      </c>
    </row>
    <row r="1177" spans="1:44" x14ac:dyDescent="0.3">
      <c r="A1177" s="77" t="s">
        <v>6190</v>
      </c>
      <c r="B1177" s="159" t="s">
        <v>12</v>
      </c>
      <c r="C1177" s="78" t="s">
        <v>16</v>
      </c>
      <c r="D1177" s="77" t="s">
        <v>9</v>
      </c>
      <c r="E1177" s="77" t="s">
        <v>6189</v>
      </c>
      <c r="F1177" s="77" t="s">
        <v>10023</v>
      </c>
      <c r="G1177" s="77" t="s">
        <v>11</v>
      </c>
      <c r="H1177" s="77" t="s">
        <v>44</v>
      </c>
      <c r="I1177" s="77" t="s">
        <v>17</v>
      </c>
      <c r="J1177" s="77" t="s">
        <v>19</v>
      </c>
      <c r="K1177" s="78" t="s">
        <v>18</v>
      </c>
      <c r="L1177" s="77" t="s">
        <v>15</v>
      </c>
      <c r="M1177" s="74" t="s">
        <v>12473</v>
      </c>
      <c r="N1177" s="74" t="s">
        <v>10986</v>
      </c>
      <c r="O1177" s="159" t="s">
        <v>12470</v>
      </c>
      <c r="P1177" s="77" t="s">
        <v>6191</v>
      </c>
      <c r="Q1177" s="77" t="s">
        <v>35</v>
      </c>
      <c r="R1177" s="77" t="s">
        <v>6190</v>
      </c>
      <c r="S1177" s="77"/>
      <c r="T1177" s="77"/>
      <c r="U1177" s="77" t="s">
        <v>11074</v>
      </c>
      <c r="V1177" s="74" t="s">
        <v>216</v>
      </c>
      <c r="W1177" s="100"/>
      <c r="X1177" s="99"/>
      <c r="Y1177" s="99"/>
      <c r="Z1177" s="100"/>
      <c r="AA1177" s="99" t="s">
        <v>6192</v>
      </c>
      <c r="AB1177" s="99"/>
      <c r="AC1177" s="100" t="s">
        <v>6193</v>
      </c>
      <c r="AD1177" s="100" t="s">
        <v>6194</v>
      </c>
      <c r="AE1177" s="83"/>
      <c r="AF1177" s="54"/>
      <c r="AG1177" s="78" t="s">
        <v>12307</v>
      </c>
      <c r="AH1177" s="77" t="s">
        <v>20</v>
      </c>
      <c r="AI1177" s="77" t="s">
        <v>21</v>
      </c>
      <c r="AJ1177" s="77" t="s">
        <v>22</v>
      </c>
      <c r="AK1177" s="77" t="s">
        <v>23</v>
      </c>
      <c r="AL1177" s="77" t="s">
        <v>24</v>
      </c>
      <c r="AM1177" s="77" t="s">
        <v>25</v>
      </c>
      <c r="AN1177" s="77" t="s">
        <v>26</v>
      </c>
      <c r="AO1177" s="77" t="s">
        <v>27</v>
      </c>
      <c r="AP1177" s="77" t="s">
        <v>28</v>
      </c>
      <c r="AQ1177" s="77"/>
      <c r="AR1177" s="79">
        <f>COUNTIF('Jalon + top _horaire passage'!A:A,A1177)+IF(W1177&lt;&gt;"",COUNTIF('Jalon + top _horaire passage'!A:A,W1177),0)+IF(X1177&lt;&gt;"",COUNTIF('Jalon + top _horaire passage'!A:A,X1177),0)+IF(Y1177&lt;&gt;"",COUNTIF('Jalon + top _horaire passage'!A:A,Y1177),0)+IF(AA1177&lt;&gt;"",COUNTIF('Jalon + top _horaire passage'!A:A,AA1177),0)+IF(AB1177&lt;&gt;"",COUNTIF('Jalon + top _horaire passage'!A:A,AB1177),0)+IF(AD1177&lt;&gt;"",COUNTIF('Jalon + top _horaire passage'!A:A,AD1177),0)</f>
        <v>0</v>
      </c>
    </row>
    <row r="1178" spans="1:44" x14ac:dyDescent="0.3">
      <c r="A1178" s="77" t="s">
        <v>6195</v>
      </c>
      <c r="B1178" s="159" t="s">
        <v>12</v>
      </c>
      <c r="C1178" s="78" t="s">
        <v>16</v>
      </c>
      <c r="D1178" s="77" t="s">
        <v>9</v>
      </c>
      <c r="E1178" s="77" t="s">
        <v>6189</v>
      </c>
      <c r="F1178" s="77" t="s">
        <v>10023</v>
      </c>
      <c r="G1178" s="77" t="s">
        <v>11</v>
      </c>
      <c r="H1178" s="77" t="s">
        <v>44</v>
      </c>
      <c r="I1178" s="77" t="s">
        <v>17</v>
      </c>
      <c r="J1178" s="77" t="s">
        <v>237</v>
      </c>
      <c r="K1178" s="78" t="s">
        <v>18</v>
      </c>
      <c r="L1178" s="77" t="s">
        <v>98</v>
      </c>
      <c r="M1178" s="74" t="s">
        <v>12473</v>
      </c>
      <c r="N1178" s="74" t="s">
        <v>10986</v>
      </c>
      <c r="O1178" s="159"/>
      <c r="P1178" s="77" t="s">
        <v>6196</v>
      </c>
      <c r="Q1178" s="77" t="s">
        <v>35</v>
      </c>
      <c r="R1178" s="77" t="s">
        <v>6195</v>
      </c>
      <c r="S1178" s="77"/>
      <c r="T1178" s="77" t="s">
        <v>9241</v>
      </c>
      <c r="U1178" s="77" t="s">
        <v>11074</v>
      </c>
      <c r="V1178" s="74" t="s">
        <v>216</v>
      </c>
      <c r="W1178" s="100"/>
      <c r="X1178" s="99"/>
      <c r="Y1178" s="99"/>
      <c r="Z1178" s="100"/>
      <c r="AA1178" s="99" t="s">
        <v>6192</v>
      </c>
      <c r="AB1178" s="99"/>
      <c r="AC1178" s="100" t="s">
        <v>6197</v>
      </c>
      <c r="AD1178" s="100" t="s">
        <v>6198</v>
      </c>
      <c r="AE1178" s="83"/>
      <c r="AF1178" s="54"/>
      <c r="AG1178" s="78" t="s">
        <v>12307</v>
      </c>
      <c r="AH1178" s="77" t="s">
        <v>20</v>
      </c>
      <c r="AI1178" s="77" t="s">
        <v>21</v>
      </c>
      <c r="AJ1178" s="77" t="s">
        <v>22</v>
      </c>
      <c r="AK1178" s="77" t="s">
        <v>23</v>
      </c>
      <c r="AL1178" s="77" t="s">
        <v>24</v>
      </c>
      <c r="AM1178" s="77" t="s">
        <v>25</v>
      </c>
      <c r="AN1178" s="77" t="s">
        <v>26</v>
      </c>
      <c r="AO1178" s="77" t="s">
        <v>27</v>
      </c>
      <c r="AP1178" s="77" t="s">
        <v>28</v>
      </c>
      <c r="AQ1178" s="77"/>
      <c r="AR1178" s="79">
        <f>COUNTIF('Jalon + top _horaire passage'!A:A,A1178)+IF(W1178&lt;&gt;"",COUNTIF('Jalon + top _horaire passage'!A:A,W1178),0)+IF(X1178&lt;&gt;"",COUNTIF('Jalon + top _horaire passage'!A:A,X1178),0)+IF(Y1178&lt;&gt;"",COUNTIF('Jalon + top _horaire passage'!A:A,Y1178),0)+IF(AA1178&lt;&gt;"",COUNTIF('Jalon + top _horaire passage'!A:A,AA1178),0)+IF(AB1178&lt;&gt;"",COUNTIF('Jalon + top _horaire passage'!A:A,AB1178),0)+IF(AD1178&lt;&gt;"",COUNTIF('Jalon + top _horaire passage'!A:A,AD1178),0)</f>
        <v>0</v>
      </c>
    </row>
    <row r="1179" spans="1:44" x14ac:dyDescent="0.3">
      <c r="A1179" s="77" t="s">
        <v>6199</v>
      </c>
      <c r="B1179" s="159" t="s">
        <v>12</v>
      </c>
      <c r="C1179" s="78" t="s">
        <v>16</v>
      </c>
      <c r="D1179" s="77" t="s">
        <v>9</v>
      </c>
      <c r="E1179" s="77" t="s">
        <v>6189</v>
      </c>
      <c r="F1179" s="77" t="s">
        <v>10023</v>
      </c>
      <c r="G1179" s="77" t="s">
        <v>11</v>
      </c>
      <c r="H1179" s="77" t="s">
        <v>44</v>
      </c>
      <c r="I1179" s="77" t="s">
        <v>17</v>
      </c>
      <c r="J1179" s="77" t="s">
        <v>237</v>
      </c>
      <c r="K1179" s="78" t="s">
        <v>18</v>
      </c>
      <c r="L1179" s="77" t="s">
        <v>98</v>
      </c>
      <c r="M1179" s="74" t="s">
        <v>12473</v>
      </c>
      <c r="N1179" s="74" t="s">
        <v>10986</v>
      </c>
      <c r="O1179" s="159"/>
      <c r="P1179" s="77" t="s">
        <v>6200</v>
      </c>
      <c r="Q1179" s="77" t="s">
        <v>35</v>
      </c>
      <c r="R1179" s="77" t="s">
        <v>6199</v>
      </c>
      <c r="S1179" s="77"/>
      <c r="T1179" s="77" t="s">
        <v>9241</v>
      </c>
      <c r="U1179" s="77" t="s">
        <v>11074</v>
      </c>
      <c r="V1179" s="74" t="s">
        <v>216</v>
      </c>
      <c r="W1179" s="100"/>
      <c r="X1179" s="99"/>
      <c r="Y1179" s="99"/>
      <c r="Z1179" s="100"/>
      <c r="AA1179" s="99" t="s">
        <v>6192</v>
      </c>
      <c r="AB1179" s="99"/>
      <c r="AC1179" s="100" t="s">
        <v>6201</v>
      </c>
      <c r="AD1179" s="100" t="s">
        <v>6202</v>
      </c>
      <c r="AE1179" s="83"/>
      <c r="AF1179" s="54"/>
      <c r="AG1179" s="78" t="s">
        <v>12307</v>
      </c>
      <c r="AH1179" s="77" t="s">
        <v>20</v>
      </c>
      <c r="AI1179" s="77" t="s">
        <v>21</v>
      </c>
      <c r="AJ1179" s="77" t="s">
        <v>22</v>
      </c>
      <c r="AK1179" s="77" t="s">
        <v>23</v>
      </c>
      <c r="AL1179" s="77" t="s">
        <v>24</v>
      </c>
      <c r="AM1179" s="77" t="s">
        <v>25</v>
      </c>
      <c r="AN1179" s="77" t="s">
        <v>26</v>
      </c>
      <c r="AO1179" s="77" t="s">
        <v>27</v>
      </c>
      <c r="AP1179" s="77" t="s">
        <v>28</v>
      </c>
      <c r="AQ1179" s="77"/>
      <c r="AR1179" s="79">
        <f>COUNTIF('Jalon + top _horaire passage'!A:A,A1179)+IF(W1179&lt;&gt;"",COUNTIF('Jalon + top _horaire passage'!A:A,W1179),0)+IF(X1179&lt;&gt;"",COUNTIF('Jalon + top _horaire passage'!A:A,X1179),0)+IF(Y1179&lt;&gt;"",COUNTIF('Jalon + top _horaire passage'!A:A,Y1179),0)+IF(AA1179&lt;&gt;"",COUNTIF('Jalon + top _horaire passage'!A:A,AA1179),0)+IF(AB1179&lt;&gt;"",COUNTIF('Jalon + top _horaire passage'!A:A,AB1179),0)+IF(AD1179&lt;&gt;"",COUNTIF('Jalon + top _horaire passage'!A:A,AD1179),0)</f>
        <v>0</v>
      </c>
    </row>
    <row r="1180" spans="1:44" x14ac:dyDescent="0.3">
      <c r="A1180" s="77" t="s">
        <v>6203</v>
      </c>
      <c r="B1180" s="159" t="s">
        <v>12</v>
      </c>
      <c r="C1180" s="78" t="s">
        <v>16</v>
      </c>
      <c r="D1180" s="77" t="s">
        <v>9</v>
      </c>
      <c r="E1180" s="77" t="s">
        <v>6189</v>
      </c>
      <c r="F1180" s="77" t="s">
        <v>10023</v>
      </c>
      <c r="G1180" s="77" t="s">
        <v>11</v>
      </c>
      <c r="H1180" s="77" t="s">
        <v>44</v>
      </c>
      <c r="I1180" s="77" t="s">
        <v>17</v>
      </c>
      <c r="J1180" s="77" t="s">
        <v>237</v>
      </c>
      <c r="K1180" s="78" t="s">
        <v>18</v>
      </c>
      <c r="L1180" s="77" t="s">
        <v>98</v>
      </c>
      <c r="M1180" s="74" t="s">
        <v>12473</v>
      </c>
      <c r="N1180" s="74" t="s">
        <v>10986</v>
      </c>
      <c r="O1180" s="159"/>
      <c r="P1180" s="77" t="s">
        <v>6204</v>
      </c>
      <c r="Q1180" s="77" t="s">
        <v>35</v>
      </c>
      <c r="R1180" s="77" t="s">
        <v>6203</v>
      </c>
      <c r="S1180" s="77"/>
      <c r="T1180" s="77" t="s">
        <v>9241</v>
      </c>
      <c r="U1180" s="77" t="s">
        <v>11074</v>
      </c>
      <c r="V1180" s="74" t="s">
        <v>216</v>
      </c>
      <c r="W1180" s="100"/>
      <c r="X1180" s="99"/>
      <c r="Y1180" s="99"/>
      <c r="Z1180" s="100"/>
      <c r="AA1180" s="99" t="s">
        <v>6192</v>
      </c>
      <c r="AB1180" s="99"/>
      <c r="AC1180" s="100" t="s">
        <v>6205</v>
      </c>
      <c r="AD1180" s="100" t="s">
        <v>6206</v>
      </c>
      <c r="AE1180" s="83"/>
      <c r="AF1180" s="54"/>
      <c r="AG1180" s="78" t="s">
        <v>12307</v>
      </c>
      <c r="AH1180" s="77" t="s">
        <v>20</v>
      </c>
      <c r="AI1180" s="77" t="s">
        <v>21</v>
      </c>
      <c r="AJ1180" s="77" t="s">
        <v>22</v>
      </c>
      <c r="AK1180" s="77" t="s">
        <v>23</v>
      </c>
      <c r="AL1180" s="77" t="s">
        <v>24</v>
      </c>
      <c r="AM1180" s="77" t="s">
        <v>25</v>
      </c>
      <c r="AN1180" s="77" t="s">
        <v>26</v>
      </c>
      <c r="AO1180" s="77" t="s">
        <v>27</v>
      </c>
      <c r="AP1180" s="77" t="s">
        <v>28</v>
      </c>
      <c r="AQ1180" s="77"/>
      <c r="AR1180" s="79">
        <f>COUNTIF('Jalon + top _horaire passage'!A:A,A1180)+IF(W1180&lt;&gt;"",COUNTIF('Jalon + top _horaire passage'!A:A,W1180),0)+IF(X1180&lt;&gt;"",COUNTIF('Jalon + top _horaire passage'!A:A,X1180),0)+IF(Y1180&lt;&gt;"",COUNTIF('Jalon + top _horaire passage'!A:A,Y1180),0)+IF(AA1180&lt;&gt;"",COUNTIF('Jalon + top _horaire passage'!A:A,AA1180),0)+IF(AB1180&lt;&gt;"",COUNTIF('Jalon + top _horaire passage'!A:A,AB1180),0)+IF(AD1180&lt;&gt;"",COUNTIF('Jalon + top _horaire passage'!A:A,AD1180),0)</f>
        <v>0</v>
      </c>
    </row>
    <row r="1181" spans="1:44" x14ac:dyDescent="0.3">
      <c r="A1181" s="77" t="s">
        <v>6207</v>
      </c>
      <c r="B1181" s="159" t="s">
        <v>12</v>
      </c>
      <c r="C1181" s="78" t="s">
        <v>16</v>
      </c>
      <c r="D1181" s="77" t="s">
        <v>9</v>
      </c>
      <c r="E1181" s="77" t="s">
        <v>6189</v>
      </c>
      <c r="F1181" s="77" t="s">
        <v>10023</v>
      </c>
      <c r="G1181" s="77" t="s">
        <v>11</v>
      </c>
      <c r="H1181" s="77" t="s">
        <v>44</v>
      </c>
      <c r="I1181" s="77" t="s">
        <v>17</v>
      </c>
      <c r="J1181" s="77" t="s">
        <v>237</v>
      </c>
      <c r="K1181" s="78" t="s">
        <v>18</v>
      </c>
      <c r="L1181" s="77" t="s">
        <v>98</v>
      </c>
      <c r="M1181" s="74" t="s">
        <v>12473</v>
      </c>
      <c r="N1181" s="74" t="s">
        <v>10986</v>
      </c>
      <c r="O1181" s="159"/>
      <c r="P1181" s="77" t="s">
        <v>6208</v>
      </c>
      <c r="Q1181" s="77" t="s">
        <v>35</v>
      </c>
      <c r="R1181" s="77" t="s">
        <v>6207</v>
      </c>
      <c r="S1181" s="77"/>
      <c r="T1181" s="77" t="s">
        <v>9241</v>
      </c>
      <c r="U1181" s="77" t="s">
        <v>11074</v>
      </c>
      <c r="V1181" s="74" t="s">
        <v>216</v>
      </c>
      <c r="W1181" s="100"/>
      <c r="X1181" s="99"/>
      <c r="Y1181" s="99"/>
      <c r="Z1181" s="100"/>
      <c r="AA1181" s="99" t="s">
        <v>6192</v>
      </c>
      <c r="AB1181" s="99"/>
      <c r="AC1181" s="100" t="s">
        <v>6209</v>
      </c>
      <c r="AD1181" s="100" t="s">
        <v>6210</v>
      </c>
      <c r="AE1181" s="83"/>
      <c r="AF1181" s="54"/>
      <c r="AG1181" s="78" t="s">
        <v>12307</v>
      </c>
      <c r="AH1181" s="77" t="s">
        <v>20</v>
      </c>
      <c r="AI1181" s="77" t="s">
        <v>21</v>
      </c>
      <c r="AJ1181" s="77" t="s">
        <v>22</v>
      </c>
      <c r="AK1181" s="77" t="s">
        <v>23</v>
      </c>
      <c r="AL1181" s="77" t="s">
        <v>24</v>
      </c>
      <c r="AM1181" s="77" t="s">
        <v>25</v>
      </c>
      <c r="AN1181" s="77" t="s">
        <v>26</v>
      </c>
      <c r="AO1181" s="77" t="s">
        <v>27</v>
      </c>
      <c r="AP1181" s="77" t="s">
        <v>28</v>
      </c>
      <c r="AQ1181" s="77"/>
      <c r="AR1181" s="79">
        <f>COUNTIF('Jalon + top _horaire passage'!A:A,A1181)+IF(W1181&lt;&gt;"",COUNTIF('Jalon + top _horaire passage'!A:A,W1181),0)+IF(X1181&lt;&gt;"",COUNTIF('Jalon + top _horaire passage'!A:A,X1181),0)+IF(Y1181&lt;&gt;"",COUNTIF('Jalon + top _horaire passage'!A:A,Y1181),0)+IF(AA1181&lt;&gt;"",COUNTIF('Jalon + top _horaire passage'!A:A,AA1181),0)+IF(AB1181&lt;&gt;"",COUNTIF('Jalon + top _horaire passage'!A:A,AB1181),0)+IF(AD1181&lt;&gt;"",COUNTIF('Jalon + top _horaire passage'!A:A,AD1181),0)</f>
        <v>0</v>
      </c>
    </row>
    <row r="1182" spans="1:44" x14ac:dyDescent="0.3">
      <c r="A1182" s="77" t="s">
        <v>6211</v>
      </c>
      <c r="B1182" s="159" t="s">
        <v>12</v>
      </c>
      <c r="C1182" s="78" t="s">
        <v>16</v>
      </c>
      <c r="D1182" s="77" t="s">
        <v>9</v>
      </c>
      <c r="E1182" s="77" t="s">
        <v>6189</v>
      </c>
      <c r="F1182" s="77" t="s">
        <v>10023</v>
      </c>
      <c r="G1182" s="77" t="s">
        <v>11</v>
      </c>
      <c r="H1182" s="77" t="s">
        <v>44</v>
      </c>
      <c r="I1182" s="77" t="s">
        <v>17</v>
      </c>
      <c r="J1182" s="77" t="s">
        <v>237</v>
      </c>
      <c r="K1182" s="78" t="s">
        <v>18</v>
      </c>
      <c r="L1182" s="77" t="s">
        <v>98</v>
      </c>
      <c r="M1182" s="74" t="s">
        <v>12473</v>
      </c>
      <c r="N1182" s="74" t="s">
        <v>10986</v>
      </c>
      <c r="O1182" s="159"/>
      <c r="P1182" s="77" t="s">
        <v>6212</v>
      </c>
      <c r="Q1182" s="77" t="s">
        <v>35</v>
      </c>
      <c r="R1182" s="77" t="s">
        <v>6211</v>
      </c>
      <c r="S1182" s="77"/>
      <c r="T1182" s="77" t="s">
        <v>9241</v>
      </c>
      <c r="U1182" s="77" t="s">
        <v>11074</v>
      </c>
      <c r="V1182" s="74" t="s">
        <v>216</v>
      </c>
      <c r="W1182" s="100"/>
      <c r="X1182" s="99"/>
      <c r="Y1182" s="99"/>
      <c r="Z1182" s="100"/>
      <c r="AA1182" s="99" t="s">
        <v>6192</v>
      </c>
      <c r="AB1182" s="99"/>
      <c r="AC1182" s="100" t="s">
        <v>6213</v>
      </c>
      <c r="AD1182" s="100" t="s">
        <v>6214</v>
      </c>
      <c r="AE1182" s="83"/>
      <c r="AF1182" s="54"/>
      <c r="AG1182" s="78" t="s">
        <v>12307</v>
      </c>
      <c r="AH1182" s="77" t="s">
        <v>20</v>
      </c>
      <c r="AI1182" s="77" t="s">
        <v>21</v>
      </c>
      <c r="AJ1182" s="77" t="s">
        <v>22</v>
      </c>
      <c r="AK1182" s="77" t="s">
        <v>23</v>
      </c>
      <c r="AL1182" s="77" t="s">
        <v>24</v>
      </c>
      <c r="AM1182" s="77" t="s">
        <v>25</v>
      </c>
      <c r="AN1182" s="77" t="s">
        <v>26</v>
      </c>
      <c r="AO1182" s="77" t="s">
        <v>27</v>
      </c>
      <c r="AP1182" s="77" t="s">
        <v>28</v>
      </c>
      <c r="AQ1182" s="77"/>
      <c r="AR1182" s="79">
        <f>COUNTIF('Jalon + top _horaire passage'!A:A,A1182)+IF(W1182&lt;&gt;"",COUNTIF('Jalon + top _horaire passage'!A:A,W1182),0)+IF(X1182&lt;&gt;"",COUNTIF('Jalon + top _horaire passage'!A:A,X1182),0)+IF(Y1182&lt;&gt;"",COUNTIF('Jalon + top _horaire passage'!A:A,Y1182),0)+IF(AA1182&lt;&gt;"",COUNTIF('Jalon + top _horaire passage'!A:A,AA1182),0)+IF(AB1182&lt;&gt;"",COUNTIF('Jalon + top _horaire passage'!A:A,AB1182),0)+IF(AD1182&lt;&gt;"",COUNTIF('Jalon + top _horaire passage'!A:A,AD1182),0)</f>
        <v>0</v>
      </c>
    </row>
    <row r="1183" spans="1:44" x14ac:dyDescent="0.3">
      <c r="A1183" s="77" t="s">
        <v>6215</v>
      </c>
      <c r="B1183" s="159" t="s">
        <v>12</v>
      </c>
      <c r="C1183" s="78" t="s">
        <v>16</v>
      </c>
      <c r="D1183" s="77" t="s">
        <v>9</v>
      </c>
      <c r="E1183" s="77" t="s">
        <v>6189</v>
      </c>
      <c r="F1183" s="77" t="s">
        <v>10023</v>
      </c>
      <c r="G1183" s="77" t="s">
        <v>11</v>
      </c>
      <c r="H1183" s="77" t="s">
        <v>44</v>
      </c>
      <c r="I1183" s="77" t="s">
        <v>17</v>
      </c>
      <c r="J1183" s="77" t="s">
        <v>237</v>
      </c>
      <c r="K1183" s="78" t="s">
        <v>18</v>
      </c>
      <c r="L1183" s="77" t="s">
        <v>98</v>
      </c>
      <c r="M1183" s="74" t="s">
        <v>12473</v>
      </c>
      <c r="N1183" s="74" t="s">
        <v>10986</v>
      </c>
      <c r="O1183" s="159"/>
      <c r="P1183" s="77" t="s">
        <v>6212</v>
      </c>
      <c r="Q1183" s="77" t="s">
        <v>35</v>
      </c>
      <c r="R1183" s="77" t="s">
        <v>6215</v>
      </c>
      <c r="S1183" s="77"/>
      <c r="T1183" s="77" t="s">
        <v>9241</v>
      </c>
      <c r="U1183" s="77" t="s">
        <v>11074</v>
      </c>
      <c r="V1183" s="74" t="s">
        <v>216</v>
      </c>
      <c r="W1183" s="100"/>
      <c r="X1183" s="99"/>
      <c r="Y1183" s="99"/>
      <c r="Z1183" s="100"/>
      <c r="AA1183" s="99" t="s">
        <v>6192</v>
      </c>
      <c r="AB1183" s="99"/>
      <c r="AC1183" s="100" t="s">
        <v>6216</v>
      </c>
      <c r="AD1183" s="100" t="s">
        <v>6217</v>
      </c>
      <c r="AE1183" s="83"/>
      <c r="AF1183" s="54"/>
      <c r="AG1183" s="78" t="s">
        <v>12307</v>
      </c>
      <c r="AH1183" s="77" t="s">
        <v>20</v>
      </c>
      <c r="AI1183" s="77" t="s">
        <v>21</v>
      </c>
      <c r="AJ1183" s="77" t="s">
        <v>22</v>
      </c>
      <c r="AK1183" s="77" t="s">
        <v>23</v>
      </c>
      <c r="AL1183" s="77" t="s">
        <v>24</v>
      </c>
      <c r="AM1183" s="77" t="s">
        <v>25</v>
      </c>
      <c r="AN1183" s="77" t="s">
        <v>26</v>
      </c>
      <c r="AO1183" s="77" t="s">
        <v>27</v>
      </c>
      <c r="AP1183" s="77" t="s">
        <v>28</v>
      </c>
      <c r="AQ1183" s="77"/>
      <c r="AR1183" s="79">
        <f>COUNTIF('Jalon + top _horaire passage'!A:A,A1183)+IF(W1183&lt;&gt;"",COUNTIF('Jalon + top _horaire passage'!A:A,W1183),0)+IF(X1183&lt;&gt;"",COUNTIF('Jalon + top _horaire passage'!A:A,X1183),0)+IF(Y1183&lt;&gt;"",COUNTIF('Jalon + top _horaire passage'!A:A,Y1183),0)+IF(AA1183&lt;&gt;"",COUNTIF('Jalon + top _horaire passage'!A:A,AA1183),0)+IF(AB1183&lt;&gt;"",COUNTIF('Jalon + top _horaire passage'!A:A,AB1183),0)+IF(AD1183&lt;&gt;"",COUNTIF('Jalon + top _horaire passage'!A:A,AD1183),0)</f>
        <v>0</v>
      </c>
    </row>
    <row r="1184" spans="1:44" x14ac:dyDescent="0.3">
      <c r="A1184" s="77" t="s">
        <v>6218</v>
      </c>
      <c r="B1184" s="159" t="s">
        <v>6219</v>
      </c>
      <c r="C1184" s="78" t="s">
        <v>16</v>
      </c>
      <c r="D1184" s="77" t="s">
        <v>42</v>
      </c>
      <c r="E1184" s="77" t="s">
        <v>6189</v>
      </c>
      <c r="F1184" s="77" t="s">
        <v>10023</v>
      </c>
      <c r="G1184" s="77" t="s">
        <v>11</v>
      </c>
      <c r="H1184" s="77" t="s">
        <v>44</v>
      </c>
      <c r="I1184" s="77" t="s">
        <v>17</v>
      </c>
      <c r="J1184" s="77" t="s">
        <v>237</v>
      </c>
      <c r="K1184" s="78" t="s">
        <v>18</v>
      </c>
      <c r="L1184" s="77" t="s">
        <v>98</v>
      </c>
      <c r="M1184" s="74" t="s">
        <v>12473</v>
      </c>
      <c r="N1184" s="74" t="s">
        <v>10986</v>
      </c>
      <c r="O1184" s="159"/>
      <c r="P1184" s="77"/>
      <c r="Q1184" s="77" t="s">
        <v>35</v>
      </c>
      <c r="R1184" s="77" t="s">
        <v>6218</v>
      </c>
      <c r="S1184" s="77"/>
      <c r="T1184" s="77" t="s">
        <v>9241</v>
      </c>
      <c r="U1184" s="77" t="s">
        <v>11074</v>
      </c>
      <c r="V1184" s="74" t="s">
        <v>216</v>
      </c>
      <c r="W1184" s="100"/>
      <c r="X1184" s="99"/>
      <c r="Y1184" s="99"/>
      <c r="Z1184" s="100"/>
      <c r="AA1184" s="99" t="s">
        <v>6192</v>
      </c>
      <c r="AB1184" s="99"/>
      <c r="AC1184" s="100" t="s">
        <v>6220</v>
      </c>
      <c r="AD1184" s="100" t="s">
        <v>6221</v>
      </c>
      <c r="AE1184" s="83"/>
      <c r="AF1184" s="54"/>
      <c r="AG1184" s="78" t="s">
        <v>12307</v>
      </c>
      <c r="AH1184" s="77" t="s">
        <v>20</v>
      </c>
      <c r="AI1184" s="77" t="s">
        <v>21</v>
      </c>
      <c r="AJ1184" s="77" t="s">
        <v>22</v>
      </c>
      <c r="AK1184" s="77" t="s">
        <v>23</v>
      </c>
      <c r="AL1184" s="77" t="s">
        <v>24</v>
      </c>
      <c r="AM1184" s="77" t="s">
        <v>25</v>
      </c>
      <c r="AN1184" s="77" t="s">
        <v>26</v>
      </c>
      <c r="AO1184" s="77" t="s">
        <v>27</v>
      </c>
      <c r="AP1184" s="77" t="s">
        <v>28</v>
      </c>
      <c r="AQ1184" s="77"/>
      <c r="AR1184" s="79">
        <f>COUNTIF('Jalon + top _horaire passage'!A:A,A1184)+IF(W1184&lt;&gt;"",COUNTIF('Jalon + top _horaire passage'!A:A,W1184),0)+IF(X1184&lt;&gt;"",COUNTIF('Jalon + top _horaire passage'!A:A,X1184),0)+IF(Y1184&lt;&gt;"",COUNTIF('Jalon + top _horaire passage'!A:A,Y1184),0)+IF(AA1184&lt;&gt;"",COUNTIF('Jalon + top _horaire passage'!A:A,AA1184),0)+IF(AB1184&lt;&gt;"",COUNTIF('Jalon + top _horaire passage'!A:A,AB1184),0)+IF(AD1184&lt;&gt;"",COUNTIF('Jalon + top _horaire passage'!A:A,AD1184),0)</f>
        <v>0</v>
      </c>
    </row>
    <row r="1185" spans="1:44" x14ac:dyDescent="0.3">
      <c r="A1185" s="77" t="s">
        <v>6222</v>
      </c>
      <c r="B1185" s="159" t="s">
        <v>12</v>
      </c>
      <c r="C1185" s="78" t="s">
        <v>16</v>
      </c>
      <c r="D1185" s="77" t="s">
        <v>9</v>
      </c>
      <c r="E1185" s="77" t="s">
        <v>6189</v>
      </c>
      <c r="F1185" s="77" t="s">
        <v>10023</v>
      </c>
      <c r="G1185" s="77" t="s">
        <v>11</v>
      </c>
      <c r="H1185" s="77" t="s">
        <v>44</v>
      </c>
      <c r="I1185" s="77" t="s">
        <v>17</v>
      </c>
      <c r="J1185" s="77" t="s">
        <v>19</v>
      </c>
      <c r="K1185" s="78" t="s">
        <v>18</v>
      </c>
      <c r="L1185" s="77" t="s">
        <v>15</v>
      </c>
      <c r="M1185" s="74" t="s">
        <v>12473</v>
      </c>
      <c r="N1185" s="74" t="s">
        <v>10986</v>
      </c>
      <c r="O1185" s="159"/>
      <c r="P1185" s="77" t="s">
        <v>6223</v>
      </c>
      <c r="Q1185" s="77" t="s">
        <v>35</v>
      </c>
      <c r="R1185" s="77" t="s">
        <v>6222</v>
      </c>
      <c r="S1185" s="77"/>
      <c r="T1185" s="77"/>
      <c r="U1185" s="77" t="s">
        <v>11074</v>
      </c>
      <c r="V1185" s="74" t="s">
        <v>216</v>
      </c>
      <c r="W1185" s="100"/>
      <c r="X1185" s="99"/>
      <c r="Y1185" s="99"/>
      <c r="Z1185" s="100"/>
      <c r="AA1185" s="99" t="s">
        <v>6192</v>
      </c>
      <c r="AB1185" s="99"/>
      <c r="AC1185" s="100" t="s">
        <v>6224</v>
      </c>
      <c r="AD1185" s="100" t="s">
        <v>6225</v>
      </c>
      <c r="AE1185" s="83"/>
      <c r="AF1185" s="54"/>
      <c r="AG1185" s="78" t="s">
        <v>12307</v>
      </c>
      <c r="AH1185" s="77" t="s">
        <v>20</v>
      </c>
      <c r="AI1185" s="77" t="s">
        <v>21</v>
      </c>
      <c r="AJ1185" s="77" t="s">
        <v>22</v>
      </c>
      <c r="AK1185" s="77" t="s">
        <v>23</v>
      </c>
      <c r="AL1185" s="77" t="s">
        <v>24</v>
      </c>
      <c r="AM1185" s="77" t="s">
        <v>25</v>
      </c>
      <c r="AN1185" s="77" t="s">
        <v>26</v>
      </c>
      <c r="AO1185" s="77" t="s">
        <v>27</v>
      </c>
      <c r="AP1185" s="77" t="s">
        <v>28</v>
      </c>
      <c r="AQ1185" s="77"/>
      <c r="AR1185" s="79">
        <f>COUNTIF('Jalon + top _horaire passage'!A:A,A1185)+IF(W1185&lt;&gt;"",COUNTIF('Jalon + top _horaire passage'!A:A,W1185),0)+IF(X1185&lt;&gt;"",COUNTIF('Jalon + top _horaire passage'!A:A,X1185),0)+IF(Y1185&lt;&gt;"",COUNTIF('Jalon + top _horaire passage'!A:A,Y1185),0)+IF(AA1185&lt;&gt;"",COUNTIF('Jalon + top _horaire passage'!A:A,AA1185),0)+IF(AB1185&lt;&gt;"",COUNTIF('Jalon + top _horaire passage'!A:A,AB1185),0)+IF(AD1185&lt;&gt;"",COUNTIF('Jalon + top _horaire passage'!A:A,AD1185),0)</f>
        <v>0</v>
      </c>
    </row>
    <row r="1186" spans="1:44" x14ac:dyDescent="0.3">
      <c r="A1186" s="77" t="s">
        <v>6226</v>
      </c>
      <c r="B1186" s="159" t="s">
        <v>12</v>
      </c>
      <c r="C1186" s="78" t="s">
        <v>16</v>
      </c>
      <c r="D1186" s="77" t="s">
        <v>9</v>
      </c>
      <c r="E1186" s="77" t="s">
        <v>6189</v>
      </c>
      <c r="F1186" s="77" t="s">
        <v>10023</v>
      </c>
      <c r="G1186" s="77" t="s">
        <v>11</v>
      </c>
      <c r="H1186" s="77" t="s">
        <v>44</v>
      </c>
      <c r="I1186" s="77" t="s">
        <v>17</v>
      </c>
      <c r="J1186" s="77" t="s">
        <v>237</v>
      </c>
      <c r="K1186" s="78" t="s">
        <v>18</v>
      </c>
      <c r="L1186" s="77" t="s">
        <v>98</v>
      </c>
      <c r="M1186" s="74" t="s">
        <v>12473</v>
      </c>
      <c r="N1186" s="74" t="s">
        <v>10986</v>
      </c>
      <c r="O1186" s="159"/>
      <c r="P1186" s="77" t="s">
        <v>6227</v>
      </c>
      <c r="Q1186" s="77" t="s">
        <v>35</v>
      </c>
      <c r="R1186" s="77" t="s">
        <v>6226</v>
      </c>
      <c r="S1186" s="77"/>
      <c r="T1186" s="77" t="s">
        <v>9241</v>
      </c>
      <c r="U1186" s="77" t="s">
        <v>11074</v>
      </c>
      <c r="V1186" s="74" t="s">
        <v>216</v>
      </c>
      <c r="W1186" s="100"/>
      <c r="X1186" s="99"/>
      <c r="Y1186" s="99"/>
      <c r="Z1186" s="100"/>
      <c r="AA1186" s="99" t="s">
        <v>6192</v>
      </c>
      <c r="AB1186" s="99"/>
      <c r="AC1186" s="100" t="s">
        <v>6228</v>
      </c>
      <c r="AD1186" s="100" t="s">
        <v>6229</v>
      </c>
      <c r="AE1186" s="83"/>
      <c r="AF1186" s="54"/>
      <c r="AG1186" s="78" t="s">
        <v>12307</v>
      </c>
      <c r="AH1186" s="77" t="s">
        <v>20</v>
      </c>
      <c r="AI1186" s="77" t="s">
        <v>21</v>
      </c>
      <c r="AJ1186" s="77" t="s">
        <v>22</v>
      </c>
      <c r="AK1186" s="77" t="s">
        <v>23</v>
      </c>
      <c r="AL1186" s="77" t="s">
        <v>24</v>
      </c>
      <c r="AM1186" s="77" t="s">
        <v>25</v>
      </c>
      <c r="AN1186" s="77" t="s">
        <v>26</v>
      </c>
      <c r="AO1186" s="77" t="s">
        <v>27</v>
      </c>
      <c r="AP1186" s="77" t="s">
        <v>28</v>
      </c>
      <c r="AQ1186" s="77"/>
      <c r="AR1186" s="79">
        <f>COUNTIF('Jalon + top _horaire passage'!A:A,A1186)+IF(W1186&lt;&gt;"",COUNTIF('Jalon + top _horaire passage'!A:A,W1186),0)+IF(X1186&lt;&gt;"",COUNTIF('Jalon + top _horaire passage'!A:A,X1186),0)+IF(Y1186&lt;&gt;"",COUNTIF('Jalon + top _horaire passage'!A:A,Y1186),0)+IF(AA1186&lt;&gt;"",COUNTIF('Jalon + top _horaire passage'!A:A,AA1186),0)+IF(AB1186&lt;&gt;"",COUNTIF('Jalon + top _horaire passage'!A:A,AB1186),0)+IF(AD1186&lt;&gt;"",COUNTIF('Jalon + top _horaire passage'!A:A,AD1186),0)</f>
        <v>0</v>
      </c>
    </row>
    <row r="1187" spans="1:44" x14ac:dyDescent="0.3">
      <c r="A1187" s="77" t="s">
        <v>6230</v>
      </c>
      <c r="B1187" s="159" t="s">
        <v>12</v>
      </c>
      <c r="C1187" s="78" t="s">
        <v>16</v>
      </c>
      <c r="D1187" s="77" t="s">
        <v>9</v>
      </c>
      <c r="E1187" s="77" t="s">
        <v>6189</v>
      </c>
      <c r="F1187" s="77" t="s">
        <v>10023</v>
      </c>
      <c r="G1187" s="77" t="s">
        <v>11</v>
      </c>
      <c r="H1187" s="77" t="s">
        <v>44</v>
      </c>
      <c r="I1187" s="77" t="s">
        <v>17</v>
      </c>
      <c r="J1187" s="77" t="s">
        <v>237</v>
      </c>
      <c r="K1187" s="78" t="s">
        <v>18</v>
      </c>
      <c r="L1187" s="77" t="s">
        <v>98</v>
      </c>
      <c r="M1187" s="74" t="s">
        <v>12473</v>
      </c>
      <c r="N1187" s="74" t="s">
        <v>10986</v>
      </c>
      <c r="O1187" s="159"/>
      <c r="P1187" s="77" t="s">
        <v>6204</v>
      </c>
      <c r="Q1187" s="77" t="s">
        <v>35</v>
      </c>
      <c r="R1187" s="77" t="s">
        <v>6230</v>
      </c>
      <c r="S1187" s="77"/>
      <c r="T1187" s="77" t="s">
        <v>9241</v>
      </c>
      <c r="U1187" s="77" t="s">
        <v>11074</v>
      </c>
      <c r="V1187" s="74" t="s">
        <v>216</v>
      </c>
      <c r="W1187" s="100"/>
      <c r="X1187" s="99"/>
      <c r="Y1187" s="99"/>
      <c r="Z1187" s="100"/>
      <c r="AA1187" s="99" t="s">
        <v>6192</v>
      </c>
      <c r="AB1187" s="99"/>
      <c r="AC1187" s="100" t="s">
        <v>6231</v>
      </c>
      <c r="AD1187" s="100" t="s">
        <v>6232</v>
      </c>
      <c r="AE1187" s="83"/>
      <c r="AF1187" s="54"/>
      <c r="AG1187" s="78" t="s">
        <v>12307</v>
      </c>
      <c r="AH1187" s="77" t="s">
        <v>20</v>
      </c>
      <c r="AI1187" s="77" t="s">
        <v>21</v>
      </c>
      <c r="AJ1187" s="77" t="s">
        <v>22</v>
      </c>
      <c r="AK1187" s="77" t="s">
        <v>23</v>
      </c>
      <c r="AL1187" s="77" t="s">
        <v>24</v>
      </c>
      <c r="AM1187" s="77" t="s">
        <v>25</v>
      </c>
      <c r="AN1187" s="77" t="s">
        <v>26</v>
      </c>
      <c r="AO1187" s="77" t="s">
        <v>27</v>
      </c>
      <c r="AP1187" s="77" t="s">
        <v>28</v>
      </c>
      <c r="AQ1187" s="77"/>
      <c r="AR1187" s="79">
        <f>COUNTIF('Jalon + top _horaire passage'!A:A,A1187)+IF(W1187&lt;&gt;"",COUNTIF('Jalon + top _horaire passage'!A:A,W1187),0)+IF(X1187&lt;&gt;"",COUNTIF('Jalon + top _horaire passage'!A:A,X1187),0)+IF(Y1187&lt;&gt;"",COUNTIF('Jalon + top _horaire passage'!A:A,Y1187),0)+IF(AA1187&lt;&gt;"",COUNTIF('Jalon + top _horaire passage'!A:A,AA1187),0)+IF(AB1187&lt;&gt;"",COUNTIF('Jalon + top _horaire passage'!A:A,AB1187),0)+IF(AD1187&lt;&gt;"",COUNTIF('Jalon + top _horaire passage'!A:A,AD1187),0)</f>
        <v>0</v>
      </c>
    </row>
    <row r="1188" spans="1:44" x14ac:dyDescent="0.3">
      <c r="A1188" s="77" t="s">
        <v>6233</v>
      </c>
      <c r="B1188" s="159" t="s">
        <v>12</v>
      </c>
      <c r="C1188" s="78" t="s">
        <v>16</v>
      </c>
      <c r="D1188" s="77" t="s">
        <v>9</v>
      </c>
      <c r="E1188" s="77" t="s">
        <v>6189</v>
      </c>
      <c r="F1188" s="77" t="s">
        <v>10023</v>
      </c>
      <c r="G1188" s="77" t="s">
        <v>11</v>
      </c>
      <c r="H1188" s="77" t="s">
        <v>44</v>
      </c>
      <c r="I1188" s="77" t="s">
        <v>17</v>
      </c>
      <c r="J1188" s="77" t="s">
        <v>237</v>
      </c>
      <c r="K1188" s="78" t="s">
        <v>18</v>
      </c>
      <c r="L1188" s="77" t="s">
        <v>98</v>
      </c>
      <c r="M1188" s="74" t="s">
        <v>12473</v>
      </c>
      <c r="N1188" s="74" t="s">
        <v>10986</v>
      </c>
      <c r="O1188" s="159" t="s">
        <v>12470</v>
      </c>
      <c r="P1188" s="77" t="s">
        <v>6234</v>
      </c>
      <c r="Q1188" s="77" t="s">
        <v>35</v>
      </c>
      <c r="R1188" s="77" t="s">
        <v>6233</v>
      </c>
      <c r="S1188" s="77"/>
      <c r="T1188" s="77" t="s">
        <v>9241</v>
      </c>
      <c r="U1188" s="77" t="s">
        <v>11074</v>
      </c>
      <c r="V1188" s="74" t="s">
        <v>216</v>
      </c>
      <c r="W1188" s="100"/>
      <c r="X1188" s="99"/>
      <c r="Y1188" s="99"/>
      <c r="Z1188" s="100"/>
      <c r="AA1188" s="99" t="s">
        <v>6192</v>
      </c>
      <c r="AB1188" s="99"/>
      <c r="AC1188" s="100" t="s">
        <v>6235</v>
      </c>
      <c r="AD1188" s="100" t="s">
        <v>6236</v>
      </c>
      <c r="AE1188" s="83"/>
      <c r="AF1188" s="54"/>
      <c r="AG1188" s="78" t="s">
        <v>12307</v>
      </c>
      <c r="AH1188" s="77" t="s">
        <v>20</v>
      </c>
      <c r="AI1188" s="77" t="s">
        <v>21</v>
      </c>
      <c r="AJ1188" s="77" t="s">
        <v>22</v>
      </c>
      <c r="AK1188" s="77" t="s">
        <v>23</v>
      </c>
      <c r="AL1188" s="77" t="s">
        <v>24</v>
      </c>
      <c r="AM1188" s="77" t="s">
        <v>25</v>
      </c>
      <c r="AN1188" s="77" t="s">
        <v>26</v>
      </c>
      <c r="AO1188" s="77" t="s">
        <v>27</v>
      </c>
      <c r="AP1188" s="77" t="s">
        <v>28</v>
      </c>
      <c r="AQ1188" s="77"/>
      <c r="AR1188" s="79">
        <f>COUNTIF('Jalon + top _horaire passage'!A:A,A1188)+IF(W1188&lt;&gt;"",COUNTIF('Jalon + top _horaire passage'!A:A,W1188),0)+IF(X1188&lt;&gt;"",COUNTIF('Jalon + top _horaire passage'!A:A,X1188),0)+IF(Y1188&lt;&gt;"",COUNTIF('Jalon + top _horaire passage'!A:A,Y1188),0)+IF(AA1188&lt;&gt;"",COUNTIF('Jalon + top _horaire passage'!A:A,AA1188),0)+IF(AB1188&lt;&gt;"",COUNTIF('Jalon + top _horaire passage'!A:A,AB1188),0)+IF(AD1188&lt;&gt;"",COUNTIF('Jalon + top _horaire passage'!A:A,AD1188),0)</f>
        <v>0</v>
      </c>
    </row>
    <row r="1189" spans="1:44" x14ac:dyDescent="0.3">
      <c r="A1189" s="77" t="s">
        <v>6237</v>
      </c>
      <c r="B1189" s="159" t="s">
        <v>12</v>
      </c>
      <c r="C1189" s="78" t="s">
        <v>16</v>
      </c>
      <c r="D1189" s="77" t="s">
        <v>9</v>
      </c>
      <c r="E1189" s="77" t="s">
        <v>6189</v>
      </c>
      <c r="F1189" s="77" t="s">
        <v>10023</v>
      </c>
      <c r="G1189" s="77" t="s">
        <v>11</v>
      </c>
      <c r="H1189" s="77" t="s">
        <v>44</v>
      </c>
      <c r="I1189" s="77" t="s">
        <v>17</v>
      </c>
      <c r="J1189" s="77" t="s">
        <v>237</v>
      </c>
      <c r="K1189" s="78" t="s">
        <v>18</v>
      </c>
      <c r="L1189" s="77" t="s">
        <v>98</v>
      </c>
      <c r="M1189" s="74" t="s">
        <v>12473</v>
      </c>
      <c r="N1189" s="74" t="s">
        <v>10986</v>
      </c>
      <c r="O1189" s="159"/>
      <c r="P1189" s="77" t="s">
        <v>6234</v>
      </c>
      <c r="Q1189" s="77" t="s">
        <v>35</v>
      </c>
      <c r="R1189" s="77" t="s">
        <v>6237</v>
      </c>
      <c r="S1189" s="77"/>
      <c r="T1189" s="77" t="s">
        <v>9241</v>
      </c>
      <c r="U1189" s="77" t="s">
        <v>11074</v>
      </c>
      <c r="V1189" s="74" t="s">
        <v>216</v>
      </c>
      <c r="W1189" s="100"/>
      <c r="X1189" s="99"/>
      <c r="Y1189" s="99"/>
      <c r="Z1189" s="100"/>
      <c r="AA1189" s="99" t="s">
        <v>6192</v>
      </c>
      <c r="AB1189" s="99"/>
      <c r="AC1189" s="100" t="s">
        <v>6238</v>
      </c>
      <c r="AD1189" s="100" t="s">
        <v>6239</v>
      </c>
      <c r="AE1189" s="83"/>
      <c r="AF1189" s="54"/>
      <c r="AG1189" s="78" t="s">
        <v>12307</v>
      </c>
      <c r="AH1189" s="77" t="s">
        <v>20</v>
      </c>
      <c r="AI1189" s="77" t="s">
        <v>21</v>
      </c>
      <c r="AJ1189" s="77" t="s">
        <v>22</v>
      </c>
      <c r="AK1189" s="77" t="s">
        <v>23</v>
      </c>
      <c r="AL1189" s="77" t="s">
        <v>24</v>
      </c>
      <c r="AM1189" s="77" t="s">
        <v>25</v>
      </c>
      <c r="AN1189" s="77" t="s">
        <v>26</v>
      </c>
      <c r="AO1189" s="77" t="s">
        <v>27</v>
      </c>
      <c r="AP1189" s="77" t="s">
        <v>28</v>
      </c>
      <c r="AQ1189" s="77"/>
      <c r="AR1189" s="79">
        <f>COUNTIF('Jalon + top _horaire passage'!A:A,A1189)+IF(W1189&lt;&gt;"",COUNTIF('Jalon + top _horaire passage'!A:A,W1189),0)+IF(X1189&lt;&gt;"",COUNTIF('Jalon + top _horaire passage'!A:A,X1189),0)+IF(Y1189&lt;&gt;"",COUNTIF('Jalon + top _horaire passage'!A:A,Y1189),0)+IF(AA1189&lt;&gt;"",COUNTIF('Jalon + top _horaire passage'!A:A,AA1189),0)+IF(AB1189&lt;&gt;"",COUNTIF('Jalon + top _horaire passage'!A:A,AB1189),0)+IF(AD1189&lt;&gt;"",COUNTIF('Jalon + top _horaire passage'!A:A,AD1189),0)</f>
        <v>0</v>
      </c>
    </row>
    <row r="1190" spans="1:44" x14ac:dyDescent="0.3">
      <c r="A1190" s="77" t="s">
        <v>6240</v>
      </c>
      <c r="B1190" s="159" t="s">
        <v>6241</v>
      </c>
      <c r="C1190" s="78" t="s">
        <v>16</v>
      </c>
      <c r="D1190" s="77" t="s">
        <v>42</v>
      </c>
      <c r="E1190" s="77" t="s">
        <v>6189</v>
      </c>
      <c r="F1190" s="77" t="s">
        <v>10023</v>
      </c>
      <c r="G1190" s="77" t="s">
        <v>11</v>
      </c>
      <c r="H1190" s="77" t="s">
        <v>44</v>
      </c>
      <c r="I1190" s="77" t="s">
        <v>17</v>
      </c>
      <c r="J1190" s="77" t="s">
        <v>237</v>
      </c>
      <c r="K1190" s="78" t="s">
        <v>18</v>
      </c>
      <c r="L1190" s="77" t="s">
        <v>98</v>
      </c>
      <c r="M1190" s="74" t="s">
        <v>12473</v>
      </c>
      <c r="N1190" s="74" t="s">
        <v>10986</v>
      </c>
      <c r="O1190" s="159"/>
      <c r="P1190" s="77"/>
      <c r="Q1190" s="77" t="s">
        <v>35</v>
      </c>
      <c r="R1190" s="77" t="s">
        <v>6240</v>
      </c>
      <c r="S1190" s="77"/>
      <c r="T1190" s="77" t="s">
        <v>9241</v>
      </c>
      <c r="U1190" s="77" t="s">
        <v>11074</v>
      </c>
      <c r="V1190" s="74" t="s">
        <v>216</v>
      </c>
      <c r="W1190" s="100"/>
      <c r="X1190" s="99"/>
      <c r="Y1190" s="99"/>
      <c r="Z1190" s="100"/>
      <c r="AA1190" s="99" t="s">
        <v>6192</v>
      </c>
      <c r="AB1190" s="99"/>
      <c r="AC1190" s="100" t="s">
        <v>6242</v>
      </c>
      <c r="AD1190" s="100" t="s">
        <v>6243</v>
      </c>
      <c r="AE1190" s="83"/>
      <c r="AF1190" s="54"/>
      <c r="AG1190" s="78" t="s">
        <v>12307</v>
      </c>
      <c r="AH1190" s="77" t="s">
        <v>20</v>
      </c>
      <c r="AI1190" s="77" t="s">
        <v>21</v>
      </c>
      <c r="AJ1190" s="77" t="s">
        <v>22</v>
      </c>
      <c r="AK1190" s="77" t="s">
        <v>23</v>
      </c>
      <c r="AL1190" s="77" t="s">
        <v>24</v>
      </c>
      <c r="AM1190" s="77" t="s">
        <v>25</v>
      </c>
      <c r="AN1190" s="77" t="s">
        <v>26</v>
      </c>
      <c r="AO1190" s="77" t="s">
        <v>27</v>
      </c>
      <c r="AP1190" s="77" t="s">
        <v>28</v>
      </c>
      <c r="AQ1190" s="77"/>
      <c r="AR1190" s="79">
        <f>COUNTIF('Jalon + top _horaire passage'!A:A,A1190)+IF(W1190&lt;&gt;"",COUNTIF('Jalon + top _horaire passage'!A:A,W1190),0)+IF(X1190&lt;&gt;"",COUNTIF('Jalon + top _horaire passage'!A:A,X1190),0)+IF(Y1190&lt;&gt;"",COUNTIF('Jalon + top _horaire passage'!A:A,Y1190),0)+IF(AA1190&lt;&gt;"",COUNTIF('Jalon + top _horaire passage'!A:A,AA1190),0)+IF(AB1190&lt;&gt;"",COUNTIF('Jalon + top _horaire passage'!A:A,AB1190),0)+IF(AD1190&lt;&gt;"",COUNTIF('Jalon + top _horaire passage'!A:A,AD1190),0)</f>
        <v>0</v>
      </c>
    </row>
    <row r="1191" spans="1:44" x14ac:dyDescent="0.3">
      <c r="A1191" s="77" t="s">
        <v>6245</v>
      </c>
      <c r="B1191" s="159" t="s">
        <v>12627</v>
      </c>
      <c r="C1191" s="78" t="s">
        <v>829</v>
      </c>
      <c r="D1191" s="77" t="s">
        <v>42</v>
      </c>
      <c r="E1191" s="77" t="s">
        <v>6244</v>
      </c>
      <c r="F1191" s="77" t="s">
        <v>12350</v>
      </c>
      <c r="G1191" s="77" t="s">
        <v>12351</v>
      </c>
      <c r="H1191" s="77" t="s">
        <v>44</v>
      </c>
      <c r="I1191" s="77" t="s">
        <v>221</v>
      </c>
      <c r="J1191" s="77" t="s">
        <v>19</v>
      </c>
      <c r="K1191" s="78" t="s">
        <v>34</v>
      </c>
      <c r="L1191" s="77" t="s">
        <v>15</v>
      </c>
      <c r="M1191" s="74" t="s">
        <v>12473</v>
      </c>
      <c r="N1191" s="74" t="s">
        <v>13</v>
      </c>
      <c r="O1191" s="159"/>
      <c r="P1191" s="77" t="s">
        <v>6246</v>
      </c>
      <c r="Q1191" s="77" t="s">
        <v>35</v>
      </c>
      <c r="R1191" s="77" t="s">
        <v>6245</v>
      </c>
      <c r="S1191" s="77"/>
      <c r="T1191" s="77"/>
      <c r="U1191" s="77" t="s">
        <v>11049</v>
      </c>
      <c r="V1191" s="74" t="s">
        <v>216</v>
      </c>
      <c r="W1191" s="100"/>
      <c r="X1191" s="99"/>
      <c r="Y1191" s="99"/>
      <c r="Z1191" s="100"/>
      <c r="AA1191" s="99" t="s">
        <v>6249</v>
      </c>
      <c r="AB1191" s="99"/>
      <c r="AC1191" s="100" t="s">
        <v>6247</v>
      </c>
      <c r="AD1191" s="100" t="s">
        <v>6248</v>
      </c>
      <c r="AE1191" s="83"/>
      <c r="AF1191" s="54"/>
      <c r="AG1191" s="78" t="s">
        <v>12307</v>
      </c>
      <c r="AH1191" s="77" t="s">
        <v>222</v>
      </c>
      <c r="AI1191" s="77" t="s">
        <v>830</v>
      </c>
      <c r="AJ1191" s="77" t="s">
        <v>831</v>
      </c>
      <c r="AK1191" s="77" t="s">
        <v>832</v>
      </c>
      <c r="AL1191" s="77" t="s">
        <v>833</v>
      </c>
      <c r="AM1191" s="77" t="s">
        <v>227</v>
      </c>
      <c r="AN1191" s="77" t="s">
        <v>834</v>
      </c>
      <c r="AO1191" s="77" t="s">
        <v>835</v>
      </c>
      <c r="AP1191" s="77" t="s">
        <v>836</v>
      </c>
      <c r="AQ1191" s="77"/>
      <c r="AR1191" s="79">
        <f>COUNTIF('Jalon + top _horaire passage'!A:A,A1191)+IF(W1191&lt;&gt;"",COUNTIF('Jalon + top _horaire passage'!A:A,W1191),0)+IF(X1191&lt;&gt;"",COUNTIF('Jalon + top _horaire passage'!A:A,X1191),0)+IF(Y1191&lt;&gt;"",COUNTIF('Jalon + top _horaire passage'!A:A,Y1191),0)+IF(AA1191&lt;&gt;"",COUNTIF('Jalon + top _horaire passage'!A:A,AA1191),0)+IF(AB1191&lt;&gt;"",COUNTIF('Jalon + top _horaire passage'!A:A,AB1191),0)+IF(AD1191&lt;&gt;"",COUNTIF('Jalon + top _horaire passage'!A:A,AD1191),0)</f>
        <v>0</v>
      </c>
    </row>
    <row r="1192" spans="1:44" x14ac:dyDescent="0.3">
      <c r="A1192" s="77" t="s">
        <v>6251</v>
      </c>
      <c r="B1192" s="159" t="s">
        <v>12</v>
      </c>
      <c r="C1192" s="78" t="s">
        <v>16</v>
      </c>
      <c r="D1192" s="77" t="s">
        <v>42</v>
      </c>
      <c r="E1192" s="77" t="s">
        <v>6250</v>
      </c>
      <c r="F1192" s="77" t="s">
        <v>10023</v>
      </c>
      <c r="G1192" s="77" t="s">
        <v>11</v>
      </c>
      <c r="H1192" s="77" t="s">
        <v>44</v>
      </c>
      <c r="I1192" s="77" t="s">
        <v>17</v>
      </c>
      <c r="J1192" s="77" t="s">
        <v>571</v>
      </c>
      <c r="K1192" s="78" t="s">
        <v>34</v>
      </c>
      <c r="L1192" s="77" t="s">
        <v>98</v>
      </c>
      <c r="M1192" s="74" t="s">
        <v>12473</v>
      </c>
      <c r="N1192" s="74" t="s">
        <v>13</v>
      </c>
      <c r="O1192" s="159" t="s">
        <v>12470</v>
      </c>
      <c r="P1192" s="77" t="s">
        <v>6191</v>
      </c>
      <c r="Q1192" s="77" t="s">
        <v>35</v>
      </c>
      <c r="R1192" s="77" t="s">
        <v>6251</v>
      </c>
      <c r="S1192" s="77"/>
      <c r="T1192" s="77" t="s">
        <v>9241</v>
      </c>
      <c r="U1192" s="77" t="s">
        <v>11039</v>
      </c>
      <c r="V1192" s="74" t="s">
        <v>431</v>
      </c>
      <c r="W1192" s="100"/>
      <c r="X1192" s="99"/>
      <c r="Y1192" s="99"/>
      <c r="Z1192" s="100"/>
      <c r="AA1192" s="99" t="s">
        <v>6254</v>
      </c>
      <c r="AB1192" s="99"/>
      <c r="AC1192" s="100" t="s">
        <v>6252</v>
      </c>
      <c r="AD1192" s="100" t="s">
        <v>6253</v>
      </c>
      <c r="AE1192" s="83"/>
      <c r="AF1192" s="54"/>
      <c r="AG1192" s="78" t="s">
        <v>10992</v>
      </c>
      <c r="AH1192" s="77" t="s">
        <v>20</v>
      </c>
      <c r="AI1192" s="77" t="s">
        <v>21</v>
      </c>
      <c r="AJ1192" s="77" t="s">
        <v>22</v>
      </c>
      <c r="AK1192" s="77" t="s">
        <v>23</v>
      </c>
      <c r="AL1192" s="77" t="s">
        <v>24</v>
      </c>
      <c r="AM1192" s="77" t="s">
        <v>25</v>
      </c>
      <c r="AN1192" s="77" t="s">
        <v>26</v>
      </c>
      <c r="AO1192" s="77" t="s">
        <v>27</v>
      </c>
      <c r="AP1192" s="77" t="s">
        <v>28</v>
      </c>
      <c r="AQ1192" s="77"/>
      <c r="AR1192" s="79">
        <f>COUNTIF('Jalon + top _horaire passage'!A:A,A1192)+IF(W1192&lt;&gt;"",COUNTIF('Jalon + top _horaire passage'!A:A,W1192),0)+IF(X1192&lt;&gt;"",COUNTIF('Jalon + top _horaire passage'!A:A,X1192),0)+IF(Y1192&lt;&gt;"",COUNTIF('Jalon + top _horaire passage'!A:A,Y1192),0)+IF(AA1192&lt;&gt;"",COUNTIF('Jalon + top _horaire passage'!A:A,AA1192),0)+IF(AB1192&lt;&gt;"",COUNTIF('Jalon + top _horaire passage'!A:A,AB1192),0)+IF(AD1192&lt;&gt;"",COUNTIF('Jalon + top _horaire passage'!A:A,AD1192),0)</f>
        <v>0</v>
      </c>
    </row>
    <row r="1193" spans="1:44" x14ac:dyDescent="0.3">
      <c r="A1193" s="77" t="s">
        <v>6255</v>
      </c>
      <c r="B1193" s="159" t="s">
        <v>12</v>
      </c>
      <c r="C1193" s="78" t="s">
        <v>16</v>
      </c>
      <c r="D1193" s="77" t="s">
        <v>42</v>
      </c>
      <c r="E1193" s="77" t="s">
        <v>6250</v>
      </c>
      <c r="F1193" s="77" t="s">
        <v>10023</v>
      </c>
      <c r="G1193" s="77" t="s">
        <v>11</v>
      </c>
      <c r="H1193" s="77" t="s">
        <v>44</v>
      </c>
      <c r="I1193" s="77" t="s">
        <v>17</v>
      </c>
      <c r="J1193" s="77" t="s">
        <v>571</v>
      </c>
      <c r="K1193" s="78" t="s">
        <v>34</v>
      </c>
      <c r="L1193" s="77" t="s">
        <v>98</v>
      </c>
      <c r="M1193" s="74" t="s">
        <v>12473</v>
      </c>
      <c r="N1193" s="74" t="s">
        <v>13</v>
      </c>
      <c r="O1193" s="159"/>
      <c r="P1193" s="77" t="s">
        <v>6196</v>
      </c>
      <c r="Q1193" s="77" t="s">
        <v>35</v>
      </c>
      <c r="R1193" s="77" t="s">
        <v>6255</v>
      </c>
      <c r="S1193" s="77"/>
      <c r="T1193" s="77" t="s">
        <v>9241</v>
      </c>
      <c r="U1193" s="77" t="s">
        <v>11039</v>
      </c>
      <c r="V1193" s="74" t="s">
        <v>431</v>
      </c>
      <c r="W1193" s="100"/>
      <c r="X1193" s="99"/>
      <c r="Y1193" s="99"/>
      <c r="Z1193" s="100"/>
      <c r="AA1193" s="99" t="s">
        <v>6254</v>
      </c>
      <c r="AB1193" s="99"/>
      <c r="AC1193" s="100" t="s">
        <v>6256</v>
      </c>
      <c r="AD1193" s="100" t="s">
        <v>6257</v>
      </c>
      <c r="AE1193" s="83"/>
      <c r="AF1193" s="54"/>
      <c r="AG1193" s="78" t="s">
        <v>10992</v>
      </c>
      <c r="AH1193" s="77" t="s">
        <v>20</v>
      </c>
      <c r="AI1193" s="77" t="s">
        <v>21</v>
      </c>
      <c r="AJ1193" s="77" t="s">
        <v>22</v>
      </c>
      <c r="AK1193" s="77" t="s">
        <v>23</v>
      </c>
      <c r="AL1193" s="77" t="s">
        <v>24</v>
      </c>
      <c r="AM1193" s="77" t="s">
        <v>25</v>
      </c>
      <c r="AN1193" s="77" t="s">
        <v>26</v>
      </c>
      <c r="AO1193" s="77" t="s">
        <v>27</v>
      </c>
      <c r="AP1193" s="77" t="s">
        <v>28</v>
      </c>
      <c r="AQ1193" s="77"/>
      <c r="AR1193" s="79">
        <f>COUNTIF('Jalon + top _horaire passage'!A:A,A1193)+IF(W1193&lt;&gt;"",COUNTIF('Jalon + top _horaire passage'!A:A,W1193),0)+IF(X1193&lt;&gt;"",COUNTIF('Jalon + top _horaire passage'!A:A,X1193),0)+IF(Y1193&lt;&gt;"",COUNTIF('Jalon + top _horaire passage'!A:A,Y1193),0)+IF(AA1193&lt;&gt;"",COUNTIF('Jalon + top _horaire passage'!A:A,AA1193),0)+IF(AB1193&lt;&gt;"",COUNTIF('Jalon + top _horaire passage'!A:A,AB1193),0)+IF(AD1193&lt;&gt;"",COUNTIF('Jalon + top _horaire passage'!A:A,AD1193),0)</f>
        <v>0</v>
      </c>
    </row>
    <row r="1194" spans="1:44" x14ac:dyDescent="0.3">
      <c r="A1194" s="77" t="s">
        <v>6258</v>
      </c>
      <c r="B1194" s="159" t="s">
        <v>12</v>
      </c>
      <c r="C1194" s="78" t="s">
        <v>16</v>
      </c>
      <c r="D1194" s="77" t="s">
        <v>42</v>
      </c>
      <c r="E1194" s="77" t="s">
        <v>6250</v>
      </c>
      <c r="F1194" s="77" t="s">
        <v>10023</v>
      </c>
      <c r="G1194" s="77" t="s">
        <v>11</v>
      </c>
      <c r="H1194" s="77" t="s">
        <v>44</v>
      </c>
      <c r="I1194" s="77" t="s">
        <v>17</v>
      </c>
      <c r="J1194" s="77" t="s">
        <v>571</v>
      </c>
      <c r="K1194" s="78" t="s">
        <v>34</v>
      </c>
      <c r="L1194" s="77" t="s">
        <v>98</v>
      </c>
      <c r="M1194" s="74" t="s">
        <v>12473</v>
      </c>
      <c r="N1194" s="74" t="s">
        <v>13</v>
      </c>
      <c r="O1194" s="159"/>
      <c r="P1194" s="77" t="s">
        <v>6204</v>
      </c>
      <c r="Q1194" s="77" t="s">
        <v>35</v>
      </c>
      <c r="R1194" s="77" t="s">
        <v>6258</v>
      </c>
      <c r="S1194" s="77"/>
      <c r="T1194" s="77" t="s">
        <v>9241</v>
      </c>
      <c r="U1194" s="77" t="s">
        <v>11039</v>
      </c>
      <c r="V1194" s="74" t="s">
        <v>431</v>
      </c>
      <c r="W1194" s="100"/>
      <c r="X1194" s="99"/>
      <c r="Y1194" s="99"/>
      <c r="Z1194" s="100"/>
      <c r="AA1194" s="99" t="s">
        <v>6254</v>
      </c>
      <c r="AB1194" s="99"/>
      <c r="AC1194" s="100" t="s">
        <v>6259</v>
      </c>
      <c r="AD1194" s="100" t="s">
        <v>6260</v>
      </c>
      <c r="AE1194" s="83"/>
      <c r="AF1194" s="54"/>
      <c r="AG1194" s="78" t="s">
        <v>10992</v>
      </c>
      <c r="AH1194" s="77" t="s">
        <v>20</v>
      </c>
      <c r="AI1194" s="77" t="s">
        <v>21</v>
      </c>
      <c r="AJ1194" s="77" t="s">
        <v>22</v>
      </c>
      <c r="AK1194" s="77" t="s">
        <v>23</v>
      </c>
      <c r="AL1194" s="77" t="s">
        <v>24</v>
      </c>
      <c r="AM1194" s="77" t="s">
        <v>25</v>
      </c>
      <c r="AN1194" s="77" t="s">
        <v>26</v>
      </c>
      <c r="AO1194" s="77" t="s">
        <v>27</v>
      </c>
      <c r="AP1194" s="77" t="s">
        <v>28</v>
      </c>
      <c r="AQ1194" s="77"/>
      <c r="AR1194" s="79">
        <f>COUNTIF('Jalon + top _horaire passage'!A:A,A1194)+IF(W1194&lt;&gt;"",COUNTIF('Jalon + top _horaire passage'!A:A,W1194),0)+IF(X1194&lt;&gt;"",COUNTIF('Jalon + top _horaire passage'!A:A,X1194),0)+IF(Y1194&lt;&gt;"",COUNTIF('Jalon + top _horaire passage'!A:A,Y1194),0)+IF(AA1194&lt;&gt;"",COUNTIF('Jalon + top _horaire passage'!A:A,AA1194),0)+IF(AB1194&lt;&gt;"",COUNTIF('Jalon + top _horaire passage'!A:A,AB1194),0)+IF(AD1194&lt;&gt;"",COUNTIF('Jalon + top _horaire passage'!A:A,AD1194),0)</f>
        <v>0</v>
      </c>
    </row>
    <row r="1195" spans="1:44" x14ac:dyDescent="0.3">
      <c r="A1195" s="77" t="s">
        <v>6261</v>
      </c>
      <c r="B1195" s="159" t="s">
        <v>12</v>
      </c>
      <c r="C1195" s="78" t="s">
        <v>16</v>
      </c>
      <c r="D1195" s="77" t="s">
        <v>42</v>
      </c>
      <c r="E1195" s="77" t="s">
        <v>6250</v>
      </c>
      <c r="F1195" s="77" t="s">
        <v>10023</v>
      </c>
      <c r="G1195" s="77" t="s">
        <v>11</v>
      </c>
      <c r="H1195" s="77" t="s">
        <v>44</v>
      </c>
      <c r="I1195" s="77" t="s">
        <v>17</v>
      </c>
      <c r="J1195" s="77" t="s">
        <v>571</v>
      </c>
      <c r="K1195" s="78" t="s">
        <v>34</v>
      </c>
      <c r="L1195" s="77" t="s">
        <v>98</v>
      </c>
      <c r="M1195" s="74" t="s">
        <v>12473</v>
      </c>
      <c r="N1195" s="74" t="s">
        <v>13</v>
      </c>
      <c r="O1195" s="159"/>
      <c r="P1195" s="77" t="s">
        <v>6208</v>
      </c>
      <c r="Q1195" s="77" t="s">
        <v>35</v>
      </c>
      <c r="R1195" s="77" t="s">
        <v>6261</v>
      </c>
      <c r="S1195" s="77"/>
      <c r="T1195" s="77" t="s">
        <v>9241</v>
      </c>
      <c r="U1195" s="77" t="s">
        <v>11039</v>
      </c>
      <c r="V1195" s="74" t="s">
        <v>431</v>
      </c>
      <c r="W1195" s="100"/>
      <c r="X1195" s="99"/>
      <c r="Y1195" s="99"/>
      <c r="Z1195" s="100"/>
      <c r="AA1195" s="99" t="s">
        <v>6254</v>
      </c>
      <c r="AB1195" s="99"/>
      <c r="AC1195" s="100" t="s">
        <v>6262</v>
      </c>
      <c r="AD1195" s="100" t="s">
        <v>6263</v>
      </c>
      <c r="AE1195" s="83"/>
      <c r="AF1195" s="54"/>
      <c r="AG1195" s="78" t="s">
        <v>10992</v>
      </c>
      <c r="AH1195" s="77" t="s">
        <v>20</v>
      </c>
      <c r="AI1195" s="77" t="s">
        <v>21</v>
      </c>
      <c r="AJ1195" s="77" t="s">
        <v>22</v>
      </c>
      <c r="AK1195" s="77" t="s">
        <v>23</v>
      </c>
      <c r="AL1195" s="77" t="s">
        <v>24</v>
      </c>
      <c r="AM1195" s="77" t="s">
        <v>25</v>
      </c>
      <c r="AN1195" s="77" t="s">
        <v>26</v>
      </c>
      <c r="AO1195" s="77" t="s">
        <v>27</v>
      </c>
      <c r="AP1195" s="77" t="s">
        <v>28</v>
      </c>
      <c r="AQ1195" s="77"/>
      <c r="AR1195" s="79">
        <f>COUNTIF('Jalon + top _horaire passage'!A:A,A1195)+IF(W1195&lt;&gt;"",COUNTIF('Jalon + top _horaire passage'!A:A,W1195),0)+IF(X1195&lt;&gt;"",COUNTIF('Jalon + top _horaire passage'!A:A,X1195),0)+IF(Y1195&lt;&gt;"",COUNTIF('Jalon + top _horaire passage'!A:A,Y1195),0)+IF(AA1195&lt;&gt;"",COUNTIF('Jalon + top _horaire passage'!A:A,AA1195),0)+IF(AB1195&lt;&gt;"",COUNTIF('Jalon + top _horaire passage'!A:A,AB1195),0)+IF(AD1195&lt;&gt;"",COUNTIF('Jalon + top _horaire passage'!A:A,AD1195),0)</f>
        <v>0</v>
      </c>
    </row>
    <row r="1196" spans="1:44" x14ac:dyDescent="0.3">
      <c r="A1196" s="77" t="s">
        <v>6264</v>
      </c>
      <c r="B1196" s="159" t="s">
        <v>12</v>
      </c>
      <c r="C1196" s="78" t="s">
        <v>16</v>
      </c>
      <c r="D1196" s="77" t="s">
        <v>42</v>
      </c>
      <c r="E1196" s="77" t="s">
        <v>6250</v>
      </c>
      <c r="F1196" s="77" t="s">
        <v>10023</v>
      </c>
      <c r="G1196" s="77" t="s">
        <v>11</v>
      </c>
      <c r="H1196" s="77" t="s">
        <v>44</v>
      </c>
      <c r="I1196" s="77" t="s">
        <v>17</v>
      </c>
      <c r="J1196" s="77" t="s">
        <v>571</v>
      </c>
      <c r="K1196" s="78" t="s">
        <v>34</v>
      </c>
      <c r="L1196" s="77" t="s">
        <v>98</v>
      </c>
      <c r="M1196" s="74" t="s">
        <v>12473</v>
      </c>
      <c r="N1196" s="74" t="s">
        <v>13</v>
      </c>
      <c r="O1196" s="159"/>
      <c r="P1196" s="77" t="s">
        <v>6208</v>
      </c>
      <c r="Q1196" s="77" t="s">
        <v>35</v>
      </c>
      <c r="R1196" s="77" t="s">
        <v>6264</v>
      </c>
      <c r="S1196" s="77"/>
      <c r="T1196" s="77" t="s">
        <v>9241</v>
      </c>
      <c r="U1196" s="77" t="s">
        <v>11039</v>
      </c>
      <c r="V1196" s="74" t="s">
        <v>431</v>
      </c>
      <c r="W1196" s="100"/>
      <c r="X1196" s="99"/>
      <c r="Y1196" s="99"/>
      <c r="Z1196" s="100"/>
      <c r="AA1196" s="99" t="s">
        <v>6254</v>
      </c>
      <c r="AB1196" s="99"/>
      <c r="AC1196" s="100" t="s">
        <v>6265</v>
      </c>
      <c r="AD1196" s="100" t="s">
        <v>6266</v>
      </c>
      <c r="AE1196" s="83"/>
      <c r="AF1196" s="54"/>
      <c r="AG1196" s="78" t="s">
        <v>10992</v>
      </c>
      <c r="AH1196" s="77" t="s">
        <v>20</v>
      </c>
      <c r="AI1196" s="77" t="s">
        <v>21</v>
      </c>
      <c r="AJ1196" s="77" t="s">
        <v>22</v>
      </c>
      <c r="AK1196" s="77" t="s">
        <v>23</v>
      </c>
      <c r="AL1196" s="77" t="s">
        <v>24</v>
      </c>
      <c r="AM1196" s="77" t="s">
        <v>25</v>
      </c>
      <c r="AN1196" s="77" t="s">
        <v>26</v>
      </c>
      <c r="AO1196" s="77" t="s">
        <v>27</v>
      </c>
      <c r="AP1196" s="77" t="s">
        <v>28</v>
      </c>
      <c r="AQ1196" s="77"/>
      <c r="AR1196" s="79">
        <f>COUNTIF('Jalon + top _horaire passage'!A:A,A1196)+IF(W1196&lt;&gt;"",COUNTIF('Jalon + top _horaire passage'!A:A,W1196),0)+IF(X1196&lt;&gt;"",COUNTIF('Jalon + top _horaire passage'!A:A,X1196),0)+IF(Y1196&lt;&gt;"",COUNTIF('Jalon + top _horaire passage'!A:A,Y1196),0)+IF(AA1196&lt;&gt;"",COUNTIF('Jalon + top _horaire passage'!A:A,AA1196),0)+IF(AB1196&lt;&gt;"",COUNTIF('Jalon + top _horaire passage'!A:A,AB1196),0)+IF(AD1196&lt;&gt;"",COUNTIF('Jalon + top _horaire passage'!A:A,AD1196),0)</f>
        <v>0</v>
      </c>
    </row>
    <row r="1197" spans="1:44" x14ac:dyDescent="0.3">
      <c r="A1197" s="77" t="s">
        <v>6267</v>
      </c>
      <c r="B1197" s="159" t="s">
        <v>12</v>
      </c>
      <c r="C1197" s="78" t="s">
        <v>16</v>
      </c>
      <c r="D1197" s="77" t="s">
        <v>42</v>
      </c>
      <c r="E1197" s="77" t="s">
        <v>6250</v>
      </c>
      <c r="F1197" s="77" t="s">
        <v>10023</v>
      </c>
      <c r="G1197" s="77" t="s">
        <v>11</v>
      </c>
      <c r="H1197" s="77" t="s">
        <v>44</v>
      </c>
      <c r="I1197" s="77" t="s">
        <v>17</v>
      </c>
      <c r="J1197" s="77" t="s">
        <v>571</v>
      </c>
      <c r="K1197" s="78" t="s">
        <v>34</v>
      </c>
      <c r="L1197" s="77" t="s">
        <v>98</v>
      </c>
      <c r="M1197" s="74" t="s">
        <v>12473</v>
      </c>
      <c r="N1197" s="74" t="s">
        <v>13</v>
      </c>
      <c r="O1197" s="159"/>
      <c r="P1197" s="77" t="s">
        <v>6212</v>
      </c>
      <c r="Q1197" s="77" t="s">
        <v>35</v>
      </c>
      <c r="R1197" s="77" t="s">
        <v>6267</v>
      </c>
      <c r="S1197" s="77"/>
      <c r="T1197" s="77" t="s">
        <v>9241</v>
      </c>
      <c r="U1197" s="77" t="s">
        <v>11039</v>
      </c>
      <c r="V1197" s="74" t="s">
        <v>431</v>
      </c>
      <c r="W1197" s="100"/>
      <c r="X1197" s="99"/>
      <c r="Y1197" s="99"/>
      <c r="Z1197" s="100"/>
      <c r="AA1197" s="99" t="s">
        <v>6254</v>
      </c>
      <c r="AB1197" s="99"/>
      <c r="AC1197" s="100" t="s">
        <v>6268</v>
      </c>
      <c r="AD1197" s="100" t="s">
        <v>6269</v>
      </c>
      <c r="AE1197" s="83"/>
      <c r="AF1197" s="54"/>
      <c r="AG1197" s="78" t="s">
        <v>10992</v>
      </c>
      <c r="AH1197" s="77" t="s">
        <v>20</v>
      </c>
      <c r="AI1197" s="77" t="s">
        <v>21</v>
      </c>
      <c r="AJ1197" s="77" t="s">
        <v>22</v>
      </c>
      <c r="AK1197" s="77" t="s">
        <v>23</v>
      </c>
      <c r="AL1197" s="77" t="s">
        <v>24</v>
      </c>
      <c r="AM1197" s="77" t="s">
        <v>25</v>
      </c>
      <c r="AN1197" s="77" t="s">
        <v>26</v>
      </c>
      <c r="AO1197" s="77" t="s">
        <v>27</v>
      </c>
      <c r="AP1197" s="77" t="s">
        <v>28</v>
      </c>
      <c r="AQ1197" s="77"/>
      <c r="AR1197" s="79">
        <f>COUNTIF('Jalon + top _horaire passage'!A:A,A1197)+IF(W1197&lt;&gt;"",COUNTIF('Jalon + top _horaire passage'!A:A,W1197),0)+IF(X1197&lt;&gt;"",COUNTIF('Jalon + top _horaire passage'!A:A,X1197),0)+IF(Y1197&lt;&gt;"",COUNTIF('Jalon + top _horaire passage'!A:A,Y1197),0)+IF(AA1197&lt;&gt;"",COUNTIF('Jalon + top _horaire passage'!A:A,AA1197),0)+IF(AB1197&lt;&gt;"",COUNTIF('Jalon + top _horaire passage'!A:A,AB1197),0)+IF(AD1197&lt;&gt;"",COUNTIF('Jalon + top _horaire passage'!A:A,AD1197),0)</f>
        <v>0</v>
      </c>
    </row>
    <row r="1198" spans="1:44" x14ac:dyDescent="0.3">
      <c r="A1198" s="77" t="s">
        <v>6270</v>
      </c>
      <c r="B1198" s="159" t="s">
        <v>12</v>
      </c>
      <c r="C1198" s="78" t="s">
        <v>16</v>
      </c>
      <c r="D1198" s="77" t="s">
        <v>42</v>
      </c>
      <c r="E1198" s="77" t="s">
        <v>6250</v>
      </c>
      <c r="F1198" s="77" t="s">
        <v>10023</v>
      </c>
      <c r="G1198" s="77" t="s">
        <v>11</v>
      </c>
      <c r="H1198" s="77" t="s">
        <v>44</v>
      </c>
      <c r="I1198" s="77" t="s">
        <v>17</v>
      </c>
      <c r="J1198" s="77" t="s">
        <v>571</v>
      </c>
      <c r="K1198" s="78" t="s">
        <v>34</v>
      </c>
      <c r="L1198" s="77" t="s">
        <v>98</v>
      </c>
      <c r="M1198" s="74" t="s">
        <v>12473</v>
      </c>
      <c r="N1198" s="74" t="s">
        <v>13</v>
      </c>
      <c r="O1198" s="159"/>
      <c r="P1198" s="77" t="s">
        <v>6212</v>
      </c>
      <c r="Q1198" s="77" t="s">
        <v>35</v>
      </c>
      <c r="R1198" s="77" t="s">
        <v>6270</v>
      </c>
      <c r="S1198" s="77"/>
      <c r="T1198" s="77" t="s">
        <v>9241</v>
      </c>
      <c r="U1198" s="77" t="s">
        <v>11039</v>
      </c>
      <c r="V1198" s="74" t="s">
        <v>431</v>
      </c>
      <c r="W1198" s="100"/>
      <c r="X1198" s="99"/>
      <c r="Y1198" s="99"/>
      <c r="Z1198" s="100"/>
      <c r="AA1198" s="99" t="s">
        <v>6254</v>
      </c>
      <c r="AB1198" s="99"/>
      <c r="AC1198" s="100" t="s">
        <v>6271</v>
      </c>
      <c r="AD1198" s="100" t="s">
        <v>6272</v>
      </c>
      <c r="AE1198" s="83"/>
      <c r="AF1198" s="54"/>
      <c r="AG1198" s="78" t="s">
        <v>10992</v>
      </c>
      <c r="AH1198" s="77" t="s">
        <v>20</v>
      </c>
      <c r="AI1198" s="77" t="s">
        <v>21</v>
      </c>
      <c r="AJ1198" s="77" t="s">
        <v>22</v>
      </c>
      <c r="AK1198" s="77" t="s">
        <v>23</v>
      </c>
      <c r="AL1198" s="77" t="s">
        <v>24</v>
      </c>
      <c r="AM1198" s="77" t="s">
        <v>25</v>
      </c>
      <c r="AN1198" s="77" t="s">
        <v>26</v>
      </c>
      <c r="AO1198" s="77" t="s">
        <v>27</v>
      </c>
      <c r="AP1198" s="77" t="s">
        <v>28</v>
      </c>
      <c r="AQ1198" s="77"/>
      <c r="AR1198" s="79">
        <f>COUNTIF('Jalon + top _horaire passage'!A:A,A1198)+IF(W1198&lt;&gt;"",COUNTIF('Jalon + top _horaire passage'!A:A,W1198),0)+IF(X1198&lt;&gt;"",COUNTIF('Jalon + top _horaire passage'!A:A,X1198),0)+IF(Y1198&lt;&gt;"",COUNTIF('Jalon + top _horaire passage'!A:A,Y1198),0)+IF(AA1198&lt;&gt;"",COUNTIF('Jalon + top _horaire passage'!A:A,AA1198),0)+IF(AB1198&lt;&gt;"",COUNTIF('Jalon + top _horaire passage'!A:A,AB1198),0)+IF(AD1198&lt;&gt;"",COUNTIF('Jalon + top _horaire passage'!A:A,AD1198),0)</f>
        <v>0</v>
      </c>
    </row>
    <row r="1199" spans="1:44" x14ac:dyDescent="0.3">
      <c r="A1199" s="77" t="s">
        <v>6273</v>
      </c>
      <c r="B1199" s="159" t="s">
        <v>12</v>
      </c>
      <c r="C1199" s="78" t="s">
        <v>16</v>
      </c>
      <c r="D1199" s="77" t="s">
        <v>42</v>
      </c>
      <c r="E1199" s="77" t="s">
        <v>6250</v>
      </c>
      <c r="F1199" s="77" t="s">
        <v>10023</v>
      </c>
      <c r="G1199" s="77" t="s">
        <v>11</v>
      </c>
      <c r="H1199" s="77" t="s">
        <v>44</v>
      </c>
      <c r="I1199" s="77" t="s">
        <v>17</v>
      </c>
      <c r="J1199" s="77" t="s">
        <v>571</v>
      </c>
      <c r="K1199" s="78" t="s">
        <v>34</v>
      </c>
      <c r="L1199" s="77" t="s">
        <v>98</v>
      </c>
      <c r="M1199" s="74" t="s">
        <v>12473</v>
      </c>
      <c r="N1199" s="74" t="s">
        <v>13</v>
      </c>
      <c r="O1199" s="159"/>
      <c r="P1199" s="77" t="s">
        <v>6274</v>
      </c>
      <c r="Q1199" s="77" t="s">
        <v>35</v>
      </c>
      <c r="R1199" s="77" t="s">
        <v>6273</v>
      </c>
      <c r="S1199" s="77"/>
      <c r="T1199" s="77" t="s">
        <v>9241</v>
      </c>
      <c r="U1199" s="77" t="s">
        <v>11039</v>
      </c>
      <c r="V1199" s="74" t="s">
        <v>431</v>
      </c>
      <c r="W1199" s="100"/>
      <c r="X1199" s="99"/>
      <c r="Y1199" s="99"/>
      <c r="Z1199" s="100"/>
      <c r="AA1199" s="99" t="s">
        <v>6254</v>
      </c>
      <c r="AB1199" s="99"/>
      <c r="AC1199" s="100" t="s">
        <v>6275</v>
      </c>
      <c r="AD1199" s="100" t="s">
        <v>6276</v>
      </c>
      <c r="AE1199" s="83"/>
      <c r="AF1199" s="54"/>
      <c r="AG1199" s="78" t="s">
        <v>10992</v>
      </c>
      <c r="AH1199" s="77" t="s">
        <v>20</v>
      </c>
      <c r="AI1199" s="77" t="s">
        <v>21</v>
      </c>
      <c r="AJ1199" s="77" t="s">
        <v>22</v>
      </c>
      <c r="AK1199" s="77" t="s">
        <v>23</v>
      </c>
      <c r="AL1199" s="77" t="s">
        <v>24</v>
      </c>
      <c r="AM1199" s="77" t="s">
        <v>25</v>
      </c>
      <c r="AN1199" s="77" t="s">
        <v>26</v>
      </c>
      <c r="AO1199" s="77" t="s">
        <v>27</v>
      </c>
      <c r="AP1199" s="77" t="s">
        <v>28</v>
      </c>
      <c r="AQ1199" s="77"/>
      <c r="AR1199" s="79">
        <f>COUNTIF('Jalon + top _horaire passage'!A:A,A1199)+IF(W1199&lt;&gt;"",COUNTIF('Jalon + top _horaire passage'!A:A,W1199),0)+IF(X1199&lt;&gt;"",COUNTIF('Jalon + top _horaire passage'!A:A,X1199),0)+IF(Y1199&lt;&gt;"",COUNTIF('Jalon + top _horaire passage'!A:A,Y1199),0)+IF(AA1199&lt;&gt;"",COUNTIF('Jalon + top _horaire passage'!A:A,AA1199),0)+IF(AB1199&lt;&gt;"",COUNTIF('Jalon + top _horaire passage'!A:A,AB1199),0)+IF(AD1199&lt;&gt;"",COUNTIF('Jalon + top _horaire passage'!A:A,AD1199),0)</f>
        <v>0</v>
      </c>
    </row>
    <row r="1200" spans="1:44" x14ac:dyDescent="0.3">
      <c r="A1200" s="77" t="s">
        <v>6277</v>
      </c>
      <c r="B1200" s="159" t="s">
        <v>12</v>
      </c>
      <c r="C1200" s="78" t="s">
        <v>16</v>
      </c>
      <c r="D1200" s="77" t="s">
        <v>42</v>
      </c>
      <c r="E1200" s="77" t="s">
        <v>6250</v>
      </c>
      <c r="F1200" s="77" t="s">
        <v>10023</v>
      </c>
      <c r="G1200" s="77" t="s">
        <v>11</v>
      </c>
      <c r="H1200" s="77" t="s">
        <v>44</v>
      </c>
      <c r="I1200" s="77" t="s">
        <v>17</v>
      </c>
      <c r="J1200" s="77" t="s">
        <v>571</v>
      </c>
      <c r="K1200" s="78" t="s">
        <v>34</v>
      </c>
      <c r="L1200" s="77" t="s">
        <v>98</v>
      </c>
      <c r="M1200" s="74" t="s">
        <v>12473</v>
      </c>
      <c r="N1200" s="74" t="s">
        <v>13</v>
      </c>
      <c r="O1200" s="159"/>
      <c r="P1200" s="77" t="s">
        <v>6274</v>
      </c>
      <c r="Q1200" s="77" t="s">
        <v>35</v>
      </c>
      <c r="R1200" s="77" t="s">
        <v>6277</v>
      </c>
      <c r="S1200" s="77"/>
      <c r="T1200" s="77" t="s">
        <v>9241</v>
      </c>
      <c r="U1200" s="77" t="s">
        <v>11039</v>
      </c>
      <c r="V1200" s="74" t="s">
        <v>431</v>
      </c>
      <c r="W1200" s="100"/>
      <c r="X1200" s="99"/>
      <c r="Y1200" s="99"/>
      <c r="Z1200" s="100"/>
      <c r="AA1200" s="99" t="s">
        <v>6254</v>
      </c>
      <c r="AB1200" s="99"/>
      <c r="AC1200" s="100" t="s">
        <v>6278</v>
      </c>
      <c r="AD1200" s="100" t="s">
        <v>6279</v>
      </c>
      <c r="AE1200" s="83"/>
      <c r="AF1200" s="54"/>
      <c r="AG1200" s="78" t="s">
        <v>10992</v>
      </c>
      <c r="AH1200" s="77" t="s">
        <v>20</v>
      </c>
      <c r="AI1200" s="77" t="s">
        <v>21</v>
      </c>
      <c r="AJ1200" s="77" t="s">
        <v>22</v>
      </c>
      <c r="AK1200" s="77" t="s">
        <v>23</v>
      </c>
      <c r="AL1200" s="77" t="s">
        <v>24</v>
      </c>
      <c r="AM1200" s="77" t="s">
        <v>25</v>
      </c>
      <c r="AN1200" s="77" t="s">
        <v>26</v>
      </c>
      <c r="AO1200" s="77" t="s">
        <v>27</v>
      </c>
      <c r="AP1200" s="77" t="s">
        <v>28</v>
      </c>
      <c r="AQ1200" s="77"/>
      <c r="AR1200" s="79">
        <f>COUNTIF('Jalon + top _horaire passage'!A:A,A1200)+IF(W1200&lt;&gt;"",COUNTIF('Jalon + top _horaire passage'!A:A,W1200),0)+IF(X1200&lt;&gt;"",COUNTIF('Jalon + top _horaire passage'!A:A,X1200),0)+IF(Y1200&lt;&gt;"",COUNTIF('Jalon + top _horaire passage'!A:A,Y1200),0)+IF(AA1200&lt;&gt;"",COUNTIF('Jalon + top _horaire passage'!A:A,AA1200),0)+IF(AB1200&lt;&gt;"",COUNTIF('Jalon + top _horaire passage'!A:A,AB1200),0)+IF(AD1200&lt;&gt;"",COUNTIF('Jalon + top _horaire passage'!A:A,AD1200),0)</f>
        <v>0</v>
      </c>
    </row>
    <row r="1201" spans="1:44" x14ac:dyDescent="0.3">
      <c r="A1201" s="77" t="s">
        <v>6280</v>
      </c>
      <c r="B1201" s="159" t="s">
        <v>12</v>
      </c>
      <c r="C1201" s="78" t="s">
        <v>16</v>
      </c>
      <c r="D1201" s="77" t="s">
        <v>42</v>
      </c>
      <c r="E1201" s="77" t="s">
        <v>6250</v>
      </c>
      <c r="F1201" s="77" t="s">
        <v>10023</v>
      </c>
      <c r="G1201" s="77" t="s">
        <v>11</v>
      </c>
      <c r="H1201" s="77" t="s">
        <v>44</v>
      </c>
      <c r="I1201" s="77" t="s">
        <v>17</v>
      </c>
      <c r="J1201" s="77" t="s">
        <v>571</v>
      </c>
      <c r="K1201" s="78" t="s">
        <v>34</v>
      </c>
      <c r="L1201" s="77" t="s">
        <v>98</v>
      </c>
      <c r="M1201" s="74" t="s">
        <v>12473</v>
      </c>
      <c r="N1201" s="74" t="s">
        <v>13</v>
      </c>
      <c r="O1201" s="159"/>
      <c r="P1201" s="77" t="s">
        <v>6281</v>
      </c>
      <c r="Q1201" s="77" t="s">
        <v>35</v>
      </c>
      <c r="R1201" s="77" t="s">
        <v>6280</v>
      </c>
      <c r="S1201" s="77"/>
      <c r="T1201" s="77" t="s">
        <v>9241</v>
      </c>
      <c r="U1201" s="77" t="s">
        <v>11039</v>
      </c>
      <c r="V1201" s="74" t="s">
        <v>431</v>
      </c>
      <c r="W1201" s="100"/>
      <c r="X1201" s="99"/>
      <c r="Y1201" s="99"/>
      <c r="Z1201" s="100"/>
      <c r="AA1201" s="99" t="s">
        <v>6254</v>
      </c>
      <c r="AB1201" s="99"/>
      <c r="AC1201" s="100" t="s">
        <v>6282</v>
      </c>
      <c r="AD1201" s="100" t="s">
        <v>6283</v>
      </c>
      <c r="AE1201" s="83"/>
      <c r="AF1201" s="54"/>
      <c r="AG1201" s="78" t="s">
        <v>10992</v>
      </c>
      <c r="AH1201" s="77" t="s">
        <v>20</v>
      </c>
      <c r="AI1201" s="77" t="s">
        <v>21</v>
      </c>
      <c r="AJ1201" s="77" t="s">
        <v>22</v>
      </c>
      <c r="AK1201" s="77" t="s">
        <v>23</v>
      </c>
      <c r="AL1201" s="77" t="s">
        <v>24</v>
      </c>
      <c r="AM1201" s="77" t="s">
        <v>25</v>
      </c>
      <c r="AN1201" s="77" t="s">
        <v>26</v>
      </c>
      <c r="AO1201" s="77" t="s">
        <v>27</v>
      </c>
      <c r="AP1201" s="77" t="s">
        <v>28</v>
      </c>
      <c r="AQ1201" s="77"/>
      <c r="AR1201" s="79">
        <f>COUNTIF('Jalon + top _horaire passage'!A:A,A1201)+IF(W1201&lt;&gt;"",COUNTIF('Jalon + top _horaire passage'!A:A,W1201),0)+IF(X1201&lt;&gt;"",COUNTIF('Jalon + top _horaire passage'!A:A,X1201),0)+IF(Y1201&lt;&gt;"",COUNTIF('Jalon + top _horaire passage'!A:A,Y1201),0)+IF(AA1201&lt;&gt;"",COUNTIF('Jalon + top _horaire passage'!A:A,AA1201),0)+IF(AB1201&lt;&gt;"",COUNTIF('Jalon + top _horaire passage'!A:A,AB1201),0)+IF(AD1201&lt;&gt;"",COUNTIF('Jalon + top _horaire passage'!A:A,AD1201),0)</f>
        <v>0</v>
      </c>
    </row>
    <row r="1202" spans="1:44" x14ac:dyDescent="0.3">
      <c r="A1202" s="77" t="s">
        <v>6284</v>
      </c>
      <c r="B1202" s="159" t="s">
        <v>12</v>
      </c>
      <c r="C1202" s="78" t="s">
        <v>16</v>
      </c>
      <c r="D1202" s="77" t="s">
        <v>42</v>
      </c>
      <c r="E1202" s="77" t="s">
        <v>6250</v>
      </c>
      <c r="F1202" s="77" t="s">
        <v>10023</v>
      </c>
      <c r="G1202" s="77" t="s">
        <v>11</v>
      </c>
      <c r="H1202" s="77" t="s">
        <v>44</v>
      </c>
      <c r="I1202" s="77" t="s">
        <v>17</v>
      </c>
      <c r="J1202" s="77" t="s">
        <v>571</v>
      </c>
      <c r="K1202" s="78" t="s">
        <v>34</v>
      </c>
      <c r="L1202" s="77" t="s">
        <v>98</v>
      </c>
      <c r="M1202" s="74" t="s">
        <v>12473</v>
      </c>
      <c r="N1202" s="74" t="s">
        <v>13</v>
      </c>
      <c r="O1202" s="159"/>
      <c r="P1202" s="77" t="s">
        <v>6223</v>
      </c>
      <c r="Q1202" s="77" t="s">
        <v>35</v>
      </c>
      <c r="R1202" s="77" t="s">
        <v>6284</v>
      </c>
      <c r="S1202" s="77"/>
      <c r="T1202" s="77" t="s">
        <v>9241</v>
      </c>
      <c r="U1202" s="77" t="s">
        <v>11039</v>
      </c>
      <c r="V1202" s="74" t="s">
        <v>431</v>
      </c>
      <c r="W1202" s="100"/>
      <c r="X1202" s="99"/>
      <c r="Y1202" s="99"/>
      <c r="Z1202" s="100"/>
      <c r="AA1202" s="99" t="s">
        <v>6254</v>
      </c>
      <c r="AB1202" s="99"/>
      <c r="AC1202" s="100" t="s">
        <v>6285</v>
      </c>
      <c r="AD1202" s="100" t="s">
        <v>6286</v>
      </c>
      <c r="AE1202" s="83"/>
      <c r="AF1202" s="54"/>
      <c r="AG1202" s="78" t="s">
        <v>10992</v>
      </c>
      <c r="AH1202" s="77" t="s">
        <v>20</v>
      </c>
      <c r="AI1202" s="77" t="s">
        <v>21</v>
      </c>
      <c r="AJ1202" s="77" t="s">
        <v>22</v>
      </c>
      <c r="AK1202" s="77" t="s">
        <v>23</v>
      </c>
      <c r="AL1202" s="77" t="s">
        <v>24</v>
      </c>
      <c r="AM1202" s="77" t="s">
        <v>25</v>
      </c>
      <c r="AN1202" s="77" t="s">
        <v>26</v>
      </c>
      <c r="AO1202" s="77" t="s">
        <v>27</v>
      </c>
      <c r="AP1202" s="77" t="s">
        <v>28</v>
      </c>
      <c r="AQ1202" s="77"/>
      <c r="AR1202" s="79">
        <f>COUNTIF('Jalon + top _horaire passage'!A:A,A1202)+IF(W1202&lt;&gt;"",COUNTIF('Jalon + top _horaire passage'!A:A,W1202),0)+IF(X1202&lt;&gt;"",COUNTIF('Jalon + top _horaire passage'!A:A,X1202),0)+IF(Y1202&lt;&gt;"",COUNTIF('Jalon + top _horaire passage'!A:A,Y1202),0)+IF(AA1202&lt;&gt;"",COUNTIF('Jalon + top _horaire passage'!A:A,AA1202),0)+IF(AB1202&lt;&gt;"",COUNTIF('Jalon + top _horaire passage'!A:A,AB1202),0)+IF(AD1202&lt;&gt;"",COUNTIF('Jalon + top _horaire passage'!A:A,AD1202),0)</f>
        <v>0</v>
      </c>
    </row>
    <row r="1203" spans="1:44" x14ac:dyDescent="0.3">
      <c r="A1203" s="77" t="s">
        <v>6287</v>
      </c>
      <c r="B1203" s="159" t="s">
        <v>12</v>
      </c>
      <c r="C1203" s="78" t="s">
        <v>16</v>
      </c>
      <c r="D1203" s="77" t="s">
        <v>42</v>
      </c>
      <c r="E1203" s="77" t="s">
        <v>6250</v>
      </c>
      <c r="F1203" s="77" t="s">
        <v>10023</v>
      </c>
      <c r="G1203" s="77" t="s">
        <v>11</v>
      </c>
      <c r="H1203" s="77" t="s">
        <v>44</v>
      </c>
      <c r="I1203" s="77" t="s">
        <v>17</v>
      </c>
      <c r="J1203" s="77" t="s">
        <v>571</v>
      </c>
      <c r="K1203" s="78" t="s">
        <v>34</v>
      </c>
      <c r="L1203" s="77" t="s">
        <v>98</v>
      </c>
      <c r="M1203" s="74" t="s">
        <v>12473</v>
      </c>
      <c r="N1203" s="74" t="s">
        <v>13</v>
      </c>
      <c r="O1203" s="159"/>
      <c r="P1203" s="77" t="s">
        <v>6227</v>
      </c>
      <c r="Q1203" s="77" t="s">
        <v>35</v>
      </c>
      <c r="R1203" s="77" t="s">
        <v>6287</v>
      </c>
      <c r="S1203" s="77"/>
      <c r="T1203" s="77" t="s">
        <v>9241</v>
      </c>
      <c r="U1203" s="77" t="s">
        <v>11039</v>
      </c>
      <c r="V1203" s="74" t="s">
        <v>431</v>
      </c>
      <c r="W1203" s="100"/>
      <c r="X1203" s="99"/>
      <c r="Y1203" s="99"/>
      <c r="Z1203" s="100"/>
      <c r="AA1203" s="99" t="s">
        <v>6254</v>
      </c>
      <c r="AB1203" s="99"/>
      <c r="AC1203" s="100" t="s">
        <v>6288</v>
      </c>
      <c r="AD1203" s="100" t="s">
        <v>6289</v>
      </c>
      <c r="AE1203" s="83"/>
      <c r="AF1203" s="54"/>
      <c r="AG1203" s="78" t="s">
        <v>10992</v>
      </c>
      <c r="AH1203" s="77" t="s">
        <v>20</v>
      </c>
      <c r="AI1203" s="77" t="s">
        <v>21</v>
      </c>
      <c r="AJ1203" s="77" t="s">
        <v>22</v>
      </c>
      <c r="AK1203" s="77" t="s">
        <v>23</v>
      </c>
      <c r="AL1203" s="77" t="s">
        <v>24</v>
      </c>
      <c r="AM1203" s="77" t="s">
        <v>25</v>
      </c>
      <c r="AN1203" s="77" t="s">
        <v>26</v>
      </c>
      <c r="AO1203" s="77" t="s">
        <v>27</v>
      </c>
      <c r="AP1203" s="77" t="s">
        <v>28</v>
      </c>
      <c r="AQ1203" s="77"/>
      <c r="AR1203" s="79">
        <f>COUNTIF('Jalon + top _horaire passage'!A:A,A1203)+IF(W1203&lt;&gt;"",COUNTIF('Jalon + top _horaire passage'!A:A,W1203),0)+IF(X1203&lt;&gt;"",COUNTIF('Jalon + top _horaire passage'!A:A,X1203),0)+IF(Y1203&lt;&gt;"",COUNTIF('Jalon + top _horaire passage'!A:A,Y1203),0)+IF(AA1203&lt;&gt;"",COUNTIF('Jalon + top _horaire passage'!A:A,AA1203),0)+IF(AB1203&lt;&gt;"",COUNTIF('Jalon + top _horaire passage'!A:A,AB1203),0)+IF(AD1203&lt;&gt;"",COUNTIF('Jalon + top _horaire passage'!A:A,AD1203),0)</f>
        <v>0</v>
      </c>
    </row>
    <row r="1204" spans="1:44" x14ac:dyDescent="0.3">
      <c r="A1204" s="77" t="s">
        <v>6290</v>
      </c>
      <c r="B1204" s="159" t="s">
        <v>12</v>
      </c>
      <c r="C1204" s="78" t="s">
        <v>16</v>
      </c>
      <c r="D1204" s="77" t="s">
        <v>42</v>
      </c>
      <c r="E1204" s="77" t="s">
        <v>6250</v>
      </c>
      <c r="F1204" s="77" t="s">
        <v>10023</v>
      </c>
      <c r="G1204" s="77" t="s">
        <v>11</v>
      </c>
      <c r="H1204" s="77" t="s">
        <v>44</v>
      </c>
      <c r="I1204" s="77" t="s">
        <v>17</v>
      </c>
      <c r="J1204" s="77" t="s">
        <v>571</v>
      </c>
      <c r="K1204" s="78" t="s">
        <v>34</v>
      </c>
      <c r="L1204" s="77" t="s">
        <v>98</v>
      </c>
      <c r="M1204" s="74" t="s">
        <v>12473</v>
      </c>
      <c r="N1204" s="74" t="s">
        <v>13</v>
      </c>
      <c r="O1204" s="159"/>
      <c r="P1204" s="77" t="s">
        <v>6204</v>
      </c>
      <c r="Q1204" s="77" t="s">
        <v>35</v>
      </c>
      <c r="R1204" s="77" t="s">
        <v>6290</v>
      </c>
      <c r="S1204" s="77"/>
      <c r="T1204" s="77" t="s">
        <v>9241</v>
      </c>
      <c r="U1204" s="77" t="s">
        <v>11039</v>
      </c>
      <c r="V1204" s="74" t="s">
        <v>431</v>
      </c>
      <c r="W1204" s="100"/>
      <c r="X1204" s="99"/>
      <c r="Y1204" s="99"/>
      <c r="Z1204" s="100"/>
      <c r="AA1204" s="99" t="s">
        <v>6254</v>
      </c>
      <c r="AB1204" s="99"/>
      <c r="AC1204" s="100" t="s">
        <v>6291</v>
      </c>
      <c r="AD1204" s="100" t="s">
        <v>6292</v>
      </c>
      <c r="AE1204" s="83"/>
      <c r="AF1204" s="54"/>
      <c r="AG1204" s="78" t="s">
        <v>10992</v>
      </c>
      <c r="AH1204" s="77" t="s">
        <v>20</v>
      </c>
      <c r="AI1204" s="77" t="s">
        <v>21</v>
      </c>
      <c r="AJ1204" s="77" t="s">
        <v>22</v>
      </c>
      <c r="AK1204" s="77" t="s">
        <v>23</v>
      </c>
      <c r="AL1204" s="77" t="s">
        <v>24</v>
      </c>
      <c r="AM1204" s="77" t="s">
        <v>25</v>
      </c>
      <c r="AN1204" s="77" t="s">
        <v>26</v>
      </c>
      <c r="AO1204" s="77" t="s">
        <v>27</v>
      </c>
      <c r="AP1204" s="77" t="s">
        <v>28</v>
      </c>
      <c r="AQ1204" s="77"/>
      <c r="AR1204" s="79">
        <f>COUNTIF('Jalon + top _horaire passage'!A:A,A1204)+IF(W1204&lt;&gt;"",COUNTIF('Jalon + top _horaire passage'!A:A,W1204),0)+IF(X1204&lt;&gt;"",COUNTIF('Jalon + top _horaire passage'!A:A,X1204),0)+IF(Y1204&lt;&gt;"",COUNTIF('Jalon + top _horaire passage'!A:A,Y1204),0)+IF(AA1204&lt;&gt;"",COUNTIF('Jalon + top _horaire passage'!A:A,AA1204),0)+IF(AB1204&lt;&gt;"",COUNTIF('Jalon + top _horaire passage'!A:A,AB1204),0)+IF(AD1204&lt;&gt;"",COUNTIF('Jalon + top _horaire passage'!A:A,AD1204),0)</f>
        <v>0</v>
      </c>
    </row>
    <row r="1205" spans="1:44" x14ac:dyDescent="0.3">
      <c r="A1205" s="77" t="s">
        <v>6293</v>
      </c>
      <c r="B1205" s="159" t="s">
        <v>12</v>
      </c>
      <c r="C1205" s="78" t="s">
        <v>16</v>
      </c>
      <c r="D1205" s="77" t="s">
        <v>42</v>
      </c>
      <c r="E1205" s="77" t="s">
        <v>6250</v>
      </c>
      <c r="F1205" s="77" t="s">
        <v>10023</v>
      </c>
      <c r="G1205" s="77" t="s">
        <v>11</v>
      </c>
      <c r="H1205" s="77" t="s">
        <v>44</v>
      </c>
      <c r="I1205" s="77" t="s">
        <v>17</v>
      </c>
      <c r="J1205" s="77" t="s">
        <v>571</v>
      </c>
      <c r="K1205" s="78" t="s">
        <v>34</v>
      </c>
      <c r="L1205" s="77" t="s">
        <v>98</v>
      </c>
      <c r="M1205" s="74" t="s">
        <v>12473</v>
      </c>
      <c r="N1205" s="74" t="s">
        <v>13</v>
      </c>
      <c r="O1205" s="159"/>
      <c r="P1205" s="77" t="s">
        <v>6294</v>
      </c>
      <c r="Q1205" s="77" t="s">
        <v>35</v>
      </c>
      <c r="R1205" s="77" t="s">
        <v>6293</v>
      </c>
      <c r="S1205" s="77"/>
      <c r="T1205" s="77" t="s">
        <v>9241</v>
      </c>
      <c r="U1205" s="77" t="s">
        <v>11039</v>
      </c>
      <c r="V1205" s="74" t="s">
        <v>431</v>
      </c>
      <c r="W1205" s="100"/>
      <c r="X1205" s="99"/>
      <c r="Y1205" s="99"/>
      <c r="Z1205" s="100"/>
      <c r="AA1205" s="99" t="s">
        <v>6254</v>
      </c>
      <c r="AB1205" s="99"/>
      <c r="AC1205" s="100" t="s">
        <v>6295</v>
      </c>
      <c r="AD1205" s="100" t="s">
        <v>6296</v>
      </c>
      <c r="AE1205" s="83"/>
      <c r="AF1205" s="54"/>
      <c r="AG1205" s="78" t="s">
        <v>10992</v>
      </c>
      <c r="AH1205" s="77" t="s">
        <v>20</v>
      </c>
      <c r="AI1205" s="77" t="s">
        <v>21</v>
      </c>
      <c r="AJ1205" s="77" t="s">
        <v>22</v>
      </c>
      <c r="AK1205" s="77" t="s">
        <v>23</v>
      </c>
      <c r="AL1205" s="77" t="s">
        <v>24</v>
      </c>
      <c r="AM1205" s="77" t="s">
        <v>25</v>
      </c>
      <c r="AN1205" s="77" t="s">
        <v>26</v>
      </c>
      <c r="AO1205" s="77" t="s">
        <v>27</v>
      </c>
      <c r="AP1205" s="77" t="s">
        <v>28</v>
      </c>
      <c r="AQ1205" s="77"/>
      <c r="AR1205" s="79">
        <f>COUNTIF('Jalon + top _horaire passage'!A:A,A1205)+IF(W1205&lt;&gt;"",COUNTIF('Jalon + top _horaire passage'!A:A,W1205),0)+IF(X1205&lt;&gt;"",COUNTIF('Jalon + top _horaire passage'!A:A,X1205),0)+IF(Y1205&lt;&gt;"",COUNTIF('Jalon + top _horaire passage'!A:A,Y1205),0)+IF(AA1205&lt;&gt;"",COUNTIF('Jalon + top _horaire passage'!A:A,AA1205),0)+IF(AB1205&lt;&gt;"",COUNTIF('Jalon + top _horaire passage'!A:A,AB1205),0)+IF(AD1205&lt;&gt;"",COUNTIF('Jalon + top _horaire passage'!A:A,AD1205),0)</f>
        <v>0</v>
      </c>
    </row>
    <row r="1206" spans="1:44" x14ac:dyDescent="0.3">
      <c r="A1206" s="77" t="s">
        <v>6297</v>
      </c>
      <c r="B1206" s="159" t="s">
        <v>12</v>
      </c>
      <c r="C1206" s="78" t="s">
        <v>16</v>
      </c>
      <c r="D1206" s="77" t="s">
        <v>42</v>
      </c>
      <c r="E1206" s="77" t="s">
        <v>6250</v>
      </c>
      <c r="F1206" s="77" t="s">
        <v>10023</v>
      </c>
      <c r="G1206" s="77" t="s">
        <v>11</v>
      </c>
      <c r="H1206" s="77" t="s">
        <v>44</v>
      </c>
      <c r="I1206" s="77" t="s">
        <v>17</v>
      </c>
      <c r="J1206" s="77" t="s">
        <v>571</v>
      </c>
      <c r="K1206" s="78" t="s">
        <v>34</v>
      </c>
      <c r="L1206" s="77" t="s">
        <v>98</v>
      </c>
      <c r="M1206" s="74" t="s">
        <v>12473</v>
      </c>
      <c r="N1206" s="74" t="s">
        <v>13</v>
      </c>
      <c r="O1206" s="159"/>
      <c r="P1206" s="77" t="s">
        <v>6298</v>
      </c>
      <c r="Q1206" s="77" t="s">
        <v>35</v>
      </c>
      <c r="R1206" s="77" t="s">
        <v>6297</v>
      </c>
      <c r="S1206" s="77"/>
      <c r="T1206" s="77" t="s">
        <v>9241</v>
      </c>
      <c r="U1206" s="77" t="s">
        <v>11039</v>
      </c>
      <c r="V1206" s="74" t="s">
        <v>431</v>
      </c>
      <c r="W1206" s="100"/>
      <c r="X1206" s="99"/>
      <c r="Y1206" s="99"/>
      <c r="Z1206" s="100"/>
      <c r="AA1206" s="99" t="s">
        <v>6254</v>
      </c>
      <c r="AB1206" s="99"/>
      <c r="AC1206" s="100" t="s">
        <v>6299</v>
      </c>
      <c r="AD1206" s="100" t="s">
        <v>6300</v>
      </c>
      <c r="AE1206" s="83"/>
      <c r="AF1206" s="54"/>
      <c r="AG1206" s="78" t="s">
        <v>10992</v>
      </c>
      <c r="AH1206" s="77" t="s">
        <v>20</v>
      </c>
      <c r="AI1206" s="77" t="s">
        <v>21</v>
      </c>
      <c r="AJ1206" s="77" t="s">
        <v>22</v>
      </c>
      <c r="AK1206" s="77" t="s">
        <v>23</v>
      </c>
      <c r="AL1206" s="77" t="s">
        <v>24</v>
      </c>
      <c r="AM1206" s="77" t="s">
        <v>25</v>
      </c>
      <c r="AN1206" s="77" t="s">
        <v>26</v>
      </c>
      <c r="AO1206" s="77" t="s">
        <v>27</v>
      </c>
      <c r="AP1206" s="77" t="s">
        <v>28</v>
      </c>
      <c r="AQ1206" s="77"/>
      <c r="AR1206" s="79">
        <f>COUNTIF('Jalon + top _horaire passage'!A:A,A1206)+IF(W1206&lt;&gt;"",COUNTIF('Jalon + top _horaire passage'!A:A,W1206),0)+IF(X1206&lt;&gt;"",COUNTIF('Jalon + top _horaire passage'!A:A,X1206),0)+IF(Y1206&lt;&gt;"",COUNTIF('Jalon + top _horaire passage'!A:A,Y1206),0)+IF(AA1206&lt;&gt;"",COUNTIF('Jalon + top _horaire passage'!A:A,AA1206),0)+IF(AB1206&lt;&gt;"",COUNTIF('Jalon + top _horaire passage'!A:A,AB1206),0)+IF(AD1206&lt;&gt;"",COUNTIF('Jalon + top _horaire passage'!A:A,AD1206),0)</f>
        <v>0</v>
      </c>
    </row>
    <row r="1207" spans="1:44" x14ac:dyDescent="0.3">
      <c r="A1207" s="77" t="s">
        <v>6301</v>
      </c>
      <c r="B1207" s="159" t="s">
        <v>12</v>
      </c>
      <c r="C1207" s="78" t="s">
        <v>16</v>
      </c>
      <c r="D1207" s="77" t="s">
        <v>42</v>
      </c>
      <c r="E1207" s="77" t="s">
        <v>6250</v>
      </c>
      <c r="F1207" s="77" t="s">
        <v>10023</v>
      </c>
      <c r="G1207" s="77" t="s">
        <v>11</v>
      </c>
      <c r="H1207" s="77" t="s">
        <v>44</v>
      </c>
      <c r="I1207" s="77" t="s">
        <v>17</v>
      </c>
      <c r="J1207" s="77" t="s">
        <v>571</v>
      </c>
      <c r="K1207" s="78" t="s">
        <v>34</v>
      </c>
      <c r="L1207" s="77" t="s">
        <v>98</v>
      </c>
      <c r="M1207" s="74" t="s">
        <v>12473</v>
      </c>
      <c r="N1207" s="74" t="s">
        <v>13</v>
      </c>
      <c r="O1207" s="159"/>
      <c r="P1207" s="77" t="s">
        <v>6298</v>
      </c>
      <c r="Q1207" s="77" t="s">
        <v>35</v>
      </c>
      <c r="R1207" s="77" t="s">
        <v>6301</v>
      </c>
      <c r="S1207" s="77"/>
      <c r="T1207" s="77" t="s">
        <v>9241</v>
      </c>
      <c r="U1207" s="77" t="s">
        <v>11039</v>
      </c>
      <c r="V1207" s="74" t="s">
        <v>431</v>
      </c>
      <c r="W1207" s="100"/>
      <c r="X1207" s="99"/>
      <c r="Y1207" s="99"/>
      <c r="Z1207" s="100"/>
      <c r="AA1207" s="99" t="s">
        <v>6254</v>
      </c>
      <c r="AB1207" s="99"/>
      <c r="AC1207" s="100" t="s">
        <v>6302</v>
      </c>
      <c r="AD1207" s="100" t="s">
        <v>6303</v>
      </c>
      <c r="AE1207" s="83"/>
      <c r="AF1207" s="54"/>
      <c r="AG1207" s="78" t="s">
        <v>10992</v>
      </c>
      <c r="AH1207" s="77" t="s">
        <v>20</v>
      </c>
      <c r="AI1207" s="77" t="s">
        <v>21</v>
      </c>
      <c r="AJ1207" s="77" t="s">
        <v>22</v>
      </c>
      <c r="AK1207" s="77" t="s">
        <v>23</v>
      </c>
      <c r="AL1207" s="77" t="s">
        <v>24</v>
      </c>
      <c r="AM1207" s="77" t="s">
        <v>25</v>
      </c>
      <c r="AN1207" s="77" t="s">
        <v>26</v>
      </c>
      <c r="AO1207" s="77" t="s">
        <v>27</v>
      </c>
      <c r="AP1207" s="77" t="s">
        <v>28</v>
      </c>
      <c r="AQ1207" s="77"/>
      <c r="AR1207" s="79">
        <f>COUNTIF('Jalon + top _horaire passage'!A:A,A1207)+IF(W1207&lt;&gt;"",COUNTIF('Jalon + top _horaire passage'!A:A,W1207),0)+IF(X1207&lt;&gt;"",COUNTIF('Jalon + top _horaire passage'!A:A,X1207),0)+IF(Y1207&lt;&gt;"",COUNTIF('Jalon + top _horaire passage'!A:A,Y1207),0)+IF(AA1207&lt;&gt;"",COUNTIF('Jalon + top _horaire passage'!A:A,AA1207),0)+IF(AB1207&lt;&gt;"",COUNTIF('Jalon + top _horaire passage'!A:A,AB1207),0)+IF(AD1207&lt;&gt;"",COUNTIF('Jalon + top _horaire passage'!A:A,AD1207),0)</f>
        <v>0</v>
      </c>
    </row>
    <row r="1208" spans="1:44" x14ac:dyDescent="0.3">
      <c r="A1208" s="77" t="s">
        <v>6304</v>
      </c>
      <c r="B1208" s="159" t="s">
        <v>12</v>
      </c>
      <c r="C1208" s="78" t="s">
        <v>16</v>
      </c>
      <c r="D1208" s="77" t="s">
        <v>42</v>
      </c>
      <c r="E1208" s="77" t="s">
        <v>6250</v>
      </c>
      <c r="F1208" s="77" t="s">
        <v>10023</v>
      </c>
      <c r="G1208" s="77" t="s">
        <v>11</v>
      </c>
      <c r="H1208" s="77" t="s">
        <v>44</v>
      </c>
      <c r="I1208" s="77" t="s">
        <v>17</v>
      </c>
      <c r="J1208" s="77" t="s">
        <v>571</v>
      </c>
      <c r="K1208" s="78" t="s">
        <v>34</v>
      </c>
      <c r="L1208" s="77" t="s">
        <v>98</v>
      </c>
      <c r="M1208" s="74" t="s">
        <v>12473</v>
      </c>
      <c r="N1208" s="74" t="s">
        <v>13</v>
      </c>
      <c r="O1208" s="159"/>
      <c r="P1208" s="77" t="s">
        <v>6298</v>
      </c>
      <c r="Q1208" s="77" t="s">
        <v>35</v>
      </c>
      <c r="R1208" s="77" t="s">
        <v>6304</v>
      </c>
      <c r="S1208" s="77"/>
      <c r="T1208" s="77" t="s">
        <v>9241</v>
      </c>
      <c r="U1208" s="77" t="s">
        <v>11039</v>
      </c>
      <c r="V1208" s="74" t="s">
        <v>431</v>
      </c>
      <c r="W1208" s="100"/>
      <c r="X1208" s="99"/>
      <c r="Y1208" s="99"/>
      <c r="Z1208" s="100"/>
      <c r="AA1208" s="99" t="s">
        <v>6254</v>
      </c>
      <c r="AB1208" s="99"/>
      <c r="AC1208" s="100" t="s">
        <v>6305</v>
      </c>
      <c r="AD1208" s="100" t="s">
        <v>6306</v>
      </c>
      <c r="AE1208" s="83"/>
      <c r="AF1208" s="54"/>
      <c r="AG1208" s="78" t="s">
        <v>10992</v>
      </c>
      <c r="AH1208" s="77" t="s">
        <v>20</v>
      </c>
      <c r="AI1208" s="77" t="s">
        <v>21</v>
      </c>
      <c r="AJ1208" s="77" t="s">
        <v>22</v>
      </c>
      <c r="AK1208" s="77" t="s">
        <v>23</v>
      </c>
      <c r="AL1208" s="77" t="s">
        <v>24</v>
      </c>
      <c r="AM1208" s="77" t="s">
        <v>25</v>
      </c>
      <c r="AN1208" s="77" t="s">
        <v>26</v>
      </c>
      <c r="AO1208" s="77" t="s">
        <v>27</v>
      </c>
      <c r="AP1208" s="77" t="s">
        <v>28</v>
      </c>
      <c r="AQ1208" s="77"/>
      <c r="AR1208" s="79">
        <f>COUNTIF('Jalon + top _horaire passage'!A:A,A1208)+IF(W1208&lt;&gt;"",COUNTIF('Jalon + top _horaire passage'!A:A,W1208),0)+IF(X1208&lt;&gt;"",COUNTIF('Jalon + top _horaire passage'!A:A,X1208),0)+IF(Y1208&lt;&gt;"",COUNTIF('Jalon + top _horaire passage'!A:A,Y1208),0)+IF(AA1208&lt;&gt;"",COUNTIF('Jalon + top _horaire passage'!A:A,AA1208),0)+IF(AB1208&lt;&gt;"",COUNTIF('Jalon + top _horaire passage'!A:A,AB1208),0)+IF(AD1208&lt;&gt;"",COUNTIF('Jalon + top _horaire passage'!A:A,AD1208),0)</f>
        <v>0</v>
      </c>
    </row>
    <row r="1209" spans="1:44" x14ac:dyDescent="0.3">
      <c r="A1209" s="77" t="s">
        <v>6307</v>
      </c>
      <c r="B1209" s="159" t="s">
        <v>12</v>
      </c>
      <c r="C1209" s="78" t="s">
        <v>16</v>
      </c>
      <c r="D1209" s="77" t="s">
        <v>42</v>
      </c>
      <c r="E1209" s="77" t="s">
        <v>6307</v>
      </c>
      <c r="F1209" s="77" t="s">
        <v>10023</v>
      </c>
      <c r="G1209" s="77" t="s">
        <v>11</v>
      </c>
      <c r="H1209" s="77" t="s">
        <v>44</v>
      </c>
      <c r="I1209" s="77" t="s">
        <v>17</v>
      </c>
      <c r="J1209" s="77" t="s">
        <v>571</v>
      </c>
      <c r="K1209" s="78" t="s">
        <v>34</v>
      </c>
      <c r="L1209" s="77" t="s">
        <v>98</v>
      </c>
      <c r="M1209" s="74" t="s">
        <v>12473</v>
      </c>
      <c r="N1209" s="74" t="s">
        <v>13</v>
      </c>
      <c r="O1209" s="159"/>
      <c r="P1209" s="77" t="s">
        <v>6308</v>
      </c>
      <c r="Q1209" s="77" t="s">
        <v>35</v>
      </c>
      <c r="R1209" s="77" t="s">
        <v>6307</v>
      </c>
      <c r="S1209" s="77"/>
      <c r="T1209" s="77"/>
      <c r="U1209" s="77" t="s">
        <v>6307</v>
      </c>
      <c r="V1209" s="74" t="s">
        <v>216</v>
      </c>
      <c r="W1209" s="100"/>
      <c r="X1209" s="99"/>
      <c r="Y1209" s="99"/>
      <c r="Z1209" s="100"/>
      <c r="AA1209" s="99" t="s">
        <v>6311</v>
      </c>
      <c r="AB1209" s="99"/>
      <c r="AC1209" s="100" t="s">
        <v>6309</v>
      </c>
      <c r="AD1209" s="100" t="s">
        <v>6310</v>
      </c>
      <c r="AE1209" s="83"/>
      <c r="AF1209" s="54"/>
      <c r="AG1209" s="78" t="s">
        <v>12307</v>
      </c>
      <c r="AH1209" s="77" t="s">
        <v>20</v>
      </c>
      <c r="AI1209" s="77" t="s">
        <v>21</v>
      </c>
      <c r="AJ1209" s="77" t="s">
        <v>22</v>
      </c>
      <c r="AK1209" s="77" t="s">
        <v>23</v>
      </c>
      <c r="AL1209" s="77" t="s">
        <v>24</v>
      </c>
      <c r="AM1209" s="77" t="s">
        <v>25</v>
      </c>
      <c r="AN1209" s="77" t="s">
        <v>26</v>
      </c>
      <c r="AO1209" s="77" t="s">
        <v>27</v>
      </c>
      <c r="AP1209" s="77" t="s">
        <v>28</v>
      </c>
      <c r="AQ1209" s="77"/>
      <c r="AR1209" s="79">
        <f>COUNTIF('Jalon + top _horaire passage'!A:A,A1209)+IF(W1209&lt;&gt;"",COUNTIF('Jalon + top _horaire passage'!A:A,W1209),0)+IF(X1209&lt;&gt;"",COUNTIF('Jalon + top _horaire passage'!A:A,X1209),0)+IF(Y1209&lt;&gt;"",COUNTIF('Jalon + top _horaire passage'!A:A,Y1209),0)+IF(AA1209&lt;&gt;"",COUNTIF('Jalon + top _horaire passage'!A:A,AA1209),0)+IF(AB1209&lt;&gt;"",COUNTIF('Jalon + top _horaire passage'!A:A,AB1209),0)+IF(AD1209&lt;&gt;"",COUNTIF('Jalon + top _horaire passage'!A:A,AD1209),0)</f>
        <v>0</v>
      </c>
    </row>
    <row r="1210" spans="1:44" x14ac:dyDescent="0.3">
      <c r="A1210" s="77" t="s">
        <v>6312</v>
      </c>
      <c r="B1210" s="159" t="s">
        <v>12847</v>
      </c>
      <c r="C1210" s="78" t="s">
        <v>16</v>
      </c>
      <c r="D1210" s="77" t="s">
        <v>5204</v>
      </c>
      <c r="E1210" s="77" t="s">
        <v>6312</v>
      </c>
      <c r="F1210" s="77" t="s">
        <v>10023</v>
      </c>
      <c r="G1210" s="77" t="s">
        <v>11</v>
      </c>
      <c r="H1210" s="77" t="s">
        <v>44</v>
      </c>
      <c r="I1210" s="77" t="s">
        <v>17</v>
      </c>
      <c r="J1210" s="77" t="s">
        <v>19</v>
      </c>
      <c r="K1210" s="78" t="s">
        <v>18</v>
      </c>
      <c r="L1210" s="77" t="s">
        <v>98</v>
      </c>
      <c r="M1210" s="74" t="s">
        <v>12473</v>
      </c>
      <c r="N1210" s="74" t="s">
        <v>10986</v>
      </c>
      <c r="O1210" s="159"/>
      <c r="P1210" s="77" t="s">
        <v>6313</v>
      </c>
      <c r="Q1210" s="77" t="s">
        <v>30</v>
      </c>
      <c r="R1210" s="77" t="s">
        <v>6312</v>
      </c>
      <c r="S1210" s="77"/>
      <c r="T1210" s="77"/>
      <c r="U1210" s="77" t="s">
        <v>11579</v>
      </c>
      <c r="V1210" s="74" t="s">
        <v>97</v>
      </c>
      <c r="W1210" s="100"/>
      <c r="X1210" s="99"/>
      <c r="Y1210" s="99"/>
      <c r="Z1210" s="100"/>
      <c r="AA1210" s="99" t="s">
        <v>6316</v>
      </c>
      <c r="AB1210" s="99"/>
      <c r="AC1210" s="100" t="s">
        <v>6314</v>
      </c>
      <c r="AD1210" s="100" t="s">
        <v>6315</v>
      </c>
      <c r="AE1210" s="83"/>
      <c r="AF1210" s="54"/>
      <c r="AG1210" s="78" t="s">
        <v>10997</v>
      </c>
      <c r="AH1210" s="77" t="s">
        <v>20</v>
      </c>
      <c r="AI1210" s="77" t="s">
        <v>21</v>
      </c>
      <c r="AJ1210" s="77" t="s">
        <v>22</v>
      </c>
      <c r="AK1210" s="77" t="s">
        <v>23</v>
      </c>
      <c r="AL1210" s="77" t="s">
        <v>24</v>
      </c>
      <c r="AM1210" s="77" t="s">
        <v>25</v>
      </c>
      <c r="AN1210" s="77" t="s">
        <v>26</v>
      </c>
      <c r="AO1210" s="77" t="s">
        <v>27</v>
      </c>
      <c r="AP1210" s="77" t="s">
        <v>28</v>
      </c>
      <c r="AQ1210" s="77"/>
      <c r="AR1210" s="79">
        <f>COUNTIF('Jalon + top _horaire passage'!A:A,A1210)+IF(W1210&lt;&gt;"",COUNTIF('Jalon + top _horaire passage'!A:A,W1210),0)+IF(X1210&lt;&gt;"",COUNTIF('Jalon + top _horaire passage'!A:A,X1210),0)+IF(Y1210&lt;&gt;"",COUNTIF('Jalon + top _horaire passage'!A:A,Y1210),0)+IF(AA1210&lt;&gt;"",COUNTIF('Jalon + top _horaire passage'!A:A,AA1210),0)+IF(AB1210&lt;&gt;"",COUNTIF('Jalon + top _horaire passage'!A:A,AB1210),0)+IF(AD1210&lt;&gt;"",COUNTIF('Jalon + top _horaire passage'!A:A,AD1210),0)</f>
        <v>0</v>
      </c>
    </row>
    <row r="1211" spans="1:44" x14ac:dyDescent="0.3">
      <c r="A1211" s="77" t="s">
        <v>6317</v>
      </c>
      <c r="B1211" s="159" t="s">
        <v>12</v>
      </c>
      <c r="C1211" s="78" t="s">
        <v>16</v>
      </c>
      <c r="D1211" s="77" t="s">
        <v>5204</v>
      </c>
      <c r="E1211" s="77" t="s">
        <v>6317</v>
      </c>
      <c r="F1211" s="77" t="s">
        <v>10023</v>
      </c>
      <c r="G1211" s="77" t="s">
        <v>11</v>
      </c>
      <c r="H1211" s="77" t="s">
        <v>44</v>
      </c>
      <c r="I1211" s="77" t="s">
        <v>17</v>
      </c>
      <c r="J1211" s="77" t="s">
        <v>19</v>
      </c>
      <c r="K1211" s="78" t="s">
        <v>18</v>
      </c>
      <c r="L1211" s="77" t="s">
        <v>98</v>
      </c>
      <c r="M1211" s="74" t="s">
        <v>12473</v>
      </c>
      <c r="N1211" s="74" t="s">
        <v>10986</v>
      </c>
      <c r="O1211" s="159"/>
      <c r="P1211" s="77" t="s">
        <v>6318</v>
      </c>
      <c r="Q1211" s="77" t="s">
        <v>35</v>
      </c>
      <c r="R1211" s="77" t="s">
        <v>6317</v>
      </c>
      <c r="S1211" s="77"/>
      <c r="T1211" s="77" t="s">
        <v>9241</v>
      </c>
      <c r="U1211" s="77" t="s">
        <v>9241</v>
      </c>
      <c r="V1211" s="74" t="s">
        <v>216</v>
      </c>
      <c r="W1211" s="100"/>
      <c r="X1211" s="99"/>
      <c r="Y1211" s="99"/>
      <c r="Z1211" s="100"/>
      <c r="AA1211" s="99"/>
      <c r="AB1211" s="99"/>
      <c r="AC1211" s="100" t="s">
        <v>6317</v>
      </c>
      <c r="AD1211" s="100" t="s">
        <v>6319</v>
      </c>
      <c r="AE1211" s="83"/>
      <c r="AF1211" s="54"/>
      <c r="AG1211" s="78" t="s">
        <v>12307</v>
      </c>
      <c r="AH1211" s="77" t="s">
        <v>20</v>
      </c>
      <c r="AI1211" s="77" t="s">
        <v>21</v>
      </c>
      <c r="AJ1211" s="77" t="s">
        <v>22</v>
      </c>
      <c r="AK1211" s="77" t="s">
        <v>23</v>
      </c>
      <c r="AL1211" s="77" t="s">
        <v>24</v>
      </c>
      <c r="AM1211" s="77" t="s">
        <v>25</v>
      </c>
      <c r="AN1211" s="77" t="s">
        <v>26</v>
      </c>
      <c r="AO1211" s="77" t="s">
        <v>27</v>
      </c>
      <c r="AP1211" s="77" t="s">
        <v>28</v>
      </c>
      <c r="AQ1211" s="77"/>
      <c r="AR1211" s="79">
        <f>COUNTIF('Jalon + top _horaire passage'!A:A,A1211)+IF(W1211&lt;&gt;"",COUNTIF('Jalon + top _horaire passage'!A:A,W1211),0)+IF(X1211&lt;&gt;"",COUNTIF('Jalon + top _horaire passage'!A:A,X1211),0)+IF(Y1211&lt;&gt;"",COUNTIF('Jalon + top _horaire passage'!A:A,Y1211),0)+IF(AA1211&lt;&gt;"",COUNTIF('Jalon + top _horaire passage'!A:A,AA1211),0)+IF(AB1211&lt;&gt;"",COUNTIF('Jalon + top _horaire passage'!A:A,AB1211),0)+IF(AD1211&lt;&gt;"",COUNTIF('Jalon + top _horaire passage'!A:A,AD1211),0)</f>
        <v>0</v>
      </c>
    </row>
    <row r="1212" spans="1:44" x14ac:dyDescent="0.3">
      <c r="A1212" s="77" t="s">
        <v>6320</v>
      </c>
      <c r="B1212" s="159" t="s">
        <v>12848</v>
      </c>
      <c r="C1212" s="78" t="s">
        <v>199</v>
      </c>
      <c r="D1212" s="77" t="s">
        <v>42</v>
      </c>
      <c r="E1212" s="77" t="s">
        <v>6320</v>
      </c>
      <c r="F1212" s="77" t="s">
        <v>12395</v>
      </c>
      <c r="G1212" s="77" t="s">
        <v>3397</v>
      </c>
      <c r="H1212" s="77" t="s">
        <v>44</v>
      </c>
      <c r="I1212" s="77" t="s">
        <v>17</v>
      </c>
      <c r="J1212" s="77" t="s">
        <v>19</v>
      </c>
      <c r="K1212" s="78" t="s">
        <v>34</v>
      </c>
      <c r="L1212" s="77" t="s">
        <v>98</v>
      </c>
      <c r="M1212" s="74" t="s">
        <v>12473</v>
      </c>
      <c r="N1212" s="74" t="s">
        <v>13</v>
      </c>
      <c r="O1212" s="159"/>
      <c r="P1212" s="77" t="s">
        <v>5138</v>
      </c>
      <c r="Q1212" s="77" t="s">
        <v>30</v>
      </c>
      <c r="R1212" s="77" t="s">
        <v>6320</v>
      </c>
      <c r="S1212" s="77"/>
      <c r="T1212" s="77"/>
      <c r="U1212" s="77" t="s">
        <v>11580</v>
      </c>
      <c r="V1212" s="74" t="s">
        <v>97</v>
      </c>
      <c r="W1212" s="100"/>
      <c r="X1212" s="99"/>
      <c r="Y1212" s="99"/>
      <c r="Z1212" s="100"/>
      <c r="AA1212" s="99" t="s">
        <v>6323</v>
      </c>
      <c r="AB1212" s="99"/>
      <c r="AC1212" s="100" t="s">
        <v>6321</v>
      </c>
      <c r="AD1212" s="100" t="s">
        <v>6322</v>
      </c>
      <c r="AE1212" s="83"/>
      <c r="AF1212" s="54"/>
      <c r="AG1212" s="78" t="s">
        <v>10997</v>
      </c>
      <c r="AH1212" s="77" t="s">
        <v>20</v>
      </c>
      <c r="AI1212" s="77" t="s">
        <v>21</v>
      </c>
      <c r="AJ1212" s="77" t="s">
        <v>22</v>
      </c>
      <c r="AK1212" s="77" t="s">
        <v>200</v>
      </c>
      <c r="AL1212" s="77" t="s">
        <v>201</v>
      </c>
      <c r="AM1212" s="77" t="s">
        <v>25</v>
      </c>
      <c r="AN1212" s="77" t="s">
        <v>202</v>
      </c>
      <c r="AO1212" s="77" t="s">
        <v>203</v>
      </c>
      <c r="AP1212" s="77" t="s">
        <v>204</v>
      </c>
      <c r="AQ1212" s="77"/>
      <c r="AR1212" s="79">
        <f>COUNTIF('Jalon + top _horaire passage'!A:A,A1212)+IF(W1212&lt;&gt;"",COUNTIF('Jalon + top _horaire passage'!A:A,W1212),0)+IF(X1212&lt;&gt;"",COUNTIF('Jalon + top _horaire passage'!A:A,X1212),0)+IF(Y1212&lt;&gt;"",COUNTIF('Jalon + top _horaire passage'!A:A,Y1212),0)+IF(AA1212&lt;&gt;"",COUNTIF('Jalon + top _horaire passage'!A:A,AA1212),0)+IF(AB1212&lt;&gt;"",COUNTIF('Jalon + top _horaire passage'!A:A,AB1212),0)+IF(AD1212&lt;&gt;"",COUNTIF('Jalon + top _horaire passage'!A:A,AD1212),0)</f>
        <v>0</v>
      </c>
    </row>
    <row r="1213" spans="1:44" x14ac:dyDescent="0.3">
      <c r="A1213" s="77" t="s">
        <v>6324</v>
      </c>
      <c r="B1213" s="159" t="s">
        <v>6325</v>
      </c>
      <c r="C1213" s="78" t="s">
        <v>40</v>
      </c>
      <c r="D1213" s="77" t="s">
        <v>362</v>
      </c>
      <c r="E1213" s="77" t="s">
        <v>6324</v>
      </c>
      <c r="F1213" s="77" t="s">
        <v>2228</v>
      </c>
      <c r="G1213" s="77" t="s">
        <v>639</v>
      </c>
      <c r="H1213" s="77" t="s">
        <v>44</v>
      </c>
      <c r="I1213" s="77" t="s">
        <v>39</v>
      </c>
      <c r="J1213" s="77" t="s">
        <v>19</v>
      </c>
      <c r="K1213" s="78" t="s">
        <v>18</v>
      </c>
      <c r="L1213" s="77" t="s">
        <v>98</v>
      </c>
      <c r="M1213" s="74" t="s">
        <v>12474</v>
      </c>
      <c r="N1213" s="74" t="s">
        <v>10986</v>
      </c>
      <c r="O1213" s="159"/>
      <c r="P1213" s="77" t="s">
        <v>6326</v>
      </c>
      <c r="Q1213" s="77" t="s">
        <v>30</v>
      </c>
      <c r="R1213" s="77" t="s">
        <v>6324</v>
      </c>
      <c r="S1213" s="77"/>
      <c r="T1213" s="77"/>
      <c r="U1213" s="77" t="s">
        <v>11420</v>
      </c>
      <c r="V1213" s="74" t="s">
        <v>97</v>
      </c>
      <c r="W1213" s="100"/>
      <c r="X1213" s="99"/>
      <c r="Y1213" s="99"/>
      <c r="Z1213" s="100"/>
      <c r="AA1213" s="99" t="s">
        <v>6329</v>
      </c>
      <c r="AB1213" s="99"/>
      <c r="AC1213" s="100" t="s">
        <v>6327</v>
      </c>
      <c r="AD1213" s="100" t="s">
        <v>6328</v>
      </c>
      <c r="AE1213" s="83"/>
      <c r="AF1213" s="54"/>
      <c r="AG1213" s="78" t="s">
        <v>10997</v>
      </c>
      <c r="AH1213" s="77" t="s">
        <v>20</v>
      </c>
      <c r="AI1213" s="77" t="s">
        <v>21</v>
      </c>
      <c r="AJ1213" s="77" t="s">
        <v>46</v>
      </c>
      <c r="AK1213" s="77" t="s">
        <v>47</v>
      </c>
      <c r="AL1213" s="77" t="s">
        <v>48</v>
      </c>
      <c r="AM1213" s="77" t="s">
        <v>25</v>
      </c>
      <c r="AN1213" s="77" t="s">
        <v>49</v>
      </c>
      <c r="AO1213" s="77" t="s">
        <v>50</v>
      </c>
      <c r="AP1213" s="77" t="s">
        <v>51</v>
      </c>
      <c r="AQ1213" s="77"/>
      <c r="AR1213" s="79">
        <f>COUNTIF('Jalon + top _horaire passage'!A:A,A1213)+IF(W1213&lt;&gt;"",COUNTIF('Jalon + top _horaire passage'!A:A,W1213),0)+IF(X1213&lt;&gt;"",COUNTIF('Jalon + top _horaire passage'!A:A,X1213),0)+IF(Y1213&lt;&gt;"",COUNTIF('Jalon + top _horaire passage'!A:A,Y1213),0)+IF(AA1213&lt;&gt;"",COUNTIF('Jalon + top _horaire passage'!A:A,AA1213),0)+IF(AB1213&lt;&gt;"",COUNTIF('Jalon + top _horaire passage'!A:A,AB1213),0)+IF(AD1213&lt;&gt;"",COUNTIF('Jalon + top _horaire passage'!A:A,AD1213),0)</f>
        <v>0</v>
      </c>
    </row>
    <row r="1214" spans="1:44" x14ac:dyDescent="0.3">
      <c r="A1214" s="77" t="s">
        <v>6331</v>
      </c>
      <c r="B1214" s="159" t="s">
        <v>6332</v>
      </c>
      <c r="C1214" s="78" t="s">
        <v>892</v>
      </c>
      <c r="D1214" s="77" t="s">
        <v>42</v>
      </c>
      <c r="E1214" s="77" t="s">
        <v>6330</v>
      </c>
      <c r="F1214" s="77" t="s">
        <v>1744</v>
      </c>
      <c r="G1214" s="77" t="s">
        <v>12362</v>
      </c>
      <c r="H1214" s="77" t="s">
        <v>44</v>
      </c>
      <c r="I1214" s="77" t="s">
        <v>221</v>
      </c>
      <c r="J1214" s="77" t="s">
        <v>571</v>
      </c>
      <c r="K1214" s="78" t="s">
        <v>34</v>
      </c>
      <c r="L1214" s="77" t="s">
        <v>98</v>
      </c>
      <c r="M1214" s="74" t="s">
        <v>12476</v>
      </c>
      <c r="N1214" s="74" t="s">
        <v>13</v>
      </c>
      <c r="O1214" s="159"/>
      <c r="P1214" s="77" t="s">
        <v>6333</v>
      </c>
      <c r="Q1214" s="77" t="s">
        <v>30</v>
      </c>
      <c r="R1214" s="77" t="s">
        <v>6331</v>
      </c>
      <c r="S1214" s="77"/>
      <c r="T1214" s="77" t="s">
        <v>9241</v>
      </c>
      <c r="U1214" s="77" t="s">
        <v>6334</v>
      </c>
      <c r="V1214" s="74" t="s">
        <v>216</v>
      </c>
      <c r="W1214" s="100"/>
      <c r="X1214" s="99"/>
      <c r="Y1214" s="99"/>
      <c r="Z1214" s="100"/>
      <c r="AA1214" s="99" t="s">
        <v>6337</v>
      </c>
      <c r="AB1214" s="99"/>
      <c r="AC1214" s="100" t="s">
        <v>6335</v>
      </c>
      <c r="AD1214" s="100" t="s">
        <v>6336</v>
      </c>
      <c r="AE1214" s="83"/>
      <c r="AF1214" s="54"/>
      <c r="AG1214" s="78" t="s">
        <v>12307</v>
      </c>
      <c r="AH1214" s="77" t="s">
        <v>1748</v>
      </c>
      <c r="AI1214" s="77" t="s">
        <v>1748</v>
      </c>
      <c r="AJ1214" s="77" t="s">
        <v>1748</v>
      </c>
      <c r="AK1214" s="77" t="s">
        <v>1748</v>
      </c>
      <c r="AL1214" s="77" t="s">
        <v>1749</v>
      </c>
      <c r="AM1214" s="77" t="s">
        <v>1750</v>
      </c>
      <c r="AN1214" s="77" t="s">
        <v>1751</v>
      </c>
      <c r="AO1214" s="77" t="s">
        <v>1752</v>
      </c>
      <c r="AP1214" s="77" t="s">
        <v>1753</v>
      </c>
      <c r="AQ1214" s="77"/>
      <c r="AR1214" s="79">
        <f>COUNTIF('Jalon + top _horaire passage'!A:A,A1214)+IF(W1214&lt;&gt;"",COUNTIF('Jalon + top _horaire passage'!A:A,W1214),0)+IF(X1214&lt;&gt;"",COUNTIF('Jalon + top _horaire passage'!A:A,X1214),0)+IF(Y1214&lt;&gt;"",COUNTIF('Jalon + top _horaire passage'!A:A,Y1214),0)+IF(AA1214&lt;&gt;"",COUNTIF('Jalon + top _horaire passage'!A:A,AA1214),0)+IF(AB1214&lt;&gt;"",COUNTIF('Jalon + top _horaire passage'!A:A,AB1214),0)+IF(AD1214&lt;&gt;"",COUNTIF('Jalon + top _horaire passage'!A:A,AD1214),0)</f>
        <v>0</v>
      </c>
    </row>
    <row r="1215" spans="1:44" x14ac:dyDescent="0.3">
      <c r="A1215" s="77" t="s">
        <v>6338</v>
      </c>
      <c r="B1215" s="159" t="s">
        <v>12823</v>
      </c>
      <c r="C1215" s="78" t="s">
        <v>892</v>
      </c>
      <c r="D1215" s="77" t="s">
        <v>42</v>
      </c>
      <c r="E1215" s="77" t="s">
        <v>6338</v>
      </c>
      <c r="F1215" s="77" t="s">
        <v>6339</v>
      </c>
      <c r="G1215" s="77" t="s">
        <v>12418</v>
      </c>
      <c r="H1215" s="77" t="s">
        <v>44</v>
      </c>
      <c r="I1215" s="77" t="s">
        <v>221</v>
      </c>
      <c r="J1215" s="101" t="s">
        <v>237</v>
      </c>
      <c r="K1215" s="78" t="s">
        <v>34</v>
      </c>
      <c r="L1215" s="77" t="s">
        <v>98</v>
      </c>
      <c r="M1215" s="74" t="s">
        <v>12473</v>
      </c>
      <c r="N1215" s="74" t="s">
        <v>13</v>
      </c>
      <c r="O1215" s="159"/>
      <c r="P1215" s="77" t="s">
        <v>6340</v>
      </c>
      <c r="Q1215" s="77" t="s">
        <v>30</v>
      </c>
      <c r="R1215" s="77" t="s">
        <v>6338</v>
      </c>
      <c r="S1215" s="77"/>
      <c r="T1215" s="77"/>
      <c r="U1215" s="77" t="s">
        <v>11138</v>
      </c>
      <c r="V1215" s="74" t="s">
        <v>97</v>
      </c>
      <c r="W1215" s="100"/>
      <c r="X1215" s="99"/>
      <c r="Y1215" s="99"/>
      <c r="Z1215" s="100"/>
      <c r="AA1215" s="99" t="s">
        <v>6343</v>
      </c>
      <c r="AB1215" s="99"/>
      <c r="AC1215" s="100" t="s">
        <v>6341</v>
      </c>
      <c r="AD1215" s="100" t="s">
        <v>6342</v>
      </c>
      <c r="AE1215" s="83"/>
      <c r="AF1215" s="54"/>
      <c r="AG1215" s="78" t="s">
        <v>10997</v>
      </c>
      <c r="AH1215" s="77">
        <v>0</v>
      </c>
      <c r="AI1215" s="77">
        <v>0</v>
      </c>
      <c r="AJ1215" s="77">
        <v>0</v>
      </c>
      <c r="AK1215" s="77">
        <v>0</v>
      </c>
      <c r="AL1215" s="77">
        <v>0</v>
      </c>
      <c r="AM1215" s="77">
        <v>0</v>
      </c>
      <c r="AN1215" s="77">
        <v>0</v>
      </c>
      <c r="AO1215" s="77">
        <v>0</v>
      </c>
      <c r="AP1215" s="77">
        <v>0</v>
      </c>
      <c r="AQ1215" s="77"/>
      <c r="AR1215" s="79">
        <f>COUNTIF('Jalon + top _horaire passage'!A:A,A1215)+IF(W1215&lt;&gt;"",COUNTIF('Jalon + top _horaire passage'!A:A,W1215),0)+IF(X1215&lt;&gt;"",COUNTIF('Jalon + top _horaire passage'!A:A,X1215),0)+IF(Y1215&lt;&gt;"",COUNTIF('Jalon + top _horaire passage'!A:A,Y1215),0)+IF(AA1215&lt;&gt;"",COUNTIF('Jalon + top _horaire passage'!A:A,AA1215),0)+IF(AB1215&lt;&gt;"",COUNTIF('Jalon + top _horaire passage'!A:A,AB1215),0)+IF(AD1215&lt;&gt;"",COUNTIF('Jalon + top _horaire passage'!A:A,AD1215),0)</f>
        <v>0</v>
      </c>
    </row>
    <row r="1216" spans="1:44" x14ac:dyDescent="0.3">
      <c r="A1216" s="77" t="s">
        <v>6344</v>
      </c>
      <c r="B1216" s="159" t="s">
        <v>12</v>
      </c>
      <c r="C1216" s="78" t="s">
        <v>40</v>
      </c>
      <c r="D1216" s="77" t="s">
        <v>362</v>
      </c>
      <c r="E1216" s="77" t="s">
        <v>6344</v>
      </c>
      <c r="F1216" s="77" t="s">
        <v>2228</v>
      </c>
      <c r="G1216" s="77" t="s">
        <v>639</v>
      </c>
      <c r="H1216" s="77" t="s">
        <v>44</v>
      </c>
      <c r="I1216" s="77" t="s">
        <v>39</v>
      </c>
      <c r="J1216" s="77" t="s">
        <v>19</v>
      </c>
      <c r="K1216" s="78" t="s">
        <v>18</v>
      </c>
      <c r="L1216" s="77" t="s">
        <v>98</v>
      </c>
      <c r="M1216" s="74" t="s">
        <v>12474</v>
      </c>
      <c r="N1216" s="74" t="s">
        <v>10986</v>
      </c>
      <c r="O1216" s="159"/>
      <c r="P1216" s="77" t="s">
        <v>6345</v>
      </c>
      <c r="Q1216" s="77" t="s">
        <v>30</v>
      </c>
      <c r="R1216" s="77" t="s">
        <v>6344</v>
      </c>
      <c r="S1216" s="77"/>
      <c r="T1216" s="77"/>
      <c r="U1216" s="77" t="s">
        <v>11421</v>
      </c>
      <c r="V1216" s="74" t="s">
        <v>97</v>
      </c>
      <c r="W1216" s="100"/>
      <c r="X1216" s="99"/>
      <c r="Y1216" s="99"/>
      <c r="Z1216" s="100"/>
      <c r="AA1216" s="99" t="s">
        <v>6348</v>
      </c>
      <c r="AB1216" s="99"/>
      <c r="AC1216" s="100" t="s">
        <v>6346</v>
      </c>
      <c r="AD1216" s="100" t="s">
        <v>6347</v>
      </c>
      <c r="AE1216" s="83"/>
      <c r="AF1216" s="54"/>
      <c r="AG1216" s="78" t="s">
        <v>10997</v>
      </c>
      <c r="AH1216" s="77" t="s">
        <v>20</v>
      </c>
      <c r="AI1216" s="77" t="s">
        <v>21</v>
      </c>
      <c r="AJ1216" s="77" t="s">
        <v>46</v>
      </c>
      <c r="AK1216" s="77" t="s">
        <v>47</v>
      </c>
      <c r="AL1216" s="77" t="s">
        <v>48</v>
      </c>
      <c r="AM1216" s="77" t="s">
        <v>25</v>
      </c>
      <c r="AN1216" s="77" t="s">
        <v>49</v>
      </c>
      <c r="AO1216" s="77" t="s">
        <v>50</v>
      </c>
      <c r="AP1216" s="77" t="s">
        <v>51</v>
      </c>
      <c r="AQ1216" s="77"/>
      <c r="AR1216" s="79">
        <f>COUNTIF('Jalon + top _horaire passage'!A:A,A1216)+IF(W1216&lt;&gt;"",COUNTIF('Jalon + top _horaire passage'!A:A,W1216),0)+IF(X1216&lt;&gt;"",COUNTIF('Jalon + top _horaire passage'!A:A,X1216),0)+IF(Y1216&lt;&gt;"",COUNTIF('Jalon + top _horaire passage'!A:A,Y1216),0)+IF(AA1216&lt;&gt;"",COUNTIF('Jalon + top _horaire passage'!A:A,AA1216),0)+IF(AB1216&lt;&gt;"",COUNTIF('Jalon + top _horaire passage'!A:A,AB1216),0)+IF(AD1216&lt;&gt;"",COUNTIF('Jalon + top _horaire passage'!A:A,AD1216),0)</f>
        <v>0</v>
      </c>
    </row>
    <row r="1217" spans="1:44" x14ac:dyDescent="0.3">
      <c r="A1217" s="77" t="s">
        <v>6349</v>
      </c>
      <c r="B1217" s="159" t="s">
        <v>6350</v>
      </c>
      <c r="C1217" s="78" t="s">
        <v>40</v>
      </c>
      <c r="D1217" s="77" t="s">
        <v>362</v>
      </c>
      <c r="E1217" s="77" t="s">
        <v>6349</v>
      </c>
      <c r="F1217" s="77" t="s">
        <v>2228</v>
      </c>
      <c r="G1217" s="77" t="s">
        <v>639</v>
      </c>
      <c r="H1217" s="77" t="s">
        <v>44</v>
      </c>
      <c r="I1217" s="77" t="s">
        <v>39</v>
      </c>
      <c r="J1217" s="77" t="s">
        <v>19</v>
      </c>
      <c r="K1217" s="78" t="s">
        <v>18</v>
      </c>
      <c r="L1217" s="77" t="s">
        <v>98</v>
      </c>
      <c r="M1217" s="74" t="s">
        <v>12474</v>
      </c>
      <c r="N1217" s="74" t="s">
        <v>10986</v>
      </c>
      <c r="O1217" s="159" t="s">
        <v>12470</v>
      </c>
      <c r="P1217" s="77" t="s">
        <v>6351</v>
      </c>
      <c r="Q1217" s="77" t="s">
        <v>30</v>
      </c>
      <c r="R1217" s="77" t="s">
        <v>6349</v>
      </c>
      <c r="S1217" s="77"/>
      <c r="T1217" s="77"/>
      <c r="U1217" s="77" t="s">
        <v>11422</v>
      </c>
      <c r="V1217" s="74" t="s">
        <v>97</v>
      </c>
      <c r="W1217" s="100"/>
      <c r="X1217" s="99"/>
      <c r="Y1217" s="99"/>
      <c r="Z1217" s="100"/>
      <c r="AA1217" s="99" t="s">
        <v>6355</v>
      </c>
      <c r="AB1217" s="99"/>
      <c r="AC1217" s="100" t="s">
        <v>6353</v>
      </c>
      <c r="AD1217" s="100" t="s">
        <v>6354</v>
      </c>
      <c r="AE1217" s="83"/>
      <c r="AF1217" s="54"/>
      <c r="AG1217" s="78" t="s">
        <v>10997</v>
      </c>
      <c r="AH1217" s="77" t="s">
        <v>20</v>
      </c>
      <c r="AI1217" s="77" t="s">
        <v>21</v>
      </c>
      <c r="AJ1217" s="77" t="s">
        <v>46</v>
      </c>
      <c r="AK1217" s="77" t="s">
        <v>47</v>
      </c>
      <c r="AL1217" s="77" t="s">
        <v>48</v>
      </c>
      <c r="AM1217" s="77" t="s">
        <v>25</v>
      </c>
      <c r="AN1217" s="77" t="s">
        <v>49</v>
      </c>
      <c r="AO1217" s="77" t="s">
        <v>50</v>
      </c>
      <c r="AP1217" s="77" t="s">
        <v>51</v>
      </c>
      <c r="AQ1217" s="77"/>
      <c r="AR1217" s="79">
        <f>COUNTIF('Jalon + top _horaire passage'!A:A,A1217)+IF(W1217&lt;&gt;"",COUNTIF('Jalon + top _horaire passage'!A:A,W1217),0)+IF(X1217&lt;&gt;"",COUNTIF('Jalon + top _horaire passage'!A:A,X1217),0)+IF(Y1217&lt;&gt;"",COUNTIF('Jalon + top _horaire passage'!A:A,Y1217),0)+IF(AA1217&lt;&gt;"",COUNTIF('Jalon + top _horaire passage'!A:A,AA1217),0)+IF(AB1217&lt;&gt;"",COUNTIF('Jalon + top _horaire passage'!A:A,AB1217),0)+IF(AD1217&lt;&gt;"",COUNTIF('Jalon + top _horaire passage'!A:A,AD1217),0)</f>
        <v>0</v>
      </c>
    </row>
    <row r="1218" spans="1:44" x14ac:dyDescent="0.3">
      <c r="A1218" s="77" t="s">
        <v>6356</v>
      </c>
      <c r="B1218" s="159" t="s">
        <v>6357</v>
      </c>
      <c r="C1218" s="78" t="s">
        <v>40</v>
      </c>
      <c r="D1218" s="77" t="s">
        <v>42</v>
      </c>
      <c r="E1218" s="77" t="s">
        <v>6356</v>
      </c>
      <c r="F1218" s="77" t="s">
        <v>2162</v>
      </c>
      <c r="G1218" s="77" t="s">
        <v>1602</v>
      </c>
      <c r="H1218" s="77" t="s">
        <v>44</v>
      </c>
      <c r="I1218" s="77" t="s">
        <v>39</v>
      </c>
      <c r="J1218" s="77" t="s">
        <v>237</v>
      </c>
      <c r="K1218" s="78" t="s">
        <v>34</v>
      </c>
      <c r="L1218" s="77" t="s">
        <v>98</v>
      </c>
      <c r="M1218" s="74" t="s">
        <v>12474</v>
      </c>
      <c r="N1218" s="74" t="s">
        <v>13</v>
      </c>
      <c r="O1218" s="159"/>
      <c r="P1218" s="77" t="s">
        <v>4992</v>
      </c>
      <c r="Q1218" s="77" t="s">
        <v>30</v>
      </c>
      <c r="R1218" s="77" t="s">
        <v>6356</v>
      </c>
      <c r="S1218" s="77"/>
      <c r="T1218" s="77"/>
      <c r="U1218" s="77" t="s">
        <v>11423</v>
      </c>
      <c r="V1218" s="74" t="s">
        <v>97</v>
      </c>
      <c r="W1218" s="100"/>
      <c r="X1218" s="99"/>
      <c r="Y1218" s="99"/>
      <c r="Z1218" s="100"/>
      <c r="AA1218" s="99" t="s">
        <v>6360</v>
      </c>
      <c r="AB1218" s="99"/>
      <c r="AC1218" s="100" t="s">
        <v>6358</v>
      </c>
      <c r="AD1218" s="100" t="s">
        <v>6359</v>
      </c>
      <c r="AE1218" s="83"/>
      <c r="AF1218" s="54"/>
      <c r="AG1218" s="78" t="s">
        <v>10997</v>
      </c>
      <c r="AH1218" s="77" t="s">
        <v>20</v>
      </c>
      <c r="AI1218" s="77" t="s">
        <v>21</v>
      </c>
      <c r="AJ1218" s="77" t="s">
        <v>46</v>
      </c>
      <c r="AK1218" s="77" t="s">
        <v>47</v>
      </c>
      <c r="AL1218" s="77" t="s">
        <v>48</v>
      </c>
      <c r="AM1218" s="77" t="s">
        <v>25</v>
      </c>
      <c r="AN1218" s="77" t="s">
        <v>49</v>
      </c>
      <c r="AO1218" s="77" t="s">
        <v>50</v>
      </c>
      <c r="AP1218" s="77" t="s">
        <v>51</v>
      </c>
      <c r="AQ1218" s="77"/>
      <c r="AR1218" s="79">
        <f>COUNTIF('Jalon + top _horaire passage'!A:A,A1218)+IF(W1218&lt;&gt;"",COUNTIF('Jalon + top _horaire passage'!A:A,W1218),0)+IF(X1218&lt;&gt;"",COUNTIF('Jalon + top _horaire passage'!A:A,X1218),0)+IF(Y1218&lt;&gt;"",COUNTIF('Jalon + top _horaire passage'!A:A,Y1218),0)+IF(AA1218&lt;&gt;"",COUNTIF('Jalon + top _horaire passage'!A:A,AA1218),0)+IF(AB1218&lt;&gt;"",COUNTIF('Jalon + top _horaire passage'!A:A,AB1218),0)+IF(AD1218&lt;&gt;"",COUNTIF('Jalon + top _horaire passage'!A:A,AD1218),0)</f>
        <v>0</v>
      </c>
    </row>
    <row r="1219" spans="1:44" x14ac:dyDescent="0.3">
      <c r="A1219" s="77" t="s">
        <v>6361</v>
      </c>
      <c r="B1219" s="159" t="s">
        <v>12</v>
      </c>
      <c r="C1219" s="78" t="s">
        <v>40</v>
      </c>
      <c r="D1219" s="77" t="s">
        <v>42</v>
      </c>
      <c r="E1219" s="77" t="s">
        <v>6361</v>
      </c>
      <c r="F1219" s="77" t="s">
        <v>2228</v>
      </c>
      <c r="G1219" s="77" t="s">
        <v>639</v>
      </c>
      <c r="H1219" s="77" t="s">
        <v>44</v>
      </c>
      <c r="I1219" s="77" t="s">
        <v>39</v>
      </c>
      <c r="J1219" s="77" t="s">
        <v>19</v>
      </c>
      <c r="K1219" s="78" t="s">
        <v>34</v>
      </c>
      <c r="L1219" s="77" t="s">
        <v>98</v>
      </c>
      <c r="M1219" s="74" t="s">
        <v>12474</v>
      </c>
      <c r="N1219" s="74" t="s">
        <v>12032</v>
      </c>
      <c r="O1219" s="159"/>
      <c r="P1219" s="77" t="s">
        <v>6362</v>
      </c>
      <c r="Q1219" s="77" t="s">
        <v>30</v>
      </c>
      <c r="R1219" s="77" t="s">
        <v>6361</v>
      </c>
      <c r="S1219" s="77"/>
      <c r="T1219" s="77"/>
      <c r="U1219" s="77" t="s">
        <v>11424</v>
      </c>
      <c r="V1219" s="74" t="s">
        <v>97</v>
      </c>
      <c r="W1219" s="100"/>
      <c r="X1219" s="99"/>
      <c r="Y1219" s="99"/>
      <c r="Z1219" s="100"/>
      <c r="AA1219" s="99" t="s">
        <v>6366</v>
      </c>
      <c r="AB1219" s="99"/>
      <c r="AC1219" s="100" t="s">
        <v>6364</v>
      </c>
      <c r="AD1219" s="100" t="s">
        <v>6365</v>
      </c>
      <c r="AE1219" s="83"/>
      <c r="AF1219" s="54"/>
      <c r="AG1219" s="78" t="s">
        <v>10997</v>
      </c>
      <c r="AH1219" s="77" t="s">
        <v>20</v>
      </c>
      <c r="AI1219" s="77" t="s">
        <v>21</v>
      </c>
      <c r="AJ1219" s="77" t="s">
        <v>46</v>
      </c>
      <c r="AK1219" s="77" t="s">
        <v>47</v>
      </c>
      <c r="AL1219" s="77" t="s">
        <v>48</v>
      </c>
      <c r="AM1219" s="77" t="s">
        <v>25</v>
      </c>
      <c r="AN1219" s="77" t="s">
        <v>49</v>
      </c>
      <c r="AO1219" s="77" t="s">
        <v>50</v>
      </c>
      <c r="AP1219" s="77" t="s">
        <v>51</v>
      </c>
      <c r="AQ1219" s="77"/>
      <c r="AR1219" s="79">
        <f>COUNTIF('Jalon + top _horaire passage'!A:A,A1219)+IF(W1219&lt;&gt;"",COUNTIF('Jalon + top _horaire passage'!A:A,W1219),0)+IF(X1219&lt;&gt;"",COUNTIF('Jalon + top _horaire passage'!A:A,X1219),0)+IF(Y1219&lt;&gt;"",COUNTIF('Jalon + top _horaire passage'!A:A,Y1219),0)+IF(AA1219&lt;&gt;"",COUNTIF('Jalon + top _horaire passage'!A:A,AA1219),0)+IF(AB1219&lt;&gt;"",COUNTIF('Jalon + top _horaire passage'!A:A,AB1219),0)+IF(AD1219&lt;&gt;"",COUNTIF('Jalon + top _horaire passage'!A:A,AD1219),0)</f>
        <v>0</v>
      </c>
    </row>
    <row r="1220" spans="1:44" x14ac:dyDescent="0.3">
      <c r="A1220" s="77" t="s">
        <v>6367</v>
      </c>
      <c r="B1220" s="159" t="s">
        <v>12</v>
      </c>
      <c r="C1220" s="78" t="s">
        <v>40</v>
      </c>
      <c r="D1220" s="77" t="s">
        <v>362</v>
      </c>
      <c r="E1220" s="77" t="s">
        <v>6367</v>
      </c>
      <c r="F1220" s="77" t="s">
        <v>2228</v>
      </c>
      <c r="G1220" s="77" t="s">
        <v>639</v>
      </c>
      <c r="H1220" s="77" t="s">
        <v>44</v>
      </c>
      <c r="I1220" s="77" t="s">
        <v>39</v>
      </c>
      <c r="J1220" s="77" t="s">
        <v>19</v>
      </c>
      <c r="K1220" s="78" t="s">
        <v>18</v>
      </c>
      <c r="L1220" s="77" t="s">
        <v>98</v>
      </c>
      <c r="M1220" s="74" t="s">
        <v>12474</v>
      </c>
      <c r="N1220" s="74" t="s">
        <v>10986</v>
      </c>
      <c r="O1220" s="159" t="s">
        <v>12470</v>
      </c>
      <c r="P1220" s="77" t="s">
        <v>6368</v>
      </c>
      <c r="Q1220" s="77" t="s">
        <v>30</v>
      </c>
      <c r="R1220" s="77" t="s">
        <v>6367</v>
      </c>
      <c r="S1220" s="77"/>
      <c r="T1220" s="77"/>
      <c r="U1220" s="77" t="s">
        <v>11425</v>
      </c>
      <c r="V1220" s="74" t="s">
        <v>97</v>
      </c>
      <c r="W1220" s="100"/>
      <c r="X1220" s="99"/>
      <c r="Y1220" s="99"/>
      <c r="Z1220" s="100"/>
      <c r="AA1220" s="99" t="s">
        <v>6372</v>
      </c>
      <c r="AB1220" s="99"/>
      <c r="AC1220" s="100" t="s">
        <v>6370</v>
      </c>
      <c r="AD1220" s="100" t="s">
        <v>6371</v>
      </c>
      <c r="AE1220" s="83"/>
      <c r="AF1220" s="54"/>
      <c r="AG1220" s="78" t="s">
        <v>10997</v>
      </c>
      <c r="AH1220" s="77" t="s">
        <v>20</v>
      </c>
      <c r="AI1220" s="77" t="s">
        <v>21</v>
      </c>
      <c r="AJ1220" s="77" t="s">
        <v>46</v>
      </c>
      <c r="AK1220" s="77" t="s">
        <v>47</v>
      </c>
      <c r="AL1220" s="77" t="s">
        <v>48</v>
      </c>
      <c r="AM1220" s="77" t="s">
        <v>25</v>
      </c>
      <c r="AN1220" s="77" t="s">
        <v>49</v>
      </c>
      <c r="AO1220" s="77" t="s">
        <v>50</v>
      </c>
      <c r="AP1220" s="77" t="s">
        <v>51</v>
      </c>
      <c r="AQ1220" s="77"/>
      <c r="AR1220" s="79">
        <f>COUNTIF('Jalon + top _horaire passage'!A:A,A1220)+IF(W1220&lt;&gt;"",COUNTIF('Jalon + top _horaire passage'!A:A,W1220),0)+IF(X1220&lt;&gt;"",COUNTIF('Jalon + top _horaire passage'!A:A,X1220),0)+IF(Y1220&lt;&gt;"",COUNTIF('Jalon + top _horaire passage'!A:A,Y1220),0)+IF(AA1220&lt;&gt;"",COUNTIF('Jalon + top _horaire passage'!A:A,AA1220),0)+IF(AB1220&lt;&gt;"",COUNTIF('Jalon + top _horaire passage'!A:A,AB1220),0)+IF(AD1220&lt;&gt;"",COUNTIF('Jalon + top _horaire passage'!A:A,AD1220),0)</f>
        <v>0</v>
      </c>
    </row>
    <row r="1221" spans="1:44" x14ac:dyDescent="0.3">
      <c r="A1221" s="77" t="s">
        <v>6373</v>
      </c>
      <c r="B1221" s="159" t="s">
        <v>12824</v>
      </c>
      <c r="C1221" s="78" t="s">
        <v>199</v>
      </c>
      <c r="D1221" s="77" t="s">
        <v>42</v>
      </c>
      <c r="E1221" s="77" t="s">
        <v>6373</v>
      </c>
      <c r="F1221" s="77" t="s">
        <v>6339</v>
      </c>
      <c r="G1221" s="77" t="s">
        <v>12418</v>
      </c>
      <c r="H1221" s="77" t="s">
        <v>44</v>
      </c>
      <c r="I1221" s="77" t="s">
        <v>221</v>
      </c>
      <c r="J1221" s="77" t="s">
        <v>19</v>
      </c>
      <c r="K1221" s="78" t="s">
        <v>34</v>
      </c>
      <c r="L1221" s="77" t="s">
        <v>98</v>
      </c>
      <c r="M1221" s="74" t="s">
        <v>12473</v>
      </c>
      <c r="N1221" s="74" t="s">
        <v>13</v>
      </c>
      <c r="O1221" s="159"/>
      <c r="P1221" s="77" t="s">
        <v>6374</v>
      </c>
      <c r="Q1221" s="77" t="s">
        <v>30</v>
      </c>
      <c r="R1221" s="77" t="s">
        <v>6373</v>
      </c>
      <c r="S1221" s="77"/>
      <c r="T1221" s="77"/>
      <c r="U1221" s="77" t="s">
        <v>11139</v>
      </c>
      <c r="V1221" s="74" t="s">
        <v>97</v>
      </c>
      <c r="W1221" s="100"/>
      <c r="X1221" s="99"/>
      <c r="Y1221" s="99"/>
      <c r="Z1221" s="100"/>
      <c r="AA1221" s="99" t="s">
        <v>6377</v>
      </c>
      <c r="AB1221" s="99"/>
      <c r="AC1221" s="100" t="s">
        <v>6375</v>
      </c>
      <c r="AD1221" s="100" t="s">
        <v>6376</v>
      </c>
      <c r="AE1221" s="83"/>
      <c r="AF1221" s="54"/>
      <c r="AG1221" s="78" t="s">
        <v>10997</v>
      </c>
      <c r="AH1221" s="77">
        <v>0</v>
      </c>
      <c r="AI1221" s="77">
        <v>0</v>
      </c>
      <c r="AJ1221" s="77">
        <v>0</v>
      </c>
      <c r="AK1221" s="77">
        <v>0</v>
      </c>
      <c r="AL1221" s="77">
        <v>0</v>
      </c>
      <c r="AM1221" s="77">
        <v>0</v>
      </c>
      <c r="AN1221" s="77">
        <v>0</v>
      </c>
      <c r="AO1221" s="77">
        <v>0</v>
      </c>
      <c r="AP1221" s="77">
        <v>0</v>
      </c>
      <c r="AQ1221" s="77"/>
      <c r="AR1221" s="79">
        <f>COUNTIF('Jalon + top _horaire passage'!A:A,A1221)+IF(W1221&lt;&gt;"",COUNTIF('Jalon + top _horaire passage'!A:A,W1221),0)+IF(X1221&lt;&gt;"",COUNTIF('Jalon + top _horaire passage'!A:A,X1221),0)+IF(Y1221&lt;&gt;"",COUNTIF('Jalon + top _horaire passage'!A:A,Y1221),0)+IF(AA1221&lt;&gt;"",COUNTIF('Jalon + top _horaire passage'!A:A,AA1221),0)+IF(AB1221&lt;&gt;"",COUNTIF('Jalon + top _horaire passage'!A:A,AB1221),0)+IF(AD1221&lt;&gt;"",COUNTIF('Jalon + top _horaire passage'!A:A,AD1221),0)</f>
        <v>0</v>
      </c>
    </row>
    <row r="1222" spans="1:44" x14ac:dyDescent="0.3">
      <c r="A1222" s="77" t="s">
        <v>6379</v>
      </c>
      <c r="B1222" s="159" t="s">
        <v>12627</v>
      </c>
      <c r="C1222" s="78" t="s">
        <v>59</v>
      </c>
      <c r="D1222" s="77" t="s">
        <v>42</v>
      </c>
      <c r="E1222" s="77" t="s">
        <v>6378</v>
      </c>
      <c r="F1222" s="77" t="s">
        <v>12391</v>
      </c>
      <c r="G1222" s="77" t="s">
        <v>3149</v>
      </c>
      <c r="H1222" s="77" t="s">
        <v>44</v>
      </c>
      <c r="I1222" s="77" t="s">
        <v>17</v>
      </c>
      <c r="J1222" s="77" t="s">
        <v>19</v>
      </c>
      <c r="K1222" s="78" t="s">
        <v>34</v>
      </c>
      <c r="L1222" s="77" t="s">
        <v>98</v>
      </c>
      <c r="M1222" s="74" t="s">
        <v>12473</v>
      </c>
      <c r="N1222" s="74" t="s">
        <v>13</v>
      </c>
      <c r="O1222" s="159"/>
      <c r="P1222" s="77" t="s">
        <v>6380</v>
      </c>
      <c r="Q1222" s="77" t="s">
        <v>35</v>
      </c>
      <c r="R1222" s="77" t="s">
        <v>6379</v>
      </c>
      <c r="S1222" s="77"/>
      <c r="T1222" s="77"/>
      <c r="U1222" s="77" t="s">
        <v>6378</v>
      </c>
      <c r="V1222" s="74" t="s">
        <v>97</v>
      </c>
      <c r="W1222" s="100"/>
      <c r="X1222" s="99"/>
      <c r="Y1222" s="99"/>
      <c r="Z1222" s="100"/>
      <c r="AA1222" s="99" t="s">
        <v>6383</v>
      </c>
      <c r="AB1222" s="99"/>
      <c r="AC1222" s="100" t="s">
        <v>6381</v>
      </c>
      <c r="AD1222" s="100" t="s">
        <v>6382</v>
      </c>
      <c r="AE1222" s="83"/>
      <c r="AF1222" s="54"/>
      <c r="AG1222" s="78" t="s">
        <v>10997</v>
      </c>
      <c r="AH1222" s="77" t="s">
        <v>20</v>
      </c>
      <c r="AI1222" s="77" t="s">
        <v>305</v>
      </c>
      <c r="AJ1222" s="77" t="s">
        <v>306</v>
      </c>
      <c r="AK1222" s="77" t="s">
        <v>307</v>
      </c>
      <c r="AL1222" s="77" t="s">
        <v>815</v>
      </c>
      <c r="AM1222" s="77" t="s">
        <v>25</v>
      </c>
      <c r="AN1222" s="77" t="s">
        <v>309</v>
      </c>
      <c r="AO1222" s="77" t="s">
        <v>310</v>
      </c>
      <c r="AP1222" s="77" t="s">
        <v>311</v>
      </c>
      <c r="AQ1222" s="77"/>
      <c r="AR1222" s="79">
        <f>COUNTIF('Jalon + top _horaire passage'!A:A,A1222)+IF(W1222&lt;&gt;"",COUNTIF('Jalon + top _horaire passage'!A:A,W1222),0)+IF(X1222&lt;&gt;"",COUNTIF('Jalon + top _horaire passage'!A:A,X1222),0)+IF(Y1222&lt;&gt;"",COUNTIF('Jalon + top _horaire passage'!A:A,Y1222),0)+IF(AA1222&lt;&gt;"",COUNTIF('Jalon + top _horaire passage'!A:A,AA1222),0)+IF(AB1222&lt;&gt;"",COUNTIF('Jalon + top _horaire passage'!A:A,AB1222),0)+IF(AD1222&lt;&gt;"",COUNTIF('Jalon + top _horaire passage'!A:A,AD1222),0)</f>
        <v>0</v>
      </c>
    </row>
    <row r="1223" spans="1:44" x14ac:dyDescent="0.3">
      <c r="A1223" s="77" t="s">
        <v>6384</v>
      </c>
      <c r="B1223" s="159" t="s">
        <v>12627</v>
      </c>
      <c r="C1223" s="78" t="s">
        <v>59</v>
      </c>
      <c r="D1223" s="77" t="s">
        <v>42</v>
      </c>
      <c r="E1223" s="77" t="s">
        <v>6378</v>
      </c>
      <c r="F1223" s="77" t="s">
        <v>12391</v>
      </c>
      <c r="G1223" s="77" t="s">
        <v>3149</v>
      </c>
      <c r="H1223" s="77" t="s">
        <v>44</v>
      </c>
      <c r="I1223" s="77" t="s">
        <v>17</v>
      </c>
      <c r="J1223" s="77" t="s">
        <v>19</v>
      </c>
      <c r="K1223" s="78" t="s">
        <v>34</v>
      </c>
      <c r="L1223" s="77" t="s">
        <v>98</v>
      </c>
      <c r="M1223" s="74" t="s">
        <v>12473</v>
      </c>
      <c r="N1223" s="74" t="s">
        <v>13</v>
      </c>
      <c r="O1223" s="159"/>
      <c r="P1223" s="77" t="s">
        <v>6385</v>
      </c>
      <c r="Q1223" s="77" t="s">
        <v>35</v>
      </c>
      <c r="R1223" s="77" t="s">
        <v>6384</v>
      </c>
      <c r="S1223" s="77"/>
      <c r="T1223" s="77"/>
      <c r="U1223" s="77" t="s">
        <v>6378</v>
      </c>
      <c r="V1223" s="74" t="s">
        <v>97</v>
      </c>
      <c r="W1223" s="100"/>
      <c r="X1223" s="99"/>
      <c r="Y1223" s="99"/>
      <c r="Z1223" s="100"/>
      <c r="AA1223" s="99" t="s">
        <v>6383</v>
      </c>
      <c r="AB1223" s="99"/>
      <c r="AC1223" s="100" t="s">
        <v>6386</v>
      </c>
      <c r="AD1223" s="100" t="s">
        <v>6387</v>
      </c>
      <c r="AE1223" s="83"/>
      <c r="AF1223" s="54"/>
      <c r="AG1223" s="78" t="s">
        <v>10997</v>
      </c>
      <c r="AH1223" s="77" t="s">
        <v>20</v>
      </c>
      <c r="AI1223" s="77" t="s">
        <v>305</v>
      </c>
      <c r="AJ1223" s="77" t="s">
        <v>306</v>
      </c>
      <c r="AK1223" s="77" t="s">
        <v>307</v>
      </c>
      <c r="AL1223" s="77" t="s">
        <v>815</v>
      </c>
      <c r="AM1223" s="77" t="s">
        <v>25</v>
      </c>
      <c r="AN1223" s="77" t="s">
        <v>309</v>
      </c>
      <c r="AO1223" s="77" t="s">
        <v>310</v>
      </c>
      <c r="AP1223" s="77" t="s">
        <v>311</v>
      </c>
      <c r="AQ1223" s="77"/>
      <c r="AR1223" s="79">
        <f>COUNTIF('Jalon + top _horaire passage'!A:A,A1223)+IF(W1223&lt;&gt;"",COUNTIF('Jalon + top _horaire passage'!A:A,W1223),0)+IF(X1223&lt;&gt;"",COUNTIF('Jalon + top _horaire passage'!A:A,X1223),0)+IF(Y1223&lt;&gt;"",COUNTIF('Jalon + top _horaire passage'!A:A,Y1223),0)+IF(AA1223&lt;&gt;"",COUNTIF('Jalon + top _horaire passage'!A:A,AA1223),0)+IF(AB1223&lt;&gt;"",COUNTIF('Jalon + top _horaire passage'!A:A,AB1223),0)+IF(AD1223&lt;&gt;"",COUNTIF('Jalon + top _horaire passage'!A:A,AD1223),0)</f>
        <v>0</v>
      </c>
    </row>
    <row r="1224" spans="1:44" x14ac:dyDescent="0.3">
      <c r="A1224" s="77" t="s">
        <v>6388</v>
      </c>
      <c r="B1224" s="159" t="s">
        <v>12627</v>
      </c>
      <c r="C1224" s="78" t="s">
        <v>59</v>
      </c>
      <c r="D1224" s="77" t="s">
        <v>42</v>
      </c>
      <c r="E1224" s="77" t="s">
        <v>6378</v>
      </c>
      <c r="F1224" s="77" t="s">
        <v>12391</v>
      </c>
      <c r="G1224" s="77" t="s">
        <v>3149</v>
      </c>
      <c r="H1224" s="77" t="s">
        <v>44</v>
      </c>
      <c r="I1224" s="77" t="s">
        <v>17</v>
      </c>
      <c r="J1224" s="77" t="s">
        <v>19</v>
      </c>
      <c r="K1224" s="78" t="s">
        <v>34</v>
      </c>
      <c r="L1224" s="77" t="s">
        <v>98</v>
      </c>
      <c r="M1224" s="74" t="s">
        <v>12473</v>
      </c>
      <c r="N1224" s="74" t="s">
        <v>13</v>
      </c>
      <c r="O1224" s="159"/>
      <c r="P1224" s="77" t="s">
        <v>6389</v>
      </c>
      <c r="Q1224" s="77" t="s">
        <v>35</v>
      </c>
      <c r="R1224" s="77" t="s">
        <v>6388</v>
      </c>
      <c r="S1224" s="77"/>
      <c r="T1224" s="77"/>
      <c r="U1224" s="77" t="s">
        <v>6378</v>
      </c>
      <c r="V1224" s="74" t="s">
        <v>97</v>
      </c>
      <c r="W1224" s="100"/>
      <c r="X1224" s="99"/>
      <c r="Y1224" s="99"/>
      <c r="Z1224" s="100"/>
      <c r="AA1224" s="99" t="s">
        <v>6383</v>
      </c>
      <c r="AB1224" s="99"/>
      <c r="AC1224" s="100" t="s">
        <v>6390</v>
      </c>
      <c r="AD1224" s="100" t="s">
        <v>6391</v>
      </c>
      <c r="AE1224" s="83"/>
      <c r="AF1224" s="54"/>
      <c r="AG1224" s="78" t="s">
        <v>10997</v>
      </c>
      <c r="AH1224" s="77" t="s">
        <v>20</v>
      </c>
      <c r="AI1224" s="77" t="s">
        <v>305</v>
      </c>
      <c r="AJ1224" s="77" t="s">
        <v>306</v>
      </c>
      <c r="AK1224" s="77" t="s">
        <v>307</v>
      </c>
      <c r="AL1224" s="77" t="s">
        <v>815</v>
      </c>
      <c r="AM1224" s="77" t="s">
        <v>25</v>
      </c>
      <c r="AN1224" s="77" t="s">
        <v>309</v>
      </c>
      <c r="AO1224" s="77" t="s">
        <v>310</v>
      </c>
      <c r="AP1224" s="77" t="s">
        <v>311</v>
      </c>
      <c r="AQ1224" s="77"/>
      <c r="AR1224" s="79">
        <f>COUNTIF('Jalon + top _horaire passage'!A:A,A1224)+IF(W1224&lt;&gt;"",COUNTIF('Jalon + top _horaire passage'!A:A,W1224),0)+IF(X1224&lt;&gt;"",COUNTIF('Jalon + top _horaire passage'!A:A,X1224),0)+IF(Y1224&lt;&gt;"",COUNTIF('Jalon + top _horaire passage'!A:A,Y1224),0)+IF(AA1224&lt;&gt;"",COUNTIF('Jalon + top _horaire passage'!A:A,AA1224),0)+IF(AB1224&lt;&gt;"",COUNTIF('Jalon + top _horaire passage'!A:A,AB1224),0)+IF(AD1224&lt;&gt;"",COUNTIF('Jalon + top _horaire passage'!A:A,AD1224),0)</f>
        <v>0</v>
      </c>
    </row>
    <row r="1225" spans="1:44" x14ac:dyDescent="0.3">
      <c r="A1225" s="77" t="s">
        <v>6394</v>
      </c>
      <c r="B1225" s="159" t="s">
        <v>12</v>
      </c>
      <c r="C1225" s="78" t="s">
        <v>892</v>
      </c>
      <c r="D1225" s="77" t="s">
        <v>42</v>
      </c>
      <c r="E1225" s="77" t="s">
        <v>6392</v>
      </c>
      <c r="F1225" s="77" t="s">
        <v>6393</v>
      </c>
      <c r="G1225" s="77" t="s">
        <v>12419</v>
      </c>
      <c r="H1225" s="77" t="s">
        <v>44</v>
      </c>
      <c r="I1225" s="77" t="s">
        <v>221</v>
      </c>
      <c r="J1225" s="77" t="s">
        <v>19</v>
      </c>
      <c r="K1225" s="78" t="s">
        <v>2623</v>
      </c>
      <c r="L1225" s="77" t="s">
        <v>98</v>
      </c>
      <c r="M1225" s="74" t="s">
        <v>12476</v>
      </c>
      <c r="N1225" s="74" t="s">
        <v>13</v>
      </c>
      <c r="O1225" s="159"/>
      <c r="P1225" s="77" t="s">
        <v>6395</v>
      </c>
      <c r="Q1225" s="77" t="s">
        <v>11836</v>
      </c>
      <c r="R1225" s="77" t="s">
        <v>6394</v>
      </c>
      <c r="S1225" s="77"/>
      <c r="T1225" s="77"/>
      <c r="U1225" s="77" t="s">
        <v>11836</v>
      </c>
      <c r="V1225" s="74" t="s">
        <v>97</v>
      </c>
      <c r="W1225" s="100"/>
      <c r="X1225" s="99"/>
      <c r="Y1225" s="99"/>
      <c r="Z1225" s="100"/>
      <c r="AA1225" s="99" t="s">
        <v>6398</v>
      </c>
      <c r="AB1225" s="99"/>
      <c r="AC1225" s="100" t="s">
        <v>6396</v>
      </c>
      <c r="AD1225" s="100" t="s">
        <v>6397</v>
      </c>
      <c r="AE1225" s="83"/>
      <c r="AF1225" s="54"/>
      <c r="AG1225" s="78" t="s">
        <v>10994</v>
      </c>
      <c r="AH1225" s="77">
        <v>0</v>
      </c>
      <c r="AI1225" s="77">
        <v>0</v>
      </c>
      <c r="AJ1225" s="77">
        <v>0</v>
      </c>
      <c r="AK1225" s="77">
        <v>0</v>
      </c>
      <c r="AL1225" s="77">
        <v>0</v>
      </c>
      <c r="AM1225" s="77">
        <v>0</v>
      </c>
      <c r="AN1225" s="77">
        <v>0</v>
      </c>
      <c r="AO1225" s="77">
        <v>0</v>
      </c>
      <c r="AP1225" s="77">
        <v>0</v>
      </c>
      <c r="AQ1225" s="77"/>
      <c r="AR1225" s="79">
        <f>COUNTIF('Jalon + top _horaire passage'!A:A,A1225)+IF(W1225&lt;&gt;"",COUNTIF('Jalon + top _horaire passage'!A:A,W1225),0)+IF(X1225&lt;&gt;"",COUNTIF('Jalon + top _horaire passage'!A:A,X1225),0)+IF(Y1225&lt;&gt;"",COUNTIF('Jalon + top _horaire passage'!A:A,Y1225),0)+IF(AA1225&lt;&gt;"",COUNTIF('Jalon + top _horaire passage'!A:A,AA1225),0)+IF(AB1225&lt;&gt;"",COUNTIF('Jalon + top _horaire passage'!A:A,AB1225),0)+IF(AD1225&lt;&gt;"",COUNTIF('Jalon + top _horaire passage'!A:A,AD1225),0)</f>
        <v>0</v>
      </c>
    </row>
    <row r="1226" spans="1:44" x14ac:dyDescent="0.3">
      <c r="A1226" s="77" t="s">
        <v>6399</v>
      </c>
      <c r="B1226" s="159" t="s">
        <v>12</v>
      </c>
      <c r="C1226" s="78" t="s">
        <v>40</v>
      </c>
      <c r="D1226" s="77" t="s">
        <v>42</v>
      </c>
      <c r="E1226" s="77" t="s">
        <v>6399</v>
      </c>
      <c r="F1226" s="77" t="s">
        <v>1645</v>
      </c>
      <c r="G1226" s="77" t="s">
        <v>1646</v>
      </c>
      <c r="H1226" s="77" t="s">
        <v>44</v>
      </c>
      <c r="I1226" s="77" t="s">
        <v>39</v>
      </c>
      <c r="J1226" s="77" t="s">
        <v>571</v>
      </c>
      <c r="K1226" s="78" t="s">
        <v>34</v>
      </c>
      <c r="L1226" s="77" t="s">
        <v>98</v>
      </c>
      <c r="M1226" s="74" t="s">
        <v>12474</v>
      </c>
      <c r="N1226" s="74" t="s">
        <v>13</v>
      </c>
      <c r="O1226" s="159"/>
      <c r="P1226" s="77" t="s">
        <v>6400</v>
      </c>
      <c r="Q1226" s="77" t="s">
        <v>30</v>
      </c>
      <c r="R1226" s="77" t="s">
        <v>6399</v>
      </c>
      <c r="S1226" s="77"/>
      <c r="T1226" s="77" t="s">
        <v>9241</v>
      </c>
      <c r="U1226" s="77" t="s">
        <v>6399</v>
      </c>
      <c r="V1226" s="74" t="s">
        <v>216</v>
      </c>
      <c r="W1226" s="100"/>
      <c r="X1226" s="99"/>
      <c r="Y1226" s="99"/>
      <c r="Z1226" s="100"/>
      <c r="AA1226" s="99" t="s">
        <v>6403</v>
      </c>
      <c r="AB1226" s="99"/>
      <c r="AC1226" s="100" t="s">
        <v>6401</v>
      </c>
      <c r="AD1226" s="100" t="s">
        <v>6402</v>
      </c>
      <c r="AE1226" s="83"/>
      <c r="AF1226" s="54"/>
      <c r="AG1226" s="78" t="s">
        <v>12307</v>
      </c>
      <c r="AH1226" s="77" t="s">
        <v>20</v>
      </c>
      <c r="AI1226" s="77" t="s">
        <v>21</v>
      </c>
      <c r="AJ1226" s="77" t="s">
        <v>46</v>
      </c>
      <c r="AK1226" s="77" t="s">
        <v>1580</v>
      </c>
      <c r="AL1226" s="77" t="s">
        <v>1581</v>
      </c>
      <c r="AM1226" s="77" t="s">
        <v>25</v>
      </c>
      <c r="AN1226" s="77" t="s">
        <v>49</v>
      </c>
      <c r="AO1226" s="77" t="s">
        <v>1582</v>
      </c>
      <c r="AP1226" s="77" t="s">
        <v>1583</v>
      </c>
      <c r="AQ1226" s="77"/>
      <c r="AR1226" s="79">
        <f>COUNTIF('Jalon + top _horaire passage'!A:A,A1226)+IF(W1226&lt;&gt;"",COUNTIF('Jalon + top _horaire passage'!A:A,W1226),0)+IF(X1226&lt;&gt;"",COUNTIF('Jalon + top _horaire passage'!A:A,X1226),0)+IF(Y1226&lt;&gt;"",COUNTIF('Jalon + top _horaire passage'!A:A,Y1226),0)+IF(AA1226&lt;&gt;"",COUNTIF('Jalon + top _horaire passage'!A:A,AA1226),0)+IF(AB1226&lt;&gt;"",COUNTIF('Jalon + top _horaire passage'!A:A,AB1226),0)+IF(AD1226&lt;&gt;"",COUNTIF('Jalon + top _horaire passage'!A:A,AD1226),0)</f>
        <v>0</v>
      </c>
    </row>
    <row r="1227" spans="1:44" x14ac:dyDescent="0.3">
      <c r="A1227" s="77" t="s">
        <v>6405</v>
      </c>
      <c r="B1227" s="159" t="s">
        <v>12</v>
      </c>
      <c r="C1227" s="78" t="s">
        <v>892</v>
      </c>
      <c r="D1227" s="77" t="s">
        <v>42</v>
      </c>
      <c r="E1227" s="77" t="s">
        <v>6404</v>
      </c>
      <c r="F1227" s="77" t="s">
        <v>6393</v>
      </c>
      <c r="G1227" s="77" t="s">
        <v>12419</v>
      </c>
      <c r="H1227" s="77" t="s">
        <v>44</v>
      </c>
      <c r="I1227" s="77" t="s">
        <v>221</v>
      </c>
      <c r="J1227" s="77" t="s">
        <v>19</v>
      </c>
      <c r="K1227" s="78" t="s">
        <v>2623</v>
      </c>
      <c r="L1227" s="77" t="s">
        <v>98</v>
      </c>
      <c r="M1227" s="74" t="s">
        <v>12476</v>
      </c>
      <c r="N1227" s="74" t="s">
        <v>13</v>
      </c>
      <c r="O1227" s="159"/>
      <c r="P1227" s="77" t="s">
        <v>6406</v>
      </c>
      <c r="Q1227" s="77" t="s">
        <v>11836</v>
      </c>
      <c r="R1227" s="77" t="s">
        <v>6405</v>
      </c>
      <c r="S1227" s="77"/>
      <c r="T1227" s="77"/>
      <c r="U1227" s="77" t="s">
        <v>11836</v>
      </c>
      <c r="V1227" s="74" t="s">
        <v>97</v>
      </c>
      <c r="W1227" s="100"/>
      <c r="X1227" s="99"/>
      <c r="Y1227" s="99"/>
      <c r="Z1227" s="100"/>
      <c r="AA1227" s="99" t="s">
        <v>6409</v>
      </c>
      <c r="AB1227" s="99"/>
      <c r="AC1227" s="100" t="s">
        <v>6407</v>
      </c>
      <c r="AD1227" s="100" t="s">
        <v>6408</v>
      </c>
      <c r="AE1227" s="83"/>
      <c r="AF1227" s="54"/>
      <c r="AG1227" s="78" t="s">
        <v>10994</v>
      </c>
      <c r="AH1227" s="77">
        <v>0</v>
      </c>
      <c r="AI1227" s="77">
        <v>0</v>
      </c>
      <c r="AJ1227" s="77">
        <v>0</v>
      </c>
      <c r="AK1227" s="77">
        <v>0</v>
      </c>
      <c r="AL1227" s="77">
        <v>0</v>
      </c>
      <c r="AM1227" s="77">
        <v>0</v>
      </c>
      <c r="AN1227" s="77">
        <v>0</v>
      </c>
      <c r="AO1227" s="77">
        <v>0</v>
      </c>
      <c r="AP1227" s="77">
        <v>0</v>
      </c>
      <c r="AQ1227" s="77"/>
      <c r="AR1227" s="79">
        <f>COUNTIF('Jalon + top _horaire passage'!A:A,A1227)+IF(W1227&lt;&gt;"",COUNTIF('Jalon + top _horaire passage'!A:A,W1227),0)+IF(X1227&lt;&gt;"",COUNTIF('Jalon + top _horaire passage'!A:A,X1227),0)+IF(Y1227&lt;&gt;"",COUNTIF('Jalon + top _horaire passage'!A:A,Y1227),0)+IF(AA1227&lt;&gt;"",COUNTIF('Jalon + top _horaire passage'!A:A,AA1227),0)+IF(AB1227&lt;&gt;"",COUNTIF('Jalon + top _horaire passage'!A:A,AB1227),0)+IF(AD1227&lt;&gt;"",COUNTIF('Jalon + top _horaire passage'!A:A,AD1227),0)</f>
        <v>0</v>
      </c>
    </row>
    <row r="1228" spans="1:44" x14ac:dyDescent="0.3">
      <c r="A1228" s="77" t="s">
        <v>6411</v>
      </c>
      <c r="B1228" s="159" t="s">
        <v>12</v>
      </c>
      <c r="C1228" s="78" t="s">
        <v>892</v>
      </c>
      <c r="D1228" s="77" t="s">
        <v>42</v>
      </c>
      <c r="E1228" s="77" t="s">
        <v>6410</v>
      </c>
      <c r="F1228" s="77" t="s">
        <v>6393</v>
      </c>
      <c r="G1228" s="77" t="s">
        <v>12419</v>
      </c>
      <c r="H1228" s="77" t="s">
        <v>44</v>
      </c>
      <c r="I1228" s="77" t="s">
        <v>221</v>
      </c>
      <c r="J1228" s="77" t="s">
        <v>19</v>
      </c>
      <c r="K1228" s="78" t="s">
        <v>2623</v>
      </c>
      <c r="L1228" s="77" t="s">
        <v>98</v>
      </c>
      <c r="M1228" s="74" t="s">
        <v>12476</v>
      </c>
      <c r="N1228" s="74" t="s">
        <v>13</v>
      </c>
      <c r="O1228" s="159"/>
      <c r="P1228" s="77" t="s">
        <v>6412</v>
      </c>
      <c r="Q1228" s="77" t="s">
        <v>11836</v>
      </c>
      <c r="R1228" s="77" t="s">
        <v>6411</v>
      </c>
      <c r="S1228" s="77"/>
      <c r="T1228" s="77"/>
      <c r="U1228" s="77" t="s">
        <v>11836</v>
      </c>
      <c r="V1228" s="74" t="s">
        <v>97</v>
      </c>
      <c r="W1228" s="100"/>
      <c r="X1228" s="99"/>
      <c r="Y1228" s="99"/>
      <c r="Z1228" s="100"/>
      <c r="AA1228" s="99" t="s">
        <v>6415</v>
      </c>
      <c r="AB1228" s="99"/>
      <c r="AC1228" s="100" t="s">
        <v>6413</v>
      </c>
      <c r="AD1228" s="100" t="s">
        <v>6414</v>
      </c>
      <c r="AE1228" s="83"/>
      <c r="AF1228" s="54"/>
      <c r="AG1228" s="78" t="s">
        <v>10994</v>
      </c>
      <c r="AH1228" s="77">
        <v>0</v>
      </c>
      <c r="AI1228" s="77">
        <v>0</v>
      </c>
      <c r="AJ1228" s="77">
        <v>0</v>
      </c>
      <c r="AK1228" s="77">
        <v>0</v>
      </c>
      <c r="AL1228" s="77">
        <v>0</v>
      </c>
      <c r="AM1228" s="77">
        <v>0</v>
      </c>
      <c r="AN1228" s="77">
        <v>0</v>
      </c>
      <c r="AO1228" s="77">
        <v>0</v>
      </c>
      <c r="AP1228" s="77">
        <v>0</v>
      </c>
      <c r="AQ1228" s="77"/>
      <c r="AR1228" s="79">
        <f>COUNTIF('Jalon + top _horaire passage'!A:A,A1228)+IF(W1228&lt;&gt;"",COUNTIF('Jalon + top _horaire passage'!A:A,W1228),0)+IF(X1228&lt;&gt;"",COUNTIF('Jalon + top _horaire passage'!A:A,X1228),0)+IF(Y1228&lt;&gt;"",COUNTIF('Jalon + top _horaire passage'!A:A,Y1228),0)+IF(AA1228&lt;&gt;"",COUNTIF('Jalon + top _horaire passage'!A:A,AA1228),0)+IF(AB1228&lt;&gt;"",COUNTIF('Jalon + top _horaire passage'!A:A,AB1228),0)+IF(AD1228&lt;&gt;"",COUNTIF('Jalon + top _horaire passage'!A:A,AD1228),0)</f>
        <v>0</v>
      </c>
    </row>
    <row r="1229" spans="1:44" x14ac:dyDescent="0.3">
      <c r="A1229" s="77" t="s">
        <v>6416</v>
      </c>
      <c r="B1229" s="159" t="s">
        <v>12</v>
      </c>
      <c r="C1229" s="78" t="s">
        <v>59</v>
      </c>
      <c r="D1229" s="77" t="s">
        <v>42</v>
      </c>
      <c r="E1229" s="77" t="s">
        <v>6416</v>
      </c>
      <c r="F1229" s="77" t="s">
        <v>6418</v>
      </c>
      <c r="G1229" s="77" t="s">
        <v>6417</v>
      </c>
      <c r="H1229" s="77" t="s">
        <v>44</v>
      </c>
      <c r="I1229" s="77" t="s">
        <v>17</v>
      </c>
      <c r="J1229" s="77" t="s">
        <v>19</v>
      </c>
      <c r="K1229" s="78" t="s">
        <v>34</v>
      </c>
      <c r="L1229" s="77" t="s">
        <v>15</v>
      </c>
      <c r="M1229" s="74" t="s">
        <v>12473</v>
      </c>
      <c r="N1229" s="74" t="s">
        <v>13</v>
      </c>
      <c r="O1229" s="159"/>
      <c r="P1229" s="77" t="s">
        <v>6418</v>
      </c>
      <c r="Q1229" s="77" t="s">
        <v>6797</v>
      </c>
      <c r="R1229" s="77" t="s">
        <v>6416</v>
      </c>
      <c r="S1229" s="77"/>
      <c r="T1229" s="77"/>
      <c r="U1229" s="82" t="s">
        <v>10852</v>
      </c>
      <c r="V1229" s="74" t="s">
        <v>97</v>
      </c>
      <c r="W1229" s="100"/>
      <c r="X1229" s="99"/>
      <c r="Y1229" s="99"/>
      <c r="Z1229" s="100" t="s">
        <v>10852</v>
      </c>
      <c r="AA1229" s="99" t="s">
        <v>6421</v>
      </c>
      <c r="AB1229" s="99"/>
      <c r="AC1229" s="100" t="s">
        <v>6419</v>
      </c>
      <c r="AD1229" s="100" t="s">
        <v>6420</v>
      </c>
      <c r="AE1229" s="83"/>
      <c r="AF1229" s="54" t="s">
        <v>12029</v>
      </c>
      <c r="AG1229" s="78" t="s">
        <v>10998</v>
      </c>
      <c r="AH1229" s="77" t="s">
        <v>20</v>
      </c>
      <c r="AI1229" s="77" t="s">
        <v>305</v>
      </c>
      <c r="AJ1229" s="77" t="s">
        <v>920</v>
      </c>
      <c r="AK1229" s="77" t="s">
        <v>1775</v>
      </c>
      <c r="AL1229" s="77" t="s">
        <v>1776</v>
      </c>
      <c r="AM1229" s="77" t="s">
        <v>25</v>
      </c>
      <c r="AN1229" s="77" t="s">
        <v>309</v>
      </c>
      <c r="AO1229" s="77" t="s">
        <v>1777</v>
      </c>
      <c r="AP1229" s="77" t="s">
        <v>1778</v>
      </c>
      <c r="AQ1229" s="77"/>
      <c r="AR1229" s="79">
        <f>COUNTIF('Jalon + top _horaire passage'!A:A,A1229)+IF(W1229&lt;&gt;"",COUNTIF('Jalon + top _horaire passage'!A:A,W1229),0)+IF(X1229&lt;&gt;"",COUNTIF('Jalon + top _horaire passage'!A:A,X1229),0)+IF(Y1229&lt;&gt;"",COUNTIF('Jalon + top _horaire passage'!A:A,Y1229),0)+IF(AA1229&lt;&gt;"",COUNTIF('Jalon + top _horaire passage'!A:A,AA1229),0)+IF(AB1229&lt;&gt;"",COUNTIF('Jalon + top _horaire passage'!A:A,AB1229),0)+IF(AD1229&lt;&gt;"",COUNTIF('Jalon + top _horaire passage'!A:A,AD1229),0)</f>
        <v>0</v>
      </c>
    </row>
    <row r="1230" spans="1:44" x14ac:dyDescent="0.3">
      <c r="A1230" s="77" t="s">
        <v>6422</v>
      </c>
      <c r="B1230" s="159" t="s">
        <v>12</v>
      </c>
      <c r="C1230" s="78" t="s">
        <v>40</v>
      </c>
      <c r="D1230" s="77" t="s">
        <v>42</v>
      </c>
      <c r="E1230" s="77" t="s">
        <v>6422</v>
      </c>
      <c r="F1230" s="77" t="s">
        <v>2228</v>
      </c>
      <c r="G1230" s="77" t="s">
        <v>639</v>
      </c>
      <c r="H1230" s="77" t="s">
        <v>44</v>
      </c>
      <c r="I1230" s="77" t="s">
        <v>39</v>
      </c>
      <c r="J1230" s="101" t="s">
        <v>237</v>
      </c>
      <c r="K1230" s="78" t="s">
        <v>34</v>
      </c>
      <c r="L1230" s="77" t="s">
        <v>98</v>
      </c>
      <c r="M1230" s="74" t="s">
        <v>12474</v>
      </c>
      <c r="N1230" s="74" t="s">
        <v>13</v>
      </c>
      <c r="O1230" s="159"/>
      <c r="P1230" s="77" t="s">
        <v>6423</v>
      </c>
      <c r="Q1230" s="77" t="s">
        <v>30</v>
      </c>
      <c r="R1230" s="77" t="s">
        <v>6422</v>
      </c>
      <c r="S1230" s="77"/>
      <c r="T1230" s="77"/>
      <c r="U1230" s="77" t="s">
        <v>11426</v>
      </c>
      <c r="V1230" s="74" t="s">
        <v>97</v>
      </c>
      <c r="W1230" s="100"/>
      <c r="X1230" s="99"/>
      <c r="Y1230" s="99"/>
      <c r="Z1230" s="100"/>
      <c r="AA1230" s="99" t="s">
        <v>6426</v>
      </c>
      <c r="AB1230" s="99"/>
      <c r="AC1230" s="100" t="s">
        <v>6424</v>
      </c>
      <c r="AD1230" s="100" t="s">
        <v>6425</v>
      </c>
      <c r="AE1230" s="83"/>
      <c r="AF1230" s="54"/>
      <c r="AG1230" s="78" t="s">
        <v>10997</v>
      </c>
      <c r="AH1230" s="77" t="s">
        <v>20</v>
      </c>
      <c r="AI1230" s="77" t="s">
        <v>21</v>
      </c>
      <c r="AJ1230" s="77" t="s">
        <v>46</v>
      </c>
      <c r="AK1230" s="77" t="s">
        <v>47</v>
      </c>
      <c r="AL1230" s="77" t="s">
        <v>48</v>
      </c>
      <c r="AM1230" s="77" t="s">
        <v>25</v>
      </c>
      <c r="AN1230" s="77" t="s">
        <v>49</v>
      </c>
      <c r="AO1230" s="77" t="s">
        <v>50</v>
      </c>
      <c r="AP1230" s="77" t="s">
        <v>51</v>
      </c>
      <c r="AQ1230" s="77"/>
      <c r="AR1230" s="79">
        <f>COUNTIF('Jalon + top _horaire passage'!A:A,A1230)+IF(W1230&lt;&gt;"",COUNTIF('Jalon + top _horaire passage'!A:A,W1230),0)+IF(X1230&lt;&gt;"",COUNTIF('Jalon + top _horaire passage'!A:A,X1230),0)+IF(Y1230&lt;&gt;"",COUNTIF('Jalon + top _horaire passage'!A:A,Y1230),0)+IF(AA1230&lt;&gt;"",COUNTIF('Jalon + top _horaire passage'!A:A,AA1230),0)+IF(AB1230&lt;&gt;"",COUNTIF('Jalon + top _horaire passage'!A:A,AB1230),0)+IF(AD1230&lt;&gt;"",COUNTIF('Jalon + top _horaire passage'!A:A,AD1230),0)</f>
        <v>0</v>
      </c>
    </row>
    <row r="1231" spans="1:44" x14ac:dyDescent="0.3">
      <c r="A1231" s="77" t="s">
        <v>6427</v>
      </c>
      <c r="B1231" s="159" t="s">
        <v>12</v>
      </c>
      <c r="C1231" s="78" t="s">
        <v>220</v>
      </c>
      <c r="D1231" s="77" t="s">
        <v>42</v>
      </c>
      <c r="E1231" s="77" t="s">
        <v>6427</v>
      </c>
      <c r="F1231" s="77" t="s">
        <v>12420</v>
      </c>
      <c r="G1231" s="77" t="s">
        <v>6428</v>
      </c>
      <c r="H1231" s="77" t="s">
        <v>44</v>
      </c>
      <c r="I1231" s="77" t="s">
        <v>221</v>
      </c>
      <c r="J1231" s="77" t="s">
        <v>571</v>
      </c>
      <c r="K1231" s="78" t="s">
        <v>34</v>
      </c>
      <c r="L1231" s="77" t="s">
        <v>98</v>
      </c>
      <c r="M1231" s="74" t="s">
        <v>12474</v>
      </c>
      <c r="N1231" s="74" t="s">
        <v>13</v>
      </c>
      <c r="O1231" s="159"/>
      <c r="P1231" s="77" t="s">
        <v>6429</v>
      </c>
      <c r="Q1231" s="77" t="s">
        <v>35</v>
      </c>
      <c r="R1231" s="77" t="s">
        <v>6427</v>
      </c>
      <c r="S1231" s="77"/>
      <c r="T1231" s="77" t="s">
        <v>9241</v>
      </c>
      <c r="U1231" s="77" t="s">
        <v>9241</v>
      </c>
      <c r="V1231" s="74" t="s">
        <v>216</v>
      </c>
      <c r="W1231" s="100"/>
      <c r="X1231" s="99"/>
      <c r="Y1231" s="99"/>
      <c r="Z1231" s="100"/>
      <c r="AA1231" s="99"/>
      <c r="AB1231" s="99"/>
      <c r="AC1231" s="100" t="s">
        <v>6427</v>
      </c>
      <c r="AD1231" s="100" t="s">
        <v>6430</v>
      </c>
      <c r="AE1231" s="83"/>
      <c r="AF1231" s="54"/>
      <c r="AG1231" s="78" t="s">
        <v>12307</v>
      </c>
      <c r="AH1231" s="77" t="s">
        <v>222</v>
      </c>
      <c r="AI1231" s="77" t="s">
        <v>223</v>
      </c>
      <c r="AJ1231" s="77" t="s">
        <v>224</v>
      </c>
      <c r="AK1231" s="77" t="s">
        <v>225</v>
      </c>
      <c r="AL1231" s="77" t="s">
        <v>807</v>
      </c>
      <c r="AM1231" s="77" t="s">
        <v>227</v>
      </c>
      <c r="AN1231" s="77" t="s">
        <v>228</v>
      </c>
      <c r="AO1231" s="77" t="s">
        <v>2294</v>
      </c>
      <c r="AP1231" s="77" t="s">
        <v>2295</v>
      </c>
      <c r="AQ1231" s="77"/>
      <c r="AR1231" s="79">
        <f>COUNTIF('Jalon + top _horaire passage'!A:A,A1231)+IF(W1231&lt;&gt;"",COUNTIF('Jalon + top _horaire passage'!A:A,W1231),0)+IF(X1231&lt;&gt;"",COUNTIF('Jalon + top _horaire passage'!A:A,X1231),0)+IF(Y1231&lt;&gt;"",COUNTIF('Jalon + top _horaire passage'!A:A,Y1231),0)+IF(AA1231&lt;&gt;"",COUNTIF('Jalon + top _horaire passage'!A:A,AA1231),0)+IF(AB1231&lt;&gt;"",COUNTIF('Jalon + top _horaire passage'!A:A,AB1231),0)+IF(AD1231&lt;&gt;"",COUNTIF('Jalon + top _horaire passage'!A:A,AD1231),0)</f>
        <v>0</v>
      </c>
    </row>
    <row r="1232" spans="1:44" x14ac:dyDescent="0.3">
      <c r="A1232" s="77" t="s">
        <v>6431</v>
      </c>
      <c r="B1232" s="159" t="s">
        <v>12</v>
      </c>
      <c r="C1232" s="78" t="s">
        <v>220</v>
      </c>
      <c r="D1232" s="77" t="s">
        <v>42</v>
      </c>
      <c r="E1232" s="77" t="s">
        <v>6431</v>
      </c>
      <c r="F1232" s="77" t="s">
        <v>12420</v>
      </c>
      <c r="G1232" s="77" t="s">
        <v>6428</v>
      </c>
      <c r="H1232" s="77" t="s">
        <v>44</v>
      </c>
      <c r="I1232" s="77" t="s">
        <v>221</v>
      </c>
      <c r="J1232" s="77" t="s">
        <v>571</v>
      </c>
      <c r="K1232" s="78" t="s">
        <v>34</v>
      </c>
      <c r="L1232" s="77" t="s">
        <v>98</v>
      </c>
      <c r="M1232" s="74" t="s">
        <v>12474</v>
      </c>
      <c r="N1232" s="74" t="s">
        <v>13</v>
      </c>
      <c r="O1232" s="159"/>
      <c r="P1232" s="77" t="s">
        <v>6429</v>
      </c>
      <c r="Q1232" s="77" t="s">
        <v>35</v>
      </c>
      <c r="R1232" s="77" t="s">
        <v>6431</v>
      </c>
      <c r="S1232" s="77"/>
      <c r="T1232" s="77" t="s">
        <v>9241</v>
      </c>
      <c r="U1232" s="77" t="s">
        <v>9241</v>
      </c>
      <c r="V1232" s="74" t="s">
        <v>216</v>
      </c>
      <c r="W1232" s="100"/>
      <c r="X1232" s="99"/>
      <c r="Y1232" s="99"/>
      <c r="Z1232" s="100"/>
      <c r="AA1232" s="99"/>
      <c r="AB1232" s="99"/>
      <c r="AC1232" s="100" t="s">
        <v>6431</v>
      </c>
      <c r="AD1232" s="100" t="s">
        <v>6432</v>
      </c>
      <c r="AE1232" s="83"/>
      <c r="AF1232" s="54"/>
      <c r="AG1232" s="78" t="s">
        <v>12307</v>
      </c>
      <c r="AH1232" s="77" t="s">
        <v>222</v>
      </c>
      <c r="AI1232" s="77" t="s">
        <v>223</v>
      </c>
      <c r="AJ1232" s="77" t="s">
        <v>224</v>
      </c>
      <c r="AK1232" s="77" t="s">
        <v>225</v>
      </c>
      <c r="AL1232" s="77" t="s">
        <v>807</v>
      </c>
      <c r="AM1232" s="77" t="s">
        <v>227</v>
      </c>
      <c r="AN1232" s="77" t="s">
        <v>228</v>
      </c>
      <c r="AO1232" s="77" t="s">
        <v>2294</v>
      </c>
      <c r="AP1232" s="77" t="s">
        <v>2295</v>
      </c>
      <c r="AQ1232" s="77"/>
      <c r="AR1232" s="79">
        <f>COUNTIF('Jalon + top _horaire passage'!A:A,A1232)+IF(W1232&lt;&gt;"",COUNTIF('Jalon + top _horaire passage'!A:A,W1232),0)+IF(X1232&lt;&gt;"",COUNTIF('Jalon + top _horaire passage'!A:A,X1232),0)+IF(Y1232&lt;&gt;"",COUNTIF('Jalon + top _horaire passage'!A:A,Y1232),0)+IF(AA1232&lt;&gt;"",COUNTIF('Jalon + top _horaire passage'!A:A,AA1232),0)+IF(AB1232&lt;&gt;"",COUNTIF('Jalon + top _horaire passage'!A:A,AB1232),0)+IF(AD1232&lt;&gt;"",COUNTIF('Jalon + top _horaire passage'!A:A,AD1232),0)</f>
        <v>0</v>
      </c>
    </row>
    <row r="1233" spans="1:44" x14ac:dyDescent="0.3">
      <c r="A1233" s="77" t="s">
        <v>6433</v>
      </c>
      <c r="B1233" s="159" t="s">
        <v>12627</v>
      </c>
      <c r="C1233" s="78" t="s">
        <v>353</v>
      </c>
      <c r="D1233" s="77" t="s">
        <v>42</v>
      </c>
      <c r="E1233" s="77" t="s">
        <v>6433</v>
      </c>
      <c r="F1233" s="77" t="s">
        <v>12421</v>
      </c>
      <c r="G1233" s="77" t="s">
        <v>6434</v>
      </c>
      <c r="H1233" s="77" t="s">
        <v>44</v>
      </c>
      <c r="I1233" s="77" t="s">
        <v>166</v>
      </c>
      <c r="J1233" s="77" t="s">
        <v>19</v>
      </c>
      <c r="K1233" s="78" t="s">
        <v>34</v>
      </c>
      <c r="L1233" s="77" t="s">
        <v>15</v>
      </c>
      <c r="M1233" s="74" t="s">
        <v>12475</v>
      </c>
      <c r="N1233" s="74" t="s">
        <v>13</v>
      </c>
      <c r="O1233" s="159"/>
      <c r="P1233" s="77" t="s">
        <v>6435</v>
      </c>
      <c r="Q1233" s="77" t="s">
        <v>10891</v>
      </c>
      <c r="R1233" s="77" t="s">
        <v>6433</v>
      </c>
      <c r="S1233" s="77"/>
      <c r="T1233" s="77"/>
      <c r="U1233" s="77" t="s">
        <v>6433</v>
      </c>
      <c r="V1233" s="74" t="s">
        <v>97</v>
      </c>
      <c r="W1233" s="100"/>
      <c r="X1233" s="99"/>
      <c r="Y1233" s="99"/>
      <c r="Z1233" s="100"/>
      <c r="AA1233" s="99"/>
      <c r="AB1233" s="99"/>
      <c r="AC1233" s="100" t="s">
        <v>6433</v>
      </c>
      <c r="AD1233" s="100" t="s">
        <v>6436</v>
      </c>
      <c r="AE1233" s="83"/>
      <c r="AF1233" s="54"/>
      <c r="AG1233" s="78" t="s">
        <v>10999</v>
      </c>
      <c r="AH1233" s="77" t="s">
        <v>354</v>
      </c>
      <c r="AI1233" s="77" t="s">
        <v>355</v>
      </c>
      <c r="AJ1233" s="77" t="s">
        <v>356</v>
      </c>
      <c r="AK1233" s="77" t="s">
        <v>624</v>
      </c>
      <c r="AL1233" s="77" t="s">
        <v>625</v>
      </c>
      <c r="AM1233" s="77" t="s">
        <v>170</v>
      </c>
      <c r="AN1233" s="77" t="s">
        <v>359</v>
      </c>
      <c r="AO1233" s="77" t="s">
        <v>626</v>
      </c>
      <c r="AP1233" s="77" t="s">
        <v>627</v>
      </c>
      <c r="AQ1233" s="77"/>
      <c r="AR1233" s="79">
        <f>COUNTIF('Jalon + top _horaire passage'!A:A,A1233)+IF(W1233&lt;&gt;"",COUNTIF('Jalon + top _horaire passage'!A:A,W1233),0)+IF(X1233&lt;&gt;"",COUNTIF('Jalon + top _horaire passage'!A:A,X1233),0)+IF(Y1233&lt;&gt;"",COUNTIF('Jalon + top _horaire passage'!A:A,Y1233),0)+IF(AA1233&lt;&gt;"",COUNTIF('Jalon + top _horaire passage'!A:A,AA1233),0)+IF(AB1233&lt;&gt;"",COUNTIF('Jalon + top _horaire passage'!A:A,AB1233),0)+IF(AD1233&lt;&gt;"",COUNTIF('Jalon + top _horaire passage'!A:A,AD1233),0)</f>
        <v>0</v>
      </c>
    </row>
    <row r="1234" spans="1:44" x14ac:dyDescent="0.3">
      <c r="A1234" s="77" t="s">
        <v>6437</v>
      </c>
      <c r="B1234" s="159" t="s">
        <v>12627</v>
      </c>
      <c r="C1234" s="78" t="s">
        <v>353</v>
      </c>
      <c r="D1234" s="77" t="s">
        <v>42</v>
      </c>
      <c r="E1234" s="77" t="s">
        <v>6437</v>
      </c>
      <c r="F1234" s="77" t="s">
        <v>12421</v>
      </c>
      <c r="G1234" s="77" t="s">
        <v>6434</v>
      </c>
      <c r="H1234" s="77" t="s">
        <v>44</v>
      </c>
      <c r="I1234" s="77" t="s">
        <v>166</v>
      </c>
      <c r="J1234" s="77" t="s">
        <v>19</v>
      </c>
      <c r="K1234" s="78" t="s">
        <v>34</v>
      </c>
      <c r="L1234" s="77" t="s">
        <v>15</v>
      </c>
      <c r="M1234" s="74" t="s">
        <v>12475</v>
      </c>
      <c r="N1234" s="74" t="s">
        <v>13</v>
      </c>
      <c r="O1234" s="159" t="s">
        <v>12470</v>
      </c>
      <c r="P1234" s="77" t="s">
        <v>6438</v>
      </c>
      <c r="Q1234" s="77" t="s">
        <v>10891</v>
      </c>
      <c r="R1234" s="77" t="s">
        <v>6437</v>
      </c>
      <c r="S1234" s="77"/>
      <c r="T1234" s="77"/>
      <c r="U1234" s="77" t="s">
        <v>6437</v>
      </c>
      <c r="V1234" s="74" t="s">
        <v>97</v>
      </c>
      <c r="W1234" s="100"/>
      <c r="X1234" s="99"/>
      <c r="Y1234" s="99"/>
      <c r="Z1234" s="100"/>
      <c r="AA1234" s="99"/>
      <c r="AB1234" s="99"/>
      <c r="AC1234" s="100" t="s">
        <v>6437</v>
      </c>
      <c r="AD1234" s="100" t="s">
        <v>6439</v>
      </c>
      <c r="AE1234" s="83"/>
      <c r="AF1234" s="54"/>
      <c r="AG1234" s="78" t="s">
        <v>10999</v>
      </c>
      <c r="AH1234" s="77" t="s">
        <v>354</v>
      </c>
      <c r="AI1234" s="77" t="s">
        <v>355</v>
      </c>
      <c r="AJ1234" s="77" t="s">
        <v>356</v>
      </c>
      <c r="AK1234" s="77" t="s">
        <v>624</v>
      </c>
      <c r="AL1234" s="77" t="s">
        <v>625</v>
      </c>
      <c r="AM1234" s="77" t="s">
        <v>170</v>
      </c>
      <c r="AN1234" s="77" t="s">
        <v>359</v>
      </c>
      <c r="AO1234" s="77" t="s">
        <v>626</v>
      </c>
      <c r="AP1234" s="77" t="s">
        <v>627</v>
      </c>
      <c r="AQ1234" s="77"/>
      <c r="AR1234" s="79">
        <f>COUNTIF('Jalon + top _horaire passage'!A:A,A1234)+IF(W1234&lt;&gt;"",COUNTIF('Jalon + top _horaire passage'!A:A,W1234),0)+IF(X1234&lt;&gt;"",COUNTIF('Jalon + top _horaire passage'!A:A,X1234),0)+IF(Y1234&lt;&gt;"",COUNTIF('Jalon + top _horaire passage'!A:A,Y1234),0)+IF(AA1234&lt;&gt;"",COUNTIF('Jalon + top _horaire passage'!A:A,AA1234),0)+IF(AB1234&lt;&gt;"",COUNTIF('Jalon + top _horaire passage'!A:A,AB1234),0)+IF(AD1234&lt;&gt;"",COUNTIF('Jalon + top _horaire passage'!A:A,AD1234),0)</f>
        <v>0</v>
      </c>
    </row>
    <row r="1235" spans="1:44" x14ac:dyDescent="0.3">
      <c r="A1235" s="77" t="s">
        <v>6440</v>
      </c>
      <c r="B1235" s="159" t="s">
        <v>12627</v>
      </c>
      <c r="C1235" s="78" t="s">
        <v>353</v>
      </c>
      <c r="D1235" s="77" t="s">
        <v>42</v>
      </c>
      <c r="E1235" s="77" t="s">
        <v>6440</v>
      </c>
      <c r="F1235" s="77" t="s">
        <v>12421</v>
      </c>
      <c r="G1235" s="77" t="s">
        <v>6434</v>
      </c>
      <c r="H1235" s="77" t="s">
        <v>44</v>
      </c>
      <c r="I1235" s="77" t="s">
        <v>166</v>
      </c>
      <c r="J1235" s="77" t="s">
        <v>19</v>
      </c>
      <c r="K1235" s="78" t="s">
        <v>34</v>
      </c>
      <c r="L1235" s="77" t="s">
        <v>15</v>
      </c>
      <c r="M1235" s="74" t="s">
        <v>12475</v>
      </c>
      <c r="N1235" s="74" t="s">
        <v>13</v>
      </c>
      <c r="O1235" s="159"/>
      <c r="P1235" s="77" t="s">
        <v>6441</v>
      </c>
      <c r="Q1235" s="77" t="s">
        <v>10891</v>
      </c>
      <c r="R1235" s="77" t="s">
        <v>6440</v>
      </c>
      <c r="S1235" s="77"/>
      <c r="T1235" s="77"/>
      <c r="U1235" s="77" t="s">
        <v>6440</v>
      </c>
      <c r="V1235" s="74" t="s">
        <v>97</v>
      </c>
      <c r="W1235" s="100"/>
      <c r="X1235" s="99"/>
      <c r="Y1235" s="99"/>
      <c r="Z1235" s="100"/>
      <c r="AA1235" s="99" t="s">
        <v>6442</v>
      </c>
      <c r="AB1235" s="99"/>
      <c r="AC1235" s="100" t="s">
        <v>6443</v>
      </c>
      <c r="AD1235" s="100" t="s">
        <v>6444</v>
      </c>
      <c r="AE1235" s="83"/>
      <c r="AF1235" s="54"/>
      <c r="AG1235" s="78" t="s">
        <v>10999</v>
      </c>
      <c r="AH1235" s="77" t="s">
        <v>354</v>
      </c>
      <c r="AI1235" s="77" t="s">
        <v>355</v>
      </c>
      <c r="AJ1235" s="77" t="s">
        <v>356</v>
      </c>
      <c r="AK1235" s="77" t="s">
        <v>624</v>
      </c>
      <c r="AL1235" s="77" t="s">
        <v>625</v>
      </c>
      <c r="AM1235" s="77" t="s">
        <v>170</v>
      </c>
      <c r="AN1235" s="77" t="s">
        <v>359</v>
      </c>
      <c r="AO1235" s="77" t="s">
        <v>626</v>
      </c>
      <c r="AP1235" s="77" t="s">
        <v>627</v>
      </c>
      <c r="AQ1235" s="77"/>
      <c r="AR1235" s="79">
        <f>COUNTIF('Jalon + top _horaire passage'!A:A,A1235)+IF(W1235&lt;&gt;"",COUNTIF('Jalon + top _horaire passage'!A:A,W1235),0)+IF(X1235&lt;&gt;"",COUNTIF('Jalon + top _horaire passage'!A:A,X1235),0)+IF(Y1235&lt;&gt;"",COUNTIF('Jalon + top _horaire passage'!A:A,Y1235),0)+IF(AA1235&lt;&gt;"",COUNTIF('Jalon + top _horaire passage'!A:A,AA1235),0)+IF(AB1235&lt;&gt;"",COUNTIF('Jalon + top _horaire passage'!A:A,AB1235),0)+IF(AD1235&lt;&gt;"",COUNTIF('Jalon + top _horaire passage'!A:A,AD1235),0)</f>
        <v>0</v>
      </c>
    </row>
    <row r="1236" spans="1:44" x14ac:dyDescent="0.3">
      <c r="A1236" s="77" t="s">
        <v>6445</v>
      </c>
      <c r="B1236" s="159" t="s">
        <v>12627</v>
      </c>
      <c r="C1236" s="78" t="s">
        <v>353</v>
      </c>
      <c r="D1236" s="77" t="s">
        <v>42</v>
      </c>
      <c r="E1236" s="77" t="s">
        <v>6445</v>
      </c>
      <c r="F1236" s="77" t="s">
        <v>12421</v>
      </c>
      <c r="G1236" s="77" t="s">
        <v>6434</v>
      </c>
      <c r="H1236" s="77" t="s">
        <v>44</v>
      </c>
      <c r="I1236" s="77" t="s">
        <v>166</v>
      </c>
      <c r="J1236" s="77" t="s">
        <v>19</v>
      </c>
      <c r="K1236" s="78" t="s">
        <v>34</v>
      </c>
      <c r="L1236" s="77" t="s">
        <v>15</v>
      </c>
      <c r="M1236" s="74" t="s">
        <v>12475</v>
      </c>
      <c r="N1236" s="74" t="s">
        <v>13</v>
      </c>
      <c r="O1236" s="159"/>
      <c r="P1236" s="77" t="s">
        <v>6446</v>
      </c>
      <c r="Q1236" s="77" t="s">
        <v>10891</v>
      </c>
      <c r="R1236" s="77" t="s">
        <v>6445</v>
      </c>
      <c r="S1236" s="77"/>
      <c r="T1236" s="77"/>
      <c r="U1236" s="77" t="s">
        <v>6445</v>
      </c>
      <c r="V1236" s="74" t="s">
        <v>97</v>
      </c>
      <c r="W1236" s="100"/>
      <c r="X1236" s="99"/>
      <c r="Y1236" s="99"/>
      <c r="Z1236" s="100"/>
      <c r="AA1236" s="99"/>
      <c r="AB1236" s="99"/>
      <c r="AC1236" s="100" t="s">
        <v>6445</v>
      </c>
      <c r="AD1236" s="100" t="s">
        <v>6447</v>
      </c>
      <c r="AE1236" s="83"/>
      <c r="AF1236" s="54"/>
      <c r="AG1236" s="78" t="s">
        <v>10999</v>
      </c>
      <c r="AH1236" s="77" t="s">
        <v>354</v>
      </c>
      <c r="AI1236" s="77" t="s">
        <v>355</v>
      </c>
      <c r="AJ1236" s="77" t="s">
        <v>356</v>
      </c>
      <c r="AK1236" s="77" t="s">
        <v>624</v>
      </c>
      <c r="AL1236" s="77" t="s">
        <v>625</v>
      </c>
      <c r="AM1236" s="77" t="s">
        <v>170</v>
      </c>
      <c r="AN1236" s="77" t="s">
        <v>359</v>
      </c>
      <c r="AO1236" s="77" t="s">
        <v>626</v>
      </c>
      <c r="AP1236" s="77" t="s">
        <v>627</v>
      </c>
      <c r="AQ1236" s="77"/>
      <c r="AR1236" s="79">
        <f>COUNTIF('Jalon + top _horaire passage'!A:A,A1236)+IF(W1236&lt;&gt;"",COUNTIF('Jalon + top _horaire passage'!A:A,W1236),0)+IF(X1236&lt;&gt;"",COUNTIF('Jalon + top _horaire passage'!A:A,X1236),0)+IF(Y1236&lt;&gt;"",COUNTIF('Jalon + top _horaire passage'!A:A,Y1236),0)+IF(AA1236&lt;&gt;"",COUNTIF('Jalon + top _horaire passage'!A:A,AA1236),0)+IF(AB1236&lt;&gt;"",COUNTIF('Jalon + top _horaire passage'!A:A,AB1236),0)+IF(AD1236&lt;&gt;"",COUNTIF('Jalon + top _horaire passage'!A:A,AD1236),0)</f>
        <v>0</v>
      </c>
    </row>
    <row r="1237" spans="1:44" x14ac:dyDescent="0.3">
      <c r="A1237" s="77" t="s">
        <v>6448</v>
      </c>
      <c r="B1237" s="159" t="s">
        <v>12627</v>
      </c>
      <c r="C1237" s="78" t="s">
        <v>353</v>
      </c>
      <c r="D1237" s="77" t="s">
        <v>42</v>
      </c>
      <c r="E1237" s="77" t="s">
        <v>6448</v>
      </c>
      <c r="F1237" s="77" t="s">
        <v>12421</v>
      </c>
      <c r="G1237" s="77" t="s">
        <v>6434</v>
      </c>
      <c r="H1237" s="77" t="s">
        <v>44</v>
      </c>
      <c r="I1237" s="77" t="s">
        <v>166</v>
      </c>
      <c r="J1237" s="77" t="s">
        <v>19</v>
      </c>
      <c r="K1237" s="78" t="s">
        <v>34</v>
      </c>
      <c r="L1237" s="77" t="s">
        <v>15</v>
      </c>
      <c r="M1237" s="74" t="s">
        <v>12475</v>
      </c>
      <c r="N1237" s="74" t="s">
        <v>13</v>
      </c>
      <c r="O1237" s="159"/>
      <c r="P1237" s="77" t="s">
        <v>6435</v>
      </c>
      <c r="Q1237" s="77" t="s">
        <v>10891</v>
      </c>
      <c r="R1237" s="77" t="s">
        <v>6448</v>
      </c>
      <c r="S1237" s="77"/>
      <c r="T1237" s="77"/>
      <c r="U1237" s="77" t="s">
        <v>6448</v>
      </c>
      <c r="V1237" s="74" t="s">
        <v>97</v>
      </c>
      <c r="W1237" s="100"/>
      <c r="X1237" s="99"/>
      <c r="Y1237" s="99"/>
      <c r="Z1237" s="100"/>
      <c r="AA1237" s="99"/>
      <c r="AB1237" s="99"/>
      <c r="AC1237" s="100" t="s">
        <v>6448</v>
      </c>
      <c r="AD1237" s="100" t="s">
        <v>6449</v>
      </c>
      <c r="AE1237" s="83"/>
      <c r="AF1237" s="54"/>
      <c r="AG1237" s="78" t="s">
        <v>10999</v>
      </c>
      <c r="AH1237" s="77" t="s">
        <v>354</v>
      </c>
      <c r="AI1237" s="77" t="s">
        <v>355</v>
      </c>
      <c r="AJ1237" s="77" t="s">
        <v>356</v>
      </c>
      <c r="AK1237" s="77" t="s">
        <v>624</v>
      </c>
      <c r="AL1237" s="77" t="s">
        <v>625</v>
      </c>
      <c r="AM1237" s="77" t="s">
        <v>170</v>
      </c>
      <c r="AN1237" s="77" t="s">
        <v>359</v>
      </c>
      <c r="AO1237" s="77" t="s">
        <v>626</v>
      </c>
      <c r="AP1237" s="77" t="s">
        <v>627</v>
      </c>
      <c r="AQ1237" s="77"/>
      <c r="AR1237" s="79">
        <f>COUNTIF('Jalon + top _horaire passage'!A:A,A1237)+IF(W1237&lt;&gt;"",COUNTIF('Jalon + top _horaire passage'!A:A,W1237),0)+IF(X1237&lt;&gt;"",COUNTIF('Jalon + top _horaire passage'!A:A,X1237),0)+IF(Y1237&lt;&gt;"",COUNTIF('Jalon + top _horaire passage'!A:A,Y1237),0)+IF(AA1237&lt;&gt;"",COUNTIF('Jalon + top _horaire passage'!A:A,AA1237),0)+IF(AB1237&lt;&gt;"",COUNTIF('Jalon + top _horaire passage'!A:A,AB1237),0)+IF(AD1237&lt;&gt;"",COUNTIF('Jalon + top _horaire passage'!A:A,AD1237),0)</f>
        <v>0</v>
      </c>
    </row>
    <row r="1238" spans="1:44" x14ac:dyDescent="0.3">
      <c r="A1238" s="77" t="s">
        <v>6450</v>
      </c>
      <c r="B1238" s="159" t="s">
        <v>12627</v>
      </c>
      <c r="C1238" s="78" t="s">
        <v>353</v>
      </c>
      <c r="D1238" s="77" t="s">
        <v>42</v>
      </c>
      <c r="E1238" s="77" t="s">
        <v>6450</v>
      </c>
      <c r="F1238" s="77" t="s">
        <v>12421</v>
      </c>
      <c r="G1238" s="77" t="s">
        <v>6434</v>
      </c>
      <c r="H1238" s="77" t="s">
        <v>44</v>
      </c>
      <c r="I1238" s="77" t="s">
        <v>166</v>
      </c>
      <c r="J1238" s="77" t="s">
        <v>19</v>
      </c>
      <c r="K1238" s="78" t="s">
        <v>34</v>
      </c>
      <c r="L1238" s="77" t="s">
        <v>15</v>
      </c>
      <c r="M1238" s="74" t="s">
        <v>12475</v>
      </c>
      <c r="N1238" s="74" t="s">
        <v>13</v>
      </c>
      <c r="O1238" s="159" t="s">
        <v>12470</v>
      </c>
      <c r="P1238" s="77" t="s">
        <v>6438</v>
      </c>
      <c r="Q1238" s="77" t="s">
        <v>10891</v>
      </c>
      <c r="R1238" s="77" t="s">
        <v>6450</v>
      </c>
      <c r="S1238" s="77"/>
      <c r="T1238" s="77"/>
      <c r="U1238" s="77" t="s">
        <v>6450</v>
      </c>
      <c r="V1238" s="74" t="s">
        <v>97</v>
      </c>
      <c r="W1238" s="100"/>
      <c r="X1238" s="99"/>
      <c r="Y1238" s="99"/>
      <c r="Z1238" s="100"/>
      <c r="AA1238" s="99"/>
      <c r="AB1238" s="99"/>
      <c r="AC1238" s="100" t="s">
        <v>6450</v>
      </c>
      <c r="AD1238" s="100" t="s">
        <v>6451</v>
      </c>
      <c r="AE1238" s="83"/>
      <c r="AF1238" s="54"/>
      <c r="AG1238" s="78" t="s">
        <v>10999</v>
      </c>
      <c r="AH1238" s="77" t="s">
        <v>354</v>
      </c>
      <c r="AI1238" s="77" t="s">
        <v>355</v>
      </c>
      <c r="AJ1238" s="77" t="s">
        <v>356</v>
      </c>
      <c r="AK1238" s="77" t="s">
        <v>624</v>
      </c>
      <c r="AL1238" s="77" t="s">
        <v>625</v>
      </c>
      <c r="AM1238" s="77" t="s">
        <v>170</v>
      </c>
      <c r="AN1238" s="77" t="s">
        <v>359</v>
      </c>
      <c r="AO1238" s="77" t="s">
        <v>626</v>
      </c>
      <c r="AP1238" s="77" t="s">
        <v>627</v>
      </c>
      <c r="AQ1238" s="77"/>
      <c r="AR1238" s="79">
        <f>COUNTIF('Jalon + top _horaire passage'!A:A,A1238)+IF(W1238&lt;&gt;"",COUNTIF('Jalon + top _horaire passage'!A:A,W1238),0)+IF(X1238&lt;&gt;"",COUNTIF('Jalon + top _horaire passage'!A:A,X1238),0)+IF(Y1238&lt;&gt;"",COUNTIF('Jalon + top _horaire passage'!A:A,Y1238),0)+IF(AA1238&lt;&gt;"",COUNTIF('Jalon + top _horaire passage'!A:A,AA1238),0)+IF(AB1238&lt;&gt;"",COUNTIF('Jalon + top _horaire passage'!A:A,AB1238),0)+IF(AD1238&lt;&gt;"",COUNTIF('Jalon + top _horaire passage'!A:A,AD1238),0)</f>
        <v>0</v>
      </c>
    </row>
    <row r="1239" spans="1:44" x14ac:dyDescent="0.3">
      <c r="A1239" s="77" t="s">
        <v>6452</v>
      </c>
      <c r="B1239" s="159" t="s">
        <v>12627</v>
      </c>
      <c r="C1239" s="78" t="s">
        <v>353</v>
      </c>
      <c r="D1239" s="77" t="s">
        <v>42</v>
      </c>
      <c r="E1239" s="77" t="s">
        <v>6452</v>
      </c>
      <c r="F1239" s="77" t="s">
        <v>12421</v>
      </c>
      <c r="G1239" s="77" t="s">
        <v>6434</v>
      </c>
      <c r="H1239" s="77" t="s">
        <v>44</v>
      </c>
      <c r="I1239" s="77" t="s">
        <v>166</v>
      </c>
      <c r="J1239" s="77" t="s">
        <v>19</v>
      </c>
      <c r="K1239" s="78" t="s">
        <v>34</v>
      </c>
      <c r="L1239" s="77" t="s">
        <v>15</v>
      </c>
      <c r="M1239" s="74" t="s">
        <v>12475</v>
      </c>
      <c r="N1239" s="74" t="s">
        <v>13</v>
      </c>
      <c r="O1239" s="159"/>
      <c r="P1239" s="77" t="s">
        <v>6441</v>
      </c>
      <c r="Q1239" s="77" t="s">
        <v>10891</v>
      </c>
      <c r="R1239" s="77" t="s">
        <v>6452</v>
      </c>
      <c r="S1239" s="77"/>
      <c r="T1239" s="77"/>
      <c r="U1239" s="77" t="s">
        <v>6452</v>
      </c>
      <c r="V1239" s="74" t="s">
        <v>97</v>
      </c>
      <c r="W1239" s="100"/>
      <c r="X1239" s="99"/>
      <c r="Y1239" s="99"/>
      <c r="Z1239" s="100"/>
      <c r="AA1239" s="99"/>
      <c r="AB1239" s="99"/>
      <c r="AC1239" s="100" t="s">
        <v>6452</v>
      </c>
      <c r="AD1239" s="100" t="s">
        <v>6453</v>
      </c>
      <c r="AE1239" s="83"/>
      <c r="AF1239" s="54"/>
      <c r="AG1239" s="78" t="s">
        <v>10999</v>
      </c>
      <c r="AH1239" s="77" t="s">
        <v>354</v>
      </c>
      <c r="AI1239" s="77" t="s">
        <v>355</v>
      </c>
      <c r="AJ1239" s="77" t="s">
        <v>356</v>
      </c>
      <c r="AK1239" s="77" t="s">
        <v>624</v>
      </c>
      <c r="AL1239" s="77" t="s">
        <v>625</v>
      </c>
      <c r="AM1239" s="77" t="s">
        <v>170</v>
      </c>
      <c r="AN1239" s="77" t="s">
        <v>359</v>
      </c>
      <c r="AO1239" s="77" t="s">
        <v>626</v>
      </c>
      <c r="AP1239" s="77" t="s">
        <v>627</v>
      </c>
      <c r="AQ1239" s="77"/>
      <c r="AR1239" s="79">
        <f>COUNTIF('Jalon + top _horaire passage'!A:A,A1239)+IF(W1239&lt;&gt;"",COUNTIF('Jalon + top _horaire passage'!A:A,W1239),0)+IF(X1239&lt;&gt;"",COUNTIF('Jalon + top _horaire passage'!A:A,X1239),0)+IF(Y1239&lt;&gt;"",COUNTIF('Jalon + top _horaire passage'!A:A,Y1239),0)+IF(AA1239&lt;&gt;"",COUNTIF('Jalon + top _horaire passage'!A:A,AA1239),0)+IF(AB1239&lt;&gt;"",COUNTIF('Jalon + top _horaire passage'!A:A,AB1239),0)+IF(AD1239&lt;&gt;"",COUNTIF('Jalon + top _horaire passage'!A:A,AD1239),0)</f>
        <v>0</v>
      </c>
    </row>
    <row r="1240" spans="1:44" x14ac:dyDescent="0.3">
      <c r="A1240" s="77" t="s">
        <v>6454</v>
      </c>
      <c r="B1240" s="159" t="s">
        <v>12627</v>
      </c>
      <c r="C1240" s="78" t="s">
        <v>353</v>
      </c>
      <c r="D1240" s="77" t="s">
        <v>42</v>
      </c>
      <c r="E1240" s="77" t="s">
        <v>6454</v>
      </c>
      <c r="F1240" s="77" t="s">
        <v>12421</v>
      </c>
      <c r="G1240" s="77" t="s">
        <v>6434</v>
      </c>
      <c r="H1240" s="77" t="s">
        <v>44</v>
      </c>
      <c r="I1240" s="77" t="s">
        <v>166</v>
      </c>
      <c r="J1240" s="77" t="s">
        <v>19</v>
      </c>
      <c r="K1240" s="78" t="s">
        <v>34</v>
      </c>
      <c r="L1240" s="77" t="s">
        <v>15</v>
      </c>
      <c r="M1240" s="74" t="s">
        <v>12475</v>
      </c>
      <c r="N1240" s="74" t="s">
        <v>13</v>
      </c>
      <c r="O1240" s="159"/>
      <c r="P1240" s="77" t="s">
        <v>6446</v>
      </c>
      <c r="Q1240" s="77" t="s">
        <v>10891</v>
      </c>
      <c r="R1240" s="77" t="s">
        <v>6454</v>
      </c>
      <c r="S1240" s="77"/>
      <c r="T1240" s="77"/>
      <c r="U1240" s="77" t="s">
        <v>6454</v>
      </c>
      <c r="V1240" s="74" t="s">
        <v>97</v>
      </c>
      <c r="W1240" s="100"/>
      <c r="X1240" s="99"/>
      <c r="Y1240" s="99"/>
      <c r="Z1240" s="100"/>
      <c r="AA1240" s="99"/>
      <c r="AB1240" s="99"/>
      <c r="AC1240" s="100" t="s">
        <v>6454</v>
      </c>
      <c r="AD1240" s="100" t="s">
        <v>6455</v>
      </c>
      <c r="AE1240" s="83"/>
      <c r="AF1240" s="54"/>
      <c r="AG1240" s="78" t="s">
        <v>10999</v>
      </c>
      <c r="AH1240" s="77" t="s">
        <v>354</v>
      </c>
      <c r="AI1240" s="77" t="s">
        <v>355</v>
      </c>
      <c r="AJ1240" s="77" t="s">
        <v>356</v>
      </c>
      <c r="AK1240" s="77" t="s">
        <v>624</v>
      </c>
      <c r="AL1240" s="77" t="s">
        <v>625</v>
      </c>
      <c r="AM1240" s="77" t="s">
        <v>170</v>
      </c>
      <c r="AN1240" s="77" t="s">
        <v>359</v>
      </c>
      <c r="AO1240" s="77" t="s">
        <v>626</v>
      </c>
      <c r="AP1240" s="77" t="s">
        <v>627</v>
      </c>
      <c r="AQ1240" s="77"/>
      <c r="AR1240" s="79">
        <f>COUNTIF('Jalon + top _horaire passage'!A:A,A1240)+IF(W1240&lt;&gt;"",COUNTIF('Jalon + top _horaire passage'!A:A,W1240),0)+IF(X1240&lt;&gt;"",COUNTIF('Jalon + top _horaire passage'!A:A,X1240),0)+IF(Y1240&lt;&gt;"",COUNTIF('Jalon + top _horaire passage'!A:A,Y1240),0)+IF(AA1240&lt;&gt;"",COUNTIF('Jalon + top _horaire passage'!A:A,AA1240),0)+IF(AB1240&lt;&gt;"",COUNTIF('Jalon + top _horaire passage'!A:A,AB1240),0)+IF(AD1240&lt;&gt;"",COUNTIF('Jalon + top _horaire passage'!A:A,AD1240),0)</f>
        <v>0</v>
      </c>
    </row>
    <row r="1241" spans="1:44" x14ac:dyDescent="0.3">
      <c r="A1241" s="77" t="s">
        <v>6456</v>
      </c>
      <c r="B1241" s="159" t="s">
        <v>12627</v>
      </c>
      <c r="C1241" s="78" t="s">
        <v>353</v>
      </c>
      <c r="D1241" s="77" t="s">
        <v>42</v>
      </c>
      <c r="E1241" s="77" t="s">
        <v>6456</v>
      </c>
      <c r="F1241" s="77" t="s">
        <v>12421</v>
      </c>
      <c r="G1241" s="77" t="s">
        <v>6434</v>
      </c>
      <c r="H1241" s="77" t="s">
        <v>44</v>
      </c>
      <c r="I1241" s="77" t="s">
        <v>166</v>
      </c>
      <c r="J1241" s="77" t="s">
        <v>19</v>
      </c>
      <c r="K1241" s="78" t="s">
        <v>34</v>
      </c>
      <c r="L1241" s="77" t="s">
        <v>15</v>
      </c>
      <c r="M1241" s="74" t="s">
        <v>12475</v>
      </c>
      <c r="N1241" s="74" t="s">
        <v>13</v>
      </c>
      <c r="O1241" s="159"/>
      <c r="P1241" s="77" t="s">
        <v>6457</v>
      </c>
      <c r="Q1241" s="77" t="s">
        <v>10891</v>
      </c>
      <c r="R1241" s="77" t="s">
        <v>6456</v>
      </c>
      <c r="S1241" s="77"/>
      <c r="T1241" s="77"/>
      <c r="U1241" s="77" t="s">
        <v>6456</v>
      </c>
      <c r="V1241" s="74" t="s">
        <v>97</v>
      </c>
      <c r="W1241" s="100"/>
      <c r="X1241" s="99"/>
      <c r="Y1241" s="99"/>
      <c r="Z1241" s="100"/>
      <c r="AA1241" s="99"/>
      <c r="AB1241" s="99"/>
      <c r="AC1241" s="100" t="s">
        <v>6456</v>
      </c>
      <c r="AD1241" s="100" t="s">
        <v>6458</v>
      </c>
      <c r="AE1241" s="83"/>
      <c r="AF1241" s="54"/>
      <c r="AG1241" s="78" t="s">
        <v>10999</v>
      </c>
      <c r="AH1241" s="77" t="s">
        <v>354</v>
      </c>
      <c r="AI1241" s="77" t="s">
        <v>355</v>
      </c>
      <c r="AJ1241" s="77" t="s">
        <v>356</v>
      </c>
      <c r="AK1241" s="77" t="s">
        <v>624</v>
      </c>
      <c r="AL1241" s="77" t="s">
        <v>625</v>
      </c>
      <c r="AM1241" s="77" t="s">
        <v>170</v>
      </c>
      <c r="AN1241" s="77" t="s">
        <v>359</v>
      </c>
      <c r="AO1241" s="77" t="s">
        <v>626</v>
      </c>
      <c r="AP1241" s="77" t="s">
        <v>627</v>
      </c>
      <c r="AQ1241" s="77"/>
      <c r="AR1241" s="79">
        <f>COUNTIF('Jalon + top _horaire passage'!A:A,A1241)+IF(W1241&lt;&gt;"",COUNTIF('Jalon + top _horaire passage'!A:A,W1241),0)+IF(X1241&lt;&gt;"",COUNTIF('Jalon + top _horaire passage'!A:A,X1241),0)+IF(Y1241&lt;&gt;"",COUNTIF('Jalon + top _horaire passage'!A:A,Y1241),0)+IF(AA1241&lt;&gt;"",COUNTIF('Jalon + top _horaire passage'!A:A,AA1241),0)+IF(AB1241&lt;&gt;"",COUNTIF('Jalon + top _horaire passage'!A:A,AB1241),0)+IF(AD1241&lt;&gt;"",COUNTIF('Jalon + top _horaire passage'!A:A,AD1241),0)</f>
        <v>0</v>
      </c>
    </row>
    <row r="1242" spans="1:44" x14ac:dyDescent="0.3">
      <c r="A1242" s="77" t="s">
        <v>6460</v>
      </c>
      <c r="B1242" s="159">
        <v>0</v>
      </c>
      <c r="C1242" s="78" t="s">
        <v>384</v>
      </c>
      <c r="D1242" s="77" t="s">
        <v>42</v>
      </c>
      <c r="E1242" s="77" t="s">
        <v>6459</v>
      </c>
      <c r="F1242" s="77" t="s">
        <v>379</v>
      </c>
      <c r="G1242" s="77" t="s">
        <v>380</v>
      </c>
      <c r="H1242" s="77" t="s">
        <v>44</v>
      </c>
      <c r="I1242" s="77" t="s">
        <v>17</v>
      </c>
      <c r="J1242" s="77" t="s">
        <v>237</v>
      </c>
      <c r="K1242" s="78" t="s">
        <v>376</v>
      </c>
      <c r="L1242" s="77" t="s">
        <v>98</v>
      </c>
      <c r="M1242" s="74" t="s">
        <v>12474</v>
      </c>
      <c r="N1242" s="74" t="s">
        <v>13</v>
      </c>
      <c r="O1242" s="159"/>
      <c r="P1242" s="77" t="s">
        <v>6461</v>
      </c>
      <c r="Q1242" s="77" t="s">
        <v>372</v>
      </c>
      <c r="R1242" s="77" t="s">
        <v>6460</v>
      </c>
      <c r="S1242" s="77" t="s">
        <v>384</v>
      </c>
      <c r="T1242" s="77" t="s">
        <v>9241</v>
      </c>
      <c r="U1242" s="77" t="s">
        <v>6462</v>
      </c>
      <c r="V1242" s="74" t="s">
        <v>97</v>
      </c>
      <c r="W1242" s="102" t="s">
        <v>392</v>
      </c>
      <c r="X1242" s="99"/>
      <c r="Y1242" s="102"/>
      <c r="Z1242" s="100"/>
      <c r="AA1242" s="99"/>
      <c r="AB1242" s="99"/>
      <c r="AC1242" s="100"/>
      <c r="AD1242" s="100" t="s">
        <v>6463</v>
      </c>
      <c r="AE1242" s="83"/>
      <c r="AF1242" s="54"/>
      <c r="AG1242" s="78" t="s">
        <v>12882</v>
      </c>
      <c r="AH1242" s="77" t="s">
        <v>222</v>
      </c>
      <c r="AI1242" s="77" t="s">
        <v>223</v>
      </c>
      <c r="AJ1242" s="77" t="s">
        <v>386</v>
      </c>
      <c r="AK1242" s="77" t="s">
        <v>387</v>
      </c>
      <c r="AL1242" s="77" t="s">
        <v>388</v>
      </c>
      <c r="AM1242" s="77" t="s">
        <v>25</v>
      </c>
      <c r="AN1242" s="77" t="s">
        <v>389</v>
      </c>
      <c r="AO1242" s="77" t="s">
        <v>390</v>
      </c>
      <c r="AP1242" s="77" t="s">
        <v>391</v>
      </c>
      <c r="AQ1242" s="77"/>
      <c r="AR1242" s="79">
        <f>COUNTIF('Jalon + top _horaire passage'!A:A,A1242)+IF(W1242&lt;&gt;"",COUNTIF('Jalon + top _horaire passage'!A:A,W1242),0)+IF(X1242&lt;&gt;"",COUNTIF('Jalon + top _horaire passage'!A:A,X1242),0)+IF(Y1242&lt;&gt;"",COUNTIF('Jalon + top _horaire passage'!A:A,Y1242),0)+IF(AA1242&lt;&gt;"",COUNTIF('Jalon + top _horaire passage'!A:A,AA1242),0)+IF(AB1242&lt;&gt;"",COUNTIF('Jalon + top _horaire passage'!A:A,AB1242),0)+IF(AD1242&lt;&gt;"",COUNTIF('Jalon + top _horaire passage'!A:A,AD1242),0)</f>
        <v>0</v>
      </c>
    </row>
    <row r="1243" spans="1:44" x14ac:dyDescent="0.3">
      <c r="A1243" s="77" t="s">
        <v>6465</v>
      </c>
      <c r="B1243" s="159">
        <v>0</v>
      </c>
      <c r="C1243" s="78" t="s">
        <v>384</v>
      </c>
      <c r="D1243" s="77" t="s">
        <v>42</v>
      </c>
      <c r="E1243" s="77" t="s">
        <v>6464</v>
      </c>
      <c r="F1243" s="77" t="s">
        <v>379</v>
      </c>
      <c r="G1243" s="77" t="s">
        <v>380</v>
      </c>
      <c r="H1243" s="77" t="s">
        <v>44</v>
      </c>
      <c r="I1243" s="77" t="s">
        <v>17</v>
      </c>
      <c r="J1243" s="77" t="s">
        <v>237</v>
      </c>
      <c r="K1243" s="78" t="s">
        <v>376</v>
      </c>
      <c r="L1243" s="77" t="s">
        <v>98</v>
      </c>
      <c r="M1243" s="74" t="s">
        <v>12474</v>
      </c>
      <c r="N1243" s="74" t="s">
        <v>13</v>
      </c>
      <c r="O1243" s="159"/>
      <c r="P1243" s="77" t="s">
        <v>6466</v>
      </c>
      <c r="Q1243" s="77" t="s">
        <v>372</v>
      </c>
      <c r="R1243" s="77" t="s">
        <v>6465</v>
      </c>
      <c r="S1243" s="77" t="s">
        <v>384</v>
      </c>
      <c r="T1243" s="77" t="s">
        <v>9241</v>
      </c>
      <c r="U1243" s="77" t="s">
        <v>6467</v>
      </c>
      <c r="V1243" s="74" t="s">
        <v>97</v>
      </c>
      <c r="W1243" s="102" t="s">
        <v>392</v>
      </c>
      <c r="X1243" s="99"/>
      <c r="Y1243" s="102"/>
      <c r="Z1243" s="100"/>
      <c r="AA1243" s="99"/>
      <c r="AB1243" s="99"/>
      <c r="AC1243" s="100"/>
      <c r="AD1243" s="100" t="s">
        <v>6468</v>
      </c>
      <c r="AE1243" s="83"/>
      <c r="AF1243" s="54"/>
      <c r="AG1243" s="78" t="s">
        <v>12882</v>
      </c>
      <c r="AH1243" s="77" t="s">
        <v>222</v>
      </c>
      <c r="AI1243" s="77" t="s">
        <v>223</v>
      </c>
      <c r="AJ1243" s="77" t="s">
        <v>386</v>
      </c>
      <c r="AK1243" s="77" t="s">
        <v>387</v>
      </c>
      <c r="AL1243" s="77" t="s">
        <v>388</v>
      </c>
      <c r="AM1243" s="77" t="s">
        <v>25</v>
      </c>
      <c r="AN1243" s="77" t="s">
        <v>389</v>
      </c>
      <c r="AO1243" s="77" t="s">
        <v>390</v>
      </c>
      <c r="AP1243" s="77" t="s">
        <v>391</v>
      </c>
      <c r="AQ1243" s="77"/>
      <c r="AR1243" s="79">
        <f>COUNTIF('Jalon + top _horaire passage'!A:A,A1243)+IF(W1243&lt;&gt;"",COUNTIF('Jalon + top _horaire passage'!A:A,W1243),0)+IF(X1243&lt;&gt;"",COUNTIF('Jalon + top _horaire passage'!A:A,X1243),0)+IF(Y1243&lt;&gt;"",COUNTIF('Jalon + top _horaire passage'!A:A,Y1243),0)+IF(AA1243&lt;&gt;"",COUNTIF('Jalon + top _horaire passage'!A:A,AA1243),0)+IF(AB1243&lt;&gt;"",COUNTIF('Jalon + top _horaire passage'!A:A,AB1243),0)+IF(AD1243&lt;&gt;"",COUNTIF('Jalon + top _horaire passage'!A:A,AD1243),0)</f>
        <v>0</v>
      </c>
    </row>
    <row r="1244" spans="1:44" x14ac:dyDescent="0.3">
      <c r="A1244" s="77" t="s">
        <v>6470</v>
      </c>
      <c r="B1244" s="159">
        <v>0</v>
      </c>
      <c r="C1244" s="78" t="s">
        <v>384</v>
      </c>
      <c r="D1244" s="77" t="s">
        <v>42</v>
      </c>
      <c r="E1244" s="77" t="s">
        <v>6469</v>
      </c>
      <c r="F1244" s="77" t="s">
        <v>379</v>
      </c>
      <c r="G1244" s="77" t="s">
        <v>380</v>
      </c>
      <c r="H1244" s="77" t="s">
        <v>44</v>
      </c>
      <c r="I1244" s="77" t="s">
        <v>17</v>
      </c>
      <c r="J1244" s="77" t="s">
        <v>237</v>
      </c>
      <c r="K1244" s="78" t="s">
        <v>376</v>
      </c>
      <c r="L1244" s="77" t="s">
        <v>98</v>
      </c>
      <c r="M1244" s="74" t="s">
        <v>12474</v>
      </c>
      <c r="N1244" s="74" t="s">
        <v>13</v>
      </c>
      <c r="O1244" s="159"/>
      <c r="P1244" s="77" t="s">
        <v>6471</v>
      </c>
      <c r="Q1244" s="77" t="s">
        <v>372</v>
      </c>
      <c r="R1244" s="77" t="s">
        <v>6470</v>
      </c>
      <c r="S1244" s="77" t="s">
        <v>384</v>
      </c>
      <c r="T1244" s="77" t="s">
        <v>9241</v>
      </c>
      <c r="U1244" s="77" t="s">
        <v>6472</v>
      </c>
      <c r="V1244" s="74" t="s">
        <v>97</v>
      </c>
      <c r="W1244" s="102" t="s">
        <v>392</v>
      </c>
      <c r="X1244" s="99"/>
      <c r="Y1244" s="102"/>
      <c r="Z1244" s="100"/>
      <c r="AA1244" s="99"/>
      <c r="AB1244" s="99"/>
      <c r="AC1244" s="100"/>
      <c r="AD1244" s="100" t="s">
        <v>6473</v>
      </c>
      <c r="AE1244" s="83"/>
      <c r="AF1244" s="54"/>
      <c r="AG1244" s="78" t="s">
        <v>12882</v>
      </c>
      <c r="AH1244" s="77" t="s">
        <v>222</v>
      </c>
      <c r="AI1244" s="77" t="s">
        <v>223</v>
      </c>
      <c r="AJ1244" s="77" t="s">
        <v>386</v>
      </c>
      <c r="AK1244" s="77" t="s">
        <v>387</v>
      </c>
      <c r="AL1244" s="77" t="s">
        <v>388</v>
      </c>
      <c r="AM1244" s="77" t="s">
        <v>25</v>
      </c>
      <c r="AN1244" s="77" t="s">
        <v>389</v>
      </c>
      <c r="AO1244" s="77" t="s">
        <v>390</v>
      </c>
      <c r="AP1244" s="77" t="s">
        <v>391</v>
      </c>
      <c r="AQ1244" s="77"/>
      <c r="AR1244" s="79">
        <f>COUNTIF('Jalon + top _horaire passage'!A:A,A1244)+IF(W1244&lt;&gt;"",COUNTIF('Jalon + top _horaire passage'!A:A,W1244),0)+IF(X1244&lt;&gt;"",COUNTIF('Jalon + top _horaire passage'!A:A,X1244),0)+IF(Y1244&lt;&gt;"",COUNTIF('Jalon + top _horaire passage'!A:A,Y1244),0)+IF(AA1244&lt;&gt;"",COUNTIF('Jalon + top _horaire passage'!A:A,AA1244),0)+IF(AB1244&lt;&gt;"",COUNTIF('Jalon + top _horaire passage'!A:A,AB1244),0)+IF(AD1244&lt;&gt;"",COUNTIF('Jalon + top _horaire passage'!A:A,AD1244),0)</f>
        <v>0</v>
      </c>
    </row>
    <row r="1245" spans="1:44" x14ac:dyDescent="0.3">
      <c r="A1245" s="77" t="s">
        <v>6475</v>
      </c>
      <c r="B1245" s="159">
        <v>0</v>
      </c>
      <c r="C1245" s="78" t="s">
        <v>384</v>
      </c>
      <c r="D1245" s="77" t="s">
        <v>42</v>
      </c>
      <c r="E1245" s="77" t="s">
        <v>6474</v>
      </c>
      <c r="F1245" s="77" t="s">
        <v>379</v>
      </c>
      <c r="G1245" s="77" t="s">
        <v>380</v>
      </c>
      <c r="H1245" s="77" t="s">
        <v>44</v>
      </c>
      <c r="I1245" s="77" t="s">
        <v>17</v>
      </c>
      <c r="J1245" s="77" t="s">
        <v>237</v>
      </c>
      <c r="K1245" s="78" t="s">
        <v>376</v>
      </c>
      <c r="L1245" s="77" t="s">
        <v>98</v>
      </c>
      <c r="M1245" s="74" t="s">
        <v>12474</v>
      </c>
      <c r="N1245" s="74" t="s">
        <v>13</v>
      </c>
      <c r="O1245" s="159"/>
      <c r="P1245" s="77" t="s">
        <v>6476</v>
      </c>
      <c r="Q1245" s="77" t="s">
        <v>372</v>
      </c>
      <c r="R1245" s="77" t="s">
        <v>6475</v>
      </c>
      <c r="S1245" s="77" t="s">
        <v>384</v>
      </c>
      <c r="T1245" s="77" t="s">
        <v>9241</v>
      </c>
      <c r="U1245" s="77" t="s">
        <v>6477</v>
      </c>
      <c r="V1245" s="74" t="s">
        <v>97</v>
      </c>
      <c r="W1245" s="102" t="s">
        <v>392</v>
      </c>
      <c r="X1245" s="99"/>
      <c r="Y1245" s="102"/>
      <c r="Z1245" s="100"/>
      <c r="AA1245" s="99"/>
      <c r="AB1245" s="99"/>
      <c r="AC1245" s="100"/>
      <c r="AD1245" s="100" t="s">
        <v>6478</v>
      </c>
      <c r="AE1245" s="83"/>
      <c r="AF1245" s="54"/>
      <c r="AG1245" s="78" t="s">
        <v>12882</v>
      </c>
      <c r="AH1245" s="77" t="s">
        <v>222</v>
      </c>
      <c r="AI1245" s="77" t="s">
        <v>223</v>
      </c>
      <c r="AJ1245" s="77" t="s">
        <v>386</v>
      </c>
      <c r="AK1245" s="77" t="s">
        <v>387</v>
      </c>
      <c r="AL1245" s="77" t="s">
        <v>388</v>
      </c>
      <c r="AM1245" s="77" t="s">
        <v>25</v>
      </c>
      <c r="AN1245" s="77" t="s">
        <v>389</v>
      </c>
      <c r="AO1245" s="77" t="s">
        <v>390</v>
      </c>
      <c r="AP1245" s="77" t="s">
        <v>391</v>
      </c>
      <c r="AQ1245" s="77"/>
      <c r="AR1245" s="79">
        <f>COUNTIF('Jalon + top _horaire passage'!A:A,A1245)+IF(W1245&lt;&gt;"",COUNTIF('Jalon + top _horaire passage'!A:A,W1245),0)+IF(X1245&lt;&gt;"",COUNTIF('Jalon + top _horaire passage'!A:A,X1245),0)+IF(Y1245&lt;&gt;"",COUNTIF('Jalon + top _horaire passage'!A:A,Y1245),0)+IF(AA1245&lt;&gt;"",COUNTIF('Jalon + top _horaire passage'!A:A,AA1245),0)+IF(AB1245&lt;&gt;"",COUNTIF('Jalon + top _horaire passage'!A:A,AB1245),0)+IF(AD1245&lt;&gt;"",COUNTIF('Jalon + top _horaire passage'!A:A,AD1245),0)</f>
        <v>0</v>
      </c>
    </row>
    <row r="1246" spans="1:44" x14ac:dyDescent="0.3">
      <c r="A1246" s="77" t="s">
        <v>6480</v>
      </c>
      <c r="B1246" s="159">
        <v>0</v>
      </c>
      <c r="C1246" s="78" t="s">
        <v>384</v>
      </c>
      <c r="D1246" s="77" t="s">
        <v>42</v>
      </c>
      <c r="E1246" s="77" t="s">
        <v>6479</v>
      </c>
      <c r="F1246" s="77" t="s">
        <v>379</v>
      </c>
      <c r="G1246" s="77" t="s">
        <v>380</v>
      </c>
      <c r="H1246" s="77" t="s">
        <v>44</v>
      </c>
      <c r="I1246" s="77" t="s">
        <v>17</v>
      </c>
      <c r="J1246" s="77" t="s">
        <v>19</v>
      </c>
      <c r="K1246" s="78" t="s">
        <v>376</v>
      </c>
      <c r="L1246" s="77" t="s">
        <v>98</v>
      </c>
      <c r="M1246" s="74" t="s">
        <v>12474</v>
      </c>
      <c r="N1246" s="74" t="s">
        <v>13</v>
      </c>
      <c r="O1246" s="159"/>
      <c r="P1246" s="77" t="s">
        <v>6481</v>
      </c>
      <c r="Q1246" s="77" t="s">
        <v>372</v>
      </c>
      <c r="R1246" s="77" t="s">
        <v>6480</v>
      </c>
      <c r="S1246" s="77" t="s">
        <v>384</v>
      </c>
      <c r="T1246" s="77" t="s">
        <v>9241</v>
      </c>
      <c r="U1246" s="77" t="s">
        <v>6482</v>
      </c>
      <c r="V1246" s="74" t="s">
        <v>97</v>
      </c>
      <c r="W1246" s="102" t="s">
        <v>392</v>
      </c>
      <c r="X1246" s="99"/>
      <c r="Y1246" s="102"/>
      <c r="Z1246" s="100"/>
      <c r="AA1246" s="99"/>
      <c r="AB1246" s="99"/>
      <c r="AC1246" s="100"/>
      <c r="AD1246" s="100" t="s">
        <v>6483</v>
      </c>
      <c r="AE1246" s="83"/>
      <c r="AF1246" s="54"/>
      <c r="AG1246" s="78" t="s">
        <v>12882</v>
      </c>
      <c r="AH1246" s="77" t="s">
        <v>222</v>
      </c>
      <c r="AI1246" s="77" t="s">
        <v>223</v>
      </c>
      <c r="AJ1246" s="77" t="s">
        <v>386</v>
      </c>
      <c r="AK1246" s="77" t="s">
        <v>387</v>
      </c>
      <c r="AL1246" s="77" t="s">
        <v>388</v>
      </c>
      <c r="AM1246" s="77" t="s">
        <v>25</v>
      </c>
      <c r="AN1246" s="77" t="s">
        <v>389</v>
      </c>
      <c r="AO1246" s="77" t="s">
        <v>390</v>
      </c>
      <c r="AP1246" s="77" t="s">
        <v>391</v>
      </c>
      <c r="AQ1246" s="77"/>
      <c r="AR1246" s="79">
        <f>COUNTIF('Jalon + top _horaire passage'!A:A,A1246)+IF(W1246&lt;&gt;"",COUNTIF('Jalon + top _horaire passage'!A:A,W1246),0)+IF(X1246&lt;&gt;"",COUNTIF('Jalon + top _horaire passage'!A:A,X1246),0)+IF(Y1246&lt;&gt;"",COUNTIF('Jalon + top _horaire passage'!A:A,Y1246),0)+IF(AA1246&lt;&gt;"",COUNTIF('Jalon + top _horaire passage'!A:A,AA1246),0)+IF(AB1246&lt;&gt;"",COUNTIF('Jalon + top _horaire passage'!A:A,AB1246),0)+IF(AD1246&lt;&gt;"",COUNTIF('Jalon + top _horaire passage'!A:A,AD1246),0)</f>
        <v>0</v>
      </c>
    </row>
    <row r="1247" spans="1:44" x14ac:dyDescent="0.3">
      <c r="A1247" s="77" t="s">
        <v>6485</v>
      </c>
      <c r="B1247" s="159">
        <v>0</v>
      </c>
      <c r="C1247" s="78" t="s">
        <v>384</v>
      </c>
      <c r="D1247" s="77" t="s">
        <v>42</v>
      </c>
      <c r="E1247" s="77" t="s">
        <v>6484</v>
      </c>
      <c r="F1247" s="77" t="s">
        <v>379</v>
      </c>
      <c r="G1247" s="77" t="s">
        <v>380</v>
      </c>
      <c r="H1247" s="77" t="s">
        <v>44</v>
      </c>
      <c r="I1247" s="77" t="s">
        <v>17</v>
      </c>
      <c r="J1247" s="77" t="s">
        <v>237</v>
      </c>
      <c r="K1247" s="78" t="s">
        <v>376</v>
      </c>
      <c r="L1247" s="77" t="s">
        <v>98</v>
      </c>
      <c r="M1247" s="74" t="s">
        <v>12474</v>
      </c>
      <c r="N1247" s="74" t="s">
        <v>13</v>
      </c>
      <c r="O1247" s="159"/>
      <c r="P1247" s="77" t="s">
        <v>6486</v>
      </c>
      <c r="Q1247" s="77" t="s">
        <v>372</v>
      </c>
      <c r="R1247" s="77" t="s">
        <v>6485</v>
      </c>
      <c r="S1247" s="77" t="s">
        <v>384</v>
      </c>
      <c r="T1247" s="77" t="s">
        <v>9241</v>
      </c>
      <c r="U1247" s="77" t="s">
        <v>6487</v>
      </c>
      <c r="V1247" s="74" t="s">
        <v>97</v>
      </c>
      <c r="W1247" s="102" t="s">
        <v>392</v>
      </c>
      <c r="X1247" s="99"/>
      <c r="Y1247" s="102"/>
      <c r="Z1247" s="100"/>
      <c r="AA1247" s="99"/>
      <c r="AB1247" s="99"/>
      <c r="AC1247" s="100"/>
      <c r="AD1247" s="100" t="s">
        <v>6488</v>
      </c>
      <c r="AE1247" s="83"/>
      <c r="AF1247" s="54"/>
      <c r="AG1247" s="78" t="s">
        <v>12882</v>
      </c>
      <c r="AH1247" s="77" t="s">
        <v>222</v>
      </c>
      <c r="AI1247" s="77" t="s">
        <v>223</v>
      </c>
      <c r="AJ1247" s="77" t="s">
        <v>386</v>
      </c>
      <c r="AK1247" s="77" t="s">
        <v>387</v>
      </c>
      <c r="AL1247" s="77" t="s">
        <v>388</v>
      </c>
      <c r="AM1247" s="77" t="s">
        <v>25</v>
      </c>
      <c r="AN1247" s="77" t="s">
        <v>389</v>
      </c>
      <c r="AO1247" s="77" t="s">
        <v>390</v>
      </c>
      <c r="AP1247" s="77" t="s">
        <v>391</v>
      </c>
      <c r="AQ1247" s="77"/>
      <c r="AR1247" s="79">
        <f>COUNTIF('Jalon + top _horaire passage'!A:A,A1247)+IF(W1247&lt;&gt;"",COUNTIF('Jalon + top _horaire passage'!A:A,W1247),0)+IF(X1247&lt;&gt;"",COUNTIF('Jalon + top _horaire passage'!A:A,X1247),0)+IF(Y1247&lt;&gt;"",COUNTIF('Jalon + top _horaire passage'!A:A,Y1247),0)+IF(AA1247&lt;&gt;"",COUNTIF('Jalon + top _horaire passage'!A:A,AA1247),0)+IF(AB1247&lt;&gt;"",COUNTIF('Jalon + top _horaire passage'!A:A,AB1247),0)+IF(AD1247&lt;&gt;"",COUNTIF('Jalon + top _horaire passage'!A:A,AD1247),0)</f>
        <v>0</v>
      </c>
    </row>
    <row r="1248" spans="1:44" x14ac:dyDescent="0.3">
      <c r="A1248" s="77" t="s">
        <v>6489</v>
      </c>
      <c r="B1248" s="159" t="s">
        <v>6490</v>
      </c>
      <c r="C1248" s="78" t="s">
        <v>165</v>
      </c>
      <c r="D1248" s="77" t="s">
        <v>42</v>
      </c>
      <c r="E1248" s="77" t="s">
        <v>6489</v>
      </c>
      <c r="F1248" s="77" t="s">
        <v>12392</v>
      </c>
      <c r="G1248" s="77" t="s">
        <v>3207</v>
      </c>
      <c r="H1248" s="77" t="s">
        <v>44</v>
      </c>
      <c r="I1248" s="77" t="s">
        <v>166</v>
      </c>
      <c r="J1248" s="77" t="s">
        <v>19</v>
      </c>
      <c r="K1248" s="78" t="s">
        <v>34</v>
      </c>
      <c r="L1248" s="77" t="s">
        <v>98</v>
      </c>
      <c r="M1248" s="74" t="s">
        <v>12473</v>
      </c>
      <c r="N1248" s="74" t="s">
        <v>13</v>
      </c>
      <c r="O1248" s="159"/>
      <c r="P1248" s="77" t="s">
        <v>6491</v>
      </c>
      <c r="Q1248" s="77" t="s">
        <v>30</v>
      </c>
      <c r="R1248" s="77" t="s">
        <v>6489</v>
      </c>
      <c r="S1248" s="77"/>
      <c r="T1248" s="77"/>
      <c r="U1248" s="77" t="s">
        <v>11758</v>
      </c>
      <c r="V1248" s="74" t="s">
        <v>97</v>
      </c>
      <c r="W1248" s="100"/>
      <c r="X1248" s="99"/>
      <c r="Y1248" s="99"/>
      <c r="Z1248" s="100"/>
      <c r="AA1248" s="99" t="s">
        <v>6494</v>
      </c>
      <c r="AB1248" s="99"/>
      <c r="AC1248" s="100" t="s">
        <v>6492</v>
      </c>
      <c r="AD1248" s="100" t="s">
        <v>6493</v>
      </c>
      <c r="AE1248" s="83"/>
      <c r="AF1248" s="54"/>
      <c r="AG1248" s="78" t="s">
        <v>10997</v>
      </c>
      <c r="AH1248" s="77" t="s">
        <v>354</v>
      </c>
      <c r="AI1248" s="77" t="s">
        <v>652</v>
      </c>
      <c r="AJ1248" s="77" t="s">
        <v>167</v>
      </c>
      <c r="AK1248" s="77" t="s">
        <v>168</v>
      </c>
      <c r="AL1248" s="77" t="s">
        <v>169</v>
      </c>
      <c r="AM1248" s="77" t="s">
        <v>170</v>
      </c>
      <c r="AN1248" s="77" t="s">
        <v>171</v>
      </c>
      <c r="AO1248" s="77" t="s">
        <v>172</v>
      </c>
      <c r="AP1248" s="77" t="s">
        <v>173</v>
      </c>
      <c r="AQ1248" s="77"/>
      <c r="AR1248" s="79">
        <f>COUNTIF('Jalon + top _horaire passage'!A:A,A1248)+IF(W1248&lt;&gt;"",COUNTIF('Jalon + top _horaire passage'!A:A,W1248),0)+IF(X1248&lt;&gt;"",COUNTIF('Jalon + top _horaire passage'!A:A,X1248),0)+IF(Y1248&lt;&gt;"",COUNTIF('Jalon + top _horaire passage'!A:A,Y1248),0)+IF(AA1248&lt;&gt;"",COUNTIF('Jalon + top _horaire passage'!A:A,AA1248),0)+IF(AB1248&lt;&gt;"",COUNTIF('Jalon + top _horaire passage'!A:A,AB1248),0)+IF(AD1248&lt;&gt;"",COUNTIF('Jalon + top _horaire passage'!A:A,AD1248),0)</f>
        <v>0</v>
      </c>
    </row>
    <row r="1249" spans="1:44" x14ac:dyDescent="0.3">
      <c r="A1249" s="77" t="s">
        <v>6495</v>
      </c>
      <c r="B1249" s="170" t="s">
        <v>12594</v>
      </c>
      <c r="C1249" s="78" t="s">
        <v>651</v>
      </c>
      <c r="D1249" s="77" t="s">
        <v>42</v>
      </c>
      <c r="E1249" s="77" t="s">
        <v>6495</v>
      </c>
      <c r="F1249" s="77" t="s">
        <v>7619</v>
      </c>
      <c r="G1249" s="77" t="s">
        <v>12339</v>
      </c>
      <c r="H1249" s="77" t="s">
        <v>44</v>
      </c>
      <c r="I1249" s="77" t="s">
        <v>221</v>
      </c>
      <c r="J1249" s="101" t="s">
        <v>237</v>
      </c>
      <c r="K1249" s="78" t="s">
        <v>34</v>
      </c>
      <c r="L1249" s="77" t="s">
        <v>98</v>
      </c>
      <c r="M1249" s="74" t="s">
        <v>12475</v>
      </c>
      <c r="N1249" s="74" t="s">
        <v>12032</v>
      </c>
      <c r="O1249" s="159"/>
      <c r="P1249" s="77" t="s">
        <v>6496</v>
      </c>
      <c r="Q1249" s="77" t="s">
        <v>30</v>
      </c>
      <c r="R1249" s="77" t="s">
        <v>6495</v>
      </c>
      <c r="S1249" s="77"/>
      <c r="T1249" s="77"/>
      <c r="U1249" s="77" t="s">
        <v>11140</v>
      </c>
      <c r="V1249" s="74" t="s">
        <v>97</v>
      </c>
      <c r="W1249" s="100"/>
      <c r="X1249" s="99"/>
      <c r="Y1249" s="99"/>
      <c r="Z1249" s="100"/>
      <c r="AA1249" s="99" t="s">
        <v>6500</v>
      </c>
      <c r="AB1249" s="99"/>
      <c r="AC1249" s="100" t="s">
        <v>6498</v>
      </c>
      <c r="AD1249" s="100" t="s">
        <v>6499</v>
      </c>
      <c r="AE1249" s="83"/>
      <c r="AF1249" s="54"/>
      <c r="AG1249" s="78" t="s">
        <v>10997</v>
      </c>
      <c r="AH1249" s="77" t="s">
        <v>354</v>
      </c>
      <c r="AI1249" s="77" t="s">
        <v>652</v>
      </c>
      <c r="AJ1249" s="77" t="s">
        <v>653</v>
      </c>
      <c r="AK1249" s="77" t="s">
        <v>654</v>
      </c>
      <c r="AL1249" s="77" t="s">
        <v>655</v>
      </c>
      <c r="AM1249" s="77" t="s">
        <v>227</v>
      </c>
      <c r="AN1249" s="77" t="s">
        <v>656</v>
      </c>
      <c r="AO1249" s="77" t="s">
        <v>657</v>
      </c>
      <c r="AP1249" s="77" t="s">
        <v>658</v>
      </c>
      <c r="AQ1249" s="77"/>
      <c r="AR1249" s="79">
        <f>COUNTIF('Jalon + top _horaire passage'!A:A,A1249)+IF(W1249&lt;&gt;"",COUNTIF('Jalon + top _horaire passage'!A:A,W1249),0)+IF(X1249&lt;&gt;"",COUNTIF('Jalon + top _horaire passage'!A:A,X1249),0)+IF(Y1249&lt;&gt;"",COUNTIF('Jalon + top _horaire passage'!A:A,Y1249),0)+IF(AA1249&lt;&gt;"",COUNTIF('Jalon + top _horaire passage'!A:A,AA1249),0)+IF(AB1249&lt;&gt;"",COUNTIF('Jalon + top _horaire passage'!A:A,AB1249),0)+IF(AD1249&lt;&gt;"",COUNTIF('Jalon + top _horaire passage'!A:A,AD1249),0)</f>
        <v>0</v>
      </c>
    </row>
    <row r="1250" spans="1:44" x14ac:dyDescent="0.3">
      <c r="A1250" s="77" t="s">
        <v>6501</v>
      </c>
      <c r="B1250" s="169" t="s">
        <v>12595</v>
      </c>
      <c r="C1250" s="78" t="s">
        <v>651</v>
      </c>
      <c r="D1250" s="77" t="s">
        <v>42</v>
      </c>
      <c r="E1250" s="77" t="s">
        <v>6501</v>
      </c>
      <c r="F1250" s="77" t="s">
        <v>7619</v>
      </c>
      <c r="G1250" s="77" t="s">
        <v>12339</v>
      </c>
      <c r="H1250" s="77" t="s">
        <v>44</v>
      </c>
      <c r="I1250" s="77" t="s">
        <v>221</v>
      </c>
      <c r="J1250" s="77" t="s">
        <v>237</v>
      </c>
      <c r="K1250" s="78" t="s">
        <v>34</v>
      </c>
      <c r="L1250" s="77" t="s">
        <v>98</v>
      </c>
      <c r="M1250" s="74" t="s">
        <v>12475</v>
      </c>
      <c r="N1250" s="74" t="s">
        <v>13</v>
      </c>
      <c r="O1250" s="159"/>
      <c r="P1250" s="77" t="s">
        <v>6502</v>
      </c>
      <c r="Q1250" s="77" t="s">
        <v>30</v>
      </c>
      <c r="R1250" s="77" t="s">
        <v>6501</v>
      </c>
      <c r="S1250" s="77"/>
      <c r="T1250" s="77"/>
      <c r="U1250" s="77" t="s">
        <v>11141</v>
      </c>
      <c r="V1250" s="74" t="s">
        <v>97</v>
      </c>
      <c r="W1250" s="100"/>
      <c r="X1250" s="99"/>
      <c r="Y1250" s="99"/>
      <c r="Z1250" s="100"/>
      <c r="AA1250" s="99" t="s">
        <v>6505</v>
      </c>
      <c r="AB1250" s="99"/>
      <c r="AC1250" s="100" t="s">
        <v>6503</v>
      </c>
      <c r="AD1250" s="100" t="s">
        <v>6504</v>
      </c>
      <c r="AE1250" s="83"/>
      <c r="AF1250" s="54"/>
      <c r="AG1250" s="78" t="s">
        <v>10997</v>
      </c>
      <c r="AH1250" s="77" t="s">
        <v>354</v>
      </c>
      <c r="AI1250" s="77" t="s">
        <v>652</v>
      </c>
      <c r="AJ1250" s="77" t="s">
        <v>653</v>
      </c>
      <c r="AK1250" s="77" t="s">
        <v>654</v>
      </c>
      <c r="AL1250" s="77" t="s">
        <v>655</v>
      </c>
      <c r="AM1250" s="77" t="s">
        <v>227</v>
      </c>
      <c r="AN1250" s="77" t="s">
        <v>656</v>
      </c>
      <c r="AO1250" s="77" t="s">
        <v>657</v>
      </c>
      <c r="AP1250" s="77" t="s">
        <v>658</v>
      </c>
      <c r="AQ1250" s="77"/>
      <c r="AR1250" s="79">
        <f>COUNTIF('Jalon + top _horaire passage'!A:A,A1250)+IF(W1250&lt;&gt;"",COUNTIF('Jalon + top _horaire passage'!A:A,W1250),0)+IF(X1250&lt;&gt;"",COUNTIF('Jalon + top _horaire passage'!A:A,X1250),0)+IF(Y1250&lt;&gt;"",COUNTIF('Jalon + top _horaire passage'!A:A,Y1250),0)+IF(AA1250&lt;&gt;"",COUNTIF('Jalon + top _horaire passage'!A:A,AA1250),0)+IF(AB1250&lt;&gt;"",COUNTIF('Jalon + top _horaire passage'!A:A,AB1250),0)+IF(AD1250&lt;&gt;"",COUNTIF('Jalon + top _horaire passage'!A:A,AD1250),0)</f>
        <v>0</v>
      </c>
    </row>
    <row r="1251" spans="1:44" x14ac:dyDescent="0.3">
      <c r="A1251" s="77" t="s">
        <v>6506</v>
      </c>
      <c r="B1251" s="169" t="s">
        <v>12596</v>
      </c>
      <c r="C1251" s="78" t="s">
        <v>651</v>
      </c>
      <c r="D1251" s="77" t="s">
        <v>42</v>
      </c>
      <c r="E1251" s="77" t="s">
        <v>6506</v>
      </c>
      <c r="F1251" s="77" t="s">
        <v>7619</v>
      </c>
      <c r="G1251" s="77" t="s">
        <v>12339</v>
      </c>
      <c r="H1251" s="77" t="s">
        <v>44</v>
      </c>
      <c r="I1251" s="77" t="s">
        <v>221</v>
      </c>
      <c r="J1251" s="77" t="s">
        <v>19</v>
      </c>
      <c r="K1251" s="78" t="s">
        <v>34</v>
      </c>
      <c r="L1251" s="77" t="s">
        <v>98</v>
      </c>
      <c r="M1251" s="74" t="s">
        <v>12475</v>
      </c>
      <c r="N1251" s="74" t="s">
        <v>12032</v>
      </c>
      <c r="O1251" s="159"/>
      <c r="P1251" s="77" t="s">
        <v>6507</v>
      </c>
      <c r="Q1251" s="77" t="s">
        <v>30</v>
      </c>
      <c r="R1251" s="77" t="s">
        <v>6506</v>
      </c>
      <c r="S1251" s="77"/>
      <c r="T1251" s="77"/>
      <c r="U1251" s="77" t="s">
        <v>11142</v>
      </c>
      <c r="V1251" s="74" t="s">
        <v>97</v>
      </c>
      <c r="W1251" s="100"/>
      <c r="X1251" s="99"/>
      <c r="Y1251" s="99"/>
      <c r="Z1251" s="100"/>
      <c r="AA1251" s="99" t="s">
        <v>6511</v>
      </c>
      <c r="AB1251" s="99"/>
      <c r="AC1251" s="100" t="s">
        <v>6509</v>
      </c>
      <c r="AD1251" s="100" t="s">
        <v>6510</v>
      </c>
      <c r="AE1251" s="83"/>
      <c r="AF1251" s="54"/>
      <c r="AG1251" s="78" t="s">
        <v>10997</v>
      </c>
      <c r="AH1251" s="77" t="s">
        <v>354</v>
      </c>
      <c r="AI1251" s="77" t="s">
        <v>652</v>
      </c>
      <c r="AJ1251" s="77" t="s">
        <v>653</v>
      </c>
      <c r="AK1251" s="77" t="s">
        <v>654</v>
      </c>
      <c r="AL1251" s="77" t="s">
        <v>655</v>
      </c>
      <c r="AM1251" s="77" t="s">
        <v>227</v>
      </c>
      <c r="AN1251" s="77" t="s">
        <v>656</v>
      </c>
      <c r="AO1251" s="77" t="s">
        <v>657</v>
      </c>
      <c r="AP1251" s="77" t="s">
        <v>658</v>
      </c>
      <c r="AQ1251" s="77"/>
      <c r="AR1251" s="79">
        <f>COUNTIF('Jalon + top _horaire passage'!A:A,A1251)+IF(W1251&lt;&gt;"",COUNTIF('Jalon + top _horaire passage'!A:A,W1251),0)+IF(X1251&lt;&gt;"",COUNTIF('Jalon + top _horaire passage'!A:A,X1251),0)+IF(Y1251&lt;&gt;"",COUNTIF('Jalon + top _horaire passage'!A:A,Y1251),0)+IF(AA1251&lt;&gt;"",COUNTIF('Jalon + top _horaire passage'!A:A,AA1251),0)+IF(AB1251&lt;&gt;"",COUNTIF('Jalon + top _horaire passage'!A:A,AB1251),0)+IF(AD1251&lt;&gt;"",COUNTIF('Jalon + top _horaire passage'!A:A,AD1251),0)</f>
        <v>0</v>
      </c>
    </row>
    <row r="1252" spans="1:44" x14ac:dyDescent="0.3">
      <c r="A1252" s="77" t="s">
        <v>6512</v>
      </c>
      <c r="B1252" s="159" t="s">
        <v>12</v>
      </c>
      <c r="C1252" s="78" t="s">
        <v>220</v>
      </c>
      <c r="D1252" s="77" t="s">
        <v>42</v>
      </c>
      <c r="E1252" s="77" t="s">
        <v>6512</v>
      </c>
      <c r="F1252" s="77" t="s">
        <v>803</v>
      </c>
      <c r="G1252" s="77" t="s">
        <v>804</v>
      </c>
      <c r="H1252" s="77" t="s">
        <v>44</v>
      </c>
      <c r="I1252" s="77" t="s">
        <v>221</v>
      </c>
      <c r="J1252" s="77" t="s">
        <v>571</v>
      </c>
      <c r="K1252" s="78" t="s">
        <v>34</v>
      </c>
      <c r="L1252" s="77" t="s">
        <v>98</v>
      </c>
      <c r="M1252" s="74" t="s">
        <v>12474</v>
      </c>
      <c r="N1252" s="74" t="s">
        <v>13</v>
      </c>
      <c r="O1252" s="159"/>
      <c r="P1252" s="77" t="s">
        <v>6513</v>
      </c>
      <c r="Q1252" s="77" t="s">
        <v>30</v>
      </c>
      <c r="R1252" s="77" t="s">
        <v>6512</v>
      </c>
      <c r="S1252" s="77"/>
      <c r="T1252" s="77" t="s">
        <v>9241</v>
      </c>
      <c r="U1252" s="77" t="s">
        <v>6514</v>
      </c>
      <c r="V1252" s="74" t="s">
        <v>216</v>
      </c>
      <c r="W1252" s="100"/>
      <c r="X1252" s="99"/>
      <c r="Y1252" s="99"/>
      <c r="Z1252" s="100"/>
      <c r="AA1252" s="99" t="s">
        <v>6517</v>
      </c>
      <c r="AB1252" s="99"/>
      <c r="AC1252" s="100" t="s">
        <v>6515</v>
      </c>
      <c r="AD1252" s="100" t="s">
        <v>6516</v>
      </c>
      <c r="AE1252" s="83"/>
      <c r="AF1252" s="54"/>
      <c r="AG1252" s="78" t="s">
        <v>12307</v>
      </c>
      <c r="AH1252" s="77" t="s">
        <v>222</v>
      </c>
      <c r="AI1252" s="77" t="s">
        <v>223</v>
      </c>
      <c r="AJ1252" s="77" t="s">
        <v>224</v>
      </c>
      <c r="AK1252" s="77" t="s">
        <v>225</v>
      </c>
      <c r="AL1252" s="77" t="s">
        <v>807</v>
      </c>
      <c r="AM1252" s="77" t="s">
        <v>227</v>
      </c>
      <c r="AN1252" s="77" t="s">
        <v>228</v>
      </c>
      <c r="AO1252" s="77" t="s">
        <v>808</v>
      </c>
      <c r="AP1252" s="77" t="s">
        <v>809</v>
      </c>
      <c r="AQ1252" s="77"/>
      <c r="AR1252" s="79">
        <f>COUNTIF('Jalon + top _horaire passage'!A:A,A1252)+IF(W1252&lt;&gt;"",COUNTIF('Jalon + top _horaire passage'!A:A,W1252),0)+IF(X1252&lt;&gt;"",COUNTIF('Jalon + top _horaire passage'!A:A,X1252),0)+IF(Y1252&lt;&gt;"",COUNTIF('Jalon + top _horaire passage'!A:A,Y1252),0)+IF(AA1252&lt;&gt;"",COUNTIF('Jalon + top _horaire passage'!A:A,AA1252),0)+IF(AB1252&lt;&gt;"",COUNTIF('Jalon + top _horaire passage'!A:A,AB1252),0)+IF(AD1252&lt;&gt;"",COUNTIF('Jalon + top _horaire passage'!A:A,AD1252),0)</f>
        <v>0</v>
      </c>
    </row>
    <row r="1253" spans="1:44" x14ac:dyDescent="0.3">
      <c r="A1253" s="77" t="s">
        <v>6518</v>
      </c>
      <c r="B1253" s="159" t="s">
        <v>12624</v>
      </c>
      <c r="C1253" s="78" t="s">
        <v>165</v>
      </c>
      <c r="D1253" s="77" t="s">
        <v>42</v>
      </c>
      <c r="E1253" s="77" t="s">
        <v>6518</v>
      </c>
      <c r="F1253" s="77" t="s">
        <v>12392</v>
      </c>
      <c r="G1253" s="77" t="s">
        <v>3207</v>
      </c>
      <c r="H1253" s="77" t="s">
        <v>44</v>
      </c>
      <c r="I1253" s="77" t="s">
        <v>166</v>
      </c>
      <c r="J1253" s="77" t="s">
        <v>19</v>
      </c>
      <c r="K1253" s="78" t="s">
        <v>34</v>
      </c>
      <c r="L1253" s="77" t="s">
        <v>98</v>
      </c>
      <c r="M1253" s="74" t="s">
        <v>12473</v>
      </c>
      <c r="N1253" s="74" t="s">
        <v>13</v>
      </c>
      <c r="O1253" s="159"/>
      <c r="P1253" s="77" t="s">
        <v>6519</v>
      </c>
      <c r="Q1253" s="77" t="s">
        <v>30</v>
      </c>
      <c r="R1253" s="77" t="s">
        <v>6518</v>
      </c>
      <c r="S1253" s="77"/>
      <c r="T1253" s="77"/>
      <c r="U1253" s="77" t="s">
        <v>11759</v>
      </c>
      <c r="V1253" s="74" t="s">
        <v>97</v>
      </c>
      <c r="W1253" s="100"/>
      <c r="X1253" s="99"/>
      <c r="Y1253" s="99"/>
      <c r="Z1253" s="100"/>
      <c r="AA1253" s="99" t="s">
        <v>6522</v>
      </c>
      <c r="AB1253" s="99"/>
      <c r="AC1253" s="100" t="s">
        <v>6520</v>
      </c>
      <c r="AD1253" s="100" t="s">
        <v>6521</v>
      </c>
      <c r="AE1253" s="83"/>
      <c r="AF1253" s="54"/>
      <c r="AG1253" s="78" t="s">
        <v>10997</v>
      </c>
      <c r="AH1253" s="77" t="s">
        <v>354</v>
      </c>
      <c r="AI1253" s="77" t="s">
        <v>652</v>
      </c>
      <c r="AJ1253" s="77" t="s">
        <v>167</v>
      </c>
      <c r="AK1253" s="77" t="s">
        <v>168</v>
      </c>
      <c r="AL1253" s="77" t="s">
        <v>169</v>
      </c>
      <c r="AM1253" s="77" t="s">
        <v>170</v>
      </c>
      <c r="AN1253" s="77" t="s">
        <v>171</v>
      </c>
      <c r="AO1253" s="77" t="s">
        <v>172</v>
      </c>
      <c r="AP1253" s="77" t="s">
        <v>173</v>
      </c>
      <c r="AQ1253" s="77"/>
      <c r="AR1253" s="79">
        <f>COUNTIF('Jalon + top _horaire passage'!A:A,A1253)+IF(W1253&lt;&gt;"",COUNTIF('Jalon + top _horaire passage'!A:A,W1253),0)+IF(X1253&lt;&gt;"",COUNTIF('Jalon + top _horaire passage'!A:A,X1253),0)+IF(Y1253&lt;&gt;"",COUNTIF('Jalon + top _horaire passage'!A:A,Y1253),0)+IF(AA1253&lt;&gt;"",COUNTIF('Jalon + top _horaire passage'!A:A,AA1253),0)+IF(AB1253&lt;&gt;"",COUNTIF('Jalon + top _horaire passage'!A:A,AB1253),0)+IF(AD1253&lt;&gt;"",COUNTIF('Jalon + top _horaire passage'!A:A,AD1253),0)</f>
        <v>0</v>
      </c>
    </row>
    <row r="1254" spans="1:44" x14ac:dyDescent="0.3">
      <c r="A1254" s="77" t="s">
        <v>6523</v>
      </c>
      <c r="B1254" s="159" t="s">
        <v>12</v>
      </c>
      <c r="C1254" s="78" t="s">
        <v>220</v>
      </c>
      <c r="D1254" s="77" t="s">
        <v>42</v>
      </c>
      <c r="E1254" s="77" t="s">
        <v>6523</v>
      </c>
      <c r="F1254" s="77" t="s">
        <v>803</v>
      </c>
      <c r="G1254" s="77" t="s">
        <v>804</v>
      </c>
      <c r="H1254" s="77" t="s">
        <v>44</v>
      </c>
      <c r="I1254" s="77" t="s">
        <v>221</v>
      </c>
      <c r="J1254" s="77" t="s">
        <v>237</v>
      </c>
      <c r="K1254" s="78" t="s">
        <v>34</v>
      </c>
      <c r="L1254" s="77" t="s">
        <v>98</v>
      </c>
      <c r="M1254" s="74" t="s">
        <v>12474</v>
      </c>
      <c r="N1254" s="74" t="s">
        <v>13</v>
      </c>
      <c r="O1254" s="159"/>
      <c r="P1254" s="77" t="s">
        <v>6524</v>
      </c>
      <c r="Q1254" s="77" t="s">
        <v>30</v>
      </c>
      <c r="R1254" s="77" t="s">
        <v>6523</v>
      </c>
      <c r="S1254" s="77"/>
      <c r="T1254" s="77"/>
      <c r="U1254" s="77" t="s">
        <v>11143</v>
      </c>
      <c r="V1254" s="74" t="s">
        <v>97</v>
      </c>
      <c r="W1254" s="100"/>
      <c r="X1254" s="99"/>
      <c r="Y1254" s="99"/>
      <c r="Z1254" s="100"/>
      <c r="AA1254" s="99" t="s">
        <v>6527</v>
      </c>
      <c r="AB1254" s="99"/>
      <c r="AC1254" s="100" t="s">
        <v>6525</v>
      </c>
      <c r="AD1254" s="100" t="s">
        <v>6526</v>
      </c>
      <c r="AE1254" s="83"/>
      <c r="AF1254" s="54"/>
      <c r="AG1254" s="78" t="s">
        <v>10997</v>
      </c>
      <c r="AH1254" s="77" t="s">
        <v>222</v>
      </c>
      <c r="AI1254" s="77" t="s">
        <v>223</v>
      </c>
      <c r="AJ1254" s="77" t="s">
        <v>224</v>
      </c>
      <c r="AK1254" s="77" t="s">
        <v>225</v>
      </c>
      <c r="AL1254" s="77" t="s">
        <v>807</v>
      </c>
      <c r="AM1254" s="77" t="s">
        <v>227</v>
      </c>
      <c r="AN1254" s="77" t="s">
        <v>228</v>
      </c>
      <c r="AO1254" s="77" t="s">
        <v>808</v>
      </c>
      <c r="AP1254" s="77" t="s">
        <v>809</v>
      </c>
      <c r="AQ1254" s="77"/>
      <c r="AR1254" s="79">
        <f>COUNTIF('Jalon + top _horaire passage'!A:A,A1254)+IF(W1254&lt;&gt;"",COUNTIF('Jalon + top _horaire passage'!A:A,W1254),0)+IF(X1254&lt;&gt;"",COUNTIF('Jalon + top _horaire passage'!A:A,X1254),0)+IF(Y1254&lt;&gt;"",COUNTIF('Jalon + top _horaire passage'!A:A,Y1254),0)+IF(AA1254&lt;&gt;"",COUNTIF('Jalon + top _horaire passage'!A:A,AA1254),0)+IF(AB1254&lt;&gt;"",COUNTIF('Jalon + top _horaire passage'!A:A,AB1254),0)+IF(AD1254&lt;&gt;"",COUNTIF('Jalon + top _horaire passage'!A:A,AD1254),0)</f>
        <v>0</v>
      </c>
    </row>
    <row r="1255" spans="1:44" x14ac:dyDescent="0.3">
      <c r="A1255" s="77" t="s">
        <v>6528</v>
      </c>
      <c r="B1255" s="159" t="s">
        <v>12</v>
      </c>
      <c r="C1255" s="78" t="s">
        <v>220</v>
      </c>
      <c r="D1255" s="77" t="s">
        <v>42</v>
      </c>
      <c r="E1255" s="77" t="s">
        <v>6528</v>
      </c>
      <c r="F1255" s="77" t="s">
        <v>803</v>
      </c>
      <c r="G1255" s="77" t="s">
        <v>804</v>
      </c>
      <c r="H1255" s="77" t="s">
        <v>44</v>
      </c>
      <c r="I1255" s="77" t="s">
        <v>221</v>
      </c>
      <c r="J1255" s="77" t="s">
        <v>571</v>
      </c>
      <c r="K1255" s="78" t="s">
        <v>34</v>
      </c>
      <c r="L1255" s="77" t="s">
        <v>98</v>
      </c>
      <c r="M1255" s="74" t="s">
        <v>12474</v>
      </c>
      <c r="N1255" s="74" t="s">
        <v>13</v>
      </c>
      <c r="O1255" s="159"/>
      <c r="P1255" s="77" t="s">
        <v>6529</v>
      </c>
      <c r="Q1255" s="77" t="s">
        <v>30</v>
      </c>
      <c r="R1255" s="77" t="s">
        <v>6528</v>
      </c>
      <c r="S1255" s="77"/>
      <c r="T1255" s="77" t="s">
        <v>9241</v>
      </c>
      <c r="U1255" s="77" t="s">
        <v>6530</v>
      </c>
      <c r="V1255" s="74" t="s">
        <v>216</v>
      </c>
      <c r="W1255" s="100"/>
      <c r="X1255" s="99"/>
      <c r="Y1255" s="99"/>
      <c r="Z1255" s="100"/>
      <c r="AA1255" s="99" t="s">
        <v>6533</v>
      </c>
      <c r="AB1255" s="99"/>
      <c r="AC1255" s="100" t="s">
        <v>6531</v>
      </c>
      <c r="AD1255" s="100" t="s">
        <v>6532</v>
      </c>
      <c r="AE1255" s="83"/>
      <c r="AF1255" s="54"/>
      <c r="AG1255" s="78" t="s">
        <v>12307</v>
      </c>
      <c r="AH1255" s="77" t="s">
        <v>222</v>
      </c>
      <c r="AI1255" s="77" t="s">
        <v>223</v>
      </c>
      <c r="AJ1255" s="77" t="s">
        <v>224</v>
      </c>
      <c r="AK1255" s="77" t="s">
        <v>225</v>
      </c>
      <c r="AL1255" s="77" t="s">
        <v>807</v>
      </c>
      <c r="AM1255" s="77" t="s">
        <v>227</v>
      </c>
      <c r="AN1255" s="77" t="s">
        <v>228</v>
      </c>
      <c r="AO1255" s="77" t="s">
        <v>808</v>
      </c>
      <c r="AP1255" s="77" t="s">
        <v>809</v>
      </c>
      <c r="AQ1255" s="77"/>
      <c r="AR1255" s="79">
        <f>COUNTIF('Jalon + top _horaire passage'!A:A,A1255)+IF(W1255&lt;&gt;"",COUNTIF('Jalon + top _horaire passage'!A:A,W1255),0)+IF(X1255&lt;&gt;"",COUNTIF('Jalon + top _horaire passage'!A:A,X1255),0)+IF(Y1255&lt;&gt;"",COUNTIF('Jalon + top _horaire passage'!A:A,Y1255),0)+IF(AA1255&lt;&gt;"",COUNTIF('Jalon + top _horaire passage'!A:A,AA1255),0)+IF(AB1255&lt;&gt;"",COUNTIF('Jalon + top _horaire passage'!A:A,AB1255),0)+IF(AD1255&lt;&gt;"",COUNTIF('Jalon + top _horaire passage'!A:A,AD1255),0)</f>
        <v>0</v>
      </c>
    </row>
    <row r="1256" spans="1:44" x14ac:dyDescent="0.3">
      <c r="A1256" s="77" t="s">
        <v>6534</v>
      </c>
      <c r="B1256" s="159" t="s">
        <v>12</v>
      </c>
      <c r="C1256" s="78" t="s">
        <v>220</v>
      </c>
      <c r="D1256" s="77" t="s">
        <v>42</v>
      </c>
      <c r="E1256" s="77" t="s">
        <v>6534</v>
      </c>
      <c r="F1256" s="77" t="s">
        <v>803</v>
      </c>
      <c r="G1256" s="77" t="s">
        <v>804</v>
      </c>
      <c r="H1256" s="77" t="s">
        <v>44</v>
      </c>
      <c r="I1256" s="77" t="s">
        <v>221</v>
      </c>
      <c r="J1256" s="77" t="s">
        <v>571</v>
      </c>
      <c r="K1256" s="78" t="s">
        <v>34</v>
      </c>
      <c r="L1256" s="77" t="s">
        <v>98</v>
      </c>
      <c r="M1256" s="74" t="s">
        <v>12474</v>
      </c>
      <c r="N1256" s="74" t="s">
        <v>13</v>
      </c>
      <c r="O1256" s="159"/>
      <c r="P1256" s="77" t="s">
        <v>6535</v>
      </c>
      <c r="Q1256" s="77" t="s">
        <v>30</v>
      </c>
      <c r="R1256" s="77" t="s">
        <v>6534</v>
      </c>
      <c r="S1256" s="77"/>
      <c r="T1256" s="77" t="s">
        <v>9241</v>
      </c>
      <c r="U1256" s="77" t="s">
        <v>6536</v>
      </c>
      <c r="V1256" s="74" t="s">
        <v>216</v>
      </c>
      <c r="W1256" s="100"/>
      <c r="X1256" s="99"/>
      <c r="Y1256" s="99"/>
      <c r="Z1256" s="100"/>
      <c r="AA1256" s="99" t="s">
        <v>6539</v>
      </c>
      <c r="AB1256" s="99"/>
      <c r="AC1256" s="100" t="s">
        <v>6537</v>
      </c>
      <c r="AD1256" s="100" t="s">
        <v>6538</v>
      </c>
      <c r="AE1256" s="83"/>
      <c r="AF1256" s="54"/>
      <c r="AG1256" s="78" t="s">
        <v>12307</v>
      </c>
      <c r="AH1256" s="77" t="s">
        <v>222</v>
      </c>
      <c r="AI1256" s="77" t="s">
        <v>223</v>
      </c>
      <c r="AJ1256" s="77" t="s">
        <v>224</v>
      </c>
      <c r="AK1256" s="77" t="s">
        <v>225</v>
      </c>
      <c r="AL1256" s="77" t="s">
        <v>807</v>
      </c>
      <c r="AM1256" s="77" t="s">
        <v>227</v>
      </c>
      <c r="AN1256" s="77" t="s">
        <v>228</v>
      </c>
      <c r="AO1256" s="77" t="s">
        <v>808</v>
      </c>
      <c r="AP1256" s="77" t="s">
        <v>809</v>
      </c>
      <c r="AQ1256" s="77"/>
      <c r="AR1256" s="79">
        <f>COUNTIF('Jalon + top _horaire passage'!A:A,A1256)+IF(W1256&lt;&gt;"",COUNTIF('Jalon + top _horaire passage'!A:A,W1256),0)+IF(X1256&lt;&gt;"",COUNTIF('Jalon + top _horaire passage'!A:A,X1256),0)+IF(Y1256&lt;&gt;"",COUNTIF('Jalon + top _horaire passage'!A:A,Y1256),0)+IF(AA1256&lt;&gt;"",COUNTIF('Jalon + top _horaire passage'!A:A,AA1256),0)+IF(AB1256&lt;&gt;"",COUNTIF('Jalon + top _horaire passage'!A:A,AB1256),0)+IF(AD1256&lt;&gt;"",COUNTIF('Jalon + top _horaire passage'!A:A,AD1256),0)</f>
        <v>0</v>
      </c>
    </row>
    <row r="1257" spans="1:44" x14ac:dyDescent="0.3">
      <c r="A1257" s="77" t="s">
        <v>6540</v>
      </c>
      <c r="B1257" s="159" t="s">
        <v>12</v>
      </c>
      <c r="C1257" s="78" t="s">
        <v>220</v>
      </c>
      <c r="D1257" s="77" t="s">
        <v>42</v>
      </c>
      <c r="E1257" s="77" t="s">
        <v>6540</v>
      </c>
      <c r="F1257" s="77" t="s">
        <v>803</v>
      </c>
      <c r="G1257" s="77" t="s">
        <v>804</v>
      </c>
      <c r="H1257" s="77" t="s">
        <v>44</v>
      </c>
      <c r="I1257" s="77" t="s">
        <v>221</v>
      </c>
      <c r="J1257" s="77" t="s">
        <v>571</v>
      </c>
      <c r="K1257" s="78" t="s">
        <v>34</v>
      </c>
      <c r="L1257" s="77" t="s">
        <v>98</v>
      </c>
      <c r="M1257" s="74" t="s">
        <v>12474</v>
      </c>
      <c r="N1257" s="74" t="s">
        <v>13</v>
      </c>
      <c r="O1257" s="159"/>
      <c r="P1257" s="77" t="s">
        <v>6541</v>
      </c>
      <c r="Q1257" s="77" t="s">
        <v>30</v>
      </c>
      <c r="R1257" s="77" t="s">
        <v>6540</v>
      </c>
      <c r="S1257" s="77"/>
      <c r="T1257" s="77" t="s">
        <v>9241</v>
      </c>
      <c r="U1257" s="77" t="s">
        <v>6542</v>
      </c>
      <c r="V1257" s="74" t="s">
        <v>216</v>
      </c>
      <c r="W1257" s="100"/>
      <c r="X1257" s="99"/>
      <c r="Y1257" s="99"/>
      <c r="Z1257" s="100"/>
      <c r="AA1257" s="99" t="s">
        <v>6545</v>
      </c>
      <c r="AB1257" s="99"/>
      <c r="AC1257" s="100" t="s">
        <v>6543</v>
      </c>
      <c r="AD1257" s="100" t="s">
        <v>6544</v>
      </c>
      <c r="AE1257" s="83"/>
      <c r="AF1257" s="54"/>
      <c r="AG1257" s="78" t="s">
        <v>12307</v>
      </c>
      <c r="AH1257" s="77" t="s">
        <v>222</v>
      </c>
      <c r="AI1257" s="77" t="s">
        <v>223</v>
      </c>
      <c r="AJ1257" s="77" t="s">
        <v>224</v>
      </c>
      <c r="AK1257" s="77" t="s">
        <v>225</v>
      </c>
      <c r="AL1257" s="77" t="s">
        <v>807</v>
      </c>
      <c r="AM1257" s="77" t="s">
        <v>227</v>
      </c>
      <c r="AN1257" s="77" t="s">
        <v>228</v>
      </c>
      <c r="AO1257" s="77" t="s">
        <v>808</v>
      </c>
      <c r="AP1257" s="77" t="s">
        <v>809</v>
      </c>
      <c r="AQ1257" s="77"/>
      <c r="AR1257" s="79">
        <f>COUNTIF('Jalon + top _horaire passage'!A:A,A1257)+IF(W1257&lt;&gt;"",COUNTIF('Jalon + top _horaire passage'!A:A,W1257),0)+IF(X1257&lt;&gt;"",COUNTIF('Jalon + top _horaire passage'!A:A,X1257),0)+IF(Y1257&lt;&gt;"",COUNTIF('Jalon + top _horaire passage'!A:A,Y1257),0)+IF(AA1257&lt;&gt;"",COUNTIF('Jalon + top _horaire passage'!A:A,AA1257),0)+IF(AB1257&lt;&gt;"",COUNTIF('Jalon + top _horaire passage'!A:A,AB1257),0)+IF(AD1257&lt;&gt;"",COUNTIF('Jalon + top _horaire passage'!A:A,AD1257),0)</f>
        <v>0</v>
      </c>
    </row>
    <row r="1258" spans="1:44" x14ac:dyDescent="0.3">
      <c r="A1258" s="77" t="s">
        <v>6546</v>
      </c>
      <c r="B1258" s="159" t="s">
        <v>12</v>
      </c>
      <c r="C1258" s="78" t="s">
        <v>220</v>
      </c>
      <c r="D1258" s="77" t="s">
        <v>42</v>
      </c>
      <c r="E1258" s="77" t="s">
        <v>6546</v>
      </c>
      <c r="F1258" s="77" t="s">
        <v>803</v>
      </c>
      <c r="G1258" s="77" t="s">
        <v>804</v>
      </c>
      <c r="H1258" s="77" t="s">
        <v>44</v>
      </c>
      <c r="I1258" s="77" t="s">
        <v>221</v>
      </c>
      <c r="J1258" s="77" t="s">
        <v>571</v>
      </c>
      <c r="K1258" s="78" t="s">
        <v>34</v>
      </c>
      <c r="L1258" s="77" t="s">
        <v>98</v>
      </c>
      <c r="M1258" s="74" t="s">
        <v>12474</v>
      </c>
      <c r="N1258" s="74" t="s">
        <v>13</v>
      </c>
      <c r="O1258" s="159"/>
      <c r="P1258" s="77" t="s">
        <v>6547</v>
      </c>
      <c r="Q1258" s="77" t="s">
        <v>30</v>
      </c>
      <c r="R1258" s="77" t="s">
        <v>6546</v>
      </c>
      <c r="S1258" s="77"/>
      <c r="T1258" s="77" t="s">
        <v>9241</v>
      </c>
      <c r="U1258" s="77" t="s">
        <v>6548</v>
      </c>
      <c r="V1258" s="74" t="s">
        <v>216</v>
      </c>
      <c r="W1258" s="100"/>
      <c r="X1258" s="99"/>
      <c r="Y1258" s="99"/>
      <c r="Z1258" s="100"/>
      <c r="AA1258" s="99" t="s">
        <v>6551</v>
      </c>
      <c r="AB1258" s="99"/>
      <c r="AC1258" s="100" t="s">
        <v>6549</v>
      </c>
      <c r="AD1258" s="100" t="s">
        <v>6550</v>
      </c>
      <c r="AE1258" s="83"/>
      <c r="AF1258" s="54"/>
      <c r="AG1258" s="78" t="s">
        <v>12307</v>
      </c>
      <c r="AH1258" s="77" t="s">
        <v>222</v>
      </c>
      <c r="AI1258" s="77" t="s">
        <v>223</v>
      </c>
      <c r="AJ1258" s="77" t="s">
        <v>224</v>
      </c>
      <c r="AK1258" s="77" t="s">
        <v>225</v>
      </c>
      <c r="AL1258" s="77" t="s">
        <v>807</v>
      </c>
      <c r="AM1258" s="77" t="s">
        <v>227</v>
      </c>
      <c r="AN1258" s="77" t="s">
        <v>228</v>
      </c>
      <c r="AO1258" s="77" t="s">
        <v>808</v>
      </c>
      <c r="AP1258" s="77" t="s">
        <v>809</v>
      </c>
      <c r="AQ1258" s="77"/>
      <c r="AR1258" s="79">
        <f>COUNTIF('Jalon + top _horaire passage'!A:A,A1258)+IF(W1258&lt;&gt;"",COUNTIF('Jalon + top _horaire passage'!A:A,W1258),0)+IF(X1258&lt;&gt;"",COUNTIF('Jalon + top _horaire passage'!A:A,X1258),0)+IF(Y1258&lt;&gt;"",COUNTIF('Jalon + top _horaire passage'!A:A,Y1258),0)+IF(AA1258&lt;&gt;"",COUNTIF('Jalon + top _horaire passage'!A:A,AA1258),0)+IF(AB1258&lt;&gt;"",COUNTIF('Jalon + top _horaire passage'!A:A,AB1258),0)+IF(AD1258&lt;&gt;"",COUNTIF('Jalon + top _horaire passage'!A:A,AD1258),0)</f>
        <v>0</v>
      </c>
    </row>
    <row r="1259" spans="1:44" x14ac:dyDescent="0.3">
      <c r="A1259" s="77" t="s">
        <v>6552</v>
      </c>
      <c r="B1259" s="159" t="s">
        <v>12</v>
      </c>
      <c r="C1259" s="78" t="s">
        <v>220</v>
      </c>
      <c r="D1259" s="77" t="s">
        <v>42</v>
      </c>
      <c r="E1259" s="77" t="s">
        <v>6552</v>
      </c>
      <c r="F1259" s="77" t="s">
        <v>803</v>
      </c>
      <c r="G1259" s="77" t="s">
        <v>804</v>
      </c>
      <c r="H1259" s="77" t="s">
        <v>44</v>
      </c>
      <c r="I1259" s="77" t="s">
        <v>221</v>
      </c>
      <c r="J1259" s="77" t="s">
        <v>571</v>
      </c>
      <c r="K1259" s="78" t="s">
        <v>34</v>
      </c>
      <c r="L1259" s="77" t="s">
        <v>98</v>
      </c>
      <c r="M1259" s="74" t="s">
        <v>12474</v>
      </c>
      <c r="N1259" s="74" t="s">
        <v>13</v>
      </c>
      <c r="O1259" s="159"/>
      <c r="P1259" s="77" t="s">
        <v>6553</v>
      </c>
      <c r="Q1259" s="77" t="s">
        <v>30</v>
      </c>
      <c r="R1259" s="77" t="s">
        <v>6552</v>
      </c>
      <c r="S1259" s="77"/>
      <c r="T1259" s="77" t="s">
        <v>9241</v>
      </c>
      <c r="U1259" s="77" t="s">
        <v>6554</v>
      </c>
      <c r="V1259" s="74" t="s">
        <v>216</v>
      </c>
      <c r="W1259" s="100"/>
      <c r="X1259" s="99"/>
      <c r="Y1259" s="99"/>
      <c r="Z1259" s="100"/>
      <c r="AA1259" s="99" t="s">
        <v>6557</v>
      </c>
      <c r="AB1259" s="99"/>
      <c r="AC1259" s="100" t="s">
        <v>6555</v>
      </c>
      <c r="AD1259" s="100" t="s">
        <v>6556</v>
      </c>
      <c r="AE1259" s="83"/>
      <c r="AF1259" s="54"/>
      <c r="AG1259" s="78" t="s">
        <v>12307</v>
      </c>
      <c r="AH1259" s="77" t="s">
        <v>222</v>
      </c>
      <c r="AI1259" s="77" t="s">
        <v>223</v>
      </c>
      <c r="AJ1259" s="77" t="s">
        <v>224</v>
      </c>
      <c r="AK1259" s="77" t="s">
        <v>225</v>
      </c>
      <c r="AL1259" s="77" t="s">
        <v>807</v>
      </c>
      <c r="AM1259" s="77" t="s">
        <v>227</v>
      </c>
      <c r="AN1259" s="77" t="s">
        <v>228</v>
      </c>
      <c r="AO1259" s="77" t="s">
        <v>808</v>
      </c>
      <c r="AP1259" s="77" t="s">
        <v>809</v>
      </c>
      <c r="AQ1259" s="77"/>
      <c r="AR1259" s="79">
        <f>COUNTIF('Jalon + top _horaire passage'!A:A,A1259)+IF(W1259&lt;&gt;"",COUNTIF('Jalon + top _horaire passage'!A:A,W1259),0)+IF(X1259&lt;&gt;"",COUNTIF('Jalon + top _horaire passage'!A:A,X1259),0)+IF(Y1259&lt;&gt;"",COUNTIF('Jalon + top _horaire passage'!A:A,Y1259),0)+IF(AA1259&lt;&gt;"",COUNTIF('Jalon + top _horaire passage'!A:A,AA1259),0)+IF(AB1259&lt;&gt;"",COUNTIF('Jalon + top _horaire passage'!A:A,AB1259),0)+IF(AD1259&lt;&gt;"",COUNTIF('Jalon + top _horaire passage'!A:A,AD1259),0)</f>
        <v>0</v>
      </c>
    </row>
    <row r="1260" spans="1:44" x14ac:dyDescent="0.3">
      <c r="A1260" s="77" t="s">
        <v>6558</v>
      </c>
      <c r="B1260" s="159" t="s">
        <v>12</v>
      </c>
      <c r="C1260" s="78" t="s">
        <v>220</v>
      </c>
      <c r="D1260" s="77" t="s">
        <v>42</v>
      </c>
      <c r="E1260" s="77" t="s">
        <v>6558</v>
      </c>
      <c r="F1260" s="77" t="s">
        <v>803</v>
      </c>
      <c r="G1260" s="77" t="s">
        <v>804</v>
      </c>
      <c r="H1260" s="77" t="s">
        <v>44</v>
      </c>
      <c r="I1260" s="77" t="s">
        <v>221</v>
      </c>
      <c r="J1260" s="77" t="s">
        <v>571</v>
      </c>
      <c r="K1260" s="78" t="s">
        <v>34</v>
      </c>
      <c r="L1260" s="77" t="s">
        <v>98</v>
      </c>
      <c r="M1260" s="74" t="s">
        <v>12474</v>
      </c>
      <c r="N1260" s="74" t="s">
        <v>13</v>
      </c>
      <c r="O1260" s="159"/>
      <c r="P1260" s="77" t="s">
        <v>6559</v>
      </c>
      <c r="Q1260" s="77" t="s">
        <v>30</v>
      </c>
      <c r="R1260" s="77" t="s">
        <v>6558</v>
      </c>
      <c r="S1260" s="77"/>
      <c r="T1260" s="77" t="s">
        <v>9241</v>
      </c>
      <c r="U1260" s="77" t="s">
        <v>6560</v>
      </c>
      <c r="V1260" s="74" t="s">
        <v>216</v>
      </c>
      <c r="W1260" s="100"/>
      <c r="X1260" s="99"/>
      <c r="Y1260" s="99"/>
      <c r="Z1260" s="100"/>
      <c r="AA1260" s="99" t="s">
        <v>6563</v>
      </c>
      <c r="AB1260" s="99"/>
      <c r="AC1260" s="100" t="s">
        <v>6561</v>
      </c>
      <c r="AD1260" s="100" t="s">
        <v>6562</v>
      </c>
      <c r="AE1260" s="83"/>
      <c r="AF1260" s="54"/>
      <c r="AG1260" s="78" t="s">
        <v>12307</v>
      </c>
      <c r="AH1260" s="77" t="s">
        <v>222</v>
      </c>
      <c r="AI1260" s="77" t="s">
        <v>223</v>
      </c>
      <c r="AJ1260" s="77" t="s">
        <v>224</v>
      </c>
      <c r="AK1260" s="77" t="s">
        <v>225</v>
      </c>
      <c r="AL1260" s="77" t="s">
        <v>807</v>
      </c>
      <c r="AM1260" s="77" t="s">
        <v>227</v>
      </c>
      <c r="AN1260" s="77" t="s">
        <v>228</v>
      </c>
      <c r="AO1260" s="77" t="s">
        <v>808</v>
      </c>
      <c r="AP1260" s="77" t="s">
        <v>809</v>
      </c>
      <c r="AQ1260" s="77"/>
      <c r="AR1260" s="79">
        <f>COUNTIF('Jalon + top _horaire passage'!A:A,A1260)+IF(W1260&lt;&gt;"",COUNTIF('Jalon + top _horaire passage'!A:A,W1260),0)+IF(X1260&lt;&gt;"",COUNTIF('Jalon + top _horaire passage'!A:A,X1260),0)+IF(Y1260&lt;&gt;"",COUNTIF('Jalon + top _horaire passage'!A:A,Y1260),0)+IF(AA1260&lt;&gt;"",COUNTIF('Jalon + top _horaire passage'!A:A,AA1260),0)+IF(AB1260&lt;&gt;"",COUNTIF('Jalon + top _horaire passage'!A:A,AB1260),0)+IF(AD1260&lt;&gt;"",COUNTIF('Jalon + top _horaire passage'!A:A,AD1260),0)</f>
        <v>0</v>
      </c>
    </row>
    <row r="1261" spans="1:44" x14ac:dyDescent="0.3">
      <c r="A1261" s="77" t="s">
        <v>6564</v>
      </c>
      <c r="B1261" s="159" t="s">
        <v>12</v>
      </c>
      <c r="C1261" s="78" t="s">
        <v>220</v>
      </c>
      <c r="D1261" s="77" t="s">
        <v>42</v>
      </c>
      <c r="E1261" s="77" t="s">
        <v>6564</v>
      </c>
      <c r="F1261" s="77" t="s">
        <v>803</v>
      </c>
      <c r="G1261" s="77" t="s">
        <v>804</v>
      </c>
      <c r="H1261" s="77" t="s">
        <v>44</v>
      </c>
      <c r="I1261" s="77" t="s">
        <v>221</v>
      </c>
      <c r="J1261" s="77" t="s">
        <v>571</v>
      </c>
      <c r="K1261" s="78" t="s">
        <v>34</v>
      </c>
      <c r="L1261" s="77" t="s">
        <v>98</v>
      </c>
      <c r="M1261" s="74" t="s">
        <v>12474</v>
      </c>
      <c r="N1261" s="74" t="s">
        <v>13</v>
      </c>
      <c r="O1261" s="159"/>
      <c r="P1261" s="77" t="s">
        <v>6565</v>
      </c>
      <c r="Q1261" s="77" t="s">
        <v>30</v>
      </c>
      <c r="R1261" s="77" t="s">
        <v>6564</v>
      </c>
      <c r="S1261" s="77"/>
      <c r="T1261" s="77" t="s">
        <v>9241</v>
      </c>
      <c r="U1261" s="77" t="s">
        <v>6566</v>
      </c>
      <c r="V1261" s="74" t="s">
        <v>216</v>
      </c>
      <c r="W1261" s="100"/>
      <c r="X1261" s="99"/>
      <c r="Y1261" s="99"/>
      <c r="Z1261" s="100"/>
      <c r="AA1261" s="99" t="s">
        <v>6569</v>
      </c>
      <c r="AB1261" s="99"/>
      <c r="AC1261" s="100" t="s">
        <v>6567</v>
      </c>
      <c r="AD1261" s="100" t="s">
        <v>6568</v>
      </c>
      <c r="AE1261" s="83"/>
      <c r="AF1261" s="54"/>
      <c r="AG1261" s="78" t="s">
        <v>12307</v>
      </c>
      <c r="AH1261" s="77" t="s">
        <v>222</v>
      </c>
      <c r="AI1261" s="77" t="s">
        <v>223</v>
      </c>
      <c r="AJ1261" s="77" t="s">
        <v>224</v>
      </c>
      <c r="AK1261" s="77" t="s">
        <v>225</v>
      </c>
      <c r="AL1261" s="77" t="s">
        <v>807</v>
      </c>
      <c r="AM1261" s="77" t="s">
        <v>227</v>
      </c>
      <c r="AN1261" s="77" t="s">
        <v>228</v>
      </c>
      <c r="AO1261" s="77" t="s">
        <v>808</v>
      </c>
      <c r="AP1261" s="77" t="s">
        <v>809</v>
      </c>
      <c r="AQ1261" s="77"/>
      <c r="AR1261" s="79">
        <f>COUNTIF('Jalon + top _horaire passage'!A:A,A1261)+IF(W1261&lt;&gt;"",COUNTIF('Jalon + top _horaire passage'!A:A,W1261),0)+IF(X1261&lt;&gt;"",COUNTIF('Jalon + top _horaire passage'!A:A,X1261),0)+IF(Y1261&lt;&gt;"",COUNTIF('Jalon + top _horaire passage'!A:A,Y1261),0)+IF(AA1261&lt;&gt;"",COUNTIF('Jalon + top _horaire passage'!A:A,AA1261),0)+IF(AB1261&lt;&gt;"",COUNTIF('Jalon + top _horaire passage'!A:A,AB1261),0)+IF(AD1261&lt;&gt;"",COUNTIF('Jalon + top _horaire passage'!A:A,AD1261),0)</f>
        <v>0</v>
      </c>
    </row>
    <row r="1262" spans="1:44" x14ac:dyDescent="0.3">
      <c r="A1262" s="77" t="s">
        <v>6570</v>
      </c>
      <c r="B1262" s="159" t="s">
        <v>12</v>
      </c>
      <c r="C1262" s="78" t="s">
        <v>220</v>
      </c>
      <c r="D1262" s="77" t="s">
        <v>42</v>
      </c>
      <c r="E1262" s="77" t="s">
        <v>6570</v>
      </c>
      <c r="F1262" s="77" t="s">
        <v>803</v>
      </c>
      <c r="G1262" s="77" t="s">
        <v>804</v>
      </c>
      <c r="H1262" s="77" t="s">
        <v>44</v>
      </c>
      <c r="I1262" s="77" t="s">
        <v>221</v>
      </c>
      <c r="J1262" s="77" t="s">
        <v>571</v>
      </c>
      <c r="K1262" s="78" t="s">
        <v>34</v>
      </c>
      <c r="L1262" s="77" t="s">
        <v>98</v>
      </c>
      <c r="M1262" s="74" t="s">
        <v>12474</v>
      </c>
      <c r="N1262" s="74" t="s">
        <v>13</v>
      </c>
      <c r="O1262" s="159"/>
      <c r="P1262" s="77" t="s">
        <v>6571</v>
      </c>
      <c r="Q1262" s="77" t="s">
        <v>30</v>
      </c>
      <c r="R1262" s="77" t="s">
        <v>6570</v>
      </c>
      <c r="S1262" s="77"/>
      <c r="T1262" s="77" t="s">
        <v>9241</v>
      </c>
      <c r="U1262" s="77" t="s">
        <v>6572</v>
      </c>
      <c r="V1262" s="74" t="s">
        <v>216</v>
      </c>
      <c r="W1262" s="100"/>
      <c r="X1262" s="99"/>
      <c r="Y1262" s="99"/>
      <c r="Z1262" s="100"/>
      <c r="AA1262" s="99" t="s">
        <v>6575</v>
      </c>
      <c r="AB1262" s="99"/>
      <c r="AC1262" s="100" t="s">
        <v>6573</v>
      </c>
      <c r="AD1262" s="100" t="s">
        <v>6574</v>
      </c>
      <c r="AE1262" s="83"/>
      <c r="AF1262" s="54"/>
      <c r="AG1262" s="78" t="s">
        <v>12307</v>
      </c>
      <c r="AH1262" s="77" t="s">
        <v>222</v>
      </c>
      <c r="AI1262" s="77" t="s">
        <v>223</v>
      </c>
      <c r="AJ1262" s="77" t="s">
        <v>224</v>
      </c>
      <c r="AK1262" s="77" t="s">
        <v>225</v>
      </c>
      <c r="AL1262" s="77" t="s">
        <v>807</v>
      </c>
      <c r="AM1262" s="77" t="s">
        <v>227</v>
      </c>
      <c r="AN1262" s="77" t="s">
        <v>228</v>
      </c>
      <c r="AO1262" s="77" t="s">
        <v>808</v>
      </c>
      <c r="AP1262" s="77" t="s">
        <v>809</v>
      </c>
      <c r="AQ1262" s="77"/>
      <c r="AR1262" s="79">
        <f>COUNTIF('Jalon + top _horaire passage'!A:A,A1262)+IF(W1262&lt;&gt;"",COUNTIF('Jalon + top _horaire passage'!A:A,W1262),0)+IF(X1262&lt;&gt;"",COUNTIF('Jalon + top _horaire passage'!A:A,X1262),0)+IF(Y1262&lt;&gt;"",COUNTIF('Jalon + top _horaire passage'!A:A,Y1262),0)+IF(AA1262&lt;&gt;"",COUNTIF('Jalon + top _horaire passage'!A:A,AA1262),0)+IF(AB1262&lt;&gt;"",COUNTIF('Jalon + top _horaire passage'!A:A,AB1262),0)+IF(AD1262&lt;&gt;"",COUNTIF('Jalon + top _horaire passage'!A:A,AD1262),0)</f>
        <v>0</v>
      </c>
    </row>
    <row r="1263" spans="1:44" x14ac:dyDescent="0.3">
      <c r="A1263" s="77" t="s">
        <v>6576</v>
      </c>
      <c r="B1263" s="159" t="s">
        <v>12</v>
      </c>
      <c r="C1263" s="78" t="s">
        <v>220</v>
      </c>
      <c r="D1263" s="77" t="s">
        <v>42</v>
      </c>
      <c r="E1263" s="77" t="s">
        <v>6576</v>
      </c>
      <c r="F1263" s="77" t="s">
        <v>803</v>
      </c>
      <c r="G1263" s="77" t="s">
        <v>804</v>
      </c>
      <c r="H1263" s="77" t="s">
        <v>44</v>
      </c>
      <c r="I1263" s="77" t="s">
        <v>221</v>
      </c>
      <c r="J1263" s="77" t="s">
        <v>571</v>
      </c>
      <c r="K1263" s="78" t="s">
        <v>34</v>
      </c>
      <c r="L1263" s="77" t="s">
        <v>98</v>
      </c>
      <c r="M1263" s="74" t="s">
        <v>12474</v>
      </c>
      <c r="N1263" s="74" t="s">
        <v>13</v>
      </c>
      <c r="O1263" s="159"/>
      <c r="P1263" s="77" t="s">
        <v>6577</v>
      </c>
      <c r="Q1263" s="77" t="s">
        <v>30</v>
      </c>
      <c r="R1263" s="77" t="s">
        <v>6576</v>
      </c>
      <c r="S1263" s="77"/>
      <c r="T1263" s="77" t="s">
        <v>9241</v>
      </c>
      <c r="U1263" s="77" t="s">
        <v>6578</v>
      </c>
      <c r="V1263" s="74" t="s">
        <v>216</v>
      </c>
      <c r="W1263" s="100"/>
      <c r="X1263" s="99"/>
      <c r="Y1263" s="99"/>
      <c r="Z1263" s="100"/>
      <c r="AA1263" s="99" t="s">
        <v>6581</v>
      </c>
      <c r="AB1263" s="99"/>
      <c r="AC1263" s="100" t="s">
        <v>6579</v>
      </c>
      <c r="AD1263" s="100" t="s">
        <v>6580</v>
      </c>
      <c r="AE1263" s="83"/>
      <c r="AF1263" s="54"/>
      <c r="AG1263" s="78" t="s">
        <v>12307</v>
      </c>
      <c r="AH1263" s="77" t="s">
        <v>222</v>
      </c>
      <c r="AI1263" s="77" t="s">
        <v>223</v>
      </c>
      <c r="AJ1263" s="77" t="s">
        <v>224</v>
      </c>
      <c r="AK1263" s="77" t="s">
        <v>225</v>
      </c>
      <c r="AL1263" s="77" t="s">
        <v>807</v>
      </c>
      <c r="AM1263" s="77" t="s">
        <v>227</v>
      </c>
      <c r="AN1263" s="77" t="s">
        <v>228</v>
      </c>
      <c r="AO1263" s="77" t="s">
        <v>808</v>
      </c>
      <c r="AP1263" s="77" t="s">
        <v>809</v>
      </c>
      <c r="AQ1263" s="77"/>
      <c r="AR1263" s="79">
        <f>COUNTIF('Jalon + top _horaire passage'!A:A,A1263)+IF(W1263&lt;&gt;"",COUNTIF('Jalon + top _horaire passage'!A:A,W1263),0)+IF(X1263&lt;&gt;"",COUNTIF('Jalon + top _horaire passage'!A:A,X1263),0)+IF(Y1263&lt;&gt;"",COUNTIF('Jalon + top _horaire passage'!A:A,Y1263),0)+IF(AA1263&lt;&gt;"",COUNTIF('Jalon + top _horaire passage'!A:A,AA1263),0)+IF(AB1263&lt;&gt;"",COUNTIF('Jalon + top _horaire passage'!A:A,AB1263),0)+IF(AD1263&lt;&gt;"",COUNTIF('Jalon + top _horaire passage'!A:A,AD1263),0)</f>
        <v>0</v>
      </c>
    </row>
    <row r="1264" spans="1:44" x14ac:dyDescent="0.3">
      <c r="A1264" s="77" t="s">
        <v>6582</v>
      </c>
      <c r="B1264" s="159" t="s">
        <v>12</v>
      </c>
      <c r="C1264" s="78" t="s">
        <v>220</v>
      </c>
      <c r="D1264" s="77" t="s">
        <v>42</v>
      </c>
      <c r="E1264" s="77" t="s">
        <v>6582</v>
      </c>
      <c r="F1264" s="77" t="s">
        <v>803</v>
      </c>
      <c r="G1264" s="77" t="s">
        <v>804</v>
      </c>
      <c r="H1264" s="77" t="s">
        <v>44</v>
      </c>
      <c r="I1264" s="77" t="s">
        <v>221</v>
      </c>
      <c r="J1264" s="77" t="s">
        <v>571</v>
      </c>
      <c r="K1264" s="78" t="s">
        <v>34</v>
      </c>
      <c r="L1264" s="77" t="s">
        <v>98</v>
      </c>
      <c r="M1264" s="74" t="s">
        <v>12474</v>
      </c>
      <c r="N1264" s="74" t="s">
        <v>13</v>
      </c>
      <c r="O1264" s="159"/>
      <c r="P1264" s="77" t="s">
        <v>6583</v>
      </c>
      <c r="Q1264" s="77" t="s">
        <v>30</v>
      </c>
      <c r="R1264" s="77" t="s">
        <v>6582</v>
      </c>
      <c r="S1264" s="77"/>
      <c r="T1264" s="77" t="s">
        <v>9241</v>
      </c>
      <c r="U1264" s="77" t="s">
        <v>6584</v>
      </c>
      <c r="V1264" s="74" t="s">
        <v>216</v>
      </c>
      <c r="W1264" s="100"/>
      <c r="X1264" s="99"/>
      <c r="Y1264" s="99"/>
      <c r="Z1264" s="100"/>
      <c r="AA1264" s="99" t="s">
        <v>6587</v>
      </c>
      <c r="AB1264" s="99"/>
      <c r="AC1264" s="100" t="s">
        <v>6585</v>
      </c>
      <c r="AD1264" s="100" t="s">
        <v>6586</v>
      </c>
      <c r="AE1264" s="83"/>
      <c r="AF1264" s="54"/>
      <c r="AG1264" s="78" t="s">
        <v>12307</v>
      </c>
      <c r="AH1264" s="77" t="s">
        <v>222</v>
      </c>
      <c r="AI1264" s="77" t="s">
        <v>223</v>
      </c>
      <c r="AJ1264" s="77" t="s">
        <v>224</v>
      </c>
      <c r="AK1264" s="77" t="s">
        <v>225</v>
      </c>
      <c r="AL1264" s="77" t="s">
        <v>807</v>
      </c>
      <c r="AM1264" s="77" t="s">
        <v>227</v>
      </c>
      <c r="AN1264" s="77" t="s">
        <v>228</v>
      </c>
      <c r="AO1264" s="77" t="s">
        <v>808</v>
      </c>
      <c r="AP1264" s="77" t="s">
        <v>809</v>
      </c>
      <c r="AQ1264" s="77"/>
      <c r="AR1264" s="79">
        <f>COUNTIF('Jalon + top _horaire passage'!A:A,A1264)+IF(W1264&lt;&gt;"",COUNTIF('Jalon + top _horaire passage'!A:A,W1264),0)+IF(X1264&lt;&gt;"",COUNTIF('Jalon + top _horaire passage'!A:A,X1264),0)+IF(Y1264&lt;&gt;"",COUNTIF('Jalon + top _horaire passage'!A:A,Y1264),0)+IF(AA1264&lt;&gt;"",COUNTIF('Jalon + top _horaire passage'!A:A,AA1264),0)+IF(AB1264&lt;&gt;"",COUNTIF('Jalon + top _horaire passage'!A:A,AB1264),0)+IF(AD1264&lt;&gt;"",COUNTIF('Jalon + top _horaire passage'!A:A,AD1264),0)</f>
        <v>0</v>
      </c>
    </row>
    <row r="1265" spans="1:44" x14ac:dyDescent="0.3">
      <c r="A1265" s="77" t="s">
        <v>6588</v>
      </c>
      <c r="B1265" s="159" t="s">
        <v>12</v>
      </c>
      <c r="C1265" s="78" t="s">
        <v>220</v>
      </c>
      <c r="D1265" s="77" t="s">
        <v>42</v>
      </c>
      <c r="E1265" s="77" t="s">
        <v>6588</v>
      </c>
      <c r="F1265" s="77" t="s">
        <v>803</v>
      </c>
      <c r="G1265" s="77" t="s">
        <v>804</v>
      </c>
      <c r="H1265" s="77" t="s">
        <v>44</v>
      </c>
      <c r="I1265" s="77" t="s">
        <v>221</v>
      </c>
      <c r="J1265" s="77" t="s">
        <v>19</v>
      </c>
      <c r="K1265" s="78" t="s">
        <v>34</v>
      </c>
      <c r="L1265" s="77" t="s">
        <v>98</v>
      </c>
      <c r="M1265" s="74" t="s">
        <v>12474</v>
      </c>
      <c r="N1265" s="74" t="s">
        <v>13</v>
      </c>
      <c r="O1265" s="159"/>
      <c r="P1265" s="77" t="s">
        <v>6589</v>
      </c>
      <c r="Q1265" s="77" t="s">
        <v>30</v>
      </c>
      <c r="R1265" s="77" t="s">
        <v>6588</v>
      </c>
      <c r="S1265" s="77"/>
      <c r="T1265" s="77" t="s">
        <v>9241</v>
      </c>
      <c r="U1265" s="77" t="s">
        <v>6590</v>
      </c>
      <c r="V1265" s="74" t="s">
        <v>216</v>
      </c>
      <c r="W1265" s="100"/>
      <c r="X1265" s="99"/>
      <c r="Y1265" s="99"/>
      <c r="Z1265" s="100"/>
      <c r="AA1265" s="99" t="s">
        <v>6593</v>
      </c>
      <c r="AB1265" s="99"/>
      <c r="AC1265" s="100" t="s">
        <v>6591</v>
      </c>
      <c r="AD1265" s="100" t="s">
        <v>6592</v>
      </c>
      <c r="AE1265" s="83"/>
      <c r="AF1265" s="54"/>
      <c r="AG1265" s="78" t="s">
        <v>12307</v>
      </c>
      <c r="AH1265" s="77" t="s">
        <v>222</v>
      </c>
      <c r="AI1265" s="77" t="s">
        <v>223</v>
      </c>
      <c r="AJ1265" s="77" t="s">
        <v>224</v>
      </c>
      <c r="AK1265" s="77" t="s">
        <v>225</v>
      </c>
      <c r="AL1265" s="77" t="s">
        <v>807</v>
      </c>
      <c r="AM1265" s="77" t="s">
        <v>227</v>
      </c>
      <c r="AN1265" s="77" t="s">
        <v>228</v>
      </c>
      <c r="AO1265" s="77" t="s">
        <v>808</v>
      </c>
      <c r="AP1265" s="77" t="s">
        <v>809</v>
      </c>
      <c r="AQ1265" s="77"/>
      <c r="AR1265" s="79">
        <f>COUNTIF('Jalon + top _horaire passage'!A:A,A1265)+IF(W1265&lt;&gt;"",COUNTIF('Jalon + top _horaire passage'!A:A,W1265),0)+IF(X1265&lt;&gt;"",COUNTIF('Jalon + top _horaire passage'!A:A,X1265),0)+IF(Y1265&lt;&gt;"",COUNTIF('Jalon + top _horaire passage'!A:A,Y1265),0)+IF(AA1265&lt;&gt;"",COUNTIF('Jalon + top _horaire passage'!A:A,AA1265),0)+IF(AB1265&lt;&gt;"",COUNTIF('Jalon + top _horaire passage'!A:A,AB1265),0)+IF(AD1265&lt;&gt;"",COUNTIF('Jalon + top _horaire passage'!A:A,AD1265),0)</f>
        <v>0</v>
      </c>
    </row>
    <row r="1266" spans="1:44" x14ac:dyDescent="0.3">
      <c r="A1266" s="77" t="s">
        <v>6594</v>
      </c>
      <c r="B1266" s="159" t="s">
        <v>12</v>
      </c>
      <c r="C1266" s="78" t="s">
        <v>220</v>
      </c>
      <c r="D1266" s="77" t="s">
        <v>42</v>
      </c>
      <c r="E1266" s="77" t="s">
        <v>6594</v>
      </c>
      <c r="F1266" s="77" t="s">
        <v>803</v>
      </c>
      <c r="G1266" s="77" t="s">
        <v>804</v>
      </c>
      <c r="H1266" s="77" t="s">
        <v>44</v>
      </c>
      <c r="I1266" s="77" t="s">
        <v>221</v>
      </c>
      <c r="J1266" s="77" t="s">
        <v>571</v>
      </c>
      <c r="K1266" s="78" t="s">
        <v>34</v>
      </c>
      <c r="L1266" s="77" t="s">
        <v>98</v>
      </c>
      <c r="M1266" s="74" t="s">
        <v>12474</v>
      </c>
      <c r="N1266" s="74" t="s">
        <v>13</v>
      </c>
      <c r="O1266" s="159"/>
      <c r="P1266" s="77" t="s">
        <v>6595</v>
      </c>
      <c r="Q1266" s="77" t="s">
        <v>30</v>
      </c>
      <c r="R1266" s="77" t="s">
        <v>6594</v>
      </c>
      <c r="S1266" s="77"/>
      <c r="T1266" s="77" t="s">
        <v>9241</v>
      </c>
      <c r="U1266" s="77" t="s">
        <v>6596</v>
      </c>
      <c r="V1266" s="74" t="s">
        <v>216</v>
      </c>
      <c r="W1266" s="100"/>
      <c r="X1266" s="99"/>
      <c r="Y1266" s="99"/>
      <c r="Z1266" s="100"/>
      <c r="AA1266" s="99" t="s">
        <v>6599</v>
      </c>
      <c r="AB1266" s="99"/>
      <c r="AC1266" s="100" t="s">
        <v>6597</v>
      </c>
      <c r="AD1266" s="100" t="s">
        <v>6598</v>
      </c>
      <c r="AE1266" s="83"/>
      <c r="AF1266" s="54"/>
      <c r="AG1266" s="78" t="s">
        <v>12307</v>
      </c>
      <c r="AH1266" s="77" t="s">
        <v>222</v>
      </c>
      <c r="AI1266" s="77" t="s">
        <v>223</v>
      </c>
      <c r="AJ1266" s="77" t="s">
        <v>224</v>
      </c>
      <c r="AK1266" s="77" t="s">
        <v>225</v>
      </c>
      <c r="AL1266" s="77" t="s">
        <v>807</v>
      </c>
      <c r="AM1266" s="77" t="s">
        <v>227</v>
      </c>
      <c r="AN1266" s="77" t="s">
        <v>228</v>
      </c>
      <c r="AO1266" s="77" t="s">
        <v>808</v>
      </c>
      <c r="AP1266" s="77" t="s">
        <v>809</v>
      </c>
      <c r="AQ1266" s="77"/>
      <c r="AR1266" s="79">
        <f>COUNTIF('Jalon + top _horaire passage'!A:A,A1266)+IF(W1266&lt;&gt;"",COUNTIF('Jalon + top _horaire passage'!A:A,W1266),0)+IF(X1266&lt;&gt;"",COUNTIF('Jalon + top _horaire passage'!A:A,X1266),0)+IF(Y1266&lt;&gt;"",COUNTIF('Jalon + top _horaire passage'!A:A,Y1266),0)+IF(AA1266&lt;&gt;"",COUNTIF('Jalon + top _horaire passage'!A:A,AA1266),0)+IF(AB1266&lt;&gt;"",COUNTIF('Jalon + top _horaire passage'!A:A,AB1266),0)+IF(AD1266&lt;&gt;"",COUNTIF('Jalon + top _horaire passage'!A:A,AD1266),0)</f>
        <v>0</v>
      </c>
    </row>
    <row r="1267" spans="1:44" x14ac:dyDescent="0.3">
      <c r="A1267" s="77" t="s">
        <v>6600</v>
      </c>
      <c r="B1267" s="159" t="s">
        <v>12</v>
      </c>
      <c r="C1267" s="78" t="s">
        <v>220</v>
      </c>
      <c r="D1267" s="77" t="s">
        <v>42</v>
      </c>
      <c r="E1267" s="77" t="s">
        <v>6600</v>
      </c>
      <c r="F1267" s="77" t="s">
        <v>803</v>
      </c>
      <c r="G1267" s="77" t="s">
        <v>804</v>
      </c>
      <c r="H1267" s="77" t="s">
        <v>44</v>
      </c>
      <c r="I1267" s="77" t="s">
        <v>221</v>
      </c>
      <c r="J1267" s="77" t="s">
        <v>571</v>
      </c>
      <c r="K1267" s="78" t="s">
        <v>34</v>
      </c>
      <c r="L1267" s="77" t="s">
        <v>98</v>
      </c>
      <c r="M1267" s="74" t="s">
        <v>12474</v>
      </c>
      <c r="N1267" s="74" t="s">
        <v>13</v>
      </c>
      <c r="O1267" s="159"/>
      <c r="P1267" s="77" t="s">
        <v>6601</v>
      </c>
      <c r="Q1267" s="77" t="s">
        <v>30</v>
      </c>
      <c r="R1267" s="77" t="s">
        <v>6600</v>
      </c>
      <c r="S1267" s="77"/>
      <c r="T1267" s="77" t="s">
        <v>9241</v>
      </c>
      <c r="U1267" s="77" t="s">
        <v>6602</v>
      </c>
      <c r="V1267" s="74" t="s">
        <v>216</v>
      </c>
      <c r="W1267" s="100"/>
      <c r="X1267" s="99"/>
      <c r="Y1267" s="99"/>
      <c r="Z1267" s="100"/>
      <c r="AA1267" s="99" t="s">
        <v>6605</v>
      </c>
      <c r="AB1267" s="99"/>
      <c r="AC1267" s="100" t="s">
        <v>6603</v>
      </c>
      <c r="AD1267" s="100" t="s">
        <v>6604</v>
      </c>
      <c r="AE1267" s="83"/>
      <c r="AF1267" s="54"/>
      <c r="AG1267" s="78" t="s">
        <v>12307</v>
      </c>
      <c r="AH1267" s="77" t="s">
        <v>222</v>
      </c>
      <c r="AI1267" s="77" t="s">
        <v>223</v>
      </c>
      <c r="AJ1267" s="77" t="s">
        <v>224</v>
      </c>
      <c r="AK1267" s="77" t="s">
        <v>225</v>
      </c>
      <c r="AL1267" s="77" t="s">
        <v>807</v>
      </c>
      <c r="AM1267" s="77" t="s">
        <v>227</v>
      </c>
      <c r="AN1267" s="77" t="s">
        <v>228</v>
      </c>
      <c r="AO1267" s="77" t="s">
        <v>808</v>
      </c>
      <c r="AP1267" s="77" t="s">
        <v>809</v>
      </c>
      <c r="AQ1267" s="77"/>
      <c r="AR1267" s="79">
        <f>COUNTIF('Jalon + top _horaire passage'!A:A,A1267)+IF(W1267&lt;&gt;"",COUNTIF('Jalon + top _horaire passage'!A:A,W1267),0)+IF(X1267&lt;&gt;"",COUNTIF('Jalon + top _horaire passage'!A:A,X1267),0)+IF(Y1267&lt;&gt;"",COUNTIF('Jalon + top _horaire passage'!A:A,Y1267),0)+IF(AA1267&lt;&gt;"",COUNTIF('Jalon + top _horaire passage'!A:A,AA1267),0)+IF(AB1267&lt;&gt;"",COUNTIF('Jalon + top _horaire passage'!A:A,AB1267),0)+IF(AD1267&lt;&gt;"",COUNTIF('Jalon + top _horaire passage'!A:A,AD1267),0)</f>
        <v>0</v>
      </c>
    </row>
    <row r="1268" spans="1:44" x14ac:dyDescent="0.3">
      <c r="A1268" s="77" t="s">
        <v>6606</v>
      </c>
      <c r="B1268" s="159" t="s">
        <v>12</v>
      </c>
      <c r="C1268" s="78" t="s">
        <v>220</v>
      </c>
      <c r="D1268" s="77" t="s">
        <v>42</v>
      </c>
      <c r="E1268" s="77" t="s">
        <v>6606</v>
      </c>
      <c r="F1268" s="77" t="s">
        <v>803</v>
      </c>
      <c r="G1268" s="77" t="s">
        <v>804</v>
      </c>
      <c r="H1268" s="77" t="s">
        <v>44</v>
      </c>
      <c r="I1268" s="77" t="s">
        <v>221</v>
      </c>
      <c r="J1268" s="77" t="s">
        <v>571</v>
      </c>
      <c r="K1268" s="78" t="s">
        <v>34</v>
      </c>
      <c r="L1268" s="77" t="s">
        <v>98</v>
      </c>
      <c r="M1268" s="74" t="s">
        <v>12474</v>
      </c>
      <c r="N1268" s="74" t="s">
        <v>13</v>
      </c>
      <c r="O1268" s="159"/>
      <c r="P1268" s="77" t="s">
        <v>6607</v>
      </c>
      <c r="Q1268" s="77" t="s">
        <v>30</v>
      </c>
      <c r="R1268" s="77" t="s">
        <v>6606</v>
      </c>
      <c r="S1268" s="77"/>
      <c r="T1268" s="77" t="s">
        <v>9241</v>
      </c>
      <c r="U1268" s="77" t="s">
        <v>6608</v>
      </c>
      <c r="V1268" s="74" t="s">
        <v>216</v>
      </c>
      <c r="W1268" s="100"/>
      <c r="X1268" s="99"/>
      <c r="Y1268" s="99"/>
      <c r="Z1268" s="100"/>
      <c r="AA1268" s="99" t="s">
        <v>6611</v>
      </c>
      <c r="AB1268" s="99"/>
      <c r="AC1268" s="100" t="s">
        <v>6609</v>
      </c>
      <c r="AD1268" s="100" t="s">
        <v>6610</v>
      </c>
      <c r="AE1268" s="83"/>
      <c r="AF1268" s="54"/>
      <c r="AG1268" s="78" t="s">
        <v>12307</v>
      </c>
      <c r="AH1268" s="77" t="s">
        <v>222</v>
      </c>
      <c r="AI1268" s="77" t="s">
        <v>223</v>
      </c>
      <c r="AJ1268" s="77" t="s">
        <v>224</v>
      </c>
      <c r="AK1268" s="77" t="s">
        <v>225</v>
      </c>
      <c r="AL1268" s="77" t="s">
        <v>807</v>
      </c>
      <c r="AM1268" s="77" t="s">
        <v>227</v>
      </c>
      <c r="AN1268" s="77" t="s">
        <v>228</v>
      </c>
      <c r="AO1268" s="77" t="s">
        <v>808</v>
      </c>
      <c r="AP1268" s="77" t="s">
        <v>809</v>
      </c>
      <c r="AQ1268" s="77"/>
      <c r="AR1268" s="79">
        <f>COUNTIF('Jalon + top _horaire passage'!A:A,A1268)+IF(W1268&lt;&gt;"",COUNTIF('Jalon + top _horaire passage'!A:A,W1268),0)+IF(X1268&lt;&gt;"",COUNTIF('Jalon + top _horaire passage'!A:A,X1268),0)+IF(Y1268&lt;&gt;"",COUNTIF('Jalon + top _horaire passage'!A:A,Y1268),0)+IF(AA1268&lt;&gt;"",COUNTIF('Jalon + top _horaire passage'!A:A,AA1268),0)+IF(AB1268&lt;&gt;"",COUNTIF('Jalon + top _horaire passage'!A:A,AB1268),0)+IF(AD1268&lt;&gt;"",COUNTIF('Jalon + top _horaire passage'!A:A,AD1268),0)</f>
        <v>0</v>
      </c>
    </row>
    <row r="1269" spans="1:44" x14ac:dyDescent="0.3">
      <c r="A1269" s="77" t="s">
        <v>6612</v>
      </c>
      <c r="B1269" s="159" t="s">
        <v>12</v>
      </c>
      <c r="C1269" s="78" t="s">
        <v>220</v>
      </c>
      <c r="D1269" s="77" t="s">
        <v>42</v>
      </c>
      <c r="E1269" s="77" t="s">
        <v>6612</v>
      </c>
      <c r="F1269" s="77" t="s">
        <v>803</v>
      </c>
      <c r="G1269" s="77" t="s">
        <v>804</v>
      </c>
      <c r="H1269" s="77" t="s">
        <v>44</v>
      </c>
      <c r="I1269" s="77" t="s">
        <v>221</v>
      </c>
      <c r="J1269" s="77" t="s">
        <v>237</v>
      </c>
      <c r="K1269" s="78" t="s">
        <v>34</v>
      </c>
      <c r="L1269" s="77" t="s">
        <v>98</v>
      </c>
      <c r="M1269" s="74" t="s">
        <v>12474</v>
      </c>
      <c r="N1269" s="74" t="s">
        <v>13</v>
      </c>
      <c r="O1269" s="159"/>
      <c r="P1269" s="77" t="s">
        <v>6613</v>
      </c>
      <c r="Q1269" s="77" t="s">
        <v>30</v>
      </c>
      <c r="R1269" s="77" t="s">
        <v>6612</v>
      </c>
      <c r="S1269" s="77"/>
      <c r="T1269" s="77" t="s">
        <v>9241</v>
      </c>
      <c r="U1269" s="77" t="s">
        <v>6614</v>
      </c>
      <c r="V1269" s="74" t="s">
        <v>216</v>
      </c>
      <c r="W1269" s="100"/>
      <c r="X1269" s="99"/>
      <c r="Y1269" s="99"/>
      <c r="Z1269" s="100"/>
      <c r="AA1269" s="99" t="s">
        <v>6617</v>
      </c>
      <c r="AB1269" s="99"/>
      <c r="AC1269" s="100" t="s">
        <v>6615</v>
      </c>
      <c r="AD1269" s="100" t="s">
        <v>6616</v>
      </c>
      <c r="AE1269" s="83"/>
      <c r="AF1269" s="54"/>
      <c r="AG1269" s="78" t="s">
        <v>12307</v>
      </c>
      <c r="AH1269" s="77" t="s">
        <v>222</v>
      </c>
      <c r="AI1269" s="77" t="s">
        <v>223</v>
      </c>
      <c r="AJ1269" s="77" t="s">
        <v>224</v>
      </c>
      <c r="AK1269" s="77" t="s">
        <v>225</v>
      </c>
      <c r="AL1269" s="77" t="s">
        <v>807</v>
      </c>
      <c r="AM1269" s="77" t="s">
        <v>227</v>
      </c>
      <c r="AN1269" s="77" t="s">
        <v>228</v>
      </c>
      <c r="AO1269" s="77" t="s">
        <v>808</v>
      </c>
      <c r="AP1269" s="77" t="s">
        <v>809</v>
      </c>
      <c r="AQ1269" s="77"/>
      <c r="AR1269" s="79">
        <f>COUNTIF('Jalon + top _horaire passage'!A:A,A1269)+IF(W1269&lt;&gt;"",COUNTIF('Jalon + top _horaire passage'!A:A,W1269),0)+IF(X1269&lt;&gt;"",COUNTIF('Jalon + top _horaire passage'!A:A,X1269),0)+IF(Y1269&lt;&gt;"",COUNTIF('Jalon + top _horaire passage'!A:A,Y1269),0)+IF(AA1269&lt;&gt;"",COUNTIF('Jalon + top _horaire passage'!A:A,AA1269),0)+IF(AB1269&lt;&gt;"",COUNTIF('Jalon + top _horaire passage'!A:A,AB1269),0)+IF(AD1269&lt;&gt;"",COUNTIF('Jalon + top _horaire passage'!A:A,AD1269),0)</f>
        <v>0</v>
      </c>
    </row>
    <row r="1270" spans="1:44" x14ac:dyDescent="0.3">
      <c r="A1270" s="77" t="s">
        <v>6618</v>
      </c>
      <c r="B1270" s="159" t="s">
        <v>12</v>
      </c>
      <c r="C1270" s="78" t="s">
        <v>220</v>
      </c>
      <c r="D1270" s="77" t="s">
        <v>42</v>
      </c>
      <c r="E1270" s="77" t="s">
        <v>6618</v>
      </c>
      <c r="F1270" s="77" t="s">
        <v>803</v>
      </c>
      <c r="G1270" s="77" t="s">
        <v>804</v>
      </c>
      <c r="H1270" s="77" t="s">
        <v>44</v>
      </c>
      <c r="I1270" s="77" t="s">
        <v>221</v>
      </c>
      <c r="J1270" s="77" t="s">
        <v>571</v>
      </c>
      <c r="K1270" s="78" t="s">
        <v>34</v>
      </c>
      <c r="L1270" s="77" t="s">
        <v>98</v>
      </c>
      <c r="M1270" s="74" t="s">
        <v>12474</v>
      </c>
      <c r="N1270" s="74" t="s">
        <v>13</v>
      </c>
      <c r="O1270" s="159"/>
      <c r="P1270" s="77" t="s">
        <v>6619</v>
      </c>
      <c r="Q1270" s="77" t="s">
        <v>30</v>
      </c>
      <c r="R1270" s="77" t="s">
        <v>6618</v>
      </c>
      <c r="S1270" s="77"/>
      <c r="T1270" s="77" t="s">
        <v>9241</v>
      </c>
      <c r="U1270" s="77" t="s">
        <v>6620</v>
      </c>
      <c r="V1270" s="74" t="s">
        <v>216</v>
      </c>
      <c r="W1270" s="100"/>
      <c r="X1270" s="99"/>
      <c r="Y1270" s="99"/>
      <c r="Z1270" s="100"/>
      <c r="AA1270" s="99" t="s">
        <v>6623</v>
      </c>
      <c r="AB1270" s="99"/>
      <c r="AC1270" s="100" t="s">
        <v>6621</v>
      </c>
      <c r="AD1270" s="100" t="s">
        <v>6622</v>
      </c>
      <c r="AE1270" s="83"/>
      <c r="AF1270" s="54"/>
      <c r="AG1270" s="78" t="s">
        <v>12307</v>
      </c>
      <c r="AH1270" s="77" t="s">
        <v>222</v>
      </c>
      <c r="AI1270" s="77" t="s">
        <v>223</v>
      </c>
      <c r="AJ1270" s="77" t="s">
        <v>224</v>
      </c>
      <c r="AK1270" s="77" t="s">
        <v>225</v>
      </c>
      <c r="AL1270" s="77" t="s">
        <v>807</v>
      </c>
      <c r="AM1270" s="77" t="s">
        <v>227</v>
      </c>
      <c r="AN1270" s="77" t="s">
        <v>228</v>
      </c>
      <c r="AO1270" s="77" t="s">
        <v>808</v>
      </c>
      <c r="AP1270" s="77" t="s">
        <v>809</v>
      </c>
      <c r="AQ1270" s="77"/>
      <c r="AR1270" s="79">
        <f>COUNTIF('Jalon + top _horaire passage'!A:A,A1270)+IF(W1270&lt;&gt;"",COUNTIF('Jalon + top _horaire passage'!A:A,W1270),0)+IF(X1270&lt;&gt;"",COUNTIF('Jalon + top _horaire passage'!A:A,X1270),0)+IF(Y1270&lt;&gt;"",COUNTIF('Jalon + top _horaire passage'!A:A,Y1270),0)+IF(AA1270&lt;&gt;"",COUNTIF('Jalon + top _horaire passage'!A:A,AA1270),0)+IF(AB1270&lt;&gt;"",COUNTIF('Jalon + top _horaire passage'!A:A,AB1270),0)+IF(AD1270&lt;&gt;"",COUNTIF('Jalon + top _horaire passage'!A:A,AD1270),0)</f>
        <v>0</v>
      </c>
    </row>
    <row r="1271" spans="1:44" x14ac:dyDescent="0.3">
      <c r="A1271" s="77" t="s">
        <v>6624</v>
      </c>
      <c r="B1271" s="159" t="s">
        <v>12</v>
      </c>
      <c r="C1271" s="78" t="s">
        <v>220</v>
      </c>
      <c r="D1271" s="77" t="s">
        <v>42</v>
      </c>
      <c r="E1271" s="77" t="s">
        <v>6624</v>
      </c>
      <c r="F1271" s="77" t="s">
        <v>803</v>
      </c>
      <c r="G1271" s="77" t="s">
        <v>804</v>
      </c>
      <c r="H1271" s="77" t="s">
        <v>44</v>
      </c>
      <c r="I1271" s="77" t="s">
        <v>221</v>
      </c>
      <c r="J1271" s="77" t="s">
        <v>571</v>
      </c>
      <c r="K1271" s="78" t="s">
        <v>34</v>
      </c>
      <c r="L1271" s="77" t="s">
        <v>98</v>
      </c>
      <c r="M1271" s="74" t="s">
        <v>12474</v>
      </c>
      <c r="N1271" s="74" t="s">
        <v>13</v>
      </c>
      <c r="O1271" s="159"/>
      <c r="P1271" s="77" t="s">
        <v>6625</v>
      </c>
      <c r="Q1271" s="77" t="s">
        <v>30</v>
      </c>
      <c r="R1271" s="77" t="s">
        <v>6624</v>
      </c>
      <c r="S1271" s="77"/>
      <c r="T1271" s="77" t="s">
        <v>9241</v>
      </c>
      <c r="U1271" s="77" t="s">
        <v>6626</v>
      </c>
      <c r="V1271" s="74" t="s">
        <v>216</v>
      </c>
      <c r="W1271" s="100"/>
      <c r="X1271" s="99"/>
      <c r="Y1271" s="99"/>
      <c r="Z1271" s="100"/>
      <c r="AA1271" s="99" t="s">
        <v>6629</v>
      </c>
      <c r="AB1271" s="99"/>
      <c r="AC1271" s="100" t="s">
        <v>6627</v>
      </c>
      <c r="AD1271" s="100" t="s">
        <v>6628</v>
      </c>
      <c r="AE1271" s="83"/>
      <c r="AF1271" s="54"/>
      <c r="AG1271" s="78" t="s">
        <v>12307</v>
      </c>
      <c r="AH1271" s="77" t="s">
        <v>222</v>
      </c>
      <c r="AI1271" s="77" t="s">
        <v>223</v>
      </c>
      <c r="AJ1271" s="77" t="s">
        <v>224</v>
      </c>
      <c r="AK1271" s="77" t="s">
        <v>225</v>
      </c>
      <c r="AL1271" s="77" t="s">
        <v>807</v>
      </c>
      <c r="AM1271" s="77" t="s">
        <v>227</v>
      </c>
      <c r="AN1271" s="77" t="s">
        <v>228</v>
      </c>
      <c r="AO1271" s="77" t="s">
        <v>808</v>
      </c>
      <c r="AP1271" s="77" t="s">
        <v>809</v>
      </c>
      <c r="AQ1271" s="77"/>
      <c r="AR1271" s="79">
        <f>COUNTIF('Jalon + top _horaire passage'!A:A,A1271)+IF(W1271&lt;&gt;"",COUNTIF('Jalon + top _horaire passage'!A:A,W1271),0)+IF(X1271&lt;&gt;"",COUNTIF('Jalon + top _horaire passage'!A:A,X1271),0)+IF(Y1271&lt;&gt;"",COUNTIF('Jalon + top _horaire passage'!A:A,Y1271),0)+IF(AA1271&lt;&gt;"",COUNTIF('Jalon + top _horaire passage'!A:A,AA1271),0)+IF(AB1271&lt;&gt;"",COUNTIF('Jalon + top _horaire passage'!A:A,AB1271),0)+IF(AD1271&lt;&gt;"",COUNTIF('Jalon + top _horaire passage'!A:A,AD1271),0)</f>
        <v>0</v>
      </c>
    </row>
    <row r="1272" spans="1:44" x14ac:dyDescent="0.3">
      <c r="A1272" s="77" t="s">
        <v>6630</v>
      </c>
      <c r="B1272" s="159" t="s">
        <v>6631</v>
      </c>
      <c r="C1272" s="78" t="s">
        <v>199</v>
      </c>
      <c r="D1272" s="77" t="s">
        <v>42</v>
      </c>
      <c r="E1272" s="77" t="s">
        <v>6630</v>
      </c>
      <c r="F1272" s="77" t="s">
        <v>12348</v>
      </c>
      <c r="G1272" s="77" t="s">
        <v>818</v>
      </c>
      <c r="H1272" s="77" t="s">
        <v>44</v>
      </c>
      <c r="I1272" s="77" t="s">
        <v>17</v>
      </c>
      <c r="J1272" s="77" t="s">
        <v>237</v>
      </c>
      <c r="K1272" s="78" t="s">
        <v>34</v>
      </c>
      <c r="L1272" s="77" t="s">
        <v>98</v>
      </c>
      <c r="M1272" s="74" t="s">
        <v>12473</v>
      </c>
      <c r="N1272" s="74" t="s">
        <v>13</v>
      </c>
      <c r="O1272" s="159"/>
      <c r="P1272" s="77" t="s">
        <v>6630</v>
      </c>
      <c r="Q1272" s="77" t="s">
        <v>30</v>
      </c>
      <c r="R1272" s="77" t="s">
        <v>6630</v>
      </c>
      <c r="S1272" s="77"/>
      <c r="T1272" s="77" t="s">
        <v>9241</v>
      </c>
      <c r="U1272" s="77" t="s">
        <v>6632</v>
      </c>
      <c r="V1272" s="74" t="s">
        <v>819</v>
      </c>
      <c r="W1272" s="100"/>
      <c r="X1272" s="99"/>
      <c r="Y1272" s="99"/>
      <c r="Z1272" s="100"/>
      <c r="AA1272" s="99" t="s">
        <v>6635</v>
      </c>
      <c r="AB1272" s="99"/>
      <c r="AC1272" s="100" t="s">
        <v>6633</v>
      </c>
      <c r="AD1272" s="100" t="s">
        <v>6634</v>
      </c>
      <c r="AE1272" s="83"/>
      <c r="AF1272" s="54"/>
      <c r="AG1272" s="78" t="s">
        <v>10992</v>
      </c>
      <c r="AH1272" s="77" t="s">
        <v>20</v>
      </c>
      <c r="AI1272" s="77" t="s">
        <v>21</v>
      </c>
      <c r="AJ1272" s="77" t="s">
        <v>22</v>
      </c>
      <c r="AK1272" s="77" t="s">
        <v>200</v>
      </c>
      <c r="AL1272" s="77" t="s">
        <v>201</v>
      </c>
      <c r="AM1272" s="77" t="s">
        <v>25</v>
      </c>
      <c r="AN1272" s="77" t="s">
        <v>202</v>
      </c>
      <c r="AO1272" s="77" t="s">
        <v>203</v>
      </c>
      <c r="AP1272" s="77" t="s">
        <v>204</v>
      </c>
      <c r="AQ1272" s="77"/>
      <c r="AR1272" s="79">
        <f>COUNTIF('Jalon + top _horaire passage'!A:A,A1272)+IF(W1272&lt;&gt;"",COUNTIF('Jalon + top _horaire passage'!A:A,W1272),0)+IF(X1272&lt;&gt;"",COUNTIF('Jalon + top _horaire passage'!A:A,X1272),0)+IF(Y1272&lt;&gt;"",COUNTIF('Jalon + top _horaire passage'!A:A,Y1272),0)+IF(AA1272&lt;&gt;"",COUNTIF('Jalon + top _horaire passage'!A:A,AA1272),0)+IF(AB1272&lt;&gt;"",COUNTIF('Jalon + top _horaire passage'!A:A,AB1272),0)+IF(AD1272&lt;&gt;"",COUNTIF('Jalon + top _horaire passage'!A:A,AD1272),0)</f>
        <v>0</v>
      </c>
    </row>
    <row r="1273" spans="1:44" x14ac:dyDescent="0.3">
      <c r="A1273" s="77" t="s">
        <v>6636</v>
      </c>
      <c r="B1273" s="159" t="s">
        <v>12</v>
      </c>
      <c r="C1273" s="78" t="s">
        <v>101</v>
      </c>
      <c r="D1273" s="77" t="s">
        <v>42</v>
      </c>
      <c r="E1273" s="77" t="s">
        <v>6636</v>
      </c>
      <c r="F1273" s="77" t="s">
        <v>9350</v>
      </c>
      <c r="G1273" s="77" t="s">
        <v>6637</v>
      </c>
      <c r="H1273" s="77" t="s">
        <v>44</v>
      </c>
      <c r="I1273" s="77" t="s">
        <v>39</v>
      </c>
      <c r="J1273" s="77" t="s">
        <v>19</v>
      </c>
      <c r="K1273" s="78" t="s">
        <v>34</v>
      </c>
      <c r="L1273" s="77" t="s">
        <v>98</v>
      </c>
      <c r="M1273" s="74" t="s">
        <v>12473</v>
      </c>
      <c r="N1273" s="74" t="s">
        <v>13</v>
      </c>
      <c r="O1273" s="159" t="s">
        <v>12470</v>
      </c>
      <c r="P1273" s="77" t="s">
        <v>6638</v>
      </c>
      <c r="Q1273" s="77" t="s">
        <v>35</v>
      </c>
      <c r="R1273" s="77" t="s">
        <v>6636</v>
      </c>
      <c r="S1273" s="77"/>
      <c r="T1273" s="77" t="s">
        <v>9241</v>
      </c>
      <c r="U1273" s="77" t="s">
        <v>9241</v>
      </c>
      <c r="V1273" s="74" t="s">
        <v>97</v>
      </c>
      <c r="W1273" s="100"/>
      <c r="X1273" s="99"/>
      <c r="Y1273" s="99"/>
      <c r="Z1273" s="100"/>
      <c r="AA1273" s="99"/>
      <c r="AB1273" s="99"/>
      <c r="AC1273" s="100" t="s">
        <v>6636</v>
      </c>
      <c r="AD1273" s="100" t="s">
        <v>6639</v>
      </c>
      <c r="AE1273" s="83"/>
      <c r="AF1273" s="54"/>
      <c r="AG1273" s="78" t="s">
        <v>10997</v>
      </c>
      <c r="AH1273" s="77" t="s">
        <v>20</v>
      </c>
      <c r="AI1273" s="77" t="s">
        <v>102</v>
      </c>
      <c r="AJ1273" s="77" t="s">
        <v>2486</v>
      </c>
      <c r="AK1273" s="77" t="s">
        <v>2582</v>
      </c>
      <c r="AL1273" s="77" t="s">
        <v>2583</v>
      </c>
      <c r="AM1273" s="77" t="s">
        <v>25</v>
      </c>
      <c r="AN1273" s="77" t="s">
        <v>106</v>
      </c>
      <c r="AO1273" s="77" t="s">
        <v>107</v>
      </c>
      <c r="AP1273" s="77" t="s">
        <v>108</v>
      </c>
      <c r="AQ1273" s="77"/>
      <c r="AR1273" s="79">
        <f>COUNTIF('Jalon + top _horaire passage'!A:A,A1273)+IF(W1273&lt;&gt;"",COUNTIF('Jalon + top _horaire passage'!A:A,W1273),0)+IF(X1273&lt;&gt;"",COUNTIF('Jalon + top _horaire passage'!A:A,X1273),0)+IF(Y1273&lt;&gt;"",COUNTIF('Jalon + top _horaire passage'!A:A,Y1273),0)+IF(AA1273&lt;&gt;"",COUNTIF('Jalon + top _horaire passage'!A:A,AA1273),0)+IF(AB1273&lt;&gt;"",COUNTIF('Jalon + top _horaire passage'!A:A,AB1273),0)+IF(AD1273&lt;&gt;"",COUNTIF('Jalon + top _horaire passage'!A:A,AD1273),0)</f>
        <v>0</v>
      </c>
    </row>
    <row r="1274" spans="1:44" x14ac:dyDescent="0.3">
      <c r="A1274" s="77" t="s">
        <v>6640</v>
      </c>
      <c r="B1274" s="159" t="s">
        <v>12</v>
      </c>
      <c r="C1274" s="78" t="s">
        <v>101</v>
      </c>
      <c r="D1274" s="77" t="s">
        <v>42</v>
      </c>
      <c r="E1274" s="77" t="s">
        <v>6640</v>
      </c>
      <c r="F1274" s="77" t="s">
        <v>9350</v>
      </c>
      <c r="G1274" s="77" t="s">
        <v>6637</v>
      </c>
      <c r="H1274" s="77" t="s">
        <v>44</v>
      </c>
      <c r="I1274" s="77" t="s">
        <v>39</v>
      </c>
      <c r="J1274" s="77" t="s">
        <v>19</v>
      </c>
      <c r="K1274" s="78" t="s">
        <v>34</v>
      </c>
      <c r="L1274" s="77" t="s">
        <v>98</v>
      </c>
      <c r="M1274" s="74" t="s">
        <v>12473</v>
      </c>
      <c r="N1274" s="74" t="s">
        <v>13</v>
      </c>
      <c r="O1274" s="159"/>
      <c r="P1274" s="77" t="s">
        <v>6641</v>
      </c>
      <c r="Q1274" s="77" t="s">
        <v>35</v>
      </c>
      <c r="R1274" s="77" t="s">
        <v>6640</v>
      </c>
      <c r="S1274" s="77"/>
      <c r="T1274" s="77" t="s">
        <v>9241</v>
      </c>
      <c r="U1274" s="77" t="s">
        <v>6640</v>
      </c>
      <c r="V1274" s="74" t="s">
        <v>819</v>
      </c>
      <c r="W1274" s="100"/>
      <c r="X1274" s="99"/>
      <c r="Y1274" s="99"/>
      <c r="Z1274" s="100"/>
      <c r="AA1274" s="99" t="s">
        <v>6644</v>
      </c>
      <c r="AB1274" s="99"/>
      <c r="AC1274" s="100" t="s">
        <v>6642</v>
      </c>
      <c r="AD1274" s="100" t="s">
        <v>6643</v>
      </c>
      <c r="AE1274" s="83"/>
      <c r="AF1274" s="54"/>
      <c r="AG1274" s="78" t="s">
        <v>10992</v>
      </c>
      <c r="AH1274" s="77" t="s">
        <v>20</v>
      </c>
      <c r="AI1274" s="77" t="s">
        <v>102</v>
      </c>
      <c r="AJ1274" s="77" t="s">
        <v>2486</v>
      </c>
      <c r="AK1274" s="77" t="s">
        <v>2582</v>
      </c>
      <c r="AL1274" s="77" t="s">
        <v>2583</v>
      </c>
      <c r="AM1274" s="77" t="s">
        <v>25</v>
      </c>
      <c r="AN1274" s="77" t="s">
        <v>106</v>
      </c>
      <c r="AO1274" s="77" t="s">
        <v>107</v>
      </c>
      <c r="AP1274" s="77" t="s">
        <v>108</v>
      </c>
      <c r="AQ1274" s="77"/>
      <c r="AR1274" s="79">
        <f>COUNTIF('Jalon + top _horaire passage'!A:A,A1274)+IF(W1274&lt;&gt;"",COUNTIF('Jalon + top _horaire passage'!A:A,W1274),0)+IF(X1274&lt;&gt;"",COUNTIF('Jalon + top _horaire passage'!A:A,X1274),0)+IF(Y1274&lt;&gt;"",COUNTIF('Jalon + top _horaire passage'!A:A,Y1274),0)+IF(AA1274&lt;&gt;"",COUNTIF('Jalon + top _horaire passage'!A:A,AA1274),0)+IF(AB1274&lt;&gt;"",COUNTIF('Jalon + top _horaire passage'!A:A,AB1274),0)+IF(AD1274&lt;&gt;"",COUNTIF('Jalon + top _horaire passage'!A:A,AD1274),0)</f>
        <v>0</v>
      </c>
    </row>
    <row r="1275" spans="1:44" x14ac:dyDescent="0.3">
      <c r="A1275" s="77" t="s">
        <v>6645</v>
      </c>
      <c r="B1275" s="159" t="s">
        <v>12758</v>
      </c>
      <c r="C1275" s="78" t="s">
        <v>676</v>
      </c>
      <c r="D1275" s="77" t="s">
        <v>1039</v>
      </c>
      <c r="E1275" s="77" t="s">
        <v>6645</v>
      </c>
      <c r="F1275" s="77" t="s">
        <v>12384</v>
      </c>
      <c r="G1275" s="77" t="s">
        <v>2669</v>
      </c>
      <c r="H1275" s="77" t="s">
        <v>44</v>
      </c>
      <c r="I1275" s="77" t="s">
        <v>166</v>
      </c>
      <c r="J1275" s="77" t="s">
        <v>237</v>
      </c>
      <c r="K1275" s="78" t="s">
        <v>18</v>
      </c>
      <c r="L1275" s="77" t="s">
        <v>98</v>
      </c>
      <c r="M1275" s="74" t="s">
        <v>12475</v>
      </c>
      <c r="N1275" s="74" t="s">
        <v>10986</v>
      </c>
      <c r="O1275" s="159"/>
      <c r="P1275" s="77" t="s">
        <v>6646</v>
      </c>
      <c r="Q1275" s="77" t="s">
        <v>30</v>
      </c>
      <c r="R1275" s="77" t="s">
        <v>6645</v>
      </c>
      <c r="S1275" s="77"/>
      <c r="T1275" s="77"/>
      <c r="U1275" s="77" t="s">
        <v>11760</v>
      </c>
      <c r="V1275" s="74" t="s">
        <v>97</v>
      </c>
      <c r="W1275" s="100"/>
      <c r="X1275" s="99"/>
      <c r="Y1275" s="99"/>
      <c r="Z1275" s="100"/>
      <c r="AA1275" s="99" t="s">
        <v>6649</v>
      </c>
      <c r="AB1275" s="99"/>
      <c r="AC1275" s="100" t="s">
        <v>6647</v>
      </c>
      <c r="AD1275" s="100" t="s">
        <v>6648</v>
      </c>
      <c r="AE1275" s="83"/>
      <c r="AF1275" s="54"/>
      <c r="AG1275" s="78" t="s">
        <v>10997</v>
      </c>
      <c r="AH1275" s="77" t="s">
        <v>354</v>
      </c>
      <c r="AI1275" s="77" t="s">
        <v>1350</v>
      </c>
      <c r="AJ1275" s="77" t="s">
        <v>1351</v>
      </c>
      <c r="AK1275" s="77" t="s">
        <v>1352</v>
      </c>
      <c r="AL1275" s="77" t="s">
        <v>1353</v>
      </c>
      <c r="AM1275" s="77" t="s">
        <v>170</v>
      </c>
      <c r="AN1275" s="77" t="s">
        <v>679</v>
      </c>
      <c r="AO1275" s="77" t="s">
        <v>2660</v>
      </c>
      <c r="AP1275" s="77" t="s">
        <v>2661</v>
      </c>
      <c r="AQ1275" s="77"/>
      <c r="AR1275" s="79">
        <f>COUNTIF('Jalon + top _horaire passage'!A:A,A1275)+IF(W1275&lt;&gt;"",COUNTIF('Jalon + top _horaire passage'!A:A,W1275),0)+IF(X1275&lt;&gt;"",COUNTIF('Jalon + top _horaire passage'!A:A,X1275),0)+IF(Y1275&lt;&gt;"",COUNTIF('Jalon + top _horaire passage'!A:A,Y1275),0)+IF(AA1275&lt;&gt;"",COUNTIF('Jalon + top _horaire passage'!A:A,AA1275),0)+IF(AB1275&lt;&gt;"",COUNTIF('Jalon + top _horaire passage'!A:A,AB1275),0)+IF(AD1275&lt;&gt;"",COUNTIF('Jalon + top _horaire passage'!A:A,AD1275),0)</f>
        <v>0</v>
      </c>
    </row>
    <row r="1276" spans="1:44" x14ac:dyDescent="0.3">
      <c r="A1276" s="77" t="s">
        <v>6650</v>
      </c>
      <c r="B1276" s="159" t="s">
        <v>12707</v>
      </c>
      <c r="C1276" s="78" t="s">
        <v>40</v>
      </c>
      <c r="D1276" s="77" t="s">
        <v>42</v>
      </c>
      <c r="E1276" s="77" t="s">
        <v>6650</v>
      </c>
      <c r="F1276" s="77" t="s">
        <v>10315</v>
      </c>
      <c r="G1276" s="77" t="s">
        <v>732</v>
      </c>
      <c r="H1276" s="77" t="s">
        <v>44</v>
      </c>
      <c r="I1276" s="77" t="s">
        <v>39</v>
      </c>
      <c r="J1276" s="77" t="s">
        <v>237</v>
      </c>
      <c r="K1276" s="78" t="s">
        <v>34</v>
      </c>
      <c r="L1276" s="77" t="s">
        <v>98</v>
      </c>
      <c r="M1276" s="74" t="s">
        <v>12475</v>
      </c>
      <c r="N1276" s="74" t="s">
        <v>13</v>
      </c>
      <c r="O1276" s="159"/>
      <c r="P1276" s="77" t="s">
        <v>6651</v>
      </c>
      <c r="Q1276" s="77" t="s">
        <v>30</v>
      </c>
      <c r="R1276" s="77" t="s">
        <v>6650</v>
      </c>
      <c r="S1276" s="77"/>
      <c r="T1276" s="77"/>
      <c r="U1276" s="77" t="s">
        <v>11427</v>
      </c>
      <c r="V1276" s="74" t="s">
        <v>97</v>
      </c>
      <c r="W1276" s="100"/>
      <c r="X1276" s="99"/>
      <c r="Y1276" s="99"/>
      <c r="Z1276" s="100"/>
      <c r="AA1276" s="99" t="s">
        <v>6654</v>
      </c>
      <c r="AB1276" s="99"/>
      <c r="AC1276" s="100" t="s">
        <v>6652</v>
      </c>
      <c r="AD1276" s="100" t="s">
        <v>6653</v>
      </c>
      <c r="AE1276" s="83"/>
      <c r="AF1276" s="54"/>
      <c r="AG1276" s="78" t="s">
        <v>10997</v>
      </c>
      <c r="AH1276" s="77" t="s">
        <v>20</v>
      </c>
      <c r="AI1276" s="77" t="s">
        <v>21</v>
      </c>
      <c r="AJ1276" s="77" t="s">
        <v>46</v>
      </c>
      <c r="AK1276" s="77" t="s">
        <v>47</v>
      </c>
      <c r="AL1276" s="77" t="s">
        <v>738</v>
      </c>
      <c r="AM1276" s="77" t="s">
        <v>25</v>
      </c>
      <c r="AN1276" s="77" t="s">
        <v>49</v>
      </c>
      <c r="AO1276" s="77" t="s">
        <v>50</v>
      </c>
      <c r="AP1276" s="77" t="s">
        <v>51</v>
      </c>
      <c r="AQ1276" s="77"/>
      <c r="AR1276" s="79">
        <f>COUNTIF('Jalon + top _horaire passage'!A:A,A1276)+IF(W1276&lt;&gt;"",COUNTIF('Jalon + top _horaire passage'!A:A,W1276),0)+IF(X1276&lt;&gt;"",COUNTIF('Jalon + top _horaire passage'!A:A,X1276),0)+IF(Y1276&lt;&gt;"",COUNTIF('Jalon + top _horaire passage'!A:A,Y1276),0)+IF(AA1276&lt;&gt;"",COUNTIF('Jalon + top _horaire passage'!A:A,AA1276),0)+IF(AB1276&lt;&gt;"",COUNTIF('Jalon + top _horaire passage'!A:A,AB1276),0)+IF(AD1276&lt;&gt;"",COUNTIF('Jalon + top _horaire passage'!A:A,AD1276),0)</f>
        <v>0</v>
      </c>
    </row>
    <row r="1277" spans="1:44" x14ac:dyDescent="0.3">
      <c r="A1277" s="77" t="s">
        <v>6655</v>
      </c>
      <c r="B1277" s="159" t="s">
        <v>12708</v>
      </c>
      <c r="C1277" s="78" t="s">
        <v>40</v>
      </c>
      <c r="D1277" s="77" t="s">
        <v>42</v>
      </c>
      <c r="E1277" s="77" t="s">
        <v>6655</v>
      </c>
      <c r="F1277" s="77" t="s">
        <v>10315</v>
      </c>
      <c r="G1277" s="77" t="s">
        <v>732</v>
      </c>
      <c r="H1277" s="77" t="s">
        <v>44</v>
      </c>
      <c r="I1277" s="77" t="s">
        <v>39</v>
      </c>
      <c r="J1277" s="77" t="s">
        <v>19</v>
      </c>
      <c r="K1277" s="78" t="s">
        <v>34</v>
      </c>
      <c r="L1277" s="77" t="s">
        <v>98</v>
      </c>
      <c r="M1277" s="74" t="s">
        <v>12475</v>
      </c>
      <c r="N1277" s="74" t="s">
        <v>13</v>
      </c>
      <c r="O1277" s="159"/>
      <c r="P1277" s="77" t="s">
        <v>6656</v>
      </c>
      <c r="Q1277" s="77" t="s">
        <v>30</v>
      </c>
      <c r="R1277" s="77" t="s">
        <v>6655</v>
      </c>
      <c r="S1277" s="77"/>
      <c r="T1277" s="77"/>
      <c r="U1277" s="77" t="s">
        <v>11428</v>
      </c>
      <c r="V1277" s="74" t="s">
        <v>97</v>
      </c>
      <c r="W1277" s="100"/>
      <c r="X1277" s="99"/>
      <c r="Y1277" s="99"/>
      <c r="Z1277" s="100"/>
      <c r="AA1277" s="99" t="s">
        <v>6659</v>
      </c>
      <c r="AB1277" s="99"/>
      <c r="AC1277" s="100" t="s">
        <v>6657</v>
      </c>
      <c r="AD1277" s="100" t="s">
        <v>6658</v>
      </c>
      <c r="AE1277" s="83"/>
      <c r="AF1277" s="54"/>
      <c r="AG1277" s="78" t="s">
        <v>10997</v>
      </c>
      <c r="AH1277" s="77" t="s">
        <v>20</v>
      </c>
      <c r="AI1277" s="77" t="s">
        <v>21</v>
      </c>
      <c r="AJ1277" s="77" t="s">
        <v>46</v>
      </c>
      <c r="AK1277" s="77" t="s">
        <v>47</v>
      </c>
      <c r="AL1277" s="77" t="s">
        <v>738</v>
      </c>
      <c r="AM1277" s="77" t="s">
        <v>25</v>
      </c>
      <c r="AN1277" s="77" t="s">
        <v>49</v>
      </c>
      <c r="AO1277" s="77" t="s">
        <v>50</v>
      </c>
      <c r="AP1277" s="77" t="s">
        <v>51</v>
      </c>
      <c r="AQ1277" s="77"/>
      <c r="AR1277" s="79">
        <f>COUNTIF('Jalon + top _horaire passage'!A:A,A1277)+IF(W1277&lt;&gt;"",COUNTIF('Jalon + top _horaire passage'!A:A,W1277),0)+IF(X1277&lt;&gt;"",COUNTIF('Jalon + top _horaire passage'!A:A,X1277),0)+IF(Y1277&lt;&gt;"",COUNTIF('Jalon + top _horaire passage'!A:A,Y1277),0)+IF(AA1277&lt;&gt;"",COUNTIF('Jalon + top _horaire passage'!A:A,AA1277),0)+IF(AB1277&lt;&gt;"",COUNTIF('Jalon + top _horaire passage'!A:A,AB1277),0)+IF(AD1277&lt;&gt;"",COUNTIF('Jalon + top _horaire passage'!A:A,AD1277),0)</f>
        <v>0</v>
      </c>
    </row>
    <row r="1278" spans="1:44" x14ac:dyDescent="0.3">
      <c r="A1278" s="77" t="s">
        <v>6660</v>
      </c>
      <c r="B1278" s="159" t="s">
        <v>12709</v>
      </c>
      <c r="C1278" s="78" t="s">
        <v>40</v>
      </c>
      <c r="D1278" s="77" t="s">
        <v>42</v>
      </c>
      <c r="E1278" s="77" t="s">
        <v>6660</v>
      </c>
      <c r="F1278" s="77" t="s">
        <v>10315</v>
      </c>
      <c r="G1278" s="77" t="s">
        <v>732</v>
      </c>
      <c r="H1278" s="77" t="s">
        <v>44</v>
      </c>
      <c r="I1278" s="77" t="s">
        <v>39</v>
      </c>
      <c r="J1278" s="77" t="s">
        <v>237</v>
      </c>
      <c r="K1278" s="78" t="s">
        <v>34</v>
      </c>
      <c r="L1278" s="77" t="s">
        <v>98</v>
      </c>
      <c r="M1278" s="74" t="s">
        <v>12475</v>
      </c>
      <c r="N1278" s="74" t="s">
        <v>13</v>
      </c>
      <c r="O1278" s="159"/>
      <c r="P1278" s="77" t="s">
        <v>6661</v>
      </c>
      <c r="Q1278" s="77" t="s">
        <v>30</v>
      </c>
      <c r="R1278" s="77" t="s">
        <v>6660</v>
      </c>
      <c r="S1278" s="77"/>
      <c r="T1278" s="77"/>
      <c r="U1278" s="77" t="s">
        <v>11429</v>
      </c>
      <c r="V1278" s="74" t="s">
        <v>97</v>
      </c>
      <c r="W1278" s="100"/>
      <c r="X1278" s="99"/>
      <c r="Y1278" s="99"/>
      <c r="Z1278" s="100"/>
      <c r="AA1278" s="99" t="s">
        <v>6664</v>
      </c>
      <c r="AB1278" s="99"/>
      <c r="AC1278" s="100" t="s">
        <v>6662</v>
      </c>
      <c r="AD1278" s="100" t="s">
        <v>6663</v>
      </c>
      <c r="AE1278" s="83"/>
      <c r="AF1278" s="54"/>
      <c r="AG1278" s="78" t="s">
        <v>10997</v>
      </c>
      <c r="AH1278" s="77" t="s">
        <v>20</v>
      </c>
      <c r="AI1278" s="77" t="s">
        <v>21</v>
      </c>
      <c r="AJ1278" s="77" t="s">
        <v>46</v>
      </c>
      <c r="AK1278" s="77" t="s">
        <v>47</v>
      </c>
      <c r="AL1278" s="77" t="s">
        <v>738</v>
      </c>
      <c r="AM1278" s="77" t="s">
        <v>25</v>
      </c>
      <c r="AN1278" s="77" t="s">
        <v>49</v>
      </c>
      <c r="AO1278" s="77" t="s">
        <v>50</v>
      </c>
      <c r="AP1278" s="77" t="s">
        <v>51</v>
      </c>
      <c r="AQ1278" s="77"/>
      <c r="AR1278" s="79">
        <f>COUNTIF('Jalon + top _horaire passage'!A:A,A1278)+IF(W1278&lt;&gt;"",COUNTIF('Jalon + top _horaire passage'!A:A,W1278),0)+IF(X1278&lt;&gt;"",COUNTIF('Jalon + top _horaire passage'!A:A,X1278),0)+IF(Y1278&lt;&gt;"",COUNTIF('Jalon + top _horaire passage'!A:A,Y1278),0)+IF(AA1278&lt;&gt;"",COUNTIF('Jalon + top _horaire passage'!A:A,AA1278),0)+IF(AB1278&lt;&gt;"",COUNTIF('Jalon + top _horaire passage'!A:A,AB1278),0)+IF(AD1278&lt;&gt;"",COUNTIF('Jalon + top _horaire passage'!A:A,AD1278),0)</f>
        <v>0</v>
      </c>
    </row>
    <row r="1279" spans="1:44" x14ac:dyDescent="0.3">
      <c r="A1279" s="77" t="s">
        <v>6666</v>
      </c>
      <c r="B1279" s="159">
        <v>0</v>
      </c>
      <c r="C1279" s="78" t="s">
        <v>353</v>
      </c>
      <c r="D1279" s="77" t="s">
        <v>42</v>
      </c>
      <c r="E1279" s="77" t="s">
        <v>6665</v>
      </c>
      <c r="F1279" s="77" t="s">
        <v>369</v>
      </c>
      <c r="G1279" s="77" t="s">
        <v>370</v>
      </c>
      <c r="H1279" s="101" t="s">
        <v>11875</v>
      </c>
      <c r="I1279" s="77" t="s">
        <v>166</v>
      </c>
      <c r="J1279" s="77" t="s">
        <v>19</v>
      </c>
      <c r="K1279" s="78" t="s">
        <v>377</v>
      </c>
      <c r="L1279" s="77" t="s">
        <v>98</v>
      </c>
      <c r="M1279" s="74" t="s">
        <v>12475</v>
      </c>
      <c r="N1279" s="74" t="s">
        <v>13</v>
      </c>
      <c r="O1279" s="159" t="s">
        <v>12470</v>
      </c>
      <c r="P1279" s="77"/>
      <c r="Q1279" s="77" t="s">
        <v>372</v>
      </c>
      <c r="R1279" s="77" t="s">
        <v>6666</v>
      </c>
      <c r="S1279" s="77" t="s">
        <v>374</v>
      </c>
      <c r="T1279" s="77" t="s">
        <v>9241</v>
      </c>
      <c r="U1279" s="77" t="s">
        <v>6667</v>
      </c>
      <c r="V1279" s="74" t="s">
        <v>97</v>
      </c>
      <c r="W1279" s="100"/>
      <c r="X1279" s="99"/>
      <c r="Y1279" s="99"/>
      <c r="Z1279" s="100"/>
      <c r="AA1279" s="99"/>
      <c r="AB1279" s="99"/>
      <c r="AC1279" s="100"/>
      <c r="AD1279" s="100" t="s">
        <v>6668</v>
      </c>
      <c r="AE1279" s="83"/>
      <c r="AF1279" s="54"/>
      <c r="AG1279" s="78" t="s">
        <v>10992</v>
      </c>
      <c r="AH1279" s="77" t="s">
        <v>354</v>
      </c>
      <c r="AI1279" s="77" t="s">
        <v>355</v>
      </c>
      <c r="AJ1279" s="77" t="s">
        <v>356</v>
      </c>
      <c r="AK1279" s="77" t="s">
        <v>357</v>
      </c>
      <c r="AL1279" s="77" t="s">
        <v>358</v>
      </c>
      <c r="AM1279" s="77" t="s">
        <v>170</v>
      </c>
      <c r="AN1279" s="77" t="s">
        <v>359</v>
      </c>
      <c r="AO1279" s="77" t="s">
        <v>360</v>
      </c>
      <c r="AP1279" s="77" t="s">
        <v>360</v>
      </c>
      <c r="AQ1279" s="77"/>
      <c r="AR1279" s="79">
        <f>COUNTIF('Jalon + top _horaire passage'!A:A,A1279)+IF(W1279&lt;&gt;"",COUNTIF('Jalon + top _horaire passage'!A:A,W1279),0)+IF(X1279&lt;&gt;"",COUNTIF('Jalon + top _horaire passage'!A:A,X1279),0)+IF(Y1279&lt;&gt;"",COUNTIF('Jalon + top _horaire passage'!A:A,Y1279),0)+IF(AA1279&lt;&gt;"",COUNTIF('Jalon + top _horaire passage'!A:A,AA1279),0)+IF(AB1279&lt;&gt;"",COUNTIF('Jalon + top _horaire passage'!A:A,AB1279),0)+IF(AD1279&lt;&gt;"",COUNTIF('Jalon + top _horaire passage'!A:A,AD1279),0)</f>
        <v>0</v>
      </c>
    </row>
    <row r="1280" spans="1:44" x14ac:dyDescent="0.3">
      <c r="A1280" s="77" t="s">
        <v>6669</v>
      </c>
      <c r="B1280" s="159" t="s">
        <v>12849</v>
      </c>
      <c r="C1280" s="78" t="s">
        <v>199</v>
      </c>
      <c r="D1280" s="77" t="s">
        <v>42</v>
      </c>
      <c r="E1280" s="77" t="s">
        <v>6669</v>
      </c>
      <c r="F1280" s="77" t="s">
        <v>12395</v>
      </c>
      <c r="G1280" s="77" t="s">
        <v>3397</v>
      </c>
      <c r="H1280" s="77" t="s">
        <v>44</v>
      </c>
      <c r="I1280" s="77" t="s">
        <v>17</v>
      </c>
      <c r="J1280" s="77" t="s">
        <v>237</v>
      </c>
      <c r="K1280" s="78" t="s">
        <v>34</v>
      </c>
      <c r="L1280" s="77" t="s">
        <v>98</v>
      </c>
      <c r="M1280" s="74" t="s">
        <v>12473</v>
      </c>
      <c r="N1280" s="74" t="s">
        <v>13</v>
      </c>
      <c r="O1280" s="159"/>
      <c r="P1280" s="77" t="s">
        <v>6670</v>
      </c>
      <c r="Q1280" s="77" t="s">
        <v>30</v>
      </c>
      <c r="R1280" s="77" t="s">
        <v>6669</v>
      </c>
      <c r="S1280" s="77"/>
      <c r="T1280" s="77"/>
      <c r="U1280" s="77" t="s">
        <v>11602</v>
      </c>
      <c r="V1280" s="74" t="s">
        <v>97</v>
      </c>
      <c r="W1280" s="100"/>
      <c r="X1280" s="99"/>
      <c r="Y1280" s="99"/>
      <c r="Z1280" s="100"/>
      <c r="AA1280" s="99" t="s">
        <v>6673</v>
      </c>
      <c r="AB1280" s="99"/>
      <c r="AC1280" s="100" t="s">
        <v>6671</v>
      </c>
      <c r="AD1280" s="100" t="s">
        <v>6672</v>
      </c>
      <c r="AE1280" s="83"/>
      <c r="AF1280" s="54"/>
      <c r="AG1280" s="78" t="s">
        <v>10997</v>
      </c>
      <c r="AH1280" s="77" t="s">
        <v>20</v>
      </c>
      <c r="AI1280" s="77" t="s">
        <v>21</v>
      </c>
      <c r="AJ1280" s="77" t="s">
        <v>22</v>
      </c>
      <c r="AK1280" s="77" t="s">
        <v>200</v>
      </c>
      <c r="AL1280" s="77" t="s">
        <v>201</v>
      </c>
      <c r="AM1280" s="77" t="s">
        <v>25</v>
      </c>
      <c r="AN1280" s="77" t="s">
        <v>202</v>
      </c>
      <c r="AO1280" s="77" t="s">
        <v>203</v>
      </c>
      <c r="AP1280" s="77" t="s">
        <v>204</v>
      </c>
      <c r="AQ1280" s="77"/>
      <c r="AR1280" s="79">
        <f>COUNTIF('Jalon + top _horaire passage'!A:A,A1280)+IF(W1280&lt;&gt;"",COUNTIF('Jalon + top _horaire passage'!A:A,W1280),0)+IF(X1280&lt;&gt;"",COUNTIF('Jalon + top _horaire passage'!A:A,X1280),0)+IF(Y1280&lt;&gt;"",COUNTIF('Jalon + top _horaire passage'!A:A,Y1280),0)+IF(AA1280&lt;&gt;"",COUNTIF('Jalon + top _horaire passage'!A:A,AA1280),0)+IF(AB1280&lt;&gt;"",COUNTIF('Jalon + top _horaire passage'!A:A,AB1280),0)+IF(AD1280&lt;&gt;"",COUNTIF('Jalon + top _horaire passage'!A:A,AD1280),0)</f>
        <v>0</v>
      </c>
    </row>
    <row r="1281" spans="1:44" x14ac:dyDescent="0.3">
      <c r="A1281" s="77" t="s">
        <v>6674</v>
      </c>
      <c r="B1281" s="159" t="s">
        <v>12604</v>
      </c>
      <c r="C1281" s="78" t="s">
        <v>165</v>
      </c>
      <c r="D1281" s="77" t="s">
        <v>42</v>
      </c>
      <c r="E1281" s="77" t="s">
        <v>6674</v>
      </c>
      <c r="F1281" s="77" t="s">
        <v>3006</v>
      </c>
      <c r="G1281" s="77" t="s">
        <v>3007</v>
      </c>
      <c r="H1281" s="77" t="s">
        <v>44</v>
      </c>
      <c r="I1281" s="77" t="s">
        <v>166</v>
      </c>
      <c r="J1281" s="77" t="s">
        <v>19</v>
      </c>
      <c r="K1281" s="78" t="s">
        <v>34</v>
      </c>
      <c r="L1281" s="77" t="s">
        <v>98</v>
      </c>
      <c r="M1281" s="74" t="s">
        <v>12473</v>
      </c>
      <c r="N1281" s="74" t="s">
        <v>13</v>
      </c>
      <c r="O1281" s="159"/>
      <c r="P1281" s="77" t="s">
        <v>6675</v>
      </c>
      <c r="Q1281" s="77" t="s">
        <v>30</v>
      </c>
      <c r="R1281" s="77" t="s">
        <v>6674</v>
      </c>
      <c r="S1281" s="77"/>
      <c r="T1281" s="77"/>
      <c r="U1281" s="77" t="s">
        <v>11761</v>
      </c>
      <c r="V1281" s="74" t="s">
        <v>97</v>
      </c>
      <c r="W1281" s="100"/>
      <c r="X1281" s="99"/>
      <c r="Y1281" s="99"/>
      <c r="Z1281" s="100"/>
      <c r="AA1281" s="99" t="s">
        <v>6678</v>
      </c>
      <c r="AB1281" s="99"/>
      <c r="AC1281" s="100" t="s">
        <v>6676</v>
      </c>
      <c r="AD1281" s="100" t="s">
        <v>6677</v>
      </c>
      <c r="AE1281" s="83"/>
      <c r="AF1281" s="54"/>
      <c r="AG1281" s="78" t="s">
        <v>10997</v>
      </c>
      <c r="AH1281" s="77" t="s">
        <v>20</v>
      </c>
      <c r="AI1281" s="77" t="s">
        <v>102</v>
      </c>
      <c r="AJ1281" s="77" t="s">
        <v>2486</v>
      </c>
      <c r="AK1281" s="77" t="s">
        <v>2582</v>
      </c>
      <c r="AL1281" s="77" t="s">
        <v>2583</v>
      </c>
      <c r="AM1281" s="77" t="s">
        <v>170</v>
      </c>
      <c r="AN1281" s="77" t="s">
        <v>171</v>
      </c>
      <c r="AO1281" s="77" t="s">
        <v>172</v>
      </c>
      <c r="AP1281" s="77" t="s">
        <v>173</v>
      </c>
      <c r="AQ1281" s="77"/>
      <c r="AR1281" s="79">
        <f>COUNTIF('Jalon + top _horaire passage'!A:A,A1281)+IF(W1281&lt;&gt;"",COUNTIF('Jalon + top _horaire passage'!A:A,W1281),0)+IF(X1281&lt;&gt;"",COUNTIF('Jalon + top _horaire passage'!A:A,X1281),0)+IF(Y1281&lt;&gt;"",COUNTIF('Jalon + top _horaire passage'!A:A,Y1281),0)+IF(AA1281&lt;&gt;"",COUNTIF('Jalon + top _horaire passage'!A:A,AA1281),0)+IF(AB1281&lt;&gt;"",COUNTIF('Jalon + top _horaire passage'!A:A,AB1281),0)+IF(AD1281&lt;&gt;"",COUNTIF('Jalon + top _horaire passage'!A:A,AD1281),0)</f>
        <v>0</v>
      </c>
    </row>
    <row r="1282" spans="1:44" x14ac:dyDescent="0.3">
      <c r="A1282" s="77" t="s">
        <v>6679</v>
      </c>
      <c r="B1282" s="159" t="s">
        <v>6680</v>
      </c>
      <c r="C1282" s="78" t="s">
        <v>40</v>
      </c>
      <c r="D1282" s="77" t="s">
        <v>362</v>
      </c>
      <c r="E1282" s="77" t="s">
        <v>6679</v>
      </c>
      <c r="F1282" s="77" t="s">
        <v>1808</v>
      </c>
      <c r="G1282" s="77" t="s">
        <v>1347</v>
      </c>
      <c r="H1282" s="77" t="s">
        <v>44</v>
      </c>
      <c r="I1282" s="77" t="s">
        <v>39</v>
      </c>
      <c r="J1282" s="77" t="s">
        <v>19</v>
      </c>
      <c r="K1282" s="78" t="s">
        <v>18</v>
      </c>
      <c r="L1282" s="77" t="s">
        <v>98</v>
      </c>
      <c r="M1282" s="74" t="s">
        <v>12474</v>
      </c>
      <c r="N1282" s="74" t="s">
        <v>10986</v>
      </c>
      <c r="O1282" s="159"/>
      <c r="P1282" s="77"/>
      <c r="Q1282" s="77" t="s">
        <v>30</v>
      </c>
      <c r="R1282" s="77" t="s">
        <v>6679</v>
      </c>
      <c r="S1282" s="77"/>
      <c r="T1282" s="77"/>
      <c r="U1282" s="77" t="s">
        <v>11430</v>
      </c>
      <c r="V1282" s="74" t="s">
        <v>97</v>
      </c>
      <c r="W1282" s="100"/>
      <c r="X1282" s="99"/>
      <c r="Y1282" s="99"/>
      <c r="Z1282" s="100"/>
      <c r="AA1282" s="99" t="s">
        <v>6683</v>
      </c>
      <c r="AB1282" s="99"/>
      <c r="AC1282" s="100" t="s">
        <v>6681</v>
      </c>
      <c r="AD1282" s="100" t="s">
        <v>6682</v>
      </c>
      <c r="AE1282" s="83"/>
      <c r="AF1282" s="54"/>
      <c r="AG1282" s="78" t="s">
        <v>10997</v>
      </c>
      <c r="AH1282" s="77" t="s">
        <v>354</v>
      </c>
      <c r="AI1282" s="77" t="s">
        <v>1350</v>
      </c>
      <c r="AJ1282" s="77" t="s">
        <v>1351</v>
      </c>
      <c r="AK1282" s="77" t="s">
        <v>1352</v>
      </c>
      <c r="AL1282" s="77" t="s">
        <v>1353</v>
      </c>
      <c r="AM1282" s="77" t="s">
        <v>25</v>
      </c>
      <c r="AN1282" s="77" t="s">
        <v>49</v>
      </c>
      <c r="AO1282" s="77" t="s">
        <v>50</v>
      </c>
      <c r="AP1282" s="77" t="s">
        <v>51</v>
      </c>
      <c r="AQ1282" s="77"/>
      <c r="AR1282" s="79">
        <f>COUNTIF('Jalon + top _horaire passage'!A:A,A1282)+IF(W1282&lt;&gt;"",COUNTIF('Jalon + top _horaire passage'!A:A,W1282),0)+IF(X1282&lt;&gt;"",COUNTIF('Jalon + top _horaire passage'!A:A,X1282),0)+IF(Y1282&lt;&gt;"",COUNTIF('Jalon + top _horaire passage'!A:A,Y1282),0)+IF(AA1282&lt;&gt;"",COUNTIF('Jalon + top _horaire passage'!A:A,AA1282),0)+IF(AB1282&lt;&gt;"",COUNTIF('Jalon + top _horaire passage'!A:A,AB1282),0)+IF(AD1282&lt;&gt;"",COUNTIF('Jalon + top _horaire passage'!A:A,AD1282),0)</f>
        <v>0</v>
      </c>
    </row>
    <row r="1283" spans="1:44" x14ac:dyDescent="0.3">
      <c r="A1283" s="77" t="s">
        <v>6684</v>
      </c>
      <c r="B1283" s="159" t="s">
        <v>12619</v>
      </c>
      <c r="C1283" s="78" t="s">
        <v>16</v>
      </c>
      <c r="D1283" s="77" t="s">
        <v>9</v>
      </c>
      <c r="E1283" s="77" t="s">
        <v>6684</v>
      </c>
      <c r="F1283" s="77" t="s">
        <v>12344</v>
      </c>
      <c r="G1283" s="77" t="s">
        <v>767</v>
      </c>
      <c r="H1283" s="77" t="s">
        <v>44</v>
      </c>
      <c r="I1283" s="77" t="s">
        <v>17</v>
      </c>
      <c r="J1283" s="77" t="s">
        <v>19</v>
      </c>
      <c r="K1283" s="78" t="s">
        <v>18</v>
      </c>
      <c r="L1283" s="77" t="s">
        <v>98</v>
      </c>
      <c r="M1283" s="74" t="s">
        <v>12473</v>
      </c>
      <c r="N1283" s="74" t="s">
        <v>10986</v>
      </c>
      <c r="O1283" s="159"/>
      <c r="P1283" s="77"/>
      <c r="Q1283" s="77" t="s">
        <v>11048</v>
      </c>
      <c r="R1283" s="77" t="s">
        <v>6684</v>
      </c>
      <c r="S1283" s="77"/>
      <c r="T1283" s="77"/>
      <c r="U1283" s="77" t="s">
        <v>11821</v>
      </c>
      <c r="V1283" s="74" t="s">
        <v>97</v>
      </c>
      <c r="W1283" s="100"/>
      <c r="X1283" s="99"/>
      <c r="Y1283" s="99"/>
      <c r="Z1283" s="100"/>
      <c r="AA1283" s="99" t="s">
        <v>6687</v>
      </c>
      <c r="AB1283" s="99"/>
      <c r="AC1283" s="100" t="s">
        <v>6685</v>
      </c>
      <c r="AD1283" s="100" t="s">
        <v>6686</v>
      </c>
      <c r="AE1283" s="83"/>
      <c r="AF1283" s="54"/>
      <c r="AG1283" s="78" t="s">
        <v>10997</v>
      </c>
      <c r="AH1283" s="77" t="s">
        <v>20</v>
      </c>
      <c r="AI1283" s="77" t="s">
        <v>21</v>
      </c>
      <c r="AJ1283" s="77" t="s">
        <v>22</v>
      </c>
      <c r="AK1283" s="77" t="s">
        <v>23</v>
      </c>
      <c r="AL1283" s="77" t="s">
        <v>24</v>
      </c>
      <c r="AM1283" s="77" t="s">
        <v>25</v>
      </c>
      <c r="AN1283" s="77" t="s">
        <v>26</v>
      </c>
      <c r="AO1283" s="77" t="s">
        <v>771</v>
      </c>
      <c r="AP1283" s="77" t="s">
        <v>772</v>
      </c>
      <c r="AQ1283" s="77"/>
      <c r="AR1283" s="79">
        <f>COUNTIF('Jalon + top _horaire passage'!A:A,A1283)+IF(W1283&lt;&gt;"",COUNTIF('Jalon + top _horaire passage'!A:A,W1283),0)+IF(X1283&lt;&gt;"",COUNTIF('Jalon + top _horaire passage'!A:A,X1283),0)+IF(Y1283&lt;&gt;"",COUNTIF('Jalon + top _horaire passage'!A:A,Y1283),0)+IF(AA1283&lt;&gt;"",COUNTIF('Jalon + top _horaire passage'!A:A,AA1283),0)+IF(AB1283&lt;&gt;"",COUNTIF('Jalon + top _horaire passage'!A:A,AB1283),0)+IF(AD1283&lt;&gt;"",COUNTIF('Jalon + top _horaire passage'!A:A,AD1283),0)</f>
        <v>0</v>
      </c>
    </row>
    <row r="1284" spans="1:44" x14ac:dyDescent="0.3">
      <c r="A1284" s="77" t="s">
        <v>6688</v>
      </c>
      <c r="B1284" s="159" t="s">
        <v>12648</v>
      </c>
      <c r="C1284" s="78" t="s">
        <v>353</v>
      </c>
      <c r="D1284" s="77" t="s">
        <v>42</v>
      </c>
      <c r="E1284" s="77" t="s">
        <v>6688</v>
      </c>
      <c r="F1284" s="77" t="s">
        <v>12361</v>
      </c>
      <c r="G1284" s="77" t="s">
        <v>1734</v>
      </c>
      <c r="H1284" s="77" t="s">
        <v>44</v>
      </c>
      <c r="I1284" s="77" t="s">
        <v>166</v>
      </c>
      <c r="J1284" s="77" t="s">
        <v>19</v>
      </c>
      <c r="K1284" s="78" t="s">
        <v>34</v>
      </c>
      <c r="L1284" s="77" t="s">
        <v>98</v>
      </c>
      <c r="M1284" s="74" t="s">
        <v>12475</v>
      </c>
      <c r="N1284" s="74" t="s">
        <v>12032</v>
      </c>
      <c r="O1284" s="159"/>
      <c r="P1284" s="77" t="s">
        <v>6689</v>
      </c>
      <c r="Q1284" s="77" t="s">
        <v>30</v>
      </c>
      <c r="R1284" s="77" t="s">
        <v>6688</v>
      </c>
      <c r="S1284" s="77"/>
      <c r="T1284" s="77"/>
      <c r="U1284" s="77" t="s">
        <v>11762</v>
      </c>
      <c r="V1284" s="74" t="s">
        <v>97</v>
      </c>
      <c r="W1284" s="100"/>
      <c r="X1284" s="99"/>
      <c r="Y1284" s="99"/>
      <c r="Z1284" s="100"/>
      <c r="AA1284" s="99" t="s">
        <v>6693</v>
      </c>
      <c r="AB1284" s="99"/>
      <c r="AC1284" s="100" t="s">
        <v>6691</v>
      </c>
      <c r="AD1284" s="100" t="s">
        <v>6692</v>
      </c>
      <c r="AE1284" s="83"/>
      <c r="AF1284" s="54"/>
      <c r="AG1284" s="78" t="s">
        <v>10997</v>
      </c>
      <c r="AH1284" s="77" t="s">
        <v>354</v>
      </c>
      <c r="AI1284" s="77" t="s">
        <v>355</v>
      </c>
      <c r="AJ1284" s="77" t="s">
        <v>356</v>
      </c>
      <c r="AK1284" s="77" t="s">
        <v>357</v>
      </c>
      <c r="AL1284" s="77" t="s">
        <v>358</v>
      </c>
      <c r="AM1284" s="77" t="s">
        <v>170</v>
      </c>
      <c r="AN1284" s="77" t="s">
        <v>359</v>
      </c>
      <c r="AO1284" s="77" t="s">
        <v>1739</v>
      </c>
      <c r="AP1284" s="77" t="s">
        <v>1740</v>
      </c>
      <c r="AQ1284" s="77"/>
      <c r="AR1284" s="79">
        <f>COUNTIF('Jalon + top _horaire passage'!A:A,A1284)+IF(W1284&lt;&gt;"",COUNTIF('Jalon + top _horaire passage'!A:A,W1284),0)+IF(X1284&lt;&gt;"",COUNTIF('Jalon + top _horaire passage'!A:A,X1284),0)+IF(Y1284&lt;&gt;"",COUNTIF('Jalon + top _horaire passage'!A:A,Y1284),0)+IF(AA1284&lt;&gt;"",COUNTIF('Jalon + top _horaire passage'!A:A,AA1284),0)+IF(AB1284&lt;&gt;"",COUNTIF('Jalon + top _horaire passage'!A:A,AB1284),0)+IF(AD1284&lt;&gt;"",COUNTIF('Jalon + top _horaire passage'!A:A,AD1284),0)</f>
        <v>0</v>
      </c>
    </row>
    <row r="1285" spans="1:44" x14ac:dyDescent="0.3">
      <c r="A1285" s="77" t="s">
        <v>6694</v>
      </c>
      <c r="B1285" s="159" t="s">
        <v>6695</v>
      </c>
      <c r="C1285" s="78" t="s">
        <v>40</v>
      </c>
      <c r="D1285" s="77" t="s">
        <v>362</v>
      </c>
      <c r="E1285" s="77" t="s">
        <v>6694</v>
      </c>
      <c r="F1285" s="77" t="s">
        <v>2228</v>
      </c>
      <c r="G1285" s="77" t="s">
        <v>639</v>
      </c>
      <c r="H1285" s="77" t="s">
        <v>44</v>
      </c>
      <c r="I1285" s="77" t="s">
        <v>39</v>
      </c>
      <c r="J1285" s="77" t="s">
        <v>19</v>
      </c>
      <c r="K1285" s="78" t="s">
        <v>18</v>
      </c>
      <c r="L1285" s="77" t="s">
        <v>98</v>
      </c>
      <c r="M1285" s="74" t="s">
        <v>12474</v>
      </c>
      <c r="N1285" s="74" t="s">
        <v>10986</v>
      </c>
      <c r="O1285" s="159"/>
      <c r="P1285" s="77"/>
      <c r="Q1285" s="77" t="s">
        <v>30</v>
      </c>
      <c r="R1285" s="77" t="s">
        <v>6694</v>
      </c>
      <c r="S1285" s="77"/>
      <c r="T1285" s="77"/>
      <c r="U1285" s="77" t="s">
        <v>11431</v>
      </c>
      <c r="V1285" s="74" t="s">
        <v>97</v>
      </c>
      <c r="W1285" s="100"/>
      <c r="X1285" s="99"/>
      <c r="Y1285" s="99"/>
      <c r="Z1285" s="100"/>
      <c r="AA1285" s="99" t="s">
        <v>6698</v>
      </c>
      <c r="AB1285" s="99"/>
      <c r="AC1285" s="100" t="s">
        <v>6696</v>
      </c>
      <c r="AD1285" s="100" t="s">
        <v>6697</v>
      </c>
      <c r="AE1285" s="83"/>
      <c r="AF1285" s="54"/>
      <c r="AG1285" s="78" t="s">
        <v>10997</v>
      </c>
      <c r="AH1285" s="77" t="s">
        <v>20</v>
      </c>
      <c r="AI1285" s="77" t="s">
        <v>21</v>
      </c>
      <c r="AJ1285" s="77" t="s">
        <v>46</v>
      </c>
      <c r="AK1285" s="77" t="s">
        <v>47</v>
      </c>
      <c r="AL1285" s="77" t="s">
        <v>48</v>
      </c>
      <c r="AM1285" s="77" t="s">
        <v>25</v>
      </c>
      <c r="AN1285" s="77" t="s">
        <v>49</v>
      </c>
      <c r="AO1285" s="77" t="s">
        <v>50</v>
      </c>
      <c r="AP1285" s="77" t="s">
        <v>51</v>
      </c>
      <c r="AQ1285" s="77"/>
      <c r="AR1285" s="79">
        <f>COUNTIF('Jalon + top _horaire passage'!A:A,A1285)+IF(W1285&lt;&gt;"",COUNTIF('Jalon + top _horaire passage'!A:A,W1285),0)+IF(X1285&lt;&gt;"",COUNTIF('Jalon + top _horaire passage'!A:A,X1285),0)+IF(Y1285&lt;&gt;"",COUNTIF('Jalon + top _horaire passage'!A:A,Y1285),0)+IF(AA1285&lt;&gt;"",COUNTIF('Jalon + top _horaire passage'!A:A,AA1285),0)+IF(AB1285&lt;&gt;"",COUNTIF('Jalon + top _horaire passage'!A:A,AB1285),0)+IF(AD1285&lt;&gt;"",COUNTIF('Jalon + top _horaire passage'!A:A,AD1285),0)</f>
        <v>0</v>
      </c>
    </row>
    <row r="1286" spans="1:44" x14ac:dyDescent="0.3">
      <c r="A1286" s="77" t="s">
        <v>6699</v>
      </c>
      <c r="B1286" s="159" t="s">
        <v>6700</v>
      </c>
      <c r="C1286" s="78" t="s">
        <v>353</v>
      </c>
      <c r="D1286" s="77" t="s">
        <v>42</v>
      </c>
      <c r="E1286" s="77" t="s">
        <v>6699</v>
      </c>
      <c r="F1286" s="77" t="s">
        <v>12361</v>
      </c>
      <c r="G1286" s="77" t="s">
        <v>1734</v>
      </c>
      <c r="H1286" s="77" t="s">
        <v>44</v>
      </c>
      <c r="I1286" s="77" t="s">
        <v>166</v>
      </c>
      <c r="J1286" s="77" t="s">
        <v>19</v>
      </c>
      <c r="K1286" s="78" t="s">
        <v>34</v>
      </c>
      <c r="L1286" s="77" t="s">
        <v>98</v>
      </c>
      <c r="M1286" s="74" t="s">
        <v>12475</v>
      </c>
      <c r="N1286" s="74" t="s">
        <v>12032</v>
      </c>
      <c r="O1286" s="159"/>
      <c r="P1286" s="77" t="s">
        <v>6701</v>
      </c>
      <c r="Q1286" s="77" t="s">
        <v>30</v>
      </c>
      <c r="R1286" s="77" t="s">
        <v>6699</v>
      </c>
      <c r="S1286" s="77"/>
      <c r="T1286" s="77"/>
      <c r="U1286" s="77" t="s">
        <v>11763</v>
      </c>
      <c r="V1286" s="74" t="s">
        <v>97</v>
      </c>
      <c r="W1286" s="100"/>
      <c r="X1286" s="99"/>
      <c r="Y1286" s="99"/>
      <c r="Z1286" s="100"/>
      <c r="AA1286" s="99" t="s">
        <v>6705</v>
      </c>
      <c r="AB1286" s="99"/>
      <c r="AC1286" s="100" t="s">
        <v>6703</v>
      </c>
      <c r="AD1286" s="100" t="s">
        <v>6704</v>
      </c>
      <c r="AE1286" s="83"/>
      <c r="AF1286" s="54"/>
      <c r="AG1286" s="78" t="s">
        <v>10997</v>
      </c>
      <c r="AH1286" s="77" t="s">
        <v>354</v>
      </c>
      <c r="AI1286" s="77" t="s">
        <v>355</v>
      </c>
      <c r="AJ1286" s="77" t="s">
        <v>356</v>
      </c>
      <c r="AK1286" s="77" t="s">
        <v>357</v>
      </c>
      <c r="AL1286" s="77" t="s">
        <v>358</v>
      </c>
      <c r="AM1286" s="77" t="s">
        <v>170</v>
      </c>
      <c r="AN1286" s="77" t="s">
        <v>359</v>
      </c>
      <c r="AO1286" s="77" t="s">
        <v>1739</v>
      </c>
      <c r="AP1286" s="77" t="s">
        <v>1740</v>
      </c>
      <c r="AQ1286" s="77"/>
      <c r="AR1286" s="79">
        <f>COUNTIF('Jalon + top _horaire passage'!A:A,A1286)+IF(W1286&lt;&gt;"",COUNTIF('Jalon + top _horaire passage'!A:A,W1286),0)+IF(X1286&lt;&gt;"",COUNTIF('Jalon + top _horaire passage'!A:A,X1286),0)+IF(Y1286&lt;&gt;"",COUNTIF('Jalon + top _horaire passage'!A:A,Y1286),0)+IF(AA1286&lt;&gt;"",COUNTIF('Jalon + top _horaire passage'!A:A,AA1286),0)+IF(AB1286&lt;&gt;"",COUNTIF('Jalon + top _horaire passage'!A:A,AB1286),0)+IF(AD1286&lt;&gt;"",COUNTIF('Jalon + top _horaire passage'!A:A,AD1286),0)</f>
        <v>0</v>
      </c>
    </row>
    <row r="1287" spans="1:44" x14ac:dyDescent="0.3">
      <c r="A1287" s="77" t="s">
        <v>6706</v>
      </c>
      <c r="B1287" s="159" t="s">
        <v>6700</v>
      </c>
      <c r="C1287" s="78" t="s">
        <v>59</v>
      </c>
      <c r="D1287" s="77" t="s">
        <v>42</v>
      </c>
      <c r="E1287" s="77" t="s">
        <v>6706</v>
      </c>
      <c r="F1287" s="77" t="s">
        <v>9792</v>
      </c>
      <c r="G1287" s="77" t="s">
        <v>12422</v>
      </c>
      <c r="H1287" s="77" t="s">
        <v>44</v>
      </c>
      <c r="I1287" s="77" t="s">
        <v>17</v>
      </c>
      <c r="J1287" s="77" t="s">
        <v>237</v>
      </c>
      <c r="K1287" s="78" t="s">
        <v>34</v>
      </c>
      <c r="L1287" s="77" t="s">
        <v>98</v>
      </c>
      <c r="M1287" s="74" t="s">
        <v>12473</v>
      </c>
      <c r="N1287" s="74" t="s">
        <v>13</v>
      </c>
      <c r="O1287" s="159"/>
      <c r="P1287" s="77" t="s">
        <v>6707</v>
      </c>
      <c r="Q1287" s="77" t="s">
        <v>30</v>
      </c>
      <c r="R1287" s="77" t="s">
        <v>6706</v>
      </c>
      <c r="S1287" s="77"/>
      <c r="T1287" s="77"/>
      <c r="U1287" s="77" t="s">
        <v>11603</v>
      </c>
      <c r="V1287" s="74" t="s">
        <v>97</v>
      </c>
      <c r="W1287" s="100"/>
      <c r="X1287" s="99"/>
      <c r="Y1287" s="99"/>
      <c r="Z1287" s="100"/>
      <c r="AA1287" s="99" t="s">
        <v>6710</v>
      </c>
      <c r="AB1287" s="99"/>
      <c r="AC1287" s="100" t="s">
        <v>6708</v>
      </c>
      <c r="AD1287" s="100" t="s">
        <v>6709</v>
      </c>
      <c r="AE1287" s="83"/>
      <c r="AF1287" s="54"/>
      <c r="AG1287" s="78" t="s">
        <v>10997</v>
      </c>
      <c r="AH1287" s="77" t="s">
        <v>20</v>
      </c>
      <c r="AI1287" s="77" t="s">
        <v>305</v>
      </c>
      <c r="AJ1287" s="77" t="s">
        <v>920</v>
      </c>
      <c r="AK1287" s="77" t="s">
        <v>921</v>
      </c>
      <c r="AL1287" s="77" t="s">
        <v>922</v>
      </c>
      <c r="AM1287" s="77" t="s">
        <v>25</v>
      </c>
      <c r="AN1287" s="77" t="s">
        <v>309</v>
      </c>
      <c r="AO1287" s="77" t="s">
        <v>923</v>
      </c>
      <c r="AP1287" s="77" t="s">
        <v>924</v>
      </c>
      <c r="AQ1287" s="77"/>
      <c r="AR1287" s="79">
        <f>COUNTIF('Jalon + top _horaire passage'!A:A,A1287)+IF(W1287&lt;&gt;"",COUNTIF('Jalon + top _horaire passage'!A:A,W1287),0)+IF(X1287&lt;&gt;"",COUNTIF('Jalon + top _horaire passage'!A:A,X1287),0)+IF(Y1287&lt;&gt;"",COUNTIF('Jalon + top _horaire passage'!A:A,Y1287),0)+IF(AA1287&lt;&gt;"",COUNTIF('Jalon + top _horaire passage'!A:A,AA1287),0)+IF(AB1287&lt;&gt;"",COUNTIF('Jalon + top _horaire passage'!A:A,AB1287),0)+IF(AD1287&lt;&gt;"",COUNTIF('Jalon + top _horaire passage'!A:A,AD1287),0)</f>
        <v>0</v>
      </c>
    </row>
    <row r="1288" spans="1:44" x14ac:dyDescent="0.3">
      <c r="A1288" s="77" t="s">
        <v>6712</v>
      </c>
      <c r="B1288" s="159" t="s">
        <v>6700</v>
      </c>
      <c r="C1288" s="78" t="s">
        <v>220</v>
      </c>
      <c r="D1288" s="77" t="s">
        <v>42</v>
      </c>
      <c r="E1288" s="77" t="s">
        <v>6711</v>
      </c>
      <c r="F1288" s="77" t="s">
        <v>12423</v>
      </c>
      <c r="G1288" s="77" t="s">
        <v>12424</v>
      </c>
      <c r="H1288" s="77" t="s">
        <v>44</v>
      </c>
      <c r="I1288" s="77" t="s">
        <v>221</v>
      </c>
      <c r="J1288" s="77" t="s">
        <v>237</v>
      </c>
      <c r="K1288" s="78" t="s">
        <v>34</v>
      </c>
      <c r="L1288" s="77" t="s">
        <v>98</v>
      </c>
      <c r="M1288" s="74" t="s">
        <v>12474</v>
      </c>
      <c r="N1288" s="74" t="s">
        <v>13</v>
      </c>
      <c r="O1288" s="159"/>
      <c r="P1288" s="77" t="s">
        <v>6713</v>
      </c>
      <c r="Q1288" s="77" t="s">
        <v>35</v>
      </c>
      <c r="R1288" s="77" t="s">
        <v>6712</v>
      </c>
      <c r="S1288" s="77"/>
      <c r="T1288" s="77" t="s">
        <v>9241</v>
      </c>
      <c r="U1288" s="77" t="s">
        <v>6711</v>
      </c>
      <c r="V1288" s="74" t="s">
        <v>216</v>
      </c>
      <c r="W1288" s="100"/>
      <c r="X1288" s="99"/>
      <c r="Y1288" s="99"/>
      <c r="Z1288" s="100"/>
      <c r="AA1288" s="99" t="s">
        <v>6716</v>
      </c>
      <c r="AB1288" s="99"/>
      <c r="AC1288" s="100" t="s">
        <v>6714</v>
      </c>
      <c r="AD1288" s="100" t="s">
        <v>6715</v>
      </c>
      <c r="AE1288" s="83"/>
      <c r="AF1288" s="54"/>
      <c r="AG1288" s="78" t="s">
        <v>12307</v>
      </c>
      <c r="AH1288" s="77" t="s">
        <v>1341</v>
      </c>
      <c r="AI1288" s="77" t="s">
        <v>1342</v>
      </c>
      <c r="AJ1288" s="77" t="s">
        <v>1342</v>
      </c>
      <c r="AK1288" s="77" t="s">
        <v>1343</v>
      </c>
      <c r="AL1288" s="77" t="s">
        <v>1344</v>
      </c>
      <c r="AM1288" s="77" t="s">
        <v>227</v>
      </c>
      <c r="AN1288" s="77" t="s">
        <v>228</v>
      </c>
      <c r="AO1288" s="77" t="s">
        <v>225</v>
      </c>
      <c r="AP1288" s="77" t="s">
        <v>1621</v>
      </c>
      <c r="AQ1288" s="77"/>
      <c r="AR1288" s="79">
        <f>COUNTIF('Jalon + top _horaire passage'!A:A,A1288)+IF(W1288&lt;&gt;"",COUNTIF('Jalon + top _horaire passage'!A:A,W1288),0)+IF(X1288&lt;&gt;"",COUNTIF('Jalon + top _horaire passage'!A:A,X1288),0)+IF(Y1288&lt;&gt;"",COUNTIF('Jalon + top _horaire passage'!A:A,Y1288),0)+IF(AA1288&lt;&gt;"",COUNTIF('Jalon + top _horaire passage'!A:A,AA1288),0)+IF(AB1288&lt;&gt;"",COUNTIF('Jalon + top _horaire passage'!A:A,AB1288),0)+IF(AD1288&lt;&gt;"",COUNTIF('Jalon + top _horaire passage'!A:A,AD1288),0)</f>
        <v>0</v>
      </c>
    </row>
    <row r="1289" spans="1:44" x14ac:dyDescent="0.3">
      <c r="A1289" s="77" t="s">
        <v>6717</v>
      </c>
      <c r="B1289" s="159" t="s">
        <v>6700</v>
      </c>
      <c r="C1289" s="78" t="s">
        <v>220</v>
      </c>
      <c r="D1289" s="77" t="s">
        <v>42</v>
      </c>
      <c r="E1289" s="77" t="s">
        <v>6711</v>
      </c>
      <c r="F1289" s="77" t="s">
        <v>12423</v>
      </c>
      <c r="G1289" s="77" t="s">
        <v>12424</v>
      </c>
      <c r="H1289" s="77" t="s">
        <v>44</v>
      </c>
      <c r="I1289" s="77" t="s">
        <v>221</v>
      </c>
      <c r="J1289" s="77" t="s">
        <v>571</v>
      </c>
      <c r="K1289" s="78" t="s">
        <v>34</v>
      </c>
      <c r="L1289" s="77" t="s">
        <v>98</v>
      </c>
      <c r="M1289" s="74" t="s">
        <v>12474</v>
      </c>
      <c r="N1289" s="74" t="s">
        <v>13</v>
      </c>
      <c r="O1289" s="159"/>
      <c r="P1289" s="77" t="s">
        <v>6718</v>
      </c>
      <c r="Q1289" s="77" t="s">
        <v>35</v>
      </c>
      <c r="R1289" s="77" t="s">
        <v>6717</v>
      </c>
      <c r="S1289" s="77"/>
      <c r="T1289" s="77" t="s">
        <v>9241</v>
      </c>
      <c r="U1289" s="77" t="s">
        <v>6711</v>
      </c>
      <c r="V1289" s="74" t="s">
        <v>216</v>
      </c>
      <c r="W1289" s="100"/>
      <c r="X1289" s="99"/>
      <c r="Y1289" s="99"/>
      <c r="Z1289" s="100"/>
      <c r="AA1289" s="99" t="s">
        <v>6716</v>
      </c>
      <c r="AB1289" s="99"/>
      <c r="AC1289" s="100" t="s">
        <v>6719</v>
      </c>
      <c r="AD1289" s="100" t="s">
        <v>6720</v>
      </c>
      <c r="AE1289" s="83"/>
      <c r="AF1289" s="54"/>
      <c r="AG1289" s="78" t="s">
        <v>12307</v>
      </c>
      <c r="AH1289" s="77" t="s">
        <v>1341</v>
      </c>
      <c r="AI1289" s="77" t="s">
        <v>1342</v>
      </c>
      <c r="AJ1289" s="77" t="s">
        <v>1342</v>
      </c>
      <c r="AK1289" s="77" t="s">
        <v>1343</v>
      </c>
      <c r="AL1289" s="77" t="s">
        <v>1344</v>
      </c>
      <c r="AM1289" s="77" t="s">
        <v>227</v>
      </c>
      <c r="AN1289" s="77" t="s">
        <v>228</v>
      </c>
      <c r="AO1289" s="77" t="s">
        <v>225</v>
      </c>
      <c r="AP1289" s="77" t="s">
        <v>1621</v>
      </c>
      <c r="AQ1289" s="77"/>
      <c r="AR1289" s="79">
        <f>COUNTIF('Jalon + top _horaire passage'!A:A,A1289)+IF(W1289&lt;&gt;"",COUNTIF('Jalon + top _horaire passage'!A:A,W1289),0)+IF(X1289&lt;&gt;"",COUNTIF('Jalon + top _horaire passage'!A:A,X1289),0)+IF(Y1289&lt;&gt;"",COUNTIF('Jalon + top _horaire passage'!A:A,Y1289),0)+IF(AA1289&lt;&gt;"",COUNTIF('Jalon + top _horaire passage'!A:A,AA1289),0)+IF(AB1289&lt;&gt;"",COUNTIF('Jalon + top _horaire passage'!A:A,AB1289),0)+IF(AD1289&lt;&gt;"",COUNTIF('Jalon + top _horaire passage'!A:A,AD1289),0)</f>
        <v>0</v>
      </c>
    </row>
    <row r="1290" spans="1:44" x14ac:dyDescent="0.3">
      <c r="A1290" s="77" t="s">
        <v>6722</v>
      </c>
      <c r="B1290" s="159" t="s">
        <v>12</v>
      </c>
      <c r="C1290" s="78" t="s">
        <v>40</v>
      </c>
      <c r="D1290" s="77" t="s">
        <v>9</v>
      </c>
      <c r="E1290" s="77" t="s">
        <v>6721</v>
      </c>
      <c r="F1290" s="77" t="s">
        <v>1574</v>
      </c>
      <c r="G1290" s="77" t="s">
        <v>1574</v>
      </c>
      <c r="H1290" s="77" t="s">
        <v>44</v>
      </c>
      <c r="I1290" s="77" t="s">
        <v>39</v>
      </c>
      <c r="J1290" s="77" t="s">
        <v>19</v>
      </c>
      <c r="K1290" s="78" t="s">
        <v>18</v>
      </c>
      <c r="L1290" s="77" t="s">
        <v>15</v>
      </c>
      <c r="M1290" s="74" t="s">
        <v>12473</v>
      </c>
      <c r="N1290" s="74" t="s">
        <v>10986</v>
      </c>
      <c r="O1290" s="159"/>
      <c r="P1290" s="77"/>
      <c r="Q1290" s="77" t="s">
        <v>35</v>
      </c>
      <c r="R1290" s="77" t="s">
        <v>6722</v>
      </c>
      <c r="S1290" s="77"/>
      <c r="T1290" s="77"/>
      <c r="U1290" s="77" t="s">
        <v>6721</v>
      </c>
      <c r="V1290" s="74" t="s">
        <v>216</v>
      </c>
      <c r="W1290" s="100"/>
      <c r="X1290" s="99"/>
      <c r="Y1290" s="99"/>
      <c r="Z1290" s="100"/>
      <c r="AA1290" s="99" t="s">
        <v>6725</v>
      </c>
      <c r="AB1290" s="99"/>
      <c r="AC1290" s="100" t="s">
        <v>6723</v>
      </c>
      <c r="AD1290" s="100" t="s">
        <v>6724</v>
      </c>
      <c r="AE1290" s="83"/>
      <c r="AF1290" s="54"/>
      <c r="AG1290" s="78" t="s">
        <v>12307</v>
      </c>
      <c r="AH1290" s="77" t="s">
        <v>20</v>
      </c>
      <c r="AI1290" s="77" t="s">
        <v>21</v>
      </c>
      <c r="AJ1290" s="77" t="s">
        <v>46</v>
      </c>
      <c r="AK1290" s="77" t="s">
        <v>1580</v>
      </c>
      <c r="AL1290" s="77" t="s">
        <v>1581</v>
      </c>
      <c r="AM1290" s="77" t="s">
        <v>25</v>
      </c>
      <c r="AN1290" s="77" t="s">
        <v>49</v>
      </c>
      <c r="AO1290" s="77" t="s">
        <v>1582</v>
      </c>
      <c r="AP1290" s="77" t="s">
        <v>1583</v>
      </c>
      <c r="AQ1290" s="77"/>
      <c r="AR1290" s="79">
        <f>COUNTIF('Jalon + top _horaire passage'!A:A,A1290)+IF(W1290&lt;&gt;"",COUNTIF('Jalon + top _horaire passage'!A:A,W1290),0)+IF(X1290&lt;&gt;"",COUNTIF('Jalon + top _horaire passage'!A:A,X1290),0)+IF(Y1290&lt;&gt;"",COUNTIF('Jalon + top _horaire passage'!A:A,Y1290),0)+IF(AA1290&lt;&gt;"",COUNTIF('Jalon + top _horaire passage'!A:A,AA1290),0)+IF(AB1290&lt;&gt;"",COUNTIF('Jalon + top _horaire passage'!A:A,AB1290),0)+IF(AD1290&lt;&gt;"",COUNTIF('Jalon + top _horaire passage'!A:A,AD1290),0)</f>
        <v>0</v>
      </c>
    </row>
    <row r="1291" spans="1:44" x14ac:dyDescent="0.3">
      <c r="A1291" s="77" t="s">
        <v>6727</v>
      </c>
      <c r="B1291" s="159" t="s">
        <v>12</v>
      </c>
      <c r="C1291" s="78" t="s">
        <v>40</v>
      </c>
      <c r="D1291" s="77" t="s">
        <v>9</v>
      </c>
      <c r="E1291" s="77" t="s">
        <v>6726</v>
      </c>
      <c r="F1291" s="77" t="s">
        <v>1574</v>
      </c>
      <c r="G1291" s="77" t="s">
        <v>1574</v>
      </c>
      <c r="H1291" s="77" t="s">
        <v>44</v>
      </c>
      <c r="I1291" s="77" t="s">
        <v>39</v>
      </c>
      <c r="J1291" s="77" t="s">
        <v>19</v>
      </c>
      <c r="K1291" s="78" t="s">
        <v>18</v>
      </c>
      <c r="L1291" s="77" t="s">
        <v>15</v>
      </c>
      <c r="M1291" s="74" t="s">
        <v>12473</v>
      </c>
      <c r="N1291" s="74" t="s">
        <v>10986</v>
      </c>
      <c r="O1291" s="159"/>
      <c r="P1291" s="77" t="s">
        <v>6728</v>
      </c>
      <c r="Q1291" s="77" t="s">
        <v>35</v>
      </c>
      <c r="R1291" s="77" t="s">
        <v>6727</v>
      </c>
      <c r="S1291" s="77"/>
      <c r="T1291" s="77"/>
      <c r="U1291" s="77" t="s">
        <v>6726</v>
      </c>
      <c r="V1291" s="74" t="s">
        <v>216</v>
      </c>
      <c r="W1291" s="100"/>
      <c r="X1291" s="99"/>
      <c r="Y1291" s="99"/>
      <c r="Z1291" s="100"/>
      <c r="AA1291" s="99" t="s">
        <v>6731</v>
      </c>
      <c r="AB1291" s="99"/>
      <c r="AC1291" s="100" t="s">
        <v>6729</v>
      </c>
      <c r="AD1291" s="100" t="s">
        <v>6730</v>
      </c>
      <c r="AE1291" s="83"/>
      <c r="AF1291" s="54"/>
      <c r="AG1291" s="78" t="s">
        <v>12307</v>
      </c>
      <c r="AH1291" s="77" t="s">
        <v>20</v>
      </c>
      <c r="AI1291" s="77" t="s">
        <v>21</v>
      </c>
      <c r="AJ1291" s="77" t="s">
        <v>46</v>
      </c>
      <c r="AK1291" s="77" t="s">
        <v>1580</v>
      </c>
      <c r="AL1291" s="77" t="s">
        <v>1581</v>
      </c>
      <c r="AM1291" s="77" t="s">
        <v>25</v>
      </c>
      <c r="AN1291" s="77" t="s">
        <v>49</v>
      </c>
      <c r="AO1291" s="77" t="s">
        <v>1582</v>
      </c>
      <c r="AP1291" s="77" t="s">
        <v>1583</v>
      </c>
      <c r="AQ1291" s="77"/>
      <c r="AR1291" s="79">
        <f>COUNTIF('Jalon + top _horaire passage'!A:A,A1291)+IF(W1291&lt;&gt;"",COUNTIF('Jalon + top _horaire passage'!A:A,W1291),0)+IF(X1291&lt;&gt;"",COUNTIF('Jalon + top _horaire passage'!A:A,X1291),0)+IF(Y1291&lt;&gt;"",COUNTIF('Jalon + top _horaire passage'!A:A,Y1291),0)+IF(AA1291&lt;&gt;"",COUNTIF('Jalon + top _horaire passage'!A:A,AA1291),0)+IF(AB1291&lt;&gt;"",COUNTIF('Jalon + top _horaire passage'!A:A,AB1291),0)+IF(AD1291&lt;&gt;"",COUNTIF('Jalon + top _horaire passage'!A:A,AD1291),0)</f>
        <v>0</v>
      </c>
    </row>
    <row r="1292" spans="1:44" x14ac:dyDescent="0.3">
      <c r="A1292" s="77" t="s">
        <v>6732</v>
      </c>
      <c r="B1292" s="159" t="s">
        <v>12</v>
      </c>
      <c r="C1292" s="78" t="s">
        <v>199</v>
      </c>
      <c r="D1292" s="77" t="s">
        <v>42</v>
      </c>
      <c r="E1292" s="77" t="s">
        <v>6732</v>
      </c>
      <c r="F1292" s="77" t="s">
        <v>4810</v>
      </c>
      <c r="G1292" s="77" t="s">
        <v>1101</v>
      </c>
      <c r="H1292" s="77" t="s">
        <v>44</v>
      </c>
      <c r="I1292" s="77" t="s">
        <v>17</v>
      </c>
      <c r="J1292" s="77" t="s">
        <v>19</v>
      </c>
      <c r="K1292" s="78" t="s">
        <v>34</v>
      </c>
      <c r="L1292" s="77" t="s">
        <v>15</v>
      </c>
      <c r="M1292" s="74" t="s">
        <v>12473</v>
      </c>
      <c r="N1292" s="74" t="s">
        <v>13</v>
      </c>
      <c r="O1292" s="159" t="s">
        <v>12470</v>
      </c>
      <c r="P1292" s="77" t="s">
        <v>6733</v>
      </c>
      <c r="Q1292" s="77" t="s">
        <v>35</v>
      </c>
      <c r="R1292" s="77" t="s">
        <v>6732</v>
      </c>
      <c r="S1292" s="77"/>
      <c r="T1292" s="77"/>
      <c r="U1292" s="77" t="s">
        <v>6732</v>
      </c>
      <c r="V1292" s="74" t="s">
        <v>431</v>
      </c>
      <c r="W1292" s="100"/>
      <c r="X1292" s="99"/>
      <c r="Y1292" s="99"/>
      <c r="Z1292" s="100"/>
      <c r="AA1292" s="99"/>
      <c r="AB1292" s="99"/>
      <c r="AC1292" s="100" t="s">
        <v>6732</v>
      </c>
      <c r="AD1292" s="100" t="s">
        <v>6734</v>
      </c>
      <c r="AE1292" s="83"/>
      <c r="AF1292" s="54"/>
      <c r="AG1292" s="78" t="s">
        <v>10996</v>
      </c>
      <c r="AH1292" s="77" t="s">
        <v>20</v>
      </c>
      <c r="AI1292" s="77" t="s">
        <v>21</v>
      </c>
      <c r="AJ1292" s="77" t="s">
        <v>22</v>
      </c>
      <c r="AK1292" s="77" t="s">
        <v>23</v>
      </c>
      <c r="AL1292" s="77" t="s">
        <v>1106</v>
      </c>
      <c r="AM1292" s="77" t="s">
        <v>25</v>
      </c>
      <c r="AN1292" s="77" t="s">
        <v>202</v>
      </c>
      <c r="AO1292" s="77" t="s">
        <v>1107</v>
      </c>
      <c r="AP1292" s="77" t="s">
        <v>1108</v>
      </c>
      <c r="AQ1292" s="77"/>
      <c r="AR1292" s="79">
        <f>COUNTIF('Jalon + top _horaire passage'!A:A,A1292)+IF(W1292&lt;&gt;"",COUNTIF('Jalon + top _horaire passage'!A:A,W1292),0)+IF(X1292&lt;&gt;"",COUNTIF('Jalon + top _horaire passage'!A:A,X1292),0)+IF(Y1292&lt;&gt;"",COUNTIF('Jalon + top _horaire passage'!A:A,Y1292),0)+IF(AA1292&lt;&gt;"",COUNTIF('Jalon + top _horaire passage'!A:A,AA1292),0)+IF(AB1292&lt;&gt;"",COUNTIF('Jalon + top _horaire passage'!A:A,AB1292),0)+IF(AD1292&lt;&gt;"",COUNTIF('Jalon + top _horaire passage'!A:A,AD1292),0)</f>
        <v>0</v>
      </c>
    </row>
    <row r="1293" spans="1:44" x14ac:dyDescent="0.3">
      <c r="A1293" s="77" t="s">
        <v>6736</v>
      </c>
      <c r="B1293" s="159" t="s">
        <v>6737</v>
      </c>
      <c r="C1293" s="78" t="s">
        <v>59</v>
      </c>
      <c r="D1293" s="77" t="s">
        <v>42</v>
      </c>
      <c r="E1293" s="77" t="s">
        <v>6735</v>
      </c>
      <c r="F1293" s="77" t="s">
        <v>1769</v>
      </c>
      <c r="G1293" s="77" t="s">
        <v>12364</v>
      </c>
      <c r="H1293" s="77" t="s">
        <v>44</v>
      </c>
      <c r="I1293" s="77" t="s">
        <v>17</v>
      </c>
      <c r="J1293" s="77" t="s">
        <v>237</v>
      </c>
      <c r="K1293" s="78" t="s">
        <v>34</v>
      </c>
      <c r="L1293" s="77" t="s">
        <v>98</v>
      </c>
      <c r="M1293" s="74" t="s">
        <v>12473</v>
      </c>
      <c r="N1293" s="74" t="s">
        <v>13</v>
      </c>
      <c r="O1293" s="159"/>
      <c r="P1293" s="77" t="s">
        <v>6738</v>
      </c>
      <c r="Q1293" s="77" t="s">
        <v>30</v>
      </c>
      <c r="R1293" s="77" t="s">
        <v>6736</v>
      </c>
      <c r="S1293" s="77"/>
      <c r="T1293" s="77"/>
      <c r="U1293" s="77" t="s">
        <v>11519</v>
      </c>
      <c r="V1293" s="74" t="s">
        <v>97</v>
      </c>
      <c r="W1293" s="100"/>
      <c r="X1293" s="99"/>
      <c r="Y1293" s="99"/>
      <c r="Z1293" s="100"/>
      <c r="AA1293" s="99" t="s">
        <v>6741</v>
      </c>
      <c r="AB1293" s="99"/>
      <c r="AC1293" s="100" t="s">
        <v>6739</v>
      </c>
      <c r="AD1293" s="100" t="s">
        <v>6740</v>
      </c>
      <c r="AE1293" s="83"/>
      <c r="AF1293" s="54"/>
      <c r="AG1293" s="78" t="s">
        <v>10997</v>
      </c>
      <c r="AH1293" s="77" t="s">
        <v>20</v>
      </c>
      <c r="AI1293" s="77" t="s">
        <v>305</v>
      </c>
      <c r="AJ1293" s="77" t="s">
        <v>920</v>
      </c>
      <c r="AK1293" s="77" t="s">
        <v>1775</v>
      </c>
      <c r="AL1293" s="77" t="s">
        <v>1776</v>
      </c>
      <c r="AM1293" s="77" t="s">
        <v>25</v>
      </c>
      <c r="AN1293" s="77" t="s">
        <v>309</v>
      </c>
      <c r="AO1293" s="77" t="s">
        <v>1777</v>
      </c>
      <c r="AP1293" s="77" t="s">
        <v>1778</v>
      </c>
      <c r="AQ1293" s="77"/>
      <c r="AR1293" s="79">
        <f>COUNTIF('Jalon + top _horaire passage'!A:A,A1293)+IF(W1293&lt;&gt;"",COUNTIF('Jalon + top _horaire passage'!A:A,W1293),0)+IF(X1293&lt;&gt;"",COUNTIF('Jalon + top _horaire passage'!A:A,X1293),0)+IF(Y1293&lt;&gt;"",COUNTIF('Jalon + top _horaire passage'!A:A,Y1293),0)+IF(AA1293&lt;&gt;"",COUNTIF('Jalon + top _horaire passage'!A:A,AA1293),0)+IF(AB1293&lt;&gt;"",COUNTIF('Jalon + top _horaire passage'!A:A,AB1293),0)+IF(AD1293&lt;&gt;"",COUNTIF('Jalon + top _horaire passage'!A:A,AD1293),0)</f>
        <v>0</v>
      </c>
    </row>
    <row r="1294" spans="1:44" x14ac:dyDescent="0.3">
      <c r="A1294" s="77" t="s">
        <v>6742</v>
      </c>
      <c r="B1294" s="159" t="s">
        <v>12</v>
      </c>
      <c r="C1294" s="78" t="s">
        <v>101</v>
      </c>
      <c r="D1294" s="77" t="s">
        <v>42</v>
      </c>
      <c r="E1294" s="77" t="s">
        <v>6742</v>
      </c>
      <c r="F1294" s="77" t="s">
        <v>12396</v>
      </c>
      <c r="G1294" s="77" t="s">
        <v>3517</v>
      </c>
      <c r="H1294" s="77" t="s">
        <v>44</v>
      </c>
      <c r="I1294" s="77" t="s">
        <v>39</v>
      </c>
      <c r="J1294" s="77" t="s">
        <v>571</v>
      </c>
      <c r="K1294" s="78" t="s">
        <v>34</v>
      </c>
      <c r="L1294" s="77" t="s">
        <v>98</v>
      </c>
      <c r="M1294" s="74" t="s">
        <v>12473</v>
      </c>
      <c r="N1294" s="74" t="s">
        <v>13</v>
      </c>
      <c r="O1294" s="159" t="s">
        <v>12470</v>
      </c>
      <c r="P1294" s="77" t="s">
        <v>6743</v>
      </c>
      <c r="Q1294" s="77" t="s">
        <v>35</v>
      </c>
      <c r="R1294" s="77" t="s">
        <v>6742</v>
      </c>
      <c r="S1294" s="77"/>
      <c r="T1294" s="77" t="s">
        <v>9241</v>
      </c>
      <c r="U1294" s="77" t="s">
        <v>9241</v>
      </c>
      <c r="V1294" s="74" t="s">
        <v>216</v>
      </c>
      <c r="W1294" s="100"/>
      <c r="X1294" s="99"/>
      <c r="Y1294" s="99"/>
      <c r="Z1294" s="100"/>
      <c r="AA1294" s="99"/>
      <c r="AB1294" s="99"/>
      <c r="AC1294" s="100" t="s">
        <v>6742</v>
      </c>
      <c r="AD1294" s="100" t="s">
        <v>6744</v>
      </c>
      <c r="AE1294" s="83"/>
      <c r="AF1294" s="54"/>
      <c r="AG1294" s="78" t="s">
        <v>12307</v>
      </c>
      <c r="AH1294" s="77" t="s">
        <v>20</v>
      </c>
      <c r="AI1294" s="77" t="s">
        <v>102</v>
      </c>
      <c r="AJ1294" s="77" t="s">
        <v>2486</v>
      </c>
      <c r="AK1294" s="77" t="s">
        <v>2582</v>
      </c>
      <c r="AL1294" s="77" t="s">
        <v>2583</v>
      </c>
      <c r="AM1294" s="77" t="s">
        <v>25</v>
      </c>
      <c r="AN1294" s="77" t="s">
        <v>106</v>
      </c>
      <c r="AO1294" s="77" t="s">
        <v>107</v>
      </c>
      <c r="AP1294" s="77" t="s">
        <v>108</v>
      </c>
      <c r="AQ1294" s="77"/>
      <c r="AR1294" s="79">
        <f>COUNTIF('Jalon + top _horaire passage'!A:A,A1294)+IF(W1294&lt;&gt;"",COUNTIF('Jalon + top _horaire passage'!A:A,W1294),0)+IF(X1294&lt;&gt;"",COUNTIF('Jalon + top _horaire passage'!A:A,X1294),0)+IF(Y1294&lt;&gt;"",COUNTIF('Jalon + top _horaire passage'!A:A,Y1294),0)+IF(AA1294&lt;&gt;"",COUNTIF('Jalon + top _horaire passage'!A:A,AA1294),0)+IF(AB1294&lt;&gt;"",COUNTIF('Jalon + top _horaire passage'!A:A,AB1294),0)+IF(AD1294&lt;&gt;"",COUNTIF('Jalon + top _horaire passage'!A:A,AD1294),0)</f>
        <v>0</v>
      </c>
    </row>
    <row r="1295" spans="1:44" x14ac:dyDescent="0.3">
      <c r="A1295" s="77" t="s">
        <v>6745</v>
      </c>
      <c r="B1295" s="159" t="s">
        <v>12</v>
      </c>
      <c r="C1295" s="78" t="s">
        <v>101</v>
      </c>
      <c r="D1295" s="77" t="s">
        <v>42</v>
      </c>
      <c r="E1295" s="77" t="s">
        <v>6745</v>
      </c>
      <c r="F1295" s="77" t="s">
        <v>12396</v>
      </c>
      <c r="G1295" s="77" t="s">
        <v>3517</v>
      </c>
      <c r="H1295" s="77" t="s">
        <v>44</v>
      </c>
      <c r="I1295" s="77" t="s">
        <v>39</v>
      </c>
      <c r="J1295" s="77" t="s">
        <v>19</v>
      </c>
      <c r="K1295" s="78" t="s">
        <v>34</v>
      </c>
      <c r="L1295" s="77" t="s">
        <v>98</v>
      </c>
      <c r="M1295" s="74" t="s">
        <v>12473</v>
      </c>
      <c r="N1295" s="74" t="s">
        <v>13</v>
      </c>
      <c r="O1295" s="159" t="s">
        <v>12470</v>
      </c>
      <c r="P1295" s="77" t="s">
        <v>6746</v>
      </c>
      <c r="Q1295" s="77" t="s">
        <v>35</v>
      </c>
      <c r="R1295" s="77" t="s">
        <v>6745</v>
      </c>
      <c r="S1295" s="77"/>
      <c r="T1295" s="77" t="s">
        <v>9241</v>
      </c>
      <c r="U1295" s="77" t="s">
        <v>9241</v>
      </c>
      <c r="V1295" s="74" t="s">
        <v>231</v>
      </c>
      <c r="W1295" s="100"/>
      <c r="X1295" s="99"/>
      <c r="Y1295" s="99"/>
      <c r="Z1295" s="100"/>
      <c r="AA1295" s="99"/>
      <c r="AB1295" s="99"/>
      <c r="AC1295" s="100" t="s">
        <v>6745</v>
      </c>
      <c r="AD1295" s="100" t="s">
        <v>6747</v>
      </c>
      <c r="AE1295" s="83"/>
      <c r="AF1295" s="54"/>
      <c r="AG1295" s="78" t="s">
        <v>10992</v>
      </c>
      <c r="AH1295" s="77" t="s">
        <v>20</v>
      </c>
      <c r="AI1295" s="77" t="s">
        <v>102</v>
      </c>
      <c r="AJ1295" s="77" t="s">
        <v>2486</v>
      </c>
      <c r="AK1295" s="77" t="s">
        <v>2582</v>
      </c>
      <c r="AL1295" s="77" t="s">
        <v>2583</v>
      </c>
      <c r="AM1295" s="77" t="s">
        <v>25</v>
      </c>
      <c r="AN1295" s="77" t="s">
        <v>106</v>
      </c>
      <c r="AO1295" s="77" t="s">
        <v>107</v>
      </c>
      <c r="AP1295" s="77" t="s">
        <v>108</v>
      </c>
      <c r="AQ1295" s="77"/>
      <c r="AR1295" s="79">
        <f>COUNTIF('Jalon + top _horaire passage'!A:A,A1295)+IF(W1295&lt;&gt;"",COUNTIF('Jalon + top _horaire passage'!A:A,W1295),0)+IF(X1295&lt;&gt;"",COUNTIF('Jalon + top _horaire passage'!A:A,X1295),0)+IF(Y1295&lt;&gt;"",COUNTIF('Jalon + top _horaire passage'!A:A,Y1295),0)+IF(AA1295&lt;&gt;"",COUNTIF('Jalon + top _horaire passage'!A:A,AA1295),0)+IF(AB1295&lt;&gt;"",COUNTIF('Jalon + top _horaire passage'!A:A,AB1295),0)+IF(AD1295&lt;&gt;"",COUNTIF('Jalon + top _horaire passage'!A:A,AD1295),0)</f>
        <v>0</v>
      </c>
    </row>
    <row r="1296" spans="1:44" x14ac:dyDescent="0.3">
      <c r="A1296" s="77" t="s">
        <v>6748</v>
      </c>
      <c r="B1296" s="159" t="s">
        <v>12</v>
      </c>
      <c r="C1296" s="78" t="s">
        <v>101</v>
      </c>
      <c r="D1296" s="77" t="s">
        <v>42</v>
      </c>
      <c r="E1296" s="77" t="s">
        <v>6748</v>
      </c>
      <c r="F1296" s="77" t="s">
        <v>12397</v>
      </c>
      <c r="G1296" s="77" t="s">
        <v>3523</v>
      </c>
      <c r="H1296" s="77" t="s">
        <v>44</v>
      </c>
      <c r="I1296" s="77" t="s">
        <v>39</v>
      </c>
      <c r="J1296" s="77" t="s">
        <v>571</v>
      </c>
      <c r="K1296" s="78" t="s">
        <v>34</v>
      </c>
      <c r="L1296" s="77" t="s">
        <v>98</v>
      </c>
      <c r="M1296" s="74" t="s">
        <v>12473</v>
      </c>
      <c r="N1296" s="74" t="s">
        <v>13</v>
      </c>
      <c r="O1296" s="159" t="s">
        <v>12470</v>
      </c>
      <c r="P1296" s="77" t="s">
        <v>6743</v>
      </c>
      <c r="Q1296" s="77" t="s">
        <v>35</v>
      </c>
      <c r="R1296" s="77" t="s">
        <v>6748</v>
      </c>
      <c r="S1296" s="77"/>
      <c r="T1296" s="77" t="s">
        <v>9241</v>
      </c>
      <c r="U1296" s="77" t="s">
        <v>9241</v>
      </c>
      <c r="V1296" s="74" t="s">
        <v>216</v>
      </c>
      <c r="W1296" s="100"/>
      <c r="X1296" s="99"/>
      <c r="Y1296" s="99"/>
      <c r="Z1296" s="100"/>
      <c r="AA1296" s="99"/>
      <c r="AB1296" s="99"/>
      <c r="AC1296" s="100" t="s">
        <v>6748</v>
      </c>
      <c r="AD1296" s="100" t="s">
        <v>6749</v>
      </c>
      <c r="AE1296" s="83"/>
      <c r="AF1296" s="54"/>
      <c r="AG1296" s="78" t="s">
        <v>12307</v>
      </c>
      <c r="AH1296" s="77" t="s">
        <v>20</v>
      </c>
      <c r="AI1296" s="77" t="s">
        <v>102</v>
      </c>
      <c r="AJ1296" s="77" t="s">
        <v>2486</v>
      </c>
      <c r="AK1296" s="77" t="s">
        <v>2582</v>
      </c>
      <c r="AL1296" s="77" t="s">
        <v>2583</v>
      </c>
      <c r="AM1296" s="77" t="s">
        <v>25</v>
      </c>
      <c r="AN1296" s="77" t="s">
        <v>106</v>
      </c>
      <c r="AO1296" s="77" t="s">
        <v>107</v>
      </c>
      <c r="AP1296" s="77" t="s">
        <v>108</v>
      </c>
      <c r="AQ1296" s="77"/>
      <c r="AR1296" s="79">
        <f>COUNTIF('Jalon + top _horaire passage'!A:A,A1296)+IF(W1296&lt;&gt;"",COUNTIF('Jalon + top _horaire passage'!A:A,W1296),0)+IF(X1296&lt;&gt;"",COUNTIF('Jalon + top _horaire passage'!A:A,X1296),0)+IF(Y1296&lt;&gt;"",COUNTIF('Jalon + top _horaire passage'!A:A,Y1296),0)+IF(AA1296&lt;&gt;"",COUNTIF('Jalon + top _horaire passage'!A:A,AA1296),0)+IF(AB1296&lt;&gt;"",COUNTIF('Jalon + top _horaire passage'!A:A,AB1296),0)+IF(AD1296&lt;&gt;"",COUNTIF('Jalon + top _horaire passage'!A:A,AD1296),0)</f>
        <v>0</v>
      </c>
    </row>
    <row r="1297" spans="1:44" x14ac:dyDescent="0.3">
      <c r="A1297" s="77" t="s">
        <v>6750</v>
      </c>
      <c r="B1297" s="159" t="s">
        <v>12</v>
      </c>
      <c r="C1297" s="78" t="s">
        <v>101</v>
      </c>
      <c r="D1297" s="77" t="s">
        <v>42</v>
      </c>
      <c r="E1297" s="77" t="s">
        <v>6750</v>
      </c>
      <c r="F1297" s="77" t="s">
        <v>12397</v>
      </c>
      <c r="G1297" s="77" t="s">
        <v>3523</v>
      </c>
      <c r="H1297" s="77" t="s">
        <v>44</v>
      </c>
      <c r="I1297" s="77" t="s">
        <v>39</v>
      </c>
      <c r="J1297" s="77" t="s">
        <v>571</v>
      </c>
      <c r="K1297" s="78" t="s">
        <v>34</v>
      </c>
      <c r="L1297" s="77" t="s">
        <v>98</v>
      </c>
      <c r="M1297" s="74" t="s">
        <v>12473</v>
      </c>
      <c r="N1297" s="74" t="s">
        <v>13</v>
      </c>
      <c r="O1297" s="159" t="s">
        <v>12470</v>
      </c>
      <c r="P1297" s="77" t="s">
        <v>6743</v>
      </c>
      <c r="Q1297" s="77" t="s">
        <v>35</v>
      </c>
      <c r="R1297" s="77" t="s">
        <v>6750</v>
      </c>
      <c r="S1297" s="77"/>
      <c r="T1297" s="77" t="s">
        <v>9241</v>
      </c>
      <c r="U1297" s="77" t="s">
        <v>9241</v>
      </c>
      <c r="V1297" s="74" t="s">
        <v>216</v>
      </c>
      <c r="W1297" s="100"/>
      <c r="X1297" s="99"/>
      <c r="Y1297" s="99"/>
      <c r="Z1297" s="100"/>
      <c r="AA1297" s="99"/>
      <c r="AB1297" s="99"/>
      <c r="AC1297" s="100" t="s">
        <v>6750</v>
      </c>
      <c r="AD1297" s="100" t="s">
        <v>6751</v>
      </c>
      <c r="AE1297" s="83"/>
      <c r="AF1297" s="54"/>
      <c r="AG1297" s="78" t="s">
        <v>12307</v>
      </c>
      <c r="AH1297" s="77" t="s">
        <v>20</v>
      </c>
      <c r="AI1297" s="77" t="s">
        <v>102</v>
      </c>
      <c r="AJ1297" s="77" t="s">
        <v>2486</v>
      </c>
      <c r="AK1297" s="77" t="s">
        <v>2582</v>
      </c>
      <c r="AL1297" s="77" t="s">
        <v>2583</v>
      </c>
      <c r="AM1297" s="77" t="s">
        <v>25</v>
      </c>
      <c r="AN1297" s="77" t="s">
        <v>106</v>
      </c>
      <c r="AO1297" s="77" t="s">
        <v>107</v>
      </c>
      <c r="AP1297" s="77" t="s">
        <v>108</v>
      </c>
      <c r="AQ1297" s="77"/>
      <c r="AR1297" s="79">
        <f>COUNTIF('Jalon + top _horaire passage'!A:A,A1297)+IF(W1297&lt;&gt;"",COUNTIF('Jalon + top _horaire passage'!A:A,W1297),0)+IF(X1297&lt;&gt;"",COUNTIF('Jalon + top _horaire passage'!A:A,X1297),0)+IF(Y1297&lt;&gt;"",COUNTIF('Jalon + top _horaire passage'!A:A,Y1297),0)+IF(AA1297&lt;&gt;"",COUNTIF('Jalon + top _horaire passage'!A:A,AA1297),0)+IF(AB1297&lt;&gt;"",COUNTIF('Jalon + top _horaire passage'!A:A,AB1297),0)+IF(AD1297&lt;&gt;"",COUNTIF('Jalon + top _horaire passage'!A:A,AD1297),0)</f>
        <v>0</v>
      </c>
    </row>
    <row r="1298" spans="1:44" x14ac:dyDescent="0.3">
      <c r="A1298" s="77" t="s">
        <v>6752</v>
      </c>
      <c r="B1298" s="159" t="s">
        <v>12</v>
      </c>
      <c r="C1298" s="78" t="s">
        <v>101</v>
      </c>
      <c r="D1298" s="77" t="s">
        <v>42</v>
      </c>
      <c r="E1298" s="77" t="s">
        <v>6752</v>
      </c>
      <c r="F1298" s="77" t="s">
        <v>12397</v>
      </c>
      <c r="G1298" s="77" t="s">
        <v>3523</v>
      </c>
      <c r="H1298" s="77" t="s">
        <v>44</v>
      </c>
      <c r="I1298" s="77" t="s">
        <v>39</v>
      </c>
      <c r="J1298" s="77" t="s">
        <v>19</v>
      </c>
      <c r="K1298" s="78" t="s">
        <v>34</v>
      </c>
      <c r="L1298" s="77" t="s">
        <v>98</v>
      </c>
      <c r="M1298" s="74" t="s">
        <v>12473</v>
      </c>
      <c r="N1298" s="74" t="s">
        <v>13</v>
      </c>
      <c r="O1298" s="159" t="s">
        <v>12470</v>
      </c>
      <c r="P1298" s="77" t="s">
        <v>6746</v>
      </c>
      <c r="Q1298" s="77" t="s">
        <v>35</v>
      </c>
      <c r="R1298" s="77" t="s">
        <v>6752</v>
      </c>
      <c r="S1298" s="77"/>
      <c r="T1298" s="77" t="s">
        <v>9241</v>
      </c>
      <c r="U1298" s="77" t="s">
        <v>9241</v>
      </c>
      <c r="V1298" s="74" t="s">
        <v>231</v>
      </c>
      <c r="W1298" s="100"/>
      <c r="X1298" s="99"/>
      <c r="Y1298" s="99"/>
      <c r="Z1298" s="100"/>
      <c r="AA1298" s="99"/>
      <c r="AB1298" s="99"/>
      <c r="AC1298" s="100" t="s">
        <v>6752</v>
      </c>
      <c r="AD1298" s="100" t="s">
        <v>6753</v>
      </c>
      <c r="AE1298" s="83"/>
      <c r="AF1298" s="54"/>
      <c r="AG1298" s="78" t="s">
        <v>10992</v>
      </c>
      <c r="AH1298" s="77" t="s">
        <v>20</v>
      </c>
      <c r="AI1298" s="77" t="s">
        <v>102</v>
      </c>
      <c r="AJ1298" s="77" t="s">
        <v>2486</v>
      </c>
      <c r="AK1298" s="77" t="s">
        <v>2582</v>
      </c>
      <c r="AL1298" s="77" t="s">
        <v>2583</v>
      </c>
      <c r="AM1298" s="77" t="s">
        <v>25</v>
      </c>
      <c r="AN1298" s="77" t="s">
        <v>106</v>
      </c>
      <c r="AO1298" s="77" t="s">
        <v>107</v>
      </c>
      <c r="AP1298" s="77" t="s">
        <v>108</v>
      </c>
      <c r="AQ1298" s="77"/>
      <c r="AR1298" s="79">
        <f>COUNTIF('Jalon + top _horaire passage'!A:A,A1298)+IF(W1298&lt;&gt;"",COUNTIF('Jalon + top _horaire passage'!A:A,W1298),0)+IF(X1298&lt;&gt;"",COUNTIF('Jalon + top _horaire passage'!A:A,X1298),0)+IF(Y1298&lt;&gt;"",COUNTIF('Jalon + top _horaire passage'!A:A,Y1298),0)+IF(AA1298&lt;&gt;"",COUNTIF('Jalon + top _horaire passage'!A:A,AA1298),0)+IF(AB1298&lt;&gt;"",COUNTIF('Jalon + top _horaire passage'!A:A,AB1298),0)+IF(AD1298&lt;&gt;"",COUNTIF('Jalon + top _horaire passage'!A:A,AD1298),0)</f>
        <v>0</v>
      </c>
    </row>
    <row r="1299" spans="1:44" x14ac:dyDescent="0.3">
      <c r="A1299" s="77" t="s">
        <v>6754</v>
      </c>
      <c r="B1299" s="159" t="s">
        <v>12868</v>
      </c>
      <c r="C1299" s="78" t="s">
        <v>220</v>
      </c>
      <c r="D1299" s="77" t="s">
        <v>42</v>
      </c>
      <c r="E1299" s="77" t="s">
        <v>6754</v>
      </c>
      <c r="F1299" s="77" t="s">
        <v>5991</v>
      </c>
      <c r="G1299" s="77" t="s">
        <v>4713</v>
      </c>
      <c r="H1299" s="77" t="s">
        <v>44</v>
      </c>
      <c r="I1299" s="77" t="s">
        <v>221</v>
      </c>
      <c r="J1299" s="77" t="s">
        <v>19</v>
      </c>
      <c r="K1299" s="78" t="s">
        <v>34</v>
      </c>
      <c r="L1299" s="77" t="s">
        <v>98</v>
      </c>
      <c r="M1299" s="74" t="s">
        <v>12474</v>
      </c>
      <c r="N1299" s="74" t="s">
        <v>12033</v>
      </c>
      <c r="O1299" s="159"/>
      <c r="P1299" s="77" t="s">
        <v>6755</v>
      </c>
      <c r="Q1299" s="77" t="s">
        <v>30</v>
      </c>
      <c r="R1299" s="77" t="s">
        <v>6754</v>
      </c>
      <c r="S1299" s="77"/>
      <c r="T1299" s="77"/>
      <c r="U1299" s="77" t="s">
        <v>11144</v>
      </c>
      <c r="V1299" s="74" t="s">
        <v>97</v>
      </c>
      <c r="W1299" s="100"/>
      <c r="X1299" s="99"/>
      <c r="Y1299" s="99"/>
      <c r="Z1299" s="100"/>
      <c r="AA1299" s="99" t="s">
        <v>6759</v>
      </c>
      <c r="AB1299" s="99"/>
      <c r="AC1299" s="100" t="s">
        <v>6757</v>
      </c>
      <c r="AD1299" s="100" t="s">
        <v>6758</v>
      </c>
      <c r="AE1299" s="83"/>
      <c r="AF1299" s="54"/>
      <c r="AG1299" s="78" t="s">
        <v>10997</v>
      </c>
      <c r="AH1299" s="77" t="s">
        <v>222</v>
      </c>
      <c r="AI1299" s="77" t="s">
        <v>223</v>
      </c>
      <c r="AJ1299" s="77" t="s">
        <v>224</v>
      </c>
      <c r="AK1299" s="77" t="s">
        <v>225</v>
      </c>
      <c r="AL1299" s="77" t="s">
        <v>226</v>
      </c>
      <c r="AM1299" s="77" t="s">
        <v>227</v>
      </c>
      <c r="AN1299" s="77" t="s">
        <v>228</v>
      </c>
      <c r="AO1299" s="77" t="s">
        <v>229</v>
      </c>
      <c r="AP1299" s="77" t="s">
        <v>230</v>
      </c>
      <c r="AQ1299" s="77"/>
      <c r="AR1299" s="79">
        <f>COUNTIF('Jalon + top _horaire passage'!A:A,A1299)+IF(W1299&lt;&gt;"",COUNTIF('Jalon + top _horaire passage'!A:A,W1299),0)+IF(X1299&lt;&gt;"",COUNTIF('Jalon + top _horaire passage'!A:A,X1299),0)+IF(Y1299&lt;&gt;"",COUNTIF('Jalon + top _horaire passage'!A:A,Y1299),0)+IF(AA1299&lt;&gt;"",COUNTIF('Jalon + top _horaire passage'!A:A,AA1299),0)+IF(AB1299&lt;&gt;"",COUNTIF('Jalon + top _horaire passage'!A:A,AB1299),0)+IF(AD1299&lt;&gt;"",COUNTIF('Jalon + top _horaire passage'!A:A,AD1299),0)</f>
        <v>0</v>
      </c>
    </row>
    <row r="1300" spans="1:44" x14ac:dyDescent="0.3">
      <c r="A1300" s="77" t="s">
        <v>6760</v>
      </c>
      <c r="B1300" s="159" t="s">
        <v>12627</v>
      </c>
      <c r="C1300" s="78" t="s">
        <v>384</v>
      </c>
      <c r="D1300" s="77" t="s">
        <v>42</v>
      </c>
      <c r="E1300" s="77" t="s">
        <v>6760</v>
      </c>
      <c r="F1300" s="77" t="s">
        <v>3033</v>
      </c>
      <c r="G1300" s="77" t="s">
        <v>12353</v>
      </c>
      <c r="H1300" s="77" t="s">
        <v>44</v>
      </c>
      <c r="I1300" s="77" t="s">
        <v>17</v>
      </c>
      <c r="J1300" s="77" t="s">
        <v>19</v>
      </c>
      <c r="K1300" s="78" t="s">
        <v>34</v>
      </c>
      <c r="L1300" s="77" t="s">
        <v>15</v>
      </c>
      <c r="M1300" s="74" t="s">
        <v>12474</v>
      </c>
      <c r="N1300" s="74" t="s">
        <v>13</v>
      </c>
      <c r="O1300" s="159"/>
      <c r="P1300" s="77" t="s">
        <v>6761</v>
      </c>
      <c r="Q1300" s="77" t="s">
        <v>35</v>
      </c>
      <c r="R1300" s="77" t="s">
        <v>6760</v>
      </c>
      <c r="S1300" s="77"/>
      <c r="T1300" s="77"/>
      <c r="U1300" s="77" t="s">
        <v>6760</v>
      </c>
      <c r="V1300" s="74" t="s">
        <v>231</v>
      </c>
      <c r="W1300" s="100"/>
      <c r="X1300" s="99"/>
      <c r="Y1300" s="99" t="s">
        <v>6762</v>
      </c>
      <c r="Z1300" s="100" t="s">
        <v>10879</v>
      </c>
      <c r="AA1300" s="99" t="s">
        <v>6762</v>
      </c>
      <c r="AB1300" s="99"/>
      <c r="AC1300" s="100" t="s">
        <v>6763</v>
      </c>
      <c r="AD1300" s="100" t="s">
        <v>6764</v>
      </c>
      <c r="AE1300" s="83"/>
      <c r="AF1300" s="54" t="s">
        <v>12029</v>
      </c>
      <c r="AG1300" s="78" t="s">
        <v>10998</v>
      </c>
      <c r="AH1300" s="77" t="s">
        <v>222</v>
      </c>
      <c r="AI1300" s="77" t="s">
        <v>223</v>
      </c>
      <c r="AJ1300" s="77" t="s">
        <v>386</v>
      </c>
      <c r="AK1300" s="77" t="s">
        <v>387</v>
      </c>
      <c r="AL1300" s="77" t="s">
        <v>388</v>
      </c>
      <c r="AM1300" s="77" t="s">
        <v>25</v>
      </c>
      <c r="AN1300" s="77" t="s">
        <v>389</v>
      </c>
      <c r="AO1300" s="77" t="s">
        <v>984</v>
      </c>
      <c r="AP1300" s="77" t="s">
        <v>985</v>
      </c>
      <c r="AQ1300" s="77"/>
      <c r="AR1300" s="79">
        <f>COUNTIF('Jalon + top _horaire passage'!A:A,A1300)+IF(W1300&lt;&gt;"",COUNTIF('Jalon + top _horaire passage'!A:A,W1300),0)+IF(X1300&lt;&gt;"",COUNTIF('Jalon + top _horaire passage'!A:A,X1300),0)+IF(Y1300&lt;&gt;"",COUNTIF('Jalon + top _horaire passage'!A:A,Y1300),0)+IF(AA1300&lt;&gt;"",COUNTIF('Jalon + top _horaire passage'!A:A,AA1300),0)+IF(AB1300&lt;&gt;"",COUNTIF('Jalon + top _horaire passage'!A:A,AB1300),0)+IF(AD1300&lt;&gt;"",COUNTIF('Jalon + top _horaire passage'!A:A,AD1300),0)</f>
        <v>0</v>
      </c>
    </row>
    <row r="1301" spans="1:44" x14ac:dyDescent="0.3">
      <c r="A1301" s="77" t="s">
        <v>6765</v>
      </c>
      <c r="B1301" s="159" t="s">
        <v>12627</v>
      </c>
      <c r="C1301" s="78" t="s">
        <v>384</v>
      </c>
      <c r="D1301" s="77" t="s">
        <v>42</v>
      </c>
      <c r="E1301" s="77" t="s">
        <v>6765</v>
      </c>
      <c r="F1301" s="77" t="s">
        <v>3033</v>
      </c>
      <c r="G1301" s="77" t="s">
        <v>12353</v>
      </c>
      <c r="H1301" s="77" t="s">
        <v>44</v>
      </c>
      <c r="I1301" s="77" t="s">
        <v>17</v>
      </c>
      <c r="J1301" s="77" t="s">
        <v>19</v>
      </c>
      <c r="K1301" s="78" t="s">
        <v>34</v>
      </c>
      <c r="L1301" s="77" t="s">
        <v>15</v>
      </c>
      <c r="M1301" s="74" t="s">
        <v>12474</v>
      </c>
      <c r="N1301" s="74" t="s">
        <v>13</v>
      </c>
      <c r="O1301" s="159"/>
      <c r="P1301" s="77" t="s">
        <v>6766</v>
      </c>
      <c r="Q1301" s="77" t="s">
        <v>35</v>
      </c>
      <c r="R1301" s="77" t="s">
        <v>6765</v>
      </c>
      <c r="S1301" s="77"/>
      <c r="T1301" s="77"/>
      <c r="U1301" s="77" t="s">
        <v>6765</v>
      </c>
      <c r="V1301" s="74" t="s">
        <v>231</v>
      </c>
      <c r="W1301" s="100"/>
      <c r="X1301" s="99"/>
      <c r="Y1301" s="99" t="s">
        <v>6767</v>
      </c>
      <c r="Z1301" s="100" t="s">
        <v>10880</v>
      </c>
      <c r="AA1301" s="102" t="s">
        <v>5116</v>
      </c>
      <c r="AB1301" s="99"/>
      <c r="AC1301" s="100" t="s">
        <v>6768</v>
      </c>
      <c r="AD1301" s="100" t="s">
        <v>6769</v>
      </c>
      <c r="AE1301" s="83"/>
      <c r="AF1301" s="54" t="s">
        <v>12029</v>
      </c>
      <c r="AG1301" s="78" t="s">
        <v>10998</v>
      </c>
      <c r="AH1301" s="77" t="s">
        <v>222</v>
      </c>
      <c r="AI1301" s="77" t="s">
        <v>223</v>
      </c>
      <c r="AJ1301" s="77" t="s">
        <v>386</v>
      </c>
      <c r="AK1301" s="77" t="s">
        <v>387</v>
      </c>
      <c r="AL1301" s="77" t="s">
        <v>388</v>
      </c>
      <c r="AM1301" s="77" t="s">
        <v>25</v>
      </c>
      <c r="AN1301" s="77" t="s">
        <v>389</v>
      </c>
      <c r="AO1301" s="77" t="s">
        <v>984</v>
      </c>
      <c r="AP1301" s="77" t="s">
        <v>985</v>
      </c>
      <c r="AQ1301" s="77"/>
      <c r="AR1301" s="79">
        <f>COUNTIF('Jalon + top _horaire passage'!A:A,A1301)+IF(W1301&lt;&gt;"",COUNTIF('Jalon + top _horaire passage'!A:A,W1301),0)+IF(X1301&lt;&gt;"",COUNTIF('Jalon + top _horaire passage'!A:A,X1301),0)+IF(Y1301&lt;&gt;"",COUNTIF('Jalon + top _horaire passage'!A:A,Y1301),0)+IF(AA1301&lt;&gt;"",COUNTIF('Jalon + top _horaire passage'!A:A,AA1301),0)+IF(AB1301&lt;&gt;"",COUNTIF('Jalon + top _horaire passage'!A:A,AB1301),0)+IF(AD1301&lt;&gt;"",COUNTIF('Jalon + top _horaire passage'!A:A,AD1301),0)</f>
        <v>0</v>
      </c>
    </row>
    <row r="1302" spans="1:44" x14ac:dyDescent="0.3">
      <c r="A1302" s="77" t="s">
        <v>6770</v>
      </c>
      <c r="B1302" s="159" t="s">
        <v>12627</v>
      </c>
      <c r="C1302" s="78" t="s">
        <v>384</v>
      </c>
      <c r="D1302" s="77" t="s">
        <v>42</v>
      </c>
      <c r="E1302" s="77" t="s">
        <v>5105</v>
      </c>
      <c r="F1302" s="77" t="s">
        <v>3033</v>
      </c>
      <c r="G1302" s="77" t="s">
        <v>12353</v>
      </c>
      <c r="H1302" s="77" t="s">
        <v>44</v>
      </c>
      <c r="I1302" s="77" t="s">
        <v>17</v>
      </c>
      <c r="J1302" s="77" t="s">
        <v>19</v>
      </c>
      <c r="K1302" s="78" t="s">
        <v>34</v>
      </c>
      <c r="L1302" s="77" t="s">
        <v>15</v>
      </c>
      <c r="M1302" s="74" t="s">
        <v>12474</v>
      </c>
      <c r="N1302" s="74" t="s">
        <v>13</v>
      </c>
      <c r="O1302" s="159"/>
      <c r="P1302" s="77" t="s">
        <v>6771</v>
      </c>
      <c r="Q1302" s="77" t="s">
        <v>35</v>
      </c>
      <c r="R1302" s="77" t="s">
        <v>6770</v>
      </c>
      <c r="S1302" s="77"/>
      <c r="T1302" s="77"/>
      <c r="U1302" s="77" t="s">
        <v>5105</v>
      </c>
      <c r="V1302" s="74" t="s">
        <v>231</v>
      </c>
      <c r="W1302" s="100"/>
      <c r="X1302" s="99"/>
      <c r="Y1302" s="102" t="s">
        <v>5110</v>
      </c>
      <c r="Z1302" s="100" t="s">
        <v>10881</v>
      </c>
      <c r="AA1302" s="102" t="s">
        <v>69</v>
      </c>
      <c r="AB1302" s="99"/>
      <c r="AC1302" s="100" t="s">
        <v>6772</v>
      </c>
      <c r="AD1302" s="100" t="s">
        <v>6773</v>
      </c>
      <c r="AE1302" s="83"/>
      <c r="AF1302" s="54" t="s">
        <v>12029</v>
      </c>
      <c r="AG1302" s="78" t="s">
        <v>10998</v>
      </c>
      <c r="AH1302" s="77" t="s">
        <v>222</v>
      </c>
      <c r="AI1302" s="77" t="s">
        <v>223</v>
      </c>
      <c r="AJ1302" s="77" t="s">
        <v>386</v>
      </c>
      <c r="AK1302" s="77" t="s">
        <v>387</v>
      </c>
      <c r="AL1302" s="77" t="s">
        <v>388</v>
      </c>
      <c r="AM1302" s="77" t="s">
        <v>25</v>
      </c>
      <c r="AN1302" s="77" t="s">
        <v>389</v>
      </c>
      <c r="AO1302" s="77" t="s">
        <v>984</v>
      </c>
      <c r="AP1302" s="77" t="s">
        <v>985</v>
      </c>
      <c r="AQ1302" s="77"/>
      <c r="AR1302" s="79">
        <f>COUNTIF('Jalon + top _horaire passage'!A:A,A1302)+IF(W1302&lt;&gt;"",COUNTIF('Jalon + top _horaire passage'!A:A,W1302),0)+IF(X1302&lt;&gt;"",COUNTIF('Jalon + top _horaire passage'!A:A,X1302),0)+IF(Y1302&lt;&gt;"",COUNTIF('Jalon + top _horaire passage'!A:A,Y1302),0)+IF(AA1302&lt;&gt;"",COUNTIF('Jalon + top _horaire passage'!A:A,AA1302),0)+IF(AB1302&lt;&gt;"",COUNTIF('Jalon + top _horaire passage'!A:A,AB1302),0)+IF(AD1302&lt;&gt;"",COUNTIF('Jalon + top _horaire passage'!A:A,AD1302),0)</f>
        <v>0</v>
      </c>
    </row>
    <row r="1303" spans="1:44" x14ac:dyDescent="0.3">
      <c r="A1303" s="77" t="s">
        <v>6774</v>
      </c>
      <c r="B1303" s="159" t="s">
        <v>12627</v>
      </c>
      <c r="C1303" s="78" t="s">
        <v>384</v>
      </c>
      <c r="D1303" s="77" t="s">
        <v>42</v>
      </c>
      <c r="E1303" s="77" t="s">
        <v>5105</v>
      </c>
      <c r="F1303" s="77" t="s">
        <v>3033</v>
      </c>
      <c r="G1303" s="77" t="s">
        <v>12353</v>
      </c>
      <c r="H1303" s="77" t="s">
        <v>44</v>
      </c>
      <c r="I1303" s="77" t="s">
        <v>17</v>
      </c>
      <c r="J1303" s="77" t="s">
        <v>19</v>
      </c>
      <c r="K1303" s="78" t="s">
        <v>34</v>
      </c>
      <c r="L1303" s="77" t="s">
        <v>15</v>
      </c>
      <c r="M1303" s="74" t="s">
        <v>12474</v>
      </c>
      <c r="N1303" s="74" t="s">
        <v>13</v>
      </c>
      <c r="O1303" s="159"/>
      <c r="P1303" s="77" t="s">
        <v>6775</v>
      </c>
      <c r="Q1303" s="77" t="s">
        <v>35</v>
      </c>
      <c r="R1303" s="77" t="s">
        <v>6774</v>
      </c>
      <c r="S1303" s="77"/>
      <c r="T1303" s="77"/>
      <c r="U1303" s="77" t="s">
        <v>5105</v>
      </c>
      <c r="V1303" s="74" t="s">
        <v>231</v>
      </c>
      <c r="W1303" s="100"/>
      <c r="X1303" s="99"/>
      <c r="Y1303" s="102" t="s">
        <v>5110</v>
      </c>
      <c r="Z1303" s="100" t="s">
        <v>10882</v>
      </c>
      <c r="AA1303" s="102" t="s">
        <v>69</v>
      </c>
      <c r="AB1303" s="99"/>
      <c r="AC1303" s="100" t="s">
        <v>6776</v>
      </c>
      <c r="AD1303" s="100" t="s">
        <v>6777</v>
      </c>
      <c r="AE1303" s="83"/>
      <c r="AF1303" s="54" t="s">
        <v>12029</v>
      </c>
      <c r="AG1303" s="78" t="s">
        <v>10998</v>
      </c>
      <c r="AH1303" s="77" t="s">
        <v>222</v>
      </c>
      <c r="AI1303" s="77" t="s">
        <v>223</v>
      </c>
      <c r="AJ1303" s="77" t="s">
        <v>386</v>
      </c>
      <c r="AK1303" s="77" t="s">
        <v>387</v>
      </c>
      <c r="AL1303" s="77" t="s">
        <v>388</v>
      </c>
      <c r="AM1303" s="77" t="s">
        <v>25</v>
      </c>
      <c r="AN1303" s="77" t="s">
        <v>389</v>
      </c>
      <c r="AO1303" s="77" t="s">
        <v>984</v>
      </c>
      <c r="AP1303" s="77" t="s">
        <v>985</v>
      </c>
      <c r="AQ1303" s="77"/>
      <c r="AR1303" s="79">
        <f>COUNTIF('Jalon + top _horaire passage'!A:A,A1303)+IF(W1303&lt;&gt;"",COUNTIF('Jalon + top _horaire passage'!A:A,W1303),0)+IF(X1303&lt;&gt;"",COUNTIF('Jalon + top _horaire passage'!A:A,X1303),0)+IF(Y1303&lt;&gt;"",COUNTIF('Jalon + top _horaire passage'!A:A,Y1303),0)+IF(AA1303&lt;&gt;"",COUNTIF('Jalon + top _horaire passage'!A:A,AA1303),0)+IF(AB1303&lt;&gt;"",COUNTIF('Jalon + top _horaire passage'!A:A,AB1303),0)+IF(AD1303&lt;&gt;"",COUNTIF('Jalon + top _horaire passage'!A:A,AD1303),0)</f>
        <v>0</v>
      </c>
    </row>
    <row r="1304" spans="1:44" x14ac:dyDescent="0.3">
      <c r="A1304" s="77" t="s">
        <v>6778</v>
      </c>
      <c r="B1304" s="159" t="s">
        <v>12627</v>
      </c>
      <c r="C1304" s="78" t="s">
        <v>101</v>
      </c>
      <c r="D1304" s="77" t="s">
        <v>42</v>
      </c>
      <c r="E1304" s="77" t="s">
        <v>6778</v>
      </c>
      <c r="F1304" s="77" t="s">
        <v>12379</v>
      </c>
      <c r="G1304" s="77" t="s">
        <v>2481</v>
      </c>
      <c r="H1304" s="77" t="s">
        <v>44</v>
      </c>
      <c r="I1304" s="77" t="s">
        <v>39</v>
      </c>
      <c r="J1304" s="77" t="s">
        <v>237</v>
      </c>
      <c r="K1304" s="78" t="s">
        <v>34</v>
      </c>
      <c r="L1304" s="77" t="s">
        <v>98</v>
      </c>
      <c r="M1304" s="74" t="s">
        <v>12473</v>
      </c>
      <c r="N1304" s="74" t="s">
        <v>13</v>
      </c>
      <c r="O1304" s="159" t="s">
        <v>12470</v>
      </c>
      <c r="P1304" s="77" t="s">
        <v>3151</v>
      </c>
      <c r="Q1304" s="77" t="s">
        <v>35</v>
      </c>
      <c r="R1304" s="77" t="s">
        <v>6778</v>
      </c>
      <c r="S1304" s="77"/>
      <c r="T1304" s="77" t="s">
        <v>9241</v>
      </c>
      <c r="U1304" s="77" t="s">
        <v>9241</v>
      </c>
      <c r="V1304" s="74" t="s">
        <v>97</v>
      </c>
      <c r="W1304" s="100"/>
      <c r="X1304" s="99"/>
      <c r="Y1304" s="99"/>
      <c r="Z1304" s="100"/>
      <c r="AA1304" s="99"/>
      <c r="AB1304" s="99"/>
      <c r="AC1304" s="100" t="s">
        <v>6778</v>
      </c>
      <c r="AD1304" s="100" t="s">
        <v>6779</v>
      </c>
      <c r="AE1304" s="83"/>
      <c r="AF1304" s="54"/>
      <c r="AG1304" s="78" t="s">
        <v>10997</v>
      </c>
      <c r="AH1304" s="77" t="s">
        <v>20</v>
      </c>
      <c r="AI1304" s="77" t="s">
        <v>102</v>
      </c>
      <c r="AJ1304" s="77" t="s">
        <v>2486</v>
      </c>
      <c r="AK1304" s="77" t="s">
        <v>2487</v>
      </c>
      <c r="AL1304" s="77" t="s">
        <v>2488</v>
      </c>
      <c r="AM1304" s="77" t="s">
        <v>25</v>
      </c>
      <c r="AN1304" s="77" t="s">
        <v>106</v>
      </c>
      <c r="AO1304" s="77" t="s">
        <v>107</v>
      </c>
      <c r="AP1304" s="77" t="s">
        <v>108</v>
      </c>
      <c r="AQ1304" s="77"/>
      <c r="AR1304" s="79">
        <f>COUNTIF('Jalon + top _horaire passage'!A:A,A1304)+IF(W1304&lt;&gt;"",COUNTIF('Jalon + top _horaire passage'!A:A,W1304),0)+IF(X1304&lt;&gt;"",COUNTIF('Jalon + top _horaire passage'!A:A,X1304),0)+IF(Y1304&lt;&gt;"",COUNTIF('Jalon + top _horaire passage'!A:A,Y1304),0)+IF(AA1304&lt;&gt;"",COUNTIF('Jalon + top _horaire passage'!A:A,AA1304),0)+IF(AB1304&lt;&gt;"",COUNTIF('Jalon + top _horaire passage'!A:A,AB1304),0)+IF(AD1304&lt;&gt;"",COUNTIF('Jalon + top _horaire passage'!A:A,AD1304),0)</f>
        <v>0</v>
      </c>
    </row>
    <row r="1305" spans="1:44" x14ac:dyDescent="0.3">
      <c r="A1305" s="77" t="s">
        <v>6780</v>
      </c>
      <c r="B1305" s="159" t="s">
        <v>12627</v>
      </c>
      <c r="C1305" s="78" t="s">
        <v>384</v>
      </c>
      <c r="D1305" s="77" t="s">
        <v>42</v>
      </c>
      <c r="E1305" s="77" t="s">
        <v>6780</v>
      </c>
      <c r="F1305" s="77" t="s">
        <v>3033</v>
      </c>
      <c r="G1305" s="77" t="s">
        <v>12353</v>
      </c>
      <c r="H1305" s="77" t="s">
        <v>44</v>
      </c>
      <c r="I1305" s="77" t="s">
        <v>17</v>
      </c>
      <c r="J1305" s="77" t="s">
        <v>19</v>
      </c>
      <c r="K1305" s="78" t="s">
        <v>34</v>
      </c>
      <c r="L1305" s="77" t="s">
        <v>15</v>
      </c>
      <c r="M1305" s="74" t="s">
        <v>12474</v>
      </c>
      <c r="N1305" s="74" t="s">
        <v>13</v>
      </c>
      <c r="O1305" s="159"/>
      <c r="P1305" s="77" t="s">
        <v>6781</v>
      </c>
      <c r="Q1305" s="77" t="s">
        <v>35</v>
      </c>
      <c r="R1305" s="77" t="s">
        <v>6780</v>
      </c>
      <c r="S1305" s="77"/>
      <c r="T1305" s="77"/>
      <c r="U1305" s="77" t="s">
        <v>6780</v>
      </c>
      <c r="V1305" s="74" t="s">
        <v>231</v>
      </c>
      <c r="W1305" s="100"/>
      <c r="X1305" s="99"/>
      <c r="Y1305" s="99" t="s">
        <v>6784</v>
      </c>
      <c r="Z1305" s="100" t="s">
        <v>10884</v>
      </c>
      <c r="AA1305" s="102" t="s">
        <v>11876</v>
      </c>
      <c r="AB1305" s="99"/>
      <c r="AC1305" s="100" t="s">
        <v>6782</v>
      </c>
      <c r="AD1305" s="100" t="s">
        <v>6783</v>
      </c>
      <c r="AE1305" s="83"/>
      <c r="AF1305" s="54" t="s">
        <v>12029</v>
      </c>
      <c r="AG1305" s="78" t="s">
        <v>10998</v>
      </c>
      <c r="AH1305" s="77" t="s">
        <v>222</v>
      </c>
      <c r="AI1305" s="77" t="s">
        <v>223</v>
      </c>
      <c r="AJ1305" s="77" t="s">
        <v>386</v>
      </c>
      <c r="AK1305" s="77" t="s">
        <v>387</v>
      </c>
      <c r="AL1305" s="77" t="s">
        <v>388</v>
      </c>
      <c r="AM1305" s="77" t="s">
        <v>25</v>
      </c>
      <c r="AN1305" s="77" t="s">
        <v>389</v>
      </c>
      <c r="AO1305" s="77" t="s">
        <v>984</v>
      </c>
      <c r="AP1305" s="77" t="s">
        <v>985</v>
      </c>
      <c r="AQ1305" s="77"/>
      <c r="AR1305" s="79">
        <f>COUNTIF('Jalon + top _horaire passage'!A:A,A1305)+IF(W1305&lt;&gt;"",COUNTIF('Jalon + top _horaire passage'!A:A,W1305),0)+IF(X1305&lt;&gt;"",COUNTIF('Jalon + top _horaire passage'!A:A,X1305),0)+IF(Y1305&lt;&gt;"",COUNTIF('Jalon + top _horaire passage'!A:A,Y1305),0)+IF(AA1305&lt;&gt;"",COUNTIF('Jalon + top _horaire passage'!A:A,AA1305),0)+IF(AB1305&lt;&gt;"",COUNTIF('Jalon + top _horaire passage'!A:A,AB1305),0)+IF(AD1305&lt;&gt;"",COUNTIF('Jalon + top _horaire passage'!A:A,AD1305),0)</f>
        <v>0</v>
      </c>
    </row>
    <row r="1306" spans="1:44" x14ac:dyDescent="0.3">
      <c r="A1306" s="77" t="s">
        <v>68</v>
      </c>
      <c r="B1306" s="159" t="s">
        <v>12627</v>
      </c>
      <c r="C1306" s="78" t="s">
        <v>384</v>
      </c>
      <c r="D1306" s="77" t="s">
        <v>42</v>
      </c>
      <c r="E1306" s="77" t="s">
        <v>68</v>
      </c>
      <c r="F1306" s="77" t="s">
        <v>3033</v>
      </c>
      <c r="G1306" s="77" t="s">
        <v>12353</v>
      </c>
      <c r="H1306" s="77" t="s">
        <v>44</v>
      </c>
      <c r="I1306" s="77" t="s">
        <v>17</v>
      </c>
      <c r="J1306" s="77" t="s">
        <v>19</v>
      </c>
      <c r="K1306" s="78" t="s">
        <v>34</v>
      </c>
      <c r="L1306" s="77" t="s">
        <v>15</v>
      </c>
      <c r="M1306" s="74" t="s">
        <v>12474</v>
      </c>
      <c r="N1306" s="74" t="s">
        <v>13</v>
      </c>
      <c r="O1306" s="159"/>
      <c r="P1306" s="77" t="s">
        <v>6785</v>
      </c>
      <c r="Q1306" s="77" t="s">
        <v>35</v>
      </c>
      <c r="R1306" s="77" t="s">
        <v>68</v>
      </c>
      <c r="S1306" s="77"/>
      <c r="T1306" s="77"/>
      <c r="U1306" s="77" t="s">
        <v>68</v>
      </c>
      <c r="V1306" s="74" t="s">
        <v>231</v>
      </c>
      <c r="W1306" s="100"/>
      <c r="X1306" s="99"/>
      <c r="Y1306" s="99" t="s">
        <v>69</v>
      </c>
      <c r="Z1306" s="100" t="s">
        <v>10886</v>
      </c>
      <c r="AA1306" s="102" t="s">
        <v>11876</v>
      </c>
      <c r="AB1306" s="99"/>
      <c r="AC1306" s="100" t="s">
        <v>70</v>
      </c>
      <c r="AD1306" s="100" t="s">
        <v>71</v>
      </c>
      <c r="AE1306" s="83"/>
      <c r="AF1306" s="54" t="s">
        <v>12029</v>
      </c>
      <c r="AG1306" s="78" t="s">
        <v>10998</v>
      </c>
      <c r="AH1306" s="77" t="s">
        <v>222</v>
      </c>
      <c r="AI1306" s="77" t="s">
        <v>223</v>
      </c>
      <c r="AJ1306" s="77" t="s">
        <v>386</v>
      </c>
      <c r="AK1306" s="77" t="s">
        <v>387</v>
      </c>
      <c r="AL1306" s="77" t="s">
        <v>388</v>
      </c>
      <c r="AM1306" s="77" t="s">
        <v>25</v>
      </c>
      <c r="AN1306" s="77" t="s">
        <v>389</v>
      </c>
      <c r="AO1306" s="77" t="s">
        <v>984</v>
      </c>
      <c r="AP1306" s="77" t="s">
        <v>985</v>
      </c>
      <c r="AQ1306" s="77"/>
      <c r="AR1306" s="79">
        <f>COUNTIF('Jalon + top _horaire passage'!A:A,A1306)+IF(W1306&lt;&gt;"",COUNTIF('Jalon + top _horaire passage'!A:A,W1306),0)+IF(X1306&lt;&gt;"",COUNTIF('Jalon + top _horaire passage'!A:A,X1306),0)+IF(Y1306&lt;&gt;"",COUNTIF('Jalon + top _horaire passage'!A:A,Y1306),0)+IF(AA1306&lt;&gt;"",COUNTIF('Jalon + top _horaire passage'!A:A,AA1306),0)+IF(AB1306&lt;&gt;"",COUNTIF('Jalon + top _horaire passage'!A:A,AB1306),0)+IF(AD1306&lt;&gt;"",COUNTIF('Jalon + top _horaire passage'!A:A,AD1306),0)</f>
        <v>0</v>
      </c>
    </row>
    <row r="1307" spans="1:44" x14ac:dyDescent="0.3">
      <c r="A1307" s="77" t="s">
        <v>6786</v>
      </c>
      <c r="B1307" s="159" t="s">
        <v>12</v>
      </c>
      <c r="C1307" s="78" t="s">
        <v>199</v>
      </c>
      <c r="D1307" s="77" t="s">
        <v>42</v>
      </c>
      <c r="E1307" s="77" t="s">
        <v>2493</v>
      </c>
      <c r="F1307" s="77" t="s">
        <v>4810</v>
      </c>
      <c r="G1307" s="77" t="s">
        <v>1101</v>
      </c>
      <c r="H1307" s="77" t="s">
        <v>44</v>
      </c>
      <c r="I1307" s="77" t="s">
        <v>17</v>
      </c>
      <c r="J1307" s="77" t="s">
        <v>19</v>
      </c>
      <c r="K1307" s="78" t="s">
        <v>18</v>
      </c>
      <c r="L1307" s="77" t="s">
        <v>15</v>
      </c>
      <c r="M1307" s="74" t="s">
        <v>12473</v>
      </c>
      <c r="N1307" s="74" t="s">
        <v>10986</v>
      </c>
      <c r="O1307" s="159"/>
      <c r="P1307" s="77" t="s">
        <v>6787</v>
      </c>
      <c r="Q1307" s="77" t="s">
        <v>35</v>
      </c>
      <c r="R1307" s="77" t="s">
        <v>6786</v>
      </c>
      <c r="S1307" s="77"/>
      <c r="T1307" s="77"/>
      <c r="U1307" s="77" t="s">
        <v>2493</v>
      </c>
      <c r="V1307" s="74" t="s">
        <v>216</v>
      </c>
      <c r="W1307" s="100"/>
      <c r="X1307" s="99"/>
      <c r="Y1307" s="99"/>
      <c r="Z1307" s="100"/>
      <c r="AA1307" s="99" t="s">
        <v>2496</v>
      </c>
      <c r="AB1307" s="99"/>
      <c r="AC1307" s="100" t="s">
        <v>6788</v>
      </c>
      <c r="AD1307" s="100" t="s">
        <v>6789</v>
      </c>
      <c r="AE1307" s="83"/>
      <c r="AF1307" s="54"/>
      <c r="AG1307" s="78" t="s">
        <v>12307</v>
      </c>
      <c r="AH1307" s="77" t="s">
        <v>20</v>
      </c>
      <c r="AI1307" s="77" t="s">
        <v>21</v>
      </c>
      <c r="AJ1307" s="77" t="s">
        <v>22</v>
      </c>
      <c r="AK1307" s="77" t="s">
        <v>23</v>
      </c>
      <c r="AL1307" s="77" t="s">
        <v>1106</v>
      </c>
      <c r="AM1307" s="77" t="s">
        <v>25</v>
      </c>
      <c r="AN1307" s="77" t="s">
        <v>202</v>
      </c>
      <c r="AO1307" s="77" t="s">
        <v>1107</v>
      </c>
      <c r="AP1307" s="77" t="s">
        <v>1108</v>
      </c>
      <c r="AQ1307" s="77"/>
      <c r="AR1307" s="79">
        <f>COUNTIF('Jalon + top _horaire passage'!A:A,A1307)+IF(W1307&lt;&gt;"",COUNTIF('Jalon + top _horaire passage'!A:A,W1307),0)+IF(X1307&lt;&gt;"",COUNTIF('Jalon + top _horaire passage'!A:A,X1307),0)+IF(Y1307&lt;&gt;"",COUNTIF('Jalon + top _horaire passage'!A:A,Y1307),0)+IF(AA1307&lt;&gt;"",COUNTIF('Jalon + top _horaire passage'!A:A,AA1307),0)+IF(AB1307&lt;&gt;"",COUNTIF('Jalon + top _horaire passage'!A:A,AB1307),0)+IF(AD1307&lt;&gt;"",COUNTIF('Jalon + top _horaire passage'!A:A,AD1307),0)</f>
        <v>0</v>
      </c>
    </row>
    <row r="1308" spans="1:44" x14ac:dyDescent="0.3">
      <c r="A1308" s="77" t="s">
        <v>6790</v>
      </c>
      <c r="B1308" s="159" t="s">
        <v>12627</v>
      </c>
      <c r="C1308" s="78" t="s">
        <v>384</v>
      </c>
      <c r="D1308" s="77" t="s">
        <v>42</v>
      </c>
      <c r="E1308" s="77" t="s">
        <v>6790</v>
      </c>
      <c r="F1308" s="77" t="s">
        <v>3033</v>
      </c>
      <c r="G1308" s="77" t="s">
        <v>12353</v>
      </c>
      <c r="H1308" s="77" t="s">
        <v>44</v>
      </c>
      <c r="I1308" s="77" t="s">
        <v>17</v>
      </c>
      <c r="J1308" s="77" t="s">
        <v>19</v>
      </c>
      <c r="K1308" s="78" t="s">
        <v>34</v>
      </c>
      <c r="L1308" s="101" t="s">
        <v>15</v>
      </c>
      <c r="M1308" s="74" t="s">
        <v>12474</v>
      </c>
      <c r="N1308" s="74" t="s">
        <v>13</v>
      </c>
      <c r="O1308" s="159"/>
      <c r="P1308" s="77" t="s">
        <v>6791</v>
      </c>
      <c r="Q1308" s="77" t="s">
        <v>35</v>
      </c>
      <c r="R1308" s="77" t="s">
        <v>6790</v>
      </c>
      <c r="S1308" s="77"/>
      <c r="T1308" s="77" t="s">
        <v>9241</v>
      </c>
      <c r="U1308" s="77" t="s">
        <v>9241</v>
      </c>
      <c r="V1308" s="74" t="s">
        <v>231</v>
      </c>
      <c r="W1308" s="100"/>
      <c r="X1308" s="99"/>
      <c r="Y1308" s="99" t="s">
        <v>6793</v>
      </c>
      <c r="Z1308" s="100"/>
      <c r="AA1308" s="99"/>
      <c r="AB1308" s="99"/>
      <c r="AC1308" s="100" t="s">
        <v>6790</v>
      </c>
      <c r="AD1308" s="100" t="s">
        <v>6792</v>
      </c>
      <c r="AE1308" s="83"/>
      <c r="AF1308" s="54"/>
      <c r="AG1308" s="78" t="s">
        <v>10992</v>
      </c>
      <c r="AH1308" s="77" t="s">
        <v>222</v>
      </c>
      <c r="AI1308" s="77" t="s">
        <v>223</v>
      </c>
      <c r="AJ1308" s="77" t="s">
        <v>386</v>
      </c>
      <c r="AK1308" s="77" t="s">
        <v>387</v>
      </c>
      <c r="AL1308" s="77" t="s">
        <v>388</v>
      </c>
      <c r="AM1308" s="77" t="s">
        <v>25</v>
      </c>
      <c r="AN1308" s="77" t="s">
        <v>389</v>
      </c>
      <c r="AO1308" s="77" t="s">
        <v>984</v>
      </c>
      <c r="AP1308" s="77" t="s">
        <v>985</v>
      </c>
      <c r="AQ1308" s="77"/>
      <c r="AR1308" s="79">
        <f>COUNTIF('Jalon + top _horaire passage'!A:A,A1308)+IF(W1308&lt;&gt;"",COUNTIF('Jalon + top _horaire passage'!A:A,W1308),0)+IF(X1308&lt;&gt;"",COUNTIF('Jalon + top _horaire passage'!A:A,X1308),0)+IF(Y1308&lt;&gt;"",COUNTIF('Jalon + top _horaire passage'!A:A,Y1308),0)+IF(AA1308&lt;&gt;"",COUNTIF('Jalon + top _horaire passage'!A:A,AA1308),0)+IF(AB1308&lt;&gt;"",COUNTIF('Jalon + top _horaire passage'!A:A,AB1308),0)+IF(AD1308&lt;&gt;"",COUNTIF('Jalon + top _horaire passage'!A:A,AD1308),0)</f>
        <v>0</v>
      </c>
    </row>
    <row r="1309" spans="1:44" x14ac:dyDescent="0.3">
      <c r="A1309" s="77" t="s">
        <v>6795</v>
      </c>
      <c r="B1309" s="159">
        <v>0</v>
      </c>
      <c r="C1309" s="78" t="s">
        <v>384</v>
      </c>
      <c r="D1309" s="77" t="s">
        <v>42</v>
      </c>
      <c r="E1309" s="77" t="s">
        <v>6794</v>
      </c>
      <c r="F1309" s="77" t="s">
        <v>3033</v>
      </c>
      <c r="G1309" s="77" t="s">
        <v>12353</v>
      </c>
      <c r="H1309" s="77" t="s">
        <v>44</v>
      </c>
      <c r="I1309" s="77" t="s">
        <v>17</v>
      </c>
      <c r="J1309" s="77" t="s">
        <v>19</v>
      </c>
      <c r="K1309" s="78" t="s">
        <v>34</v>
      </c>
      <c r="L1309" s="77" t="s">
        <v>15</v>
      </c>
      <c r="M1309" s="74" t="s">
        <v>12474</v>
      </c>
      <c r="N1309" s="74" t="s">
        <v>13</v>
      </c>
      <c r="O1309" s="159"/>
      <c r="P1309" s="77" t="s">
        <v>6796</v>
      </c>
      <c r="Q1309" s="77" t="s">
        <v>35</v>
      </c>
      <c r="R1309" s="77" t="s">
        <v>6795</v>
      </c>
      <c r="S1309" s="77"/>
      <c r="T1309" s="77"/>
      <c r="U1309" s="77" t="s">
        <v>6794</v>
      </c>
      <c r="V1309" s="74" t="s">
        <v>231</v>
      </c>
      <c r="W1309" s="100"/>
      <c r="X1309" s="99"/>
      <c r="Y1309" s="99" t="s">
        <v>6798</v>
      </c>
      <c r="Z1309" s="100" t="s">
        <v>10854</v>
      </c>
      <c r="AA1309" s="99" t="s">
        <v>5116</v>
      </c>
      <c r="AB1309" s="99"/>
      <c r="AC1309" s="100" t="s">
        <v>6799</v>
      </c>
      <c r="AD1309" s="100" t="s">
        <v>6800</v>
      </c>
      <c r="AE1309" s="83"/>
      <c r="AF1309" s="54" t="s">
        <v>12029</v>
      </c>
      <c r="AG1309" s="78" t="s">
        <v>10998</v>
      </c>
      <c r="AH1309" s="77" t="s">
        <v>222</v>
      </c>
      <c r="AI1309" s="77" t="s">
        <v>223</v>
      </c>
      <c r="AJ1309" s="77" t="s">
        <v>386</v>
      </c>
      <c r="AK1309" s="77" t="s">
        <v>387</v>
      </c>
      <c r="AL1309" s="77" t="s">
        <v>388</v>
      </c>
      <c r="AM1309" s="77" t="s">
        <v>25</v>
      </c>
      <c r="AN1309" s="77" t="s">
        <v>389</v>
      </c>
      <c r="AO1309" s="77" t="s">
        <v>984</v>
      </c>
      <c r="AP1309" s="77" t="s">
        <v>985</v>
      </c>
      <c r="AQ1309" s="77"/>
      <c r="AR1309" s="79">
        <f>COUNTIF('Jalon + top _horaire passage'!A:A,A1309)+IF(W1309&lt;&gt;"",COUNTIF('Jalon + top _horaire passage'!A:A,W1309),0)+IF(X1309&lt;&gt;"",COUNTIF('Jalon + top _horaire passage'!A:A,X1309),0)+IF(Y1309&lt;&gt;"",COUNTIF('Jalon + top _horaire passage'!A:A,Y1309),0)+IF(AA1309&lt;&gt;"",COUNTIF('Jalon + top _horaire passage'!A:A,AA1309),0)+IF(AB1309&lt;&gt;"",COUNTIF('Jalon + top _horaire passage'!A:A,AB1309),0)+IF(AD1309&lt;&gt;"",COUNTIF('Jalon + top _horaire passage'!A:A,AD1309),0)</f>
        <v>0</v>
      </c>
    </row>
    <row r="1310" spans="1:44" x14ac:dyDescent="0.3">
      <c r="A1310" s="77" t="s">
        <v>6801</v>
      </c>
      <c r="B1310" s="159">
        <v>0</v>
      </c>
      <c r="C1310" s="78" t="s">
        <v>384</v>
      </c>
      <c r="D1310" s="77" t="s">
        <v>42</v>
      </c>
      <c r="E1310" s="77" t="s">
        <v>6794</v>
      </c>
      <c r="F1310" s="77" t="s">
        <v>3033</v>
      </c>
      <c r="G1310" s="77" t="s">
        <v>12353</v>
      </c>
      <c r="H1310" s="77" t="s">
        <v>44</v>
      </c>
      <c r="I1310" s="77" t="s">
        <v>17</v>
      </c>
      <c r="J1310" s="77" t="s">
        <v>19</v>
      </c>
      <c r="K1310" s="78" t="s">
        <v>34</v>
      </c>
      <c r="L1310" s="77" t="s">
        <v>15</v>
      </c>
      <c r="M1310" s="74" t="s">
        <v>12474</v>
      </c>
      <c r="N1310" s="74" t="s">
        <v>13</v>
      </c>
      <c r="O1310" s="159"/>
      <c r="P1310" s="77" t="s">
        <v>6802</v>
      </c>
      <c r="Q1310" s="77" t="s">
        <v>35</v>
      </c>
      <c r="R1310" s="77" t="s">
        <v>6801</v>
      </c>
      <c r="S1310" s="77"/>
      <c r="T1310" s="77"/>
      <c r="U1310" s="77" t="s">
        <v>6794</v>
      </c>
      <c r="V1310" s="74" t="s">
        <v>231</v>
      </c>
      <c r="W1310" s="100"/>
      <c r="X1310" s="99"/>
      <c r="Y1310" s="99" t="s">
        <v>6798</v>
      </c>
      <c r="Z1310" s="100" t="s">
        <v>10888</v>
      </c>
      <c r="AA1310" s="99" t="s">
        <v>5116</v>
      </c>
      <c r="AB1310" s="99"/>
      <c r="AC1310" s="100" t="s">
        <v>6803</v>
      </c>
      <c r="AD1310" s="100" t="s">
        <v>6804</v>
      </c>
      <c r="AE1310" s="83"/>
      <c r="AF1310" s="54" t="s">
        <v>12029</v>
      </c>
      <c r="AG1310" s="78" t="s">
        <v>10998</v>
      </c>
      <c r="AH1310" s="77" t="s">
        <v>222</v>
      </c>
      <c r="AI1310" s="77" t="s">
        <v>223</v>
      </c>
      <c r="AJ1310" s="77" t="s">
        <v>386</v>
      </c>
      <c r="AK1310" s="77" t="s">
        <v>387</v>
      </c>
      <c r="AL1310" s="77" t="s">
        <v>388</v>
      </c>
      <c r="AM1310" s="77" t="s">
        <v>25</v>
      </c>
      <c r="AN1310" s="77" t="s">
        <v>389</v>
      </c>
      <c r="AO1310" s="77" t="s">
        <v>984</v>
      </c>
      <c r="AP1310" s="77" t="s">
        <v>985</v>
      </c>
      <c r="AQ1310" s="77"/>
      <c r="AR1310" s="79">
        <f>COUNTIF('Jalon + top _horaire passage'!A:A,A1310)+IF(W1310&lt;&gt;"",COUNTIF('Jalon + top _horaire passage'!A:A,W1310),0)+IF(X1310&lt;&gt;"",COUNTIF('Jalon + top _horaire passage'!A:A,X1310),0)+IF(Y1310&lt;&gt;"",COUNTIF('Jalon + top _horaire passage'!A:A,Y1310),0)+IF(AA1310&lt;&gt;"",COUNTIF('Jalon + top _horaire passage'!A:A,AA1310),0)+IF(AB1310&lt;&gt;"",COUNTIF('Jalon + top _horaire passage'!A:A,AB1310),0)+IF(AD1310&lt;&gt;"",COUNTIF('Jalon + top _horaire passage'!A:A,AD1310),0)</f>
        <v>0</v>
      </c>
    </row>
    <row r="1311" spans="1:44" x14ac:dyDescent="0.3">
      <c r="A1311" s="77" t="s">
        <v>6805</v>
      </c>
      <c r="B1311" s="159" t="s">
        <v>12627</v>
      </c>
      <c r="C1311" s="78" t="s">
        <v>384</v>
      </c>
      <c r="D1311" s="77" t="s">
        <v>42</v>
      </c>
      <c r="E1311" s="77" t="s">
        <v>6794</v>
      </c>
      <c r="F1311" s="77" t="s">
        <v>3033</v>
      </c>
      <c r="G1311" s="77" t="s">
        <v>12353</v>
      </c>
      <c r="H1311" s="77" t="s">
        <v>44</v>
      </c>
      <c r="I1311" s="77" t="s">
        <v>17</v>
      </c>
      <c r="J1311" s="77" t="s">
        <v>19</v>
      </c>
      <c r="K1311" s="78" t="s">
        <v>34</v>
      </c>
      <c r="L1311" s="77" t="s">
        <v>15</v>
      </c>
      <c r="M1311" s="74" t="s">
        <v>12474</v>
      </c>
      <c r="N1311" s="74" t="s">
        <v>13</v>
      </c>
      <c r="O1311" s="159"/>
      <c r="P1311" s="77" t="s">
        <v>6806</v>
      </c>
      <c r="Q1311" s="77" t="s">
        <v>35</v>
      </c>
      <c r="R1311" s="77" t="s">
        <v>6805</v>
      </c>
      <c r="S1311" s="77"/>
      <c r="T1311" s="77"/>
      <c r="U1311" s="77" t="s">
        <v>6794</v>
      </c>
      <c r="V1311" s="74" t="s">
        <v>231</v>
      </c>
      <c r="W1311" s="100"/>
      <c r="X1311" s="99"/>
      <c r="Y1311" s="99" t="s">
        <v>6798</v>
      </c>
      <c r="Z1311" s="100" t="s">
        <v>10889</v>
      </c>
      <c r="AA1311" s="99" t="s">
        <v>5116</v>
      </c>
      <c r="AB1311" s="99"/>
      <c r="AC1311" s="100" t="s">
        <v>6807</v>
      </c>
      <c r="AD1311" s="100" t="s">
        <v>6808</v>
      </c>
      <c r="AE1311" s="83"/>
      <c r="AF1311" s="54" t="s">
        <v>12029</v>
      </c>
      <c r="AG1311" s="78" t="s">
        <v>10998</v>
      </c>
      <c r="AH1311" s="77" t="s">
        <v>222</v>
      </c>
      <c r="AI1311" s="77" t="s">
        <v>223</v>
      </c>
      <c r="AJ1311" s="77" t="s">
        <v>386</v>
      </c>
      <c r="AK1311" s="77" t="s">
        <v>387</v>
      </c>
      <c r="AL1311" s="77" t="s">
        <v>388</v>
      </c>
      <c r="AM1311" s="77" t="s">
        <v>25</v>
      </c>
      <c r="AN1311" s="77" t="s">
        <v>389</v>
      </c>
      <c r="AO1311" s="77" t="s">
        <v>984</v>
      </c>
      <c r="AP1311" s="77" t="s">
        <v>985</v>
      </c>
      <c r="AQ1311" s="77"/>
      <c r="AR1311" s="79">
        <f>COUNTIF('Jalon + top _horaire passage'!A:A,A1311)+IF(W1311&lt;&gt;"",COUNTIF('Jalon + top _horaire passage'!A:A,W1311),0)+IF(X1311&lt;&gt;"",COUNTIF('Jalon + top _horaire passage'!A:A,X1311),0)+IF(Y1311&lt;&gt;"",COUNTIF('Jalon + top _horaire passage'!A:A,Y1311),0)+IF(AA1311&lt;&gt;"",COUNTIF('Jalon + top _horaire passage'!A:A,AA1311),0)+IF(AB1311&lt;&gt;"",COUNTIF('Jalon + top _horaire passage'!A:A,AB1311),0)+IF(AD1311&lt;&gt;"",COUNTIF('Jalon + top _horaire passage'!A:A,AD1311),0)</f>
        <v>0</v>
      </c>
    </row>
    <row r="1312" spans="1:44" x14ac:dyDescent="0.3">
      <c r="A1312" s="77" t="s">
        <v>6809</v>
      </c>
      <c r="B1312" s="159">
        <v>0</v>
      </c>
      <c r="C1312" s="78" t="s">
        <v>892</v>
      </c>
      <c r="D1312" s="77" t="s">
        <v>42</v>
      </c>
      <c r="E1312" s="77" t="s">
        <v>6809</v>
      </c>
      <c r="F1312" s="77" t="s">
        <v>3033</v>
      </c>
      <c r="G1312" s="77" t="s">
        <v>12353</v>
      </c>
      <c r="H1312" s="77" t="s">
        <v>44</v>
      </c>
      <c r="I1312" s="77" t="s">
        <v>221</v>
      </c>
      <c r="J1312" s="77" t="s">
        <v>19</v>
      </c>
      <c r="K1312" s="78" t="s">
        <v>34</v>
      </c>
      <c r="L1312" s="77" t="s">
        <v>15</v>
      </c>
      <c r="M1312" s="74" t="s">
        <v>12474</v>
      </c>
      <c r="N1312" s="74" t="s">
        <v>13</v>
      </c>
      <c r="O1312" s="159"/>
      <c r="P1312" s="77" t="s">
        <v>6810</v>
      </c>
      <c r="Q1312" s="77" t="s">
        <v>10891</v>
      </c>
      <c r="R1312" s="77" t="s">
        <v>6809</v>
      </c>
      <c r="S1312" s="77"/>
      <c r="T1312" s="77"/>
      <c r="U1312" s="77" t="s">
        <v>900</v>
      </c>
      <c r="V1312" s="74" t="s">
        <v>231</v>
      </c>
      <c r="W1312" s="100"/>
      <c r="X1312" s="99"/>
      <c r="Y1312" s="99"/>
      <c r="Z1312" s="100"/>
      <c r="AA1312" s="99"/>
      <c r="AB1312" s="99"/>
      <c r="AC1312" s="100" t="s">
        <v>6809</v>
      </c>
      <c r="AD1312" s="100" t="s">
        <v>6811</v>
      </c>
      <c r="AE1312" s="83"/>
      <c r="AF1312" s="54"/>
      <c r="AG1312" s="78" t="s">
        <v>10996</v>
      </c>
      <c r="AH1312" s="77" t="s">
        <v>222</v>
      </c>
      <c r="AI1312" s="77" t="s">
        <v>223</v>
      </c>
      <c r="AJ1312" s="77" t="s">
        <v>386</v>
      </c>
      <c r="AK1312" s="77" t="s">
        <v>387</v>
      </c>
      <c r="AL1312" s="77" t="s">
        <v>388</v>
      </c>
      <c r="AM1312" s="77" t="s">
        <v>25</v>
      </c>
      <c r="AN1312" s="77" t="s">
        <v>389</v>
      </c>
      <c r="AO1312" s="77" t="s">
        <v>984</v>
      </c>
      <c r="AP1312" s="77" t="s">
        <v>985</v>
      </c>
      <c r="AQ1312" s="77"/>
      <c r="AR1312" s="79">
        <f>COUNTIF('Jalon + top _horaire passage'!A:A,A1312)+IF(W1312&lt;&gt;"",COUNTIF('Jalon + top _horaire passage'!A:A,W1312),0)+IF(X1312&lt;&gt;"",COUNTIF('Jalon + top _horaire passage'!A:A,X1312),0)+IF(Y1312&lt;&gt;"",COUNTIF('Jalon + top _horaire passage'!A:A,Y1312),0)+IF(AA1312&lt;&gt;"",COUNTIF('Jalon + top _horaire passage'!A:A,AA1312),0)+IF(AB1312&lt;&gt;"",COUNTIF('Jalon + top _horaire passage'!A:A,AB1312),0)+IF(AD1312&lt;&gt;"",COUNTIF('Jalon + top _horaire passage'!A:A,AD1312),0)</f>
        <v>0</v>
      </c>
    </row>
    <row r="1313" spans="1:44" x14ac:dyDescent="0.3">
      <c r="A1313" s="77" t="s">
        <v>6812</v>
      </c>
      <c r="B1313" s="159">
        <v>0</v>
      </c>
      <c r="C1313" s="78" t="s">
        <v>892</v>
      </c>
      <c r="D1313" s="77" t="s">
        <v>42</v>
      </c>
      <c r="E1313" s="77" t="s">
        <v>6812</v>
      </c>
      <c r="F1313" s="77" t="s">
        <v>3033</v>
      </c>
      <c r="G1313" s="77" t="s">
        <v>12353</v>
      </c>
      <c r="H1313" s="77" t="s">
        <v>44</v>
      </c>
      <c r="I1313" s="77" t="s">
        <v>221</v>
      </c>
      <c r="J1313" s="77" t="s">
        <v>19</v>
      </c>
      <c r="K1313" s="78" t="s">
        <v>34</v>
      </c>
      <c r="L1313" s="77" t="s">
        <v>15</v>
      </c>
      <c r="M1313" s="74" t="s">
        <v>12474</v>
      </c>
      <c r="N1313" s="74" t="s">
        <v>13</v>
      </c>
      <c r="O1313" s="159"/>
      <c r="P1313" s="77" t="s">
        <v>6813</v>
      </c>
      <c r="Q1313" s="77" t="s">
        <v>10891</v>
      </c>
      <c r="R1313" s="77" t="s">
        <v>6812</v>
      </c>
      <c r="S1313" s="77"/>
      <c r="T1313" s="77"/>
      <c r="U1313" s="77" t="s">
        <v>900</v>
      </c>
      <c r="V1313" s="74" t="s">
        <v>231</v>
      </c>
      <c r="W1313" s="100"/>
      <c r="X1313" s="99"/>
      <c r="Y1313" s="99"/>
      <c r="Z1313" s="100"/>
      <c r="AA1313" s="99"/>
      <c r="AB1313" s="99"/>
      <c r="AC1313" s="100" t="s">
        <v>6812</v>
      </c>
      <c r="AD1313" s="100" t="s">
        <v>6814</v>
      </c>
      <c r="AE1313" s="83"/>
      <c r="AF1313" s="54"/>
      <c r="AG1313" s="78" t="s">
        <v>10996</v>
      </c>
      <c r="AH1313" s="77" t="s">
        <v>222</v>
      </c>
      <c r="AI1313" s="77" t="s">
        <v>223</v>
      </c>
      <c r="AJ1313" s="77" t="s">
        <v>386</v>
      </c>
      <c r="AK1313" s="77" t="s">
        <v>387</v>
      </c>
      <c r="AL1313" s="77" t="s">
        <v>388</v>
      </c>
      <c r="AM1313" s="77" t="s">
        <v>25</v>
      </c>
      <c r="AN1313" s="77" t="s">
        <v>389</v>
      </c>
      <c r="AO1313" s="77" t="s">
        <v>984</v>
      </c>
      <c r="AP1313" s="77" t="s">
        <v>985</v>
      </c>
      <c r="AQ1313" s="77"/>
      <c r="AR1313" s="79">
        <f>COUNTIF('Jalon + top _horaire passage'!A:A,A1313)+IF(W1313&lt;&gt;"",COUNTIF('Jalon + top _horaire passage'!A:A,W1313),0)+IF(X1313&lt;&gt;"",COUNTIF('Jalon + top _horaire passage'!A:A,X1313),0)+IF(Y1313&lt;&gt;"",COUNTIF('Jalon + top _horaire passage'!A:A,Y1313),0)+IF(AA1313&lt;&gt;"",COUNTIF('Jalon + top _horaire passage'!A:A,AA1313),0)+IF(AB1313&lt;&gt;"",COUNTIF('Jalon + top _horaire passage'!A:A,AB1313),0)+IF(AD1313&lt;&gt;"",COUNTIF('Jalon + top _horaire passage'!A:A,AD1313),0)</f>
        <v>0</v>
      </c>
    </row>
    <row r="1314" spans="1:44" ht="15.6" x14ac:dyDescent="0.3">
      <c r="A1314" s="77" t="s">
        <v>6816</v>
      </c>
      <c r="B1314" s="190" t="s">
        <v>12817</v>
      </c>
      <c r="C1314" s="78" t="s">
        <v>59</v>
      </c>
      <c r="D1314" s="77" t="s">
        <v>42</v>
      </c>
      <c r="E1314" s="77" t="s">
        <v>6815</v>
      </c>
      <c r="F1314" s="77" t="s">
        <v>12365</v>
      </c>
      <c r="G1314" s="77" t="s">
        <v>1801</v>
      </c>
      <c r="H1314" s="77" t="s">
        <v>44</v>
      </c>
      <c r="I1314" s="77" t="s">
        <v>17</v>
      </c>
      <c r="J1314" s="77" t="s">
        <v>19</v>
      </c>
      <c r="K1314" s="78" t="s">
        <v>34</v>
      </c>
      <c r="L1314" s="77" t="s">
        <v>15</v>
      </c>
      <c r="M1314" s="74" t="s">
        <v>12473</v>
      </c>
      <c r="N1314" s="74" t="s">
        <v>13</v>
      </c>
      <c r="O1314" s="159"/>
      <c r="P1314" s="77" t="s">
        <v>1834</v>
      </c>
      <c r="Q1314" s="77" t="s">
        <v>10891</v>
      </c>
      <c r="R1314" s="77" t="s">
        <v>6816</v>
      </c>
      <c r="S1314" s="77"/>
      <c r="T1314" s="77"/>
      <c r="U1314" s="77" t="s">
        <v>10855</v>
      </c>
      <c r="V1314" s="74" t="s">
        <v>97</v>
      </c>
      <c r="W1314" s="100"/>
      <c r="X1314" s="99"/>
      <c r="Y1314" s="99" t="s">
        <v>12332</v>
      </c>
      <c r="Z1314" s="100"/>
      <c r="AA1314" s="99" t="s">
        <v>6819</v>
      </c>
      <c r="AB1314" s="99"/>
      <c r="AC1314" s="100" t="s">
        <v>6817</v>
      </c>
      <c r="AD1314" s="100" t="s">
        <v>6818</v>
      </c>
      <c r="AE1314" s="83"/>
      <c r="AF1314" s="54"/>
      <c r="AG1314" s="78" t="s">
        <v>12471</v>
      </c>
      <c r="AH1314" s="77" t="s">
        <v>20</v>
      </c>
      <c r="AI1314" s="77" t="s">
        <v>305</v>
      </c>
      <c r="AJ1314" s="77" t="s">
        <v>920</v>
      </c>
      <c r="AK1314" s="77" t="s">
        <v>1775</v>
      </c>
      <c r="AL1314" s="77" t="s">
        <v>1776</v>
      </c>
      <c r="AM1314" s="77" t="s">
        <v>25</v>
      </c>
      <c r="AN1314" s="77" t="s">
        <v>309</v>
      </c>
      <c r="AO1314" s="77" t="s">
        <v>1777</v>
      </c>
      <c r="AP1314" s="77" t="s">
        <v>1778</v>
      </c>
      <c r="AQ1314" s="77"/>
      <c r="AR1314" s="79">
        <f>COUNTIF('Jalon + top _horaire passage'!A:A,A1314)+IF(W1314&lt;&gt;"",COUNTIF('Jalon + top _horaire passage'!A:A,W1314),0)+IF(X1314&lt;&gt;"",COUNTIF('Jalon + top _horaire passage'!A:A,X1314),0)+IF(Y1314&lt;&gt;"",COUNTIF('Jalon + top _horaire passage'!A:A,Y1314),0)+IF(AA1314&lt;&gt;"",COUNTIF('Jalon + top _horaire passage'!A:A,AA1314),0)+IF(AB1314&lt;&gt;"",COUNTIF('Jalon + top _horaire passage'!A:A,AB1314),0)+IF(AD1314&lt;&gt;"",COUNTIF('Jalon + top _horaire passage'!A:A,AD1314),0)</f>
        <v>0</v>
      </c>
    </row>
    <row r="1315" spans="1:44" ht="15.6" x14ac:dyDescent="0.3">
      <c r="A1315" s="77" t="s">
        <v>6820</v>
      </c>
      <c r="B1315" s="190" t="s">
        <v>12818</v>
      </c>
      <c r="C1315" s="78" t="s">
        <v>59</v>
      </c>
      <c r="D1315" s="77" t="s">
        <v>42</v>
      </c>
      <c r="E1315" s="77" t="s">
        <v>6815</v>
      </c>
      <c r="F1315" s="77" t="s">
        <v>12365</v>
      </c>
      <c r="G1315" s="77" t="s">
        <v>1801</v>
      </c>
      <c r="H1315" s="77" t="s">
        <v>44</v>
      </c>
      <c r="I1315" s="77" t="s">
        <v>17</v>
      </c>
      <c r="J1315" s="77" t="s">
        <v>19</v>
      </c>
      <c r="K1315" s="78" t="s">
        <v>34</v>
      </c>
      <c r="L1315" s="77" t="s">
        <v>15</v>
      </c>
      <c r="M1315" s="74" t="s">
        <v>12473</v>
      </c>
      <c r="N1315" s="74" t="s">
        <v>13</v>
      </c>
      <c r="O1315" s="159"/>
      <c r="P1315" s="77" t="s">
        <v>1839</v>
      </c>
      <c r="Q1315" s="77" t="s">
        <v>10891</v>
      </c>
      <c r="R1315" s="77" t="s">
        <v>6820</v>
      </c>
      <c r="S1315" s="77"/>
      <c r="T1315" s="77"/>
      <c r="U1315" s="77" t="s">
        <v>10855</v>
      </c>
      <c r="V1315" s="74" t="s">
        <v>97</v>
      </c>
      <c r="W1315" s="100"/>
      <c r="X1315" s="99"/>
      <c r="Y1315" s="99" t="s">
        <v>12332</v>
      </c>
      <c r="Z1315" s="100"/>
      <c r="AA1315" s="99" t="s">
        <v>6819</v>
      </c>
      <c r="AB1315" s="99"/>
      <c r="AC1315" s="100" t="s">
        <v>6821</v>
      </c>
      <c r="AD1315" s="100" t="s">
        <v>6822</v>
      </c>
      <c r="AE1315" s="83"/>
      <c r="AF1315" s="54"/>
      <c r="AG1315" s="78" t="s">
        <v>12471</v>
      </c>
      <c r="AH1315" s="77" t="s">
        <v>20</v>
      </c>
      <c r="AI1315" s="77" t="s">
        <v>305</v>
      </c>
      <c r="AJ1315" s="77" t="s">
        <v>920</v>
      </c>
      <c r="AK1315" s="77" t="s">
        <v>1775</v>
      </c>
      <c r="AL1315" s="77" t="s">
        <v>1776</v>
      </c>
      <c r="AM1315" s="77" t="s">
        <v>25</v>
      </c>
      <c r="AN1315" s="77" t="s">
        <v>309</v>
      </c>
      <c r="AO1315" s="77" t="s">
        <v>1777</v>
      </c>
      <c r="AP1315" s="77" t="s">
        <v>1778</v>
      </c>
      <c r="AQ1315" s="77"/>
      <c r="AR1315" s="79">
        <f>COUNTIF('Jalon + top _horaire passage'!A:A,A1315)+IF(W1315&lt;&gt;"",COUNTIF('Jalon + top _horaire passage'!A:A,W1315),0)+IF(X1315&lt;&gt;"",COUNTIF('Jalon + top _horaire passage'!A:A,X1315),0)+IF(Y1315&lt;&gt;"",COUNTIF('Jalon + top _horaire passage'!A:A,Y1315),0)+IF(AA1315&lt;&gt;"",COUNTIF('Jalon + top _horaire passage'!A:A,AA1315),0)+IF(AB1315&lt;&gt;"",COUNTIF('Jalon + top _horaire passage'!A:A,AB1315),0)+IF(AD1315&lt;&gt;"",COUNTIF('Jalon + top _horaire passage'!A:A,AD1315),0)</f>
        <v>0</v>
      </c>
    </row>
    <row r="1316" spans="1:44" x14ac:dyDescent="0.3">
      <c r="A1316" s="77" t="s">
        <v>6823</v>
      </c>
      <c r="B1316" s="159" t="s">
        <v>12696</v>
      </c>
      <c r="C1316" s="78" t="s">
        <v>220</v>
      </c>
      <c r="D1316" s="77" t="s">
        <v>107</v>
      </c>
      <c r="E1316" s="77" t="s">
        <v>6823</v>
      </c>
      <c r="F1316" s="77" t="s">
        <v>12425</v>
      </c>
      <c r="G1316" s="77" t="s">
        <v>6824</v>
      </c>
      <c r="H1316" s="77" t="s">
        <v>44</v>
      </c>
      <c r="I1316" s="77" t="s">
        <v>221</v>
      </c>
      <c r="J1316" s="77" t="s">
        <v>19</v>
      </c>
      <c r="K1316" s="78" t="s">
        <v>18</v>
      </c>
      <c r="L1316" s="77" t="s">
        <v>98</v>
      </c>
      <c r="M1316" s="74" t="s">
        <v>12474</v>
      </c>
      <c r="N1316" s="74" t="s">
        <v>10986</v>
      </c>
      <c r="O1316" s="159"/>
      <c r="P1316" s="77" t="s">
        <v>6825</v>
      </c>
      <c r="Q1316" s="77" t="s">
        <v>30</v>
      </c>
      <c r="R1316" s="77" t="s">
        <v>6823</v>
      </c>
      <c r="S1316" s="77"/>
      <c r="T1316" s="77"/>
      <c r="U1316" s="77" t="s">
        <v>11145</v>
      </c>
      <c r="V1316" s="74" t="s">
        <v>97</v>
      </c>
      <c r="W1316" s="100"/>
      <c r="X1316" s="99"/>
      <c r="Y1316" s="99"/>
      <c r="Z1316" s="100"/>
      <c r="AA1316" s="99" t="s">
        <v>6828</v>
      </c>
      <c r="AB1316" s="99"/>
      <c r="AC1316" s="100" t="s">
        <v>6826</v>
      </c>
      <c r="AD1316" s="100" t="s">
        <v>6827</v>
      </c>
      <c r="AE1316" s="83"/>
      <c r="AF1316" s="54"/>
      <c r="AG1316" s="78" t="s">
        <v>10997</v>
      </c>
      <c r="AH1316" s="77" t="s">
        <v>222</v>
      </c>
      <c r="AI1316" s="77" t="s">
        <v>223</v>
      </c>
      <c r="AJ1316" s="77" t="s">
        <v>224</v>
      </c>
      <c r="AK1316" s="77" t="s">
        <v>225</v>
      </c>
      <c r="AL1316" s="77" t="s">
        <v>226</v>
      </c>
      <c r="AM1316" s="77" t="s">
        <v>227</v>
      </c>
      <c r="AN1316" s="77" t="s">
        <v>228</v>
      </c>
      <c r="AO1316" s="77" t="s">
        <v>229</v>
      </c>
      <c r="AP1316" s="77" t="s">
        <v>230</v>
      </c>
      <c r="AQ1316" s="77"/>
      <c r="AR1316" s="79">
        <f>COUNTIF('Jalon + top _horaire passage'!A:A,A1316)+IF(W1316&lt;&gt;"",COUNTIF('Jalon + top _horaire passage'!A:A,W1316),0)+IF(X1316&lt;&gt;"",COUNTIF('Jalon + top _horaire passage'!A:A,X1316),0)+IF(Y1316&lt;&gt;"",COUNTIF('Jalon + top _horaire passage'!A:A,Y1316),0)+IF(AA1316&lt;&gt;"",COUNTIF('Jalon + top _horaire passage'!A:A,AA1316),0)+IF(AB1316&lt;&gt;"",COUNTIF('Jalon + top _horaire passage'!A:A,AB1316),0)+IF(AD1316&lt;&gt;"",COUNTIF('Jalon + top _horaire passage'!A:A,AD1316),0)</f>
        <v>0</v>
      </c>
    </row>
    <row r="1317" spans="1:44" x14ac:dyDescent="0.3">
      <c r="A1317" s="77" t="s">
        <v>6829</v>
      </c>
      <c r="B1317" s="159" t="s">
        <v>12697</v>
      </c>
      <c r="C1317" s="78" t="s">
        <v>220</v>
      </c>
      <c r="D1317" s="77" t="s">
        <v>42</v>
      </c>
      <c r="E1317" s="77" t="s">
        <v>6829</v>
      </c>
      <c r="F1317" s="77" t="s">
        <v>12425</v>
      </c>
      <c r="G1317" s="77" t="s">
        <v>6824</v>
      </c>
      <c r="H1317" s="77" t="s">
        <v>44</v>
      </c>
      <c r="I1317" s="77" t="s">
        <v>221</v>
      </c>
      <c r="J1317" s="77" t="s">
        <v>571</v>
      </c>
      <c r="K1317" s="78" t="s">
        <v>34</v>
      </c>
      <c r="L1317" s="77" t="s">
        <v>98</v>
      </c>
      <c r="M1317" s="74" t="s">
        <v>12474</v>
      </c>
      <c r="N1317" s="74" t="s">
        <v>13</v>
      </c>
      <c r="O1317" s="159"/>
      <c r="P1317" s="77" t="s">
        <v>6830</v>
      </c>
      <c r="Q1317" s="77" t="s">
        <v>30</v>
      </c>
      <c r="R1317" s="77" t="s">
        <v>6829</v>
      </c>
      <c r="S1317" s="77"/>
      <c r="T1317" s="77" t="s">
        <v>9241</v>
      </c>
      <c r="U1317" s="77" t="s">
        <v>6831</v>
      </c>
      <c r="V1317" s="74" t="s">
        <v>216</v>
      </c>
      <c r="W1317" s="100"/>
      <c r="X1317" s="99"/>
      <c r="Y1317" s="99"/>
      <c r="Z1317" s="100"/>
      <c r="AA1317" s="99" t="s">
        <v>6834</v>
      </c>
      <c r="AB1317" s="99"/>
      <c r="AC1317" s="100" t="s">
        <v>6832</v>
      </c>
      <c r="AD1317" s="100" t="s">
        <v>6833</v>
      </c>
      <c r="AE1317" s="83"/>
      <c r="AF1317" s="54"/>
      <c r="AG1317" s="78" t="s">
        <v>12307</v>
      </c>
      <c r="AH1317" s="77" t="s">
        <v>222</v>
      </c>
      <c r="AI1317" s="77" t="s">
        <v>223</v>
      </c>
      <c r="AJ1317" s="77" t="s">
        <v>224</v>
      </c>
      <c r="AK1317" s="77" t="s">
        <v>225</v>
      </c>
      <c r="AL1317" s="77" t="s">
        <v>226</v>
      </c>
      <c r="AM1317" s="77" t="s">
        <v>227</v>
      </c>
      <c r="AN1317" s="77" t="s">
        <v>228</v>
      </c>
      <c r="AO1317" s="77" t="s">
        <v>229</v>
      </c>
      <c r="AP1317" s="77" t="s">
        <v>230</v>
      </c>
      <c r="AQ1317" s="77"/>
      <c r="AR1317" s="79">
        <f>COUNTIF('Jalon + top _horaire passage'!A:A,A1317)+IF(W1317&lt;&gt;"",COUNTIF('Jalon + top _horaire passage'!A:A,W1317),0)+IF(X1317&lt;&gt;"",COUNTIF('Jalon + top _horaire passage'!A:A,X1317),0)+IF(Y1317&lt;&gt;"",COUNTIF('Jalon + top _horaire passage'!A:A,Y1317),0)+IF(AA1317&lt;&gt;"",COUNTIF('Jalon + top _horaire passage'!A:A,AA1317),0)+IF(AB1317&lt;&gt;"",COUNTIF('Jalon + top _horaire passage'!A:A,AB1317),0)+IF(AD1317&lt;&gt;"",COUNTIF('Jalon + top _horaire passage'!A:A,AD1317),0)</f>
        <v>0</v>
      </c>
    </row>
    <row r="1318" spans="1:44" x14ac:dyDescent="0.3">
      <c r="A1318" s="77" t="s">
        <v>6835</v>
      </c>
      <c r="B1318" s="159" t="s">
        <v>12688</v>
      </c>
      <c r="C1318" s="78" t="s">
        <v>220</v>
      </c>
      <c r="D1318" s="77" t="s">
        <v>42</v>
      </c>
      <c r="E1318" s="77" t="s">
        <v>6835</v>
      </c>
      <c r="F1318" s="77" t="s">
        <v>5792</v>
      </c>
      <c r="G1318" s="77" t="s">
        <v>213</v>
      </c>
      <c r="H1318" s="77" t="s">
        <v>44</v>
      </c>
      <c r="I1318" s="77" t="s">
        <v>221</v>
      </c>
      <c r="J1318" s="77" t="s">
        <v>571</v>
      </c>
      <c r="K1318" s="78" t="s">
        <v>34</v>
      </c>
      <c r="L1318" s="77" t="s">
        <v>98</v>
      </c>
      <c r="M1318" s="74" t="s">
        <v>12474</v>
      </c>
      <c r="N1318" s="74" t="s">
        <v>13</v>
      </c>
      <c r="O1318" s="159"/>
      <c r="P1318" s="77" t="s">
        <v>6836</v>
      </c>
      <c r="Q1318" s="77" t="s">
        <v>30</v>
      </c>
      <c r="R1318" s="77" t="s">
        <v>6835</v>
      </c>
      <c r="S1318" s="77"/>
      <c r="T1318" s="77"/>
      <c r="U1318" s="77" t="s">
        <v>11146</v>
      </c>
      <c r="V1318" s="74" t="s">
        <v>97</v>
      </c>
      <c r="W1318" s="100"/>
      <c r="X1318" s="99"/>
      <c r="Y1318" s="99"/>
      <c r="Z1318" s="100"/>
      <c r="AA1318" s="99" t="s">
        <v>6839</v>
      </c>
      <c r="AB1318" s="99"/>
      <c r="AC1318" s="100" t="s">
        <v>6837</v>
      </c>
      <c r="AD1318" s="100" t="s">
        <v>6838</v>
      </c>
      <c r="AE1318" s="83"/>
      <c r="AF1318" s="54"/>
      <c r="AG1318" s="78" t="s">
        <v>10997</v>
      </c>
      <c r="AH1318" s="77" t="s">
        <v>222</v>
      </c>
      <c r="AI1318" s="77" t="s">
        <v>223</v>
      </c>
      <c r="AJ1318" s="77" t="s">
        <v>224</v>
      </c>
      <c r="AK1318" s="77" t="s">
        <v>225</v>
      </c>
      <c r="AL1318" s="77" t="s">
        <v>226</v>
      </c>
      <c r="AM1318" s="77" t="s">
        <v>227</v>
      </c>
      <c r="AN1318" s="77" t="s">
        <v>228</v>
      </c>
      <c r="AO1318" s="77" t="s">
        <v>229</v>
      </c>
      <c r="AP1318" s="77" t="s">
        <v>230</v>
      </c>
      <c r="AQ1318" s="77"/>
      <c r="AR1318" s="79">
        <f>COUNTIF('Jalon + top _horaire passage'!A:A,A1318)+IF(W1318&lt;&gt;"",COUNTIF('Jalon + top _horaire passage'!A:A,W1318),0)+IF(X1318&lt;&gt;"",COUNTIF('Jalon + top _horaire passage'!A:A,X1318),0)+IF(Y1318&lt;&gt;"",COUNTIF('Jalon + top _horaire passage'!A:A,Y1318),0)+IF(AA1318&lt;&gt;"",COUNTIF('Jalon + top _horaire passage'!A:A,AA1318),0)+IF(AB1318&lt;&gt;"",COUNTIF('Jalon + top _horaire passage'!A:A,AB1318),0)+IF(AD1318&lt;&gt;"",COUNTIF('Jalon + top _horaire passage'!A:A,AD1318),0)</f>
        <v>0</v>
      </c>
    </row>
    <row r="1319" spans="1:44" x14ac:dyDescent="0.3">
      <c r="A1319" s="77" t="s">
        <v>6840</v>
      </c>
      <c r="B1319" s="159" t="s">
        <v>12698</v>
      </c>
      <c r="C1319" s="78" t="s">
        <v>220</v>
      </c>
      <c r="D1319" s="77" t="s">
        <v>42</v>
      </c>
      <c r="E1319" s="77" t="s">
        <v>6840</v>
      </c>
      <c r="F1319" s="77" t="s">
        <v>12425</v>
      </c>
      <c r="G1319" s="77" t="s">
        <v>6824</v>
      </c>
      <c r="H1319" s="77" t="s">
        <v>44</v>
      </c>
      <c r="I1319" s="77" t="s">
        <v>221</v>
      </c>
      <c r="J1319" s="77" t="s">
        <v>571</v>
      </c>
      <c r="K1319" s="78" t="s">
        <v>34</v>
      </c>
      <c r="L1319" s="77" t="s">
        <v>98</v>
      </c>
      <c r="M1319" s="74" t="s">
        <v>12474</v>
      </c>
      <c r="N1319" s="74" t="s">
        <v>13</v>
      </c>
      <c r="O1319" s="159"/>
      <c r="P1319" s="77" t="s">
        <v>6841</v>
      </c>
      <c r="Q1319" s="77" t="s">
        <v>30</v>
      </c>
      <c r="R1319" s="77" t="s">
        <v>6840</v>
      </c>
      <c r="S1319" s="77"/>
      <c r="T1319" s="77" t="s">
        <v>9241</v>
      </c>
      <c r="U1319" s="77" t="s">
        <v>6842</v>
      </c>
      <c r="V1319" s="74" t="s">
        <v>216</v>
      </c>
      <c r="W1319" s="100"/>
      <c r="X1319" s="99"/>
      <c r="Y1319" s="99"/>
      <c r="Z1319" s="100"/>
      <c r="AA1319" s="99" t="s">
        <v>6845</v>
      </c>
      <c r="AB1319" s="99"/>
      <c r="AC1319" s="100" t="s">
        <v>6843</v>
      </c>
      <c r="AD1319" s="100" t="s">
        <v>6844</v>
      </c>
      <c r="AE1319" s="83"/>
      <c r="AF1319" s="54"/>
      <c r="AG1319" s="78" t="s">
        <v>12307</v>
      </c>
      <c r="AH1319" s="77" t="s">
        <v>222</v>
      </c>
      <c r="AI1319" s="77" t="s">
        <v>223</v>
      </c>
      <c r="AJ1319" s="77" t="s">
        <v>224</v>
      </c>
      <c r="AK1319" s="77" t="s">
        <v>225</v>
      </c>
      <c r="AL1319" s="77" t="s">
        <v>226</v>
      </c>
      <c r="AM1319" s="77" t="s">
        <v>227</v>
      </c>
      <c r="AN1319" s="77" t="s">
        <v>228</v>
      </c>
      <c r="AO1319" s="77" t="s">
        <v>229</v>
      </c>
      <c r="AP1319" s="77" t="s">
        <v>230</v>
      </c>
      <c r="AQ1319" s="77"/>
      <c r="AR1319" s="79">
        <f>COUNTIF('Jalon + top _horaire passage'!A:A,A1319)+IF(W1319&lt;&gt;"",COUNTIF('Jalon + top _horaire passage'!A:A,W1319),0)+IF(X1319&lt;&gt;"",COUNTIF('Jalon + top _horaire passage'!A:A,X1319),0)+IF(Y1319&lt;&gt;"",COUNTIF('Jalon + top _horaire passage'!A:A,Y1319),0)+IF(AA1319&lt;&gt;"",COUNTIF('Jalon + top _horaire passage'!A:A,AA1319),0)+IF(AB1319&lt;&gt;"",COUNTIF('Jalon + top _horaire passage'!A:A,AB1319),0)+IF(AD1319&lt;&gt;"",COUNTIF('Jalon + top _horaire passage'!A:A,AD1319),0)</f>
        <v>0</v>
      </c>
    </row>
    <row r="1320" spans="1:44" x14ac:dyDescent="0.3">
      <c r="A1320" s="77" t="s">
        <v>6846</v>
      </c>
      <c r="B1320" s="159" t="s">
        <v>12</v>
      </c>
      <c r="C1320" s="78" t="s">
        <v>220</v>
      </c>
      <c r="D1320" s="77" t="s">
        <v>42</v>
      </c>
      <c r="E1320" s="77" t="s">
        <v>6846</v>
      </c>
      <c r="F1320" s="77" t="s">
        <v>5991</v>
      </c>
      <c r="G1320" s="77" t="s">
        <v>4713</v>
      </c>
      <c r="H1320" s="77" t="s">
        <v>44</v>
      </c>
      <c r="I1320" s="77" t="s">
        <v>221</v>
      </c>
      <c r="J1320" s="77" t="s">
        <v>19</v>
      </c>
      <c r="K1320" s="78" t="s">
        <v>34</v>
      </c>
      <c r="L1320" s="77" t="s">
        <v>98</v>
      </c>
      <c r="M1320" s="74" t="s">
        <v>12474</v>
      </c>
      <c r="N1320" s="74" t="s">
        <v>12033</v>
      </c>
      <c r="O1320" s="159"/>
      <c r="P1320" s="77" t="s">
        <v>6847</v>
      </c>
      <c r="Q1320" s="77" t="s">
        <v>30</v>
      </c>
      <c r="R1320" s="77" t="s">
        <v>6846</v>
      </c>
      <c r="S1320" s="77"/>
      <c r="T1320" s="77"/>
      <c r="U1320" s="77" t="s">
        <v>11147</v>
      </c>
      <c r="V1320" s="74" t="s">
        <v>97</v>
      </c>
      <c r="W1320" s="100"/>
      <c r="X1320" s="99"/>
      <c r="Y1320" s="99"/>
      <c r="Z1320" s="100"/>
      <c r="AA1320" s="99" t="s">
        <v>6851</v>
      </c>
      <c r="AB1320" s="99"/>
      <c r="AC1320" s="100" t="s">
        <v>6849</v>
      </c>
      <c r="AD1320" s="100" t="s">
        <v>6850</v>
      </c>
      <c r="AE1320" s="83"/>
      <c r="AF1320" s="54"/>
      <c r="AG1320" s="78" t="s">
        <v>10997</v>
      </c>
      <c r="AH1320" s="77" t="s">
        <v>222</v>
      </c>
      <c r="AI1320" s="77" t="s">
        <v>223</v>
      </c>
      <c r="AJ1320" s="77" t="s">
        <v>224</v>
      </c>
      <c r="AK1320" s="77" t="s">
        <v>225</v>
      </c>
      <c r="AL1320" s="77" t="s">
        <v>226</v>
      </c>
      <c r="AM1320" s="77" t="s">
        <v>227</v>
      </c>
      <c r="AN1320" s="77" t="s">
        <v>228</v>
      </c>
      <c r="AO1320" s="77" t="s">
        <v>229</v>
      </c>
      <c r="AP1320" s="77" t="s">
        <v>230</v>
      </c>
      <c r="AQ1320" s="77"/>
      <c r="AR1320" s="79">
        <f>COUNTIF('Jalon + top _horaire passage'!A:A,A1320)+IF(W1320&lt;&gt;"",COUNTIF('Jalon + top _horaire passage'!A:A,W1320),0)+IF(X1320&lt;&gt;"",COUNTIF('Jalon + top _horaire passage'!A:A,X1320),0)+IF(Y1320&lt;&gt;"",COUNTIF('Jalon + top _horaire passage'!A:A,Y1320),0)+IF(AA1320&lt;&gt;"",COUNTIF('Jalon + top _horaire passage'!A:A,AA1320),0)+IF(AB1320&lt;&gt;"",COUNTIF('Jalon + top _horaire passage'!A:A,AB1320),0)+IF(AD1320&lt;&gt;"",COUNTIF('Jalon + top _horaire passage'!A:A,AD1320),0)</f>
        <v>0</v>
      </c>
    </row>
    <row r="1321" spans="1:44" x14ac:dyDescent="0.3">
      <c r="A1321" s="77" t="s">
        <v>6852</v>
      </c>
      <c r="B1321" s="159" t="s">
        <v>12</v>
      </c>
      <c r="C1321" s="78" t="s">
        <v>220</v>
      </c>
      <c r="D1321" s="77" t="s">
        <v>42</v>
      </c>
      <c r="E1321" s="77" t="s">
        <v>6852</v>
      </c>
      <c r="F1321" s="77" t="s">
        <v>5991</v>
      </c>
      <c r="G1321" s="77" t="s">
        <v>4713</v>
      </c>
      <c r="H1321" s="77" t="s">
        <v>44</v>
      </c>
      <c r="I1321" s="77" t="s">
        <v>221</v>
      </c>
      <c r="J1321" s="77" t="s">
        <v>19</v>
      </c>
      <c r="K1321" s="78" t="s">
        <v>34</v>
      </c>
      <c r="L1321" s="77" t="s">
        <v>98</v>
      </c>
      <c r="M1321" s="74" t="s">
        <v>12474</v>
      </c>
      <c r="N1321" s="74" t="s">
        <v>12033</v>
      </c>
      <c r="O1321" s="159"/>
      <c r="P1321" s="77" t="s">
        <v>6853</v>
      </c>
      <c r="Q1321" s="77" t="s">
        <v>30</v>
      </c>
      <c r="R1321" s="77" t="s">
        <v>6852</v>
      </c>
      <c r="S1321" s="77"/>
      <c r="T1321" s="77"/>
      <c r="U1321" s="77" t="s">
        <v>11148</v>
      </c>
      <c r="V1321" s="74" t="s">
        <v>97</v>
      </c>
      <c r="W1321" s="100"/>
      <c r="X1321" s="99"/>
      <c r="Y1321" s="99"/>
      <c r="Z1321" s="100"/>
      <c r="AA1321" s="99" t="s">
        <v>6857</v>
      </c>
      <c r="AB1321" s="99"/>
      <c r="AC1321" s="100" t="s">
        <v>6855</v>
      </c>
      <c r="AD1321" s="100" t="s">
        <v>6856</v>
      </c>
      <c r="AE1321" s="83"/>
      <c r="AF1321" s="54"/>
      <c r="AG1321" s="78" t="s">
        <v>10997</v>
      </c>
      <c r="AH1321" s="77" t="s">
        <v>222</v>
      </c>
      <c r="AI1321" s="77" t="s">
        <v>223</v>
      </c>
      <c r="AJ1321" s="77" t="s">
        <v>224</v>
      </c>
      <c r="AK1321" s="77" t="s">
        <v>225</v>
      </c>
      <c r="AL1321" s="77" t="s">
        <v>226</v>
      </c>
      <c r="AM1321" s="77" t="s">
        <v>227</v>
      </c>
      <c r="AN1321" s="77" t="s">
        <v>228</v>
      </c>
      <c r="AO1321" s="77" t="s">
        <v>229</v>
      </c>
      <c r="AP1321" s="77" t="s">
        <v>230</v>
      </c>
      <c r="AQ1321" s="77"/>
      <c r="AR1321" s="79">
        <f>COUNTIF('Jalon + top _horaire passage'!A:A,A1321)+IF(W1321&lt;&gt;"",COUNTIF('Jalon + top _horaire passage'!A:A,W1321),0)+IF(X1321&lt;&gt;"",COUNTIF('Jalon + top _horaire passage'!A:A,X1321),0)+IF(Y1321&lt;&gt;"",COUNTIF('Jalon + top _horaire passage'!A:A,Y1321),0)+IF(AA1321&lt;&gt;"",COUNTIF('Jalon + top _horaire passage'!A:A,AA1321),0)+IF(AB1321&lt;&gt;"",COUNTIF('Jalon + top _horaire passage'!A:A,AB1321),0)+IF(AD1321&lt;&gt;"",COUNTIF('Jalon + top _horaire passage'!A:A,AD1321),0)</f>
        <v>0</v>
      </c>
    </row>
    <row r="1322" spans="1:44" x14ac:dyDescent="0.3">
      <c r="A1322" s="77" t="s">
        <v>6858</v>
      </c>
      <c r="B1322" s="159" t="s">
        <v>12627</v>
      </c>
      <c r="C1322" s="78" t="s">
        <v>59</v>
      </c>
      <c r="D1322" s="77" t="s">
        <v>42</v>
      </c>
      <c r="E1322" s="77" t="s">
        <v>6858</v>
      </c>
      <c r="F1322" s="77" t="s">
        <v>1789</v>
      </c>
      <c r="G1322" s="77" t="s">
        <v>1787</v>
      </c>
      <c r="H1322" s="77" t="s">
        <v>44</v>
      </c>
      <c r="I1322" s="77" t="s">
        <v>17</v>
      </c>
      <c r="J1322" s="77" t="s">
        <v>19</v>
      </c>
      <c r="K1322" s="78" t="s">
        <v>34</v>
      </c>
      <c r="L1322" s="77" t="s">
        <v>98</v>
      </c>
      <c r="M1322" s="74" t="s">
        <v>12473</v>
      </c>
      <c r="N1322" s="74" t="s">
        <v>13</v>
      </c>
      <c r="O1322" s="159"/>
      <c r="P1322" s="77" t="s">
        <v>6859</v>
      </c>
      <c r="Q1322" s="77" t="s">
        <v>35</v>
      </c>
      <c r="R1322" s="77" t="s">
        <v>6858</v>
      </c>
      <c r="S1322" s="77"/>
      <c r="T1322" s="77"/>
      <c r="U1322" s="77" t="s">
        <v>6858</v>
      </c>
      <c r="V1322" s="74" t="s">
        <v>97</v>
      </c>
      <c r="W1322" s="100"/>
      <c r="X1322" s="99"/>
      <c r="Y1322" s="99"/>
      <c r="Z1322" s="100"/>
      <c r="AA1322" s="99" t="s">
        <v>6862</v>
      </c>
      <c r="AB1322" s="99"/>
      <c r="AC1322" s="100" t="s">
        <v>6860</v>
      </c>
      <c r="AD1322" s="100" t="s">
        <v>6861</v>
      </c>
      <c r="AE1322" s="83"/>
      <c r="AF1322" s="54"/>
      <c r="AG1322" s="78" t="s">
        <v>10997</v>
      </c>
      <c r="AH1322" s="77" t="s">
        <v>20</v>
      </c>
      <c r="AI1322" s="77" t="s">
        <v>305</v>
      </c>
      <c r="AJ1322" s="77" t="s">
        <v>920</v>
      </c>
      <c r="AK1322" s="77" t="s">
        <v>1775</v>
      </c>
      <c r="AL1322" s="77" t="s">
        <v>1776</v>
      </c>
      <c r="AM1322" s="77" t="s">
        <v>25</v>
      </c>
      <c r="AN1322" s="77" t="s">
        <v>309</v>
      </c>
      <c r="AO1322" s="77" t="s">
        <v>1777</v>
      </c>
      <c r="AP1322" s="77" t="s">
        <v>1778</v>
      </c>
      <c r="AQ1322" s="77"/>
      <c r="AR1322" s="79">
        <f>COUNTIF('Jalon + top _horaire passage'!A:A,A1322)+IF(W1322&lt;&gt;"",COUNTIF('Jalon + top _horaire passage'!A:A,W1322),0)+IF(X1322&lt;&gt;"",COUNTIF('Jalon + top _horaire passage'!A:A,X1322),0)+IF(Y1322&lt;&gt;"",COUNTIF('Jalon + top _horaire passage'!A:A,Y1322),0)+IF(AA1322&lt;&gt;"",COUNTIF('Jalon + top _horaire passage'!A:A,AA1322),0)+IF(AB1322&lt;&gt;"",COUNTIF('Jalon + top _horaire passage'!A:A,AB1322),0)+IF(AD1322&lt;&gt;"",COUNTIF('Jalon + top _horaire passage'!A:A,AD1322),0)</f>
        <v>0</v>
      </c>
    </row>
    <row r="1323" spans="1:44" x14ac:dyDescent="0.3">
      <c r="A1323" s="77" t="s">
        <v>6864</v>
      </c>
      <c r="B1323" s="159" t="s">
        <v>6865</v>
      </c>
      <c r="C1323" s="78" t="s">
        <v>651</v>
      </c>
      <c r="D1323" s="77" t="s">
        <v>42</v>
      </c>
      <c r="E1323" s="77" t="s">
        <v>6863</v>
      </c>
      <c r="F1323" s="77" t="s">
        <v>889</v>
      </c>
      <c r="G1323" s="77" t="s">
        <v>12352</v>
      </c>
      <c r="H1323" s="77" t="s">
        <v>44</v>
      </c>
      <c r="I1323" s="77" t="s">
        <v>221</v>
      </c>
      <c r="J1323" s="77" t="s">
        <v>19</v>
      </c>
      <c r="K1323" s="78" t="s">
        <v>376</v>
      </c>
      <c r="L1323" s="77" t="s">
        <v>98</v>
      </c>
      <c r="M1323" s="74" t="s">
        <v>12474</v>
      </c>
      <c r="N1323" s="74" t="s">
        <v>13</v>
      </c>
      <c r="O1323" s="159"/>
      <c r="P1323" s="77"/>
      <c r="Q1323" s="77" t="s">
        <v>372</v>
      </c>
      <c r="R1323" s="77" t="s">
        <v>6864</v>
      </c>
      <c r="S1323" s="77" t="s">
        <v>651</v>
      </c>
      <c r="T1323" s="77" t="s">
        <v>9241</v>
      </c>
      <c r="U1323" s="77" t="s">
        <v>6866</v>
      </c>
      <c r="V1323" s="74" t="s">
        <v>819</v>
      </c>
      <c r="W1323" s="102" t="s">
        <v>78</v>
      </c>
      <c r="X1323" s="99"/>
      <c r="Y1323" s="102"/>
      <c r="Z1323" s="100"/>
      <c r="AA1323" s="99"/>
      <c r="AB1323" s="99"/>
      <c r="AC1323" s="100"/>
      <c r="AD1323" s="100" t="s">
        <v>6867</v>
      </c>
      <c r="AE1323" s="83"/>
      <c r="AF1323" s="54"/>
      <c r="AG1323" s="78" t="s">
        <v>12882</v>
      </c>
      <c r="AH1323" s="77" t="s">
        <v>222</v>
      </c>
      <c r="AI1323" s="77" t="s">
        <v>223</v>
      </c>
      <c r="AJ1323" s="77" t="s">
        <v>224</v>
      </c>
      <c r="AK1323" s="77" t="s">
        <v>2917</v>
      </c>
      <c r="AL1323" s="77" t="s">
        <v>2918</v>
      </c>
      <c r="AM1323" s="77" t="s">
        <v>227</v>
      </c>
      <c r="AN1323" s="77" t="s">
        <v>656</v>
      </c>
      <c r="AO1323" s="77" t="s">
        <v>6868</v>
      </c>
      <c r="AP1323" s="77" t="s">
        <v>6869</v>
      </c>
      <c r="AQ1323" s="77"/>
      <c r="AR1323" s="79">
        <f>COUNTIF('Jalon + top _horaire passage'!A:A,A1323)+IF(W1323&lt;&gt;"",COUNTIF('Jalon + top _horaire passage'!A:A,W1323),0)+IF(X1323&lt;&gt;"",COUNTIF('Jalon + top _horaire passage'!A:A,X1323),0)+IF(Y1323&lt;&gt;"",COUNTIF('Jalon + top _horaire passage'!A:A,Y1323),0)+IF(AA1323&lt;&gt;"",COUNTIF('Jalon + top _horaire passage'!A:A,AA1323),0)+IF(AB1323&lt;&gt;"",COUNTIF('Jalon + top _horaire passage'!A:A,AB1323),0)+IF(AD1323&lt;&gt;"",COUNTIF('Jalon + top _horaire passage'!A:A,AD1323),0)</f>
        <v>0</v>
      </c>
    </row>
    <row r="1324" spans="1:44" x14ac:dyDescent="0.3">
      <c r="A1324" s="77" t="s">
        <v>6871</v>
      </c>
      <c r="B1324" s="159" t="s">
        <v>6872</v>
      </c>
      <c r="C1324" s="78" t="s">
        <v>651</v>
      </c>
      <c r="D1324" s="77" t="s">
        <v>42</v>
      </c>
      <c r="E1324" s="77" t="s">
        <v>6870</v>
      </c>
      <c r="F1324" s="77" t="s">
        <v>889</v>
      </c>
      <c r="G1324" s="77" t="s">
        <v>12352</v>
      </c>
      <c r="H1324" s="77" t="s">
        <v>44</v>
      </c>
      <c r="I1324" s="77" t="s">
        <v>221</v>
      </c>
      <c r="J1324" s="77" t="s">
        <v>19</v>
      </c>
      <c r="K1324" s="78" t="s">
        <v>376</v>
      </c>
      <c r="L1324" s="77" t="s">
        <v>98</v>
      </c>
      <c r="M1324" s="74" t="s">
        <v>12474</v>
      </c>
      <c r="N1324" s="74" t="s">
        <v>13</v>
      </c>
      <c r="O1324" s="159"/>
      <c r="P1324" s="77"/>
      <c r="Q1324" s="77" t="s">
        <v>372</v>
      </c>
      <c r="R1324" s="77" t="s">
        <v>6871</v>
      </c>
      <c r="S1324" s="77" t="s">
        <v>651</v>
      </c>
      <c r="T1324" s="77" t="s">
        <v>9241</v>
      </c>
      <c r="U1324" s="77" t="s">
        <v>6873</v>
      </c>
      <c r="V1324" s="74" t="s">
        <v>819</v>
      </c>
      <c r="W1324" s="102" t="s">
        <v>78</v>
      </c>
      <c r="X1324" s="99"/>
      <c r="Y1324" s="102"/>
      <c r="Z1324" s="100"/>
      <c r="AA1324" s="99"/>
      <c r="AB1324" s="99"/>
      <c r="AC1324" s="100"/>
      <c r="AD1324" s="100" t="s">
        <v>6874</v>
      </c>
      <c r="AE1324" s="83"/>
      <c r="AF1324" s="54"/>
      <c r="AG1324" s="78" t="s">
        <v>12882</v>
      </c>
      <c r="AH1324" s="77" t="s">
        <v>222</v>
      </c>
      <c r="AI1324" s="77" t="s">
        <v>223</v>
      </c>
      <c r="AJ1324" s="77" t="s">
        <v>224</v>
      </c>
      <c r="AK1324" s="77" t="s">
        <v>2917</v>
      </c>
      <c r="AL1324" s="77" t="s">
        <v>2918</v>
      </c>
      <c r="AM1324" s="77" t="s">
        <v>227</v>
      </c>
      <c r="AN1324" s="77" t="s">
        <v>656</v>
      </c>
      <c r="AO1324" s="77" t="s">
        <v>6868</v>
      </c>
      <c r="AP1324" s="77" t="s">
        <v>6869</v>
      </c>
      <c r="AQ1324" s="77"/>
      <c r="AR1324" s="79">
        <f>COUNTIF('Jalon + top _horaire passage'!A:A,A1324)+IF(W1324&lt;&gt;"",COUNTIF('Jalon + top _horaire passage'!A:A,W1324),0)+IF(X1324&lt;&gt;"",COUNTIF('Jalon + top _horaire passage'!A:A,X1324),0)+IF(Y1324&lt;&gt;"",COUNTIF('Jalon + top _horaire passage'!A:A,Y1324),0)+IF(AA1324&lt;&gt;"",COUNTIF('Jalon + top _horaire passage'!A:A,AA1324),0)+IF(AB1324&lt;&gt;"",COUNTIF('Jalon + top _horaire passage'!A:A,AB1324),0)+IF(AD1324&lt;&gt;"",COUNTIF('Jalon + top _horaire passage'!A:A,AD1324),0)</f>
        <v>0</v>
      </c>
    </row>
    <row r="1325" spans="1:44" x14ac:dyDescent="0.3">
      <c r="A1325" s="77" t="s">
        <v>6876</v>
      </c>
      <c r="B1325" s="159" t="s">
        <v>6877</v>
      </c>
      <c r="C1325" s="78" t="s">
        <v>651</v>
      </c>
      <c r="D1325" s="77" t="s">
        <v>42</v>
      </c>
      <c r="E1325" s="77" t="s">
        <v>6875</v>
      </c>
      <c r="F1325" s="77" t="s">
        <v>889</v>
      </c>
      <c r="G1325" s="77" t="s">
        <v>12352</v>
      </c>
      <c r="H1325" s="77" t="s">
        <v>44</v>
      </c>
      <c r="I1325" s="77" t="s">
        <v>221</v>
      </c>
      <c r="J1325" s="77" t="s">
        <v>19</v>
      </c>
      <c r="K1325" s="78" t="s">
        <v>376</v>
      </c>
      <c r="L1325" s="77" t="s">
        <v>98</v>
      </c>
      <c r="M1325" s="74" t="s">
        <v>12474</v>
      </c>
      <c r="N1325" s="74" t="s">
        <v>13</v>
      </c>
      <c r="O1325" s="159"/>
      <c r="P1325" s="77"/>
      <c r="Q1325" s="77" t="s">
        <v>372</v>
      </c>
      <c r="R1325" s="77" t="s">
        <v>6876</v>
      </c>
      <c r="S1325" s="77" t="s">
        <v>651</v>
      </c>
      <c r="T1325" s="77" t="s">
        <v>9241</v>
      </c>
      <c r="U1325" s="77" t="s">
        <v>6878</v>
      </c>
      <c r="V1325" s="74" t="s">
        <v>819</v>
      </c>
      <c r="W1325" s="102" t="s">
        <v>78</v>
      </c>
      <c r="X1325" s="99"/>
      <c r="Y1325" s="102"/>
      <c r="Z1325" s="100"/>
      <c r="AA1325" s="99"/>
      <c r="AB1325" s="99"/>
      <c r="AC1325" s="100"/>
      <c r="AD1325" s="100" t="s">
        <v>6879</v>
      </c>
      <c r="AE1325" s="83"/>
      <c r="AF1325" s="54"/>
      <c r="AG1325" s="78" t="s">
        <v>12882</v>
      </c>
      <c r="AH1325" s="77" t="s">
        <v>222</v>
      </c>
      <c r="AI1325" s="77" t="s">
        <v>223</v>
      </c>
      <c r="AJ1325" s="77" t="s">
        <v>224</v>
      </c>
      <c r="AK1325" s="77" t="s">
        <v>2917</v>
      </c>
      <c r="AL1325" s="77" t="s">
        <v>2918</v>
      </c>
      <c r="AM1325" s="77" t="s">
        <v>227</v>
      </c>
      <c r="AN1325" s="77" t="s">
        <v>656</v>
      </c>
      <c r="AO1325" s="77" t="s">
        <v>6868</v>
      </c>
      <c r="AP1325" s="77" t="s">
        <v>6869</v>
      </c>
      <c r="AQ1325" s="77"/>
      <c r="AR1325" s="79">
        <f>COUNTIF('Jalon + top _horaire passage'!A:A,A1325)+IF(W1325&lt;&gt;"",COUNTIF('Jalon + top _horaire passage'!A:A,W1325),0)+IF(X1325&lt;&gt;"",COUNTIF('Jalon + top _horaire passage'!A:A,X1325),0)+IF(Y1325&lt;&gt;"",COUNTIF('Jalon + top _horaire passage'!A:A,Y1325),0)+IF(AA1325&lt;&gt;"",COUNTIF('Jalon + top _horaire passage'!A:A,AA1325),0)+IF(AB1325&lt;&gt;"",COUNTIF('Jalon + top _horaire passage'!A:A,AB1325),0)+IF(AD1325&lt;&gt;"",COUNTIF('Jalon + top _horaire passage'!A:A,AD1325),0)</f>
        <v>0</v>
      </c>
    </row>
    <row r="1326" spans="1:44" x14ac:dyDescent="0.3">
      <c r="A1326" s="77" t="s">
        <v>6881</v>
      </c>
      <c r="B1326" s="159" t="s">
        <v>6882</v>
      </c>
      <c r="C1326" s="78" t="s">
        <v>651</v>
      </c>
      <c r="D1326" s="77" t="s">
        <v>42</v>
      </c>
      <c r="E1326" s="77" t="s">
        <v>6880</v>
      </c>
      <c r="F1326" s="77" t="s">
        <v>889</v>
      </c>
      <c r="G1326" s="77" t="s">
        <v>12352</v>
      </c>
      <c r="H1326" s="77" t="s">
        <v>44</v>
      </c>
      <c r="I1326" s="77" t="s">
        <v>221</v>
      </c>
      <c r="J1326" s="77" t="s">
        <v>19</v>
      </c>
      <c r="K1326" s="78" t="s">
        <v>376</v>
      </c>
      <c r="L1326" s="77" t="s">
        <v>98</v>
      </c>
      <c r="M1326" s="74" t="s">
        <v>12474</v>
      </c>
      <c r="N1326" s="74" t="s">
        <v>13</v>
      </c>
      <c r="O1326" s="159"/>
      <c r="P1326" s="77"/>
      <c r="Q1326" s="77" t="s">
        <v>372</v>
      </c>
      <c r="R1326" s="77" t="s">
        <v>6881</v>
      </c>
      <c r="S1326" s="77" t="s">
        <v>651</v>
      </c>
      <c r="T1326" s="77" t="s">
        <v>9241</v>
      </c>
      <c r="U1326" s="77" t="s">
        <v>6883</v>
      </c>
      <c r="V1326" s="74" t="s">
        <v>819</v>
      </c>
      <c r="W1326" s="102" t="s">
        <v>78</v>
      </c>
      <c r="X1326" s="99"/>
      <c r="Y1326" s="102"/>
      <c r="Z1326" s="100"/>
      <c r="AA1326" s="99"/>
      <c r="AB1326" s="99"/>
      <c r="AC1326" s="100"/>
      <c r="AD1326" s="100" t="s">
        <v>6884</v>
      </c>
      <c r="AE1326" s="83"/>
      <c r="AF1326" s="54"/>
      <c r="AG1326" s="78" t="s">
        <v>12882</v>
      </c>
      <c r="AH1326" s="77" t="s">
        <v>222</v>
      </c>
      <c r="AI1326" s="77" t="s">
        <v>223</v>
      </c>
      <c r="AJ1326" s="77" t="s">
        <v>224</v>
      </c>
      <c r="AK1326" s="77" t="s">
        <v>2917</v>
      </c>
      <c r="AL1326" s="77" t="s">
        <v>2918</v>
      </c>
      <c r="AM1326" s="77" t="s">
        <v>227</v>
      </c>
      <c r="AN1326" s="77" t="s">
        <v>656</v>
      </c>
      <c r="AO1326" s="77" t="s">
        <v>6868</v>
      </c>
      <c r="AP1326" s="77" t="s">
        <v>6869</v>
      </c>
      <c r="AQ1326" s="77"/>
      <c r="AR1326" s="79">
        <f>COUNTIF('Jalon + top _horaire passage'!A:A,A1326)+IF(W1326&lt;&gt;"",COUNTIF('Jalon + top _horaire passage'!A:A,W1326),0)+IF(X1326&lt;&gt;"",COUNTIF('Jalon + top _horaire passage'!A:A,X1326),0)+IF(Y1326&lt;&gt;"",COUNTIF('Jalon + top _horaire passage'!A:A,Y1326),0)+IF(AA1326&lt;&gt;"",COUNTIF('Jalon + top _horaire passage'!A:A,AA1326),0)+IF(AB1326&lt;&gt;"",COUNTIF('Jalon + top _horaire passage'!A:A,AB1326),0)+IF(AD1326&lt;&gt;"",COUNTIF('Jalon + top _horaire passage'!A:A,AD1326),0)</f>
        <v>0</v>
      </c>
    </row>
    <row r="1327" spans="1:44" x14ac:dyDescent="0.3">
      <c r="A1327" s="77" t="s">
        <v>6886</v>
      </c>
      <c r="B1327" s="159" t="s">
        <v>6887</v>
      </c>
      <c r="C1327" s="78" t="s">
        <v>651</v>
      </c>
      <c r="D1327" s="77" t="s">
        <v>42</v>
      </c>
      <c r="E1327" s="77" t="s">
        <v>6885</v>
      </c>
      <c r="F1327" s="77" t="s">
        <v>889</v>
      </c>
      <c r="G1327" s="77" t="s">
        <v>12352</v>
      </c>
      <c r="H1327" s="77" t="s">
        <v>44</v>
      </c>
      <c r="I1327" s="77" t="s">
        <v>221</v>
      </c>
      <c r="J1327" s="77" t="s">
        <v>19</v>
      </c>
      <c r="K1327" s="78" t="s">
        <v>376</v>
      </c>
      <c r="L1327" s="77" t="s">
        <v>98</v>
      </c>
      <c r="M1327" s="74" t="s">
        <v>12474</v>
      </c>
      <c r="N1327" s="74" t="s">
        <v>13</v>
      </c>
      <c r="O1327" s="159"/>
      <c r="P1327" s="77"/>
      <c r="Q1327" s="77" t="s">
        <v>372</v>
      </c>
      <c r="R1327" s="77" t="s">
        <v>6886</v>
      </c>
      <c r="S1327" s="77" t="s">
        <v>651</v>
      </c>
      <c r="T1327" s="77" t="s">
        <v>9241</v>
      </c>
      <c r="U1327" s="77" t="s">
        <v>6888</v>
      </c>
      <c r="V1327" s="74" t="s">
        <v>819</v>
      </c>
      <c r="W1327" s="102" t="s">
        <v>78</v>
      </c>
      <c r="X1327" s="99"/>
      <c r="Y1327" s="102"/>
      <c r="Z1327" s="100"/>
      <c r="AA1327" s="99"/>
      <c r="AB1327" s="99"/>
      <c r="AC1327" s="100"/>
      <c r="AD1327" s="100" t="s">
        <v>6889</v>
      </c>
      <c r="AE1327" s="83"/>
      <c r="AF1327" s="54"/>
      <c r="AG1327" s="78" t="s">
        <v>12882</v>
      </c>
      <c r="AH1327" s="77" t="s">
        <v>222</v>
      </c>
      <c r="AI1327" s="77" t="s">
        <v>223</v>
      </c>
      <c r="AJ1327" s="77" t="s">
        <v>224</v>
      </c>
      <c r="AK1327" s="77" t="s">
        <v>2917</v>
      </c>
      <c r="AL1327" s="77" t="s">
        <v>2918</v>
      </c>
      <c r="AM1327" s="77" t="s">
        <v>227</v>
      </c>
      <c r="AN1327" s="77" t="s">
        <v>656</v>
      </c>
      <c r="AO1327" s="77" t="s">
        <v>6868</v>
      </c>
      <c r="AP1327" s="77" t="s">
        <v>6869</v>
      </c>
      <c r="AQ1327" s="77"/>
      <c r="AR1327" s="79">
        <f>COUNTIF('Jalon + top _horaire passage'!A:A,A1327)+IF(W1327&lt;&gt;"",COUNTIF('Jalon + top _horaire passage'!A:A,W1327),0)+IF(X1327&lt;&gt;"",COUNTIF('Jalon + top _horaire passage'!A:A,X1327),0)+IF(Y1327&lt;&gt;"",COUNTIF('Jalon + top _horaire passage'!A:A,Y1327),0)+IF(AA1327&lt;&gt;"",COUNTIF('Jalon + top _horaire passage'!A:A,AA1327),0)+IF(AB1327&lt;&gt;"",COUNTIF('Jalon + top _horaire passage'!A:A,AB1327),0)+IF(AD1327&lt;&gt;"",COUNTIF('Jalon + top _horaire passage'!A:A,AD1327),0)</f>
        <v>0</v>
      </c>
    </row>
    <row r="1328" spans="1:44" x14ac:dyDescent="0.3">
      <c r="A1328" s="77" t="s">
        <v>6891</v>
      </c>
      <c r="B1328" s="159" t="s">
        <v>6892</v>
      </c>
      <c r="C1328" s="78" t="s">
        <v>651</v>
      </c>
      <c r="D1328" s="77" t="s">
        <v>42</v>
      </c>
      <c r="E1328" s="77" t="s">
        <v>6890</v>
      </c>
      <c r="F1328" s="77" t="s">
        <v>889</v>
      </c>
      <c r="G1328" s="77" t="s">
        <v>12352</v>
      </c>
      <c r="H1328" s="77" t="s">
        <v>44</v>
      </c>
      <c r="I1328" s="77" t="s">
        <v>221</v>
      </c>
      <c r="J1328" s="77" t="s">
        <v>19</v>
      </c>
      <c r="K1328" s="78" t="s">
        <v>376</v>
      </c>
      <c r="L1328" s="77" t="s">
        <v>98</v>
      </c>
      <c r="M1328" s="74" t="s">
        <v>12474</v>
      </c>
      <c r="N1328" s="74" t="s">
        <v>13</v>
      </c>
      <c r="O1328" s="159"/>
      <c r="P1328" s="77"/>
      <c r="Q1328" s="77" t="s">
        <v>372</v>
      </c>
      <c r="R1328" s="77" t="s">
        <v>6891</v>
      </c>
      <c r="S1328" s="77" t="s">
        <v>651</v>
      </c>
      <c r="T1328" s="77" t="s">
        <v>9241</v>
      </c>
      <c r="U1328" s="77" t="s">
        <v>6893</v>
      </c>
      <c r="V1328" s="74" t="s">
        <v>819</v>
      </c>
      <c r="W1328" s="102" t="s">
        <v>78</v>
      </c>
      <c r="X1328" s="99"/>
      <c r="Y1328" s="102"/>
      <c r="Z1328" s="100"/>
      <c r="AA1328" s="99"/>
      <c r="AB1328" s="99"/>
      <c r="AC1328" s="100"/>
      <c r="AD1328" s="100" t="s">
        <v>6894</v>
      </c>
      <c r="AE1328" s="83"/>
      <c r="AF1328" s="54"/>
      <c r="AG1328" s="78" t="s">
        <v>12882</v>
      </c>
      <c r="AH1328" s="77" t="s">
        <v>222</v>
      </c>
      <c r="AI1328" s="77" t="s">
        <v>223</v>
      </c>
      <c r="AJ1328" s="77" t="s">
        <v>224</v>
      </c>
      <c r="AK1328" s="77" t="s">
        <v>2917</v>
      </c>
      <c r="AL1328" s="77" t="s">
        <v>2918</v>
      </c>
      <c r="AM1328" s="77" t="s">
        <v>227</v>
      </c>
      <c r="AN1328" s="77" t="s">
        <v>656</v>
      </c>
      <c r="AO1328" s="77" t="s">
        <v>6868</v>
      </c>
      <c r="AP1328" s="77" t="s">
        <v>6869</v>
      </c>
      <c r="AQ1328" s="77"/>
      <c r="AR1328" s="79">
        <f>COUNTIF('Jalon + top _horaire passage'!A:A,A1328)+IF(W1328&lt;&gt;"",COUNTIF('Jalon + top _horaire passage'!A:A,W1328),0)+IF(X1328&lt;&gt;"",COUNTIF('Jalon + top _horaire passage'!A:A,X1328),0)+IF(Y1328&lt;&gt;"",COUNTIF('Jalon + top _horaire passage'!A:A,Y1328),0)+IF(AA1328&lt;&gt;"",COUNTIF('Jalon + top _horaire passage'!A:A,AA1328),0)+IF(AB1328&lt;&gt;"",COUNTIF('Jalon + top _horaire passage'!A:A,AB1328),0)+IF(AD1328&lt;&gt;"",COUNTIF('Jalon + top _horaire passage'!A:A,AD1328),0)</f>
        <v>0</v>
      </c>
    </row>
    <row r="1329" spans="1:44" x14ac:dyDescent="0.3">
      <c r="A1329" s="77" t="s">
        <v>6896</v>
      </c>
      <c r="B1329" s="159" t="s">
        <v>6897</v>
      </c>
      <c r="C1329" s="78" t="s">
        <v>651</v>
      </c>
      <c r="D1329" s="77" t="s">
        <v>42</v>
      </c>
      <c r="E1329" s="77" t="s">
        <v>6895</v>
      </c>
      <c r="F1329" s="77" t="s">
        <v>889</v>
      </c>
      <c r="G1329" s="77" t="s">
        <v>12352</v>
      </c>
      <c r="H1329" s="77" t="s">
        <v>44</v>
      </c>
      <c r="I1329" s="77" t="s">
        <v>221</v>
      </c>
      <c r="J1329" s="77" t="s">
        <v>19</v>
      </c>
      <c r="K1329" s="78" t="s">
        <v>376</v>
      </c>
      <c r="L1329" s="77" t="s">
        <v>98</v>
      </c>
      <c r="M1329" s="74" t="s">
        <v>12474</v>
      </c>
      <c r="N1329" s="74" t="s">
        <v>13</v>
      </c>
      <c r="O1329" s="159"/>
      <c r="P1329" s="77" t="s">
        <v>6898</v>
      </c>
      <c r="Q1329" s="77" t="s">
        <v>372</v>
      </c>
      <c r="R1329" s="77" t="s">
        <v>6896</v>
      </c>
      <c r="S1329" s="77" t="s">
        <v>651</v>
      </c>
      <c r="T1329" s="77" t="s">
        <v>9241</v>
      </c>
      <c r="U1329" s="77" t="s">
        <v>6899</v>
      </c>
      <c r="V1329" s="74" t="s">
        <v>819</v>
      </c>
      <c r="W1329" s="102" t="s">
        <v>78</v>
      </c>
      <c r="X1329" s="99"/>
      <c r="Y1329" s="102"/>
      <c r="Z1329" s="100"/>
      <c r="AA1329" s="99"/>
      <c r="AB1329" s="99"/>
      <c r="AC1329" s="100"/>
      <c r="AD1329" s="100" t="s">
        <v>6900</v>
      </c>
      <c r="AE1329" s="83"/>
      <c r="AF1329" s="54"/>
      <c r="AG1329" s="78" t="s">
        <v>12882</v>
      </c>
      <c r="AH1329" s="77" t="s">
        <v>222</v>
      </c>
      <c r="AI1329" s="77" t="s">
        <v>223</v>
      </c>
      <c r="AJ1329" s="77" t="s">
        <v>224</v>
      </c>
      <c r="AK1329" s="77" t="s">
        <v>2917</v>
      </c>
      <c r="AL1329" s="77" t="s">
        <v>2918</v>
      </c>
      <c r="AM1329" s="77" t="s">
        <v>227</v>
      </c>
      <c r="AN1329" s="77" t="s">
        <v>656</v>
      </c>
      <c r="AO1329" s="77" t="s">
        <v>6868</v>
      </c>
      <c r="AP1329" s="77" t="s">
        <v>6869</v>
      </c>
      <c r="AQ1329" s="77"/>
      <c r="AR1329" s="79">
        <f>COUNTIF('Jalon + top _horaire passage'!A:A,A1329)+IF(W1329&lt;&gt;"",COUNTIF('Jalon + top _horaire passage'!A:A,W1329),0)+IF(X1329&lt;&gt;"",COUNTIF('Jalon + top _horaire passage'!A:A,X1329),0)+IF(Y1329&lt;&gt;"",COUNTIF('Jalon + top _horaire passage'!A:A,Y1329),0)+IF(AA1329&lt;&gt;"",COUNTIF('Jalon + top _horaire passage'!A:A,AA1329),0)+IF(AB1329&lt;&gt;"",COUNTIF('Jalon + top _horaire passage'!A:A,AB1329),0)+IF(AD1329&lt;&gt;"",COUNTIF('Jalon + top _horaire passage'!A:A,AD1329),0)</f>
        <v>0</v>
      </c>
    </row>
    <row r="1330" spans="1:44" x14ac:dyDescent="0.3">
      <c r="A1330" s="77" t="s">
        <v>6902</v>
      </c>
      <c r="B1330" s="159" t="s">
        <v>6903</v>
      </c>
      <c r="C1330" s="78" t="s">
        <v>651</v>
      </c>
      <c r="D1330" s="77" t="s">
        <v>42</v>
      </c>
      <c r="E1330" s="77" t="s">
        <v>6901</v>
      </c>
      <c r="F1330" s="77" t="s">
        <v>889</v>
      </c>
      <c r="G1330" s="77" t="s">
        <v>12352</v>
      </c>
      <c r="H1330" s="77" t="s">
        <v>44</v>
      </c>
      <c r="I1330" s="77" t="s">
        <v>221</v>
      </c>
      <c r="J1330" s="77" t="s">
        <v>19</v>
      </c>
      <c r="K1330" s="78" t="s">
        <v>376</v>
      </c>
      <c r="L1330" s="77" t="s">
        <v>98</v>
      </c>
      <c r="M1330" s="74" t="s">
        <v>12474</v>
      </c>
      <c r="N1330" s="74" t="s">
        <v>13</v>
      </c>
      <c r="O1330" s="159"/>
      <c r="P1330" s="77" t="s">
        <v>6904</v>
      </c>
      <c r="Q1330" s="77" t="s">
        <v>372</v>
      </c>
      <c r="R1330" s="77" t="s">
        <v>6902</v>
      </c>
      <c r="S1330" s="77" t="s">
        <v>651</v>
      </c>
      <c r="T1330" s="77" t="s">
        <v>9241</v>
      </c>
      <c r="U1330" s="77" t="s">
        <v>6905</v>
      </c>
      <c r="V1330" s="74" t="s">
        <v>819</v>
      </c>
      <c r="W1330" s="102" t="s">
        <v>78</v>
      </c>
      <c r="X1330" s="99"/>
      <c r="Y1330" s="102"/>
      <c r="Z1330" s="100"/>
      <c r="AA1330" s="99"/>
      <c r="AB1330" s="99"/>
      <c r="AC1330" s="100"/>
      <c r="AD1330" s="100" t="s">
        <v>6906</v>
      </c>
      <c r="AE1330" s="83"/>
      <c r="AF1330" s="54"/>
      <c r="AG1330" s="78" t="s">
        <v>12882</v>
      </c>
      <c r="AH1330" s="77" t="s">
        <v>222</v>
      </c>
      <c r="AI1330" s="77" t="s">
        <v>223</v>
      </c>
      <c r="AJ1330" s="77" t="s">
        <v>224</v>
      </c>
      <c r="AK1330" s="77" t="s">
        <v>2917</v>
      </c>
      <c r="AL1330" s="77" t="s">
        <v>2918</v>
      </c>
      <c r="AM1330" s="77" t="s">
        <v>227</v>
      </c>
      <c r="AN1330" s="77" t="s">
        <v>656</v>
      </c>
      <c r="AO1330" s="77" t="s">
        <v>6868</v>
      </c>
      <c r="AP1330" s="77" t="s">
        <v>6869</v>
      </c>
      <c r="AQ1330" s="77"/>
      <c r="AR1330" s="79">
        <f>COUNTIF('Jalon + top _horaire passage'!A:A,A1330)+IF(W1330&lt;&gt;"",COUNTIF('Jalon + top _horaire passage'!A:A,W1330),0)+IF(X1330&lt;&gt;"",COUNTIF('Jalon + top _horaire passage'!A:A,X1330),0)+IF(Y1330&lt;&gt;"",COUNTIF('Jalon + top _horaire passage'!A:A,Y1330),0)+IF(AA1330&lt;&gt;"",COUNTIF('Jalon + top _horaire passage'!A:A,AA1330),0)+IF(AB1330&lt;&gt;"",COUNTIF('Jalon + top _horaire passage'!A:A,AB1330),0)+IF(AD1330&lt;&gt;"",COUNTIF('Jalon + top _horaire passage'!A:A,AD1330),0)</f>
        <v>0</v>
      </c>
    </row>
    <row r="1331" spans="1:44" x14ac:dyDescent="0.3">
      <c r="A1331" s="77" t="s">
        <v>6908</v>
      </c>
      <c r="B1331" s="159" t="s">
        <v>6909</v>
      </c>
      <c r="C1331" s="78" t="s">
        <v>651</v>
      </c>
      <c r="D1331" s="77" t="s">
        <v>42</v>
      </c>
      <c r="E1331" s="77" t="s">
        <v>6907</v>
      </c>
      <c r="F1331" s="77" t="s">
        <v>889</v>
      </c>
      <c r="G1331" s="77" t="s">
        <v>12352</v>
      </c>
      <c r="H1331" s="77" t="s">
        <v>44</v>
      </c>
      <c r="I1331" s="77" t="s">
        <v>221</v>
      </c>
      <c r="J1331" s="77" t="s">
        <v>19</v>
      </c>
      <c r="K1331" s="78" t="s">
        <v>376</v>
      </c>
      <c r="L1331" s="77" t="s">
        <v>98</v>
      </c>
      <c r="M1331" s="74" t="s">
        <v>12474</v>
      </c>
      <c r="N1331" s="74" t="s">
        <v>13</v>
      </c>
      <c r="O1331" s="159"/>
      <c r="P1331" s="77" t="s">
        <v>6910</v>
      </c>
      <c r="Q1331" s="77" t="s">
        <v>372</v>
      </c>
      <c r="R1331" s="77" t="s">
        <v>6908</v>
      </c>
      <c r="S1331" s="77" t="s">
        <v>651</v>
      </c>
      <c r="T1331" s="77" t="s">
        <v>9241</v>
      </c>
      <c r="U1331" s="77" t="s">
        <v>6911</v>
      </c>
      <c r="V1331" s="74" t="s">
        <v>819</v>
      </c>
      <c r="W1331" s="102" t="s">
        <v>78</v>
      </c>
      <c r="X1331" s="99"/>
      <c r="Y1331" s="102"/>
      <c r="Z1331" s="100"/>
      <c r="AA1331" s="99"/>
      <c r="AB1331" s="99"/>
      <c r="AC1331" s="100"/>
      <c r="AD1331" s="100" t="s">
        <v>6912</v>
      </c>
      <c r="AE1331" s="83"/>
      <c r="AF1331" s="54"/>
      <c r="AG1331" s="78" t="s">
        <v>12882</v>
      </c>
      <c r="AH1331" s="77" t="s">
        <v>222</v>
      </c>
      <c r="AI1331" s="77" t="s">
        <v>223</v>
      </c>
      <c r="AJ1331" s="77" t="s">
        <v>224</v>
      </c>
      <c r="AK1331" s="77" t="s">
        <v>2917</v>
      </c>
      <c r="AL1331" s="77" t="s">
        <v>2918</v>
      </c>
      <c r="AM1331" s="77" t="s">
        <v>227</v>
      </c>
      <c r="AN1331" s="77" t="s">
        <v>656</v>
      </c>
      <c r="AO1331" s="77" t="s">
        <v>6868</v>
      </c>
      <c r="AP1331" s="77" t="s">
        <v>6869</v>
      </c>
      <c r="AQ1331" s="77"/>
      <c r="AR1331" s="79">
        <f>COUNTIF('Jalon + top _horaire passage'!A:A,A1331)+IF(W1331&lt;&gt;"",COUNTIF('Jalon + top _horaire passage'!A:A,W1331),0)+IF(X1331&lt;&gt;"",COUNTIF('Jalon + top _horaire passage'!A:A,X1331),0)+IF(Y1331&lt;&gt;"",COUNTIF('Jalon + top _horaire passage'!A:A,Y1331),0)+IF(AA1331&lt;&gt;"",COUNTIF('Jalon + top _horaire passage'!A:A,AA1331),0)+IF(AB1331&lt;&gt;"",COUNTIF('Jalon + top _horaire passage'!A:A,AB1331),0)+IF(AD1331&lt;&gt;"",COUNTIF('Jalon + top _horaire passage'!A:A,AD1331),0)</f>
        <v>0</v>
      </c>
    </row>
    <row r="1332" spans="1:44" x14ac:dyDescent="0.3">
      <c r="A1332" s="77" t="s">
        <v>6914</v>
      </c>
      <c r="B1332" s="159" t="s">
        <v>6915</v>
      </c>
      <c r="C1332" s="78" t="s">
        <v>651</v>
      </c>
      <c r="D1332" s="77" t="s">
        <v>42</v>
      </c>
      <c r="E1332" s="77" t="s">
        <v>6913</v>
      </c>
      <c r="F1332" s="77" t="s">
        <v>889</v>
      </c>
      <c r="G1332" s="77" t="s">
        <v>12352</v>
      </c>
      <c r="H1332" s="77" t="s">
        <v>44</v>
      </c>
      <c r="I1332" s="77" t="s">
        <v>221</v>
      </c>
      <c r="J1332" s="77" t="s">
        <v>19</v>
      </c>
      <c r="K1332" s="78" t="s">
        <v>376</v>
      </c>
      <c r="L1332" s="77" t="s">
        <v>98</v>
      </c>
      <c r="M1332" s="74" t="s">
        <v>12474</v>
      </c>
      <c r="N1332" s="74" t="s">
        <v>13</v>
      </c>
      <c r="O1332" s="159"/>
      <c r="P1332" s="77"/>
      <c r="Q1332" s="77" t="s">
        <v>372</v>
      </c>
      <c r="R1332" s="77" t="s">
        <v>6914</v>
      </c>
      <c r="S1332" s="77" t="s">
        <v>651</v>
      </c>
      <c r="T1332" s="77" t="s">
        <v>9241</v>
      </c>
      <c r="U1332" s="77" t="s">
        <v>6916</v>
      </c>
      <c r="V1332" s="74" t="s">
        <v>819</v>
      </c>
      <c r="W1332" s="102" t="s">
        <v>78</v>
      </c>
      <c r="X1332" s="99"/>
      <c r="Y1332" s="102"/>
      <c r="Z1332" s="100"/>
      <c r="AA1332" s="99"/>
      <c r="AB1332" s="99"/>
      <c r="AC1332" s="100"/>
      <c r="AD1332" s="100" t="s">
        <v>6917</v>
      </c>
      <c r="AE1332" s="83"/>
      <c r="AF1332" s="54"/>
      <c r="AG1332" s="78" t="s">
        <v>12882</v>
      </c>
      <c r="AH1332" s="77" t="s">
        <v>222</v>
      </c>
      <c r="AI1332" s="77" t="s">
        <v>223</v>
      </c>
      <c r="AJ1332" s="77" t="s">
        <v>224</v>
      </c>
      <c r="AK1332" s="77" t="s">
        <v>2917</v>
      </c>
      <c r="AL1332" s="77" t="s">
        <v>2918</v>
      </c>
      <c r="AM1332" s="77" t="s">
        <v>227</v>
      </c>
      <c r="AN1332" s="77" t="s">
        <v>656</v>
      </c>
      <c r="AO1332" s="77" t="s">
        <v>6868</v>
      </c>
      <c r="AP1332" s="77" t="s">
        <v>6869</v>
      </c>
      <c r="AQ1332" s="77"/>
      <c r="AR1332" s="79">
        <f>COUNTIF('Jalon + top _horaire passage'!A:A,A1332)+IF(W1332&lt;&gt;"",COUNTIF('Jalon + top _horaire passage'!A:A,W1332),0)+IF(X1332&lt;&gt;"",COUNTIF('Jalon + top _horaire passage'!A:A,X1332),0)+IF(Y1332&lt;&gt;"",COUNTIF('Jalon + top _horaire passage'!A:A,Y1332),0)+IF(AA1332&lt;&gt;"",COUNTIF('Jalon + top _horaire passage'!A:A,AA1332),0)+IF(AB1332&lt;&gt;"",COUNTIF('Jalon + top _horaire passage'!A:A,AB1332),0)+IF(AD1332&lt;&gt;"",COUNTIF('Jalon + top _horaire passage'!A:A,AD1332),0)</f>
        <v>0</v>
      </c>
    </row>
    <row r="1333" spans="1:44" x14ac:dyDescent="0.3">
      <c r="A1333" s="77" t="s">
        <v>6919</v>
      </c>
      <c r="B1333" s="159" t="s">
        <v>6920</v>
      </c>
      <c r="C1333" s="78" t="s">
        <v>651</v>
      </c>
      <c r="D1333" s="77" t="s">
        <v>42</v>
      </c>
      <c r="E1333" s="77" t="s">
        <v>6918</v>
      </c>
      <c r="F1333" s="77" t="s">
        <v>889</v>
      </c>
      <c r="G1333" s="77" t="s">
        <v>12352</v>
      </c>
      <c r="H1333" s="77" t="s">
        <v>44</v>
      </c>
      <c r="I1333" s="77" t="s">
        <v>221</v>
      </c>
      <c r="J1333" s="77" t="s">
        <v>19</v>
      </c>
      <c r="K1333" s="78" t="s">
        <v>376</v>
      </c>
      <c r="L1333" s="77" t="s">
        <v>98</v>
      </c>
      <c r="M1333" s="74" t="s">
        <v>12474</v>
      </c>
      <c r="N1333" s="74" t="s">
        <v>13</v>
      </c>
      <c r="O1333" s="159"/>
      <c r="P1333" s="77"/>
      <c r="Q1333" s="77" t="s">
        <v>372</v>
      </c>
      <c r="R1333" s="77" t="s">
        <v>6919</v>
      </c>
      <c r="S1333" s="77" t="s">
        <v>651</v>
      </c>
      <c r="T1333" s="77" t="s">
        <v>9241</v>
      </c>
      <c r="U1333" s="77" t="s">
        <v>6921</v>
      </c>
      <c r="V1333" s="74" t="s">
        <v>819</v>
      </c>
      <c r="W1333" s="102" t="s">
        <v>78</v>
      </c>
      <c r="X1333" s="99"/>
      <c r="Y1333" s="102"/>
      <c r="Z1333" s="100"/>
      <c r="AA1333" s="99"/>
      <c r="AB1333" s="99"/>
      <c r="AC1333" s="100"/>
      <c r="AD1333" s="100" t="s">
        <v>6922</v>
      </c>
      <c r="AE1333" s="83"/>
      <c r="AF1333" s="54"/>
      <c r="AG1333" s="78" t="s">
        <v>12882</v>
      </c>
      <c r="AH1333" s="77" t="s">
        <v>222</v>
      </c>
      <c r="AI1333" s="77" t="s">
        <v>223</v>
      </c>
      <c r="AJ1333" s="77" t="s">
        <v>224</v>
      </c>
      <c r="AK1333" s="77" t="s">
        <v>2917</v>
      </c>
      <c r="AL1333" s="77" t="s">
        <v>2918</v>
      </c>
      <c r="AM1333" s="77" t="s">
        <v>227</v>
      </c>
      <c r="AN1333" s="77" t="s">
        <v>656</v>
      </c>
      <c r="AO1333" s="77" t="s">
        <v>6868</v>
      </c>
      <c r="AP1333" s="77" t="s">
        <v>6869</v>
      </c>
      <c r="AQ1333" s="77"/>
      <c r="AR1333" s="79">
        <f>COUNTIF('Jalon + top _horaire passage'!A:A,A1333)+IF(W1333&lt;&gt;"",COUNTIF('Jalon + top _horaire passage'!A:A,W1333),0)+IF(X1333&lt;&gt;"",COUNTIF('Jalon + top _horaire passage'!A:A,X1333),0)+IF(Y1333&lt;&gt;"",COUNTIF('Jalon + top _horaire passage'!A:A,Y1333),0)+IF(AA1333&lt;&gt;"",COUNTIF('Jalon + top _horaire passage'!A:A,AA1333),0)+IF(AB1333&lt;&gt;"",COUNTIF('Jalon + top _horaire passage'!A:A,AB1333),0)+IF(AD1333&lt;&gt;"",COUNTIF('Jalon + top _horaire passage'!A:A,AD1333),0)</f>
        <v>0</v>
      </c>
    </row>
    <row r="1334" spans="1:44" x14ac:dyDescent="0.3">
      <c r="A1334" s="77" t="s">
        <v>6924</v>
      </c>
      <c r="B1334" s="159" t="s">
        <v>6925</v>
      </c>
      <c r="C1334" s="78" t="s">
        <v>651</v>
      </c>
      <c r="D1334" s="77" t="s">
        <v>42</v>
      </c>
      <c r="E1334" s="77" t="s">
        <v>6923</v>
      </c>
      <c r="F1334" s="77" t="s">
        <v>889</v>
      </c>
      <c r="G1334" s="77" t="s">
        <v>12352</v>
      </c>
      <c r="H1334" s="77" t="s">
        <v>44</v>
      </c>
      <c r="I1334" s="77" t="s">
        <v>221</v>
      </c>
      <c r="J1334" s="77" t="s">
        <v>19</v>
      </c>
      <c r="K1334" s="78" t="s">
        <v>376</v>
      </c>
      <c r="L1334" s="77" t="s">
        <v>98</v>
      </c>
      <c r="M1334" s="74" t="s">
        <v>12474</v>
      </c>
      <c r="N1334" s="74" t="s">
        <v>13</v>
      </c>
      <c r="O1334" s="159"/>
      <c r="P1334" s="77"/>
      <c r="Q1334" s="77" t="s">
        <v>372</v>
      </c>
      <c r="R1334" s="77" t="s">
        <v>6924</v>
      </c>
      <c r="S1334" s="77" t="s">
        <v>651</v>
      </c>
      <c r="T1334" s="77" t="s">
        <v>9241</v>
      </c>
      <c r="U1334" s="77" t="s">
        <v>6926</v>
      </c>
      <c r="V1334" s="74" t="s">
        <v>819</v>
      </c>
      <c r="W1334" s="102" t="s">
        <v>78</v>
      </c>
      <c r="X1334" s="99"/>
      <c r="Y1334" s="102"/>
      <c r="Z1334" s="100"/>
      <c r="AA1334" s="99"/>
      <c r="AB1334" s="99"/>
      <c r="AC1334" s="100"/>
      <c r="AD1334" s="100" t="s">
        <v>6927</v>
      </c>
      <c r="AE1334" s="83"/>
      <c r="AF1334" s="54"/>
      <c r="AG1334" s="78" t="s">
        <v>12882</v>
      </c>
      <c r="AH1334" s="77" t="s">
        <v>222</v>
      </c>
      <c r="AI1334" s="77" t="s">
        <v>223</v>
      </c>
      <c r="AJ1334" s="77" t="s">
        <v>224</v>
      </c>
      <c r="AK1334" s="77" t="s">
        <v>2917</v>
      </c>
      <c r="AL1334" s="77" t="s">
        <v>2918</v>
      </c>
      <c r="AM1334" s="77" t="s">
        <v>227</v>
      </c>
      <c r="AN1334" s="77" t="s">
        <v>656</v>
      </c>
      <c r="AO1334" s="77" t="s">
        <v>6868</v>
      </c>
      <c r="AP1334" s="77" t="s">
        <v>6869</v>
      </c>
      <c r="AQ1334" s="77"/>
      <c r="AR1334" s="79">
        <f>COUNTIF('Jalon + top _horaire passage'!A:A,A1334)+IF(W1334&lt;&gt;"",COUNTIF('Jalon + top _horaire passage'!A:A,W1334),0)+IF(X1334&lt;&gt;"",COUNTIF('Jalon + top _horaire passage'!A:A,X1334),0)+IF(Y1334&lt;&gt;"",COUNTIF('Jalon + top _horaire passage'!A:A,Y1334),0)+IF(AA1334&lt;&gt;"",COUNTIF('Jalon + top _horaire passage'!A:A,AA1334),0)+IF(AB1334&lt;&gt;"",COUNTIF('Jalon + top _horaire passage'!A:A,AB1334),0)+IF(AD1334&lt;&gt;"",COUNTIF('Jalon + top _horaire passage'!A:A,AD1334),0)</f>
        <v>0</v>
      </c>
    </row>
    <row r="1335" spans="1:44" x14ac:dyDescent="0.3">
      <c r="A1335" s="77" t="s">
        <v>6929</v>
      </c>
      <c r="B1335" s="159" t="s">
        <v>6930</v>
      </c>
      <c r="C1335" s="78" t="s">
        <v>651</v>
      </c>
      <c r="D1335" s="77" t="s">
        <v>42</v>
      </c>
      <c r="E1335" s="77" t="s">
        <v>6928</v>
      </c>
      <c r="F1335" s="77" t="s">
        <v>889</v>
      </c>
      <c r="G1335" s="77" t="s">
        <v>12352</v>
      </c>
      <c r="H1335" s="77" t="s">
        <v>44</v>
      </c>
      <c r="I1335" s="77" t="s">
        <v>221</v>
      </c>
      <c r="J1335" s="77" t="s">
        <v>19</v>
      </c>
      <c r="K1335" s="78" t="s">
        <v>376</v>
      </c>
      <c r="L1335" s="77" t="s">
        <v>98</v>
      </c>
      <c r="M1335" s="74" t="s">
        <v>12474</v>
      </c>
      <c r="N1335" s="74" t="s">
        <v>13</v>
      </c>
      <c r="O1335" s="159"/>
      <c r="P1335" s="77"/>
      <c r="Q1335" s="77" t="s">
        <v>372</v>
      </c>
      <c r="R1335" s="77" t="s">
        <v>6929</v>
      </c>
      <c r="S1335" s="77" t="s">
        <v>651</v>
      </c>
      <c r="T1335" s="77" t="s">
        <v>9241</v>
      </c>
      <c r="U1335" s="77" t="s">
        <v>6931</v>
      </c>
      <c r="V1335" s="74" t="s">
        <v>819</v>
      </c>
      <c r="W1335" s="102" t="s">
        <v>78</v>
      </c>
      <c r="X1335" s="99"/>
      <c r="Y1335" s="102"/>
      <c r="Z1335" s="100"/>
      <c r="AA1335" s="99"/>
      <c r="AB1335" s="99"/>
      <c r="AC1335" s="100"/>
      <c r="AD1335" s="100" t="s">
        <v>6932</v>
      </c>
      <c r="AE1335" s="83"/>
      <c r="AF1335" s="54"/>
      <c r="AG1335" s="78" t="s">
        <v>12882</v>
      </c>
      <c r="AH1335" s="77" t="s">
        <v>222</v>
      </c>
      <c r="AI1335" s="77" t="s">
        <v>223</v>
      </c>
      <c r="AJ1335" s="77" t="s">
        <v>224</v>
      </c>
      <c r="AK1335" s="77" t="s">
        <v>2917</v>
      </c>
      <c r="AL1335" s="77" t="s">
        <v>2918</v>
      </c>
      <c r="AM1335" s="77" t="s">
        <v>227</v>
      </c>
      <c r="AN1335" s="77" t="s">
        <v>656</v>
      </c>
      <c r="AO1335" s="77" t="s">
        <v>6868</v>
      </c>
      <c r="AP1335" s="77" t="s">
        <v>6869</v>
      </c>
      <c r="AQ1335" s="77"/>
      <c r="AR1335" s="79">
        <f>COUNTIF('Jalon + top _horaire passage'!A:A,A1335)+IF(W1335&lt;&gt;"",COUNTIF('Jalon + top _horaire passage'!A:A,W1335),0)+IF(X1335&lt;&gt;"",COUNTIF('Jalon + top _horaire passage'!A:A,X1335),0)+IF(Y1335&lt;&gt;"",COUNTIF('Jalon + top _horaire passage'!A:A,Y1335),0)+IF(AA1335&lt;&gt;"",COUNTIF('Jalon + top _horaire passage'!A:A,AA1335),0)+IF(AB1335&lt;&gt;"",COUNTIF('Jalon + top _horaire passage'!A:A,AB1335),0)+IF(AD1335&lt;&gt;"",COUNTIF('Jalon + top _horaire passage'!A:A,AD1335),0)</f>
        <v>0</v>
      </c>
    </row>
    <row r="1336" spans="1:44" x14ac:dyDescent="0.3">
      <c r="A1336" s="77" t="s">
        <v>6934</v>
      </c>
      <c r="B1336" s="159" t="s">
        <v>6935</v>
      </c>
      <c r="C1336" s="78" t="s">
        <v>651</v>
      </c>
      <c r="D1336" s="77" t="s">
        <v>42</v>
      </c>
      <c r="E1336" s="77" t="s">
        <v>6933</v>
      </c>
      <c r="F1336" s="77" t="s">
        <v>889</v>
      </c>
      <c r="G1336" s="77" t="s">
        <v>12352</v>
      </c>
      <c r="H1336" s="77" t="s">
        <v>44</v>
      </c>
      <c r="I1336" s="77" t="s">
        <v>221</v>
      </c>
      <c r="J1336" s="77" t="s">
        <v>19</v>
      </c>
      <c r="K1336" s="78" t="s">
        <v>376</v>
      </c>
      <c r="L1336" s="77" t="s">
        <v>98</v>
      </c>
      <c r="M1336" s="74" t="s">
        <v>12474</v>
      </c>
      <c r="N1336" s="74" t="s">
        <v>13</v>
      </c>
      <c r="O1336" s="159"/>
      <c r="P1336" s="77"/>
      <c r="Q1336" s="77" t="s">
        <v>372</v>
      </c>
      <c r="R1336" s="77" t="s">
        <v>6934</v>
      </c>
      <c r="S1336" s="77" t="s">
        <v>651</v>
      </c>
      <c r="T1336" s="77" t="s">
        <v>9241</v>
      </c>
      <c r="U1336" s="77" t="s">
        <v>6936</v>
      </c>
      <c r="V1336" s="74" t="s">
        <v>819</v>
      </c>
      <c r="W1336" s="102" t="s">
        <v>78</v>
      </c>
      <c r="X1336" s="99"/>
      <c r="Y1336" s="102"/>
      <c r="Z1336" s="100"/>
      <c r="AA1336" s="99"/>
      <c r="AB1336" s="99"/>
      <c r="AC1336" s="100"/>
      <c r="AD1336" s="100" t="s">
        <v>6937</v>
      </c>
      <c r="AE1336" s="83"/>
      <c r="AF1336" s="54"/>
      <c r="AG1336" s="78" t="s">
        <v>12882</v>
      </c>
      <c r="AH1336" s="77" t="s">
        <v>222</v>
      </c>
      <c r="AI1336" s="77" t="s">
        <v>223</v>
      </c>
      <c r="AJ1336" s="77" t="s">
        <v>224</v>
      </c>
      <c r="AK1336" s="77" t="s">
        <v>2917</v>
      </c>
      <c r="AL1336" s="77" t="s">
        <v>2918</v>
      </c>
      <c r="AM1336" s="77" t="s">
        <v>227</v>
      </c>
      <c r="AN1336" s="77" t="s">
        <v>656</v>
      </c>
      <c r="AO1336" s="77" t="s">
        <v>6868</v>
      </c>
      <c r="AP1336" s="77" t="s">
        <v>6869</v>
      </c>
      <c r="AQ1336" s="77"/>
      <c r="AR1336" s="79">
        <f>COUNTIF('Jalon + top _horaire passage'!A:A,A1336)+IF(W1336&lt;&gt;"",COUNTIF('Jalon + top _horaire passage'!A:A,W1336),0)+IF(X1336&lt;&gt;"",COUNTIF('Jalon + top _horaire passage'!A:A,X1336),0)+IF(Y1336&lt;&gt;"",COUNTIF('Jalon + top _horaire passage'!A:A,Y1336),0)+IF(AA1336&lt;&gt;"",COUNTIF('Jalon + top _horaire passage'!A:A,AA1336),0)+IF(AB1336&lt;&gt;"",COUNTIF('Jalon + top _horaire passage'!A:A,AB1336),0)+IF(AD1336&lt;&gt;"",COUNTIF('Jalon + top _horaire passage'!A:A,AD1336),0)</f>
        <v>0</v>
      </c>
    </row>
    <row r="1337" spans="1:44" x14ac:dyDescent="0.3">
      <c r="A1337" s="77" t="s">
        <v>6939</v>
      </c>
      <c r="B1337" s="159" t="s">
        <v>6940</v>
      </c>
      <c r="C1337" s="78" t="s">
        <v>651</v>
      </c>
      <c r="D1337" s="77" t="s">
        <v>42</v>
      </c>
      <c r="E1337" s="77" t="s">
        <v>6938</v>
      </c>
      <c r="F1337" s="77" t="s">
        <v>889</v>
      </c>
      <c r="G1337" s="77" t="s">
        <v>12352</v>
      </c>
      <c r="H1337" s="77" t="s">
        <v>44</v>
      </c>
      <c r="I1337" s="77" t="s">
        <v>221</v>
      </c>
      <c r="J1337" s="77" t="s">
        <v>19</v>
      </c>
      <c r="K1337" s="78" t="s">
        <v>376</v>
      </c>
      <c r="L1337" s="77" t="s">
        <v>98</v>
      </c>
      <c r="M1337" s="74" t="s">
        <v>12474</v>
      </c>
      <c r="N1337" s="74" t="s">
        <v>13</v>
      </c>
      <c r="O1337" s="159"/>
      <c r="P1337" s="77"/>
      <c r="Q1337" s="77" t="s">
        <v>372</v>
      </c>
      <c r="R1337" s="77" t="s">
        <v>6939</v>
      </c>
      <c r="S1337" s="77" t="s">
        <v>651</v>
      </c>
      <c r="T1337" s="77" t="s">
        <v>9241</v>
      </c>
      <c r="U1337" s="77" t="s">
        <v>6941</v>
      </c>
      <c r="V1337" s="74" t="s">
        <v>819</v>
      </c>
      <c r="W1337" s="102" t="s">
        <v>78</v>
      </c>
      <c r="X1337" s="99"/>
      <c r="Y1337" s="102"/>
      <c r="Z1337" s="100"/>
      <c r="AA1337" s="99"/>
      <c r="AB1337" s="99"/>
      <c r="AC1337" s="100"/>
      <c r="AD1337" s="100" t="s">
        <v>6942</v>
      </c>
      <c r="AE1337" s="83"/>
      <c r="AF1337" s="54"/>
      <c r="AG1337" s="78" t="s">
        <v>12882</v>
      </c>
      <c r="AH1337" s="77" t="s">
        <v>222</v>
      </c>
      <c r="AI1337" s="77" t="s">
        <v>223</v>
      </c>
      <c r="AJ1337" s="77" t="s">
        <v>224</v>
      </c>
      <c r="AK1337" s="77" t="s">
        <v>2917</v>
      </c>
      <c r="AL1337" s="77" t="s">
        <v>2918</v>
      </c>
      <c r="AM1337" s="77" t="s">
        <v>227</v>
      </c>
      <c r="AN1337" s="77" t="s">
        <v>656</v>
      </c>
      <c r="AO1337" s="77" t="s">
        <v>6868</v>
      </c>
      <c r="AP1337" s="77" t="s">
        <v>6869</v>
      </c>
      <c r="AQ1337" s="77"/>
      <c r="AR1337" s="79">
        <f>COUNTIF('Jalon + top _horaire passage'!A:A,A1337)+IF(W1337&lt;&gt;"",COUNTIF('Jalon + top _horaire passage'!A:A,W1337),0)+IF(X1337&lt;&gt;"",COUNTIF('Jalon + top _horaire passage'!A:A,X1337),0)+IF(Y1337&lt;&gt;"",COUNTIF('Jalon + top _horaire passage'!A:A,Y1337),0)+IF(AA1337&lt;&gt;"",COUNTIF('Jalon + top _horaire passage'!A:A,AA1337),0)+IF(AB1337&lt;&gt;"",COUNTIF('Jalon + top _horaire passage'!A:A,AB1337),0)+IF(AD1337&lt;&gt;"",COUNTIF('Jalon + top _horaire passage'!A:A,AD1337),0)</f>
        <v>0</v>
      </c>
    </row>
    <row r="1338" spans="1:44" x14ac:dyDescent="0.3">
      <c r="A1338" s="77" t="s">
        <v>6944</v>
      </c>
      <c r="B1338" s="159" t="s">
        <v>6945</v>
      </c>
      <c r="C1338" s="78" t="s">
        <v>651</v>
      </c>
      <c r="D1338" s="77" t="s">
        <v>42</v>
      </c>
      <c r="E1338" s="77" t="s">
        <v>6943</v>
      </c>
      <c r="F1338" s="77" t="s">
        <v>889</v>
      </c>
      <c r="G1338" s="77" t="s">
        <v>12352</v>
      </c>
      <c r="H1338" s="77" t="s">
        <v>44</v>
      </c>
      <c r="I1338" s="77" t="s">
        <v>221</v>
      </c>
      <c r="J1338" s="77" t="s">
        <v>19</v>
      </c>
      <c r="K1338" s="78" t="s">
        <v>376</v>
      </c>
      <c r="L1338" s="77" t="s">
        <v>98</v>
      </c>
      <c r="M1338" s="74" t="s">
        <v>12474</v>
      </c>
      <c r="N1338" s="74" t="s">
        <v>13</v>
      </c>
      <c r="O1338" s="159"/>
      <c r="P1338" s="77"/>
      <c r="Q1338" s="77" t="s">
        <v>372</v>
      </c>
      <c r="R1338" s="77" t="s">
        <v>6944</v>
      </c>
      <c r="S1338" s="77" t="s">
        <v>651</v>
      </c>
      <c r="T1338" s="77" t="s">
        <v>9241</v>
      </c>
      <c r="U1338" s="77" t="s">
        <v>6946</v>
      </c>
      <c r="V1338" s="74" t="s">
        <v>819</v>
      </c>
      <c r="W1338" s="102" t="s">
        <v>78</v>
      </c>
      <c r="X1338" s="99"/>
      <c r="Y1338" s="102"/>
      <c r="Z1338" s="100"/>
      <c r="AA1338" s="99"/>
      <c r="AB1338" s="99"/>
      <c r="AC1338" s="100"/>
      <c r="AD1338" s="100" t="s">
        <v>6947</v>
      </c>
      <c r="AE1338" s="83"/>
      <c r="AF1338" s="54"/>
      <c r="AG1338" s="78" t="s">
        <v>12882</v>
      </c>
      <c r="AH1338" s="77" t="s">
        <v>222</v>
      </c>
      <c r="AI1338" s="77" t="s">
        <v>223</v>
      </c>
      <c r="AJ1338" s="77" t="s">
        <v>224</v>
      </c>
      <c r="AK1338" s="77" t="s">
        <v>2917</v>
      </c>
      <c r="AL1338" s="77" t="s">
        <v>2918</v>
      </c>
      <c r="AM1338" s="77" t="s">
        <v>227</v>
      </c>
      <c r="AN1338" s="77" t="s">
        <v>656</v>
      </c>
      <c r="AO1338" s="77" t="s">
        <v>6868</v>
      </c>
      <c r="AP1338" s="77" t="s">
        <v>6869</v>
      </c>
      <c r="AQ1338" s="77"/>
      <c r="AR1338" s="79">
        <f>COUNTIF('Jalon + top _horaire passage'!A:A,A1338)+IF(W1338&lt;&gt;"",COUNTIF('Jalon + top _horaire passage'!A:A,W1338),0)+IF(X1338&lt;&gt;"",COUNTIF('Jalon + top _horaire passage'!A:A,X1338),0)+IF(Y1338&lt;&gt;"",COUNTIF('Jalon + top _horaire passage'!A:A,Y1338),0)+IF(AA1338&lt;&gt;"",COUNTIF('Jalon + top _horaire passage'!A:A,AA1338),0)+IF(AB1338&lt;&gt;"",COUNTIF('Jalon + top _horaire passage'!A:A,AB1338),0)+IF(AD1338&lt;&gt;"",COUNTIF('Jalon + top _horaire passage'!A:A,AD1338),0)</f>
        <v>0</v>
      </c>
    </row>
    <row r="1339" spans="1:44" x14ac:dyDescent="0.3">
      <c r="A1339" s="77" t="s">
        <v>6949</v>
      </c>
      <c r="B1339" s="159" t="s">
        <v>6950</v>
      </c>
      <c r="C1339" s="78" t="s">
        <v>651</v>
      </c>
      <c r="D1339" s="77" t="s">
        <v>42</v>
      </c>
      <c r="E1339" s="77" t="s">
        <v>6948</v>
      </c>
      <c r="F1339" s="77" t="s">
        <v>889</v>
      </c>
      <c r="G1339" s="77" t="s">
        <v>12352</v>
      </c>
      <c r="H1339" s="77" t="s">
        <v>44</v>
      </c>
      <c r="I1339" s="77" t="s">
        <v>221</v>
      </c>
      <c r="J1339" s="77" t="s">
        <v>19</v>
      </c>
      <c r="K1339" s="78" t="s">
        <v>376</v>
      </c>
      <c r="L1339" s="77" t="s">
        <v>98</v>
      </c>
      <c r="M1339" s="74" t="s">
        <v>12474</v>
      </c>
      <c r="N1339" s="74" t="s">
        <v>13</v>
      </c>
      <c r="O1339" s="159"/>
      <c r="P1339" s="77"/>
      <c r="Q1339" s="77" t="s">
        <v>372</v>
      </c>
      <c r="R1339" s="77" t="s">
        <v>6949</v>
      </c>
      <c r="S1339" s="77" t="s">
        <v>651</v>
      </c>
      <c r="T1339" s="77" t="s">
        <v>9241</v>
      </c>
      <c r="U1339" s="77" t="s">
        <v>6951</v>
      </c>
      <c r="V1339" s="74" t="s">
        <v>819</v>
      </c>
      <c r="W1339" s="102" t="s">
        <v>78</v>
      </c>
      <c r="X1339" s="99"/>
      <c r="Y1339" s="102"/>
      <c r="Z1339" s="100"/>
      <c r="AA1339" s="99"/>
      <c r="AB1339" s="99"/>
      <c r="AC1339" s="100"/>
      <c r="AD1339" s="100" t="s">
        <v>6952</v>
      </c>
      <c r="AE1339" s="83"/>
      <c r="AF1339" s="54"/>
      <c r="AG1339" s="78" t="s">
        <v>12882</v>
      </c>
      <c r="AH1339" s="77" t="s">
        <v>222</v>
      </c>
      <c r="AI1339" s="77" t="s">
        <v>223</v>
      </c>
      <c r="AJ1339" s="77" t="s">
        <v>224</v>
      </c>
      <c r="AK1339" s="77" t="s">
        <v>2917</v>
      </c>
      <c r="AL1339" s="77" t="s">
        <v>2918</v>
      </c>
      <c r="AM1339" s="77" t="s">
        <v>227</v>
      </c>
      <c r="AN1339" s="77" t="s">
        <v>656</v>
      </c>
      <c r="AO1339" s="77" t="s">
        <v>6868</v>
      </c>
      <c r="AP1339" s="77" t="s">
        <v>6869</v>
      </c>
      <c r="AQ1339" s="77"/>
      <c r="AR1339" s="79">
        <f>COUNTIF('Jalon + top _horaire passage'!A:A,A1339)+IF(W1339&lt;&gt;"",COUNTIF('Jalon + top _horaire passage'!A:A,W1339),0)+IF(X1339&lt;&gt;"",COUNTIF('Jalon + top _horaire passage'!A:A,X1339),0)+IF(Y1339&lt;&gt;"",COUNTIF('Jalon + top _horaire passage'!A:A,Y1339),0)+IF(AA1339&lt;&gt;"",COUNTIF('Jalon + top _horaire passage'!A:A,AA1339),0)+IF(AB1339&lt;&gt;"",COUNTIF('Jalon + top _horaire passage'!A:A,AB1339),0)+IF(AD1339&lt;&gt;"",COUNTIF('Jalon + top _horaire passage'!A:A,AD1339),0)</f>
        <v>0</v>
      </c>
    </row>
    <row r="1340" spans="1:44" x14ac:dyDescent="0.3">
      <c r="A1340" s="77" t="s">
        <v>6954</v>
      </c>
      <c r="B1340" s="159" t="s">
        <v>6955</v>
      </c>
      <c r="C1340" s="78" t="s">
        <v>651</v>
      </c>
      <c r="D1340" s="77" t="s">
        <v>42</v>
      </c>
      <c r="E1340" s="77" t="s">
        <v>6953</v>
      </c>
      <c r="F1340" s="77" t="s">
        <v>889</v>
      </c>
      <c r="G1340" s="77" t="s">
        <v>12352</v>
      </c>
      <c r="H1340" s="77" t="s">
        <v>44</v>
      </c>
      <c r="I1340" s="77" t="s">
        <v>221</v>
      </c>
      <c r="J1340" s="77" t="s">
        <v>19</v>
      </c>
      <c r="K1340" s="78" t="s">
        <v>376</v>
      </c>
      <c r="L1340" s="77" t="s">
        <v>98</v>
      </c>
      <c r="M1340" s="74" t="s">
        <v>12474</v>
      </c>
      <c r="N1340" s="74" t="s">
        <v>13</v>
      </c>
      <c r="O1340" s="159"/>
      <c r="P1340" s="77"/>
      <c r="Q1340" s="77" t="s">
        <v>372</v>
      </c>
      <c r="R1340" s="77" t="s">
        <v>6954</v>
      </c>
      <c r="S1340" s="77" t="s">
        <v>651</v>
      </c>
      <c r="T1340" s="77" t="s">
        <v>9241</v>
      </c>
      <c r="U1340" s="77" t="s">
        <v>6956</v>
      </c>
      <c r="V1340" s="74" t="s">
        <v>819</v>
      </c>
      <c r="W1340" s="102" t="s">
        <v>78</v>
      </c>
      <c r="X1340" s="99"/>
      <c r="Y1340" s="102"/>
      <c r="Z1340" s="100"/>
      <c r="AA1340" s="99"/>
      <c r="AB1340" s="99"/>
      <c r="AC1340" s="100"/>
      <c r="AD1340" s="100" t="s">
        <v>6957</v>
      </c>
      <c r="AE1340" s="83"/>
      <c r="AF1340" s="54"/>
      <c r="AG1340" s="78" t="s">
        <v>12882</v>
      </c>
      <c r="AH1340" s="77" t="s">
        <v>222</v>
      </c>
      <c r="AI1340" s="77" t="s">
        <v>223</v>
      </c>
      <c r="AJ1340" s="77" t="s">
        <v>224</v>
      </c>
      <c r="AK1340" s="77" t="s">
        <v>2917</v>
      </c>
      <c r="AL1340" s="77" t="s">
        <v>2918</v>
      </c>
      <c r="AM1340" s="77" t="s">
        <v>227</v>
      </c>
      <c r="AN1340" s="77" t="s">
        <v>656</v>
      </c>
      <c r="AO1340" s="77" t="s">
        <v>6868</v>
      </c>
      <c r="AP1340" s="77" t="s">
        <v>6869</v>
      </c>
      <c r="AQ1340" s="77"/>
      <c r="AR1340" s="79">
        <f>COUNTIF('Jalon + top _horaire passage'!A:A,A1340)+IF(W1340&lt;&gt;"",COUNTIF('Jalon + top _horaire passage'!A:A,W1340),0)+IF(X1340&lt;&gt;"",COUNTIF('Jalon + top _horaire passage'!A:A,X1340),0)+IF(Y1340&lt;&gt;"",COUNTIF('Jalon + top _horaire passage'!A:A,Y1340),0)+IF(AA1340&lt;&gt;"",COUNTIF('Jalon + top _horaire passage'!A:A,AA1340),0)+IF(AB1340&lt;&gt;"",COUNTIF('Jalon + top _horaire passage'!A:A,AB1340),0)+IF(AD1340&lt;&gt;"",COUNTIF('Jalon + top _horaire passage'!A:A,AD1340),0)</f>
        <v>0</v>
      </c>
    </row>
    <row r="1341" spans="1:44" x14ac:dyDescent="0.3">
      <c r="A1341" s="77" t="s">
        <v>6959</v>
      </c>
      <c r="B1341" s="159" t="s">
        <v>6960</v>
      </c>
      <c r="C1341" s="78" t="s">
        <v>651</v>
      </c>
      <c r="D1341" s="77" t="s">
        <v>42</v>
      </c>
      <c r="E1341" s="77" t="s">
        <v>6958</v>
      </c>
      <c r="F1341" s="77" t="s">
        <v>889</v>
      </c>
      <c r="G1341" s="77" t="s">
        <v>12352</v>
      </c>
      <c r="H1341" s="77" t="s">
        <v>44</v>
      </c>
      <c r="I1341" s="77" t="s">
        <v>221</v>
      </c>
      <c r="J1341" s="77" t="s">
        <v>19</v>
      </c>
      <c r="K1341" s="78" t="s">
        <v>376</v>
      </c>
      <c r="L1341" s="77" t="s">
        <v>98</v>
      </c>
      <c r="M1341" s="74" t="s">
        <v>12474</v>
      </c>
      <c r="N1341" s="74" t="s">
        <v>13</v>
      </c>
      <c r="O1341" s="159"/>
      <c r="P1341" s="77"/>
      <c r="Q1341" s="77" t="s">
        <v>372</v>
      </c>
      <c r="R1341" s="77" t="s">
        <v>6959</v>
      </c>
      <c r="S1341" s="77" t="s">
        <v>651</v>
      </c>
      <c r="T1341" s="77" t="s">
        <v>9241</v>
      </c>
      <c r="U1341" s="77" t="s">
        <v>6961</v>
      </c>
      <c r="V1341" s="74" t="s">
        <v>819</v>
      </c>
      <c r="W1341" s="102" t="s">
        <v>78</v>
      </c>
      <c r="X1341" s="99"/>
      <c r="Y1341" s="102"/>
      <c r="Z1341" s="100"/>
      <c r="AA1341" s="99"/>
      <c r="AB1341" s="99"/>
      <c r="AC1341" s="100"/>
      <c r="AD1341" s="100" t="s">
        <v>6962</v>
      </c>
      <c r="AE1341" s="83"/>
      <c r="AF1341" s="54"/>
      <c r="AG1341" s="78" t="s">
        <v>12882</v>
      </c>
      <c r="AH1341" s="77" t="s">
        <v>222</v>
      </c>
      <c r="AI1341" s="77" t="s">
        <v>223</v>
      </c>
      <c r="AJ1341" s="77" t="s">
        <v>224</v>
      </c>
      <c r="AK1341" s="77" t="s">
        <v>2917</v>
      </c>
      <c r="AL1341" s="77" t="s">
        <v>2918</v>
      </c>
      <c r="AM1341" s="77" t="s">
        <v>227</v>
      </c>
      <c r="AN1341" s="77" t="s">
        <v>656</v>
      </c>
      <c r="AO1341" s="77" t="s">
        <v>6868</v>
      </c>
      <c r="AP1341" s="77" t="s">
        <v>6869</v>
      </c>
      <c r="AQ1341" s="77"/>
      <c r="AR1341" s="79">
        <f>COUNTIF('Jalon + top _horaire passage'!A:A,A1341)+IF(W1341&lt;&gt;"",COUNTIF('Jalon + top _horaire passage'!A:A,W1341),0)+IF(X1341&lt;&gt;"",COUNTIF('Jalon + top _horaire passage'!A:A,X1341),0)+IF(Y1341&lt;&gt;"",COUNTIF('Jalon + top _horaire passage'!A:A,Y1341),0)+IF(AA1341&lt;&gt;"",COUNTIF('Jalon + top _horaire passage'!A:A,AA1341),0)+IF(AB1341&lt;&gt;"",COUNTIF('Jalon + top _horaire passage'!A:A,AB1341),0)+IF(AD1341&lt;&gt;"",COUNTIF('Jalon + top _horaire passage'!A:A,AD1341),0)</f>
        <v>0</v>
      </c>
    </row>
    <row r="1342" spans="1:44" x14ac:dyDescent="0.3">
      <c r="A1342" s="77" t="s">
        <v>6964</v>
      </c>
      <c r="B1342" s="159" t="s">
        <v>6965</v>
      </c>
      <c r="C1342" s="78" t="s">
        <v>651</v>
      </c>
      <c r="D1342" s="77" t="s">
        <v>42</v>
      </c>
      <c r="E1342" s="77" t="s">
        <v>6963</v>
      </c>
      <c r="F1342" s="77" t="s">
        <v>889</v>
      </c>
      <c r="G1342" s="77" t="s">
        <v>12352</v>
      </c>
      <c r="H1342" s="77" t="s">
        <v>44</v>
      </c>
      <c r="I1342" s="77" t="s">
        <v>221</v>
      </c>
      <c r="J1342" s="77" t="s">
        <v>19</v>
      </c>
      <c r="K1342" s="78" t="s">
        <v>376</v>
      </c>
      <c r="L1342" s="77" t="s">
        <v>98</v>
      </c>
      <c r="M1342" s="74" t="s">
        <v>12474</v>
      </c>
      <c r="N1342" s="74" t="s">
        <v>13</v>
      </c>
      <c r="O1342" s="159"/>
      <c r="P1342" s="77"/>
      <c r="Q1342" s="77" t="s">
        <v>372</v>
      </c>
      <c r="R1342" s="77" t="s">
        <v>6964</v>
      </c>
      <c r="S1342" s="77" t="s">
        <v>651</v>
      </c>
      <c r="T1342" s="77" t="s">
        <v>9241</v>
      </c>
      <c r="U1342" s="77" t="s">
        <v>6966</v>
      </c>
      <c r="V1342" s="74" t="s">
        <v>819</v>
      </c>
      <c r="W1342" s="102" t="s">
        <v>78</v>
      </c>
      <c r="X1342" s="99"/>
      <c r="Y1342" s="102"/>
      <c r="Z1342" s="100"/>
      <c r="AA1342" s="99"/>
      <c r="AB1342" s="99"/>
      <c r="AC1342" s="100"/>
      <c r="AD1342" s="100" t="s">
        <v>6967</v>
      </c>
      <c r="AE1342" s="83"/>
      <c r="AF1342" s="54"/>
      <c r="AG1342" s="78" t="s">
        <v>12882</v>
      </c>
      <c r="AH1342" s="77" t="s">
        <v>222</v>
      </c>
      <c r="AI1342" s="77" t="s">
        <v>223</v>
      </c>
      <c r="AJ1342" s="77" t="s">
        <v>224</v>
      </c>
      <c r="AK1342" s="77" t="s">
        <v>2917</v>
      </c>
      <c r="AL1342" s="77" t="s">
        <v>2918</v>
      </c>
      <c r="AM1342" s="77" t="s">
        <v>227</v>
      </c>
      <c r="AN1342" s="77" t="s">
        <v>656</v>
      </c>
      <c r="AO1342" s="77" t="s">
        <v>6868</v>
      </c>
      <c r="AP1342" s="77" t="s">
        <v>6869</v>
      </c>
      <c r="AQ1342" s="77"/>
      <c r="AR1342" s="79">
        <f>COUNTIF('Jalon + top _horaire passage'!A:A,A1342)+IF(W1342&lt;&gt;"",COUNTIF('Jalon + top _horaire passage'!A:A,W1342),0)+IF(X1342&lt;&gt;"",COUNTIF('Jalon + top _horaire passage'!A:A,X1342),0)+IF(Y1342&lt;&gt;"",COUNTIF('Jalon + top _horaire passage'!A:A,Y1342),0)+IF(AA1342&lt;&gt;"",COUNTIF('Jalon + top _horaire passage'!A:A,AA1342),0)+IF(AB1342&lt;&gt;"",COUNTIF('Jalon + top _horaire passage'!A:A,AB1342),0)+IF(AD1342&lt;&gt;"",COUNTIF('Jalon + top _horaire passage'!A:A,AD1342),0)</f>
        <v>0</v>
      </c>
    </row>
    <row r="1343" spans="1:44" x14ac:dyDescent="0.3">
      <c r="A1343" s="77" t="s">
        <v>6969</v>
      </c>
      <c r="B1343" s="159" t="s">
        <v>6970</v>
      </c>
      <c r="C1343" s="78" t="s">
        <v>651</v>
      </c>
      <c r="D1343" s="77" t="s">
        <v>42</v>
      </c>
      <c r="E1343" s="77" t="s">
        <v>6968</v>
      </c>
      <c r="F1343" s="77" t="s">
        <v>889</v>
      </c>
      <c r="G1343" s="77" t="s">
        <v>12352</v>
      </c>
      <c r="H1343" s="77" t="s">
        <v>44</v>
      </c>
      <c r="I1343" s="77" t="s">
        <v>221</v>
      </c>
      <c r="J1343" s="77" t="s">
        <v>19</v>
      </c>
      <c r="K1343" s="78" t="s">
        <v>376</v>
      </c>
      <c r="L1343" s="77" t="s">
        <v>98</v>
      </c>
      <c r="M1343" s="74" t="s">
        <v>12474</v>
      </c>
      <c r="N1343" s="74" t="s">
        <v>13</v>
      </c>
      <c r="O1343" s="159"/>
      <c r="P1343" s="77"/>
      <c r="Q1343" s="77" t="s">
        <v>372</v>
      </c>
      <c r="R1343" s="77" t="s">
        <v>6969</v>
      </c>
      <c r="S1343" s="77" t="s">
        <v>651</v>
      </c>
      <c r="T1343" s="77" t="s">
        <v>9241</v>
      </c>
      <c r="U1343" s="77" t="s">
        <v>6971</v>
      </c>
      <c r="V1343" s="74" t="s">
        <v>819</v>
      </c>
      <c r="W1343" s="102" t="s">
        <v>78</v>
      </c>
      <c r="X1343" s="99"/>
      <c r="Y1343" s="102"/>
      <c r="Z1343" s="100"/>
      <c r="AA1343" s="99"/>
      <c r="AB1343" s="99"/>
      <c r="AC1343" s="100"/>
      <c r="AD1343" s="100" t="s">
        <v>6972</v>
      </c>
      <c r="AE1343" s="83"/>
      <c r="AF1343" s="54"/>
      <c r="AG1343" s="78" t="s">
        <v>12882</v>
      </c>
      <c r="AH1343" s="77" t="s">
        <v>222</v>
      </c>
      <c r="AI1343" s="77" t="s">
        <v>223</v>
      </c>
      <c r="AJ1343" s="77" t="s">
        <v>224</v>
      </c>
      <c r="AK1343" s="77" t="s">
        <v>2917</v>
      </c>
      <c r="AL1343" s="77" t="s">
        <v>2918</v>
      </c>
      <c r="AM1343" s="77" t="s">
        <v>227</v>
      </c>
      <c r="AN1343" s="77" t="s">
        <v>656</v>
      </c>
      <c r="AO1343" s="77" t="s">
        <v>6868</v>
      </c>
      <c r="AP1343" s="77" t="s">
        <v>6869</v>
      </c>
      <c r="AQ1343" s="77"/>
      <c r="AR1343" s="79">
        <f>COUNTIF('Jalon + top _horaire passage'!A:A,A1343)+IF(W1343&lt;&gt;"",COUNTIF('Jalon + top _horaire passage'!A:A,W1343),0)+IF(X1343&lt;&gt;"",COUNTIF('Jalon + top _horaire passage'!A:A,X1343),0)+IF(Y1343&lt;&gt;"",COUNTIF('Jalon + top _horaire passage'!A:A,Y1343),0)+IF(AA1343&lt;&gt;"",COUNTIF('Jalon + top _horaire passage'!A:A,AA1343),0)+IF(AB1343&lt;&gt;"",COUNTIF('Jalon + top _horaire passage'!A:A,AB1343),0)+IF(AD1343&lt;&gt;"",COUNTIF('Jalon + top _horaire passage'!A:A,AD1343),0)</f>
        <v>0</v>
      </c>
    </row>
    <row r="1344" spans="1:44" x14ac:dyDescent="0.3">
      <c r="A1344" s="77" t="s">
        <v>6974</v>
      </c>
      <c r="B1344" s="159" t="s">
        <v>6975</v>
      </c>
      <c r="C1344" s="78" t="s">
        <v>651</v>
      </c>
      <c r="D1344" s="77" t="s">
        <v>42</v>
      </c>
      <c r="E1344" s="77" t="s">
        <v>6973</v>
      </c>
      <c r="F1344" s="77" t="s">
        <v>889</v>
      </c>
      <c r="G1344" s="77" t="s">
        <v>12352</v>
      </c>
      <c r="H1344" s="77" t="s">
        <v>44</v>
      </c>
      <c r="I1344" s="77" t="s">
        <v>221</v>
      </c>
      <c r="J1344" s="77" t="s">
        <v>19</v>
      </c>
      <c r="K1344" s="78" t="s">
        <v>376</v>
      </c>
      <c r="L1344" s="77" t="s">
        <v>98</v>
      </c>
      <c r="M1344" s="74" t="s">
        <v>12474</v>
      </c>
      <c r="N1344" s="74" t="s">
        <v>13</v>
      </c>
      <c r="O1344" s="159"/>
      <c r="P1344" s="77"/>
      <c r="Q1344" s="77" t="s">
        <v>372</v>
      </c>
      <c r="R1344" s="77" t="s">
        <v>6974</v>
      </c>
      <c r="S1344" s="77" t="s">
        <v>651</v>
      </c>
      <c r="T1344" s="77" t="s">
        <v>9241</v>
      </c>
      <c r="U1344" s="77" t="s">
        <v>6976</v>
      </c>
      <c r="V1344" s="74" t="s">
        <v>819</v>
      </c>
      <c r="W1344" s="102" t="s">
        <v>78</v>
      </c>
      <c r="X1344" s="99"/>
      <c r="Y1344" s="102"/>
      <c r="Z1344" s="100"/>
      <c r="AA1344" s="99"/>
      <c r="AB1344" s="99"/>
      <c r="AC1344" s="100"/>
      <c r="AD1344" s="100" t="s">
        <v>6977</v>
      </c>
      <c r="AE1344" s="83"/>
      <c r="AF1344" s="54"/>
      <c r="AG1344" s="78" t="s">
        <v>12882</v>
      </c>
      <c r="AH1344" s="77" t="s">
        <v>222</v>
      </c>
      <c r="AI1344" s="77" t="s">
        <v>223</v>
      </c>
      <c r="AJ1344" s="77" t="s">
        <v>224</v>
      </c>
      <c r="AK1344" s="77" t="s">
        <v>2917</v>
      </c>
      <c r="AL1344" s="77" t="s">
        <v>2918</v>
      </c>
      <c r="AM1344" s="77" t="s">
        <v>227</v>
      </c>
      <c r="AN1344" s="77" t="s">
        <v>656</v>
      </c>
      <c r="AO1344" s="77" t="s">
        <v>6868</v>
      </c>
      <c r="AP1344" s="77" t="s">
        <v>6869</v>
      </c>
      <c r="AQ1344" s="77"/>
      <c r="AR1344" s="79">
        <f>COUNTIF('Jalon + top _horaire passage'!A:A,A1344)+IF(W1344&lt;&gt;"",COUNTIF('Jalon + top _horaire passage'!A:A,W1344),0)+IF(X1344&lt;&gt;"",COUNTIF('Jalon + top _horaire passage'!A:A,X1344),0)+IF(Y1344&lt;&gt;"",COUNTIF('Jalon + top _horaire passage'!A:A,Y1344),0)+IF(AA1344&lt;&gt;"",COUNTIF('Jalon + top _horaire passage'!A:A,AA1344),0)+IF(AB1344&lt;&gt;"",COUNTIF('Jalon + top _horaire passage'!A:A,AB1344),0)+IF(AD1344&lt;&gt;"",COUNTIF('Jalon + top _horaire passage'!A:A,AD1344),0)</f>
        <v>0</v>
      </c>
    </row>
    <row r="1345" spans="1:44" x14ac:dyDescent="0.3">
      <c r="A1345" s="77" t="s">
        <v>6979</v>
      </c>
      <c r="B1345" s="159" t="s">
        <v>6980</v>
      </c>
      <c r="C1345" s="78" t="s">
        <v>651</v>
      </c>
      <c r="D1345" s="77" t="s">
        <v>42</v>
      </c>
      <c r="E1345" s="77" t="s">
        <v>6978</v>
      </c>
      <c r="F1345" s="77" t="s">
        <v>889</v>
      </c>
      <c r="G1345" s="77" t="s">
        <v>12352</v>
      </c>
      <c r="H1345" s="77" t="s">
        <v>44</v>
      </c>
      <c r="I1345" s="77" t="s">
        <v>221</v>
      </c>
      <c r="J1345" s="77" t="s">
        <v>19</v>
      </c>
      <c r="K1345" s="78" t="s">
        <v>376</v>
      </c>
      <c r="L1345" s="77" t="s">
        <v>98</v>
      </c>
      <c r="M1345" s="74" t="s">
        <v>12474</v>
      </c>
      <c r="N1345" s="74" t="s">
        <v>13</v>
      </c>
      <c r="O1345" s="159"/>
      <c r="P1345" s="77"/>
      <c r="Q1345" s="77" t="s">
        <v>372</v>
      </c>
      <c r="R1345" s="77" t="s">
        <v>6979</v>
      </c>
      <c r="S1345" s="77" t="s">
        <v>651</v>
      </c>
      <c r="T1345" s="77" t="s">
        <v>9241</v>
      </c>
      <c r="U1345" s="77" t="s">
        <v>6981</v>
      </c>
      <c r="V1345" s="74" t="s">
        <v>819</v>
      </c>
      <c r="W1345" s="102" t="s">
        <v>78</v>
      </c>
      <c r="X1345" s="99"/>
      <c r="Y1345" s="102"/>
      <c r="Z1345" s="100"/>
      <c r="AA1345" s="99"/>
      <c r="AB1345" s="99"/>
      <c r="AC1345" s="100"/>
      <c r="AD1345" s="100" t="s">
        <v>6982</v>
      </c>
      <c r="AE1345" s="83"/>
      <c r="AF1345" s="54"/>
      <c r="AG1345" s="78" t="s">
        <v>12882</v>
      </c>
      <c r="AH1345" s="77" t="s">
        <v>222</v>
      </c>
      <c r="AI1345" s="77" t="s">
        <v>223</v>
      </c>
      <c r="AJ1345" s="77" t="s">
        <v>224</v>
      </c>
      <c r="AK1345" s="77" t="s">
        <v>2917</v>
      </c>
      <c r="AL1345" s="77" t="s">
        <v>2918</v>
      </c>
      <c r="AM1345" s="77" t="s">
        <v>227</v>
      </c>
      <c r="AN1345" s="77" t="s">
        <v>656</v>
      </c>
      <c r="AO1345" s="77" t="s">
        <v>6868</v>
      </c>
      <c r="AP1345" s="77" t="s">
        <v>6869</v>
      </c>
      <c r="AQ1345" s="77"/>
      <c r="AR1345" s="79">
        <f>COUNTIF('Jalon + top _horaire passage'!A:A,A1345)+IF(W1345&lt;&gt;"",COUNTIF('Jalon + top _horaire passage'!A:A,W1345),0)+IF(X1345&lt;&gt;"",COUNTIF('Jalon + top _horaire passage'!A:A,X1345),0)+IF(Y1345&lt;&gt;"",COUNTIF('Jalon + top _horaire passage'!A:A,Y1345),0)+IF(AA1345&lt;&gt;"",COUNTIF('Jalon + top _horaire passage'!A:A,AA1345),0)+IF(AB1345&lt;&gt;"",COUNTIF('Jalon + top _horaire passage'!A:A,AB1345),0)+IF(AD1345&lt;&gt;"",COUNTIF('Jalon + top _horaire passage'!A:A,AD1345),0)</f>
        <v>0</v>
      </c>
    </row>
    <row r="1346" spans="1:44" x14ac:dyDescent="0.3">
      <c r="A1346" s="77" t="s">
        <v>6984</v>
      </c>
      <c r="B1346" s="159" t="s">
        <v>6985</v>
      </c>
      <c r="C1346" s="78" t="s">
        <v>651</v>
      </c>
      <c r="D1346" s="77" t="s">
        <v>42</v>
      </c>
      <c r="E1346" s="77" t="s">
        <v>6983</v>
      </c>
      <c r="F1346" s="77" t="s">
        <v>889</v>
      </c>
      <c r="G1346" s="77" t="s">
        <v>12352</v>
      </c>
      <c r="H1346" s="77" t="s">
        <v>44</v>
      </c>
      <c r="I1346" s="77" t="s">
        <v>221</v>
      </c>
      <c r="J1346" s="77" t="s">
        <v>19</v>
      </c>
      <c r="K1346" s="78" t="s">
        <v>376</v>
      </c>
      <c r="L1346" s="77" t="s">
        <v>98</v>
      </c>
      <c r="M1346" s="74" t="s">
        <v>12474</v>
      </c>
      <c r="N1346" s="74" t="s">
        <v>13</v>
      </c>
      <c r="O1346" s="159"/>
      <c r="P1346" s="77" t="s">
        <v>6986</v>
      </c>
      <c r="Q1346" s="77" t="s">
        <v>372</v>
      </c>
      <c r="R1346" s="77" t="s">
        <v>6984</v>
      </c>
      <c r="S1346" s="77" t="s">
        <v>651</v>
      </c>
      <c r="T1346" s="77" t="s">
        <v>9241</v>
      </c>
      <c r="U1346" s="77" t="s">
        <v>6987</v>
      </c>
      <c r="V1346" s="74" t="s">
        <v>819</v>
      </c>
      <c r="W1346" s="102" t="s">
        <v>78</v>
      </c>
      <c r="X1346" s="99"/>
      <c r="Y1346" s="102"/>
      <c r="Z1346" s="100"/>
      <c r="AA1346" s="99"/>
      <c r="AB1346" s="99"/>
      <c r="AC1346" s="100"/>
      <c r="AD1346" s="100" t="s">
        <v>6988</v>
      </c>
      <c r="AE1346" s="83"/>
      <c r="AF1346" s="54"/>
      <c r="AG1346" s="78" t="s">
        <v>12882</v>
      </c>
      <c r="AH1346" s="77" t="s">
        <v>222</v>
      </c>
      <c r="AI1346" s="77" t="s">
        <v>223</v>
      </c>
      <c r="AJ1346" s="77" t="s">
        <v>224</v>
      </c>
      <c r="AK1346" s="77" t="s">
        <v>2917</v>
      </c>
      <c r="AL1346" s="77" t="s">
        <v>2918</v>
      </c>
      <c r="AM1346" s="77" t="s">
        <v>227</v>
      </c>
      <c r="AN1346" s="77" t="s">
        <v>656</v>
      </c>
      <c r="AO1346" s="77" t="s">
        <v>6868</v>
      </c>
      <c r="AP1346" s="77" t="s">
        <v>6869</v>
      </c>
      <c r="AQ1346" s="77"/>
      <c r="AR1346" s="79">
        <f>COUNTIF('Jalon + top _horaire passage'!A:A,A1346)+IF(W1346&lt;&gt;"",COUNTIF('Jalon + top _horaire passage'!A:A,W1346),0)+IF(X1346&lt;&gt;"",COUNTIF('Jalon + top _horaire passage'!A:A,X1346),0)+IF(Y1346&lt;&gt;"",COUNTIF('Jalon + top _horaire passage'!A:A,Y1346),0)+IF(AA1346&lt;&gt;"",COUNTIF('Jalon + top _horaire passage'!A:A,AA1346),0)+IF(AB1346&lt;&gt;"",COUNTIF('Jalon + top _horaire passage'!A:A,AB1346),0)+IF(AD1346&lt;&gt;"",COUNTIF('Jalon + top _horaire passage'!A:A,AD1346),0)</f>
        <v>0</v>
      </c>
    </row>
    <row r="1347" spans="1:44" x14ac:dyDescent="0.3">
      <c r="A1347" s="77" t="s">
        <v>6990</v>
      </c>
      <c r="B1347" s="159" t="s">
        <v>6991</v>
      </c>
      <c r="C1347" s="78" t="s">
        <v>651</v>
      </c>
      <c r="D1347" s="77" t="s">
        <v>42</v>
      </c>
      <c r="E1347" s="77" t="s">
        <v>6989</v>
      </c>
      <c r="F1347" s="77" t="s">
        <v>889</v>
      </c>
      <c r="G1347" s="77" t="s">
        <v>12352</v>
      </c>
      <c r="H1347" s="77" t="s">
        <v>44</v>
      </c>
      <c r="I1347" s="77" t="s">
        <v>221</v>
      </c>
      <c r="J1347" s="77" t="s">
        <v>19</v>
      </c>
      <c r="K1347" s="78" t="s">
        <v>376</v>
      </c>
      <c r="L1347" s="77" t="s">
        <v>98</v>
      </c>
      <c r="M1347" s="74" t="s">
        <v>12474</v>
      </c>
      <c r="N1347" s="74" t="s">
        <v>13</v>
      </c>
      <c r="O1347" s="159"/>
      <c r="P1347" s="77" t="s">
        <v>6992</v>
      </c>
      <c r="Q1347" s="77" t="s">
        <v>372</v>
      </c>
      <c r="R1347" s="77" t="s">
        <v>6990</v>
      </c>
      <c r="S1347" s="77" t="s">
        <v>651</v>
      </c>
      <c r="T1347" s="77" t="s">
        <v>9241</v>
      </c>
      <c r="U1347" s="77" t="s">
        <v>6993</v>
      </c>
      <c r="V1347" s="74" t="s">
        <v>819</v>
      </c>
      <c r="W1347" s="102" t="s">
        <v>78</v>
      </c>
      <c r="X1347" s="99"/>
      <c r="Y1347" s="102"/>
      <c r="Z1347" s="100"/>
      <c r="AA1347" s="99"/>
      <c r="AB1347" s="99"/>
      <c r="AC1347" s="100"/>
      <c r="AD1347" s="100" t="s">
        <v>6994</v>
      </c>
      <c r="AE1347" s="83"/>
      <c r="AF1347" s="54"/>
      <c r="AG1347" s="78" t="s">
        <v>12882</v>
      </c>
      <c r="AH1347" s="77" t="s">
        <v>222</v>
      </c>
      <c r="AI1347" s="77" t="s">
        <v>223</v>
      </c>
      <c r="AJ1347" s="77" t="s">
        <v>224</v>
      </c>
      <c r="AK1347" s="77" t="s">
        <v>2917</v>
      </c>
      <c r="AL1347" s="77" t="s">
        <v>2918</v>
      </c>
      <c r="AM1347" s="77" t="s">
        <v>227</v>
      </c>
      <c r="AN1347" s="77" t="s">
        <v>656</v>
      </c>
      <c r="AO1347" s="77" t="s">
        <v>6868</v>
      </c>
      <c r="AP1347" s="77" t="s">
        <v>6869</v>
      </c>
      <c r="AQ1347" s="77"/>
      <c r="AR1347" s="79">
        <f>COUNTIF('Jalon + top _horaire passage'!A:A,A1347)+IF(W1347&lt;&gt;"",COUNTIF('Jalon + top _horaire passage'!A:A,W1347),0)+IF(X1347&lt;&gt;"",COUNTIF('Jalon + top _horaire passage'!A:A,X1347),0)+IF(Y1347&lt;&gt;"",COUNTIF('Jalon + top _horaire passage'!A:A,Y1347),0)+IF(AA1347&lt;&gt;"",COUNTIF('Jalon + top _horaire passage'!A:A,AA1347),0)+IF(AB1347&lt;&gt;"",COUNTIF('Jalon + top _horaire passage'!A:A,AB1347),0)+IF(AD1347&lt;&gt;"",COUNTIF('Jalon + top _horaire passage'!A:A,AD1347),0)</f>
        <v>0</v>
      </c>
    </row>
    <row r="1348" spans="1:44" x14ac:dyDescent="0.3">
      <c r="A1348" s="77" t="s">
        <v>6996</v>
      </c>
      <c r="B1348" s="159" t="s">
        <v>6997</v>
      </c>
      <c r="C1348" s="78" t="s">
        <v>651</v>
      </c>
      <c r="D1348" s="77" t="s">
        <v>42</v>
      </c>
      <c r="E1348" s="77" t="s">
        <v>6995</v>
      </c>
      <c r="F1348" s="77" t="s">
        <v>889</v>
      </c>
      <c r="G1348" s="77" t="s">
        <v>12352</v>
      </c>
      <c r="H1348" s="77" t="s">
        <v>44</v>
      </c>
      <c r="I1348" s="77" t="s">
        <v>221</v>
      </c>
      <c r="J1348" s="77" t="s">
        <v>19</v>
      </c>
      <c r="K1348" s="78" t="s">
        <v>376</v>
      </c>
      <c r="L1348" s="77" t="s">
        <v>98</v>
      </c>
      <c r="M1348" s="74" t="s">
        <v>12474</v>
      </c>
      <c r="N1348" s="74" t="s">
        <v>13</v>
      </c>
      <c r="O1348" s="159"/>
      <c r="P1348" s="77" t="s">
        <v>6998</v>
      </c>
      <c r="Q1348" s="77" t="s">
        <v>372</v>
      </c>
      <c r="R1348" s="77" t="s">
        <v>6996</v>
      </c>
      <c r="S1348" s="77" t="s">
        <v>651</v>
      </c>
      <c r="T1348" s="77" t="s">
        <v>9241</v>
      </c>
      <c r="U1348" s="77" t="s">
        <v>6999</v>
      </c>
      <c r="V1348" s="74" t="s">
        <v>819</v>
      </c>
      <c r="W1348" s="102" t="s">
        <v>78</v>
      </c>
      <c r="X1348" s="99"/>
      <c r="Y1348" s="102"/>
      <c r="Z1348" s="100"/>
      <c r="AA1348" s="99"/>
      <c r="AB1348" s="99"/>
      <c r="AC1348" s="100"/>
      <c r="AD1348" s="100" t="s">
        <v>7000</v>
      </c>
      <c r="AE1348" s="83"/>
      <c r="AF1348" s="54"/>
      <c r="AG1348" s="78" t="s">
        <v>12882</v>
      </c>
      <c r="AH1348" s="77" t="s">
        <v>222</v>
      </c>
      <c r="AI1348" s="77" t="s">
        <v>223</v>
      </c>
      <c r="AJ1348" s="77" t="s">
        <v>224</v>
      </c>
      <c r="AK1348" s="77" t="s">
        <v>2917</v>
      </c>
      <c r="AL1348" s="77" t="s">
        <v>2918</v>
      </c>
      <c r="AM1348" s="77" t="s">
        <v>227</v>
      </c>
      <c r="AN1348" s="77" t="s">
        <v>656</v>
      </c>
      <c r="AO1348" s="77" t="s">
        <v>6868</v>
      </c>
      <c r="AP1348" s="77" t="s">
        <v>6869</v>
      </c>
      <c r="AQ1348" s="77"/>
      <c r="AR1348" s="79">
        <f>COUNTIF('Jalon + top _horaire passage'!A:A,A1348)+IF(W1348&lt;&gt;"",COUNTIF('Jalon + top _horaire passage'!A:A,W1348),0)+IF(X1348&lt;&gt;"",COUNTIF('Jalon + top _horaire passage'!A:A,X1348),0)+IF(Y1348&lt;&gt;"",COUNTIF('Jalon + top _horaire passage'!A:A,Y1348),0)+IF(AA1348&lt;&gt;"",COUNTIF('Jalon + top _horaire passage'!A:A,AA1348),0)+IF(AB1348&lt;&gt;"",COUNTIF('Jalon + top _horaire passage'!A:A,AB1348),0)+IF(AD1348&lt;&gt;"",COUNTIF('Jalon + top _horaire passage'!A:A,AD1348),0)</f>
        <v>0</v>
      </c>
    </row>
    <row r="1349" spans="1:44" x14ac:dyDescent="0.3">
      <c r="A1349" s="77" t="s">
        <v>7002</v>
      </c>
      <c r="B1349" s="159" t="s">
        <v>7003</v>
      </c>
      <c r="C1349" s="78" t="s">
        <v>651</v>
      </c>
      <c r="D1349" s="77" t="s">
        <v>42</v>
      </c>
      <c r="E1349" s="77" t="s">
        <v>7001</v>
      </c>
      <c r="F1349" s="77" t="s">
        <v>889</v>
      </c>
      <c r="G1349" s="77" t="s">
        <v>12352</v>
      </c>
      <c r="H1349" s="77" t="s">
        <v>44</v>
      </c>
      <c r="I1349" s="77" t="s">
        <v>221</v>
      </c>
      <c r="J1349" s="77" t="s">
        <v>19</v>
      </c>
      <c r="K1349" s="78" t="s">
        <v>376</v>
      </c>
      <c r="L1349" s="77" t="s">
        <v>98</v>
      </c>
      <c r="M1349" s="74" t="s">
        <v>12474</v>
      </c>
      <c r="N1349" s="74" t="s">
        <v>13</v>
      </c>
      <c r="O1349" s="159"/>
      <c r="P1349" s="77"/>
      <c r="Q1349" s="77" t="s">
        <v>372</v>
      </c>
      <c r="R1349" s="77" t="s">
        <v>7002</v>
      </c>
      <c r="S1349" s="77" t="s">
        <v>651</v>
      </c>
      <c r="T1349" s="77" t="s">
        <v>9241</v>
      </c>
      <c r="U1349" s="77" t="s">
        <v>7004</v>
      </c>
      <c r="V1349" s="74" t="s">
        <v>819</v>
      </c>
      <c r="W1349" s="102" t="s">
        <v>78</v>
      </c>
      <c r="X1349" s="99"/>
      <c r="Y1349" s="102"/>
      <c r="Z1349" s="100"/>
      <c r="AA1349" s="99"/>
      <c r="AB1349" s="99"/>
      <c r="AC1349" s="100"/>
      <c r="AD1349" s="100" t="s">
        <v>7005</v>
      </c>
      <c r="AE1349" s="83"/>
      <c r="AF1349" s="54"/>
      <c r="AG1349" s="78" t="s">
        <v>12882</v>
      </c>
      <c r="AH1349" s="77" t="s">
        <v>222</v>
      </c>
      <c r="AI1349" s="77" t="s">
        <v>223</v>
      </c>
      <c r="AJ1349" s="77" t="s">
        <v>224</v>
      </c>
      <c r="AK1349" s="77" t="s">
        <v>2917</v>
      </c>
      <c r="AL1349" s="77" t="s">
        <v>2918</v>
      </c>
      <c r="AM1349" s="77" t="s">
        <v>227</v>
      </c>
      <c r="AN1349" s="77" t="s">
        <v>656</v>
      </c>
      <c r="AO1349" s="77" t="s">
        <v>6868</v>
      </c>
      <c r="AP1349" s="77" t="s">
        <v>6869</v>
      </c>
      <c r="AQ1349" s="77"/>
      <c r="AR1349" s="79">
        <f>COUNTIF('Jalon + top _horaire passage'!A:A,A1349)+IF(W1349&lt;&gt;"",COUNTIF('Jalon + top _horaire passage'!A:A,W1349),0)+IF(X1349&lt;&gt;"",COUNTIF('Jalon + top _horaire passage'!A:A,X1349),0)+IF(Y1349&lt;&gt;"",COUNTIF('Jalon + top _horaire passage'!A:A,Y1349),0)+IF(AA1349&lt;&gt;"",COUNTIF('Jalon + top _horaire passage'!A:A,AA1349),0)+IF(AB1349&lt;&gt;"",COUNTIF('Jalon + top _horaire passage'!A:A,AB1349),0)+IF(AD1349&lt;&gt;"",COUNTIF('Jalon + top _horaire passage'!A:A,AD1349),0)</f>
        <v>0</v>
      </c>
    </row>
    <row r="1350" spans="1:44" x14ac:dyDescent="0.3">
      <c r="A1350" s="77" t="s">
        <v>7007</v>
      </c>
      <c r="B1350" s="159" t="s">
        <v>7008</v>
      </c>
      <c r="C1350" s="78" t="s">
        <v>651</v>
      </c>
      <c r="D1350" s="77" t="s">
        <v>42</v>
      </c>
      <c r="E1350" s="77" t="s">
        <v>7006</v>
      </c>
      <c r="F1350" s="77" t="s">
        <v>889</v>
      </c>
      <c r="G1350" s="77" t="s">
        <v>12352</v>
      </c>
      <c r="H1350" s="77" t="s">
        <v>44</v>
      </c>
      <c r="I1350" s="77" t="s">
        <v>221</v>
      </c>
      <c r="J1350" s="77" t="s">
        <v>19</v>
      </c>
      <c r="K1350" s="78" t="s">
        <v>376</v>
      </c>
      <c r="L1350" s="77" t="s">
        <v>98</v>
      </c>
      <c r="M1350" s="74" t="s">
        <v>12474</v>
      </c>
      <c r="N1350" s="74" t="s">
        <v>13</v>
      </c>
      <c r="O1350" s="159"/>
      <c r="P1350" s="77"/>
      <c r="Q1350" s="77" t="s">
        <v>372</v>
      </c>
      <c r="R1350" s="77" t="s">
        <v>7007</v>
      </c>
      <c r="S1350" s="77" t="s">
        <v>651</v>
      </c>
      <c r="T1350" s="77" t="s">
        <v>9241</v>
      </c>
      <c r="U1350" s="77" t="s">
        <v>7009</v>
      </c>
      <c r="V1350" s="74" t="s">
        <v>819</v>
      </c>
      <c r="W1350" s="102" t="s">
        <v>78</v>
      </c>
      <c r="X1350" s="99"/>
      <c r="Y1350" s="102"/>
      <c r="Z1350" s="100"/>
      <c r="AA1350" s="99"/>
      <c r="AB1350" s="99"/>
      <c r="AC1350" s="100"/>
      <c r="AD1350" s="100" t="s">
        <v>7010</v>
      </c>
      <c r="AE1350" s="83"/>
      <c r="AF1350" s="54"/>
      <c r="AG1350" s="78" t="s">
        <v>12882</v>
      </c>
      <c r="AH1350" s="77" t="s">
        <v>222</v>
      </c>
      <c r="AI1350" s="77" t="s">
        <v>223</v>
      </c>
      <c r="AJ1350" s="77" t="s">
        <v>224</v>
      </c>
      <c r="AK1350" s="77" t="s">
        <v>2917</v>
      </c>
      <c r="AL1350" s="77" t="s">
        <v>2918</v>
      </c>
      <c r="AM1350" s="77" t="s">
        <v>227</v>
      </c>
      <c r="AN1350" s="77" t="s">
        <v>656</v>
      </c>
      <c r="AO1350" s="77" t="s">
        <v>6868</v>
      </c>
      <c r="AP1350" s="77" t="s">
        <v>6869</v>
      </c>
      <c r="AQ1350" s="77"/>
      <c r="AR1350" s="79">
        <f>COUNTIF('Jalon + top _horaire passage'!A:A,A1350)+IF(W1350&lt;&gt;"",COUNTIF('Jalon + top _horaire passage'!A:A,W1350),0)+IF(X1350&lt;&gt;"",COUNTIF('Jalon + top _horaire passage'!A:A,X1350),0)+IF(Y1350&lt;&gt;"",COUNTIF('Jalon + top _horaire passage'!A:A,Y1350),0)+IF(AA1350&lt;&gt;"",COUNTIF('Jalon + top _horaire passage'!A:A,AA1350),0)+IF(AB1350&lt;&gt;"",COUNTIF('Jalon + top _horaire passage'!A:A,AB1350),0)+IF(AD1350&lt;&gt;"",COUNTIF('Jalon + top _horaire passage'!A:A,AD1350),0)</f>
        <v>0</v>
      </c>
    </row>
    <row r="1351" spans="1:44" x14ac:dyDescent="0.3">
      <c r="A1351" s="77" t="s">
        <v>7012</v>
      </c>
      <c r="B1351" s="159" t="s">
        <v>7013</v>
      </c>
      <c r="C1351" s="78" t="s">
        <v>651</v>
      </c>
      <c r="D1351" s="77" t="s">
        <v>42</v>
      </c>
      <c r="E1351" s="77" t="s">
        <v>7011</v>
      </c>
      <c r="F1351" s="77" t="s">
        <v>889</v>
      </c>
      <c r="G1351" s="77" t="s">
        <v>12352</v>
      </c>
      <c r="H1351" s="77" t="s">
        <v>44</v>
      </c>
      <c r="I1351" s="77" t="s">
        <v>221</v>
      </c>
      <c r="J1351" s="77" t="s">
        <v>19</v>
      </c>
      <c r="K1351" s="78" t="s">
        <v>376</v>
      </c>
      <c r="L1351" s="77" t="s">
        <v>98</v>
      </c>
      <c r="M1351" s="74" t="s">
        <v>12474</v>
      </c>
      <c r="N1351" s="74" t="s">
        <v>13</v>
      </c>
      <c r="O1351" s="159"/>
      <c r="P1351" s="77"/>
      <c r="Q1351" s="77" t="s">
        <v>372</v>
      </c>
      <c r="R1351" s="77" t="s">
        <v>7012</v>
      </c>
      <c r="S1351" s="77" t="s">
        <v>651</v>
      </c>
      <c r="T1351" s="77" t="s">
        <v>9241</v>
      </c>
      <c r="U1351" s="77" t="s">
        <v>7014</v>
      </c>
      <c r="V1351" s="74" t="s">
        <v>819</v>
      </c>
      <c r="W1351" s="102" t="s">
        <v>78</v>
      </c>
      <c r="X1351" s="99"/>
      <c r="Y1351" s="102"/>
      <c r="Z1351" s="100"/>
      <c r="AA1351" s="99"/>
      <c r="AB1351" s="99"/>
      <c r="AC1351" s="100"/>
      <c r="AD1351" s="100" t="s">
        <v>7015</v>
      </c>
      <c r="AE1351" s="83"/>
      <c r="AF1351" s="54"/>
      <c r="AG1351" s="78" t="s">
        <v>12882</v>
      </c>
      <c r="AH1351" s="77" t="s">
        <v>222</v>
      </c>
      <c r="AI1351" s="77" t="s">
        <v>223</v>
      </c>
      <c r="AJ1351" s="77" t="s">
        <v>224</v>
      </c>
      <c r="AK1351" s="77" t="s">
        <v>2917</v>
      </c>
      <c r="AL1351" s="77" t="s">
        <v>2918</v>
      </c>
      <c r="AM1351" s="77" t="s">
        <v>227</v>
      </c>
      <c r="AN1351" s="77" t="s">
        <v>656</v>
      </c>
      <c r="AO1351" s="77" t="s">
        <v>6868</v>
      </c>
      <c r="AP1351" s="77" t="s">
        <v>6869</v>
      </c>
      <c r="AQ1351" s="77"/>
      <c r="AR1351" s="79">
        <f>COUNTIF('Jalon + top _horaire passage'!A:A,A1351)+IF(W1351&lt;&gt;"",COUNTIF('Jalon + top _horaire passage'!A:A,W1351),0)+IF(X1351&lt;&gt;"",COUNTIF('Jalon + top _horaire passage'!A:A,X1351),0)+IF(Y1351&lt;&gt;"",COUNTIF('Jalon + top _horaire passage'!A:A,Y1351),0)+IF(AA1351&lt;&gt;"",COUNTIF('Jalon + top _horaire passage'!A:A,AA1351),0)+IF(AB1351&lt;&gt;"",COUNTIF('Jalon + top _horaire passage'!A:A,AB1351),0)+IF(AD1351&lt;&gt;"",COUNTIF('Jalon + top _horaire passage'!A:A,AD1351),0)</f>
        <v>0</v>
      </c>
    </row>
    <row r="1352" spans="1:44" x14ac:dyDescent="0.3">
      <c r="A1352" s="77" t="s">
        <v>7017</v>
      </c>
      <c r="B1352" s="159" t="s">
        <v>7018</v>
      </c>
      <c r="C1352" s="78" t="s">
        <v>651</v>
      </c>
      <c r="D1352" s="77" t="s">
        <v>42</v>
      </c>
      <c r="E1352" s="77" t="s">
        <v>7016</v>
      </c>
      <c r="F1352" s="77" t="s">
        <v>889</v>
      </c>
      <c r="G1352" s="77" t="s">
        <v>12352</v>
      </c>
      <c r="H1352" s="77" t="s">
        <v>44</v>
      </c>
      <c r="I1352" s="77" t="s">
        <v>221</v>
      </c>
      <c r="J1352" s="77" t="s">
        <v>19</v>
      </c>
      <c r="K1352" s="78" t="s">
        <v>376</v>
      </c>
      <c r="L1352" s="77" t="s">
        <v>98</v>
      </c>
      <c r="M1352" s="74" t="s">
        <v>12474</v>
      </c>
      <c r="N1352" s="74" t="s">
        <v>13</v>
      </c>
      <c r="O1352" s="159"/>
      <c r="P1352" s="77"/>
      <c r="Q1352" s="77" t="s">
        <v>372</v>
      </c>
      <c r="R1352" s="77" t="s">
        <v>7017</v>
      </c>
      <c r="S1352" s="77" t="s">
        <v>651</v>
      </c>
      <c r="T1352" s="77" t="s">
        <v>9241</v>
      </c>
      <c r="U1352" s="77" t="s">
        <v>7019</v>
      </c>
      <c r="V1352" s="74" t="s">
        <v>819</v>
      </c>
      <c r="W1352" s="102" t="s">
        <v>78</v>
      </c>
      <c r="X1352" s="99"/>
      <c r="Y1352" s="102"/>
      <c r="Z1352" s="100"/>
      <c r="AA1352" s="99"/>
      <c r="AB1352" s="99"/>
      <c r="AC1352" s="100"/>
      <c r="AD1352" s="100" t="s">
        <v>7020</v>
      </c>
      <c r="AE1352" s="83"/>
      <c r="AF1352" s="54"/>
      <c r="AG1352" s="78" t="s">
        <v>12882</v>
      </c>
      <c r="AH1352" s="77" t="s">
        <v>222</v>
      </c>
      <c r="AI1352" s="77" t="s">
        <v>223</v>
      </c>
      <c r="AJ1352" s="77" t="s">
        <v>224</v>
      </c>
      <c r="AK1352" s="77" t="s">
        <v>2917</v>
      </c>
      <c r="AL1352" s="77" t="s">
        <v>2918</v>
      </c>
      <c r="AM1352" s="77" t="s">
        <v>227</v>
      </c>
      <c r="AN1352" s="77" t="s">
        <v>656</v>
      </c>
      <c r="AO1352" s="77" t="s">
        <v>6868</v>
      </c>
      <c r="AP1352" s="77" t="s">
        <v>6869</v>
      </c>
      <c r="AQ1352" s="77"/>
      <c r="AR1352" s="79">
        <f>COUNTIF('Jalon + top _horaire passage'!A:A,A1352)+IF(W1352&lt;&gt;"",COUNTIF('Jalon + top _horaire passage'!A:A,W1352),0)+IF(X1352&lt;&gt;"",COUNTIF('Jalon + top _horaire passage'!A:A,X1352),0)+IF(Y1352&lt;&gt;"",COUNTIF('Jalon + top _horaire passage'!A:A,Y1352),0)+IF(AA1352&lt;&gt;"",COUNTIF('Jalon + top _horaire passage'!A:A,AA1352),0)+IF(AB1352&lt;&gt;"",COUNTIF('Jalon + top _horaire passage'!A:A,AB1352),0)+IF(AD1352&lt;&gt;"",COUNTIF('Jalon + top _horaire passage'!A:A,AD1352),0)</f>
        <v>0</v>
      </c>
    </row>
    <row r="1353" spans="1:44" x14ac:dyDescent="0.3">
      <c r="A1353" s="77" t="s">
        <v>7022</v>
      </c>
      <c r="B1353" s="159" t="s">
        <v>7023</v>
      </c>
      <c r="C1353" s="78" t="s">
        <v>651</v>
      </c>
      <c r="D1353" s="77" t="s">
        <v>42</v>
      </c>
      <c r="E1353" s="77" t="s">
        <v>7021</v>
      </c>
      <c r="F1353" s="77" t="s">
        <v>889</v>
      </c>
      <c r="G1353" s="77" t="s">
        <v>12352</v>
      </c>
      <c r="H1353" s="77" t="s">
        <v>44</v>
      </c>
      <c r="I1353" s="77" t="s">
        <v>221</v>
      </c>
      <c r="J1353" s="77" t="s">
        <v>19</v>
      </c>
      <c r="K1353" s="78" t="s">
        <v>376</v>
      </c>
      <c r="L1353" s="77" t="s">
        <v>98</v>
      </c>
      <c r="M1353" s="74" t="s">
        <v>12474</v>
      </c>
      <c r="N1353" s="74" t="s">
        <v>13</v>
      </c>
      <c r="O1353" s="159"/>
      <c r="P1353" s="77"/>
      <c r="Q1353" s="77" t="s">
        <v>372</v>
      </c>
      <c r="R1353" s="77" t="s">
        <v>7022</v>
      </c>
      <c r="S1353" s="77" t="s">
        <v>651</v>
      </c>
      <c r="T1353" s="77" t="s">
        <v>9241</v>
      </c>
      <c r="U1353" s="77" t="s">
        <v>7024</v>
      </c>
      <c r="V1353" s="74" t="s">
        <v>819</v>
      </c>
      <c r="W1353" s="102" t="s">
        <v>78</v>
      </c>
      <c r="X1353" s="99"/>
      <c r="Y1353" s="102"/>
      <c r="Z1353" s="100"/>
      <c r="AA1353" s="99"/>
      <c r="AB1353" s="99"/>
      <c r="AC1353" s="100"/>
      <c r="AD1353" s="100" t="s">
        <v>7025</v>
      </c>
      <c r="AE1353" s="83"/>
      <c r="AF1353" s="54"/>
      <c r="AG1353" s="78" t="s">
        <v>12882</v>
      </c>
      <c r="AH1353" s="77" t="s">
        <v>222</v>
      </c>
      <c r="AI1353" s="77" t="s">
        <v>223</v>
      </c>
      <c r="AJ1353" s="77" t="s">
        <v>224</v>
      </c>
      <c r="AK1353" s="77" t="s">
        <v>2917</v>
      </c>
      <c r="AL1353" s="77" t="s">
        <v>2918</v>
      </c>
      <c r="AM1353" s="77" t="s">
        <v>227</v>
      </c>
      <c r="AN1353" s="77" t="s">
        <v>656</v>
      </c>
      <c r="AO1353" s="77" t="s">
        <v>6868</v>
      </c>
      <c r="AP1353" s="77" t="s">
        <v>6869</v>
      </c>
      <c r="AQ1353" s="77"/>
      <c r="AR1353" s="79">
        <f>COUNTIF('Jalon + top _horaire passage'!A:A,A1353)+IF(W1353&lt;&gt;"",COUNTIF('Jalon + top _horaire passage'!A:A,W1353),0)+IF(X1353&lt;&gt;"",COUNTIF('Jalon + top _horaire passage'!A:A,X1353),0)+IF(Y1353&lt;&gt;"",COUNTIF('Jalon + top _horaire passage'!A:A,Y1353),0)+IF(AA1353&lt;&gt;"",COUNTIF('Jalon + top _horaire passage'!A:A,AA1353),0)+IF(AB1353&lt;&gt;"",COUNTIF('Jalon + top _horaire passage'!A:A,AB1353),0)+IF(AD1353&lt;&gt;"",COUNTIF('Jalon + top _horaire passage'!A:A,AD1353),0)</f>
        <v>0</v>
      </c>
    </row>
    <row r="1354" spans="1:44" x14ac:dyDescent="0.3">
      <c r="A1354" s="77" t="s">
        <v>7027</v>
      </c>
      <c r="B1354" s="159" t="s">
        <v>7028</v>
      </c>
      <c r="C1354" s="78" t="s">
        <v>651</v>
      </c>
      <c r="D1354" s="77" t="s">
        <v>42</v>
      </c>
      <c r="E1354" s="77" t="s">
        <v>7026</v>
      </c>
      <c r="F1354" s="77" t="s">
        <v>889</v>
      </c>
      <c r="G1354" s="77" t="s">
        <v>12352</v>
      </c>
      <c r="H1354" s="77" t="s">
        <v>44</v>
      </c>
      <c r="I1354" s="77" t="s">
        <v>221</v>
      </c>
      <c r="J1354" s="77" t="s">
        <v>19</v>
      </c>
      <c r="K1354" s="78" t="s">
        <v>376</v>
      </c>
      <c r="L1354" s="77" t="s">
        <v>98</v>
      </c>
      <c r="M1354" s="74" t="s">
        <v>12474</v>
      </c>
      <c r="N1354" s="74" t="s">
        <v>13</v>
      </c>
      <c r="O1354" s="159"/>
      <c r="P1354" s="77"/>
      <c r="Q1354" s="77" t="s">
        <v>372</v>
      </c>
      <c r="R1354" s="77" t="s">
        <v>7027</v>
      </c>
      <c r="S1354" s="77" t="s">
        <v>651</v>
      </c>
      <c r="T1354" s="77" t="s">
        <v>9241</v>
      </c>
      <c r="U1354" s="77" t="s">
        <v>7029</v>
      </c>
      <c r="V1354" s="74" t="s">
        <v>819</v>
      </c>
      <c r="W1354" s="102" t="s">
        <v>78</v>
      </c>
      <c r="X1354" s="99"/>
      <c r="Y1354" s="102"/>
      <c r="Z1354" s="100"/>
      <c r="AA1354" s="99"/>
      <c r="AB1354" s="99"/>
      <c r="AC1354" s="100"/>
      <c r="AD1354" s="100" t="s">
        <v>7030</v>
      </c>
      <c r="AE1354" s="83"/>
      <c r="AF1354" s="54"/>
      <c r="AG1354" s="78" t="s">
        <v>12882</v>
      </c>
      <c r="AH1354" s="77" t="s">
        <v>222</v>
      </c>
      <c r="AI1354" s="77" t="s">
        <v>223</v>
      </c>
      <c r="AJ1354" s="77" t="s">
        <v>224</v>
      </c>
      <c r="AK1354" s="77" t="s">
        <v>2917</v>
      </c>
      <c r="AL1354" s="77" t="s">
        <v>2918</v>
      </c>
      <c r="AM1354" s="77" t="s">
        <v>227</v>
      </c>
      <c r="AN1354" s="77" t="s">
        <v>656</v>
      </c>
      <c r="AO1354" s="77" t="s">
        <v>6868</v>
      </c>
      <c r="AP1354" s="77" t="s">
        <v>6869</v>
      </c>
      <c r="AQ1354" s="77"/>
      <c r="AR1354" s="79">
        <f>COUNTIF('Jalon + top _horaire passage'!A:A,A1354)+IF(W1354&lt;&gt;"",COUNTIF('Jalon + top _horaire passage'!A:A,W1354),0)+IF(X1354&lt;&gt;"",COUNTIF('Jalon + top _horaire passage'!A:A,X1354),0)+IF(Y1354&lt;&gt;"",COUNTIF('Jalon + top _horaire passage'!A:A,Y1354),0)+IF(AA1354&lt;&gt;"",COUNTIF('Jalon + top _horaire passage'!A:A,AA1354),0)+IF(AB1354&lt;&gt;"",COUNTIF('Jalon + top _horaire passage'!A:A,AB1354),0)+IF(AD1354&lt;&gt;"",COUNTIF('Jalon + top _horaire passage'!A:A,AD1354),0)</f>
        <v>0</v>
      </c>
    </row>
    <row r="1355" spans="1:44" x14ac:dyDescent="0.3">
      <c r="A1355" s="77" t="s">
        <v>7032</v>
      </c>
      <c r="B1355" s="159" t="s">
        <v>7033</v>
      </c>
      <c r="C1355" s="78" t="s">
        <v>651</v>
      </c>
      <c r="D1355" s="77" t="s">
        <v>42</v>
      </c>
      <c r="E1355" s="77" t="s">
        <v>7031</v>
      </c>
      <c r="F1355" s="77" t="s">
        <v>889</v>
      </c>
      <c r="G1355" s="77" t="s">
        <v>12352</v>
      </c>
      <c r="H1355" s="77" t="s">
        <v>44</v>
      </c>
      <c r="I1355" s="77" t="s">
        <v>221</v>
      </c>
      <c r="J1355" s="77" t="s">
        <v>19</v>
      </c>
      <c r="K1355" s="78" t="s">
        <v>376</v>
      </c>
      <c r="L1355" s="77" t="s">
        <v>98</v>
      </c>
      <c r="M1355" s="74" t="s">
        <v>12474</v>
      </c>
      <c r="N1355" s="74" t="s">
        <v>13</v>
      </c>
      <c r="O1355" s="159"/>
      <c r="P1355" s="77"/>
      <c r="Q1355" s="77" t="s">
        <v>372</v>
      </c>
      <c r="R1355" s="77" t="s">
        <v>7032</v>
      </c>
      <c r="S1355" s="77" t="s">
        <v>651</v>
      </c>
      <c r="T1355" s="77" t="s">
        <v>9241</v>
      </c>
      <c r="U1355" s="77" t="s">
        <v>7034</v>
      </c>
      <c r="V1355" s="74" t="s">
        <v>819</v>
      </c>
      <c r="W1355" s="102" t="s">
        <v>78</v>
      </c>
      <c r="X1355" s="99"/>
      <c r="Y1355" s="102"/>
      <c r="Z1355" s="100"/>
      <c r="AA1355" s="99"/>
      <c r="AB1355" s="99"/>
      <c r="AC1355" s="100"/>
      <c r="AD1355" s="100" t="s">
        <v>7035</v>
      </c>
      <c r="AE1355" s="83"/>
      <c r="AF1355" s="54"/>
      <c r="AG1355" s="78" t="s">
        <v>12882</v>
      </c>
      <c r="AH1355" s="77" t="s">
        <v>222</v>
      </c>
      <c r="AI1355" s="77" t="s">
        <v>223</v>
      </c>
      <c r="AJ1355" s="77" t="s">
        <v>224</v>
      </c>
      <c r="AK1355" s="77" t="s">
        <v>2917</v>
      </c>
      <c r="AL1355" s="77" t="s">
        <v>2918</v>
      </c>
      <c r="AM1355" s="77" t="s">
        <v>227</v>
      </c>
      <c r="AN1355" s="77" t="s">
        <v>656</v>
      </c>
      <c r="AO1355" s="77" t="s">
        <v>6868</v>
      </c>
      <c r="AP1355" s="77" t="s">
        <v>6869</v>
      </c>
      <c r="AQ1355" s="77"/>
      <c r="AR1355" s="79">
        <f>COUNTIF('Jalon + top _horaire passage'!A:A,A1355)+IF(W1355&lt;&gt;"",COUNTIF('Jalon + top _horaire passage'!A:A,W1355),0)+IF(X1355&lt;&gt;"",COUNTIF('Jalon + top _horaire passage'!A:A,X1355),0)+IF(Y1355&lt;&gt;"",COUNTIF('Jalon + top _horaire passage'!A:A,Y1355),0)+IF(AA1355&lt;&gt;"",COUNTIF('Jalon + top _horaire passage'!A:A,AA1355),0)+IF(AB1355&lt;&gt;"",COUNTIF('Jalon + top _horaire passage'!A:A,AB1355),0)+IF(AD1355&lt;&gt;"",COUNTIF('Jalon + top _horaire passage'!A:A,AD1355),0)</f>
        <v>0</v>
      </c>
    </row>
    <row r="1356" spans="1:44" x14ac:dyDescent="0.3">
      <c r="A1356" s="77" t="s">
        <v>7037</v>
      </c>
      <c r="B1356" s="159" t="s">
        <v>7038</v>
      </c>
      <c r="C1356" s="78" t="s">
        <v>651</v>
      </c>
      <c r="D1356" s="77" t="s">
        <v>42</v>
      </c>
      <c r="E1356" s="77" t="s">
        <v>7036</v>
      </c>
      <c r="F1356" s="77" t="s">
        <v>889</v>
      </c>
      <c r="G1356" s="77" t="s">
        <v>12352</v>
      </c>
      <c r="H1356" s="77" t="s">
        <v>44</v>
      </c>
      <c r="I1356" s="77" t="s">
        <v>221</v>
      </c>
      <c r="J1356" s="77" t="s">
        <v>19</v>
      </c>
      <c r="K1356" s="78" t="s">
        <v>376</v>
      </c>
      <c r="L1356" s="77" t="s">
        <v>98</v>
      </c>
      <c r="M1356" s="74" t="s">
        <v>12474</v>
      </c>
      <c r="N1356" s="74" t="s">
        <v>13</v>
      </c>
      <c r="O1356" s="159"/>
      <c r="P1356" s="77"/>
      <c r="Q1356" s="77" t="s">
        <v>372</v>
      </c>
      <c r="R1356" s="77" t="s">
        <v>7037</v>
      </c>
      <c r="S1356" s="77" t="s">
        <v>651</v>
      </c>
      <c r="T1356" s="77" t="s">
        <v>9241</v>
      </c>
      <c r="U1356" s="77" t="s">
        <v>7039</v>
      </c>
      <c r="V1356" s="74" t="s">
        <v>819</v>
      </c>
      <c r="W1356" s="102" t="s">
        <v>78</v>
      </c>
      <c r="X1356" s="99"/>
      <c r="Y1356" s="102"/>
      <c r="Z1356" s="100"/>
      <c r="AA1356" s="99"/>
      <c r="AB1356" s="99"/>
      <c r="AC1356" s="100"/>
      <c r="AD1356" s="100" t="s">
        <v>7040</v>
      </c>
      <c r="AE1356" s="83"/>
      <c r="AF1356" s="54"/>
      <c r="AG1356" s="78" t="s">
        <v>12882</v>
      </c>
      <c r="AH1356" s="77" t="s">
        <v>222</v>
      </c>
      <c r="AI1356" s="77" t="s">
        <v>223</v>
      </c>
      <c r="AJ1356" s="77" t="s">
        <v>224</v>
      </c>
      <c r="AK1356" s="77" t="s">
        <v>2917</v>
      </c>
      <c r="AL1356" s="77" t="s">
        <v>2918</v>
      </c>
      <c r="AM1356" s="77" t="s">
        <v>227</v>
      </c>
      <c r="AN1356" s="77" t="s">
        <v>656</v>
      </c>
      <c r="AO1356" s="77" t="s">
        <v>6868</v>
      </c>
      <c r="AP1356" s="77" t="s">
        <v>6869</v>
      </c>
      <c r="AQ1356" s="77"/>
      <c r="AR1356" s="79">
        <f>COUNTIF('Jalon + top _horaire passage'!A:A,A1356)+IF(W1356&lt;&gt;"",COUNTIF('Jalon + top _horaire passage'!A:A,W1356),0)+IF(X1356&lt;&gt;"",COUNTIF('Jalon + top _horaire passage'!A:A,X1356),0)+IF(Y1356&lt;&gt;"",COUNTIF('Jalon + top _horaire passage'!A:A,Y1356),0)+IF(AA1356&lt;&gt;"",COUNTIF('Jalon + top _horaire passage'!A:A,AA1356),0)+IF(AB1356&lt;&gt;"",COUNTIF('Jalon + top _horaire passage'!A:A,AB1356),0)+IF(AD1356&lt;&gt;"",COUNTIF('Jalon + top _horaire passage'!A:A,AD1356),0)</f>
        <v>0</v>
      </c>
    </row>
    <row r="1357" spans="1:44" x14ac:dyDescent="0.3">
      <c r="A1357" s="77" t="s">
        <v>7042</v>
      </c>
      <c r="B1357" s="159" t="s">
        <v>7043</v>
      </c>
      <c r="C1357" s="78" t="s">
        <v>651</v>
      </c>
      <c r="D1357" s="77" t="s">
        <v>42</v>
      </c>
      <c r="E1357" s="77" t="s">
        <v>7041</v>
      </c>
      <c r="F1357" s="77" t="s">
        <v>889</v>
      </c>
      <c r="G1357" s="77" t="s">
        <v>12352</v>
      </c>
      <c r="H1357" s="77" t="s">
        <v>44</v>
      </c>
      <c r="I1357" s="77" t="s">
        <v>221</v>
      </c>
      <c r="J1357" s="77" t="s">
        <v>19</v>
      </c>
      <c r="K1357" s="78" t="s">
        <v>376</v>
      </c>
      <c r="L1357" s="77" t="s">
        <v>98</v>
      </c>
      <c r="M1357" s="74" t="s">
        <v>12474</v>
      </c>
      <c r="N1357" s="74" t="s">
        <v>13</v>
      </c>
      <c r="O1357" s="159"/>
      <c r="P1357" s="77"/>
      <c r="Q1357" s="77" t="s">
        <v>372</v>
      </c>
      <c r="R1357" s="77" t="s">
        <v>7042</v>
      </c>
      <c r="S1357" s="77" t="s">
        <v>651</v>
      </c>
      <c r="T1357" s="77" t="s">
        <v>9241</v>
      </c>
      <c r="U1357" s="77" t="s">
        <v>7044</v>
      </c>
      <c r="V1357" s="74" t="s">
        <v>819</v>
      </c>
      <c r="W1357" s="102" t="s">
        <v>78</v>
      </c>
      <c r="X1357" s="99"/>
      <c r="Y1357" s="102"/>
      <c r="Z1357" s="100"/>
      <c r="AA1357" s="99"/>
      <c r="AB1357" s="99"/>
      <c r="AC1357" s="100"/>
      <c r="AD1357" s="100" t="s">
        <v>7045</v>
      </c>
      <c r="AE1357" s="83"/>
      <c r="AF1357" s="54"/>
      <c r="AG1357" s="78" t="s">
        <v>12882</v>
      </c>
      <c r="AH1357" s="77" t="s">
        <v>222</v>
      </c>
      <c r="AI1357" s="77" t="s">
        <v>223</v>
      </c>
      <c r="AJ1357" s="77" t="s">
        <v>224</v>
      </c>
      <c r="AK1357" s="77" t="s">
        <v>2917</v>
      </c>
      <c r="AL1357" s="77" t="s">
        <v>2918</v>
      </c>
      <c r="AM1357" s="77" t="s">
        <v>227</v>
      </c>
      <c r="AN1357" s="77" t="s">
        <v>656</v>
      </c>
      <c r="AO1357" s="77" t="s">
        <v>6868</v>
      </c>
      <c r="AP1357" s="77" t="s">
        <v>6869</v>
      </c>
      <c r="AQ1357" s="77"/>
      <c r="AR1357" s="79">
        <f>COUNTIF('Jalon + top _horaire passage'!A:A,A1357)+IF(W1357&lt;&gt;"",COUNTIF('Jalon + top _horaire passage'!A:A,W1357),0)+IF(X1357&lt;&gt;"",COUNTIF('Jalon + top _horaire passage'!A:A,X1357),0)+IF(Y1357&lt;&gt;"",COUNTIF('Jalon + top _horaire passage'!A:A,Y1357),0)+IF(AA1357&lt;&gt;"",COUNTIF('Jalon + top _horaire passage'!A:A,AA1357),0)+IF(AB1357&lt;&gt;"",COUNTIF('Jalon + top _horaire passage'!A:A,AB1357),0)+IF(AD1357&lt;&gt;"",COUNTIF('Jalon + top _horaire passage'!A:A,AD1357),0)</f>
        <v>0</v>
      </c>
    </row>
    <row r="1358" spans="1:44" x14ac:dyDescent="0.3">
      <c r="A1358" s="77" t="s">
        <v>7047</v>
      </c>
      <c r="B1358" s="159" t="s">
        <v>7048</v>
      </c>
      <c r="C1358" s="78" t="s">
        <v>651</v>
      </c>
      <c r="D1358" s="77" t="s">
        <v>42</v>
      </c>
      <c r="E1358" s="77" t="s">
        <v>7046</v>
      </c>
      <c r="F1358" s="77" t="s">
        <v>889</v>
      </c>
      <c r="G1358" s="77" t="s">
        <v>12352</v>
      </c>
      <c r="H1358" s="77" t="s">
        <v>44</v>
      </c>
      <c r="I1358" s="77" t="s">
        <v>221</v>
      </c>
      <c r="J1358" s="77" t="s">
        <v>19</v>
      </c>
      <c r="K1358" s="78" t="s">
        <v>376</v>
      </c>
      <c r="L1358" s="77" t="s">
        <v>98</v>
      </c>
      <c r="M1358" s="74" t="s">
        <v>12474</v>
      </c>
      <c r="N1358" s="74" t="s">
        <v>13</v>
      </c>
      <c r="O1358" s="159"/>
      <c r="P1358" s="77"/>
      <c r="Q1358" s="77" t="s">
        <v>372</v>
      </c>
      <c r="R1358" s="77" t="s">
        <v>7047</v>
      </c>
      <c r="S1358" s="77" t="s">
        <v>651</v>
      </c>
      <c r="T1358" s="77" t="s">
        <v>9241</v>
      </c>
      <c r="U1358" s="77" t="s">
        <v>7049</v>
      </c>
      <c r="V1358" s="74" t="s">
        <v>819</v>
      </c>
      <c r="W1358" s="102" t="s">
        <v>78</v>
      </c>
      <c r="X1358" s="99"/>
      <c r="Y1358" s="102"/>
      <c r="Z1358" s="100"/>
      <c r="AA1358" s="99"/>
      <c r="AB1358" s="99"/>
      <c r="AC1358" s="100"/>
      <c r="AD1358" s="100" t="s">
        <v>7050</v>
      </c>
      <c r="AE1358" s="83"/>
      <c r="AF1358" s="54"/>
      <c r="AG1358" s="78" t="s">
        <v>12882</v>
      </c>
      <c r="AH1358" s="77" t="s">
        <v>222</v>
      </c>
      <c r="AI1358" s="77" t="s">
        <v>223</v>
      </c>
      <c r="AJ1358" s="77" t="s">
        <v>224</v>
      </c>
      <c r="AK1358" s="77" t="s">
        <v>2917</v>
      </c>
      <c r="AL1358" s="77" t="s">
        <v>2918</v>
      </c>
      <c r="AM1358" s="77" t="s">
        <v>227</v>
      </c>
      <c r="AN1358" s="77" t="s">
        <v>656</v>
      </c>
      <c r="AO1358" s="77" t="s">
        <v>6868</v>
      </c>
      <c r="AP1358" s="77" t="s">
        <v>6869</v>
      </c>
      <c r="AQ1358" s="77"/>
      <c r="AR1358" s="79">
        <f>COUNTIF('Jalon + top _horaire passage'!A:A,A1358)+IF(W1358&lt;&gt;"",COUNTIF('Jalon + top _horaire passage'!A:A,W1358),0)+IF(X1358&lt;&gt;"",COUNTIF('Jalon + top _horaire passage'!A:A,X1358),0)+IF(Y1358&lt;&gt;"",COUNTIF('Jalon + top _horaire passage'!A:A,Y1358),0)+IF(AA1358&lt;&gt;"",COUNTIF('Jalon + top _horaire passage'!A:A,AA1358),0)+IF(AB1358&lt;&gt;"",COUNTIF('Jalon + top _horaire passage'!A:A,AB1358),0)+IF(AD1358&lt;&gt;"",COUNTIF('Jalon + top _horaire passage'!A:A,AD1358),0)</f>
        <v>0</v>
      </c>
    </row>
    <row r="1359" spans="1:44" x14ac:dyDescent="0.3">
      <c r="A1359" s="77" t="s">
        <v>7052</v>
      </c>
      <c r="B1359" s="159" t="s">
        <v>7053</v>
      </c>
      <c r="C1359" s="78" t="s">
        <v>651</v>
      </c>
      <c r="D1359" s="77" t="s">
        <v>42</v>
      </c>
      <c r="E1359" s="77" t="s">
        <v>7051</v>
      </c>
      <c r="F1359" s="77" t="s">
        <v>889</v>
      </c>
      <c r="G1359" s="77" t="s">
        <v>12352</v>
      </c>
      <c r="H1359" s="77" t="s">
        <v>44</v>
      </c>
      <c r="I1359" s="77" t="s">
        <v>221</v>
      </c>
      <c r="J1359" s="77" t="s">
        <v>19</v>
      </c>
      <c r="K1359" s="78" t="s">
        <v>376</v>
      </c>
      <c r="L1359" s="77" t="s">
        <v>98</v>
      </c>
      <c r="M1359" s="74" t="s">
        <v>12474</v>
      </c>
      <c r="N1359" s="74" t="s">
        <v>13</v>
      </c>
      <c r="O1359" s="159"/>
      <c r="P1359" s="77"/>
      <c r="Q1359" s="77" t="s">
        <v>372</v>
      </c>
      <c r="R1359" s="77" t="s">
        <v>7052</v>
      </c>
      <c r="S1359" s="77" t="s">
        <v>651</v>
      </c>
      <c r="T1359" s="77" t="s">
        <v>9241</v>
      </c>
      <c r="U1359" s="77" t="s">
        <v>7054</v>
      </c>
      <c r="V1359" s="74" t="s">
        <v>819</v>
      </c>
      <c r="W1359" s="102" t="s">
        <v>78</v>
      </c>
      <c r="X1359" s="99"/>
      <c r="Y1359" s="102"/>
      <c r="Z1359" s="100"/>
      <c r="AA1359" s="99"/>
      <c r="AB1359" s="99"/>
      <c r="AC1359" s="100"/>
      <c r="AD1359" s="100" t="s">
        <v>7055</v>
      </c>
      <c r="AE1359" s="83"/>
      <c r="AF1359" s="54"/>
      <c r="AG1359" s="78" t="s">
        <v>12882</v>
      </c>
      <c r="AH1359" s="77" t="s">
        <v>222</v>
      </c>
      <c r="AI1359" s="77" t="s">
        <v>223</v>
      </c>
      <c r="AJ1359" s="77" t="s">
        <v>224</v>
      </c>
      <c r="AK1359" s="77" t="s">
        <v>2917</v>
      </c>
      <c r="AL1359" s="77" t="s">
        <v>2918</v>
      </c>
      <c r="AM1359" s="77" t="s">
        <v>227</v>
      </c>
      <c r="AN1359" s="77" t="s">
        <v>656</v>
      </c>
      <c r="AO1359" s="77" t="s">
        <v>6868</v>
      </c>
      <c r="AP1359" s="77" t="s">
        <v>6869</v>
      </c>
      <c r="AQ1359" s="77"/>
      <c r="AR1359" s="79">
        <f>COUNTIF('Jalon + top _horaire passage'!A:A,A1359)+IF(W1359&lt;&gt;"",COUNTIF('Jalon + top _horaire passage'!A:A,W1359),0)+IF(X1359&lt;&gt;"",COUNTIF('Jalon + top _horaire passage'!A:A,X1359),0)+IF(Y1359&lt;&gt;"",COUNTIF('Jalon + top _horaire passage'!A:A,Y1359),0)+IF(AA1359&lt;&gt;"",COUNTIF('Jalon + top _horaire passage'!A:A,AA1359),0)+IF(AB1359&lt;&gt;"",COUNTIF('Jalon + top _horaire passage'!A:A,AB1359),0)+IF(AD1359&lt;&gt;"",COUNTIF('Jalon + top _horaire passage'!A:A,AD1359),0)</f>
        <v>0</v>
      </c>
    </row>
    <row r="1360" spans="1:44" x14ac:dyDescent="0.3">
      <c r="A1360" s="77" t="s">
        <v>7057</v>
      </c>
      <c r="B1360" s="159" t="s">
        <v>7058</v>
      </c>
      <c r="C1360" s="78" t="s">
        <v>651</v>
      </c>
      <c r="D1360" s="77" t="s">
        <v>42</v>
      </c>
      <c r="E1360" s="77" t="s">
        <v>7056</v>
      </c>
      <c r="F1360" s="77" t="s">
        <v>889</v>
      </c>
      <c r="G1360" s="77" t="s">
        <v>12352</v>
      </c>
      <c r="H1360" s="77" t="s">
        <v>44</v>
      </c>
      <c r="I1360" s="77" t="s">
        <v>221</v>
      </c>
      <c r="J1360" s="77" t="s">
        <v>19</v>
      </c>
      <c r="K1360" s="78" t="s">
        <v>376</v>
      </c>
      <c r="L1360" s="77" t="s">
        <v>98</v>
      </c>
      <c r="M1360" s="74" t="s">
        <v>12474</v>
      </c>
      <c r="N1360" s="74" t="s">
        <v>13</v>
      </c>
      <c r="O1360" s="159"/>
      <c r="P1360" s="77"/>
      <c r="Q1360" s="77" t="s">
        <v>372</v>
      </c>
      <c r="R1360" s="77" t="s">
        <v>7057</v>
      </c>
      <c r="S1360" s="77" t="s">
        <v>651</v>
      </c>
      <c r="T1360" s="77" t="s">
        <v>9241</v>
      </c>
      <c r="U1360" s="77" t="s">
        <v>7059</v>
      </c>
      <c r="V1360" s="74" t="s">
        <v>819</v>
      </c>
      <c r="W1360" s="102" t="s">
        <v>78</v>
      </c>
      <c r="X1360" s="99"/>
      <c r="Y1360" s="102"/>
      <c r="Z1360" s="100"/>
      <c r="AA1360" s="99"/>
      <c r="AB1360" s="99"/>
      <c r="AC1360" s="100"/>
      <c r="AD1360" s="100" t="s">
        <v>7060</v>
      </c>
      <c r="AE1360" s="83"/>
      <c r="AF1360" s="54"/>
      <c r="AG1360" s="78" t="s">
        <v>12882</v>
      </c>
      <c r="AH1360" s="77" t="s">
        <v>222</v>
      </c>
      <c r="AI1360" s="77" t="s">
        <v>223</v>
      </c>
      <c r="AJ1360" s="77" t="s">
        <v>224</v>
      </c>
      <c r="AK1360" s="77" t="s">
        <v>2917</v>
      </c>
      <c r="AL1360" s="77" t="s">
        <v>2918</v>
      </c>
      <c r="AM1360" s="77" t="s">
        <v>227</v>
      </c>
      <c r="AN1360" s="77" t="s">
        <v>656</v>
      </c>
      <c r="AO1360" s="77" t="s">
        <v>6868</v>
      </c>
      <c r="AP1360" s="77" t="s">
        <v>6869</v>
      </c>
      <c r="AQ1360" s="77"/>
      <c r="AR1360" s="79">
        <f>COUNTIF('Jalon + top _horaire passage'!A:A,A1360)+IF(W1360&lt;&gt;"",COUNTIF('Jalon + top _horaire passage'!A:A,W1360),0)+IF(X1360&lt;&gt;"",COUNTIF('Jalon + top _horaire passage'!A:A,X1360),0)+IF(Y1360&lt;&gt;"",COUNTIF('Jalon + top _horaire passage'!A:A,Y1360),0)+IF(AA1360&lt;&gt;"",COUNTIF('Jalon + top _horaire passage'!A:A,AA1360),0)+IF(AB1360&lt;&gt;"",COUNTIF('Jalon + top _horaire passage'!A:A,AB1360),0)+IF(AD1360&lt;&gt;"",COUNTIF('Jalon + top _horaire passage'!A:A,AD1360),0)</f>
        <v>0</v>
      </c>
    </row>
    <row r="1361" spans="1:44" x14ac:dyDescent="0.3">
      <c r="A1361" s="77" t="s">
        <v>7062</v>
      </c>
      <c r="B1361" s="159" t="s">
        <v>7063</v>
      </c>
      <c r="C1361" s="78" t="s">
        <v>651</v>
      </c>
      <c r="D1361" s="77" t="s">
        <v>42</v>
      </c>
      <c r="E1361" s="77" t="s">
        <v>7061</v>
      </c>
      <c r="F1361" s="77" t="s">
        <v>889</v>
      </c>
      <c r="G1361" s="77" t="s">
        <v>12352</v>
      </c>
      <c r="H1361" s="77" t="s">
        <v>44</v>
      </c>
      <c r="I1361" s="77" t="s">
        <v>221</v>
      </c>
      <c r="J1361" s="77" t="s">
        <v>19</v>
      </c>
      <c r="K1361" s="78" t="s">
        <v>376</v>
      </c>
      <c r="L1361" s="77" t="s">
        <v>98</v>
      </c>
      <c r="M1361" s="74" t="s">
        <v>12474</v>
      </c>
      <c r="N1361" s="74" t="s">
        <v>13</v>
      </c>
      <c r="O1361" s="159"/>
      <c r="P1361" s="77"/>
      <c r="Q1361" s="77" t="s">
        <v>372</v>
      </c>
      <c r="R1361" s="77" t="s">
        <v>7062</v>
      </c>
      <c r="S1361" s="77" t="s">
        <v>651</v>
      </c>
      <c r="T1361" s="77" t="s">
        <v>9241</v>
      </c>
      <c r="U1361" s="77" t="s">
        <v>7064</v>
      </c>
      <c r="V1361" s="74" t="s">
        <v>819</v>
      </c>
      <c r="W1361" s="102" t="s">
        <v>78</v>
      </c>
      <c r="X1361" s="99"/>
      <c r="Y1361" s="102"/>
      <c r="Z1361" s="100"/>
      <c r="AA1361" s="99"/>
      <c r="AB1361" s="99"/>
      <c r="AC1361" s="100"/>
      <c r="AD1361" s="100" t="s">
        <v>7065</v>
      </c>
      <c r="AE1361" s="83"/>
      <c r="AF1361" s="54"/>
      <c r="AG1361" s="78" t="s">
        <v>12882</v>
      </c>
      <c r="AH1361" s="77" t="s">
        <v>222</v>
      </c>
      <c r="AI1361" s="77" t="s">
        <v>223</v>
      </c>
      <c r="AJ1361" s="77" t="s">
        <v>224</v>
      </c>
      <c r="AK1361" s="77" t="s">
        <v>2917</v>
      </c>
      <c r="AL1361" s="77" t="s">
        <v>2918</v>
      </c>
      <c r="AM1361" s="77" t="s">
        <v>227</v>
      </c>
      <c r="AN1361" s="77" t="s">
        <v>656</v>
      </c>
      <c r="AO1361" s="77" t="s">
        <v>6868</v>
      </c>
      <c r="AP1361" s="77" t="s">
        <v>6869</v>
      </c>
      <c r="AQ1361" s="77"/>
      <c r="AR1361" s="79">
        <f>COUNTIF('Jalon + top _horaire passage'!A:A,A1361)+IF(W1361&lt;&gt;"",COUNTIF('Jalon + top _horaire passage'!A:A,W1361),0)+IF(X1361&lt;&gt;"",COUNTIF('Jalon + top _horaire passage'!A:A,X1361),0)+IF(Y1361&lt;&gt;"",COUNTIF('Jalon + top _horaire passage'!A:A,Y1361),0)+IF(AA1361&lt;&gt;"",COUNTIF('Jalon + top _horaire passage'!A:A,AA1361),0)+IF(AB1361&lt;&gt;"",COUNTIF('Jalon + top _horaire passage'!A:A,AB1361),0)+IF(AD1361&lt;&gt;"",COUNTIF('Jalon + top _horaire passage'!A:A,AD1361),0)</f>
        <v>0</v>
      </c>
    </row>
    <row r="1362" spans="1:44" x14ac:dyDescent="0.3">
      <c r="A1362" s="77" t="s">
        <v>7067</v>
      </c>
      <c r="B1362" s="159" t="s">
        <v>7068</v>
      </c>
      <c r="C1362" s="78" t="s">
        <v>651</v>
      </c>
      <c r="D1362" s="77" t="s">
        <v>42</v>
      </c>
      <c r="E1362" s="77" t="s">
        <v>7066</v>
      </c>
      <c r="F1362" s="77" t="s">
        <v>889</v>
      </c>
      <c r="G1362" s="77" t="s">
        <v>12352</v>
      </c>
      <c r="H1362" s="77" t="s">
        <v>44</v>
      </c>
      <c r="I1362" s="77" t="s">
        <v>221</v>
      </c>
      <c r="J1362" s="77" t="s">
        <v>19</v>
      </c>
      <c r="K1362" s="78" t="s">
        <v>376</v>
      </c>
      <c r="L1362" s="77" t="s">
        <v>98</v>
      </c>
      <c r="M1362" s="74" t="s">
        <v>12474</v>
      </c>
      <c r="N1362" s="74" t="s">
        <v>13</v>
      </c>
      <c r="O1362" s="159"/>
      <c r="P1362" s="77"/>
      <c r="Q1362" s="77" t="s">
        <v>372</v>
      </c>
      <c r="R1362" s="77" t="s">
        <v>7067</v>
      </c>
      <c r="S1362" s="77" t="s">
        <v>651</v>
      </c>
      <c r="T1362" s="77" t="s">
        <v>9241</v>
      </c>
      <c r="U1362" s="77" t="s">
        <v>7069</v>
      </c>
      <c r="V1362" s="74" t="s">
        <v>819</v>
      </c>
      <c r="W1362" s="102" t="s">
        <v>78</v>
      </c>
      <c r="X1362" s="99"/>
      <c r="Y1362" s="102"/>
      <c r="Z1362" s="100"/>
      <c r="AA1362" s="99"/>
      <c r="AB1362" s="99"/>
      <c r="AC1362" s="100"/>
      <c r="AD1362" s="100" t="s">
        <v>7070</v>
      </c>
      <c r="AE1362" s="83"/>
      <c r="AF1362" s="54"/>
      <c r="AG1362" s="78" t="s">
        <v>12882</v>
      </c>
      <c r="AH1362" s="77" t="s">
        <v>222</v>
      </c>
      <c r="AI1362" s="77" t="s">
        <v>223</v>
      </c>
      <c r="AJ1362" s="77" t="s">
        <v>224</v>
      </c>
      <c r="AK1362" s="77" t="s">
        <v>2917</v>
      </c>
      <c r="AL1362" s="77" t="s">
        <v>2918</v>
      </c>
      <c r="AM1362" s="77" t="s">
        <v>227</v>
      </c>
      <c r="AN1362" s="77" t="s">
        <v>656</v>
      </c>
      <c r="AO1362" s="77" t="s">
        <v>6868</v>
      </c>
      <c r="AP1362" s="77" t="s">
        <v>6869</v>
      </c>
      <c r="AQ1362" s="77"/>
      <c r="AR1362" s="79">
        <f>COUNTIF('Jalon + top _horaire passage'!A:A,A1362)+IF(W1362&lt;&gt;"",COUNTIF('Jalon + top _horaire passage'!A:A,W1362),0)+IF(X1362&lt;&gt;"",COUNTIF('Jalon + top _horaire passage'!A:A,X1362),0)+IF(Y1362&lt;&gt;"",COUNTIF('Jalon + top _horaire passage'!A:A,Y1362),0)+IF(AA1362&lt;&gt;"",COUNTIF('Jalon + top _horaire passage'!A:A,AA1362),0)+IF(AB1362&lt;&gt;"",COUNTIF('Jalon + top _horaire passage'!A:A,AB1362),0)+IF(AD1362&lt;&gt;"",COUNTIF('Jalon + top _horaire passage'!A:A,AD1362),0)</f>
        <v>0</v>
      </c>
    </row>
    <row r="1363" spans="1:44" x14ac:dyDescent="0.3">
      <c r="A1363" s="77" t="s">
        <v>7072</v>
      </c>
      <c r="B1363" s="159" t="s">
        <v>7073</v>
      </c>
      <c r="C1363" s="78" t="s">
        <v>651</v>
      </c>
      <c r="D1363" s="77" t="s">
        <v>42</v>
      </c>
      <c r="E1363" s="77" t="s">
        <v>7071</v>
      </c>
      <c r="F1363" s="77" t="s">
        <v>889</v>
      </c>
      <c r="G1363" s="77" t="s">
        <v>12352</v>
      </c>
      <c r="H1363" s="77" t="s">
        <v>44</v>
      </c>
      <c r="I1363" s="77" t="s">
        <v>221</v>
      </c>
      <c r="J1363" s="77" t="s">
        <v>19</v>
      </c>
      <c r="K1363" s="78" t="s">
        <v>376</v>
      </c>
      <c r="L1363" s="77" t="s">
        <v>98</v>
      </c>
      <c r="M1363" s="74" t="s">
        <v>12474</v>
      </c>
      <c r="N1363" s="74" t="s">
        <v>13</v>
      </c>
      <c r="O1363" s="159"/>
      <c r="P1363" s="77"/>
      <c r="Q1363" s="77" t="s">
        <v>372</v>
      </c>
      <c r="R1363" s="77" t="s">
        <v>7072</v>
      </c>
      <c r="S1363" s="77" t="s">
        <v>651</v>
      </c>
      <c r="T1363" s="77" t="s">
        <v>9241</v>
      </c>
      <c r="U1363" s="77" t="s">
        <v>7074</v>
      </c>
      <c r="V1363" s="74" t="s">
        <v>819</v>
      </c>
      <c r="W1363" s="102" t="s">
        <v>78</v>
      </c>
      <c r="X1363" s="99"/>
      <c r="Y1363" s="102"/>
      <c r="Z1363" s="100"/>
      <c r="AA1363" s="99"/>
      <c r="AB1363" s="99"/>
      <c r="AC1363" s="100"/>
      <c r="AD1363" s="100" t="s">
        <v>7075</v>
      </c>
      <c r="AE1363" s="83"/>
      <c r="AF1363" s="54"/>
      <c r="AG1363" s="78" t="s">
        <v>12882</v>
      </c>
      <c r="AH1363" s="77" t="s">
        <v>222</v>
      </c>
      <c r="AI1363" s="77" t="s">
        <v>223</v>
      </c>
      <c r="AJ1363" s="77" t="s">
        <v>224</v>
      </c>
      <c r="AK1363" s="77" t="s">
        <v>2917</v>
      </c>
      <c r="AL1363" s="77" t="s">
        <v>2918</v>
      </c>
      <c r="AM1363" s="77" t="s">
        <v>227</v>
      </c>
      <c r="AN1363" s="77" t="s">
        <v>656</v>
      </c>
      <c r="AO1363" s="77" t="s">
        <v>6868</v>
      </c>
      <c r="AP1363" s="77" t="s">
        <v>6869</v>
      </c>
      <c r="AQ1363" s="77"/>
      <c r="AR1363" s="79">
        <f>COUNTIF('Jalon + top _horaire passage'!A:A,A1363)+IF(W1363&lt;&gt;"",COUNTIF('Jalon + top _horaire passage'!A:A,W1363),0)+IF(X1363&lt;&gt;"",COUNTIF('Jalon + top _horaire passage'!A:A,X1363),0)+IF(Y1363&lt;&gt;"",COUNTIF('Jalon + top _horaire passage'!A:A,Y1363),0)+IF(AA1363&lt;&gt;"",COUNTIF('Jalon + top _horaire passage'!A:A,AA1363),0)+IF(AB1363&lt;&gt;"",COUNTIF('Jalon + top _horaire passage'!A:A,AB1363),0)+IF(AD1363&lt;&gt;"",COUNTIF('Jalon + top _horaire passage'!A:A,AD1363),0)</f>
        <v>0</v>
      </c>
    </row>
    <row r="1364" spans="1:44" x14ac:dyDescent="0.3">
      <c r="A1364" s="77" t="s">
        <v>7077</v>
      </c>
      <c r="B1364" s="159" t="s">
        <v>7078</v>
      </c>
      <c r="C1364" s="78" t="s">
        <v>651</v>
      </c>
      <c r="D1364" s="77" t="s">
        <v>42</v>
      </c>
      <c r="E1364" s="77" t="s">
        <v>7076</v>
      </c>
      <c r="F1364" s="77" t="s">
        <v>889</v>
      </c>
      <c r="G1364" s="77" t="s">
        <v>12352</v>
      </c>
      <c r="H1364" s="77" t="s">
        <v>44</v>
      </c>
      <c r="I1364" s="77" t="s">
        <v>221</v>
      </c>
      <c r="J1364" s="77" t="s">
        <v>19</v>
      </c>
      <c r="K1364" s="78" t="s">
        <v>376</v>
      </c>
      <c r="L1364" s="77" t="s">
        <v>98</v>
      </c>
      <c r="M1364" s="74" t="s">
        <v>12474</v>
      </c>
      <c r="N1364" s="74" t="s">
        <v>13</v>
      </c>
      <c r="O1364" s="159"/>
      <c r="P1364" s="77"/>
      <c r="Q1364" s="77" t="s">
        <v>372</v>
      </c>
      <c r="R1364" s="77" t="s">
        <v>7077</v>
      </c>
      <c r="S1364" s="77" t="s">
        <v>651</v>
      </c>
      <c r="T1364" s="77" t="s">
        <v>9241</v>
      </c>
      <c r="U1364" s="77" t="s">
        <v>7079</v>
      </c>
      <c r="V1364" s="74" t="s">
        <v>819</v>
      </c>
      <c r="W1364" s="102" t="s">
        <v>78</v>
      </c>
      <c r="X1364" s="99"/>
      <c r="Y1364" s="102"/>
      <c r="Z1364" s="100"/>
      <c r="AA1364" s="99"/>
      <c r="AB1364" s="99"/>
      <c r="AC1364" s="100"/>
      <c r="AD1364" s="100" t="s">
        <v>7080</v>
      </c>
      <c r="AE1364" s="83"/>
      <c r="AF1364" s="54"/>
      <c r="AG1364" s="78" t="s">
        <v>12882</v>
      </c>
      <c r="AH1364" s="77" t="s">
        <v>222</v>
      </c>
      <c r="AI1364" s="77" t="s">
        <v>223</v>
      </c>
      <c r="AJ1364" s="77" t="s">
        <v>224</v>
      </c>
      <c r="AK1364" s="77" t="s">
        <v>2917</v>
      </c>
      <c r="AL1364" s="77" t="s">
        <v>2918</v>
      </c>
      <c r="AM1364" s="77" t="s">
        <v>227</v>
      </c>
      <c r="AN1364" s="77" t="s">
        <v>656</v>
      </c>
      <c r="AO1364" s="77" t="s">
        <v>6868</v>
      </c>
      <c r="AP1364" s="77" t="s">
        <v>6869</v>
      </c>
      <c r="AQ1364" s="77"/>
      <c r="AR1364" s="79">
        <f>COUNTIF('Jalon + top _horaire passage'!A:A,A1364)+IF(W1364&lt;&gt;"",COUNTIF('Jalon + top _horaire passage'!A:A,W1364),0)+IF(X1364&lt;&gt;"",COUNTIF('Jalon + top _horaire passage'!A:A,X1364),0)+IF(Y1364&lt;&gt;"",COUNTIF('Jalon + top _horaire passage'!A:A,Y1364),0)+IF(AA1364&lt;&gt;"",COUNTIF('Jalon + top _horaire passage'!A:A,AA1364),0)+IF(AB1364&lt;&gt;"",COUNTIF('Jalon + top _horaire passage'!A:A,AB1364),0)+IF(AD1364&lt;&gt;"",COUNTIF('Jalon + top _horaire passage'!A:A,AD1364),0)</f>
        <v>0</v>
      </c>
    </row>
    <row r="1365" spans="1:44" x14ac:dyDescent="0.3">
      <c r="A1365" s="77" t="s">
        <v>7082</v>
      </c>
      <c r="B1365" s="159" t="s">
        <v>7083</v>
      </c>
      <c r="C1365" s="78" t="s">
        <v>651</v>
      </c>
      <c r="D1365" s="77" t="s">
        <v>42</v>
      </c>
      <c r="E1365" s="77" t="s">
        <v>7081</v>
      </c>
      <c r="F1365" s="77" t="s">
        <v>889</v>
      </c>
      <c r="G1365" s="77" t="s">
        <v>12352</v>
      </c>
      <c r="H1365" s="77" t="s">
        <v>44</v>
      </c>
      <c r="I1365" s="77" t="s">
        <v>221</v>
      </c>
      <c r="J1365" s="77" t="s">
        <v>19</v>
      </c>
      <c r="K1365" s="78" t="s">
        <v>376</v>
      </c>
      <c r="L1365" s="77" t="s">
        <v>98</v>
      </c>
      <c r="M1365" s="74" t="s">
        <v>12474</v>
      </c>
      <c r="N1365" s="74" t="s">
        <v>13</v>
      </c>
      <c r="O1365" s="159"/>
      <c r="P1365" s="77"/>
      <c r="Q1365" s="77" t="s">
        <v>372</v>
      </c>
      <c r="R1365" s="77" t="s">
        <v>7082</v>
      </c>
      <c r="S1365" s="77" t="s">
        <v>651</v>
      </c>
      <c r="T1365" s="77" t="s">
        <v>9241</v>
      </c>
      <c r="U1365" s="77" t="s">
        <v>7084</v>
      </c>
      <c r="V1365" s="74" t="s">
        <v>819</v>
      </c>
      <c r="W1365" s="102" t="s">
        <v>78</v>
      </c>
      <c r="X1365" s="99"/>
      <c r="Y1365" s="102"/>
      <c r="Z1365" s="100"/>
      <c r="AA1365" s="99"/>
      <c r="AB1365" s="99"/>
      <c r="AC1365" s="100"/>
      <c r="AD1365" s="100" t="s">
        <v>7085</v>
      </c>
      <c r="AE1365" s="83"/>
      <c r="AF1365" s="54"/>
      <c r="AG1365" s="78" t="s">
        <v>12882</v>
      </c>
      <c r="AH1365" s="77" t="s">
        <v>222</v>
      </c>
      <c r="AI1365" s="77" t="s">
        <v>223</v>
      </c>
      <c r="AJ1365" s="77" t="s">
        <v>224</v>
      </c>
      <c r="AK1365" s="77" t="s">
        <v>2917</v>
      </c>
      <c r="AL1365" s="77" t="s">
        <v>2918</v>
      </c>
      <c r="AM1365" s="77" t="s">
        <v>227</v>
      </c>
      <c r="AN1365" s="77" t="s">
        <v>656</v>
      </c>
      <c r="AO1365" s="77" t="s">
        <v>6868</v>
      </c>
      <c r="AP1365" s="77" t="s">
        <v>6869</v>
      </c>
      <c r="AQ1365" s="77"/>
      <c r="AR1365" s="79">
        <f>COUNTIF('Jalon + top _horaire passage'!A:A,A1365)+IF(W1365&lt;&gt;"",COUNTIF('Jalon + top _horaire passage'!A:A,W1365),0)+IF(X1365&lt;&gt;"",COUNTIF('Jalon + top _horaire passage'!A:A,X1365),0)+IF(Y1365&lt;&gt;"",COUNTIF('Jalon + top _horaire passage'!A:A,Y1365),0)+IF(AA1365&lt;&gt;"",COUNTIF('Jalon + top _horaire passage'!A:A,AA1365),0)+IF(AB1365&lt;&gt;"",COUNTIF('Jalon + top _horaire passage'!A:A,AB1365),0)+IF(AD1365&lt;&gt;"",COUNTIF('Jalon + top _horaire passage'!A:A,AD1365),0)</f>
        <v>0</v>
      </c>
    </row>
    <row r="1366" spans="1:44" x14ac:dyDescent="0.3">
      <c r="A1366" s="77" t="s">
        <v>7087</v>
      </c>
      <c r="B1366" s="159" t="s">
        <v>7088</v>
      </c>
      <c r="C1366" s="78" t="s">
        <v>651</v>
      </c>
      <c r="D1366" s="77" t="s">
        <v>42</v>
      </c>
      <c r="E1366" s="77" t="s">
        <v>7086</v>
      </c>
      <c r="F1366" s="77" t="s">
        <v>889</v>
      </c>
      <c r="G1366" s="77" t="s">
        <v>12352</v>
      </c>
      <c r="H1366" s="77" t="s">
        <v>44</v>
      </c>
      <c r="I1366" s="77" t="s">
        <v>221</v>
      </c>
      <c r="J1366" s="77" t="s">
        <v>19</v>
      </c>
      <c r="K1366" s="78" t="s">
        <v>376</v>
      </c>
      <c r="L1366" s="77" t="s">
        <v>98</v>
      </c>
      <c r="M1366" s="74" t="s">
        <v>12474</v>
      </c>
      <c r="N1366" s="74" t="s">
        <v>13</v>
      </c>
      <c r="O1366" s="159"/>
      <c r="P1366" s="77"/>
      <c r="Q1366" s="77" t="s">
        <v>372</v>
      </c>
      <c r="R1366" s="77" t="s">
        <v>7087</v>
      </c>
      <c r="S1366" s="77" t="s">
        <v>651</v>
      </c>
      <c r="T1366" s="77" t="s">
        <v>9241</v>
      </c>
      <c r="U1366" s="77" t="s">
        <v>7089</v>
      </c>
      <c r="V1366" s="74" t="s">
        <v>819</v>
      </c>
      <c r="W1366" s="102" t="s">
        <v>78</v>
      </c>
      <c r="X1366" s="99"/>
      <c r="Y1366" s="102"/>
      <c r="Z1366" s="100"/>
      <c r="AA1366" s="99"/>
      <c r="AB1366" s="99"/>
      <c r="AC1366" s="100"/>
      <c r="AD1366" s="100" t="s">
        <v>7090</v>
      </c>
      <c r="AE1366" s="83"/>
      <c r="AF1366" s="54"/>
      <c r="AG1366" s="78" t="s">
        <v>12882</v>
      </c>
      <c r="AH1366" s="77" t="s">
        <v>222</v>
      </c>
      <c r="AI1366" s="77" t="s">
        <v>223</v>
      </c>
      <c r="AJ1366" s="77" t="s">
        <v>224</v>
      </c>
      <c r="AK1366" s="77" t="s">
        <v>2917</v>
      </c>
      <c r="AL1366" s="77" t="s">
        <v>2918</v>
      </c>
      <c r="AM1366" s="77" t="s">
        <v>227</v>
      </c>
      <c r="AN1366" s="77" t="s">
        <v>656</v>
      </c>
      <c r="AO1366" s="77" t="s">
        <v>6868</v>
      </c>
      <c r="AP1366" s="77" t="s">
        <v>6869</v>
      </c>
      <c r="AQ1366" s="77"/>
      <c r="AR1366" s="79">
        <f>COUNTIF('Jalon + top _horaire passage'!A:A,A1366)+IF(W1366&lt;&gt;"",COUNTIF('Jalon + top _horaire passage'!A:A,W1366),0)+IF(X1366&lt;&gt;"",COUNTIF('Jalon + top _horaire passage'!A:A,X1366),0)+IF(Y1366&lt;&gt;"",COUNTIF('Jalon + top _horaire passage'!A:A,Y1366),0)+IF(AA1366&lt;&gt;"",COUNTIF('Jalon + top _horaire passage'!A:A,AA1366),0)+IF(AB1366&lt;&gt;"",COUNTIF('Jalon + top _horaire passage'!A:A,AB1366),0)+IF(AD1366&lt;&gt;"",COUNTIF('Jalon + top _horaire passage'!A:A,AD1366),0)</f>
        <v>0</v>
      </c>
    </row>
    <row r="1367" spans="1:44" x14ac:dyDescent="0.3">
      <c r="A1367" s="77" t="s">
        <v>7092</v>
      </c>
      <c r="B1367" s="159" t="s">
        <v>7093</v>
      </c>
      <c r="C1367" s="78" t="s">
        <v>651</v>
      </c>
      <c r="D1367" s="77" t="s">
        <v>42</v>
      </c>
      <c r="E1367" s="77" t="s">
        <v>7091</v>
      </c>
      <c r="F1367" s="77" t="s">
        <v>889</v>
      </c>
      <c r="G1367" s="77" t="s">
        <v>12352</v>
      </c>
      <c r="H1367" s="77" t="s">
        <v>44</v>
      </c>
      <c r="I1367" s="77" t="s">
        <v>221</v>
      </c>
      <c r="J1367" s="77" t="s">
        <v>19</v>
      </c>
      <c r="K1367" s="78" t="s">
        <v>376</v>
      </c>
      <c r="L1367" s="77" t="s">
        <v>98</v>
      </c>
      <c r="M1367" s="74" t="s">
        <v>12474</v>
      </c>
      <c r="N1367" s="74" t="s">
        <v>13</v>
      </c>
      <c r="O1367" s="159"/>
      <c r="P1367" s="77"/>
      <c r="Q1367" s="77" t="s">
        <v>372</v>
      </c>
      <c r="R1367" s="77" t="s">
        <v>7092</v>
      </c>
      <c r="S1367" s="77" t="s">
        <v>651</v>
      </c>
      <c r="T1367" s="77" t="s">
        <v>9241</v>
      </c>
      <c r="U1367" s="77" t="s">
        <v>7094</v>
      </c>
      <c r="V1367" s="74" t="s">
        <v>819</v>
      </c>
      <c r="W1367" s="102" t="s">
        <v>78</v>
      </c>
      <c r="X1367" s="99"/>
      <c r="Y1367" s="102"/>
      <c r="Z1367" s="100"/>
      <c r="AA1367" s="99"/>
      <c r="AB1367" s="99"/>
      <c r="AC1367" s="100"/>
      <c r="AD1367" s="100" t="s">
        <v>7095</v>
      </c>
      <c r="AE1367" s="83"/>
      <c r="AF1367" s="54"/>
      <c r="AG1367" s="78" t="s">
        <v>12882</v>
      </c>
      <c r="AH1367" s="77" t="s">
        <v>222</v>
      </c>
      <c r="AI1367" s="77" t="s">
        <v>223</v>
      </c>
      <c r="AJ1367" s="77" t="s">
        <v>224</v>
      </c>
      <c r="AK1367" s="77" t="s">
        <v>2917</v>
      </c>
      <c r="AL1367" s="77" t="s">
        <v>2918</v>
      </c>
      <c r="AM1367" s="77" t="s">
        <v>227</v>
      </c>
      <c r="AN1367" s="77" t="s">
        <v>656</v>
      </c>
      <c r="AO1367" s="77" t="s">
        <v>6868</v>
      </c>
      <c r="AP1367" s="77" t="s">
        <v>6869</v>
      </c>
      <c r="AQ1367" s="77"/>
      <c r="AR1367" s="79">
        <f>COUNTIF('Jalon + top _horaire passage'!A:A,A1367)+IF(W1367&lt;&gt;"",COUNTIF('Jalon + top _horaire passage'!A:A,W1367),0)+IF(X1367&lt;&gt;"",COUNTIF('Jalon + top _horaire passage'!A:A,X1367),0)+IF(Y1367&lt;&gt;"",COUNTIF('Jalon + top _horaire passage'!A:A,Y1367),0)+IF(AA1367&lt;&gt;"",COUNTIF('Jalon + top _horaire passage'!A:A,AA1367),0)+IF(AB1367&lt;&gt;"",COUNTIF('Jalon + top _horaire passage'!A:A,AB1367),0)+IF(AD1367&lt;&gt;"",COUNTIF('Jalon + top _horaire passage'!A:A,AD1367),0)</f>
        <v>0</v>
      </c>
    </row>
    <row r="1368" spans="1:44" x14ac:dyDescent="0.3">
      <c r="A1368" s="77" t="s">
        <v>7097</v>
      </c>
      <c r="B1368" s="159" t="s">
        <v>7098</v>
      </c>
      <c r="C1368" s="78" t="s">
        <v>651</v>
      </c>
      <c r="D1368" s="77" t="s">
        <v>42</v>
      </c>
      <c r="E1368" s="77" t="s">
        <v>7096</v>
      </c>
      <c r="F1368" s="77" t="s">
        <v>889</v>
      </c>
      <c r="G1368" s="77" t="s">
        <v>12352</v>
      </c>
      <c r="H1368" s="77" t="s">
        <v>44</v>
      </c>
      <c r="I1368" s="77" t="s">
        <v>221</v>
      </c>
      <c r="J1368" s="77" t="s">
        <v>19</v>
      </c>
      <c r="K1368" s="78" t="s">
        <v>376</v>
      </c>
      <c r="L1368" s="77" t="s">
        <v>98</v>
      </c>
      <c r="M1368" s="74" t="s">
        <v>12474</v>
      </c>
      <c r="N1368" s="74" t="s">
        <v>13</v>
      </c>
      <c r="O1368" s="159"/>
      <c r="P1368" s="77"/>
      <c r="Q1368" s="77" t="s">
        <v>372</v>
      </c>
      <c r="R1368" s="77" t="s">
        <v>7097</v>
      </c>
      <c r="S1368" s="77" t="s">
        <v>651</v>
      </c>
      <c r="T1368" s="77" t="s">
        <v>9241</v>
      </c>
      <c r="U1368" s="77" t="s">
        <v>7099</v>
      </c>
      <c r="V1368" s="74" t="s">
        <v>819</v>
      </c>
      <c r="W1368" s="102" t="s">
        <v>78</v>
      </c>
      <c r="X1368" s="99"/>
      <c r="Y1368" s="102"/>
      <c r="Z1368" s="100"/>
      <c r="AA1368" s="99"/>
      <c r="AB1368" s="99"/>
      <c r="AC1368" s="100"/>
      <c r="AD1368" s="100" t="s">
        <v>7100</v>
      </c>
      <c r="AE1368" s="83"/>
      <c r="AF1368" s="54"/>
      <c r="AG1368" s="78" t="s">
        <v>12882</v>
      </c>
      <c r="AH1368" s="77" t="s">
        <v>222</v>
      </c>
      <c r="AI1368" s="77" t="s">
        <v>223</v>
      </c>
      <c r="AJ1368" s="77" t="s">
        <v>224</v>
      </c>
      <c r="AK1368" s="77" t="s">
        <v>2917</v>
      </c>
      <c r="AL1368" s="77" t="s">
        <v>2918</v>
      </c>
      <c r="AM1368" s="77" t="s">
        <v>227</v>
      </c>
      <c r="AN1368" s="77" t="s">
        <v>656</v>
      </c>
      <c r="AO1368" s="77" t="s">
        <v>6868</v>
      </c>
      <c r="AP1368" s="77" t="s">
        <v>6869</v>
      </c>
      <c r="AQ1368" s="77"/>
      <c r="AR1368" s="79">
        <f>COUNTIF('Jalon + top _horaire passage'!A:A,A1368)+IF(W1368&lt;&gt;"",COUNTIF('Jalon + top _horaire passage'!A:A,W1368),0)+IF(X1368&lt;&gt;"",COUNTIF('Jalon + top _horaire passage'!A:A,X1368),0)+IF(Y1368&lt;&gt;"",COUNTIF('Jalon + top _horaire passage'!A:A,Y1368),0)+IF(AA1368&lt;&gt;"",COUNTIF('Jalon + top _horaire passage'!A:A,AA1368),0)+IF(AB1368&lt;&gt;"",COUNTIF('Jalon + top _horaire passage'!A:A,AB1368),0)+IF(AD1368&lt;&gt;"",COUNTIF('Jalon + top _horaire passage'!A:A,AD1368),0)</f>
        <v>0</v>
      </c>
    </row>
    <row r="1369" spans="1:44" x14ac:dyDescent="0.3">
      <c r="A1369" s="77" t="s">
        <v>7102</v>
      </c>
      <c r="B1369" s="159" t="s">
        <v>7103</v>
      </c>
      <c r="C1369" s="78" t="s">
        <v>651</v>
      </c>
      <c r="D1369" s="77" t="s">
        <v>42</v>
      </c>
      <c r="E1369" s="77" t="s">
        <v>7101</v>
      </c>
      <c r="F1369" s="77" t="s">
        <v>889</v>
      </c>
      <c r="G1369" s="77" t="s">
        <v>12352</v>
      </c>
      <c r="H1369" s="77" t="s">
        <v>44</v>
      </c>
      <c r="I1369" s="77" t="s">
        <v>221</v>
      </c>
      <c r="J1369" s="77" t="s">
        <v>19</v>
      </c>
      <c r="K1369" s="78" t="s">
        <v>376</v>
      </c>
      <c r="L1369" s="77" t="s">
        <v>98</v>
      </c>
      <c r="M1369" s="74" t="s">
        <v>12474</v>
      </c>
      <c r="N1369" s="74" t="s">
        <v>13</v>
      </c>
      <c r="O1369" s="159"/>
      <c r="P1369" s="77"/>
      <c r="Q1369" s="77" t="s">
        <v>372</v>
      </c>
      <c r="R1369" s="77" t="s">
        <v>7102</v>
      </c>
      <c r="S1369" s="77" t="s">
        <v>651</v>
      </c>
      <c r="T1369" s="77" t="s">
        <v>9241</v>
      </c>
      <c r="U1369" s="77" t="s">
        <v>7104</v>
      </c>
      <c r="V1369" s="74" t="s">
        <v>819</v>
      </c>
      <c r="W1369" s="102" t="s">
        <v>78</v>
      </c>
      <c r="X1369" s="99"/>
      <c r="Y1369" s="102"/>
      <c r="Z1369" s="100"/>
      <c r="AA1369" s="99"/>
      <c r="AB1369" s="99"/>
      <c r="AC1369" s="100"/>
      <c r="AD1369" s="100" t="s">
        <v>7105</v>
      </c>
      <c r="AE1369" s="83"/>
      <c r="AF1369" s="54"/>
      <c r="AG1369" s="78" t="s">
        <v>12882</v>
      </c>
      <c r="AH1369" s="77" t="s">
        <v>222</v>
      </c>
      <c r="AI1369" s="77" t="s">
        <v>223</v>
      </c>
      <c r="AJ1369" s="77" t="s">
        <v>224</v>
      </c>
      <c r="AK1369" s="77" t="s">
        <v>2917</v>
      </c>
      <c r="AL1369" s="77" t="s">
        <v>2918</v>
      </c>
      <c r="AM1369" s="77" t="s">
        <v>227</v>
      </c>
      <c r="AN1369" s="77" t="s">
        <v>656</v>
      </c>
      <c r="AO1369" s="77" t="s">
        <v>6868</v>
      </c>
      <c r="AP1369" s="77" t="s">
        <v>6869</v>
      </c>
      <c r="AQ1369" s="77"/>
      <c r="AR1369" s="79">
        <f>COUNTIF('Jalon + top _horaire passage'!A:A,A1369)+IF(W1369&lt;&gt;"",COUNTIF('Jalon + top _horaire passage'!A:A,W1369),0)+IF(X1369&lt;&gt;"",COUNTIF('Jalon + top _horaire passage'!A:A,X1369),0)+IF(Y1369&lt;&gt;"",COUNTIF('Jalon + top _horaire passage'!A:A,Y1369),0)+IF(AA1369&lt;&gt;"",COUNTIF('Jalon + top _horaire passage'!A:A,AA1369),0)+IF(AB1369&lt;&gt;"",COUNTIF('Jalon + top _horaire passage'!A:A,AB1369),0)+IF(AD1369&lt;&gt;"",COUNTIF('Jalon + top _horaire passage'!A:A,AD1369),0)</f>
        <v>0</v>
      </c>
    </row>
    <row r="1370" spans="1:44" x14ac:dyDescent="0.3">
      <c r="A1370" s="77" t="s">
        <v>7107</v>
      </c>
      <c r="B1370" s="159" t="s">
        <v>7108</v>
      </c>
      <c r="C1370" s="78" t="s">
        <v>651</v>
      </c>
      <c r="D1370" s="77" t="s">
        <v>42</v>
      </c>
      <c r="E1370" s="77" t="s">
        <v>7106</v>
      </c>
      <c r="F1370" s="77" t="s">
        <v>889</v>
      </c>
      <c r="G1370" s="77" t="s">
        <v>12352</v>
      </c>
      <c r="H1370" s="77" t="s">
        <v>44</v>
      </c>
      <c r="I1370" s="77" t="s">
        <v>221</v>
      </c>
      <c r="J1370" s="77" t="s">
        <v>19</v>
      </c>
      <c r="K1370" s="78" t="s">
        <v>376</v>
      </c>
      <c r="L1370" s="77" t="s">
        <v>98</v>
      </c>
      <c r="M1370" s="74" t="s">
        <v>12474</v>
      </c>
      <c r="N1370" s="74" t="s">
        <v>13</v>
      </c>
      <c r="O1370" s="159"/>
      <c r="P1370" s="77"/>
      <c r="Q1370" s="77" t="s">
        <v>372</v>
      </c>
      <c r="R1370" s="77" t="s">
        <v>7107</v>
      </c>
      <c r="S1370" s="77" t="s">
        <v>651</v>
      </c>
      <c r="T1370" s="77" t="s">
        <v>9241</v>
      </c>
      <c r="U1370" s="77" t="s">
        <v>7109</v>
      </c>
      <c r="V1370" s="74" t="s">
        <v>819</v>
      </c>
      <c r="W1370" s="102" t="s">
        <v>78</v>
      </c>
      <c r="X1370" s="99"/>
      <c r="Y1370" s="102"/>
      <c r="Z1370" s="100"/>
      <c r="AA1370" s="99"/>
      <c r="AB1370" s="99"/>
      <c r="AC1370" s="100"/>
      <c r="AD1370" s="100" t="s">
        <v>7110</v>
      </c>
      <c r="AE1370" s="83"/>
      <c r="AF1370" s="54"/>
      <c r="AG1370" s="78" t="s">
        <v>12882</v>
      </c>
      <c r="AH1370" s="77" t="s">
        <v>222</v>
      </c>
      <c r="AI1370" s="77" t="s">
        <v>223</v>
      </c>
      <c r="AJ1370" s="77" t="s">
        <v>224</v>
      </c>
      <c r="AK1370" s="77" t="s">
        <v>2917</v>
      </c>
      <c r="AL1370" s="77" t="s">
        <v>2918</v>
      </c>
      <c r="AM1370" s="77" t="s">
        <v>227</v>
      </c>
      <c r="AN1370" s="77" t="s">
        <v>656</v>
      </c>
      <c r="AO1370" s="77" t="s">
        <v>6868</v>
      </c>
      <c r="AP1370" s="77" t="s">
        <v>6869</v>
      </c>
      <c r="AQ1370" s="77"/>
      <c r="AR1370" s="79">
        <f>COUNTIF('Jalon + top _horaire passage'!A:A,A1370)+IF(W1370&lt;&gt;"",COUNTIF('Jalon + top _horaire passage'!A:A,W1370),0)+IF(X1370&lt;&gt;"",COUNTIF('Jalon + top _horaire passage'!A:A,X1370),0)+IF(Y1370&lt;&gt;"",COUNTIF('Jalon + top _horaire passage'!A:A,Y1370),0)+IF(AA1370&lt;&gt;"",COUNTIF('Jalon + top _horaire passage'!A:A,AA1370),0)+IF(AB1370&lt;&gt;"",COUNTIF('Jalon + top _horaire passage'!A:A,AB1370),0)+IF(AD1370&lt;&gt;"",COUNTIF('Jalon + top _horaire passage'!A:A,AD1370),0)</f>
        <v>0</v>
      </c>
    </row>
    <row r="1371" spans="1:44" x14ac:dyDescent="0.3">
      <c r="A1371" s="77" t="s">
        <v>7112</v>
      </c>
      <c r="B1371" s="159" t="s">
        <v>7113</v>
      </c>
      <c r="C1371" s="78" t="s">
        <v>651</v>
      </c>
      <c r="D1371" s="77" t="s">
        <v>42</v>
      </c>
      <c r="E1371" s="77" t="s">
        <v>7111</v>
      </c>
      <c r="F1371" s="77" t="s">
        <v>889</v>
      </c>
      <c r="G1371" s="77" t="s">
        <v>12352</v>
      </c>
      <c r="H1371" s="77" t="s">
        <v>44</v>
      </c>
      <c r="I1371" s="77" t="s">
        <v>221</v>
      </c>
      <c r="J1371" s="77" t="s">
        <v>19</v>
      </c>
      <c r="K1371" s="78" t="s">
        <v>376</v>
      </c>
      <c r="L1371" s="77" t="s">
        <v>98</v>
      </c>
      <c r="M1371" s="74" t="s">
        <v>12474</v>
      </c>
      <c r="N1371" s="74" t="s">
        <v>13</v>
      </c>
      <c r="O1371" s="159"/>
      <c r="P1371" s="77" t="s">
        <v>7114</v>
      </c>
      <c r="Q1371" s="77" t="s">
        <v>372</v>
      </c>
      <c r="R1371" s="77" t="s">
        <v>7112</v>
      </c>
      <c r="S1371" s="77" t="s">
        <v>651</v>
      </c>
      <c r="T1371" s="77" t="s">
        <v>9241</v>
      </c>
      <c r="U1371" s="77" t="s">
        <v>7115</v>
      </c>
      <c r="V1371" s="74" t="s">
        <v>819</v>
      </c>
      <c r="W1371" s="102" t="s">
        <v>78</v>
      </c>
      <c r="X1371" s="99"/>
      <c r="Y1371" s="102"/>
      <c r="Z1371" s="100"/>
      <c r="AA1371" s="99"/>
      <c r="AB1371" s="99"/>
      <c r="AC1371" s="100"/>
      <c r="AD1371" s="100" t="s">
        <v>7116</v>
      </c>
      <c r="AE1371" s="83"/>
      <c r="AF1371" s="54"/>
      <c r="AG1371" s="78" t="s">
        <v>12882</v>
      </c>
      <c r="AH1371" s="77" t="s">
        <v>222</v>
      </c>
      <c r="AI1371" s="77" t="s">
        <v>223</v>
      </c>
      <c r="AJ1371" s="77" t="s">
        <v>224</v>
      </c>
      <c r="AK1371" s="77" t="s">
        <v>2917</v>
      </c>
      <c r="AL1371" s="77" t="s">
        <v>2918</v>
      </c>
      <c r="AM1371" s="77" t="s">
        <v>227</v>
      </c>
      <c r="AN1371" s="77" t="s">
        <v>656</v>
      </c>
      <c r="AO1371" s="77" t="s">
        <v>6868</v>
      </c>
      <c r="AP1371" s="77" t="s">
        <v>6869</v>
      </c>
      <c r="AQ1371" s="77"/>
      <c r="AR1371" s="79">
        <f>COUNTIF('Jalon + top _horaire passage'!A:A,A1371)+IF(W1371&lt;&gt;"",COUNTIF('Jalon + top _horaire passage'!A:A,W1371),0)+IF(X1371&lt;&gt;"",COUNTIF('Jalon + top _horaire passage'!A:A,X1371),0)+IF(Y1371&lt;&gt;"",COUNTIF('Jalon + top _horaire passage'!A:A,Y1371),0)+IF(AA1371&lt;&gt;"",COUNTIF('Jalon + top _horaire passage'!A:A,AA1371),0)+IF(AB1371&lt;&gt;"",COUNTIF('Jalon + top _horaire passage'!A:A,AB1371),0)+IF(AD1371&lt;&gt;"",COUNTIF('Jalon + top _horaire passage'!A:A,AD1371),0)</f>
        <v>0</v>
      </c>
    </row>
    <row r="1372" spans="1:44" x14ac:dyDescent="0.3">
      <c r="A1372" s="77" t="s">
        <v>7118</v>
      </c>
      <c r="B1372" s="159" t="s">
        <v>7119</v>
      </c>
      <c r="C1372" s="78" t="s">
        <v>651</v>
      </c>
      <c r="D1372" s="77" t="s">
        <v>42</v>
      </c>
      <c r="E1372" s="77" t="s">
        <v>7117</v>
      </c>
      <c r="F1372" s="77" t="s">
        <v>889</v>
      </c>
      <c r="G1372" s="77" t="s">
        <v>12352</v>
      </c>
      <c r="H1372" s="77" t="s">
        <v>44</v>
      </c>
      <c r="I1372" s="77" t="s">
        <v>221</v>
      </c>
      <c r="J1372" s="77" t="s">
        <v>19</v>
      </c>
      <c r="K1372" s="78" t="s">
        <v>376</v>
      </c>
      <c r="L1372" s="77" t="s">
        <v>98</v>
      </c>
      <c r="M1372" s="74" t="s">
        <v>12474</v>
      </c>
      <c r="N1372" s="74" t="s">
        <v>13</v>
      </c>
      <c r="O1372" s="159"/>
      <c r="P1372" s="77"/>
      <c r="Q1372" s="77" t="s">
        <v>372</v>
      </c>
      <c r="R1372" s="77" t="s">
        <v>7118</v>
      </c>
      <c r="S1372" s="77" t="s">
        <v>651</v>
      </c>
      <c r="T1372" s="77" t="s">
        <v>9241</v>
      </c>
      <c r="U1372" s="77" t="s">
        <v>7120</v>
      </c>
      <c r="V1372" s="74" t="s">
        <v>819</v>
      </c>
      <c r="W1372" s="102" t="s">
        <v>78</v>
      </c>
      <c r="X1372" s="99"/>
      <c r="Y1372" s="102"/>
      <c r="Z1372" s="100"/>
      <c r="AA1372" s="99"/>
      <c r="AB1372" s="99"/>
      <c r="AC1372" s="100"/>
      <c r="AD1372" s="100" t="s">
        <v>7121</v>
      </c>
      <c r="AE1372" s="83"/>
      <c r="AF1372" s="54"/>
      <c r="AG1372" s="78" t="s">
        <v>12882</v>
      </c>
      <c r="AH1372" s="77" t="s">
        <v>222</v>
      </c>
      <c r="AI1372" s="77" t="s">
        <v>223</v>
      </c>
      <c r="AJ1372" s="77" t="s">
        <v>224</v>
      </c>
      <c r="AK1372" s="77" t="s">
        <v>2917</v>
      </c>
      <c r="AL1372" s="77" t="s">
        <v>2918</v>
      </c>
      <c r="AM1372" s="77" t="s">
        <v>227</v>
      </c>
      <c r="AN1372" s="77" t="s">
        <v>656</v>
      </c>
      <c r="AO1372" s="77" t="s">
        <v>6868</v>
      </c>
      <c r="AP1372" s="77" t="s">
        <v>6869</v>
      </c>
      <c r="AQ1372" s="77"/>
      <c r="AR1372" s="79">
        <f>COUNTIF('Jalon + top _horaire passage'!A:A,A1372)+IF(W1372&lt;&gt;"",COUNTIF('Jalon + top _horaire passage'!A:A,W1372),0)+IF(X1372&lt;&gt;"",COUNTIF('Jalon + top _horaire passage'!A:A,X1372),0)+IF(Y1372&lt;&gt;"",COUNTIF('Jalon + top _horaire passage'!A:A,Y1372),0)+IF(AA1372&lt;&gt;"",COUNTIF('Jalon + top _horaire passage'!A:A,AA1372),0)+IF(AB1372&lt;&gt;"",COUNTIF('Jalon + top _horaire passage'!A:A,AB1372),0)+IF(AD1372&lt;&gt;"",COUNTIF('Jalon + top _horaire passage'!A:A,AD1372),0)</f>
        <v>0</v>
      </c>
    </row>
    <row r="1373" spans="1:44" x14ac:dyDescent="0.3">
      <c r="A1373" s="77" t="s">
        <v>7123</v>
      </c>
      <c r="B1373" s="159" t="s">
        <v>7124</v>
      </c>
      <c r="C1373" s="78" t="s">
        <v>651</v>
      </c>
      <c r="D1373" s="77" t="s">
        <v>42</v>
      </c>
      <c r="E1373" s="77" t="s">
        <v>7122</v>
      </c>
      <c r="F1373" s="77" t="s">
        <v>889</v>
      </c>
      <c r="G1373" s="77" t="s">
        <v>12352</v>
      </c>
      <c r="H1373" s="77" t="s">
        <v>44</v>
      </c>
      <c r="I1373" s="77" t="s">
        <v>221</v>
      </c>
      <c r="J1373" s="77" t="s">
        <v>19</v>
      </c>
      <c r="K1373" s="78" t="s">
        <v>376</v>
      </c>
      <c r="L1373" s="77" t="s">
        <v>98</v>
      </c>
      <c r="M1373" s="74" t="s">
        <v>12474</v>
      </c>
      <c r="N1373" s="74" t="s">
        <v>13</v>
      </c>
      <c r="O1373" s="159"/>
      <c r="P1373" s="77"/>
      <c r="Q1373" s="77" t="s">
        <v>372</v>
      </c>
      <c r="R1373" s="77" t="s">
        <v>7123</v>
      </c>
      <c r="S1373" s="77" t="s">
        <v>651</v>
      </c>
      <c r="T1373" s="77" t="s">
        <v>9241</v>
      </c>
      <c r="U1373" s="77" t="s">
        <v>7125</v>
      </c>
      <c r="V1373" s="74" t="s">
        <v>819</v>
      </c>
      <c r="W1373" s="102" t="s">
        <v>78</v>
      </c>
      <c r="X1373" s="99"/>
      <c r="Y1373" s="102"/>
      <c r="Z1373" s="100"/>
      <c r="AA1373" s="99"/>
      <c r="AB1373" s="99"/>
      <c r="AC1373" s="100"/>
      <c r="AD1373" s="100" t="s">
        <v>7126</v>
      </c>
      <c r="AE1373" s="83"/>
      <c r="AF1373" s="54"/>
      <c r="AG1373" s="78" t="s">
        <v>12882</v>
      </c>
      <c r="AH1373" s="77" t="s">
        <v>222</v>
      </c>
      <c r="AI1373" s="77" t="s">
        <v>223</v>
      </c>
      <c r="AJ1373" s="77" t="s">
        <v>224</v>
      </c>
      <c r="AK1373" s="77" t="s">
        <v>2917</v>
      </c>
      <c r="AL1373" s="77" t="s">
        <v>2918</v>
      </c>
      <c r="AM1373" s="77" t="s">
        <v>227</v>
      </c>
      <c r="AN1373" s="77" t="s">
        <v>656</v>
      </c>
      <c r="AO1373" s="77" t="s">
        <v>6868</v>
      </c>
      <c r="AP1373" s="77" t="s">
        <v>6869</v>
      </c>
      <c r="AQ1373" s="77"/>
      <c r="AR1373" s="79">
        <f>COUNTIF('Jalon + top _horaire passage'!A:A,A1373)+IF(W1373&lt;&gt;"",COUNTIF('Jalon + top _horaire passage'!A:A,W1373),0)+IF(X1373&lt;&gt;"",COUNTIF('Jalon + top _horaire passage'!A:A,X1373),0)+IF(Y1373&lt;&gt;"",COUNTIF('Jalon + top _horaire passage'!A:A,Y1373),0)+IF(AA1373&lt;&gt;"",COUNTIF('Jalon + top _horaire passage'!A:A,AA1373),0)+IF(AB1373&lt;&gt;"",COUNTIF('Jalon + top _horaire passage'!A:A,AB1373),0)+IF(AD1373&lt;&gt;"",COUNTIF('Jalon + top _horaire passage'!A:A,AD1373),0)</f>
        <v>0</v>
      </c>
    </row>
    <row r="1374" spans="1:44" x14ac:dyDescent="0.3">
      <c r="A1374" s="77" t="s">
        <v>7128</v>
      </c>
      <c r="B1374" s="159" t="s">
        <v>7129</v>
      </c>
      <c r="C1374" s="78" t="s">
        <v>651</v>
      </c>
      <c r="D1374" s="77" t="s">
        <v>42</v>
      </c>
      <c r="E1374" s="77" t="s">
        <v>7127</v>
      </c>
      <c r="F1374" s="77" t="s">
        <v>889</v>
      </c>
      <c r="G1374" s="77" t="s">
        <v>12352</v>
      </c>
      <c r="H1374" s="77" t="s">
        <v>44</v>
      </c>
      <c r="I1374" s="77" t="s">
        <v>221</v>
      </c>
      <c r="J1374" s="77" t="s">
        <v>19</v>
      </c>
      <c r="K1374" s="78" t="s">
        <v>376</v>
      </c>
      <c r="L1374" s="77" t="s">
        <v>98</v>
      </c>
      <c r="M1374" s="74" t="s">
        <v>12474</v>
      </c>
      <c r="N1374" s="74" t="s">
        <v>13</v>
      </c>
      <c r="O1374" s="159"/>
      <c r="P1374" s="77" t="s">
        <v>7130</v>
      </c>
      <c r="Q1374" s="77" t="s">
        <v>372</v>
      </c>
      <c r="R1374" s="77" t="s">
        <v>7128</v>
      </c>
      <c r="S1374" s="77" t="s">
        <v>651</v>
      </c>
      <c r="T1374" s="77" t="s">
        <v>9241</v>
      </c>
      <c r="U1374" s="77" t="s">
        <v>7131</v>
      </c>
      <c r="V1374" s="74" t="s">
        <v>819</v>
      </c>
      <c r="W1374" s="102" t="s">
        <v>78</v>
      </c>
      <c r="X1374" s="99"/>
      <c r="Y1374" s="102"/>
      <c r="Z1374" s="100"/>
      <c r="AA1374" s="99"/>
      <c r="AB1374" s="99"/>
      <c r="AC1374" s="100"/>
      <c r="AD1374" s="100" t="s">
        <v>7132</v>
      </c>
      <c r="AE1374" s="83"/>
      <c r="AF1374" s="54"/>
      <c r="AG1374" s="78" t="s">
        <v>12882</v>
      </c>
      <c r="AH1374" s="77" t="s">
        <v>222</v>
      </c>
      <c r="AI1374" s="77" t="s">
        <v>223</v>
      </c>
      <c r="AJ1374" s="77" t="s">
        <v>224</v>
      </c>
      <c r="AK1374" s="77" t="s">
        <v>2917</v>
      </c>
      <c r="AL1374" s="77" t="s">
        <v>2918</v>
      </c>
      <c r="AM1374" s="77" t="s">
        <v>227</v>
      </c>
      <c r="AN1374" s="77" t="s">
        <v>656</v>
      </c>
      <c r="AO1374" s="77" t="s">
        <v>6868</v>
      </c>
      <c r="AP1374" s="77" t="s">
        <v>6869</v>
      </c>
      <c r="AQ1374" s="77"/>
      <c r="AR1374" s="79">
        <f>COUNTIF('Jalon + top _horaire passage'!A:A,A1374)+IF(W1374&lt;&gt;"",COUNTIF('Jalon + top _horaire passage'!A:A,W1374),0)+IF(X1374&lt;&gt;"",COUNTIF('Jalon + top _horaire passage'!A:A,X1374),0)+IF(Y1374&lt;&gt;"",COUNTIF('Jalon + top _horaire passage'!A:A,Y1374),0)+IF(AA1374&lt;&gt;"",COUNTIF('Jalon + top _horaire passage'!A:A,AA1374),0)+IF(AB1374&lt;&gt;"",COUNTIF('Jalon + top _horaire passage'!A:A,AB1374),0)+IF(AD1374&lt;&gt;"",COUNTIF('Jalon + top _horaire passage'!A:A,AD1374),0)</f>
        <v>0</v>
      </c>
    </row>
    <row r="1375" spans="1:44" x14ac:dyDescent="0.3">
      <c r="A1375" s="77" t="s">
        <v>7134</v>
      </c>
      <c r="B1375" s="159" t="s">
        <v>7135</v>
      </c>
      <c r="C1375" s="78" t="s">
        <v>651</v>
      </c>
      <c r="D1375" s="77" t="s">
        <v>42</v>
      </c>
      <c r="E1375" s="77" t="s">
        <v>7133</v>
      </c>
      <c r="F1375" s="77" t="s">
        <v>889</v>
      </c>
      <c r="G1375" s="77" t="s">
        <v>12352</v>
      </c>
      <c r="H1375" s="77" t="s">
        <v>44</v>
      </c>
      <c r="I1375" s="77" t="s">
        <v>221</v>
      </c>
      <c r="J1375" s="77" t="s">
        <v>19</v>
      </c>
      <c r="K1375" s="78" t="s">
        <v>376</v>
      </c>
      <c r="L1375" s="77" t="s">
        <v>98</v>
      </c>
      <c r="M1375" s="74" t="s">
        <v>12474</v>
      </c>
      <c r="N1375" s="74" t="s">
        <v>13</v>
      </c>
      <c r="O1375" s="159"/>
      <c r="P1375" s="77" t="s">
        <v>7136</v>
      </c>
      <c r="Q1375" s="77" t="s">
        <v>372</v>
      </c>
      <c r="R1375" s="77" t="s">
        <v>7134</v>
      </c>
      <c r="S1375" s="77" t="s">
        <v>651</v>
      </c>
      <c r="T1375" s="77" t="s">
        <v>9241</v>
      </c>
      <c r="U1375" s="77" t="s">
        <v>7137</v>
      </c>
      <c r="V1375" s="74" t="s">
        <v>819</v>
      </c>
      <c r="W1375" s="102" t="s">
        <v>78</v>
      </c>
      <c r="X1375" s="99"/>
      <c r="Y1375" s="102"/>
      <c r="Z1375" s="100"/>
      <c r="AA1375" s="99"/>
      <c r="AB1375" s="99"/>
      <c r="AC1375" s="100"/>
      <c r="AD1375" s="100" t="s">
        <v>7138</v>
      </c>
      <c r="AE1375" s="83"/>
      <c r="AF1375" s="54"/>
      <c r="AG1375" s="78" t="s">
        <v>12882</v>
      </c>
      <c r="AH1375" s="77" t="s">
        <v>222</v>
      </c>
      <c r="AI1375" s="77" t="s">
        <v>223</v>
      </c>
      <c r="AJ1375" s="77" t="s">
        <v>224</v>
      </c>
      <c r="AK1375" s="77" t="s">
        <v>2917</v>
      </c>
      <c r="AL1375" s="77" t="s">
        <v>2918</v>
      </c>
      <c r="AM1375" s="77" t="s">
        <v>227</v>
      </c>
      <c r="AN1375" s="77" t="s">
        <v>656</v>
      </c>
      <c r="AO1375" s="77" t="s">
        <v>6868</v>
      </c>
      <c r="AP1375" s="77" t="s">
        <v>6869</v>
      </c>
      <c r="AQ1375" s="77"/>
      <c r="AR1375" s="79">
        <f>COUNTIF('Jalon + top _horaire passage'!A:A,A1375)+IF(W1375&lt;&gt;"",COUNTIF('Jalon + top _horaire passage'!A:A,W1375),0)+IF(X1375&lt;&gt;"",COUNTIF('Jalon + top _horaire passage'!A:A,X1375),0)+IF(Y1375&lt;&gt;"",COUNTIF('Jalon + top _horaire passage'!A:A,Y1375),0)+IF(AA1375&lt;&gt;"",COUNTIF('Jalon + top _horaire passage'!A:A,AA1375),0)+IF(AB1375&lt;&gt;"",COUNTIF('Jalon + top _horaire passage'!A:A,AB1375),0)+IF(AD1375&lt;&gt;"",COUNTIF('Jalon + top _horaire passage'!A:A,AD1375),0)</f>
        <v>0</v>
      </c>
    </row>
    <row r="1376" spans="1:44" x14ac:dyDescent="0.3">
      <c r="A1376" s="77" t="s">
        <v>7140</v>
      </c>
      <c r="B1376" s="159" t="s">
        <v>7141</v>
      </c>
      <c r="C1376" s="78" t="s">
        <v>651</v>
      </c>
      <c r="D1376" s="77" t="s">
        <v>42</v>
      </c>
      <c r="E1376" s="77" t="s">
        <v>7139</v>
      </c>
      <c r="F1376" s="77" t="s">
        <v>889</v>
      </c>
      <c r="G1376" s="77" t="s">
        <v>12352</v>
      </c>
      <c r="H1376" s="77" t="s">
        <v>44</v>
      </c>
      <c r="I1376" s="77" t="s">
        <v>221</v>
      </c>
      <c r="J1376" s="77" t="s">
        <v>19</v>
      </c>
      <c r="K1376" s="78" t="s">
        <v>376</v>
      </c>
      <c r="L1376" s="77" t="s">
        <v>98</v>
      </c>
      <c r="M1376" s="74" t="s">
        <v>12474</v>
      </c>
      <c r="N1376" s="74" t="s">
        <v>13</v>
      </c>
      <c r="O1376" s="159"/>
      <c r="P1376" s="77" t="s">
        <v>7142</v>
      </c>
      <c r="Q1376" s="77" t="s">
        <v>372</v>
      </c>
      <c r="R1376" s="77" t="s">
        <v>7140</v>
      </c>
      <c r="S1376" s="77" t="s">
        <v>651</v>
      </c>
      <c r="T1376" s="77" t="s">
        <v>9241</v>
      </c>
      <c r="U1376" s="77" t="s">
        <v>7143</v>
      </c>
      <c r="V1376" s="74" t="s">
        <v>819</v>
      </c>
      <c r="W1376" s="102" t="s">
        <v>78</v>
      </c>
      <c r="X1376" s="99"/>
      <c r="Y1376" s="102"/>
      <c r="Z1376" s="100"/>
      <c r="AA1376" s="99"/>
      <c r="AB1376" s="99"/>
      <c r="AC1376" s="100"/>
      <c r="AD1376" s="100" t="s">
        <v>7144</v>
      </c>
      <c r="AE1376" s="83"/>
      <c r="AF1376" s="54"/>
      <c r="AG1376" s="78" t="s">
        <v>12882</v>
      </c>
      <c r="AH1376" s="77" t="s">
        <v>222</v>
      </c>
      <c r="AI1376" s="77" t="s">
        <v>223</v>
      </c>
      <c r="AJ1376" s="77" t="s">
        <v>224</v>
      </c>
      <c r="AK1376" s="77" t="s">
        <v>2917</v>
      </c>
      <c r="AL1376" s="77" t="s">
        <v>2918</v>
      </c>
      <c r="AM1376" s="77" t="s">
        <v>227</v>
      </c>
      <c r="AN1376" s="77" t="s">
        <v>656</v>
      </c>
      <c r="AO1376" s="77" t="s">
        <v>6868</v>
      </c>
      <c r="AP1376" s="77" t="s">
        <v>6869</v>
      </c>
      <c r="AQ1376" s="77"/>
      <c r="AR1376" s="79">
        <f>COUNTIF('Jalon + top _horaire passage'!A:A,A1376)+IF(W1376&lt;&gt;"",COUNTIF('Jalon + top _horaire passage'!A:A,W1376),0)+IF(X1376&lt;&gt;"",COUNTIF('Jalon + top _horaire passage'!A:A,X1376),0)+IF(Y1376&lt;&gt;"",COUNTIF('Jalon + top _horaire passage'!A:A,Y1376),0)+IF(AA1376&lt;&gt;"",COUNTIF('Jalon + top _horaire passage'!A:A,AA1376),0)+IF(AB1376&lt;&gt;"",COUNTIF('Jalon + top _horaire passage'!A:A,AB1376),0)+IF(AD1376&lt;&gt;"",COUNTIF('Jalon + top _horaire passage'!A:A,AD1376),0)</f>
        <v>0</v>
      </c>
    </row>
    <row r="1377" spans="1:44" x14ac:dyDescent="0.3">
      <c r="A1377" s="77" t="s">
        <v>7146</v>
      </c>
      <c r="B1377" s="159" t="s">
        <v>7147</v>
      </c>
      <c r="C1377" s="78" t="s">
        <v>651</v>
      </c>
      <c r="D1377" s="77" t="s">
        <v>42</v>
      </c>
      <c r="E1377" s="77" t="s">
        <v>7145</v>
      </c>
      <c r="F1377" s="77" t="s">
        <v>889</v>
      </c>
      <c r="G1377" s="77" t="s">
        <v>12352</v>
      </c>
      <c r="H1377" s="77" t="s">
        <v>44</v>
      </c>
      <c r="I1377" s="77" t="s">
        <v>221</v>
      </c>
      <c r="J1377" s="77" t="s">
        <v>19</v>
      </c>
      <c r="K1377" s="78" t="s">
        <v>376</v>
      </c>
      <c r="L1377" s="77" t="s">
        <v>98</v>
      </c>
      <c r="M1377" s="74" t="s">
        <v>12474</v>
      </c>
      <c r="N1377" s="74" t="s">
        <v>13</v>
      </c>
      <c r="O1377" s="159"/>
      <c r="P1377" s="77" t="s">
        <v>7148</v>
      </c>
      <c r="Q1377" s="77" t="s">
        <v>372</v>
      </c>
      <c r="R1377" s="77" t="s">
        <v>7146</v>
      </c>
      <c r="S1377" s="77" t="s">
        <v>651</v>
      </c>
      <c r="T1377" s="77" t="s">
        <v>9241</v>
      </c>
      <c r="U1377" s="77" t="s">
        <v>7149</v>
      </c>
      <c r="V1377" s="74" t="s">
        <v>819</v>
      </c>
      <c r="W1377" s="102" t="s">
        <v>78</v>
      </c>
      <c r="X1377" s="99"/>
      <c r="Y1377" s="102"/>
      <c r="Z1377" s="100"/>
      <c r="AA1377" s="99"/>
      <c r="AB1377" s="99"/>
      <c r="AC1377" s="100"/>
      <c r="AD1377" s="100" t="s">
        <v>7150</v>
      </c>
      <c r="AE1377" s="83"/>
      <c r="AF1377" s="54"/>
      <c r="AG1377" s="78" t="s">
        <v>12882</v>
      </c>
      <c r="AH1377" s="77" t="s">
        <v>222</v>
      </c>
      <c r="AI1377" s="77" t="s">
        <v>223</v>
      </c>
      <c r="AJ1377" s="77" t="s">
        <v>224</v>
      </c>
      <c r="AK1377" s="77" t="s">
        <v>2917</v>
      </c>
      <c r="AL1377" s="77" t="s">
        <v>2918</v>
      </c>
      <c r="AM1377" s="77" t="s">
        <v>227</v>
      </c>
      <c r="AN1377" s="77" t="s">
        <v>656</v>
      </c>
      <c r="AO1377" s="77" t="s">
        <v>6868</v>
      </c>
      <c r="AP1377" s="77" t="s">
        <v>6869</v>
      </c>
      <c r="AQ1377" s="77"/>
      <c r="AR1377" s="79">
        <f>COUNTIF('Jalon + top _horaire passage'!A:A,A1377)+IF(W1377&lt;&gt;"",COUNTIF('Jalon + top _horaire passage'!A:A,W1377),0)+IF(X1377&lt;&gt;"",COUNTIF('Jalon + top _horaire passage'!A:A,X1377),0)+IF(Y1377&lt;&gt;"",COUNTIF('Jalon + top _horaire passage'!A:A,Y1377),0)+IF(AA1377&lt;&gt;"",COUNTIF('Jalon + top _horaire passage'!A:A,AA1377),0)+IF(AB1377&lt;&gt;"",COUNTIF('Jalon + top _horaire passage'!A:A,AB1377),0)+IF(AD1377&lt;&gt;"",COUNTIF('Jalon + top _horaire passage'!A:A,AD1377),0)</f>
        <v>0</v>
      </c>
    </row>
    <row r="1378" spans="1:44" x14ac:dyDescent="0.3">
      <c r="A1378" s="77" t="s">
        <v>7152</v>
      </c>
      <c r="B1378" s="159" t="s">
        <v>7153</v>
      </c>
      <c r="C1378" s="78" t="s">
        <v>651</v>
      </c>
      <c r="D1378" s="77" t="s">
        <v>42</v>
      </c>
      <c r="E1378" s="77" t="s">
        <v>7151</v>
      </c>
      <c r="F1378" s="77" t="s">
        <v>889</v>
      </c>
      <c r="G1378" s="77" t="s">
        <v>12352</v>
      </c>
      <c r="H1378" s="77" t="s">
        <v>44</v>
      </c>
      <c r="I1378" s="77" t="s">
        <v>221</v>
      </c>
      <c r="J1378" s="77" t="s">
        <v>19</v>
      </c>
      <c r="K1378" s="78" t="s">
        <v>376</v>
      </c>
      <c r="L1378" s="77" t="s">
        <v>98</v>
      </c>
      <c r="M1378" s="74" t="s">
        <v>12474</v>
      </c>
      <c r="N1378" s="74" t="s">
        <v>13</v>
      </c>
      <c r="O1378" s="159"/>
      <c r="P1378" s="77"/>
      <c r="Q1378" s="77" t="s">
        <v>372</v>
      </c>
      <c r="R1378" s="77" t="s">
        <v>7152</v>
      </c>
      <c r="S1378" s="77" t="s">
        <v>651</v>
      </c>
      <c r="T1378" s="77" t="s">
        <v>9241</v>
      </c>
      <c r="U1378" s="77" t="s">
        <v>7154</v>
      </c>
      <c r="V1378" s="74" t="s">
        <v>819</v>
      </c>
      <c r="W1378" s="102" t="s">
        <v>78</v>
      </c>
      <c r="X1378" s="99"/>
      <c r="Y1378" s="102"/>
      <c r="Z1378" s="100"/>
      <c r="AA1378" s="99"/>
      <c r="AB1378" s="99"/>
      <c r="AC1378" s="100"/>
      <c r="AD1378" s="100" t="s">
        <v>7155</v>
      </c>
      <c r="AE1378" s="83"/>
      <c r="AF1378" s="54"/>
      <c r="AG1378" s="78" t="s">
        <v>12882</v>
      </c>
      <c r="AH1378" s="77" t="s">
        <v>222</v>
      </c>
      <c r="AI1378" s="77" t="s">
        <v>223</v>
      </c>
      <c r="AJ1378" s="77" t="s">
        <v>224</v>
      </c>
      <c r="AK1378" s="77" t="s">
        <v>2917</v>
      </c>
      <c r="AL1378" s="77" t="s">
        <v>2918</v>
      </c>
      <c r="AM1378" s="77" t="s">
        <v>227</v>
      </c>
      <c r="AN1378" s="77" t="s">
        <v>656</v>
      </c>
      <c r="AO1378" s="77" t="s">
        <v>6868</v>
      </c>
      <c r="AP1378" s="77" t="s">
        <v>6869</v>
      </c>
      <c r="AQ1378" s="77"/>
      <c r="AR1378" s="79">
        <f>COUNTIF('Jalon + top _horaire passage'!A:A,A1378)+IF(W1378&lt;&gt;"",COUNTIF('Jalon + top _horaire passage'!A:A,W1378),0)+IF(X1378&lt;&gt;"",COUNTIF('Jalon + top _horaire passage'!A:A,X1378),0)+IF(Y1378&lt;&gt;"",COUNTIF('Jalon + top _horaire passage'!A:A,Y1378),0)+IF(AA1378&lt;&gt;"",COUNTIF('Jalon + top _horaire passage'!A:A,AA1378),0)+IF(AB1378&lt;&gt;"",COUNTIF('Jalon + top _horaire passage'!A:A,AB1378),0)+IF(AD1378&lt;&gt;"",COUNTIF('Jalon + top _horaire passage'!A:A,AD1378),0)</f>
        <v>0</v>
      </c>
    </row>
    <row r="1379" spans="1:44" x14ac:dyDescent="0.3">
      <c r="A1379" s="77" t="s">
        <v>7157</v>
      </c>
      <c r="B1379" s="159" t="s">
        <v>7158</v>
      </c>
      <c r="C1379" s="78" t="s">
        <v>651</v>
      </c>
      <c r="D1379" s="77" t="s">
        <v>42</v>
      </c>
      <c r="E1379" s="77" t="s">
        <v>7156</v>
      </c>
      <c r="F1379" s="77" t="s">
        <v>889</v>
      </c>
      <c r="G1379" s="77" t="s">
        <v>12352</v>
      </c>
      <c r="H1379" s="77" t="s">
        <v>44</v>
      </c>
      <c r="I1379" s="77" t="s">
        <v>221</v>
      </c>
      <c r="J1379" s="77" t="s">
        <v>19</v>
      </c>
      <c r="K1379" s="78" t="s">
        <v>376</v>
      </c>
      <c r="L1379" s="77" t="s">
        <v>98</v>
      </c>
      <c r="M1379" s="74" t="s">
        <v>12474</v>
      </c>
      <c r="N1379" s="74" t="s">
        <v>13</v>
      </c>
      <c r="O1379" s="159"/>
      <c r="P1379" s="77"/>
      <c r="Q1379" s="77" t="s">
        <v>372</v>
      </c>
      <c r="R1379" s="77" t="s">
        <v>7157</v>
      </c>
      <c r="S1379" s="77" t="s">
        <v>651</v>
      </c>
      <c r="T1379" s="77" t="s">
        <v>9241</v>
      </c>
      <c r="U1379" s="77" t="s">
        <v>7159</v>
      </c>
      <c r="V1379" s="74" t="s">
        <v>819</v>
      </c>
      <c r="W1379" s="102" t="s">
        <v>78</v>
      </c>
      <c r="X1379" s="99"/>
      <c r="Y1379" s="102"/>
      <c r="Z1379" s="100"/>
      <c r="AA1379" s="99"/>
      <c r="AB1379" s="99"/>
      <c r="AC1379" s="100"/>
      <c r="AD1379" s="100" t="s">
        <v>7160</v>
      </c>
      <c r="AE1379" s="83"/>
      <c r="AF1379" s="54"/>
      <c r="AG1379" s="78" t="s">
        <v>12882</v>
      </c>
      <c r="AH1379" s="77" t="s">
        <v>222</v>
      </c>
      <c r="AI1379" s="77" t="s">
        <v>223</v>
      </c>
      <c r="AJ1379" s="77" t="s">
        <v>224</v>
      </c>
      <c r="AK1379" s="77" t="s">
        <v>2917</v>
      </c>
      <c r="AL1379" s="77" t="s">
        <v>2918</v>
      </c>
      <c r="AM1379" s="77" t="s">
        <v>227</v>
      </c>
      <c r="AN1379" s="77" t="s">
        <v>656</v>
      </c>
      <c r="AO1379" s="77" t="s">
        <v>6868</v>
      </c>
      <c r="AP1379" s="77" t="s">
        <v>6869</v>
      </c>
      <c r="AQ1379" s="77"/>
      <c r="AR1379" s="79">
        <f>COUNTIF('Jalon + top _horaire passage'!A:A,A1379)+IF(W1379&lt;&gt;"",COUNTIF('Jalon + top _horaire passage'!A:A,W1379),0)+IF(X1379&lt;&gt;"",COUNTIF('Jalon + top _horaire passage'!A:A,X1379),0)+IF(Y1379&lt;&gt;"",COUNTIF('Jalon + top _horaire passage'!A:A,Y1379),0)+IF(AA1379&lt;&gt;"",COUNTIF('Jalon + top _horaire passage'!A:A,AA1379),0)+IF(AB1379&lt;&gt;"",COUNTIF('Jalon + top _horaire passage'!A:A,AB1379),0)+IF(AD1379&lt;&gt;"",COUNTIF('Jalon + top _horaire passage'!A:A,AD1379),0)</f>
        <v>0</v>
      </c>
    </row>
    <row r="1380" spans="1:44" x14ac:dyDescent="0.3">
      <c r="A1380" s="77" t="s">
        <v>7162</v>
      </c>
      <c r="B1380" s="159" t="s">
        <v>7163</v>
      </c>
      <c r="C1380" s="78" t="s">
        <v>651</v>
      </c>
      <c r="D1380" s="77" t="s">
        <v>42</v>
      </c>
      <c r="E1380" s="77" t="s">
        <v>7161</v>
      </c>
      <c r="F1380" s="77" t="s">
        <v>889</v>
      </c>
      <c r="G1380" s="77" t="s">
        <v>12352</v>
      </c>
      <c r="H1380" s="77" t="s">
        <v>44</v>
      </c>
      <c r="I1380" s="77" t="s">
        <v>221</v>
      </c>
      <c r="J1380" s="77" t="s">
        <v>19</v>
      </c>
      <c r="K1380" s="78" t="s">
        <v>376</v>
      </c>
      <c r="L1380" s="77" t="s">
        <v>98</v>
      </c>
      <c r="M1380" s="74" t="s">
        <v>12474</v>
      </c>
      <c r="N1380" s="74" t="s">
        <v>13</v>
      </c>
      <c r="O1380" s="159"/>
      <c r="P1380" s="77"/>
      <c r="Q1380" s="77" t="s">
        <v>372</v>
      </c>
      <c r="R1380" s="77" t="s">
        <v>7162</v>
      </c>
      <c r="S1380" s="77" t="s">
        <v>651</v>
      </c>
      <c r="T1380" s="77" t="s">
        <v>9241</v>
      </c>
      <c r="U1380" s="77" t="s">
        <v>7164</v>
      </c>
      <c r="V1380" s="74" t="s">
        <v>819</v>
      </c>
      <c r="W1380" s="102" t="s">
        <v>78</v>
      </c>
      <c r="X1380" s="99"/>
      <c r="Y1380" s="102"/>
      <c r="Z1380" s="100"/>
      <c r="AA1380" s="99"/>
      <c r="AB1380" s="99"/>
      <c r="AC1380" s="100"/>
      <c r="AD1380" s="100" t="s">
        <v>7165</v>
      </c>
      <c r="AE1380" s="83"/>
      <c r="AF1380" s="54"/>
      <c r="AG1380" s="78" t="s">
        <v>12882</v>
      </c>
      <c r="AH1380" s="77" t="s">
        <v>222</v>
      </c>
      <c r="AI1380" s="77" t="s">
        <v>223</v>
      </c>
      <c r="AJ1380" s="77" t="s">
        <v>224</v>
      </c>
      <c r="AK1380" s="77" t="s">
        <v>2917</v>
      </c>
      <c r="AL1380" s="77" t="s">
        <v>2918</v>
      </c>
      <c r="AM1380" s="77" t="s">
        <v>227</v>
      </c>
      <c r="AN1380" s="77" t="s">
        <v>656</v>
      </c>
      <c r="AO1380" s="77" t="s">
        <v>6868</v>
      </c>
      <c r="AP1380" s="77" t="s">
        <v>6869</v>
      </c>
      <c r="AQ1380" s="77"/>
      <c r="AR1380" s="79">
        <f>COUNTIF('Jalon + top _horaire passage'!A:A,A1380)+IF(W1380&lt;&gt;"",COUNTIF('Jalon + top _horaire passage'!A:A,W1380),0)+IF(X1380&lt;&gt;"",COUNTIF('Jalon + top _horaire passage'!A:A,X1380),0)+IF(Y1380&lt;&gt;"",COUNTIF('Jalon + top _horaire passage'!A:A,Y1380),0)+IF(AA1380&lt;&gt;"",COUNTIF('Jalon + top _horaire passage'!A:A,AA1380),0)+IF(AB1380&lt;&gt;"",COUNTIF('Jalon + top _horaire passage'!A:A,AB1380),0)+IF(AD1380&lt;&gt;"",COUNTIF('Jalon + top _horaire passage'!A:A,AD1380),0)</f>
        <v>0</v>
      </c>
    </row>
    <row r="1381" spans="1:44" x14ac:dyDescent="0.3">
      <c r="A1381" s="77" t="s">
        <v>7167</v>
      </c>
      <c r="B1381" s="159" t="s">
        <v>7168</v>
      </c>
      <c r="C1381" s="78" t="s">
        <v>651</v>
      </c>
      <c r="D1381" s="77" t="s">
        <v>42</v>
      </c>
      <c r="E1381" s="77" t="s">
        <v>7166</v>
      </c>
      <c r="F1381" s="77" t="s">
        <v>889</v>
      </c>
      <c r="G1381" s="77" t="s">
        <v>12352</v>
      </c>
      <c r="H1381" s="77" t="s">
        <v>44</v>
      </c>
      <c r="I1381" s="77" t="s">
        <v>221</v>
      </c>
      <c r="J1381" s="77" t="s">
        <v>19</v>
      </c>
      <c r="K1381" s="78" t="s">
        <v>376</v>
      </c>
      <c r="L1381" s="77" t="s">
        <v>98</v>
      </c>
      <c r="M1381" s="74" t="s">
        <v>12474</v>
      </c>
      <c r="N1381" s="74" t="s">
        <v>13</v>
      </c>
      <c r="O1381" s="159"/>
      <c r="P1381" s="77"/>
      <c r="Q1381" s="77" t="s">
        <v>372</v>
      </c>
      <c r="R1381" s="77" t="s">
        <v>7167</v>
      </c>
      <c r="S1381" s="77" t="s">
        <v>651</v>
      </c>
      <c r="T1381" s="77" t="s">
        <v>9241</v>
      </c>
      <c r="U1381" s="77" t="s">
        <v>7169</v>
      </c>
      <c r="V1381" s="74" t="s">
        <v>819</v>
      </c>
      <c r="W1381" s="102" t="s">
        <v>78</v>
      </c>
      <c r="X1381" s="99"/>
      <c r="Y1381" s="102"/>
      <c r="Z1381" s="100"/>
      <c r="AA1381" s="99"/>
      <c r="AB1381" s="99"/>
      <c r="AC1381" s="100"/>
      <c r="AD1381" s="100" t="s">
        <v>7170</v>
      </c>
      <c r="AE1381" s="83"/>
      <c r="AF1381" s="54"/>
      <c r="AG1381" s="78" t="s">
        <v>12882</v>
      </c>
      <c r="AH1381" s="77" t="s">
        <v>222</v>
      </c>
      <c r="AI1381" s="77" t="s">
        <v>223</v>
      </c>
      <c r="AJ1381" s="77" t="s">
        <v>224</v>
      </c>
      <c r="AK1381" s="77" t="s">
        <v>2917</v>
      </c>
      <c r="AL1381" s="77" t="s">
        <v>2918</v>
      </c>
      <c r="AM1381" s="77" t="s">
        <v>227</v>
      </c>
      <c r="AN1381" s="77" t="s">
        <v>656</v>
      </c>
      <c r="AO1381" s="77" t="s">
        <v>6868</v>
      </c>
      <c r="AP1381" s="77" t="s">
        <v>6869</v>
      </c>
      <c r="AQ1381" s="77"/>
      <c r="AR1381" s="79">
        <f>COUNTIF('Jalon + top _horaire passage'!A:A,A1381)+IF(W1381&lt;&gt;"",COUNTIF('Jalon + top _horaire passage'!A:A,W1381),0)+IF(X1381&lt;&gt;"",COUNTIF('Jalon + top _horaire passage'!A:A,X1381),0)+IF(Y1381&lt;&gt;"",COUNTIF('Jalon + top _horaire passage'!A:A,Y1381),0)+IF(AA1381&lt;&gt;"",COUNTIF('Jalon + top _horaire passage'!A:A,AA1381),0)+IF(AB1381&lt;&gt;"",COUNTIF('Jalon + top _horaire passage'!A:A,AB1381),0)+IF(AD1381&lt;&gt;"",COUNTIF('Jalon + top _horaire passage'!A:A,AD1381),0)</f>
        <v>0</v>
      </c>
    </row>
    <row r="1382" spans="1:44" x14ac:dyDescent="0.3">
      <c r="A1382" s="77" t="s">
        <v>7172</v>
      </c>
      <c r="B1382" s="159" t="s">
        <v>7173</v>
      </c>
      <c r="C1382" s="78" t="s">
        <v>651</v>
      </c>
      <c r="D1382" s="77" t="s">
        <v>42</v>
      </c>
      <c r="E1382" s="77" t="s">
        <v>7171</v>
      </c>
      <c r="F1382" s="77" t="s">
        <v>889</v>
      </c>
      <c r="G1382" s="77" t="s">
        <v>12352</v>
      </c>
      <c r="H1382" s="77" t="s">
        <v>44</v>
      </c>
      <c r="I1382" s="77" t="s">
        <v>221</v>
      </c>
      <c r="J1382" s="77" t="s">
        <v>19</v>
      </c>
      <c r="K1382" s="78" t="s">
        <v>376</v>
      </c>
      <c r="L1382" s="77" t="s">
        <v>98</v>
      </c>
      <c r="M1382" s="74" t="s">
        <v>12474</v>
      </c>
      <c r="N1382" s="74" t="s">
        <v>13</v>
      </c>
      <c r="O1382" s="159"/>
      <c r="P1382" s="77"/>
      <c r="Q1382" s="77" t="s">
        <v>372</v>
      </c>
      <c r="R1382" s="77" t="s">
        <v>7172</v>
      </c>
      <c r="S1382" s="77" t="s">
        <v>651</v>
      </c>
      <c r="T1382" s="77" t="s">
        <v>9241</v>
      </c>
      <c r="U1382" s="77" t="s">
        <v>7174</v>
      </c>
      <c r="V1382" s="74" t="s">
        <v>819</v>
      </c>
      <c r="W1382" s="102" t="s">
        <v>78</v>
      </c>
      <c r="X1382" s="99"/>
      <c r="Y1382" s="102"/>
      <c r="Z1382" s="100"/>
      <c r="AA1382" s="99"/>
      <c r="AB1382" s="99"/>
      <c r="AC1382" s="100"/>
      <c r="AD1382" s="100" t="s">
        <v>7175</v>
      </c>
      <c r="AE1382" s="83"/>
      <c r="AF1382" s="54"/>
      <c r="AG1382" s="78" t="s">
        <v>12882</v>
      </c>
      <c r="AH1382" s="77" t="s">
        <v>222</v>
      </c>
      <c r="AI1382" s="77" t="s">
        <v>223</v>
      </c>
      <c r="AJ1382" s="77" t="s">
        <v>224</v>
      </c>
      <c r="AK1382" s="77" t="s">
        <v>2917</v>
      </c>
      <c r="AL1382" s="77" t="s">
        <v>2918</v>
      </c>
      <c r="AM1382" s="77" t="s">
        <v>227</v>
      </c>
      <c r="AN1382" s="77" t="s">
        <v>656</v>
      </c>
      <c r="AO1382" s="77" t="s">
        <v>6868</v>
      </c>
      <c r="AP1382" s="77" t="s">
        <v>6869</v>
      </c>
      <c r="AQ1382" s="77"/>
      <c r="AR1382" s="79">
        <f>COUNTIF('Jalon + top _horaire passage'!A:A,A1382)+IF(W1382&lt;&gt;"",COUNTIF('Jalon + top _horaire passage'!A:A,W1382),0)+IF(X1382&lt;&gt;"",COUNTIF('Jalon + top _horaire passage'!A:A,X1382),0)+IF(Y1382&lt;&gt;"",COUNTIF('Jalon + top _horaire passage'!A:A,Y1382),0)+IF(AA1382&lt;&gt;"",COUNTIF('Jalon + top _horaire passage'!A:A,AA1382),0)+IF(AB1382&lt;&gt;"",COUNTIF('Jalon + top _horaire passage'!A:A,AB1382),0)+IF(AD1382&lt;&gt;"",COUNTIF('Jalon + top _horaire passage'!A:A,AD1382),0)</f>
        <v>0</v>
      </c>
    </row>
    <row r="1383" spans="1:44" x14ac:dyDescent="0.3">
      <c r="A1383" s="77" t="s">
        <v>7177</v>
      </c>
      <c r="B1383" s="159" t="s">
        <v>7178</v>
      </c>
      <c r="C1383" s="78" t="s">
        <v>651</v>
      </c>
      <c r="D1383" s="77" t="s">
        <v>42</v>
      </c>
      <c r="E1383" s="77" t="s">
        <v>7176</v>
      </c>
      <c r="F1383" s="77" t="s">
        <v>889</v>
      </c>
      <c r="G1383" s="77" t="s">
        <v>12352</v>
      </c>
      <c r="H1383" s="77" t="s">
        <v>44</v>
      </c>
      <c r="I1383" s="77" t="s">
        <v>221</v>
      </c>
      <c r="J1383" s="77" t="s">
        <v>19</v>
      </c>
      <c r="K1383" s="78" t="s">
        <v>376</v>
      </c>
      <c r="L1383" s="77" t="s">
        <v>98</v>
      </c>
      <c r="M1383" s="74" t="s">
        <v>12474</v>
      </c>
      <c r="N1383" s="74" t="s">
        <v>13</v>
      </c>
      <c r="O1383" s="159"/>
      <c r="P1383" s="77"/>
      <c r="Q1383" s="77" t="s">
        <v>372</v>
      </c>
      <c r="R1383" s="77" t="s">
        <v>7177</v>
      </c>
      <c r="S1383" s="77" t="s">
        <v>651</v>
      </c>
      <c r="T1383" s="77" t="s">
        <v>9241</v>
      </c>
      <c r="U1383" s="77" t="s">
        <v>7179</v>
      </c>
      <c r="V1383" s="74" t="s">
        <v>819</v>
      </c>
      <c r="W1383" s="102" t="s">
        <v>78</v>
      </c>
      <c r="X1383" s="99"/>
      <c r="Y1383" s="102"/>
      <c r="Z1383" s="100"/>
      <c r="AA1383" s="99"/>
      <c r="AB1383" s="99"/>
      <c r="AC1383" s="100"/>
      <c r="AD1383" s="100" t="s">
        <v>7180</v>
      </c>
      <c r="AE1383" s="83"/>
      <c r="AF1383" s="54"/>
      <c r="AG1383" s="78" t="s">
        <v>12882</v>
      </c>
      <c r="AH1383" s="77" t="s">
        <v>222</v>
      </c>
      <c r="AI1383" s="77" t="s">
        <v>223</v>
      </c>
      <c r="AJ1383" s="77" t="s">
        <v>224</v>
      </c>
      <c r="AK1383" s="77" t="s">
        <v>2917</v>
      </c>
      <c r="AL1383" s="77" t="s">
        <v>2918</v>
      </c>
      <c r="AM1383" s="77" t="s">
        <v>227</v>
      </c>
      <c r="AN1383" s="77" t="s">
        <v>656</v>
      </c>
      <c r="AO1383" s="77" t="s">
        <v>6868</v>
      </c>
      <c r="AP1383" s="77" t="s">
        <v>6869</v>
      </c>
      <c r="AQ1383" s="77"/>
      <c r="AR1383" s="79">
        <f>COUNTIF('Jalon + top _horaire passage'!A:A,A1383)+IF(W1383&lt;&gt;"",COUNTIF('Jalon + top _horaire passage'!A:A,W1383),0)+IF(X1383&lt;&gt;"",COUNTIF('Jalon + top _horaire passage'!A:A,X1383),0)+IF(Y1383&lt;&gt;"",COUNTIF('Jalon + top _horaire passage'!A:A,Y1383),0)+IF(AA1383&lt;&gt;"",COUNTIF('Jalon + top _horaire passage'!A:A,AA1383),0)+IF(AB1383&lt;&gt;"",COUNTIF('Jalon + top _horaire passage'!A:A,AB1383),0)+IF(AD1383&lt;&gt;"",COUNTIF('Jalon + top _horaire passage'!A:A,AD1383),0)</f>
        <v>0</v>
      </c>
    </row>
    <row r="1384" spans="1:44" x14ac:dyDescent="0.3">
      <c r="A1384" s="77" t="s">
        <v>7182</v>
      </c>
      <c r="B1384" s="159" t="s">
        <v>7183</v>
      </c>
      <c r="C1384" s="78" t="s">
        <v>651</v>
      </c>
      <c r="D1384" s="77" t="s">
        <v>42</v>
      </c>
      <c r="E1384" s="77" t="s">
        <v>7181</v>
      </c>
      <c r="F1384" s="77" t="s">
        <v>889</v>
      </c>
      <c r="G1384" s="77" t="s">
        <v>12352</v>
      </c>
      <c r="H1384" s="77" t="s">
        <v>44</v>
      </c>
      <c r="I1384" s="77" t="s">
        <v>221</v>
      </c>
      <c r="J1384" s="77" t="s">
        <v>19</v>
      </c>
      <c r="K1384" s="78" t="s">
        <v>376</v>
      </c>
      <c r="L1384" s="77" t="s">
        <v>98</v>
      </c>
      <c r="M1384" s="74" t="s">
        <v>12474</v>
      </c>
      <c r="N1384" s="74" t="s">
        <v>13</v>
      </c>
      <c r="O1384" s="159"/>
      <c r="P1384" s="77"/>
      <c r="Q1384" s="77" t="s">
        <v>372</v>
      </c>
      <c r="R1384" s="77" t="s">
        <v>7182</v>
      </c>
      <c r="S1384" s="77" t="s">
        <v>651</v>
      </c>
      <c r="T1384" s="77" t="s">
        <v>9241</v>
      </c>
      <c r="U1384" s="77" t="s">
        <v>7184</v>
      </c>
      <c r="V1384" s="74" t="s">
        <v>819</v>
      </c>
      <c r="W1384" s="102" t="s">
        <v>78</v>
      </c>
      <c r="X1384" s="99"/>
      <c r="Y1384" s="102"/>
      <c r="Z1384" s="100"/>
      <c r="AA1384" s="99"/>
      <c r="AB1384" s="99"/>
      <c r="AC1384" s="100"/>
      <c r="AD1384" s="100" t="s">
        <v>7185</v>
      </c>
      <c r="AE1384" s="83"/>
      <c r="AF1384" s="54"/>
      <c r="AG1384" s="78" t="s">
        <v>12882</v>
      </c>
      <c r="AH1384" s="77" t="s">
        <v>222</v>
      </c>
      <c r="AI1384" s="77" t="s">
        <v>223</v>
      </c>
      <c r="AJ1384" s="77" t="s">
        <v>224</v>
      </c>
      <c r="AK1384" s="77" t="s">
        <v>2917</v>
      </c>
      <c r="AL1384" s="77" t="s">
        <v>2918</v>
      </c>
      <c r="AM1384" s="77" t="s">
        <v>227</v>
      </c>
      <c r="AN1384" s="77" t="s">
        <v>656</v>
      </c>
      <c r="AO1384" s="77" t="s">
        <v>6868</v>
      </c>
      <c r="AP1384" s="77" t="s">
        <v>6869</v>
      </c>
      <c r="AQ1384" s="77"/>
      <c r="AR1384" s="79">
        <f>COUNTIF('Jalon + top _horaire passage'!A:A,A1384)+IF(W1384&lt;&gt;"",COUNTIF('Jalon + top _horaire passage'!A:A,W1384),0)+IF(X1384&lt;&gt;"",COUNTIF('Jalon + top _horaire passage'!A:A,X1384),0)+IF(Y1384&lt;&gt;"",COUNTIF('Jalon + top _horaire passage'!A:A,Y1384),0)+IF(AA1384&lt;&gt;"",COUNTIF('Jalon + top _horaire passage'!A:A,AA1384),0)+IF(AB1384&lt;&gt;"",COUNTIF('Jalon + top _horaire passage'!A:A,AB1384),0)+IF(AD1384&lt;&gt;"",COUNTIF('Jalon + top _horaire passage'!A:A,AD1384),0)</f>
        <v>0</v>
      </c>
    </row>
    <row r="1385" spans="1:44" x14ac:dyDescent="0.3">
      <c r="A1385" s="77" t="s">
        <v>7187</v>
      </c>
      <c r="B1385" s="159" t="s">
        <v>7188</v>
      </c>
      <c r="C1385" s="78" t="s">
        <v>651</v>
      </c>
      <c r="D1385" s="77" t="s">
        <v>42</v>
      </c>
      <c r="E1385" s="77" t="s">
        <v>7186</v>
      </c>
      <c r="F1385" s="77" t="s">
        <v>889</v>
      </c>
      <c r="G1385" s="77" t="s">
        <v>12352</v>
      </c>
      <c r="H1385" s="77" t="s">
        <v>44</v>
      </c>
      <c r="I1385" s="77" t="s">
        <v>221</v>
      </c>
      <c r="J1385" s="77" t="s">
        <v>19</v>
      </c>
      <c r="K1385" s="78" t="s">
        <v>376</v>
      </c>
      <c r="L1385" s="77" t="s">
        <v>98</v>
      </c>
      <c r="M1385" s="74" t="s">
        <v>12474</v>
      </c>
      <c r="N1385" s="74" t="s">
        <v>13</v>
      </c>
      <c r="O1385" s="159"/>
      <c r="P1385" s="77" t="s">
        <v>7189</v>
      </c>
      <c r="Q1385" s="77" t="s">
        <v>372</v>
      </c>
      <c r="R1385" s="77" t="s">
        <v>7187</v>
      </c>
      <c r="S1385" s="77" t="s">
        <v>651</v>
      </c>
      <c r="T1385" s="77" t="s">
        <v>9241</v>
      </c>
      <c r="U1385" s="77" t="s">
        <v>7190</v>
      </c>
      <c r="V1385" s="74" t="s">
        <v>819</v>
      </c>
      <c r="W1385" s="102" t="s">
        <v>78</v>
      </c>
      <c r="X1385" s="99"/>
      <c r="Y1385" s="102"/>
      <c r="Z1385" s="100"/>
      <c r="AA1385" s="99"/>
      <c r="AB1385" s="99"/>
      <c r="AC1385" s="100"/>
      <c r="AD1385" s="100" t="s">
        <v>7191</v>
      </c>
      <c r="AE1385" s="83"/>
      <c r="AF1385" s="54"/>
      <c r="AG1385" s="78" t="s">
        <v>12882</v>
      </c>
      <c r="AH1385" s="77" t="s">
        <v>222</v>
      </c>
      <c r="AI1385" s="77" t="s">
        <v>223</v>
      </c>
      <c r="AJ1385" s="77" t="s">
        <v>224</v>
      </c>
      <c r="AK1385" s="77" t="s">
        <v>2917</v>
      </c>
      <c r="AL1385" s="77" t="s">
        <v>2918</v>
      </c>
      <c r="AM1385" s="77" t="s">
        <v>227</v>
      </c>
      <c r="AN1385" s="77" t="s">
        <v>656</v>
      </c>
      <c r="AO1385" s="77" t="s">
        <v>6868</v>
      </c>
      <c r="AP1385" s="77" t="s">
        <v>6869</v>
      </c>
      <c r="AQ1385" s="77"/>
      <c r="AR1385" s="79">
        <f>COUNTIF('Jalon + top _horaire passage'!A:A,A1385)+IF(W1385&lt;&gt;"",COUNTIF('Jalon + top _horaire passage'!A:A,W1385),0)+IF(X1385&lt;&gt;"",COUNTIF('Jalon + top _horaire passage'!A:A,X1385),0)+IF(Y1385&lt;&gt;"",COUNTIF('Jalon + top _horaire passage'!A:A,Y1385),0)+IF(AA1385&lt;&gt;"",COUNTIF('Jalon + top _horaire passage'!A:A,AA1385),0)+IF(AB1385&lt;&gt;"",COUNTIF('Jalon + top _horaire passage'!A:A,AB1385),0)+IF(AD1385&lt;&gt;"",COUNTIF('Jalon + top _horaire passage'!A:A,AD1385),0)</f>
        <v>0</v>
      </c>
    </row>
    <row r="1386" spans="1:44" x14ac:dyDescent="0.3">
      <c r="A1386" s="77" t="s">
        <v>7193</v>
      </c>
      <c r="B1386" s="159" t="s">
        <v>7194</v>
      </c>
      <c r="C1386" s="78" t="s">
        <v>651</v>
      </c>
      <c r="D1386" s="77" t="s">
        <v>42</v>
      </c>
      <c r="E1386" s="77" t="s">
        <v>7192</v>
      </c>
      <c r="F1386" s="77" t="s">
        <v>889</v>
      </c>
      <c r="G1386" s="77" t="s">
        <v>12352</v>
      </c>
      <c r="H1386" s="77" t="s">
        <v>44</v>
      </c>
      <c r="I1386" s="77" t="s">
        <v>221</v>
      </c>
      <c r="J1386" s="77" t="s">
        <v>19</v>
      </c>
      <c r="K1386" s="78" t="s">
        <v>376</v>
      </c>
      <c r="L1386" s="77" t="s">
        <v>98</v>
      </c>
      <c r="M1386" s="74" t="s">
        <v>12474</v>
      </c>
      <c r="N1386" s="74" t="s">
        <v>13</v>
      </c>
      <c r="O1386" s="159"/>
      <c r="P1386" s="77"/>
      <c r="Q1386" s="77" t="s">
        <v>372</v>
      </c>
      <c r="R1386" s="77" t="s">
        <v>7193</v>
      </c>
      <c r="S1386" s="77" t="s">
        <v>651</v>
      </c>
      <c r="T1386" s="77" t="s">
        <v>9241</v>
      </c>
      <c r="U1386" s="77" t="s">
        <v>7195</v>
      </c>
      <c r="V1386" s="74" t="s">
        <v>819</v>
      </c>
      <c r="W1386" s="102" t="s">
        <v>78</v>
      </c>
      <c r="X1386" s="99"/>
      <c r="Y1386" s="102"/>
      <c r="Z1386" s="100"/>
      <c r="AA1386" s="99"/>
      <c r="AB1386" s="99"/>
      <c r="AC1386" s="100"/>
      <c r="AD1386" s="100" t="s">
        <v>7196</v>
      </c>
      <c r="AE1386" s="83"/>
      <c r="AF1386" s="54"/>
      <c r="AG1386" s="78" t="s">
        <v>12882</v>
      </c>
      <c r="AH1386" s="77" t="s">
        <v>222</v>
      </c>
      <c r="AI1386" s="77" t="s">
        <v>223</v>
      </c>
      <c r="AJ1386" s="77" t="s">
        <v>224</v>
      </c>
      <c r="AK1386" s="77" t="s">
        <v>2917</v>
      </c>
      <c r="AL1386" s="77" t="s">
        <v>2918</v>
      </c>
      <c r="AM1386" s="77" t="s">
        <v>227</v>
      </c>
      <c r="AN1386" s="77" t="s">
        <v>656</v>
      </c>
      <c r="AO1386" s="77" t="s">
        <v>6868</v>
      </c>
      <c r="AP1386" s="77" t="s">
        <v>6869</v>
      </c>
      <c r="AQ1386" s="77"/>
      <c r="AR1386" s="79">
        <f>COUNTIF('Jalon + top _horaire passage'!A:A,A1386)+IF(W1386&lt;&gt;"",COUNTIF('Jalon + top _horaire passage'!A:A,W1386),0)+IF(X1386&lt;&gt;"",COUNTIF('Jalon + top _horaire passage'!A:A,X1386),0)+IF(Y1386&lt;&gt;"",COUNTIF('Jalon + top _horaire passage'!A:A,Y1386),0)+IF(AA1386&lt;&gt;"",COUNTIF('Jalon + top _horaire passage'!A:A,AA1386),0)+IF(AB1386&lt;&gt;"",COUNTIF('Jalon + top _horaire passage'!A:A,AB1386),0)+IF(AD1386&lt;&gt;"",COUNTIF('Jalon + top _horaire passage'!A:A,AD1386),0)</f>
        <v>0</v>
      </c>
    </row>
    <row r="1387" spans="1:44" x14ac:dyDescent="0.3">
      <c r="A1387" s="77" t="s">
        <v>7198</v>
      </c>
      <c r="B1387" s="159" t="s">
        <v>7199</v>
      </c>
      <c r="C1387" s="78" t="s">
        <v>651</v>
      </c>
      <c r="D1387" s="77" t="s">
        <v>42</v>
      </c>
      <c r="E1387" s="77" t="s">
        <v>7197</v>
      </c>
      <c r="F1387" s="77" t="s">
        <v>889</v>
      </c>
      <c r="G1387" s="77" t="s">
        <v>12352</v>
      </c>
      <c r="H1387" s="77" t="s">
        <v>44</v>
      </c>
      <c r="I1387" s="77" t="s">
        <v>221</v>
      </c>
      <c r="J1387" s="77" t="s">
        <v>19</v>
      </c>
      <c r="K1387" s="78" t="s">
        <v>376</v>
      </c>
      <c r="L1387" s="77" t="s">
        <v>98</v>
      </c>
      <c r="M1387" s="74" t="s">
        <v>12474</v>
      </c>
      <c r="N1387" s="74" t="s">
        <v>13</v>
      </c>
      <c r="O1387" s="159"/>
      <c r="P1387" s="77" t="s">
        <v>7200</v>
      </c>
      <c r="Q1387" s="77" t="s">
        <v>372</v>
      </c>
      <c r="R1387" s="77" t="s">
        <v>7198</v>
      </c>
      <c r="S1387" s="77" t="s">
        <v>651</v>
      </c>
      <c r="T1387" s="77" t="s">
        <v>9241</v>
      </c>
      <c r="U1387" s="77" t="s">
        <v>7201</v>
      </c>
      <c r="V1387" s="74" t="s">
        <v>819</v>
      </c>
      <c r="W1387" s="102" t="s">
        <v>78</v>
      </c>
      <c r="X1387" s="99"/>
      <c r="Y1387" s="102"/>
      <c r="Z1387" s="100"/>
      <c r="AA1387" s="99"/>
      <c r="AB1387" s="99"/>
      <c r="AC1387" s="100"/>
      <c r="AD1387" s="100" t="s">
        <v>7202</v>
      </c>
      <c r="AE1387" s="83"/>
      <c r="AF1387" s="54"/>
      <c r="AG1387" s="78" t="s">
        <v>12882</v>
      </c>
      <c r="AH1387" s="77" t="s">
        <v>222</v>
      </c>
      <c r="AI1387" s="77" t="s">
        <v>223</v>
      </c>
      <c r="AJ1387" s="77" t="s">
        <v>224</v>
      </c>
      <c r="AK1387" s="77" t="s">
        <v>2917</v>
      </c>
      <c r="AL1387" s="77" t="s">
        <v>2918</v>
      </c>
      <c r="AM1387" s="77" t="s">
        <v>227</v>
      </c>
      <c r="AN1387" s="77" t="s">
        <v>656</v>
      </c>
      <c r="AO1387" s="77" t="s">
        <v>6868</v>
      </c>
      <c r="AP1387" s="77" t="s">
        <v>6869</v>
      </c>
      <c r="AQ1387" s="77"/>
      <c r="AR1387" s="79">
        <f>COUNTIF('Jalon + top _horaire passage'!A:A,A1387)+IF(W1387&lt;&gt;"",COUNTIF('Jalon + top _horaire passage'!A:A,W1387),0)+IF(X1387&lt;&gt;"",COUNTIF('Jalon + top _horaire passage'!A:A,X1387),0)+IF(Y1387&lt;&gt;"",COUNTIF('Jalon + top _horaire passage'!A:A,Y1387),0)+IF(AA1387&lt;&gt;"",COUNTIF('Jalon + top _horaire passage'!A:A,AA1387),0)+IF(AB1387&lt;&gt;"",COUNTIF('Jalon + top _horaire passage'!A:A,AB1387),0)+IF(AD1387&lt;&gt;"",COUNTIF('Jalon + top _horaire passage'!A:A,AD1387),0)</f>
        <v>0</v>
      </c>
    </row>
    <row r="1388" spans="1:44" x14ac:dyDescent="0.3">
      <c r="A1388" s="77" t="s">
        <v>7204</v>
      </c>
      <c r="B1388" s="159" t="s">
        <v>7205</v>
      </c>
      <c r="C1388" s="78" t="s">
        <v>651</v>
      </c>
      <c r="D1388" s="77" t="s">
        <v>42</v>
      </c>
      <c r="E1388" s="77" t="s">
        <v>7203</v>
      </c>
      <c r="F1388" s="77" t="s">
        <v>889</v>
      </c>
      <c r="G1388" s="77" t="s">
        <v>12352</v>
      </c>
      <c r="H1388" s="77" t="s">
        <v>44</v>
      </c>
      <c r="I1388" s="77" t="s">
        <v>221</v>
      </c>
      <c r="J1388" s="77" t="s">
        <v>19</v>
      </c>
      <c r="K1388" s="78" t="s">
        <v>376</v>
      </c>
      <c r="L1388" s="77" t="s">
        <v>98</v>
      </c>
      <c r="M1388" s="74" t="s">
        <v>12474</v>
      </c>
      <c r="N1388" s="74" t="s">
        <v>13</v>
      </c>
      <c r="O1388" s="159"/>
      <c r="P1388" s="77" t="s">
        <v>7206</v>
      </c>
      <c r="Q1388" s="77" t="s">
        <v>372</v>
      </c>
      <c r="R1388" s="77" t="s">
        <v>7204</v>
      </c>
      <c r="S1388" s="77" t="s">
        <v>651</v>
      </c>
      <c r="T1388" s="77" t="s">
        <v>9241</v>
      </c>
      <c r="U1388" s="77" t="s">
        <v>7207</v>
      </c>
      <c r="V1388" s="74" t="s">
        <v>819</v>
      </c>
      <c r="W1388" s="102" t="s">
        <v>78</v>
      </c>
      <c r="X1388" s="99"/>
      <c r="Y1388" s="102"/>
      <c r="Z1388" s="100"/>
      <c r="AA1388" s="99"/>
      <c r="AB1388" s="99"/>
      <c r="AC1388" s="100"/>
      <c r="AD1388" s="100" t="s">
        <v>7208</v>
      </c>
      <c r="AE1388" s="83"/>
      <c r="AF1388" s="54"/>
      <c r="AG1388" s="78" t="s">
        <v>12882</v>
      </c>
      <c r="AH1388" s="77" t="s">
        <v>222</v>
      </c>
      <c r="AI1388" s="77" t="s">
        <v>223</v>
      </c>
      <c r="AJ1388" s="77" t="s">
        <v>224</v>
      </c>
      <c r="AK1388" s="77" t="s">
        <v>2917</v>
      </c>
      <c r="AL1388" s="77" t="s">
        <v>2918</v>
      </c>
      <c r="AM1388" s="77" t="s">
        <v>227</v>
      </c>
      <c r="AN1388" s="77" t="s">
        <v>656</v>
      </c>
      <c r="AO1388" s="77" t="s">
        <v>6868</v>
      </c>
      <c r="AP1388" s="77" t="s">
        <v>6869</v>
      </c>
      <c r="AQ1388" s="77"/>
      <c r="AR1388" s="79">
        <f>COUNTIF('Jalon + top _horaire passage'!A:A,A1388)+IF(W1388&lt;&gt;"",COUNTIF('Jalon + top _horaire passage'!A:A,W1388),0)+IF(X1388&lt;&gt;"",COUNTIF('Jalon + top _horaire passage'!A:A,X1388),0)+IF(Y1388&lt;&gt;"",COUNTIF('Jalon + top _horaire passage'!A:A,Y1388),0)+IF(AA1388&lt;&gt;"",COUNTIF('Jalon + top _horaire passage'!A:A,AA1388),0)+IF(AB1388&lt;&gt;"",COUNTIF('Jalon + top _horaire passage'!A:A,AB1388),0)+IF(AD1388&lt;&gt;"",COUNTIF('Jalon + top _horaire passage'!A:A,AD1388),0)</f>
        <v>0</v>
      </c>
    </row>
    <row r="1389" spans="1:44" x14ac:dyDescent="0.3">
      <c r="A1389" s="77" t="s">
        <v>7210</v>
      </c>
      <c r="B1389" s="159" t="s">
        <v>7211</v>
      </c>
      <c r="C1389" s="78" t="s">
        <v>651</v>
      </c>
      <c r="D1389" s="77" t="s">
        <v>42</v>
      </c>
      <c r="E1389" s="77" t="s">
        <v>7209</v>
      </c>
      <c r="F1389" s="77" t="s">
        <v>889</v>
      </c>
      <c r="G1389" s="77" t="s">
        <v>12352</v>
      </c>
      <c r="H1389" s="77" t="s">
        <v>44</v>
      </c>
      <c r="I1389" s="77" t="s">
        <v>221</v>
      </c>
      <c r="J1389" s="77" t="s">
        <v>19</v>
      </c>
      <c r="K1389" s="78" t="s">
        <v>376</v>
      </c>
      <c r="L1389" s="77" t="s">
        <v>98</v>
      </c>
      <c r="M1389" s="74" t="s">
        <v>12474</v>
      </c>
      <c r="N1389" s="74" t="s">
        <v>13</v>
      </c>
      <c r="O1389" s="159"/>
      <c r="P1389" s="77" t="s">
        <v>7212</v>
      </c>
      <c r="Q1389" s="77" t="s">
        <v>372</v>
      </c>
      <c r="R1389" s="77" t="s">
        <v>7210</v>
      </c>
      <c r="S1389" s="77" t="s">
        <v>651</v>
      </c>
      <c r="T1389" s="77" t="s">
        <v>9241</v>
      </c>
      <c r="U1389" s="77" t="s">
        <v>7213</v>
      </c>
      <c r="V1389" s="74" t="s">
        <v>819</v>
      </c>
      <c r="W1389" s="102" t="s">
        <v>78</v>
      </c>
      <c r="X1389" s="99"/>
      <c r="Y1389" s="102"/>
      <c r="Z1389" s="100"/>
      <c r="AA1389" s="99"/>
      <c r="AB1389" s="99"/>
      <c r="AC1389" s="100"/>
      <c r="AD1389" s="100" t="s">
        <v>7214</v>
      </c>
      <c r="AE1389" s="83"/>
      <c r="AF1389" s="54"/>
      <c r="AG1389" s="78" t="s">
        <v>12882</v>
      </c>
      <c r="AH1389" s="77" t="s">
        <v>222</v>
      </c>
      <c r="AI1389" s="77" t="s">
        <v>223</v>
      </c>
      <c r="AJ1389" s="77" t="s">
        <v>224</v>
      </c>
      <c r="AK1389" s="77" t="s">
        <v>2917</v>
      </c>
      <c r="AL1389" s="77" t="s">
        <v>2918</v>
      </c>
      <c r="AM1389" s="77" t="s">
        <v>227</v>
      </c>
      <c r="AN1389" s="77" t="s">
        <v>656</v>
      </c>
      <c r="AO1389" s="77" t="s">
        <v>6868</v>
      </c>
      <c r="AP1389" s="77" t="s">
        <v>6869</v>
      </c>
      <c r="AQ1389" s="77"/>
      <c r="AR1389" s="79">
        <f>COUNTIF('Jalon + top _horaire passage'!A:A,A1389)+IF(W1389&lt;&gt;"",COUNTIF('Jalon + top _horaire passage'!A:A,W1389),0)+IF(X1389&lt;&gt;"",COUNTIF('Jalon + top _horaire passage'!A:A,X1389),0)+IF(Y1389&lt;&gt;"",COUNTIF('Jalon + top _horaire passage'!A:A,Y1389),0)+IF(AA1389&lt;&gt;"",COUNTIF('Jalon + top _horaire passage'!A:A,AA1389),0)+IF(AB1389&lt;&gt;"",COUNTIF('Jalon + top _horaire passage'!A:A,AB1389),0)+IF(AD1389&lt;&gt;"",COUNTIF('Jalon + top _horaire passage'!A:A,AD1389),0)</f>
        <v>0</v>
      </c>
    </row>
    <row r="1390" spans="1:44" x14ac:dyDescent="0.3">
      <c r="A1390" s="77" t="s">
        <v>7216</v>
      </c>
      <c r="B1390" s="159" t="s">
        <v>7217</v>
      </c>
      <c r="C1390" s="78" t="s">
        <v>651</v>
      </c>
      <c r="D1390" s="77" t="s">
        <v>42</v>
      </c>
      <c r="E1390" s="77" t="s">
        <v>7215</v>
      </c>
      <c r="F1390" s="77" t="s">
        <v>889</v>
      </c>
      <c r="G1390" s="77" t="s">
        <v>12352</v>
      </c>
      <c r="H1390" s="77" t="s">
        <v>44</v>
      </c>
      <c r="I1390" s="77" t="s">
        <v>221</v>
      </c>
      <c r="J1390" s="77" t="s">
        <v>19</v>
      </c>
      <c r="K1390" s="78" t="s">
        <v>376</v>
      </c>
      <c r="L1390" s="77" t="s">
        <v>98</v>
      </c>
      <c r="M1390" s="74" t="s">
        <v>12474</v>
      </c>
      <c r="N1390" s="74" t="s">
        <v>13</v>
      </c>
      <c r="O1390" s="159"/>
      <c r="P1390" s="77"/>
      <c r="Q1390" s="77" t="s">
        <v>372</v>
      </c>
      <c r="R1390" s="77" t="s">
        <v>7216</v>
      </c>
      <c r="S1390" s="77" t="s">
        <v>651</v>
      </c>
      <c r="T1390" s="77" t="s">
        <v>9241</v>
      </c>
      <c r="U1390" s="77" t="s">
        <v>7218</v>
      </c>
      <c r="V1390" s="74" t="s">
        <v>819</v>
      </c>
      <c r="W1390" s="102" t="s">
        <v>78</v>
      </c>
      <c r="X1390" s="99"/>
      <c r="Y1390" s="102"/>
      <c r="Z1390" s="100"/>
      <c r="AA1390" s="99"/>
      <c r="AB1390" s="99"/>
      <c r="AC1390" s="100"/>
      <c r="AD1390" s="100" t="s">
        <v>7219</v>
      </c>
      <c r="AE1390" s="83"/>
      <c r="AF1390" s="54"/>
      <c r="AG1390" s="78" t="s">
        <v>12882</v>
      </c>
      <c r="AH1390" s="77" t="s">
        <v>222</v>
      </c>
      <c r="AI1390" s="77" t="s">
        <v>223</v>
      </c>
      <c r="AJ1390" s="77" t="s">
        <v>224</v>
      </c>
      <c r="AK1390" s="77" t="s">
        <v>2917</v>
      </c>
      <c r="AL1390" s="77" t="s">
        <v>2918</v>
      </c>
      <c r="AM1390" s="77" t="s">
        <v>227</v>
      </c>
      <c r="AN1390" s="77" t="s">
        <v>656</v>
      </c>
      <c r="AO1390" s="77" t="s">
        <v>6868</v>
      </c>
      <c r="AP1390" s="77" t="s">
        <v>6869</v>
      </c>
      <c r="AQ1390" s="77"/>
      <c r="AR1390" s="79">
        <f>COUNTIF('Jalon + top _horaire passage'!A:A,A1390)+IF(W1390&lt;&gt;"",COUNTIF('Jalon + top _horaire passage'!A:A,W1390),0)+IF(X1390&lt;&gt;"",COUNTIF('Jalon + top _horaire passage'!A:A,X1390),0)+IF(Y1390&lt;&gt;"",COUNTIF('Jalon + top _horaire passage'!A:A,Y1390),0)+IF(AA1390&lt;&gt;"",COUNTIF('Jalon + top _horaire passage'!A:A,AA1390),0)+IF(AB1390&lt;&gt;"",COUNTIF('Jalon + top _horaire passage'!A:A,AB1390),0)+IF(AD1390&lt;&gt;"",COUNTIF('Jalon + top _horaire passage'!A:A,AD1390),0)</f>
        <v>0</v>
      </c>
    </row>
    <row r="1391" spans="1:44" x14ac:dyDescent="0.3">
      <c r="A1391" s="77" t="s">
        <v>7221</v>
      </c>
      <c r="B1391" s="159" t="s">
        <v>7222</v>
      </c>
      <c r="C1391" s="78" t="s">
        <v>651</v>
      </c>
      <c r="D1391" s="77" t="s">
        <v>42</v>
      </c>
      <c r="E1391" s="77" t="s">
        <v>7220</v>
      </c>
      <c r="F1391" s="77" t="s">
        <v>889</v>
      </c>
      <c r="G1391" s="77" t="s">
        <v>12352</v>
      </c>
      <c r="H1391" s="77" t="s">
        <v>44</v>
      </c>
      <c r="I1391" s="77" t="s">
        <v>221</v>
      </c>
      <c r="J1391" s="77" t="s">
        <v>19</v>
      </c>
      <c r="K1391" s="78" t="s">
        <v>376</v>
      </c>
      <c r="L1391" s="77" t="s">
        <v>98</v>
      </c>
      <c r="M1391" s="74" t="s">
        <v>12474</v>
      </c>
      <c r="N1391" s="74" t="s">
        <v>13</v>
      </c>
      <c r="O1391" s="159"/>
      <c r="P1391" s="77" t="s">
        <v>7223</v>
      </c>
      <c r="Q1391" s="77" t="s">
        <v>372</v>
      </c>
      <c r="R1391" s="77" t="s">
        <v>7221</v>
      </c>
      <c r="S1391" s="77" t="s">
        <v>651</v>
      </c>
      <c r="T1391" s="77" t="s">
        <v>9241</v>
      </c>
      <c r="U1391" s="77" t="s">
        <v>7224</v>
      </c>
      <c r="V1391" s="74" t="s">
        <v>819</v>
      </c>
      <c r="W1391" s="102" t="s">
        <v>78</v>
      </c>
      <c r="X1391" s="99"/>
      <c r="Y1391" s="102"/>
      <c r="Z1391" s="100"/>
      <c r="AA1391" s="99"/>
      <c r="AB1391" s="99"/>
      <c r="AC1391" s="100"/>
      <c r="AD1391" s="100" t="s">
        <v>7225</v>
      </c>
      <c r="AE1391" s="83"/>
      <c r="AF1391" s="54"/>
      <c r="AG1391" s="78" t="s">
        <v>12882</v>
      </c>
      <c r="AH1391" s="77" t="s">
        <v>222</v>
      </c>
      <c r="AI1391" s="77" t="s">
        <v>223</v>
      </c>
      <c r="AJ1391" s="77" t="s">
        <v>224</v>
      </c>
      <c r="AK1391" s="77" t="s">
        <v>2917</v>
      </c>
      <c r="AL1391" s="77" t="s">
        <v>2918</v>
      </c>
      <c r="AM1391" s="77" t="s">
        <v>227</v>
      </c>
      <c r="AN1391" s="77" t="s">
        <v>656</v>
      </c>
      <c r="AO1391" s="77" t="s">
        <v>6868</v>
      </c>
      <c r="AP1391" s="77" t="s">
        <v>6869</v>
      </c>
      <c r="AQ1391" s="77"/>
      <c r="AR1391" s="79">
        <f>COUNTIF('Jalon + top _horaire passage'!A:A,A1391)+IF(W1391&lt;&gt;"",COUNTIF('Jalon + top _horaire passage'!A:A,W1391),0)+IF(X1391&lt;&gt;"",COUNTIF('Jalon + top _horaire passage'!A:A,X1391),0)+IF(Y1391&lt;&gt;"",COUNTIF('Jalon + top _horaire passage'!A:A,Y1391),0)+IF(AA1391&lt;&gt;"",COUNTIF('Jalon + top _horaire passage'!A:A,AA1391),0)+IF(AB1391&lt;&gt;"",COUNTIF('Jalon + top _horaire passage'!A:A,AB1391),0)+IF(AD1391&lt;&gt;"",COUNTIF('Jalon + top _horaire passage'!A:A,AD1391),0)</f>
        <v>0</v>
      </c>
    </row>
    <row r="1392" spans="1:44" x14ac:dyDescent="0.3">
      <c r="A1392" s="77" t="s">
        <v>7227</v>
      </c>
      <c r="B1392" s="159" t="s">
        <v>7228</v>
      </c>
      <c r="C1392" s="78" t="s">
        <v>651</v>
      </c>
      <c r="D1392" s="77" t="s">
        <v>42</v>
      </c>
      <c r="E1392" s="77" t="s">
        <v>7226</v>
      </c>
      <c r="F1392" s="77" t="s">
        <v>889</v>
      </c>
      <c r="G1392" s="77" t="s">
        <v>12352</v>
      </c>
      <c r="H1392" s="77" t="s">
        <v>44</v>
      </c>
      <c r="I1392" s="77" t="s">
        <v>221</v>
      </c>
      <c r="J1392" s="77" t="s">
        <v>19</v>
      </c>
      <c r="K1392" s="78" t="s">
        <v>376</v>
      </c>
      <c r="L1392" s="77" t="s">
        <v>98</v>
      </c>
      <c r="M1392" s="74" t="s">
        <v>12474</v>
      </c>
      <c r="N1392" s="74" t="s">
        <v>13</v>
      </c>
      <c r="O1392" s="159"/>
      <c r="P1392" s="77"/>
      <c r="Q1392" s="77" t="s">
        <v>372</v>
      </c>
      <c r="R1392" s="77" t="s">
        <v>7227</v>
      </c>
      <c r="S1392" s="77" t="s">
        <v>651</v>
      </c>
      <c r="T1392" s="77" t="s">
        <v>9241</v>
      </c>
      <c r="U1392" s="77" t="s">
        <v>7229</v>
      </c>
      <c r="V1392" s="74" t="s">
        <v>819</v>
      </c>
      <c r="W1392" s="102" t="s">
        <v>78</v>
      </c>
      <c r="X1392" s="99"/>
      <c r="Y1392" s="102"/>
      <c r="Z1392" s="100"/>
      <c r="AA1392" s="99"/>
      <c r="AB1392" s="99"/>
      <c r="AC1392" s="100"/>
      <c r="AD1392" s="100" t="s">
        <v>7230</v>
      </c>
      <c r="AE1392" s="83"/>
      <c r="AF1392" s="54"/>
      <c r="AG1392" s="78" t="s">
        <v>12882</v>
      </c>
      <c r="AH1392" s="77" t="s">
        <v>222</v>
      </c>
      <c r="AI1392" s="77" t="s">
        <v>223</v>
      </c>
      <c r="AJ1392" s="77" t="s">
        <v>224</v>
      </c>
      <c r="AK1392" s="77" t="s">
        <v>2917</v>
      </c>
      <c r="AL1392" s="77" t="s">
        <v>2918</v>
      </c>
      <c r="AM1392" s="77" t="s">
        <v>227</v>
      </c>
      <c r="AN1392" s="77" t="s">
        <v>656</v>
      </c>
      <c r="AO1392" s="77" t="s">
        <v>6868</v>
      </c>
      <c r="AP1392" s="77" t="s">
        <v>6869</v>
      </c>
      <c r="AQ1392" s="77"/>
      <c r="AR1392" s="79">
        <f>COUNTIF('Jalon + top _horaire passage'!A:A,A1392)+IF(W1392&lt;&gt;"",COUNTIF('Jalon + top _horaire passage'!A:A,W1392),0)+IF(X1392&lt;&gt;"",COUNTIF('Jalon + top _horaire passage'!A:A,X1392),0)+IF(Y1392&lt;&gt;"",COUNTIF('Jalon + top _horaire passage'!A:A,Y1392),0)+IF(AA1392&lt;&gt;"",COUNTIF('Jalon + top _horaire passage'!A:A,AA1392),0)+IF(AB1392&lt;&gt;"",COUNTIF('Jalon + top _horaire passage'!A:A,AB1392),0)+IF(AD1392&lt;&gt;"",COUNTIF('Jalon + top _horaire passage'!A:A,AD1392),0)</f>
        <v>0</v>
      </c>
    </row>
    <row r="1393" spans="1:44" x14ac:dyDescent="0.3">
      <c r="A1393" s="77" t="s">
        <v>7232</v>
      </c>
      <c r="B1393" s="159" t="s">
        <v>7233</v>
      </c>
      <c r="C1393" s="78" t="s">
        <v>651</v>
      </c>
      <c r="D1393" s="77" t="s">
        <v>42</v>
      </c>
      <c r="E1393" s="77" t="s">
        <v>7231</v>
      </c>
      <c r="F1393" s="77" t="s">
        <v>889</v>
      </c>
      <c r="G1393" s="77" t="s">
        <v>12352</v>
      </c>
      <c r="H1393" s="77" t="s">
        <v>44</v>
      </c>
      <c r="I1393" s="77" t="s">
        <v>221</v>
      </c>
      <c r="J1393" s="77" t="s">
        <v>19</v>
      </c>
      <c r="K1393" s="78" t="s">
        <v>376</v>
      </c>
      <c r="L1393" s="77" t="s">
        <v>98</v>
      </c>
      <c r="M1393" s="74" t="s">
        <v>12474</v>
      </c>
      <c r="N1393" s="74" t="s">
        <v>13</v>
      </c>
      <c r="O1393" s="159"/>
      <c r="P1393" s="77" t="s">
        <v>7234</v>
      </c>
      <c r="Q1393" s="77" t="s">
        <v>372</v>
      </c>
      <c r="R1393" s="77" t="s">
        <v>7232</v>
      </c>
      <c r="S1393" s="77" t="s">
        <v>651</v>
      </c>
      <c r="T1393" s="77" t="s">
        <v>9241</v>
      </c>
      <c r="U1393" s="77" t="s">
        <v>7235</v>
      </c>
      <c r="V1393" s="74" t="s">
        <v>819</v>
      </c>
      <c r="W1393" s="102" t="s">
        <v>78</v>
      </c>
      <c r="X1393" s="99"/>
      <c r="Y1393" s="102"/>
      <c r="Z1393" s="100"/>
      <c r="AA1393" s="99"/>
      <c r="AB1393" s="99"/>
      <c r="AC1393" s="100"/>
      <c r="AD1393" s="100" t="s">
        <v>7236</v>
      </c>
      <c r="AE1393" s="83"/>
      <c r="AF1393" s="54"/>
      <c r="AG1393" s="78" t="s">
        <v>12882</v>
      </c>
      <c r="AH1393" s="77" t="s">
        <v>222</v>
      </c>
      <c r="AI1393" s="77" t="s">
        <v>223</v>
      </c>
      <c r="AJ1393" s="77" t="s">
        <v>224</v>
      </c>
      <c r="AK1393" s="77" t="s">
        <v>2917</v>
      </c>
      <c r="AL1393" s="77" t="s">
        <v>2918</v>
      </c>
      <c r="AM1393" s="77" t="s">
        <v>227</v>
      </c>
      <c r="AN1393" s="77" t="s">
        <v>656</v>
      </c>
      <c r="AO1393" s="77" t="s">
        <v>6868</v>
      </c>
      <c r="AP1393" s="77" t="s">
        <v>6869</v>
      </c>
      <c r="AQ1393" s="77"/>
      <c r="AR1393" s="79">
        <f>COUNTIF('Jalon + top _horaire passage'!A:A,A1393)+IF(W1393&lt;&gt;"",COUNTIF('Jalon + top _horaire passage'!A:A,W1393),0)+IF(X1393&lt;&gt;"",COUNTIF('Jalon + top _horaire passage'!A:A,X1393),0)+IF(Y1393&lt;&gt;"",COUNTIF('Jalon + top _horaire passage'!A:A,Y1393),0)+IF(AA1393&lt;&gt;"",COUNTIF('Jalon + top _horaire passage'!A:A,AA1393),0)+IF(AB1393&lt;&gt;"",COUNTIF('Jalon + top _horaire passage'!A:A,AB1393),0)+IF(AD1393&lt;&gt;"",COUNTIF('Jalon + top _horaire passage'!A:A,AD1393),0)</f>
        <v>0</v>
      </c>
    </row>
    <row r="1394" spans="1:44" x14ac:dyDescent="0.3">
      <c r="A1394" s="77" t="s">
        <v>7238</v>
      </c>
      <c r="B1394" s="159" t="s">
        <v>7239</v>
      </c>
      <c r="C1394" s="78" t="s">
        <v>651</v>
      </c>
      <c r="D1394" s="77" t="s">
        <v>42</v>
      </c>
      <c r="E1394" s="77" t="s">
        <v>7237</v>
      </c>
      <c r="F1394" s="77" t="s">
        <v>889</v>
      </c>
      <c r="G1394" s="77" t="s">
        <v>12352</v>
      </c>
      <c r="H1394" s="77" t="s">
        <v>44</v>
      </c>
      <c r="I1394" s="77" t="s">
        <v>221</v>
      </c>
      <c r="J1394" s="77" t="s">
        <v>19</v>
      </c>
      <c r="K1394" s="78" t="s">
        <v>376</v>
      </c>
      <c r="L1394" s="77" t="s">
        <v>98</v>
      </c>
      <c r="M1394" s="74" t="s">
        <v>12474</v>
      </c>
      <c r="N1394" s="74" t="s">
        <v>13</v>
      </c>
      <c r="O1394" s="159"/>
      <c r="P1394" s="77" t="s">
        <v>7240</v>
      </c>
      <c r="Q1394" s="77" t="s">
        <v>372</v>
      </c>
      <c r="R1394" s="77" t="s">
        <v>7238</v>
      </c>
      <c r="S1394" s="77" t="s">
        <v>651</v>
      </c>
      <c r="T1394" s="77" t="s">
        <v>9241</v>
      </c>
      <c r="U1394" s="77" t="s">
        <v>7241</v>
      </c>
      <c r="V1394" s="74" t="s">
        <v>819</v>
      </c>
      <c r="W1394" s="102" t="s">
        <v>78</v>
      </c>
      <c r="X1394" s="99"/>
      <c r="Y1394" s="102"/>
      <c r="Z1394" s="100"/>
      <c r="AA1394" s="99"/>
      <c r="AB1394" s="99"/>
      <c r="AC1394" s="100"/>
      <c r="AD1394" s="100" t="s">
        <v>7242</v>
      </c>
      <c r="AE1394" s="83"/>
      <c r="AF1394" s="54"/>
      <c r="AG1394" s="78" t="s">
        <v>12882</v>
      </c>
      <c r="AH1394" s="77" t="s">
        <v>222</v>
      </c>
      <c r="AI1394" s="77" t="s">
        <v>223</v>
      </c>
      <c r="AJ1394" s="77" t="s">
        <v>224</v>
      </c>
      <c r="AK1394" s="77" t="s">
        <v>2917</v>
      </c>
      <c r="AL1394" s="77" t="s">
        <v>2918</v>
      </c>
      <c r="AM1394" s="77" t="s">
        <v>227</v>
      </c>
      <c r="AN1394" s="77" t="s">
        <v>656</v>
      </c>
      <c r="AO1394" s="77" t="s">
        <v>6868</v>
      </c>
      <c r="AP1394" s="77" t="s">
        <v>6869</v>
      </c>
      <c r="AQ1394" s="77"/>
      <c r="AR1394" s="79">
        <f>COUNTIF('Jalon + top _horaire passage'!A:A,A1394)+IF(W1394&lt;&gt;"",COUNTIF('Jalon + top _horaire passage'!A:A,W1394),0)+IF(X1394&lt;&gt;"",COUNTIF('Jalon + top _horaire passage'!A:A,X1394),0)+IF(Y1394&lt;&gt;"",COUNTIF('Jalon + top _horaire passage'!A:A,Y1394),0)+IF(AA1394&lt;&gt;"",COUNTIF('Jalon + top _horaire passage'!A:A,AA1394),0)+IF(AB1394&lt;&gt;"",COUNTIF('Jalon + top _horaire passage'!A:A,AB1394),0)+IF(AD1394&lt;&gt;"",COUNTIF('Jalon + top _horaire passage'!A:A,AD1394),0)</f>
        <v>0</v>
      </c>
    </row>
    <row r="1395" spans="1:44" x14ac:dyDescent="0.3">
      <c r="A1395" s="77" t="s">
        <v>7244</v>
      </c>
      <c r="B1395" s="159" t="s">
        <v>7245</v>
      </c>
      <c r="C1395" s="78" t="s">
        <v>651</v>
      </c>
      <c r="D1395" s="77" t="s">
        <v>42</v>
      </c>
      <c r="E1395" s="77" t="s">
        <v>7243</v>
      </c>
      <c r="F1395" s="77" t="s">
        <v>889</v>
      </c>
      <c r="G1395" s="77" t="s">
        <v>12352</v>
      </c>
      <c r="H1395" s="77" t="s">
        <v>44</v>
      </c>
      <c r="I1395" s="77" t="s">
        <v>221</v>
      </c>
      <c r="J1395" s="77" t="s">
        <v>19</v>
      </c>
      <c r="K1395" s="78" t="s">
        <v>376</v>
      </c>
      <c r="L1395" s="77" t="s">
        <v>98</v>
      </c>
      <c r="M1395" s="74" t="s">
        <v>12474</v>
      </c>
      <c r="N1395" s="74" t="s">
        <v>13</v>
      </c>
      <c r="O1395" s="159"/>
      <c r="P1395" s="77"/>
      <c r="Q1395" s="77" t="s">
        <v>372</v>
      </c>
      <c r="R1395" s="77" t="s">
        <v>7244</v>
      </c>
      <c r="S1395" s="77" t="s">
        <v>651</v>
      </c>
      <c r="T1395" s="77" t="s">
        <v>9241</v>
      </c>
      <c r="U1395" s="77" t="s">
        <v>7246</v>
      </c>
      <c r="V1395" s="74" t="s">
        <v>819</v>
      </c>
      <c r="W1395" s="102" t="s">
        <v>78</v>
      </c>
      <c r="X1395" s="99"/>
      <c r="Y1395" s="102"/>
      <c r="Z1395" s="100"/>
      <c r="AA1395" s="99"/>
      <c r="AB1395" s="99"/>
      <c r="AC1395" s="100"/>
      <c r="AD1395" s="100" t="s">
        <v>7247</v>
      </c>
      <c r="AE1395" s="83"/>
      <c r="AF1395" s="54"/>
      <c r="AG1395" s="78" t="s">
        <v>12882</v>
      </c>
      <c r="AH1395" s="77" t="s">
        <v>222</v>
      </c>
      <c r="AI1395" s="77" t="s">
        <v>223</v>
      </c>
      <c r="AJ1395" s="77" t="s">
        <v>224</v>
      </c>
      <c r="AK1395" s="77" t="s">
        <v>2917</v>
      </c>
      <c r="AL1395" s="77" t="s">
        <v>2918</v>
      </c>
      <c r="AM1395" s="77" t="s">
        <v>227</v>
      </c>
      <c r="AN1395" s="77" t="s">
        <v>656</v>
      </c>
      <c r="AO1395" s="77" t="s">
        <v>6868</v>
      </c>
      <c r="AP1395" s="77" t="s">
        <v>6869</v>
      </c>
      <c r="AQ1395" s="77"/>
      <c r="AR1395" s="79">
        <f>COUNTIF('Jalon + top _horaire passage'!A:A,A1395)+IF(W1395&lt;&gt;"",COUNTIF('Jalon + top _horaire passage'!A:A,W1395),0)+IF(X1395&lt;&gt;"",COUNTIF('Jalon + top _horaire passage'!A:A,X1395),0)+IF(Y1395&lt;&gt;"",COUNTIF('Jalon + top _horaire passage'!A:A,Y1395),0)+IF(AA1395&lt;&gt;"",COUNTIF('Jalon + top _horaire passage'!A:A,AA1395),0)+IF(AB1395&lt;&gt;"",COUNTIF('Jalon + top _horaire passage'!A:A,AB1395),0)+IF(AD1395&lt;&gt;"",COUNTIF('Jalon + top _horaire passage'!A:A,AD1395),0)</f>
        <v>0</v>
      </c>
    </row>
    <row r="1396" spans="1:44" x14ac:dyDescent="0.3">
      <c r="A1396" s="77" t="s">
        <v>7249</v>
      </c>
      <c r="B1396" s="159" t="s">
        <v>7250</v>
      </c>
      <c r="C1396" s="78" t="s">
        <v>651</v>
      </c>
      <c r="D1396" s="77" t="s">
        <v>42</v>
      </c>
      <c r="E1396" s="77" t="s">
        <v>7248</v>
      </c>
      <c r="F1396" s="77" t="s">
        <v>889</v>
      </c>
      <c r="G1396" s="77" t="s">
        <v>12352</v>
      </c>
      <c r="H1396" s="77" t="s">
        <v>44</v>
      </c>
      <c r="I1396" s="77" t="s">
        <v>221</v>
      </c>
      <c r="J1396" s="77" t="s">
        <v>19</v>
      </c>
      <c r="K1396" s="78" t="s">
        <v>376</v>
      </c>
      <c r="L1396" s="77" t="s">
        <v>98</v>
      </c>
      <c r="M1396" s="74" t="s">
        <v>12474</v>
      </c>
      <c r="N1396" s="74" t="s">
        <v>13</v>
      </c>
      <c r="O1396" s="159"/>
      <c r="P1396" s="77"/>
      <c r="Q1396" s="77" t="s">
        <v>372</v>
      </c>
      <c r="R1396" s="77" t="s">
        <v>7249</v>
      </c>
      <c r="S1396" s="77" t="s">
        <v>651</v>
      </c>
      <c r="T1396" s="77" t="s">
        <v>9241</v>
      </c>
      <c r="U1396" s="77" t="s">
        <v>79</v>
      </c>
      <c r="V1396" s="74" t="s">
        <v>819</v>
      </c>
      <c r="W1396" s="102" t="s">
        <v>78</v>
      </c>
      <c r="X1396" s="99"/>
      <c r="Y1396" s="102"/>
      <c r="Z1396" s="100"/>
      <c r="AA1396" s="99"/>
      <c r="AB1396" s="99"/>
      <c r="AC1396" s="100"/>
      <c r="AD1396" s="100" t="s">
        <v>80</v>
      </c>
      <c r="AE1396" s="83"/>
      <c r="AF1396" s="54"/>
      <c r="AG1396" s="78" t="s">
        <v>12882</v>
      </c>
      <c r="AH1396" s="77" t="s">
        <v>222</v>
      </c>
      <c r="AI1396" s="77" t="s">
        <v>223</v>
      </c>
      <c r="AJ1396" s="77" t="s">
        <v>224</v>
      </c>
      <c r="AK1396" s="77" t="s">
        <v>2917</v>
      </c>
      <c r="AL1396" s="77" t="s">
        <v>2918</v>
      </c>
      <c r="AM1396" s="77" t="s">
        <v>227</v>
      </c>
      <c r="AN1396" s="77" t="s">
        <v>656</v>
      </c>
      <c r="AO1396" s="77" t="s">
        <v>6868</v>
      </c>
      <c r="AP1396" s="77" t="s">
        <v>6869</v>
      </c>
      <c r="AQ1396" s="77"/>
      <c r="AR1396" s="79">
        <f>COUNTIF('Jalon + top _horaire passage'!A:A,A1396)+IF(W1396&lt;&gt;"",COUNTIF('Jalon + top _horaire passage'!A:A,W1396),0)+IF(X1396&lt;&gt;"",COUNTIF('Jalon + top _horaire passage'!A:A,X1396),0)+IF(Y1396&lt;&gt;"",COUNTIF('Jalon + top _horaire passage'!A:A,Y1396),0)+IF(AA1396&lt;&gt;"",COUNTIF('Jalon + top _horaire passage'!A:A,AA1396),0)+IF(AB1396&lt;&gt;"",COUNTIF('Jalon + top _horaire passage'!A:A,AB1396),0)+IF(AD1396&lt;&gt;"",COUNTIF('Jalon + top _horaire passage'!A:A,AD1396),0)</f>
        <v>0</v>
      </c>
    </row>
    <row r="1397" spans="1:44" x14ac:dyDescent="0.3">
      <c r="A1397" s="77" t="s">
        <v>7252</v>
      </c>
      <c r="B1397" s="159" t="s">
        <v>7253</v>
      </c>
      <c r="C1397" s="78" t="s">
        <v>651</v>
      </c>
      <c r="D1397" s="77" t="s">
        <v>42</v>
      </c>
      <c r="E1397" s="77" t="s">
        <v>7251</v>
      </c>
      <c r="F1397" s="77" t="s">
        <v>889</v>
      </c>
      <c r="G1397" s="77" t="s">
        <v>12352</v>
      </c>
      <c r="H1397" s="77" t="s">
        <v>44</v>
      </c>
      <c r="I1397" s="77" t="s">
        <v>221</v>
      </c>
      <c r="J1397" s="77" t="s">
        <v>19</v>
      </c>
      <c r="K1397" s="78" t="s">
        <v>376</v>
      </c>
      <c r="L1397" s="77" t="s">
        <v>98</v>
      </c>
      <c r="M1397" s="74" t="s">
        <v>12474</v>
      </c>
      <c r="N1397" s="74" t="s">
        <v>13</v>
      </c>
      <c r="O1397" s="159"/>
      <c r="P1397" s="77"/>
      <c r="Q1397" s="77" t="s">
        <v>372</v>
      </c>
      <c r="R1397" s="77" t="s">
        <v>7252</v>
      </c>
      <c r="S1397" s="77" t="s">
        <v>651</v>
      </c>
      <c r="T1397" s="77" t="s">
        <v>9241</v>
      </c>
      <c r="U1397" s="77" t="s">
        <v>7254</v>
      </c>
      <c r="V1397" s="74" t="s">
        <v>819</v>
      </c>
      <c r="W1397" s="102" t="s">
        <v>78</v>
      </c>
      <c r="X1397" s="99"/>
      <c r="Y1397" s="102"/>
      <c r="Z1397" s="100"/>
      <c r="AA1397" s="99"/>
      <c r="AB1397" s="99"/>
      <c r="AC1397" s="100"/>
      <c r="AD1397" s="100" t="s">
        <v>7255</v>
      </c>
      <c r="AE1397" s="83"/>
      <c r="AF1397" s="54"/>
      <c r="AG1397" s="78" t="s">
        <v>12882</v>
      </c>
      <c r="AH1397" s="77" t="s">
        <v>222</v>
      </c>
      <c r="AI1397" s="77" t="s">
        <v>223</v>
      </c>
      <c r="AJ1397" s="77" t="s">
        <v>224</v>
      </c>
      <c r="AK1397" s="77" t="s">
        <v>2917</v>
      </c>
      <c r="AL1397" s="77" t="s">
        <v>2918</v>
      </c>
      <c r="AM1397" s="77" t="s">
        <v>227</v>
      </c>
      <c r="AN1397" s="77" t="s">
        <v>656</v>
      </c>
      <c r="AO1397" s="77" t="s">
        <v>6868</v>
      </c>
      <c r="AP1397" s="77" t="s">
        <v>6869</v>
      </c>
      <c r="AQ1397" s="77"/>
      <c r="AR1397" s="79">
        <f>COUNTIF('Jalon + top _horaire passage'!A:A,A1397)+IF(W1397&lt;&gt;"",COUNTIF('Jalon + top _horaire passage'!A:A,W1397),0)+IF(X1397&lt;&gt;"",COUNTIF('Jalon + top _horaire passage'!A:A,X1397),0)+IF(Y1397&lt;&gt;"",COUNTIF('Jalon + top _horaire passage'!A:A,Y1397),0)+IF(AA1397&lt;&gt;"",COUNTIF('Jalon + top _horaire passage'!A:A,AA1397),0)+IF(AB1397&lt;&gt;"",COUNTIF('Jalon + top _horaire passage'!A:A,AB1397),0)+IF(AD1397&lt;&gt;"",COUNTIF('Jalon + top _horaire passage'!A:A,AD1397),0)</f>
        <v>0</v>
      </c>
    </row>
    <row r="1398" spans="1:44" x14ac:dyDescent="0.3">
      <c r="A1398" s="77" t="s">
        <v>7257</v>
      </c>
      <c r="B1398" s="159" t="s">
        <v>7258</v>
      </c>
      <c r="C1398" s="78" t="s">
        <v>651</v>
      </c>
      <c r="D1398" s="77" t="s">
        <v>42</v>
      </c>
      <c r="E1398" s="77" t="s">
        <v>7256</v>
      </c>
      <c r="F1398" s="77" t="s">
        <v>889</v>
      </c>
      <c r="G1398" s="77" t="s">
        <v>12352</v>
      </c>
      <c r="H1398" s="77" t="s">
        <v>44</v>
      </c>
      <c r="I1398" s="77" t="s">
        <v>221</v>
      </c>
      <c r="J1398" s="77" t="s">
        <v>19</v>
      </c>
      <c r="K1398" s="78" t="s">
        <v>376</v>
      </c>
      <c r="L1398" s="77" t="s">
        <v>98</v>
      </c>
      <c r="M1398" s="74" t="s">
        <v>12474</v>
      </c>
      <c r="N1398" s="74" t="s">
        <v>13</v>
      </c>
      <c r="O1398" s="159"/>
      <c r="P1398" s="77"/>
      <c r="Q1398" s="77" t="s">
        <v>372</v>
      </c>
      <c r="R1398" s="77" t="s">
        <v>7257</v>
      </c>
      <c r="S1398" s="77" t="s">
        <v>651</v>
      </c>
      <c r="T1398" s="77" t="s">
        <v>9241</v>
      </c>
      <c r="U1398" s="77" t="s">
        <v>7259</v>
      </c>
      <c r="V1398" s="74" t="s">
        <v>819</v>
      </c>
      <c r="W1398" s="102" t="s">
        <v>78</v>
      </c>
      <c r="X1398" s="99"/>
      <c r="Y1398" s="102"/>
      <c r="Z1398" s="100"/>
      <c r="AA1398" s="99"/>
      <c r="AB1398" s="99"/>
      <c r="AC1398" s="100"/>
      <c r="AD1398" s="100" t="s">
        <v>7260</v>
      </c>
      <c r="AE1398" s="83"/>
      <c r="AF1398" s="54"/>
      <c r="AG1398" s="78" t="s">
        <v>12882</v>
      </c>
      <c r="AH1398" s="77" t="s">
        <v>222</v>
      </c>
      <c r="AI1398" s="77" t="s">
        <v>223</v>
      </c>
      <c r="AJ1398" s="77" t="s">
        <v>224</v>
      </c>
      <c r="AK1398" s="77" t="s">
        <v>2917</v>
      </c>
      <c r="AL1398" s="77" t="s">
        <v>2918</v>
      </c>
      <c r="AM1398" s="77" t="s">
        <v>227</v>
      </c>
      <c r="AN1398" s="77" t="s">
        <v>656</v>
      </c>
      <c r="AO1398" s="77" t="s">
        <v>6868</v>
      </c>
      <c r="AP1398" s="77" t="s">
        <v>6869</v>
      </c>
      <c r="AQ1398" s="77"/>
      <c r="AR1398" s="79">
        <f>COUNTIF('Jalon + top _horaire passage'!A:A,A1398)+IF(W1398&lt;&gt;"",COUNTIF('Jalon + top _horaire passage'!A:A,W1398),0)+IF(X1398&lt;&gt;"",COUNTIF('Jalon + top _horaire passage'!A:A,X1398),0)+IF(Y1398&lt;&gt;"",COUNTIF('Jalon + top _horaire passage'!A:A,Y1398),0)+IF(AA1398&lt;&gt;"",COUNTIF('Jalon + top _horaire passage'!A:A,AA1398),0)+IF(AB1398&lt;&gt;"",COUNTIF('Jalon + top _horaire passage'!A:A,AB1398),0)+IF(AD1398&lt;&gt;"",COUNTIF('Jalon + top _horaire passage'!A:A,AD1398),0)</f>
        <v>0</v>
      </c>
    </row>
    <row r="1399" spans="1:44" x14ac:dyDescent="0.3">
      <c r="A1399" s="77" t="s">
        <v>7262</v>
      </c>
      <c r="B1399" s="159" t="s">
        <v>7263</v>
      </c>
      <c r="C1399" s="78" t="s">
        <v>651</v>
      </c>
      <c r="D1399" s="77" t="s">
        <v>42</v>
      </c>
      <c r="E1399" s="77" t="s">
        <v>7261</v>
      </c>
      <c r="F1399" s="77" t="s">
        <v>889</v>
      </c>
      <c r="G1399" s="77" t="s">
        <v>12352</v>
      </c>
      <c r="H1399" s="77" t="s">
        <v>44</v>
      </c>
      <c r="I1399" s="77" t="s">
        <v>221</v>
      </c>
      <c r="J1399" s="77" t="s">
        <v>19</v>
      </c>
      <c r="K1399" s="78" t="s">
        <v>376</v>
      </c>
      <c r="L1399" s="77" t="s">
        <v>98</v>
      </c>
      <c r="M1399" s="74" t="s">
        <v>12474</v>
      </c>
      <c r="N1399" s="74" t="s">
        <v>13</v>
      </c>
      <c r="O1399" s="159"/>
      <c r="P1399" s="77" t="s">
        <v>7264</v>
      </c>
      <c r="Q1399" s="77" t="s">
        <v>372</v>
      </c>
      <c r="R1399" s="77" t="s">
        <v>7262</v>
      </c>
      <c r="S1399" s="77" t="s">
        <v>651</v>
      </c>
      <c r="T1399" s="77" t="s">
        <v>9241</v>
      </c>
      <c r="U1399" s="77" t="s">
        <v>7265</v>
      </c>
      <c r="V1399" s="74" t="s">
        <v>819</v>
      </c>
      <c r="W1399" s="102" t="s">
        <v>78</v>
      </c>
      <c r="X1399" s="99"/>
      <c r="Y1399" s="102"/>
      <c r="Z1399" s="100"/>
      <c r="AA1399" s="99"/>
      <c r="AB1399" s="99"/>
      <c r="AC1399" s="100"/>
      <c r="AD1399" s="100" t="s">
        <v>7266</v>
      </c>
      <c r="AE1399" s="83"/>
      <c r="AF1399" s="54"/>
      <c r="AG1399" s="78" t="s">
        <v>12882</v>
      </c>
      <c r="AH1399" s="77" t="s">
        <v>222</v>
      </c>
      <c r="AI1399" s="77" t="s">
        <v>223</v>
      </c>
      <c r="AJ1399" s="77" t="s">
        <v>224</v>
      </c>
      <c r="AK1399" s="77" t="s">
        <v>2917</v>
      </c>
      <c r="AL1399" s="77" t="s">
        <v>2918</v>
      </c>
      <c r="AM1399" s="77" t="s">
        <v>227</v>
      </c>
      <c r="AN1399" s="77" t="s">
        <v>656</v>
      </c>
      <c r="AO1399" s="77" t="s">
        <v>6868</v>
      </c>
      <c r="AP1399" s="77" t="s">
        <v>6869</v>
      </c>
      <c r="AQ1399" s="77"/>
      <c r="AR1399" s="79">
        <f>COUNTIF('Jalon + top _horaire passage'!A:A,A1399)+IF(W1399&lt;&gt;"",COUNTIF('Jalon + top _horaire passage'!A:A,W1399),0)+IF(X1399&lt;&gt;"",COUNTIF('Jalon + top _horaire passage'!A:A,X1399),0)+IF(Y1399&lt;&gt;"",COUNTIF('Jalon + top _horaire passage'!A:A,Y1399),0)+IF(AA1399&lt;&gt;"",COUNTIF('Jalon + top _horaire passage'!A:A,AA1399),0)+IF(AB1399&lt;&gt;"",COUNTIF('Jalon + top _horaire passage'!A:A,AB1399),0)+IF(AD1399&lt;&gt;"",COUNTIF('Jalon + top _horaire passage'!A:A,AD1399),0)</f>
        <v>0</v>
      </c>
    </row>
    <row r="1400" spans="1:44" x14ac:dyDescent="0.3">
      <c r="A1400" s="77" t="s">
        <v>7268</v>
      </c>
      <c r="B1400" s="159" t="s">
        <v>7269</v>
      </c>
      <c r="C1400" s="78" t="s">
        <v>651</v>
      </c>
      <c r="D1400" s="77" t="s">
        <v>42</v>
      </c>
      <c r="E1400" s="77" t="s">
        <v>7267</v>
      </c>
      <c r="F1400" s="77" t="s">
        <v>889</v>
      </c>
      <c r="G1400" s="77" t="s">
        <v>12352</v>
      </c>
      <c r="H1400" s="77" t="s">
        <v>44</v>
      </c>
      <c r="I1400" s="77" t="s">
        <v>221</v>
      </c>
      <c r="J1400" s="77" t="s">
        <v>19</v>
      </c>
      <c r="K1400" s="78" t="s">
        <v>376</v>
      </c>
      <c r="L1400" s="77" t="s">
        <v>98</v>
      </c>
      <c r="M1400" s="74" t="s">
        <v>12474</v>
      </c>
      <c r="N1400" s="74" t="s">
        <v>13</v>
      </c>
      <c r="O1400" s="159"/>
      <c r="P1400" s="77"/>
      <c r="Q1400" s="77" t="s">
        <v>372</v>
      </c>
      <c r="R1400" s="77" t="s">
        <v>7268</v>
      </c>
      <c r="S1400" s="77" t="s">
        <v>651</v>
      </c>
      <c r="T1400" s="77" t="s">
        <v>9241</v>
      </c>
      <c r="U1400" s="77" t="s">
        <v>7270</v>
      </c>
      <c r="V1400" s="74" t="s">
        <v>819</v>
      </c>
      <c r="W1400" s="102" t="s">
        <v>78</v>
      </c>
      <c r="X1400" s="99"/>
      <c r="Y1400" s="102"/>
      <c r="Z1400" s="100"/>
      <c r="AA1400" s="99"/>
      <c r="AB1400" s="99"/>
      <c r="AC1400" s="100"/>
      <c r="AD1400" s="100" t="s">
        <v>7271</v>
      </c>
      <c r="AE1400" s="83"/>
      <c r="AF1400" s="54"/>
      <c r="AG1400" s="78" t="s">
        <v>12882</v>
      </c>
      <c r="AH1400" s="77" t="s">
        <v>222</v>
      </c>
      <c r="AI1400" s="77" t="s">
        <v>223</v>
      </c>
      <c r="AJ1400" s="77" t="s">
        <v>224</v>
      </c>
      <c r="AK1400" s="77" t="s">
        <v>2917</v>
      </c>
      <c r="AL1400" s="77" t="s">
        <v>2918</v>
      </c>
      <c r="AM1400" s="77" t="s">
        <v>227</v>
      </c>
      <c r="AN1400" s="77" t="s">
        <v>656</v>
      </c>
      <c r="AO1400" s="77" t="s">
        <v>6868</v>
      </c>
      <c r="AP1400" s="77" t="s">
        <v>6869</v>
      </c>
      <c r="AQ1400" s="77"/>
      <c r="AR1400" s="79">
        <f>COUNTIF('Jalon + top _horaire passage'!A:A,A1400)+IF(W1400&lt;&gt;"",COUNTIF('Jalon + top _horaire passage'!A:A,W1400),0)+IF(X1400&lt;&gt;"",COUNTIF('Jalon + top _horaire passage'!A:A,X1400),0)+IF(Y1400&lt;&gt;"",COUNTIF('Jalon + top _horaire passage'!A:A,Y1400),0)+IF(AA1400&lt;&gt;"",COUNTIF('Jalon + top _horaire passage'!A:A,AA1400),0)+IF(AB1400&lt;&gt;"",COUNTIF('Jalon + top _horaire passage'!A:A,AB1400),0)+IF(AD1400&lt;&gt;"",COUNTIF('Jalon + top _horaire passage'!A:A,AD1400),0)</f>
        <v>0</v>
      </c>
    </row>
    <row r="1401" spans="1:44" x14ac:dyDescent="0.3">
      <c r="A1401" s="77" t="s">
        <v>7273</v>
      </c>
      <c r="B1401" s="159" t="s">
        <v>7274</v>
      </c>
      <c r="C1401" s="78" t="s">
        <v>651</v>
      </c>
      <c r="D1401" s="77" t="s">
        <v>42</v>
      </c>
      <c r="E1401" s="77" t="s">
        <v>7272</v>
      </c>
      <c r="F1401" s="77" t="s">
        <v>889</v>
      </c>
      <c r="G1401" s="77" t="s">
        <v>12352</v>
      </c>
      <c r="H1401" s="77" t="s">
        <v>44</v>
      </c>
      <c r="I1401" s="77" t="s">
        <v>221</v>
      </c>
      <c r="J1401" s="77" t="s">
        <v>19</v>
      </c>
      <c r="K1401" s="78" t="s">
        <v>376</v>
      </c>
      <c r="L1401" s="77" t="s">
        <v>98</v>
      </c>
      <c r="M1401" s="74" t="s">
        <v>12474</v>
      </c>
      <c r="N1401" s="74" t="s">
        <v>13</v>
      </c>
      <c r="O1401" s="159"/>
      <c r="P1401" s="77"/>
      <c r="Q1401" s="77" t="s">
        <v>372</v>
      </c>
      <c r="R1401" s="77" t="s">
        <v>7273</v>
      </c>
      <c r="S1401" s="77" t="s">
        <v>651</v>
      </c>
      <c r="T1401" s="77" t="s">
        <v>9241</v>
      </c>
      <c r="U1401" s="77" t="s">
        <v>7275</v>
      </c>
      <c r="V1401" s="74" t="s">
        <v>819</v>
      </c>
      <c r="W1401" s="102" t="s">
        <v>78</v>
      </c>
      <c r="X1401" s="99"/>
      <c r="Y1401" s="102"/>
      <c r="Z1401" s="100"/>
      <c r="AA1401" s="99"/>
      <c r="AB1401" s="99"/>
      <c r="AC1401" s="100"/>
      <c r="AD1401" s="100" t="s">
        <v>7276</v>
      </c>
      <c r="AE1401" s="83"/>
      <c r="AF1401" s="54"/>
      <c r="AG1401" s="78" t="s">
        <v>12882</v>
      </c>
      <c r="AH1401" s="77" t="s">
        <v>222</v>
      </c>
      <c r="AI1401" s="77" t="s">
        <v>223</v>
      </c>
      <c r="AJ1401" s="77" t="s">
        <v>224</v>
      </c>
      <c r="AK1401" s="77" t="s">
        <v>2917</v>
      </c>
      <c r="AL1401" s="77" t="s">
        <v>2918</v>
      </c>
      <c r="AM1401" s="77" t="s">
        <v>227</v>
      </c>
      <c r="AN1401" s="77" t="s">
        <v>656</v>
      </c>
      <c r="AO1401" s="77" t="s">
        <v>6868</v>
      </c>
      <c r="AP1401" s="77" t="s">
        <v>6869</v>
      </c>
      <c r="AQ1401" s="77"/>
      <c r="AR1401" s="79">
        <f>COUNTIF('Jalon + top _horaire passage'!A:A,A1401)+IF(W1401&lt;&gt;"",COUNTIF('Jalon + top _horaire passage'!A:A,W1401),0)+IF(X1401&lt;&gt;"",COUNTIF('Jalon + top _horaire passage'!A:A,X1401),0)+IF(Y1401&lt;&gt;"",COUNTIF('Jalon + top _horaire passage'!A:A,Y1401),0)+IF(AA1401&lt;&gt;"",COUNTIF('Jalon + top _horaire passage'!A:A,AA1401),0)+IF(AB1401&lt;&gt;"",COUNTIF('Jalon + top _horaire passage'!A:A,AB1401),0)+IF(AD1401&lt;&gt;"",COUNTIF('Jalon + top _horaire passage'!A:A,AD1401),0)</f>
        <v>0</v>
      </c>
    </row>
    <row r="1402" spans="1:44" x14ac:dyDescent="0.3">
      <c r="A1402" s="77" t="s">
        <v>7277</v>
      </c>
      <c r="B1402" s="159" t="s">
        <v>12855</v>
      </c>
      <c r="C1402" s="78" t="s">
        <v>220</v>
      </c>
      <c r="D1402" s="77" t="s">
        <v>42</v>
      </c>
      <c r="E1402" s="77" t="s">
        <v>7277</v>
      </c>
      <c r="F1402" s="77" t="s">
        <v>803</v>
      </c>
      <c r="G1402" s="77" t="s">
        <v>804</v>
      </c>
      <c r="H1402" s="77" t="s">
        <v>44</v>
      </c>
      <c r="I1402" s="77" t="s">
        <v>221</v>
      </c>
      <c r="J1402" s="77" t="s">
        <v>19</v>
      </c>
      <c r="K1402" s="78" t="s">
        <v>34</v>
      </c>
      <c r="L1402" s="77" t="s">
        <v>98</v>
      </c>
      <c r="M1402" s="74" t="s">
        <v>12474</v>
      </c>
      <c r="N1402" s="74" t="s">
        <v>13</v>
      </c>
      <c r="O1402" s="159" t="s">
        <v>12470</v>
      </c>
      <c r="P1402" s="77" t="s">
        <v>7278</v>
      </c>
      <c r="Q1402" s="77" t="s">
        <v>30</v>
      </c>
      <c r="R1402" s="77" t="s">
        <v>7277</v>
      </c>
      <c r="S1402" s="77"/>
      <c r="T1402" s="77"/>
      <c r="U1402" s="77" t="s">
        <v>11149</v>
      </c>
      <c r="V1402" s="74" t="s">
        <v>97</v>
      </c>
      <c r="W1402" s="100"/>
      <c r="X1402" s="99"/>
      <c r="Y1402" s="99"/>
      <c r="Z1402" s="100"/>
      <c r="AA1402" s="99" t="s">
        <v>7281</v>
      </c>
      <c r="AB1402" s="99"/>
      <c r="AC1402" s="100" t="s">
        <v>7279</v>
      </c>
      <c r="AD1402" s="100" t="s">
        <v>7280</v>
      </c>
      <c r="AE1402" s="83"/>
      <c r="AF1402" s="54"/>
      <c r="AG1402" s="78" t="s">
        <v>10997</v>
      </c>
      <c r="AH1402" s="77" t="s">
        <v>222</v>
      </c>
      <c r="AI1402" s="77" t="s">
        <v>223</v>
      </c>
      <c r="AJ1402" s="77" t="s">
        <v>224</v>
      </c>
      <c r="AK1402" s="77" t="s">
        <v>225</v>
      </c>
      <c r="AL1402" s="77" t="s">
        <v>807</v>
      </c>
      <c r="AM1402" s="77" t="s">
        <v>227</v>
      </c>
      <c r="AN1402" s="77" t="s">
        <v>228</v>
      </c>
      <c r="AO1402" s="77" t="s">
        <v>808</v>
      </c>
      <c r="AP1402" s="77" t="s">
        <v>809</v>
      </c>
      <c r="AQ1402" s="77"/>
      <c r="AR1402" s="79">
        <f>COUNTIF('Jalon + top _horaire passage'!A:A,A1402)+IF(W1402&lt;&gt;"",COUNTIF('Jalon + top _horaire passage'!A:A,W1402),0)+IF(X1402&lt;&gt;"",COUNTIF('Jalon + top _horaire passage'!A:A,X1402),0)+IF(Y1402&lt;&gt;"",COUNTIF('Jalon + top _horaire passage'!A:A,Y1402),0)+IF(AA1402&lt;&gt;"",COUNTIF('Jalon + top _horaire passage'!A:A,AA1402),0)+IF(AB1402&lt;&gt;"",COUNTIF('Jalon + top _horaire passage'!A:A,AB1402),0)+IF(AD1402&lt;&gt;"",COUNTIF('Jalon + top _horaire passage'!A:A,AD1402),0)</f>
        <v>0</v>
      </c>
    </row>
    <row r="1403" spans="1:44" x14ac:dyDescent="0.3">
      <c r="A1403" s="77" t="s">
        <v>7282</v>
      </c>
      <c r="B1403" s="159" t="s">
        <v>12</v>
      </c>
      <c r="C1403" s="78" t="s">
        <v>220</v>
      </c>
      <c r="D1403" s="77" t="s">
        <v>42</v>
      </c>
      <c r="E1403" s="77" t="s">
        <v>7282</v>
      </c>
      <c r="F1403" s="77" t="s">
        <v>803</v>
      </c>
      <c r="G1403" s="77" t="s">
        <v>804</v>
      </c>
      <c r="H1403" s="77" t="s">
        <v>44</v>
      </c>
      <c r="I1403" s="77" t="s">
        <v>221</v>
      </c>
      <c r="J1403" s="77" t="s">
        <v>571</v>
      </c>
      <c r="K1403" s="78" t="s">
        <v>34</v>
      </c>
      <c r="L1403" s="77" t="s">
        <v>98</v>
      </c>
      <c r="M1403" s="74" t="s">
        <v>12474</v>
      </c>
      <c r="N1403" s="74" t="s">
        <v>13</v>
      </c>
      <c r="O1403" s="159" t="s">
        <v>12470</v>
      </c>
      <c r="P1403" s="77" t="s">
        <v>7283</v>
      </c>
      <c r="Q1403" s="77" t="s">
        <v>35</v>
      </c>
      <c r="R1403" s="77" t="s">
        <v>7282</v>
      </c>
      <c r="S1403" s="77"/>
      <c r="T1403" s="77" t="s">
        <v>9241</v>
      </c>
      <c r="U1403" s="77" t="s">
        <v>9241</v>
      </c>
      <c r="V1403" s="74" t="s">
        <v>216</v>
      </c>
      <c r="W1403" s="100"/>
      <c r="X1403" s="99"/>
      <c r="Y1403" s="99"/>
      <c r="Z1403" s="100"/>
      <c r="AA1403" s="99"/>
      <c r="AB1403" s="99"/>
      <c r="AC1403" s="100" t="s">
        <v>7282</v>
      </c>
      <c r="AD1403" s="100" t="s">
        <v>7284</v>
      </c>
      <c r="AE1403" s="83"/>
      <c r="AF1403" s="54"/>
      <c r="AG1403" s="78" t="s">
        <v>12307</v>
      </c>
      <c r="AH1403" s="77" t="s">
        <v>222</v>
      </c>
      <c r="AI1403" s="77" t="s">
        <v>223</v>
      </c>
      <c r="AJ1403" s="77" t="s">
        <v>224</v>
      </c>
      <c r="AK1403" s="77" t="s">
        <v>225</v>
      </c>
      <c r="AL1403" s="77" t="s">
        <v>807</v>
      </c>
      <c r="AM1403" s="77" t="s">
        <v>227</v>
      </c>
      <c r="AN1403" s="77" t="s">
        <v>228</v>
      </c>
      <c r="AO1403" s="77" t="s">
        <v>808</v>
      </c>
      <c r="AP1403" s="77" t="s">
        <v>809</v>
      </c>
      <c r="AQ1403" s="77"/>
      <c r="AR1403" s="79">
        <f>COUNTIF('Jalon + top _horaire passage'!A:A,A1403)+IF(W1403&lt;&gt;"",COUNTIF('Jalon + top _horaire passage'!A:A,W1403),0)+IF(X1403&lt;&gt;"",COUNTIF('Jalon + top _horaire passage'!A:A,X1403),0)+IF(Y1403&lt;&gt;"",COUNTIF('Jalon + top _horaire passage'!A:A,Y1403),0)+IF(AA1403&lt;&gt;"",COUNTIF('Jalon + top _horaire passage'!A:A,AA1403),0)+IF(AB1403&lt;&gt;"",COUNTIF('Jalon + top _horaire passage'!A:A,AB1403),0)+IF(AD1403&lt;&gt;"",COUNTIF('Jalon + top _horaire passage'!A:A,AD1403),0)</f>
        <v>0</v>
      </c>
    </row>
    <row r="1404" spans="1:44" x14ac:dyDescent="0.3">
      <c r="A1404" s="77" t="s">
        <v>7285</v>
      </c>
      <c r="B1404" s="159" t="s">
        <v>12</v>
      </c>
      <c r="C1404" s="78" t="s">
        <v>829</v>
      </c>
      <c r="D1404" s="77" t="s">
        <v>42</v>
      </c>
      <c r="E1404" s="77" t="s">
        <v>7285</v>
      </c>
      <c r="F1404" s="77" t="s">
        <v>12349</v>
      </c>
      <c r="G1404" s="77" t="s">
        <v>825</v>
      </c>
      <c r="H1404" s="77" t="s">
        <v>44</v>
      </c>
      <c r="I1404" s="77" t="s">
        <v>221</v>
      </c>
      <c r="J1404" s="77" t="s">
        <v>19</v>
      </c>
      <c r="K1404" s="78" t="s">
        <v>34</v>
      </c>
      <c r="L1404" s="77" t="s">
        <v>98</v>
      </c>
      <c r="M1404" s="74" t="s">
        <v>12473</v>
      </c>
      <c r="N1404" s="74" t="s">
        <v>13</v>
      </c>
      <c r="O1404" s="159" t="s">
        <v>12470</v>
      </c>
      <c r="P1404" s="77" t="s">
        <v>7286</v>
      </c>
      <c r="Q1404" s="77" t="s">
        <v>35</v>
      </c>
      <c r="R1404" s="77" t="s">
        <v>7285</v>
      </c>
      <c r="S1404" s="77"/>
      <c r="T1404" s="77" t="s">
        <v>9241</v>
      </c>
      <c r="U1404" s="77" t="s">
        <v>9241</v>
      </c>
      <c r="V1404" s="74" t="s">
        <v>97</v>
      </c>
      <c r="W1404" s="100"/>
      <c r="X1404" s="99"/>
      <c r="Y1404" s="99"/>
      <c r="Z1404" s="100"/>
      <c r="AA1404" s="99"/>
      <c r="AB1404" s="99"/>
      <c r="AC1404" s="100" t="s">
        <v>7285</v>
      </c>
      <c r="AD1404" s="100" t="s">
        <v>7287</v>
      </c>
      <c r="AE1404" s="83"/>
      <c r="AF1404" s="54"/>
      <c r="AG1404" s="78" t="s">
        <v>10997</v>
      </c>
      <c r="AH1404" s="77" t="s">
        <v>222</v>
      </c>
      <c r="AI1404" s="77" t="s">
        <v>830</v>
      </c>
      <c r="AJ1404" s="77" t="s">
        <v>831</v>
      </c>
      <c r="AK1404" s="77" t="s">
        <v>832</v>
      </c>
      <c r="AL1404" s="77" t="s">
        <v>833</v>
      </c>
      <c r="AM1404" s="77" t="s">
        <v>227</v>
      </c>
      <c r="AN1404" s="77" t="s">
        <v>834</v>
      </c>
      <c r="AO1404" s="77" t="s">
        <v>835</v>
      </c>
      <c r="AP1404" s="77" t="s">
        <v>836</v>
      </c>
      <c r="AQ1404" s="77"/>
      <c r="AR1404" s="79">
        <f>COUNTIF('Jalon + top _horaire passage'!A:A,A1404)+IF(W1404&lt;&gt;"",COUNTIF('Jalon + top _horaire passage'!A:A,W1404),0)+IF(X1404&lt;&gt;"",COUNTIF('Jalon + top _horaire passage'!A:A,X1404),0)+IF(Y1404&lt;&gt;"",COUNTIF('Jalon + top _horaire passage'!A:A,Y1404),0)+IF(AA1404&lt;&gt;"",COUNTIF('Jalon + top _horaire passage'!A:A,AA1404),0)+IF(AB1404&lt;&gt;"",COUNTIF('Jalon + top _horaire passage'!A:A,AB1404),0)+IF(AD1404&lt;&gt;"",COUNTIF('Jalon + top _horaire passage'!A:A,AD1404),0)</f>
        <v>0</v>
      </c>
    </row>
    <row r="1405" spans="1:44" x14ac:dyDescent="0.3">
      <c r="A1405" s="77" t="s">
        <v>7288</v>
      </c>
      <c r="B1405" s="173" t="s">
        <v>12608</v>
      </c>
      <c r="C1405" s="78" t="s">
        <v>199</v>
      </c>
      <c r="D1405" s="77" t="s">
        <v>42</v>
      </c>
      <c r="E1405" s="77" t="s">
        <v>7288</v>
      </c>
      <c r="F1405" s="77" t="s">
        <v>12348</v>
      </c>
      <c r="G1405" s="77" t="s">
        <v>818</v>
      </c>
      <c r="H1405" s="77" t="s">
        <v>44</v>
      </c>
      <c r="I1405" s="77" t="s">
        <v>17</v>
      </c>
      <c r="J1405" s="77" t="s">
        <v>19</v>
      </c>
      <c r="K1405" s="78" t="s">
        <v>34</v>
      </c>
      <c r="L1405" s="77" t="s">
        <v>98</v>
      </c>
      <c r="M1405" s="74" t="s">
        <v>12473</v>
      </c>
      <c r="N1405" s="74" t="s">
        <v>13</v>
      </c>
      <c r="O1405" s="159"/>
      <c r="P1405" s="77" t="s">
        <v>7288</v>
      </c>
      <c r="Q1405" s="77" t="s">
        <v>30</v>
      </c>
      <c r="R1405" s="77" t="s">
        <v>7288</v>
      </c>
      <c r="S1405" s="77"/>
      <c r="T1405" s="77" t="s">
        <v>9241</v>
      </c>
      <c r="U1405" s="77" t="s">
        <v>7289</v>
      </c>
      <c r="V1405" s="74" t="s">
        <v>819</v>
      </c>
      <c r="W1405" s="100"/>
      <c r="X1405" s="99"/>
      <c r="Y1405" s="99"/>
      <c r="Z1405" s="100"/>
      <c r="AA1405" s="99" t="s">
        <v>7292</v>
      </c>
      <c r="AB1405" s="99"/>
      <c r="AC1405" s="100" t="s">
        <v>7290</v>
      </c>
      <c r="AD1405" s="100" t="s">
        <v>7291</v>
      </c>
      <c r="AE1405" s="83"/>
      <c r="AF1405" s="54"/>
      <c r="AG1405" s="78" t="s">
        <v>10992</v>
      </c>
      <c r="AH1405" s="77" t="s">
        <v>20</v>
      </c>
      <c r="AI1405" s="77" t="s">
        <v>21</v>
      </c>
      <c r="AJ1405" s="77" t="s">
        <v>22</v>
      </c>
      <c r="AK1405" s="77" t="s">
        <v>200</v>
      </c>
      <c r="AL1405" s="77" t="s">
        <v>201</v>
      </c>
      <c r="AM1405" s="77" t="s">
        <v>25</v>
      </c>
      <c r="AN1405" s="77" t="s">
        <v>202</v>
      </c>
      <c r="AO1405" s="77" t="s">
        <v>203</v>
      </c>
      <c r="AP1405" s="77" t="s">
        <v>204</v>
      </c>
      <c r="AQ1405" s="77"/>
      <c r="AR1405" s="79">
        <f>COUNTIF('Jalon + top _horaire passage'!A:A,A1405)+IF(W1405&lt;&gt;"",COUNTIF('Jalon + top _horaire passage'!A:A,W1405),0)+IF(X1405&lt;&gt;"",COUNTIF('Jalon + top _horaire passage'!A:A,X1405),0)+IF(Y1405&lt;&gt;"",COUNTIF('Jalon + top _horaire passage'!A:A,Y1405),0)+IF(AA1405&lt;&gt;"",COUNTIF('Jalon + top _horaire passage'!A:A,AA1405),0)+IF(AB1405&lt;&gt;"",COUNTIF('Jalon + top _horaire passage'!A:A,AB1405),0)+IF(AD1405&lt;&gt;"",COUNTIF('Jalon + top _horaire passage'!A:A,AD1405),0)</f>
        <v>0</v>
      </c>
    </row>
    <row r="1406" spans="1:44" x14ac:dyDescent="0.3">
      <c r="A1406" s="77" t="s">
        <v>7294</v>
      </c>
      <c r="B1406" s="159">
        <v>0</v>
      </c>
      <c r="C1406" s="78" t="s">
        <v>353</v>
      </c>
      <c r="D1406" s="77" t="s">
        <v>42</v>
      </c>
      <c r="E1406" s="77" t="s">
        <v>7293</v>
      </c>
      <c r="F1406" s="77" t="s">
        <v>369</v>
      </c>
      <c r="G1406" s="77" t="s">
        <v>370</v>
      </c>
      <c r="H1406" s="101" t="s">
        <v>11875</v>
      </c>
      <c r="I1406" s="77" t="s">
        <v>166</v>
      </c>
      <c r="J1406" s="77" t="s">
        <v>19</v>
      </c>
      <c r="K1406" s="78" t="s">
        <v>377</v>
      </c>
      <c r="L1406" s="77" t="s">
        <v>98</v>
      </c>
      <c r="M1406" s="74" t="s">
        <v>12475</v>
      </c>
      <c r="N1406" s="74" t="s">
        <v>13</v>
      </c>
      <c r="O1406" s="159"/>
      <c r="P1406" s="77"/>
      <c r="Q1406" s="77" t="s">
        <v>372</v>
      </c>
      <c r="R1406" s="77" t="s">
        <v>7294</v>
      </c>
      <c r="S1406" s="77" t="s">
        <v>374</v>
      </c>
      <c r="T1406" s="77" t="s">
        <v>9241</v>
      </c>
      <c r="U1406" s="77" t="s">
        <v>7295</v>
      </c>
      <c r="V1406" s="74" t="s">
        <v>97</v>
      </c>
      <c r="W1406" s="100"/>
      <c r="X1406" s="99"/>
      <c r="Y1406" s="99"/>
      <c r="Z1406" s="100"/>
      <c r="AA1406" s="99"/>
      <c r="AB1406" s="99"/>
      <c r="AC1406" s="100"/>
      <c r="AD1406" s="100" t="s">
        <v>7296</v>
      </c>
      <c r="AE1406" s="83"/>
      <c r="AF1406" s="54"/>
      <c r="AG1406" s="78" t="s">
        <v>10992</v>
      </c>
      <c r="AH1406" s="77" t="s">
        <v>354</v>
      </c>
      <c r="AI1406" s="77" t="s">
        <v>355</v>
      </c>
      <c r="AJ1406" s="77" t="s">
        <v>356</v>
      </c>
      <c r="AK1406" s="77" t="s">
        <v>357</v>
      </c>
      <c r="AL1406" s="77" t="s">
        <v>358</v>
      </c>
      <c r="AM1406" s="77" t="s">
        <v>170</v>
      </c>
      <c r="AN1406" s="77" t="s">
        <v>359</v>
      </c>
      <c r="AO1406" s="77" t="s">
        <v>360</v>
      </c>
      <c r="AP1406" s="77" t="s">
        <v>360</v>
      </c>
      <c r="AQ1406" s="77"/>
      <c r="AR1406" s="79">
        <f>COUNTIF('Jalon + top _horaire passage'!A:A,A1406)+IF(W1406&lt;&gt;"",COUNTIF('Jalon + top _horaire passage'!A:A,W1406),0)+IF(X1406&lt;&gt;"",COUNTIF('Jalon + top _horaire passage'!A:A,X1406),0)+IF(Y1406&lt;&gt;"",COUNTIF('Jalon + top _horaire passage'!A:A,Y1406),0)+IF(AA1406&lt;&gt;"",COUNTIF('Jalon + top _horaire passage'!A:A,AA1406),0)+IF(AB1406&lt;&gt;"",COUNTIF('Jalon + top _horaire passage'!A:A,AB1406),0)+IF(AD1406&lt;&gt;"",COUNTIF('Jalon + top _horaire passage'!A:A,AD1406),0)</f>
        <v>0</v>
      </c>
    </row>
    <row r="1407" spans="1:44" x14ac:dyDescent="0.3">
      <c r="A1407" s="77" t="s">
        <v>7298</v>
      </c>
      <c r="B1407" s="159">
        <v>0</v>
      </c>
      <c r="C1407" s="78" t="s">
        <v>353</v>
      </c>
      <c r="D1407" s="77" t="s">
        <v>42</v>
      </c>
      <c r="E1407" s="77" t="s">
        <v>7297</v>
      </c>
      <c r="F1407" s="77" t="s">
        <v>369</v>
      </c>
      <c r="G1407" s="77" t="s">
        <v>370</v>
      </c>
      <c r="H1407" s="101" t="s">
        <v>11875</v>
      </c>
      <c r="I1407" s="77" t="s">
        <v>166</v>
      </c>
      <c r="J1407" s="77" t="s">
        <v>19</v>
      </c>
      <c r="K1407" s="78" t="s">
        <v>377</v>
      </c>
      <c r="L1407" s="77" t="s">
        <v>98</v>
      </c>
      <c r="M1407" s="74" t="s">
        <v>12475</v>
      </c>
      <c r="N1407" s="74" t="s">
        <v>13</v>
      </c>
      <c r="O1407" s="159"/>
      <c r="P1407" s="77"/>
      <c r="Q1407" s="77" t="s">
        <v>372</v>
      </c>
      <c r="R1407" s="77" t="s">
        <v>7298</v>
      </c>
      <c r="S1407" s="77" t="s">
        <v>374</v>
      </c>
      <c r="T1407" s="77" t="s">
        <v>9241</v>
      </c>
      <c r="U1407" s="77" t="s">
        <v>7299</v>
      </c>
      <c r="V1407" s="74" t="s">
        <v>97</v>
      </c>
      <c r="W1407" s="100"/>
      <c r="X1407" s="99"/>
      <c r="Y1407" s="99"/>
      <c r="Z1407" s="100"/>
      <c r="AA1407" s="99"/>
      <c r="AB1407" s="99"/>
      <c r="AC1407" s="100"/>
      <c r="AD1407" s="100" t="s">
        <v>7300</v>
      </c>
      <c r="AE1407" s="83"/>
      <c r="AF1407" s="54"/>
      <c r="AG1407" s="78" t="s">
        <v>10992</v>
      </c>
      <c r="AH1407" s="77" t="s">
        <v>354</v>
      </c>
      <c r="AI1407" s="77" t="s">
        <v>355</v>
      </c>
      <c r="AJ1407" s="77" t="s">
        <v>356</v>
      </c>
      <c r="AK1407" s="77" t="s">
        <v>357</v>
      </c>
      <c r="AL1407" s="77" t="s">
        <v>358</v>
      </c>
      <c r="AM1407" s="77" t="s">
        <v>170</v>
      </c>
      <c r="AN1407" s="77" t="s">
        <v>359</v>
      </c>
      <c r="AO1407" s="77" t="s">
        <v>360</v>
      </c>
      <c r="AP1407" s="77" t="s">
        <v>360</v>
      </c>
      <c r="AQ1407" s="77"/>
      <c r="AR1407" s="79">
        <f>COUNTIF('Jalon + top _horaire passage'!A:A,A1407)+IF(W1407&lt;&gt;"",COUNTIF('Jalon + top _horaire passage'!A:A,W1407),0)+IF(X1407&lt;&gt;"",COUNTIF('Jalon + top _horaire passage'!A:A,X1407),0)+IF(Y1407&lt;&gt;"",COUNTIF('Jalon + top _horaire passage'!A:A,Y1407),0)+IF(AA1407&lt;&gt;"",COUNTIF('Jalon + top _horaire passage'!A:A,AA1407),0)+IF(AB1407&lt;&gt;"",COUNTIF('Jalon + top _horaire passage'!A:A,AB1407),0)+IF(AD1407&lt;&gt;"",COUNTIF('Jalon + top _horaire passage'!A:A,AD1407),0)</f>
        <v>0</v>
      </c>
    </row>
    <row r="1408" spans="1:44" x14ac:dyDescent="0.3">
      <c r="A1408" s="77" t="s">
        <v>7302</v>
      </c>
      <c r="B1408" s="159">
        <v>0</v>
      </c>
      <c r="C1408" s="78" t="s">
        <v>353</v>
      </c>
      <c r="D1408" s="77" t="s">
        <v>42</v>
      </c>
      <c r="E1408" s="77" t="s">
        <v>7301</v>
      </c>
      <c r="F1408" s="77" t="s">
        <v>369</v>
      </c>
      <c r="G1408" s="77" t="s">
        <v>370</v>
      </c>
      <c r="H1408" s="101" t="s">
        <v>11875</v>
      </c>
      <c r="I1408" s="77" t="s">
        <v>166</v>
      </c>
      <c r="J1408" s="77" t="s">
        <v>19</v>
      </c>
      <c r="K1408" s="78" t="s">
        <v>377</v>
      </c>
      <c r="L1408" s="77" t="s">
        <v>98</v>
      </c>
      <c r="M1408" s="74" t="s">
        <v>12475</v>
      </c>
      <c r="N1408" s="74" t="s">
        <v>13</v>
      </c>
      <c r="O1408" s="159"/>
      <c r="P1408" s="77"/>
      <c r="Q1408" s="77" t="s">
        <v>372</v>
      </c>
      <c r="R1408" s="77" t="s">
        <v>7302</v>
      </c>
      <c r="S1408" s="77" t="s">
        <v>374</v>
      </c>
      <c r="T1408" s="77" t="s">
        <v>9241</v>
      </c>
      <c r="U1408" s="77" t="s">
        <v>7303</v>
      </c>
      <c r="V1408" s="74" t="s">
        <v>97</v>
      </c>
      <c r="W1408" s="100"/>
      <c r="X1408" s="99"/>
      <c r="Y1408" s="99"/>
      <c r="Z1408" s="100"/>
      <c r="AA1408" s="99"/>
      <c r="AB1408" s="99"/>
      <c r="AC1408" s="100"/>
      <c r="AD1408" s="100" t="s">
        <v>7304</v>
      </c>
      <c r="AE1408" s="83"/>
      <c r="AF1408" s="54"/>
      <c r="AG1408" s="78" t="s">
        <v>10992</v>
      </c>
      <c r="AH1408" s="77" t="s">
        <v>354</v>
      </c>
      <c r="AI1408" s="77" t="s">
        <v>355</v>
      </c>
      <c r="AJ1408" s="77" t="s">
        <v>356</v>
      </c>
      <c r="AK1408" s="77" t="s">
        <v>357</v>
      </c>
      <c r="AL1408" s="77" t="s">
        <v>358</v>
      </c>
      <c r="AM1408" s="77" t="s">
        <v>170</v>
      </c>
      <c r="AN1408" s="77" t="s">
        <v>359</v>
      </c>
      <c r="AO1408" s="77" t="s">
        <v>360</v>
      </c>
      <c r="AP1408" s="77" t="s">
        <v>360</v>
      </c>
      <c r="AQ1408" s="77"/>
      <c r="AR1408" s="79">
        <f>COUNTIF('Jalon + top _horaire passage'!A:A,A1408)+IF(W1408&lt;&gt;"",COUNTIF('Jalon + top _horaire passage'!A:A,W1408),0)+IF(X1408&lt;&gt;"",COUNTIF('Jalon + top _horaire passage'!A:A,X1408),0)+IF(Y1408&lt;&gt;"",COUNTIF('Jalon + top _horaire passage'!A:A,Y1408),0)+IF(AA1408&lt;&gt;"",COUNTIF('Jalon + top _horaire passage'!A:A,AA1408),0)+IF(AB1408&lt;&gt;"",COUNTIF('Jalon + top _horaire passage'!A:A,AB1408),0)+IF(AD1408&lt;&gt;"",COUNTIF('Jalon + top _horaire passage'!A:A,AD1408),0)</f>
        <v>0</v>
      </c>
    </row>
    <row r="1409" spans="1:44" x14ac:dyDescent="0.3">
      <c r="A1409" s="77" t="s">
        <v>7306</v>
      </c>
      <c r="B1409" s="159">
        <v>0</v>
      </c>
      <c r="C1409" s="78" t="s">
        <v>353</v>
      </c>
      <c r="D1409" s="77" t="s">
        <v>42</v>
      </c>
      <c r="E1409" s="77" t="s">
        <v>7305</v>
      </c>
      <c r="F1409" s="77" t="s">
        <v>369</v>
      </c>
      <c r="G1409" s="77" t="s">
        <v>370</v>
      </c>
      <c r="H1409" s="101" t="s">
        <v>11875</v>
      </c>
      <c r="I1409" s="77" t="s">
        <v>166</v>
      </c>
      <c r="J1409" s="77" t="s">
        <v>19</v>
      </c>
      <c r="K1409" s="78" t="s">
        <v>377</v>
      </c>
      <c r="L1409" s="77" t="s">
        <v>98</v>
      </c>
      <c r="M1409" s="74" t="s">
        <v>12475</v>
      </c>
      <c r="N1409" s="74" t="s">
        <v>13</v>
      </c>
      <c r="O1409" s="159"/>
      <c r="P1409" s="77"/>
      <c r="Q1409" s="77" t="s">
        <v>372</v>
      </c>
      <c r="R1409" s="77" t="s">
        <v>7306</v>
      </c>
      <c r="S1409" s="77" t="s">
        <v>374</v>
      </c>
      <c r="T1409" s="77" t="s">
        <v>9241</v>
      </c>
      <c r="U1409" s="77" t="s">
        <v>7307</v>
      </c>
      <c r="V1409" s="74" t="s">
        <v>97</v>
      </c>
      <c r="W1409" s="100"/>
      <c r="X1409" s="99"/>
      <c r="Y1409" s="99"/>
      <c r="Z1409" s="100"/>
      <c r="AA1409" s="99"/>
      <c r="AB1409" s="99"/>
      <c r="AC1409" s="100"/>
      <c r="AD1409" s="100" t="s">
        <v>7308</v>
      </c>
      <c r="AE1409" s="83"/>
      <c r="AF1409" s="54"/>
      <c r="AG1409" s="78" t="s">
        <v>10992</v>
      </c>
      <c r="AH1409" s="77" t="s">
        <v>354</v>
      </c>
      <c r="AI1409" s="77" t="s">
        <v>355</v>
      </c>
      <c r="AJ1409" s="77" t="s">
        <v>356</v>
      </c>
      <c r="AK1409" s="77" t="s">
        <v>357</v>
      </c>
      <c r="AL1409" s="77" t="s">
        <v>358</v>
      </c>
      <c r="AM1409" s="77" t="s">
        <v>170</v>
      </c>
      <c r="AN1409" s="77" t="s">
        <v>359</v>
      </c>
      <c r="AO1409" s="77" t="s">
        <v>360</v>
      </c>
      <c r="AP1409" s="77" t="s">
        <v>360</v>
      </c>
      <c r="AQ1409" s="77"/>
      <c r="AR1409" s="79">
        <f>COUNTIF('Jalon + top _horaire passage'!A:A,A1409)+IF(W1409&lt;&gt;"",COUNTIF('Jalon + top _horaire passage'!A:A,W1409),0)+IF(X1409&lt;&gt;"",COUNTIF('Jalon + top _horaire passage'!A:A,X1409),0)+IF(Y1409&lt;&gt;"",COUNTIF('Jalon + top _horaire passage'!A:A,Y1409),0)+IF(AA1409&lt;&gt;"",COUNTIF('Jalon + top _horaire passage'!A:A,AA1409),0)+IF(AB1409&lt;&gt;"",COUNTIF('Jalon + top _horaire passage'!A:A,AB1409),0)+IF(AD1409&lt;&gt;"",COUNTIF('Jalon + top _horaire passage'!A:A,AD1409),0)</f>
        <v>0</v>
      </c>
    </row>
    <row r="1410" spans="1:44" x14ac:dyDescent="0.3">
      <c r="A1410" s="77" t="s">
        <v>7310</v>
      </c>
      <c r="B1410" s="159">
        <v>0</v>
      </c>
      <c r="C1410" s="78" t="s">
        <v>353</v>
      </c>
      <c r="D1410" s="77" t="s">
        <v>42</v>
      </c>
      <c r="E1410" s="77" t="s">
        <v>7309</v>
      </c>
      <c r="F1410" s="77" t="s">
        <v>369</v>
      </c>
      <c r="G1410" s="77" t="s">
        <v>370</v>
      </c>
      <c r="H1410" s="101" t="s">
        <v>11875</v>
      </c>
      <c r="I1410" s="77" t="s">
        <v>166</v>
      </c>
      <c r="J1410" s="77" t="s">
        <v>19</v>
      </c>
      <c r="K1410" s="78" t="s">
        <v>377</v>
      </c>
      <c r="L1410" s="77" t="s">
        <v>98</v>
      </c>
      <c r="M1410" s="74" t="s">
        <v>12475</v>
      </c>
      <c r="N1410" s="74" t="s">
        <v>13</v>
      </c>
      <c r="O1410" s="159"/>
      <c r="P1410" s="77"/>
      <c r="Q1410" s="77" t="s">
        <v>372</v>
      </c>
      <c r="R1410" s="77" t="s">
        <v>7310</v>
      </c>
      <c r="S1410" s="77" t="s">
        <v>374</v>
      </c>
      <c r="T1410" s="77" t="s">
        <v>9241</v>
      </c>
      <c r="U1410" s="77" t="s">
        <v>7311</v>
      </c>
      <c r="V1410" s="74" t="s">
        <v>97</v>
      </c>
      <c r="W1410" s="100"/>
      <c r="X1410" s="99"/>
      <c r="Y1410" s="99"/>
      <c r="Z1410" s="100"/>
      <c r="AA1410" s="99"/>
      <c r="AB1410" s="99"/>
      <c r="AC1410" s="100"/>
      <c r="AD1410" s="100" t="s">
        <v>7312</v>
      </c>
      <c r="AE1410" s="83"/>
      <c r="AF1410" s="54"/>
      <c r="AG1410" s="78" t="s">
        <v>10992</v>
      </c>
      <c r="AH1410" s="77" t="s">
        <v>354</v>
      </c>
      <c r="AI1410" s="77" t="s">
        <v>355</v>
      </c>
      <c r="AJ1410" s="77" t="s">
        <v>356</v>
      </c>
      <c r="AK1410" s="77" t="s">
        <v>357</v>
      </c>
      <c r="AL1410" s="77" t="s">
        <v>358</v>
      </c>
      <c r="AM1410" s="77" t="s">
        <v>170</v>
      </c>
      <c r="AN1410" s="77" t="s">
        <v>359</v>
      </c>
      <c r="AO1410" s="77" t="s">
        <v>360</v>
      </c>
      <c r="AP1410" s="77" t="s">
        <v>360</v>
      </c>
      <c r="AQ1410" s="77"/>
      <c r="AR1410" s="79">
        <f>COUNTIF('Jalon + top _horaire passage'!A:A,A1410)+IF(W1410&lt;&gt;"",COUNTIF('Jalon + top _horaire passage'!A:A,W1410),0)+IF(X1410&lt;&gt;"",COUNTIF('Jalon + top _horaire passage'!A:A,X1410),0)+IF(Y1410&lt;&gt;"",COUNTIF('Jalon + top _horaire passage'!A:A,Y1410),0)+IF(AA1410&lt;&gt;"",COUNTIF('Jalon + top _horaire passage'!A:A,AA1410),0)+IF(AB1410&lt;&gt;"",COUNTIF('Jalon + top _horaire passage'!A:A,AB1410),0)+IF(AD1410&lt;&gt;"",COUNTIF('Jalon + top _horaire passage'!A:A,AD1410),0)</f>
        <v>0</v>
      </c>
    </row>
    <row r="1411" spans="1:44" x14ac:dyDescent="0.3">
      <c r="A1411" s="77" t="s">
        <v>7313</v>
      </c>
      <c r="B1411" s="159" t="s">
        <v>12625</v>
      </c>
      <c r="C1411" s="78" t="s">
        <v>165</v>
      </c>
      <c r="D1411" s="77" t="s">
        <v>42</v>
      </c>
      <c r="E1411" s="77" t="s">
        <v>7313</v>
      </c>
      <c r="F1411" s="77" t="s">
        <v>12392</v>
      </c>
      <c r="G1411" s="77" t="s">
        <v>3207</v>
      </c>
      <c r="H1411" s="77" t="s">
        <v>44</v>
      </c>
      <c r="I1411" s="77" t="s">
        <v>166</v>
      </c>
      <c r="J1411" s="77" t="s">
        <v>237</v>
      </c>
      <c r="K1411" s="78" t="s">
        <v>34</v>
      </c>
      <c r="L1411" s="77" t="s">
        <v>98</v>
      </c>
      <c r="M1411" s="74" t="s">
        <v>12473</v>
      </c>
      <c r="N1411" s="74" t="s">
        <v>13</v>
      </c>
      <c r="O1411" s="159" t="s">
        <v>12470</v>
      </c>
      <c r="P1411" s="77" t="s">
        <v>7314</v>
      </c>
      <c r="Q1411" s="77" t="s">
        <v>30</v>
      </c>
      <c r="R1411" s="77" t="s">
        <v>7313</v>
      </c>
      <c r="S1411" s="77"/>
      <c r="T1411" s="77" t="s">
        <v>9241</v>
      </c>
      <c r="U1411" s="77" t="s">
        <v>7315</v>
      </c>
      <c r="V1411" s="74" t="s">
        <v>216</v>
      </c>
      <c r="W1411" s="100"/>
      <c r="X1411" s="99"/>
      <c r="Y1411" s="99"/>
      <c r="Z1411" s="100"/>
      <c r="AA1411" s="99" t="s">
        <v>7318</v>
      </c>
      <c r="AB1411" s="99"/>
      <c r="AC1411" s="100" t="s">
        <v>7316</v>
      </c>
      <c r="AD1411" s="100" t="s">
        <v>7317</v>
      </c>
      <c r="AE1411" s="83"/>
      <c r="AF1411" s="54"/>
      <c r="AG1411" s="78" t="s">
        <v>12307</v>
      </c>
      <c r="AH1411" s="77" t="s">
        <v>354</v>
      </c>
      <c r="AI1411" s="77" t="s">
        <v>652</v>
      </c>
      <c r="AJ1411" s="77" t="s">
        <v>167</v>
      </c>
      <c r="AK1411" s="77" t="s">
        <v>168</v>
      </c>
      <c r="AL1411" s="77" t="s">
        <v>169</v>
      </c>
      <c r="AM1411" s="77" t="s">
        <v>170</v>
      </c>
      <c r="AN1411" s="77" t="s">
        <v>171</v>
      </c>
      <c r="AO1411" s="77" t="s">
        <v>172</v>
      </c>
      <c r="AP1411" s="77" t="s">
        <v>173</v>
      </c>
      <c r="AQ1411" s="77"/>
      <c r="AR1411" s="79">
        <f>COUNTIF('Jalon + top _horaire passage'!A:A,A1411)+IF(W1411&lt;&gt;"",COUNTIF('Jalon + top _horaire passage'!A:A,W1411),0)+IF(X1411&lt;&gt;"",COUNTIF('Jalon + top _horaire passage'!A:A,X1411),0)+IF(Y1411&lt;&gt;"",COUNTIF('Jalon + top _horaire passage'!A:A,Y1411),0)+IF(AA1411&lt;&gt;"",COUNTIF('Jalon + top _horaire passage'!A:A,AA1411),0)+IF(AB1411&lt;&gt;"",COUNTIF('Jalon + top _horaire passage'!A:A,AB1411),0)+IF(AD1411&lt;&gt;"",COUNTIF('Jalon + top _horaire passage'!A:A,AD1411),0)</f>
        <v>0</v>
      </c>
    </row>
    <row r="1412" spans="1:44" x14ac:dyDescent="0.3">
      <c r="A1412" s="77" t="s">
        <v>7319</v>
      </c>
      <c r="B1412" s="159">
        <v>0</v>
      </c>
      <c r="C1412" s="78" t="s">
        <v>676</v>
      </c>
      <c r="D1412" s="77" t="s">
        <v>362</v>
      </c>
      <c r="E1412" s="77" t="s">
        <v>7319</v>
      </c>
      <c r="F1412" s="77" t="s">
        <v>7320</v>
      </c>
      <c r="G1412" s="77" t="s">
        <v>7321</v>
      </c>
      <c r="H1412" s="77" t="s">
        <v>44</v>
      </c>
      <c r="I1412" s="77" t="s">
        <v>166</v>
      </c>
      <c r="J1412" s="77" t="s">
        <v>19</v>
      </c>
      <c r="K1412" s="78" t="s">
        <v>18</v>
      </c>
      <c r="L1412" s="77" t="s">
        <v>98</v>
      </c>
      <c r="M1412" s="74" t="s">
        <v>12475</v>
      </c>
      <c r="N1412" s="74" t="s">
        <v>10986</v>
      </c>
      <c r="O1412" s="159"/>
      <c r="P1412" s="77"/>
      <c r="Q1412" s="77" t="s">
        <v>30</v>
      </c>
      <c r="R1412" s="77" t="s">
        <v>7319</v>
      </c>
      <c r="S1412" s="77"/>
      <c r="T1412" s="77"/>
      <c r="U1412" s="77" t="s">
        <v>11709</v>
      </c>
      <c r="V1412" s="74" t="s">
        <v>97</v>
      </c>
      <c r="W1412" s="100"/>
      <c r="X1412" s="99"/>
      <c r="Y1412" s="99"/>
      <c r="Z1412" s="100"/>
      <c r="AA1412" s="99" t="s">
        <v>7326</v>
      </c>
      <c r="AB1412" s="99"/>
      <c r="AC1412" s="100" t="s">
        <v>7322</v>
      </c>
      <c r="AD1412" s="100" t="s">
        <v>7323</v>
      </c>
      <c r="AE1412" s="83"/>
      <c r="AF1412" s="54"/>
      <c r="AG1412" s="78" t="s">
        <v>10997</v>
      </c>
      <c r="AH1412" s="77" t="s">
        <v>354</v>
      </c>
      <c r="AI1412" s="77" t="s">
        <v>1350</v>
      </c>
      <c r="AJ1412" s="77" t="s">
        <v>1350</v>
      </c>
      <c r="AK1412" s="77" t="s">
        <v>7324</v>
      </c>
      <c r="AL1412" s="77" t="s">
        <v>7325</v>
      </c>
      <c r="AM1412" s="77" t="s">
        <v>170</v>
      </c>
      <c r="AN1412" s="77" t="s">
        <v>679</v>
      </c>
      <c r="AO1412" s="77" t="s">
        <v>1654</v>
      </c>
      <c r="AP1412" s="77" t="s">
        <v>1655</v>
      </c>
      <c r="AQ1412" s="77"/>
      <c r="AR1412" s="79">
        <f>COUNTIF('Jalon + top _horaire passage'!A:A,A1412)+IF(W1412&lt;&gt;"",COUNTIF('Jalon + top _horaire passage'!A:A,W1412),0)+IF(X1412&lt;&gt;"",COUNTIF('Jalon + top _horaire passage'!A:A,X1412),0)+IF(Y1412&lt;&gt;"",COUNTIF('Jalon + top _horaire passage'!A:A,Y1412),0)+IF(AA1412&lt;&gt;"",COUNTIF('Jalon + top _horaire passage'!A:A,AA1412),0)+IF(AB1412&lt;&gt;"",COUNTIF('Jalon + top _horaire passage'!A:A,AB1412),0)+IF(AD1412&lt;&gt;"",COUNTIF('Jalon + top _horaire passage'!A:A,AD1412),0)</f>
        <v>0</v>
      </c>
    </row>
    <row r="1413" spans="1:44" x14ac:dyDescent="0.3">
      <c r="A1413" s="77" t="s">
        <v>7327</v>
      </c>
      <c r="B1413" s="159" t="s">
        <v>12727</v>
      </c>
      <c r="C1413" s="78" t="s">
        <v>353</v>
      </c>
      <c r="D1413" s="77" t="s">
        <v>42</v>
      </c>
      <c r="E1413" s="77" t="s">
        <v>7327</v>
      </c>
      <c r="F1413" s="77" t="s">
        <v>12363</v>
      </c>
      <c r="G1413" s="77" t="s">
        <v>1756</v>
      </c>
      <c r="H1413" s="77" t="s">
        <v>44</v>
      </c>
      <c r="I1413" s="77" t="s">
        <v>166</v>
      </c>
      <c r="J1413" s="77" t="s">
        <v>237</v>
      </c>
      <c r="K1413" s="78" t="s">
        <v>34</v>
      </c>
      <c r="L1413" s="77" t="s">
        <v>98</v>
      </c>
      <c r="M1413" s="74" t="s">
        <v>12475</v>
      </c>
      <c r="N1413" s="74" t="s">
        <v>13</v>
      </c>
      <c r="O1413" s="159"/>
      <c r="P1413" s="77" t="s">
        <v>7328</v>
      </c>
      <c r="Q1413" s="77" t="s">
        <v>30</v>
      </c>
      <c r="R1413" s="77" t="s">
        <v>7327</v>
      </c>
      <c r="S1413" s="77"/>
      <c r="T1413" s="77" t="s">
        <v>9241</v>
      </c>
      <c r="U1413" s="77" t="s">
        <v>7329</v>
      </c>
      <c r="V1413" s="74" t="s">
        <v>819</v>
      </c>
      <c r="W1413" s="100"/>
      <c r="X1413" s="99"/>
      <c r="Y1413" s="99"/>
      <c r="Z1413" s="100"/>
      <c r="AA1413" s="99" t="s">
        <v>7332</v>
      </c>
      <c r="AB1413" s="99"/>
      <c r="AC1413" s="100" t="s">
        <v>7330</v>
      </c>
      <c r="AD1413" s="100" t="s">
        <v>7331</v>
      </c>
      <c r="AE1413" s="83"/>
      <c r="AF1413" s="54"/>
      <c r="AG1413" s="78" t="s">
        <v>10992</v>
      </c>
      <c r="AH1413" s="77" t="s">
        <v>354</v>
      </c>
      <c r="AI1413" s="77" t="s">
        <v>355</v>
      </c>
      <c r="AJ1413" s="77" t="s">
        <v>356</v>
      </c>
      <c r="AK1413" s="77" t="s">
        <v>624</v>
      </c>
      <c r="AL1413" s="77" t="s">
        <v>625</v>
      </c>
      <c r="AM1413" s="77" t="s">
        <v>170</v>
      </c>
      <c r="AN1413" s="77" t="s">
        <v>359</v>
      </c>
      <c r="AO1413" s="77" t="s">
        <v>626</v>
      </c>
      <c r="AP1413" s="77" t="s">
        <v>627</v>
      </c>
      <c r="AQ1413" s="77"/>
      <c r="AR1413" s="79">
        <f>COUNTIF('Jalon + top _horaire passage'!A:A,A1413)+IF(W1413&lt;&gt;"",COUNTIF('Jalon + top _horaire passage'!A:A,W1413),0)+IF(X1413&lt;&gt;"",COUNTIF('Jalon + top _horaire passage'!A:A,X1413),0)+IF(Y1413&lt;&gt;"",COUNTIF('Jalon + top _horaire passage'!A:A,Y1413),0)+IF(AA1413&lt;&gt;"",COUNTIF('Jalon + top _horaire passage'!A:A,AA1413),0)+IF(AB1413&lt;&gt;"",COUNTIF('Jalon + top _horaire passage'!A:A,AB1413),0)+IF(AD1413&lt;&gt;"",COUNTIF('Jalon + top _horaire passage'!A:A,AD1413),0)</f>
        <v>0</v>
      </c>
    </row>
    <row r="1414" spans="1:44" x14ac:dyDescent="0.3">
      <c r="A1414" s="77" t="s">
        <v>7333</v>
      </c>
      <c r="B1414" s="159" t="s">
        <v>12728</v>
      </c>
      <c r="C1414" s="78" t="s">
        <v>353</v>
      </c>
      <c r="D1414" s="77" t="s">
        <v>629</v>
      </c>
      <c r="E1414" s="77" t="s">
        <v>7333</v>
      </c>
      <c r="F1414" s="77" t="s">
        <v>12363</v>
      </c>
      <c r="G1414" s="77" t="s">
        <v>1756</v>
      </c>
      <c r="H1414" s="77" t="s">
        <v>44</v>
      </c>
      <c r="I1414" s="77" t="s">
        <v>166</v>
      </c>
      <c r="J1414" s="77" t="s">
        <v>237</v>
      </c>
      <c r="K1414" s="78" t="s">
        <v>18</v>
      </c>
      <c r="L1414" s="77" t="s">
        <v>98</v>
      </c>
      <c r="M1414" s="74" t="s">
        <v>12475</v>
      </c>
      <c r="N1414" s="74" t="s">
        <v>10986</v>
      </c>
      <c r="O1414" s="159"/>
      <c r="P1414" s="77" t="s">
        <v>7334</v>
      </c>
      <c r="Q1414" s="77" t="s">
        <v>30</v>
      </c>
      <c r="R1414" s="77" t="s">
        <v>7333</v>
      </c>
      <c r="S1414" s="77"/>
      <c r="T1414" s="77"/>
      <c r="U1414" s="77" t="s">
        <v>7335</v>
      </c>
      <c r="V1414" s="74" t="s">
        <v>97</v>
      </c>
      <c r="W1414" s="100"/>
      <c r="X1414" s="99"/>
      <c r="Y1414" s="99"/>
      <c r="Z1414" s="100"/>
      <c r="AA1414" s="99" t="s">
        <v>7338</v>
      </c>
      <c r="AB1414" s="99"/>
      <c r="AC1414" s="100" t="s">
        <v>7336</v>
      </c>
      <c r="AD1414" s="100" t="s">
        <v>7337</v>
      </c>
      <c r="AE1414" s="83"/>
      <c r="AF1414" s="54"/>
      <c r="AG1414" s="78" t="s">
        <v>10997</v>
      </c>
      <c r="AH1414" s="77" t="s">
        <v>354</v>
      </c>
      <c r="AI1414" s="77" t="s">
        <v>355</v>
      </c>
      <c r="AJ1414" s="77" t="s">
        <v>356</v>
      </c>
      <c r="AK1414" s="77" t="s">
        <v>624</v>
      </c>
      <c r="AL1414" s="77" t="s">
        <v>625</v>
      </c>
      <c r="AM1414" s="77" t="s">
        <v>170</v>
      </c>
      <c r="AN1414" s="77" t="s">
        <v>359</v>
      </c>
      <c r="AO1414" s="77" t="s">
        <v>626</v>
      </c>
      <c r="AP1414" s="77" t="s">
        <v>627</v>
      </c>
      <c r="AQ1414" s="77"/>
      <c r="AR1414" s="79">
        <f>COUNTIF('Jalon + top _horaire passage'!A:A,A1414)+IF(W1414&lt;&gt;"",COUNTIF('Jalon + top _horaire passage'!A:A,W1414),0)+IF(X1414&lt;&gt;"",COUNTIF('Jalon + top _horaire passage'!A:A,X1414),0)+IF(Y1414&lt;&gt;"",COUNTIF('Jalon + top _horaire passage'!A:A,Y1414),0)+IF(AA1414&lt;&gt;"",COUNTIF('Jalon + top _horaire passage'!A:A,AA1414),0)+IF(AB1414&lt;&gt;"",COUNTIF('Jalon + top _horaire passage'!A:A,AB1414),0)+IF(AD1414&lt;&gt;"",COUNTIF('Jalon + top _horaire passage'!A:A,AD1414),0)</f>
        <v>0</v>
      </c>
    </row>
    <row r="1415" spans="1:44" x14ac:dyDescent="0.3">
      <c r="A1415" s="77" t="s">
        <v>7339</v>
      </c>
      <c r="B1415" s="159" t="s">
        <v>12</v>
      </c>
      <c r="C1415" s="78" t="s">
        <v>40</v>
      </c>
      <c r="D1415" s="77" t="s">
        <v>362</v>
      </c>
      <c r="E1415" s="77" t="s">
        <v>7339</v>
      </c>
      <c r="F1415" s="77" t="s">
        <v>2228</v>
      </c>
      <c r="G1415" s="77" t="s">
        <v>639</v>
      </c>
      <c r="H1415" s="77" t="s">
        <v>44</v>
      </c>
      <c r="I1415" s="77" t="s">
        <v>39</v>
      </c>
      <c r="J1415" s="77" t="s">
        <v>19</v>
      </c>
      <c r="K1415" s="78" t="s">
        <v>18</v>
      </c>
      <c r="L1415" s="77" t="s">
        <v>98</v>
      </c>
      <c r="M1415" s="74" t="s">
        <v>12474</v>
      </c>
      <c r="N1415" s="74" t="s">
        <v>10986</v>
      </c>
      <c r="O1415" s="159"/>
      <c r="P1415" s="77" t="s">
        <v>7340</v>
      </c>
      <c r="Q1415" s="77" t="s">
        <v>30</v>
      </c>
      <c r="R1415" s="77" t="s">
        <v>7339</v>
      </c>
      <c r="S1415" s="77"/>
      <c r="T1415" s="77"/>
      <c r="U1415" s="77" t="s">
        <v>11432</v>
      </c>
      <c r="V1415" s="74" t="s">
        <v>97</v>
      </c>
      <c r="W1415" s="100"/>
      <c r="X1415" s="99"/>
      <c r="Y1415" s="99"/>
      <c r="Z1415" s="100"/>
      <c r="AA1415" s="99" t="s">
        <v>7343</v>
      </c>
      <c r="AB1415" s="99"/>
      <c r="AC1415" s="100" t="s">
        <v>7341</v>
      </c>
      <c r="AD1415" s="100" t="s">
        <v>7342</v>
      </c>
      <c r="AE1415" s="83"/>
      <c r="AF1415" s="54"/>
      <c r="AG1415" s="78" t="s">
        <v>10997</v>
      </c>
      <c r="AH1415" s="77" t="s">
        <v>20</v>
      </c>
      <c r="AI1415" s="77" t="s">
        <v>21</v>
      </c>
      <c r="AJ1415" s="77" t="s">
        <v>46</v>
      </c>
      <c r="AK1415" s="77" t="s">
        <v>47</v>
      </c>
      <c r="AL1415" s="77" t="s">
        <v>48</v>
      </c>
      <c r="AM1415" s="77" t="s">
        <v>25</v>
      </c>
      <c r="AN1415" s="77" t="s">
        <v>49</v>
      </c>
      <c r="AO1415" s="77" t="s">
        <v>50</v>
      </c>
      <c r="AP1415" s="77" t="s">
        <v>51</v>
      </c>
      <c r="AQ1415" s="77"/>
      <c r="AR1415" s="79">
        <f>COUNTIF('Jalon + top _horaire passage'!A:A,A1415)+IF(W1415&lt;&gt;"",COUNTIF('Jalon + top _horaire passage'!A:A,W1415),0)+IF(X1415&lt;&gt;"",COUNTIF('Jalon + top _horaire passage'!A:A,X1415),0)+IF(Y1415&lt;&gt;"",COUNTIF('Jalon + top _horaire passage'!A:A,Y1415),0)+IF(AA1415&lt;&gt;"",COUNTIF('Jalon + top _horaire passage'!A:A,AA1415),0)+IF(AB1415&lt;&gt;"",COUNTIF('Jalon + top _horaire passage'!A:A,AB1415),0)+IF(AD1415&lt;&gt;"",COUNTIF('Jalon + top _horaire passage'!A:A,AD1415),0)</f>
        <v>0</v>
      </c>
    </row>
    <row r="1416" spans="1:44" x14ac:dyDescent="0.3">
      <c r="A1416" s="77" t="s">
        <v>7344</v>
      </c>
      <c r="B1416" s="159" t="s">
        <v>12776</v>
      </c>
      <c r="C1416" s="78" t="s">
        <v>40</v>
      </c>
      <c r="D1416" s="77" t="s">
        <v>362</v>
      </c>
      <c r="E1416" s="77" t="s">
        <v>7344</v>
      </c>
      <c r="F1416" s="77" t="s">
        <v>1808</v>
      </c>
      <c r="G1416" s="77" t="s">
        <v>1347</v>
      </c>
      <c r="H1416" s="77" t="s">
        <v>44</v>
      </c>
      <c r="I1416" s="77" t="s">
        <v>39</v>
      </c>
      <c r="J1416" s="77" t="s">
        <v>19</v>
      </c>
      <c r="K1416" s="78" t="s">
        <v>18</v>
      </c>
      <c r="L1416" s="77" t="s">
        <v>98</v>
      </c>
      <c r="M1416" s="74" t="s">
        <v>12474</v>
      </c>
      <c r="N1416" s="74" t="s">
        <v>10986</v>
      </c>
      <c r="O1416" s="159"/>
      <c r="P1416" s="77" t="s">
        <v>7345</v>
      </c>
      <c r="Q1416" s="77" t="s">
        <v>30</v>
      </c>
      <c r="R1416" s="77" t="s">
        <v>7344</v>
      </c>
      <c r="S1416" s="77"/>
      <c r="T1416" s="77"/>
      <c r="U1416" s="77" t="s">
        <v>11433</v>
      </c>
      <c r="V1416" s="74" t="s">
        <v>97</v>
      </c>
      <c r="W1416" s="100"/>
      <c r="X1416" s="99"/>
      <c r="Y1416" s="99"/>
      <c r="Z1416" s="100"/>
      <c r="AA1416" s="99" t="s">
        <v>7348</v>
      </c>
      <c r="AB1416" s="99"/>
      <c r="AC1416" s="100" t="s">
        <v>7346</v>
      </c>
      <c r="AD1416" s="100" t="s">
        <v>7347</v>
      </c>
      <c r="AE1416" s="83"/>
      <c r="AF1416" s="54"/>
      <c r="AG1416" s="78" t="s">
        <v>10997</v>
      </c>
      <c r="AH1416" s="77" t="s">
        <v>354</v>
      </c>
      <c r="AI1416" s="77" t="s">
        <v>1350</v>
      </c>
      <c r="AJ1416" s="77" t="s">
        <v>1351</v>
      </c>
      <c r="AK1416" s="77" t="s">
        <v>1352</v>
      </c>
      <c r="AL1416" s="77" t="s">
        <v>1353</v>
      </c>
      <c r="AM1416" s="77" t="s">
        <v>25</v>
      </c>
      <c r="AN1416" s="77" t="s">
        <v>49</v>
      </c>
      <c r="AO1416" s="77" t="s">
        <v>50</v>
      </c>
      <c r="AP1416" s="77" t="s">
        <v>51</v>
      </c>
      <c r="AQ1416" s="77"/>
      <c r="AR1416" s="79">
        <f>COUNTIF('Jalon + top _horaire passage'!A:A,A1416)+IF(W1416&lt;&gt;"",COUNTIF('Jalon + top _horaire passage'!A:A,W1416),0)+IF(X1416&lt;&gt;"",COUNTIF('Jalon + top _horaire passage'!A:A,X1416),0)+IF(Y1416&lt;&gt;"",COUNTIF('Jalon + top _horaire passage'!A:A,Y1416),0)+IF(AA1416&lt;&gt;"",COUNTIF('Jalon + top _horaire passage'!A:A,AA1416),0)+IF(AB1416&lt;&gt;"",COUNTIF('Jalon + top _horaire passage'!A:A,AB1416),0)+IF(AD1416&lt;&gt;"",COUNTIF('Jalon + top _horaire passage'!A:A,AD1416),0)</f>
        <v>0</v>
      </c>
    </row>
    <row r="1417" spans="1:44" x14ac:dyDescent="0.3">
      <c r="A1417" s="77" t="s">
        <v>7349</v>
      </c>
      <c r="B1417" s="159" t="s">
        <v>12781</v>
      </c>
      <c r="C1417" s="78" t="s">
        <v>353</v>
      </c>
      <c r="D1417" s="77" t="s">
        <v>42</v>
      </c>
      <c r="E1417" s="77" t="s">
        <v>7349</v>
      </c>
      <c r="F1417" s="77" t="s">
        <v>12426</v>
      </c>
      <c r="G1417" s="77" t="s">
        <v>7350</v>
      </c>
      <c r="H1417" s="77" t="s">
        <v>44</v>
      </c>
      <c r="I1417" s="77" t="s">
        <v>166</v>
      </c>
      <c r="J1417" s="77" t="s">
        <v>19</v>
      </c>
      <c r="K1417" s="78" t="s">
        <v>34</v>
      </c>
      <c r="L1417" s="77" t="s">
        <v>98</v>
      </c>
      <c r="M1417" s="74" t="s">
        <v>12475</v>
      </c>
      <c r="N1417" s="74" t="s">
        <v>12032</v>
      </c>
      <c r="O1417" s="159"/>
      <c r="P1417" s="77" t="s">
        <v>7351</v>
      </c>
      <c r="Q1417" s="77" t="s">
        <v>30</v>
      </c>
      <c r="R1417" s="77" t="s">
        <v>7349</v>
      </c>
      <c r="S1417" s="77"/>
      <c r="T1417" s="77"/>
      <c r="U1417" s="77" t="s">
        <v>11764</v>
      </c>
      <c r="V1417" s="74" t="s">
        <v>97</v>
      </c>
      <c r="W1417" s="100"/>
      <c r="X1417" s="99"/>
      <c r="Y1417" s="99"/>
      <c r="Z1417" s="100"/>
      <c r="AA1417" s="99" t="s">
        <v>7355</v>
      </c>
      <c r="AB1417" s="99"/>
      <c r="AC1417" s="100" t="s">
        <v>7353</v>
      </c>
      <c r="AD1417" s="100" t="s">
        <v>7354</v>
      </c>
      <c r="AE1417" s="83"/>
      <c r="AF1417" s="54"/>
      <c r="AG1417" s="78" t="s">
        <v>10997</v>
      </c>
      <c r="AH1417" s="77" t="s">
        <v>354</v>
      </c>
      <c r="AI1417" s="77" t="s">
        <v>355</v>
      </c>
      <c r="AJ1417" s="77" t="s">
        <v>356</v>
      </c>
      <c r="AK1417" s="77" t="s">
        <v>624</v>
      </c>
      <c r="AL1417" s="77" t="s">
        <v>625</v>
      </c>
      <c r="AM1417" s="77" t="s">
        <v>170</v>
      </c>
      <c r="AN1417" s="77" t="s">
        <v>359</v>
      </c>
      <c r="AO1417" s="77" t="s">
        <v>626</v>
      </c>
      <c r="AP1417" s="77" t="s">
        <v>627</v>
      </c>
      <c r="AQ1417" s="77"/>
      <c r="AR1417" s="79">
        <f>COUNTIF('Jalon + top _horaire passage'!A:A,A1417)+IF(W1417&lt;&gt;"",COUNTIF('Jalon + top _horaire passage'!A:A,W1417),0)+IF(X1417&lt;&gt;"",COUNTIF('Jalon + top _horaire passage'!A:A,X1417),0)+IF(Y1417&lt;&gt;"",COUNTIF('Jalon + top _horaire passage'!A:A,Y1417),0)+IF(AA1417&lt;&gt;"",COUNTIF('Jalon + top _horaire passage'!A:A,AA1417),0)+IF(AB1417&lt;&gt;"",COUNTIF('Jalon + top _horaire passage'!A:A,AB1417),0)+IF(AD1417&lt;&gt;"",COUNTIF('Jalon + top _horaire passage'!A:A,AD1417),0)</f>
        <v>0</v>
      </c>
    </row>
    <row r="1418" spans="1:44" x14ac:dyDescent="0.3">
      <c r="A1418" s="77" t="s">
        <v>7356</v>
      </c>
      <c r="B1418" s="159" t="s">
        <v>12649</v>
      </c>
      <c r="C1418" s="78" t="s">
        <v>353</v>
      </c>
      <c r="D1418" s="77" t="s">
        <v>42</v>
      </c>
      <c r="E1418" s="77" t="s">
        <v>7356</v>
      </c>
      <c r="F1418" s="77" t="s">
        <v>12361</v>
      </c>
      <c r="G1418" s="77" t="s">
        <v>1734</v>
      </c>
      <c r="H1418" s="77" t="s">
        <v>44</v>
      </c>
      <c r="I1418" s="77" t="s">
        <v>166</v>
      </c>
      <c r="J1418" s="77" t="s">
        <v>19</v>
      </c>
      <c r="K1418" s="78" t="s">
        <v>34</v>
      </c>
      <c r="L1418" s="77" t="s">
        <v>98</v>
      </c>
      <c r="M1418" s="74" t="s">
        <v>12475</v>
      </c>
      <c r="N1418" s="74" t="s">
        <v>12032</v>
      </c>
      <c r="O1418" s="159"/>
      <c r="P1418" s="77" t="s">
        <v>7357</v>
      </c>
      <c r="Q1418" s="77" t="s">
        <v>30</v>
      </c>
      <c r="R1418" s="77" t="s">
        <v>7356</v>
      </c>
      <c r="S1418" s="77"/>
      <c r="T1418" s="77"/>
      <c r="U1418" s="77" t="s">
        <v>11765</v>
      </c>
      <c r="V1418" s="74" t="s">
        <v>97</v>
      </c>
      <c r="W1418" s="100"/>
      <c r="X1418" s="99"/>
      <c r="Y1418" s="99"/>
      <c r="Z1418" s="100"/>
      <c r="AA1418" s="99" t="s">
        <v>7361</v>
      </c>
      <c r="AB1418" s="99"/>
      <c r="AC1418" s="100" t="s">
        <v>7359</v>
      </c>
      <c r="AD1418" s="100" t="s">
        <v>7360</v>
      </c>
      <c r="AE1418" s="83"/>
      <c r="AF1418" s="54"/>
      <c r="AG1418" s="78" t="s">
        <v>10997</v>
      </c>
      <c r="AH1418" s="77" t="s">
        <v>354</v>
      </c>
      <c r="AI1418" s="77" t="s">
        <v>355</v>
      </c>
      <c r="AJ1418" s="77" t="s">
        <v>356</v>
      </c>
      <c r="AK1418" s="77" t="s">
        <v>357</v>
      </c>
      <c r="AL1418" s="77" t="s">
        <v>358</v>
      </c>
      <c r="AM1418" s="77" t="s">
        <v>170</v>
      </c>
      <c r="AN1418" s="77" t="s">
        <v>359</v>
      </c>
      <c r="AO1418" s="77" t="s">
        <v>1739</v>
      </c>
      <c r="AP1418" s="77" t="s">
        <v>1740</v>
      </c>
      <c r="AQ1418" s="77"/>
      <c r="AR1418" s="79">
        <f>COUNTIF('Jalon + top _horaire passage'!A:A,A1418)+IF(W1418&lt;&gt;"",COUNTIF('Jalon + top _horaire passage'!A:A,W1418),0)+IF(X1418&lt;&gt;"",COUNTIF('Jalon + top _horaire passage'!A:A,X1418),0)+IF(Y1418&lt;&gt;"",COUNTIF('Jalon + top _horaire passage'!A:A,Y1418),0)+IF(AA1418&lt;&gt;"",COUNTIF('Jalon + top _horaire passage'!A:A,AA1418),0)+IF(AB1418&lt;&gt;"",COUNTIF('Jalon + top _horaire passage'!A:A,AB1418),0)+IF(AD1418&lt;&gt;"",COUNTIF('Jalon + top _horaire passage'!A:A,AD1418),0)</f>
        <v>0</v>
      </c>
    </row>
    <row r="1419" spans="1:44" x14ac:dyDescent="0.3">
      <c r="A1419" s="77" t="s">
        <v>7362</v>
      </c>
      <c r="B1419" s="159" t="s">
        <v>12</v>
      </c>
      <c r="C1419" s="78" t="s">
        <v>829</v>
      </c>
      <c r="D1419" s="77" t="s">
        <v>42</v>
      </c>
      <c r="E1419" s="77" t="s">
        <v>7362</v>
      </c>
      <c r="F1419" s="77" t="s">
        <v>12349</v>
      </c>
      <c r="G1419" s="77" t="s">
        <v>825</v>
      </c>
      <c r="H1419" s="77" t="s">
        <v>44</v>
      </c>
      <c r="I1419" s="77" t="s">
        <v>221</v>
      </c>
      <c r="J1419" s="77" t="s">
        <v>571</v>
      </c>
      <c r="K1419" s="78" t="s">
        <v>34</v>
      </c>
      <c r="L1419" s="77" t="s">
        <v>98</v>
      </c>
      <c r="M1419" s="74" t="s">
        <v>12473</v>
      </c>
      <c r="N1419" s="74" t="s">
        <v>13</v>
      </c>
      <c r="O1419" s="159"/>
      <c r="P1419" s="77" t="s">
        <v>7363</v>
      </c>
      <c r="Q1419" s="77" t="s">
        <v>35</v>
      </c>
      <c r="R1419" s="77" t="s">
        <v>7362</v>
      </c>
      <c r="S1419" s="77"/>
      <c r="T1419" s="77" t="s">
        <v>9241</v>
      </c>
      <c r="U1419" s="77" t="s">
        <v>9241</v>
      </c>
      <c r="V1419" s="74" t="s">
        <v>216</v>
      </c>
      <c r="W1419" s="100"/>
      <c r="X1419" s="99"/>
      <c r="Y1419" s="99"/>
      <c r="Z1419" s="100"/>
      <c r="AA1419" s="99"/>
      <c r="AB1419" s="99"/>
      <c r="AC1419" s="100" t="s">
        <v>7365</v>
      </c>
      <c r="AD1419" s="100" t="s">
        <v>7366</v>
      </c>
      <c r="AE1419" s="83"/>
      <c r="AF1419" s="54"/>
      <c r="AG1419" s="78" t="s">
        <v>12307</v>
      </c>
      <c r="AH1419" s="77" t="s">
        <v>222</v>
      </c>
      <c r="AI1419" s="77" t="s">
        <v>830</v>
      </c>
      <c r="AJ1419" s="77" t="s">
        <v>831</v>
      </c>
      <c r="AK1419" s="77" t="s">
        <v>832</v>
      </c>
      <c r="AL1419" s="77" t="s">
        <v>833</v>
      </c>
      <c r="AM1419" s="77" t="s">
        <v>227</v>
      </c>
      <c r="AN1419" s="77" t="s">
        <v>834</v>
      </c>
      <c r="AO1419" s="77" t="s">
        <v>835</v>
      </c>
      <c r="AP1419" s="77" t="s">
        <v>836</v>
      </c>
      <c r="AQ1419" s="77"/>
      <c r="AR1419" s="79">
        <f>COUNTIF('Jalon + top _horaire passage'!A:A,A1419)+IF(W1419&lt;&gt;"",COUNTIF('Jalon + top _horaire passage'!A:A,W1419),0)+IF(X1419&lt;&gt;"",COUNTIF('Jalon + top _horaire passage'!A:A,X1419),0)+IF(Y1419&lt;&gt;"",COUNTIF('Jalon + top _horaire passage'!A:A,Y1419),0)+IF(AA1419&lt;&gt;"",COUNTIF('Jalon + top _horaire passage'!A:A,AA1419),0)+IF(AB1419&lt;&gt;"",COUNTIF('Jalon + top _horaire passage'!A:A,AB1419),0)+IF(AD1419&lt;&gt;"",COUNTIF('Jalon + top _horaire passage'!A:A,AD1419),0)</f>
        <v>0</v>
      </c>
    </row>
    <row r="1420" spans="1:44" x14ac:dyDescent="0.3">
      <c r="A1420" s="77" t="s">
        <v>7367</v>
      </c>
      <c r="B1420" s="159" t="s">
        <v>12</v>
      </c>
      <c r="C1420" s="78" t="s">
        <v>829</v>
      </c>
      <c r="D1420" s="77" t="s">
        <v>42</v>
      </c>
      <c r="E1420" s="77" t="s">
        <v>7367</v>
      </c>
      <c r="F1420" s="77" t="s">
        <v>12349</v>
      </c>
      <c r="G1420" s="77" t="s">
        <v>825</v>
      </c>
      <c r="H1420" s="77" t="s">
        <v>44</v>
      </c>
      <c r="I1420" s="77" t="s">
        <v>221</v>
      </c>
      <c r="J1420" s="77" t="s">
        <v>571</v>
      </c>
      <c r="K1420" s="78" t="s">
        <v>34</v>
      </c>
      <c r="L1420" s="77" t="s">
        <v>98</v>
      </c>
      <c r="M1420" s="74" t="s">
        <v>12473</v>
      </c>
      <c r="N1420" s="74" t="s">
        <v>13</v>
      </c>
      <c r="O1420" s="159"/>
      <c r="P1420" s="77" t="s">
        <v>7368</v>
      </c>
      <c r="Q1420" s="77" t="s">
        <v>35</v>
      </c>
      <c r="R1420" s="77" t="s">
        <v>7367</v>
      </c>
      <c r="S1420" s="77"/>
      <c r="T1420" s="77" t="s">
        <v>9241</v>
      </c>
      <c r="U1420" s="77" t="s">
        <v>9241</v>
      </c>
      <c r="V1420" s="74" t="s">
        <v>216</v>
      </c>
      <c r="W1420" s="100"/>
      <c r="X1420" s="99"/>
      <c r="Y1420" s="99"/>
      <c r="Z1420" s="100"/>
      <c r="AA1420" s="99"/>
      <c r="AB1420" s="99"/>
      <c r="AC1420" s="100" t="s">
        <v>7369</v>
      </c>
      <c r="AD1420" s="100" t="s">
        <v>7370</v>
      </c>
      <c r="AE1420" s="83"/>
      <c r="AF1420" s="54"/>
      <c r="AG1420" s="78" t="s">
        <v>12307</v>
      </c>
      <c r="AH1420" s="77" t="s">
        <v>222</v>
      </c>
      <c r="AI1420" s="77" t="s">
        <v>830</v>
      </c>
      <c r="AJ1420" s="77" t="s">
        <v>831</v>
      </c>
      <c r="AK1420" s="77" t="s">
        <v>832</v>
      </c>
      <c r="AL1420" s="77" t="s">
        <v>833</v>
      </c>
      <c r="AM1420" s="77" t="s">
        <v>227</v>
      </c>
      <c r="AN1420" s="77" t="s">
        <v>834</v>
      </c>
      <c r="AO1420" s="77" t="s">
        <v>835</v>
      </c>
      <c r="AP1420" s="77" t="s">
        <v>836</v>
      </c>
      <c r="AQ1420" s="77"/>
      <c r="AR1420" s="79">
        <f>COUNTIF('Jalon + top _horaire passage'!A:A,A1420)+IF(W1420&lt;&gt;"",COUNTIF('Jalon + top _horaire passage'!A:A,W1420),0)+IF(X1420&lt;&gt;"",COUNTIF('Jalon + top _horaire passage'!A:A,X1420),0)+IF(Y1420&lt;&gt;"",COUNTIF('Jalon + top _horaire passage'!A:A,Y1420),0)+IF(AA1420&lt;&gt;"",COUNTIF('Jalon + top _horaire passage'!A:A,AA1420),0)+IF(AB1420&lt;&gt;"",COUNTIF('Jalon + top _horaire passage'!A:A,AB1420),0)+IF(AD1420&lt;&gt;"",COUNTIF('Jalon + top _horaire passage'!A:A,AD1420),0)</f>
        <v>0</v>
      </c>
    </row>
    <row r="1421" spans="1:44" x14ac:dyDescent="0.3">
      <c r="A1421" s="77" t="s">
        <v>7371</v>
      </c>
      <c r="B1421" s="159" t="s">
        <v>12639</v>
      </c>
      <c r="C1421" s="78" t="s">
        <v>676</v>
      </c>
      <c r="D1421" s="77" t="s">
        <v>42</v>
      </c>
      <c r="E1421" s="77" t="s">
        <v>7371</v>
      </c>
      <c r="F1421" s="77" t="s">
        <v>4817</v>
      </c>
      <c r="G1421" s="77" t="s">
        <v>671</v>
      </c>
      <c r="H1421" s="77" t="s">
        <v>44</v>
      </c>
      <c r="I1421" s="77" t="s">
        <v>166</v>
      </c>
      <c r="J1421" s="77" t="s">
        <v>19</v>
      </c>
      <c r="K1421" s="78" t="s">
        <v>34</v>
      </c>
      <c r="L1421" s="77" t="s">
        <v>98</v>
      </c>
      <c r="M1421" s="74" t="s">
        <v>12475</v>
      </c>
      <c r="N1421" s="74" t="s">
        <v>13</v>
      </c>
      <c r="O1421" s="159" t="s">
        <v>12470</v>
      </c>
      <c r="P1421" s="77" t="s">
        <v>7372</v>
      </c>
      <c r="Q1421" s="77" t="s">
        <v>30</v>
      </c>
      <c r="R1421" s="77" t="s">
        <v>7371</v>
      </c>
      <c r="S1421" s="77"/>
      <c r="T1421" s="77"/>
      <c r="U1421" s="77" t="s">
        <v>11766</v>
      </c>
      <c r="V1421" s="74" t="s">
        <v>97</v>
      </c>
      <c r="W1421" s="100"/>
      <c r="X1421" s="99"/>
      <c r="Y1421" s="99"/>
      <c r="Z1421" s="100"/>
      <c r="AA1421" s="99" t="s">
        <v>7375</v>
      </c>
      <c r="AB1421" s="99"/>
      <c r="AC1421" s="100" t="s">
        <v>7373</v>
      </c>
      <c r="AD1421" s="100" t="s">
        <v>7374</v>
      </c>
      <c r="AE1421" s="83"/>
      <c r="AF1421" s="54"/>
      <c r="AG1421" s="78" t="s">
        <v>10997</v>
      </c>
      <c r="AH1421" s="77" t="s">
        <v>354</v>
      </c>
      <c r="AI1421" s="77" t="s">
        <v>652</v>
      </c>
      <c r="AJ1421" s="77" t="s">
        <v>167</v>
      </c>
      <c r="AK1421" s="77" t="s">
        <v>677</v>
      </c>
      <c r="AL1421" s="77" t="s">
        <v>678</v>
      </c>
      <c r="AM1421" s="77" t="s">
        <v>170</v>
      </c>
      <c r="AN1421" s="77" t="s">
        <v>679</v>
      </c>
      <c r="AO1421" s="77" t="s">
        <v>680</v>
      </c>
      <c r="AP1421" s="77" t="s">
        <v>681</v>
      </c>
      <c r="AQ1421" s="77"/>
      <c r="AR1421" s="79">
        <f>COUNTIF('Jalon + top _horaire passage'!A:A,A1421)+IF(W1421&lt;&gt;"",COUNTIF('Jalon + top _horaire passage'!A:A,W1421),0)+IF(X1421&lt;&gt;"",COUNTIF('Jalon + top _horaire passage'!A:A,X1421),0)+IF(Y1421&lt;&gt;"",COUNTIF('Jalon + top _horaire passage'!A:A,Y1421),0)+IF(AA1421&lt;&gt;"",COUNTIF('Jalon + top _horaire passage'!A:A,AA1421),0)+IF(AB1421&lt;&gt;"",COUNTIF('Jalon + top _horaire passage'!A:A,AB1421),0)+IF(AD1421&lt;&gt;"",COUNTIF('Jalon + top _horaire passage'!A:A,AD1421),0)</f>
        <v>0</v>
      </c>
    </row>
    <row r="1422" spans="1:44" x14ac:dyDescent="0.3">
      <c r="A1422" s="77" t="s">
        <v>7376</v>
      </c>
      <c r="B1422" s="159" t="s">
        <v>7378</v>
      </c>
      <c r="C1422" s="78" t="s">
        <v>892</v>
      </c>
      <c r="D1422" s="77" t="s">
        <v>42</v>
      </c>
      <c r="E1422" s="77" t="s">
        <v>7376</v>
      </c>
      <c r="F1422" s="77" t="s">
        <v>7377</v>
      </c>
      <c r="G1422" s="77" t="s">
        <v>12417</v>
      </c>
      <c r="H1422" s="77" t="s">
        <v>44</v>
      </c>
      <c r="I1422" s="77" t="s">
        <v>221</v>
      </c>
      <c r="J1422" s="77" t="s">
        <v>19</v>
      </c>
      <c r="K1422" s="78" t="s">
        <v>34</v>
      </c>
      <c r="L1422" s="77" t="s">
        <v>98</v>
      </c>
      <c r="M1422" s="74" t="s">
        <v>12473</v>
      </c>
      <c r="N1422" s="74" t="s">
        <v>13</v>
      </c>
      <c r="O1422" s="159"/>
      <c r="P1422" s="77" t="s">
        <v>7379</v>
      </c>
      <c r="Q1422" s="77" t="s">
        <v>30</v>
      </c>
      <c r="R1422" s="77" t="s">
        <v>7376</v>
      </c>
      <c r="S1422" s="77"/>
      <c r="T1422" s="77"/>
      <c r="U1422" s="77" t="s">
        <v>11150</v>
      </c>
      <c r="V1422" s="74" t="s">
        <v>97</v>
      </c>
      <c r="W1422" s="100"/>
      <c r="X1422" s="99"/>
      <c r="Y1422" s="99"/>
      <c r="Z1422" s="100"/>
      <c r="AA1422" s="99" t="s">
        <v>7382</v>
      </c>
      <c r="AB1422" s="99"/>
      <c r="AC1422" s="100" t="s">
        <v>7380</v>
      </c>
      <c r="AD1422" s="100" t="s">
        <v>7381</v>
      </c>
      <c r="AE1422" s="83"/>
      <c r="AF1422" s="54"/>
      <c r="AG1422" s="78" t="s">
        <v>10997</v>
      </c>
      <c r="AH1422" s="77" t="s">
        <v>20</v>
      </c>
      <c r="AI1422" s="77" t="s">
        <v>21</v>
      </c>
      <c r="AJ1422" s="77" t="s">
        <v>46</v>
      </c>
      <c r="AK1422" s="77" t="s">
        <v>1005</v>
      </c>
      <c r="AL1422" s="77" t="s">
        <v>1006</v>
      </c>
      <c r="AM1422" s="77" t="s">
        <v>25</v>
      </c>
      <c r="AN1422" s="77" t="s">
        <v>49</v>
      </c>
      <c r="AO1422" s="77" t="s">
        <v>1007</v>
      </c>
      <c r="AP1422" s="77" t="s">
        <v>1008</v>
      </c>
      <c r="AQ1422" s="77"/>
      <c r="AR1422" s="79">
        <f>COUNTIF('Jalon + top _horaire passage'!A:A,A1422)+IF(W1422&lt;&gt;"",COUNTIF('Jalon + top _horaire passage'!A:A,W1422),0)+IF(X1422&lt;&gt;"",COUNTIF('Jalon + top _horaire passage'!A:A,X1422),0)+IF(Y1422&lt;&gt;"",COUNTIF('Jalon + top _horaire passage'!A:A,Y1422),0)+IF(AA1422&lt;&gt;"",COUNTIF('Jalon + top _horaire passage'!A:A,AA1422),0)+IF(AB1422&lt;&gt;"",COUNTIF('Jalon + top _horaire passage'!A:A,AB1422),0)+IF(AD1422&lt;&gt;"",COUNTIF('Jalon + top _horaire passage'!A:A,AD1422),0)</f>
        <v>0</v>
      </c>
    </row>
    <row r="1423" spans="1:44" x14ac:dyDescent="0.3">
      <c r="A1423" s="77" t="s">
        <v>7383</v>
      </c>
      <c r="B1423" s="159" t="s">
        <v>12</v>
      </c>
      <c r="C1423" s="78" t="s">
        <v>829</v>
      </c>
      <c r="D1423" s="77" t="s">
        <v>42</v>
      </c>
      <c r="E1423" s="77" t="s">
        <v>7383</v>
      </c>
      <c r="F1423" s="77" t="s">
        <v>12349</v>
      </c>
      <c r="G1423" s="77" t="s">
        <v>825</v>
      </c>
      <c r="H1423" s="77" t="s">
        <v>44</v>
      </c>
      <c r="I1423" s="77" t="s">
        <v>221</v>
      </c>
      <c r="J1423" s="77" t="s">
        <v>571</v>
      </c>
      <c r="K1423" s="78" t="s">
        <v>34</v>
      </c>
      <c r="L1423" s="77" t="s">
        <v>98</v>
      </c>
      <c r="M1423" s="74" t="s">
        <v>12473</v>
      </c>
      <c r="N1423" s="74" t="s">
        <v>13</v>
      </c>
      <c r="O1423" s="159"/>
      <c r="P1423" s="77" t="s">
        <v>4770</v>
      </c>
      <c r="Q1423" s="77" t="s">
        <v>35</v>
      </c>
      <c r="R1423" s="77" t="s">
        <v>7383</v>
      </c>
      <c r="S1423" s="77"/>
      <c r="T1423" s="77" t="s">
        <v>9241</v>
      </c>
      <c r="U1423" s="77" t="s">
        <v>9241</v>
      </c>
      <c r="V1423" s="74" t="s">
        <v>216</v>
      </c>
      <c r="W1423" s="100"/>
      <c r="X1423" s="99"/>
      <c r="Y1423" s="99"/>
      <c r="Z1423" s="100"/>
      <c r="AA1423" s="99"/>
      <c r="AB1423" s="99"/>
      <c r="AC1423" s="100" t="s">
        <v>7384</v>
      </c>
      <c r="AD1423" s="100" t="s">
        <v>7385</v>
      </c>
      <c r="AE1423" s="83"/>
      <c r="AF1423" s="54"/>
      <c r="AG1423" s="78" t="s">
        <v>12307</v>
      </c>
      <c r="AH1423" s="77" t="s">
        <v>222</v>
      </c>
      <c r="AI1423" s="77" t="s">
        <v>830</v>
      </c>
      <c r="AJ1423" s="77" t="s">
        <v>831</v>
      </c>
      <c r="AK1423" s="77" t="s">
        <v>832</v>
      </c>
      <c r="AL1423" s="77" t="s">
        <v>833</v>
      </c>
      <c r="AM1423" s="77" t="s">
        <v>227</v>
      </c>
      <c r="AN1423" s="77" t="s">
        <v>834</v>
      </c>
      <c r="AO1423" s="77" t="s">
        <v>835</v>
      </c>
      <c r="AP1423" s="77" t="s">
        <v>836</v>
      </c>
      <c r="AQ1423" s="77"/>
      <c r="AR1423" s="79">
        <f>COUNTIF('Jalon + top _horaire passage'!A:A,A1423)+IF(W1423&lt;&gt;"",COUNTIF('Jalon + top _horaire passage'!A:A,W1423),0)+IF(X1423&lt;&gt;"",COUNTIF('Jalon + top _horaire passage'!A:A,X1423),0)+IF(Y1423&lt;&gt;"",COUNTIF('Jalon + top _horaire passage'!A:A,Y1423),0)+IF(AA1423&lt;&gt;"",COUNTIF('Jalon + top _horaire passage'!A:A,AA1423),0)+IF(AB1423&lt;&gt;"",COUNTIF('Jalon + top _horaire passage'!A:A,AB1423),0)+IF(AD1423&lt;&gt;"",COUNTIF('Jalon + top _horaire passage'!A:A,AD1423),0)</f>
        <v>0</v>
      </c>
    </row>
    <row r="1424" spans="1:44" x14ac:dyDescent="0.3">
      <c r="A1424" s="77" t="s">
        <v>7386</v>
      </c>
      <c r="B1424" s="159">
        <v>0</v>
      </c>
      <c r="C1424" s="78" t="s">
        <v>892</v>
      </c>
      <c r="D1424" s="77" t="s">
        <v>42</v>
      </c>
      <c r="E1424" s="77" t="s">
        <v>7386</v>
      </c>
      <c r="F1424" s="77" t="s">
        <v>1471</v>
      </c>
      <c r="G1424" s="77" t="s">
        <v>93</v>
      </c>
      <c r="H1424" s="77" t="s">
        <v>44</v>
      </c>
      <c r="I1424" s="77" t="s">
        <v>221</v>
      </c>
      <c r="J1424" s="77" t="s">
        <v>19</v>
      </c>
      <c r="K1424" s="78" t="s">
        <v>34</v>
      </c>
      <c r="L1424" s="77" t="s">
        <v>15</v>
      </c>
      <c r="M1424" s="74" t="s">
        <v>12473</v>
      </c>
      <c r="N1424" s="74" t="s">
        <v>13</v>
      </c>
      <c r="O1424" s="159"/>
      <c r="P1424" s="77" t="s">
        <v>7387</v>
      </c>
      <c r="Q1424" s="77" t="s">
        <v>35</v>
      </c>
      <c r="R1424" s="77" t="s">
        <v>7386</v>
      </c>
      <c r="S1424" s="77"/>
      <c r="T1424" s="77"/>
      <c r="U1424" s="77" t="s">
        <v>11057</v>
      </c>
      <c r="V1424" s="74" t="s">
        <v>216</v>
      </c>
      <c r="W1424" s="100"/>
      <c r="X1424" s="99"/>
      <c r="Y1424" s="99"/>
      <c r="Z1424" s="100"/>
      <c r="AA1424" s="99" t="s">
        <v>7388</v>
      </c>
      <c r="AB1424" s="99"/>
      <c r="AC1424" s="100" t="s">
        <v>7389</v>
      </c>
      <c r="AD1424" s="100" t="s">
        <v>7390</v>
      </c>
      <c r="AE1424" s="83"/>
      <c r="AF1424" s="54"/>
      <c r="AG1424" s="78" t="s">
        <v>12307</v>
      </c>
      <c r="AH1424" s="77" t="s">
        <v>20</v>
      </c>
      <c r="AI1424" s="77" t="s">
        <v>102</v>
      </c>
      <c r="AJ1424" s="77" t="s">
        <v>103</v>
      </c>
      <c r="AK1424" s="77" t="s">
        <v>104</v>
      </c>
      <c r="AL1424" s="77" t="s">
        <v>105</v>
      </c>
      <c r="AM1424" s="77" t="s">
        <v>25</v>
      </c>
      <c r="AN1424" s="77" t="s">
        <v>106</v>
      </c>
      <c r="AO1424" s="77" t="s">
        <v>107</v>
      </c>
      <c r="AP1424" s="77" t="s">
        <v>108</v>
      </c>
      <c r="AQ1424" s="77"/>
      <c r="AR1424" s="79">
        <f>COUNTIF('Jalon + top _horaire passage'!A:A,A1424)+IF(W1424&lt;&gt;"",COUNTIF('Jalon + top _horaire passage'!A:A,W1424),0)+IF(X1424&lt;&gt;"",COUNTIF('Jalon + top _horaire passage'!A:A,X1424),0)+IF(Y1424&lt;&gt;"",COUNTIF('Jalon + top _horaire passage'!A:A,Y1424),0)+IF(AA1424&lt;&gt;"",COUNTIF('Jalon + top _horaire passage'!A:A,AA1424),0)+IF(AB1424&lt;&gt;"",COUNTIF('Jalon + top _horaire passage'!A:A,AB1424),0)+IF(AD1424&lt;&gt;"",COUNTIF('Jalon + top _horaire passage'!A:A,AD1424),0)</f>
        <v>0</v>
      </c>
    </row>
    <row r="1425" spans="1:44" x14ac:dyDescent="0.3">
      <c r="A1425" s="77" t="s">
        <v>7391</v>
      </c>
      <c r="B1425" s="159" t="s">
        <v>12815</v>
      </c>
      <c r="C1425" s="78" t="s">
        <v>59</v>
      </c>
      <c r="D1425" s="77" t="s">
        <v>42</v>
      </c>
      <c r="E1425" s="77" t="s">
        <v>7391</v>
      </c>
      <c r="F1425" s="77" t="s">
        <v>12365</v>
      </c>
      <c r="G1425" s="77" t="s">
        <v>1801</v>
      </c>
      <c r="H1425" s="77" t="s">
        <v>44</v>
      </c>
      <c r="I1425" s="77" t="s">
        <v>17</v>
      </c>
      <c r="J1425" s="77" t="s">
        <v>19</v>
      </c>
      <c r="K1425" s="78" t="s">
        <v>34</v>
      </c>
      <c r="L1425" s="77" t="s">
        <v>98</v>
      </c>
      <c r="M1425" s="74" t="s">
        <v>12473</v>
      </c>
      <c r="N1425" s="74" t="s">
        <v>13</v>
      </c>
      <c r="O1425" s="159"/>
      <c r="P1425" s="77" t="s">
        <v>7392</v>
      </c>
      <c r="Q1425" s="77" t="s">
        <v>30</v>
      </c>
      <c r="R1425" s="77" t="s">
        <v>7391</v>
      </c>
      <c r="S1425" s="77"/>
      <c r="T1425" s="77"/>
      <c r="U1425" s="77" t="s">
        <v>11591</v>
      </c>
      <c r="V1425" s="74" t="s">
        <v>97</v>
      </c>
      <c r="W1425" s="100"/>
      <c r="X1425" s="99"/>
      <c r="Y1425" s="99"/>
      <c r="Z1425" s="100"/>
      <c r="AA1425" s="99" t="s">
        <v>7395</v>
      </c>
      <c r="AB1425" s="99"/>
      <c r="AC1425" s="100" t="s">
        <v>7393</v>
      </c>
      <c r="AD1425" s="100" t="s">
        <v>7394</v>
      </c>
      <c r="AE1425" s="83"/>
      <c r="AF1425" s="54"/>
      <c r="AG1425" s="78" t="s">
        <v>10997</v>
      </c>
      <c r="AH1425" s="77" t="s">
        <v>20</v>
      </c>
      <c r="AI1425" s="77" t="s">
        <v>305</v>
      </c>
      <c r="AJ1425" s="77" t="s">
        <v>920</v>
      </c>
      <c r="AK1425" s="77" t="s">
        <v>1775</v>
      </c>
      <c r="AL1425" s="77" t="s">
        <v>1776</v>
      </c>
      <c r="AM1425" s="77" t="s">
        <v>25</v>
      </c>
      <c r="AN1425" s="77" t="s">
        <v>309</v>
      </c>
      <c r="AO1425" s="77" t="s">
        <v>1777</v>
      </c>
      <c r="AP1425" s="77" t="s">
        <v>1778</v>
      </c>
      <c r="AQ1425" s="77"/>
      <c r="AR1425" s="79">
        <f>COUNTIF('Jalon + top _horaire passage'!A:A,A1425)+IF(W1425&lt;&gt;"",COUNTIF('Jalon + top _horaire passage'!A:A,W1425),0)+IF(X1425&lt;&gt;"",COUNTIF('Jalon + top _horaire passage'!A:A,X1425),0)+IF(Y1425&lt;&gt;"",COUNTIF('Jalon + top _horaire passage'!A:A,Y1425),0)+IF(AA1425&lt;&gt;"",COUNTIF('Jalon + top _horaire passage'!A:A,AA1425),0)+IF(AB1425&lt;&gt;"",COUNTIF('Jalon + top _horaire passage'!A:A,AB1425),0)+IF(AD1425&lt;&gt;"",COUNTIF('Jalon + top _horaire passage'!A:A,AD1425),0)</f>
        <v>0</v>
      </c>
    </row>
    <row r="1426" spans="1:44" x14ac:dyDescent="0.3">
      <c r="A1426" s="77" t="s">
        <v>7396</v>
      </c>
      <c r="B1426" s="159" t="s">
        <v>12693</v>
      </c>
      <c r="C1426" s="78" t="s">
        <v>40</v>
      </c>
      <c r="D1426" s="77" t="s">
        <v>42</v>
      </c>
      <c r="E1426" s="77" t="s">
        <v>7396</v>
      </c>
      <c r="F1426" s="77" t="s">
        <v>2162</v>
      </c>
      <c r="G1426" s="77" t="s">
        <v>1602</v>
      </c>
      <c r="H1426" s="77" t="s">
        <v>44</v>
      </c>
      <c r="I1426" s="77" t="s">
        <v>39</v>
      </c>
      <c r="J1426" s="77" t="s">
        <v>19</v>
      </c>
      <c r="K1426" s="78" t="s">
        <v>18</v>
      </c>
      <c r="L1426" s="77" t="s">
        <v>98</v>
      </c>
      <c r="M1426" s="74" t="s">
        <v>12474</v>
      </c>
      <c r="N1426" s="74" t="s">
        <v>10986</v>
      </c>
      <c r="O1426" s="159"/>
      <c r="P1426" s="77" t="s">
        <v>4992</v>
      </c>
      <c r="Q1426" s="77" t="s">
        <v>30</v>
      </c>
      <c r="R1426" s="77" t="s">
        <v>7396</v>
      </c>
      <c r="S1426" s="77"/>
      <c r="T1426" s="77"/>
      <c r="U1426" s="77" t="s">
        <v>11434</v>
      </c>
      <c r="V1426" s="74" t="s">
        <v>97</v>
      </c>
      <c r="W1426" s="100"/>
      <c r="X1426" s="99"/>
      <c r="Y1426" s="99"/>
      <c r="Z1426" s="100"/>
      <c r="AA1426" s="99" t="s">
        <v>7399</v>
      </c>
      <c r="AB1426" s="99"/>
      <c r="AC1426" s="100" t="s">
        <v>7397</v>
      </c>
      <c r="AD1426" s="100" t="s">
        <v>7398</v>
      </c>
      <c r="AE1426" s="83"/>
      <c r="AF1426" s="54"/>
      <c r="AG1426" s="78" t="s">
        <v>10997</v>
      </c>
      <c r="AH1426" s="77" t="s">
        <v>20</v>
      </c>
      <c r="AI1426" s="77" t="s">
        <v>21</v>
      </c>
      <c r="AJ1426" s="77" t="s">
        <v>46</v>
      </c>
      <c r="AK1426" s="77" t="s">
        <v>47</v>
      </c>
      <c r="AL1426" s="77" t="s">
        <v>48</v>
      </c>
      <c r="AM1426" s="77" t="s">
        <v>25</v>
      </c>
      <c r="AN1426" s="77" t="s">
        <v>49</v>
      </c>
      <c r="AO1426" s="77" t="s">
        <v>50</v>
      </c>
      <c r="AP1426" s="77" t="s">
        <v>51</v>
      </c>
      <c r="AQ1426" s="77"/>
      <c r="AR1426" s="79">
        <f>COUNTIF('Jalon + top _horaire passage'!A:A,A1426)+IF(W1426&lt;&gt;"",COUNTIF('Jalon + top _horaire passage'!A:A,W1426),0)+IF(X1426&lt;&gt;"",COUNTIF('Jalon + top _horaire passage'!A:A,X1426),0)+IF(Y1426&lt;&gt;"",COUNTIF('Jalon + top _horaire passage'!A:A,Y1426),0)+IF(AA1426&lt;&gt;"",COUNTIF('Jalon + top _horaire passage'!A:A,AA1426),0)+IF(AB1426&lt;&gt;"",COUNTIF('Jalon + top _horaire passage'!A:A,AB1426),0)+IF(AD1426&lt;&gt;"",COUNTIF('Jalon + top _horaire passage'!A:A,AD1426),0)</f>
        <v>0</v>
      </c>
    </row>
    <row r="1427" spans="1:44" x14ac:dyDescent="0.3">
      <c r="A1427" s="77" t="s">
        <v>7400</v>
      </c>
      <c r="B1427" s="159" t="s">
        <v>12</v>
      </c>
      <c r="C1427" s="78" t="s">
        <v>220</v>
      </c>
      <c r="D1427" s="77" t="s">
        <v>42</v>
      </c>
      <c r="E1427" s="77" t="s">
        <v>7400</v>
      </c>
      <c r="F1427" s="77" t="s">
        <v>803</v>
      </c>
      <c r="G1427" s="77" t="s">
        <v>804</v>
      </c>
      <c r="H1427" s="77" t="s">
        <v>44</v>
      </c>
      <c r="I1427" s="77" t="s">
        <v>221</v>
      </c>
      <c r="J1427" s="77" t="s">
        <v>19</v>
      </c>
      <c r="K1427" s="78" t="s">
        <v>34</v>
      </c>
      <c r="L1427" s="77" t="s">
        <v>98</v>
      </c>
      <c r="M1427" s="74" t="s">
        <v>12474</v>
      </c>
      <c r="N1427" s="74" t="s">
        <v>13</v>
      </c>
      <c r="O1427" s="159" t="s">
        <v>12470</v>
      </c>
      <c r="P1427" s="77" t="s">
        <v>7401</v>
      </c>
      <c r="Q1427" s="77" t="s">
        <v>35</v>
      </c>
      <c r="R1427" s="77" t="s">
        <v>7400</v>
      </c>
      <c r="S1427" s="77"/>
      <c r="T1427" s="77" t="s">
        <v>9241</v>
      </c>
      <c r="U1427" s="77" t="s">
        <v>9241</v>
      </c>
      <c r="V1427" s="74" t="s">
        <v>97</v>
      </c>
      <c r="W1427" s="100"/>
      <c r="X1427" s="99"/>
      <c r="Y1427" s="99"/>
      <c r="Z1427" s="100"/>
      <c r="AA1427" s="99"/>
      <c r="AB1427" s="99"/>
      <c r="AC1427" s="100" t="s">
        <v>7400</v>
      </c>
      <c r="AD1427" s="100" t="s">
        <v>7402</v>
      </c>
      <c r="AE1427" s="83"/>
      <c r="AF1427" s="54"/>
      <c r="AG1427" s="78" t="s">
        <v>10997</v>
      </c>
      <c r="AH1427" s="77" t="s">
        <v>222</v>
      </c>
      <c r="AI1427" s="77" t="s">
        <v>223</v>
      </c>
      <c r="AJ1427" s="77" t="s">
        <v>224</v>
      </c>
      <c r="AK1427" s="77" t="s">
        <v>225</v>
      </c>
      <c r="AL1427" s="77" t="s">
        <v>807</v>
      </c>
      <c r="AM1427" s="77" t="s">
        <v>227</v>
      </c>
      <c r="AN1427" s="77" t="s">
        <v>228</v>
      </c>
      <c r="AO1427" s="77" t="s">
        <v>808</v>
      </c>
      <c r="AP1427" s="77" t="s">
        <v>809</v>
      </c>
      <c r="AQ1427" s="77"/>
      <c r="AR1427" s="79">
        <f>COUNTIF('Jalon + top _horaire passage'!A:A,A1427)+IF(W1427&lt;&gt;"",COUNTIF('Jalon + top _horaire passage'!A:A,W1427),0)+IF(X1427&lt;&gt;"",COUNTIF('Jalon + top _horaire passage'!A:A,X1427),0)+IF(Y1427&lt;&gt;"",COUNTIF('Jalon + top _horaire passage'!A:A,Y1427),0)+IF(AA1427&lt;&gt;"",COUNTIF('Jalon + top _horaire passage'!A:A,AA1427),0)+IF(AB1427&lt;&gt;"",COUNTIF('Jalon + top _horaire passage'!A:A,AB1427),0)+IF(AD1427&lt;&gt;"",COUNTIF('Jalon + top _horaire passage'!A:A,AD1427),0)</f>
        <v>0</v>
      </c>
    </row>
    <row r="1428" spans="1:44" x14ac:dyDescent="0.3">
      <c r="A1428" s="77" t="s">
        <v>7403</v>
      </c>
      <c r="B1428" s="159" t="s">
        <v>12</v>
      </c>
      <c r="C1428" s="78" t="s">
        <v>220</v>
      </c>
      <c r="D1428" s="77" t="s">
        <v>42</v>
      </c>
      <c r="E1428" s="77" t="s">
        <v>7403</v>
      </c>
      <c r="F1428" s="77" t="s">
        <v>803</v>
      </c>
      <c r="G1428" s="77" t="s">
        <v>804</v>
      </c>
      <c r="H1428" s="77" t="s">
        <v>44</v>
      </c>
      <c r="I1428" s="77" t="s">
        <v>221</v>
      </c>
      <c r="J1428" s="77" t="s">
        <v>571</v>
      </c>
      <c r="K1428" s="78" t="s">
        <v>34</v>
      </c>
      <c r="L1428" s="77" t="s">
        <v>98</v>
      </c>
      <c r="M1428" s="74" t="s">
        <v>12474</v>
      </c>
      <c r="N1428" s="74" t="s">
        <v>13</v>
      </c>
      <c r="O1428" s="159" t="s">
        <v>12470</v>
      </c>
      <c r="P1428" s="77" t="s">
        <v>7404</v>
      </c>
      <c r="Q1428" s="77" t="s">
        <v>35</v>
      </c>
      <c r="R1428" s="77" t="s">
        <v>7403</v>
      </c>
      <c r="S1428" s="77"/>
      <c r="T1428" s="77" t="s">
        <v>9241</v>
      </c>
      <c r="U1428" s="77" t="s">
        <v>11047</v>
      </c>
      <c r="V1428" s="74" t="s">
        <v>216</v>
      </c>
      <c r="W1428" s="100"/>
      <c r="X1428" s="99"/>
      <c r="Y1428" s="99"/>
      <c r="Z1428" s="100"/>
      <c r="AA1428" s="99" t="s">
        <v>7405</v>
      </c>
      <c r="AB1428" s="99"/>
      <c r="AC1428" s="100" t="s">
        <v>7406</v>
      </c>
      <c r="AD1428" s="100" t="s">
        <v>7407</v>
      </c>
      <c r="AE1428" s="83"/>
      <c r="AF1428" s="54"/>
      <c r="AG1428" s="78" t="s">
        <v>12307</v>
      </c>
      <c r="AH1428" s="77" t="s">
        <v>222</v>
      </c>
      <c r="AI1428" s="77" t="s">
        <v>223</v>
      </c>
      <c r="AJ1428" s="77" t="s">
        <v>224</v>
      </c>
      <c r="AK1428" s="77" t="s">
        <v>225</v>
      </c>
      <c r="AL1428" s="77" t="s">
        <v>807</v>
      </c>
      <c r="AM1428" s="77" t="s">
        <v>227</v>
      </c>
      <c r="AN1428" s="77" t="s">
        <v>228</v>
      </c>
      <c r="AO1428" s="77" t="s">
        <v>808</v>
      </c>
      <c r="AP1428" s="77" t="s">
        <v>809</v>
      </c>
      <c r="AQ1428" s="77"/>
      <c r="AR1428" s="79">
        <f>COUNTIF('Jalon + top _horaire passage'!A:A,A1428)+IF(W1428&lt;&gt;"",COUNTIF('Jalon + top _horaire passage'!A:A,W1428),0)+IF(X1428&lt;&gt;"",COUNTIF('Jalon + top _horaire passage'!A:A,X1428),0)+IF(Y1428&lt;&gt;"",COUNTIF('Jalon + top _horaire passage'!A:A,Y1428),0)+IF(AA1428&lt;&gt;"",COUNTIF('Jalon + top _horaire passage'!A:A,AA1428),0)+IF(AB1428&lt;&gt;"",COUNTIF('Jalon + top _horaire passage'!A:A,AB1428),0)+IF(AD1428&lt;&gt;"",COUNTIF('Jalon + top _horaire passage'!A:A,AD1428),0)</f>
        <v>0</v>
      </c>
    </row>
    <row r="1429" spans="1:44" x14ac:dyDescent="0.3">
      <c r="A1429" s="77" t="s">
        <v>7408</v>
      </c>
      <c r="B1429" s="159" t="s">
        <v>12</v>
      </c>
      <c r="C1429" s="78" t="s">
        <v>220</v>
      </c>
      <c r="D1429" s="77" t="s">
        <v>42</v>
      </c>
      <c r="E1429" s="77" t="s">
        <v>7408</v>
      </c>
      <c r="F1429" s="77" t="s">
        <v>803</v>
      </c>
      <c r="G1429" s="77" t="s">
        <v>804</v>
      </c>
      <c r="H1429" s="77" t="s">
        <v>44</v>
      </c>
      <c r="I1429" s="77" t="s">
        <v>221</v>
      </c>
      <c r="J1429" s="77" t="s">
        <v>19</v>
      </c>
      <c r="K1429" s="78" t="s">
        <v>34</v>
      </c>
      <c r="L1429" s="77" t="s">
        <v>98</v>
      </c>
      <c r="M1429" s="74" t="s">
        <v>12474</v>
      </c>
      <c r="N1429" s="74" t="s">
        <v>13</v>
      </c>
      <c r="O1429" s="159"/>
      <c r="P1429" s="77" t="s">
        <v>7409</v>
      </c>
      <c r="Q1429" s="77" t="s">
        <v>35</v>
      </c>
      <c r="R1429" s="77" t="s">
        <v>7408</v>
      </c>
      <c r="S1429" s="77"/>
      <c r="T1429" s="77" t="s">
        <v>9241</v>
      </c>
      <c r="U1429" s="77" t="s">
        <v>9241</v>
      </c>
      <c r="V1429" s="74" t="s">
        <v>431</v>
      </c>
      <c r="W1429" s="100"/>
      <c r="X1429" s="99"/>
      <c r="Y1429" s="99"/>
      <c r="Z1429" s="100"/>
      <c r="AA1429" s="99"/>
      <c r="AB1429" s="99"/>
      <c r="AC1429" s="100" t="s">
        <v>7410</v>
      </c>
      <c r="AD1429" s="100" t="s">
        <v>7411</v>
      </c>
      <c r="AE1429" s="83"/>
      <c r="AF1429" s="54"/>
      <c r="AG1429" s="78" t="s">
        <v>10992</v>
      </c>
      <c r="AH1429" s="77" t="s">
        <v>222</v>
      </c>
      <c r="AI1429" s="77" t="s">
        <v>223</v>
      </c>
      <c r="AJ1429" s="77" t="s">
        <v>224</v>
      </c>
      <c r="AK1429" s="77" t="s">
        <v>225</v>
      </c>
      <c r="AL1429" s="77" t="s">
        <v>807</v>
      </c>
      <c r="AM1429" s="77" t="s">
        <v>227</v>
      </c>
      <c r="AN1429" s="77" t="s">
        <v>228</v>
      </c>
      <c r="AO1429" s="77" t="s">
        <v>808</v>
      </c>
      <c r="AP1429" s="77" t="s">
        <v>809</v>
      </c>
      <c r="AQ1429" s="77"/>
      <c r="AR1429" s="79">
        <f>COUNTIF('Jalon + top _horaire passage'!A:A,A1429)+IF(W1429&lt;&gt;"",COUNTIF('Jalon + top _horaire passage'!A:A,W1429),0)+IF(X1429&lt;&gt;"",COUNTIF('Jalon + top _horaire passage'!A:A,X1429),0)+IF(Y1429&lt;&gt;"",COUNTIF('Jalon + top _horaire passage'!A:A,Y1429),0)+IF(AA1429&lt;&gt;"",COUNTIF('Jalon + top _horaire passage'!A:A,AA1429),0)+IF(AB1429&lt;&gt;"",COUNTIF('Jalon + top _horaire passage'!A:A,AB1429),0)+IF(AD1429&lt;&gt;"",COUNTIF('Jalon + top _horaire passage'!A:A,AD1429),0)</f>
        <v>0</v>
      </c>
    </row>
    <row r="1430" spans="1:44" x14ac:dyDescent="0.3">
      <c r="A1430" s="77" t="s">
        <v>7412</v>
      </c>
      <c r="B1430" s="159" t="s">
        <v>12</v>
      </c>
      <c r="C1430" s="78" t="s">
        <v>220</v>
      </c>
      <c r="D1430" s="77" t="s">
        <v>42</v>
      </c>
      <c r="E1430" s="77" t="s">
        <v>7412</v>
      </c>
      <c r="F1430" s="77" t="s">
        <v>803</v>
      </c>
      <c r="G1430" s="77" t="s">
        <v>804</v>
      </c>
      <c r="H1430" s="77" t="s">
        <v>44</v>
      </c>
      <c r="I1430" s="77" t="s">
        <v>221</v>
      </c>
      <c r="J1430" s="77" t="s">
        <v>19</v>
      </c>
      <c r="K1430" s="78" t="s">
        <v>34</v>
      </c>
      <c r="L1430" s="77" t="s">
        <v>98</v>
      </c>
      <c r="M1430" s="74" t="s">
        <v>12474</v>
      </c>
      <c r="N1430" s="74" t="s">
        <v>13</v>
      </c>
      <c r="O1430" s="159"/>
      <c r="P1430" s="77" t="s">
        <v>7409</v>
      </c>
      <c r="Q1430" s="77" t="s">
        <v>35</v>
      </c>
      <c r="R1430" s="77" t="s">
        <v>7412</v>
      </c>
      <c r="S1430" s="77"/>
      <c r="T1430" s="77" t="s">
        <v>9241</v>
      </c>
      <c r="U1430" s="77" t="s">
        <v>9241</v>
      </c>
      <c r="V1430" s="74" t="s">
        <v>819</v>
      </c>
      <c r="W1430" s="100"/>
      <c r="X1430" s="99"/>
      <c r="Y1430" s="99"/>
      <c r="Z1430" s="100"/>
      <c r="AA1430" s="99"/>
      <c r="AB1430" s="99"/>
      <c r="AC1430" s="100" t="s">
        <v>7413</v>
      </c>
      <c r="AD1430" s="100" t="s">
        <v>7414</v>
      </c>
      <c r="AE1430" s="83"/>
      <c r="AF1430" s="54"/>
      <c r="AG1430" s="78" t="s">
        <v>10992</v>
      </c>
      <c r="AH1430" s="77" t="s">
        <v>222</v>
      </c>
      <c r="AI1430" s="77" t="s">
        <v>223</v>
      </c>
      <c r="AJ1430" s="77" t="s">
        <v>224</v>
      </c>
      <c r="AK1430" s="77" t="s">
        <v>225</v>
      </c>
      <c r="AL1430" s="77" t="s">
        <v>807</v>
      </c>
      <c r="AM1430" s="77" t="s">
        <v>227</v>
      </c>
      <c r="AN1430" s="77" t="s">
        <v>228</v>
      </c>
      <c r="AO1430" s="77" t="s">
        <v>808</v>
      </c>
      <c r="AP1430" s="77" t="s">
        <v>809</v>
      </c>
      <c r="AQ1430" s="77"/>
      <c r="AR1430" s="79">
        <f>COUNTIF('Jalon + top _horaire passage'!A:A,A1430)+IF(W1430&lt;&gt;"",COUNTIF('Jalon + top _horaire passage'!A:A,W1430),0)+IF(X1430&lt;&gt;"",COUNTIF('Jalon + top _horaire passage'!A:A,X1430),0)+IF(Y1430&lt;&gt;"",COUNTIF('Jalon + top _horaire passage'!A:A,Y1430),0)+IF(AA1430&lt;&gt;"",COUNTIF('Jalon + top _horaire passage'!A:A,AA1430),0)+IF(AB1430&lt;&gt;"",COUNTIF('Jalon + top _horaire passage'!A:A,AB1430),0)+IF(AD1430&lt;&gt;"",COUNTIF('Jalon + top _horaire passage'!A:A,AD1430),0)</f>
        <v>0</v>
      </c>
    </row>
    <row r="1431" spans="1:44" x14ac:dyDescent="0.3">
      <c r="A1431" s="77" t="s">
        <v>7415</v>
      </c>
      <c r="B1431" s="159" t="s">
        <v>12</v>
      </c>
      <c r="C1431" s="78" t="s">
        <v>220</v>
      </c>
      <c r="D1431" s="77" t="s">
        <v>42</v>
      </c>
      <c r="E1431" s="77" t="s">
        <v>7415</v>
      </c>
      <c r="F1431" s="77" t="s">
        <v>803</v>
      </c>
      <c r="G1431" s="77" t="s">
        <v>804</v>
      </c>
      <c r="H1431" s="77" t="s">
        <v>44</v>
      </c>
      <c r="I1431" s="77" t="s">
        <v>221</v>
      </c>
      <c r="J1431" s="77" t="s">
        <v>571</v>
      </c>
      <c r="K1431" s="78" t="s">
        <v>34</v>
      </c>
      <c r="L1431" s="77" t="s">
        <v>98</v>
      </c>
      <c r="M1431" s="74" t="s">
        <v>12474</v>
      </c>
      <c r="N1431" s="74" t="s">
        <v>13</v>
      </c>
      <c r="O1431" s="159"/>
      <c r="P1431" s="77" t="s">
        <v>7409</v>
      </c>
      <c r="Q1431" s="77" t="s">
        <v>35</v>
      </c>
      <c r="R1431" s="77" t="s">
        <v>7415</v>
      </c>
      <c r="S1431" s="77"/>
      <c r="T1431" s="77" t="s">
        <v>9241</v>
      </c>
      <c r="U1431" s="77" t="s">
        <v>9241</v>
      </c>
      <c r="V1431" s="74" t="s">
        <v>216</v>
      </c>
      <c r="W1431" s="100"/>
      <c r="X1431" s="99"/>
      <c r="Y1431" s="99"/>
      <c r="Z1431" s="100"/>
      <c r="AA1431" s="99"/>
      <c r="AB1431" s="99"/>
      <c r="AC1431" s="100" t="s">
        <v>7416</v>
      </c>
      <c r="AD1431" s="100" t="s">
        <v>7417</v>
      </c>
      <c r="AE1431" s="83"/>
      <c r="AF1431" s="54"/>
      <c r="AG1431" s="78" t="s">
        <v>12307</v>
      </c>
      <c r="AH1431" s="77" t="s">
        <v>222</v>
      </c>
      <c r="AI1431" s="77" t="s">
        <v>223</v>
      </c>
      <c r="AJ1431" s="77" t="s">
        <v>224</v>
      </c>
      <c r="AK1431" s="77" t="s">
        <v>225</v>
      </c>
      <c r="AL1431" s="77" t="s">
        <v>807</v>
      </c>
      <c r="AM1431" s="77" t="s">
        <v>227</v>
      </c>
      <c r="AN1431" s="77" t="s">
        <v>228</v>
      </c>
      <c r="AO1431" s="77" t="s">
        <v>808</v>
      </c>
      <c r="AP1431" s="77" t="s">
        <v>809</v>
      </c>
      <c r="AQ1431" s="77"/>
      <c r="AR1431" s="79">
        <f>COUNTIF('Jalon + top _horaire passage'!A:A,A1431)+IF(W1431&lt;&gt;"",COUNTIF('Jalon + top _horaire passage'!A:A,W1431),0)+IF(X1431&lt;&gt;"",COUNTIF('Jalon + top _horaire passage'!A:A,X1431),0)+IF(Y1431&lt;&gt;"",COUNTIF('Jalon + top _horaire passage'!A:A,Y1431),0)+IF(AA1431&lt;&gt;"",COUNTIF('Jalon + top _horaire passage'!A:A,AA1431),0)+IF(AB1431&lt;&gt;"",COUNTIF('Jalon + top _horaire passage'!A:A,AB1431),0)+IF(AD1431&lt;&gt;"",COUNTIF('Jalon + top _horaire passage'!A:A,AD1431),0)</f>
        <v>0</v>
      </c>
    </row>
    <row r="1432" spans="1:44" x14ac:dyDescent="0.3">
      <c r="A1432" s="77" t="s">
        <v>7418</v>
      </c>
      <c r="B1432" s="159" t="s">
        <v>12</v>
      </c>
      <c r="C1432" s="78" t="s">
        <v>220</v>
      </c>
      <c r="D1432" s="77" t="s">
        <v>42</v>
      </c>
      <c r="E1432" s="77" t="s">
        <v>7418</v>
      </c>
      <c r="F1432" s="77" t="s">
        <v>803</v>
      </c>
      <c r="G1432" s="77" t="s">
        <v>804</v>
      </c>
      <c r="H1432" s="77" t="s">
        <v>44</v>
      </c>
      <c r="I1432" s="77" t="s">
        <v>221</v>
      </c>
      <c r="J1432" s="77" t="s">
        <v>19</v>
      </c>
      <c r="K1432" s="78" t="s">
        <v>34</v>
      </c>
      <c r="L1432" s="77" t="s">
        <v>98</v>
      </c>
      <c r="M1432" s="74" t="s">
        <v>12474</v>
      </c>
      <c r="N1432" s="74" t="s">
        <v>13</v>
      </c>
      <c r="O1432" s="159"/>
      <c r="P1432" s="77" t="s">
        <v>7419</v>
      </c>
      <c r="Q1432" s="77" t="s">
        <v>35</v>
      </c>
      <c r="R1432" s="77" t="s">
        <v>7418</v>
      </c>
      <c r="S1432" s="77"/>
      <c r="T1432" s="77" t="s">
        <v>9241</v>
      </c>
      <c r="U1432" s="77" t="s">
        <v>9241</v>
      </c>
      <c r="V1432" s="74" t="s">
        <v>216</v>
      </c>
      <c r="W1432" s="100"/>
      <c r="X1432" s="99"/>
      <c r="Y1432" s="99"/>
      <c r="Z1432" s="100"/>
      <c r="AA1432" s="99"/>
      <c r="AB1432" s="99"/>
      <c r="AC1432" s="100" t="s">
        <v>7418</v>
      </c>
      <c r="AD1432" s="100" t="s">
        <v>7420</v>
      </c>
      <c r="AE1432" s="83"/>
      <c r="AF1432" s="54"/>
      <c r="AG1432" s="78" t="s">
        <v>12307</v>
      </c>
      <c r="AH1432" s="77" t="s">
        <v>222</v>
      </c>
      <c r="AI1432" s="77" t="s">
        <v>223</v>
      </c>
      <c r="AJ1432" s="77" t="s">
        <v>224</v>
      </c>
      <c r="AK1432" s="77" t="s">
        <v>225</v>
      </c>
      <c r="AL1432" s="77" t="s">
        <v>807</v>
      </c>
      <c r="AM1432" s="77" t="s">
        <v>227</v>
      </c>
      <c r="AN1432" s="77" t="s">
        <v>228</v>
      </c>
      <c r="AO1432" s="77" t="s">
        <v>808</v>
      </c>
      <c r="AP1432" s="77" t="s">
        <v>809</v>
      </c>
      <c r="AQ1432" s="77"/>
      <c r="AR1432" s="79">
        <f>COUNTIF('Jalon + top _horaire passage'!A:A,A1432)+IF(W1432&lt;&gt;"",COUNTIF('Jalon + top _horaire passage'!A:A,W1432),0)+IF(X1432&lt;&gt;"",COUNTIF('Jalon + top _horaire passage'!A:A,X1432),0)+IF(Y1432&lt;&gt;"",COUNTIF('Jalon + top _horaire passage'!A:A,Y1432),0)+IF(AA1432&lt;&gt;"",COUNTIF('Jalon + top _horaire passage'!A:A,AA1432),0)+IF(AB1432&lt;&gt;"",COUNTIF('Jalon + top _horaire passage'!A:A,AB1432),0)+IF(AD1432&lt;&gt;"",COUNTIF('Jalon + top _horaire passage'!A:A,AD1432),0)</f>
        <v>0</v>
      </c>
    </row>
    <row r="1433" spans="1:44" x14ac:dyDescent="0.3">
      <c r="A1433" s="77" t="s">
        <v>7421</v>
      </c>
      <c r="B1433" s="159" t="s">
        <v>12741</v>
      </c>
      <c r="C1433" s="78" t="s">
        <v>40</v>
      </c>
      <c r="D1433" s="77" t="s">
        <v>1526</v>
      </c>
      <c r="E1433" s="77" t="s">
        <v>7421</v>
      </c>
      <c r="F1433" s="77" t="s">
        <v>12370</v>
      </c>
      <c r="G1433" s="77" t="s">
        <v>2067</v>
      </c>
      <c r="H1433" s="77" t="s">
        <v>44</v>
      </c>
      <c r="I1433" s="77" t="s">
        <v>39</v>
      </c>
      <c r="J1433" s="77" t="s">
        <v>19</v>
      </c>
      <c r="K1433" s="78" t="s">
        <v>18</v>
      </c>
      <c r="L1433" s="77" t="s">
        <v>98</v>
      </c>
      <c r="M1433" s="74" t="s">
        <v>12473</v>
      </c>
      <c r="N1433" s="74" t="s">
        <v>10986</v>
      </c>
      <c r="O1433" s="159"/>
      <c r="P1433" s="77" t="s">
        <v>7422</v>
      </c>
      <c r="Q1433" s="77" t="s">
        <v>30</v>
      </c>
      <c r="R1433" s="77" t="s">
        <v>7421</v>
      </c>
      <c r="S1433" s="77"/>
      <c r="T1433" s="77"/>
      <c r="U1433" s="77" t="s">
        <v>11435</v>
      </c>
      <c r="V1433" s="74" t="s">
        <v>97</v>
      </c>
      <c r="W1433" s="100"/>
      <c r="X1433" s="99"/>
      <c r="Y1433" s="99"/>
      <c r="Z1433" s="100"/>
      <c r="AA1433" s="99" t="s">
        <v>7425</v>
      </c>
      <c r="AB1433" s="99"/>
      <c r="AC1433" s="100" t="s">
        <v>7423</v>
      </c>
      <c r="AD1433" s="100" t="s">
        <v>7424</v>
      </c>
      <c r="AE1433" s="83"/>
      <c r="AF1433" s="54"/>
      <c r="AG1433" s="78" t="s">
        <v>10997</v>
      </c>
      <c r="AH1433" s="77" t="s">
        <v>20</v>
      </c>
      <c r="AI1433" s="77" t="s">
        <v>21</v>
      </c>
      <c r="AJ1433" s="77" t="s">
        <v>46</v>
      </c>
      <c r="AK1433" s="77" t="s">
        <v>1580</v>
      </c>
      <c r="AL1433" s="77" t="s">
        <v>1581</v>
      </c>
      <c r="AM1433" s="77" t="s">
        <v>25</v>
      </c>
      <c r="AN1433" s="77" t="s">
        <v>49</v>
      </c>
      <c r="AO1433" s="77" t="s">
        <v>50</v>
      </c>
      <c r="AP1433" s="77" t="s">
        <v>51</v>
      </c>
      <c r="AQ1433" s="77"/>
      <c r="AR1433" s="79">
        <f>COUNTIF('Jalon + top _horaire passage'!A:A,A1433)+IF(W1433&lt;&gt;"",COUNTIF('Jalon + top _horaire passage'!A:A,W1433),0)+IF(X1433&lt;&gt;"",COUNTIF('Jalon + top _horaire passage'!A:A,X1433),0)+IF(Y1433&lt;&gt;"",COUNTIF('Jalon + top _horaire passage'!A:A,Y1433),0)+IF(AA1433&lt;&gt;"",COUNTIF('Jalon + top _horaire passage'!A:A,AA1433),0)+IF(AB1433&lt;&gt;"",COUNTIF('Jalon + top _horaire passage'!A:A,AB1433),0)+IF(AD1433&lt;&gt;"",COUNTIF('Jalon + top _horaire passage'!A:A,AD1433),0)</f>
        <v>0</v>
      </c>
    </row>
    <row r="1434" spans="1:44" x14ac:dyDescent="0.3">
      <c r="A1434" s="77" t="s">
        <v>7426</v>
      </c>
      <c r="B1434" s="159" t="s">
        <v>12</v>
      </c>
      <c r="C1434" s="78" t="s">
        <v>220</v>
      </c>
      <c r="D1434" s="77" t="s">
        <v>42</v>
      </c>
      <c r="E1434" s="77" t="s">
        <v>7426</v>
      </c>
      <c r="F1434" s="77" t="s">
        <v>803</v>
      </c>
      <c r="G1434" s="77" t="s">
        <v>804</v>
      </c>
      <c r="H1434" s="77" t="s">
        <v>44</v>
      </c>
      <c r="I1434" s="77" t="s">
        <v>221</v>
      </c>
      <c r="J1434" s="77" t="s">
        <v>571</v>
      </c>
      <c r="K1434" s="78" t="s">
        <v>34</v>
      </c>
      <c r="L1434" s="77" t="s">
        <v>98</v>
      </c>
      <c r="M1434" s="74" t="s">
        <v>12474</v>
      </c>
      <c r="N1434" s="74" t="s">
        <v>13</v>
      </c>
      <c r="O1434" s="159"/>
      <c r="P1434" s="77" t="s">
        <v>7427</v>
      </c>
      <c r="Q1434" s="77" t="s">
        <v>35</v>
      </c>
      <c r="R1434" s="77" t="s">
        <v>7426</v>
      </c>
      <c r="S1434" s="77"/>
      <c r="T1434" s="77" t="s">
        <v>9241</v>
      </c>
      <c r="U1434" s="77" t="s">
        <v>7426</v>
      </c>
      <c r="V1434" s="74" t="s">
        <v>216</v>
      </c>
      <c r="W1434" s="100"/>
      <c r="X1434" s="99"/>
      <c r="Y1434" s="99"/>
      <c r="Z1434" s="100"/>
      <c r="AA1434" s="99" t="s">
        <v>7430</v>
      </c>
      <c r="AB1434" s="99"/>
      <c r="AC1434" s="100" t="s">
        <v>7428</v>
      </c>
      <c r="AD1434" s="100" t="s">
        <v>7429</v>
      </c>
      <c r="AE1434" s="83"/>
      <c r="AF1434" s="54"/>
      <c r="AG1434" s="78" t="s">
        <v>12307</v>
      </c>
      <c r="AH1434" s="77" t="s">
        <v>222</v>
      </c>
      <c r="AI1434" s="77" t="s">
        <v>223</v>
      </c>
      <c r="AJ1434" s="77" t="s">
        <v>224</v>
      </c>
      <c r="AK1434" s="77" t="s">
        <v>225</v>
      </c>
      <c r="AL1434" s="77" t="s">
        <v>807</v>
      </c>
      <c r="AM1434" s="77" t="s">
        <v>227</v>
      </c>
      <c r="AN1434" s="77" t="s">
        <v>228</v>
      </c>
      <c r="AO1434" s="77" t="s">
        <v>808</v>
      </c>
      <c r="AP1434" s="77" t="s">
        <v>809</v>
      </c>
      <c r="AQ1434" s="77"/>
      <c r="AR1434" s="79">
        <f>COUNTIF('Jalon + top _horaire passage'!A:A,A1434)+IF(W1434&lt;&gt;"",COUNTIF('Jalon + top _horaire passage'!A:A,W1434),0)+IF(X1434&lt;&gt;"",COUNTIF('Jalon + top _horaire passage'!A:A,X1434),0)+IF(Y1434&lt;&gt;"",COUNTIF('Jalon + top _horaire passage'!A:A,Y1434),0)+IF(AA1434&lt;&gt;"",COUNTIF('Jalon + top _horaire passage'!A:A,AA1434),0)+IF(AB1434&lt;&gt;"",COUNTIF('Jalon + top _horaire passage'!A:A,AB1434),0)+IF(AD1434&lt;&gt;"",COUNTIF('Jalon + top _horaire passage'!A:A,AD1434),0)</f>
        <v>0</v>
      </c>
    </row>
    <row r="1435" spans="1:44" x14ac:dyDescent="0.3">
      <c r="A1435" s="77" t="s">
        <v>7431</v>
      </c>
      <c r="B1435" s="159" t="s">
        <v>12</v>
      </c>
      <c r="C1435" s="78" t="s">
        <v>220</v>
      </c>
      <c r="D1435" s="77" t="s">
        <v>42</v>
      </c>
      <c r="E1435" s="77" t="s">
        <v>7431</v>
      </c>
      <c r="F1435" s="77" t="s">
        <v>803</v>
      </c>
      <c r="G1435" s="77" t="s">
        <v>804</v>
      </c>
      <c r="H1435" s="77" t="s">
        <v>44</v>
      </c>
      <c r="I1435" s="77" t="s">
        <v>221</v>
      </c>
      <c r="J1435" s="77" t="s">
        <v>571</v>
      </c>
      <c r="K1435" s="78" t="s">
        <v>34</v>
      </c>
      <c r="L1435" s="77" t="s">
        <v>98</v>
      </c>
      <c r="M1435" s="74" t="s">
        <v>12474</v>
      </c>
      <c r="N1435" s="74" t="s">
        <v>13</v>
      </c>
      <c r="O1435" s="159"/>
      <c r="P1435" s="77" t="s">
        <v>7432</v>
      </c>
      <c r="Q1435" s="77" t="s">
        <v>35</v>
      </c>
      <c r="R1435" s="77" t="s">
        <v>7431</v>
      </c>
      <c r="S1435" s="77"/>
      <c r="T1435" s="77" t="s">
        <v>9241</v>
      </c>
      <c r="U1435" s="77" t="s">
        <v>7431</v>
      </c>
      <c r="V1435" s="74" t="s">
        <v>216</v>
      </c>
      <c r="W1435" s="100"/>
      <c r="X1435" s="99"/>
      <c r="Y1435" s="99"/>
      <c r="Z1435" s="100"/>
      <c r="AA1435" s="99" t="s">
        <v>7435</v>
      </c>
      <c r="AB1435" s="99"/>
      <c r="AC1435" s="100" t="s">
        <v>7433</v>
      </c>
      <c r="AD1435" s="100" t="s">
        <v>7434</v>
      </c>
      <c r="AE1435" s="83"/>
      <c r="AF1435" s="54"/>
      <c r="AG1435" s="78" t="s">
        <v>12307</v>
      </c>
      <c r="AH1435" s="77" t="s">
        <v>222</v>
      </c>
      <c r="AI1435" s="77" t="s">
        <v>223</v>
      </c>
      <c r="AJ1435" s="77" t="s">
        <v>224</v>
      </c>
      <c r="AK1435" s="77" t="s">
        <v>225</v>
      </c>
      <c r="AL1435" s="77" t="s">
        <v>807</v>
      </c>
      <c r="AM1435" s="77" t="s">
        <v>227</v>
      </c>
      <c r="AN1435" s="77" t="s">
        <v>228</v>
      </c>
      <c r="AO1435" s="77" t="s">
        <v>808</v>
      </c>
      <c r="AP1435" s="77" t="s">
        <v>809</v>
      </c>
      <c r="AQ1435" s="77"/>
      <c r="AR1435" s="79">
        <f>COUNTIF('Jalon + top _horaire passage'!A:A,A1435)+IF(W1435&lt;&gt;"",COUNTIF('Jalon + top _horaire passage'!A:A,W1435),0)+IF(X1435&lt;&gt;"",COUNTIF('Jalon + top _horaire passage'!A:A,X1435),0)+IF(Y1435&lt;&gt;"",COUNTIF('Jalon + top _horaire passage'!A:A,Y1435),0)+IF(AA1435&lt;&gt;"",COUNTIF('Jalon + top _horaire passage'!A:A,AA1435),0)+IF(AB1435&lt;&gt;"",COUNTIF('Jalon + top _horaire passage'!A:A,AB1435),0)+IF(AD1435&lt;&gt;"",COUNTIF('Jalon + top _horaire passage'!A:A,AD1435),0)</f>
        <v>0</v>
      </c>
    </row>
    <row r="1436" spans="1:44" x14ac:dyDescent="0.3">
      <c r="A1436" s="77" t="s">
        <v>7436</v>
      </c>
      <c r="B1436" s="159" t="s">
        <v>12856</v>
      </c>
      <c r="C1436" s="78" t="s">
        <v>101</v>
      </c>
      <c r="D1436" s="77" t="s">
        <v>42</v>
      </c>
      <c r="E1436" s="77" t="s">
        <v>7436</v>
      </c>
      <c r="F1436" s="77" t="s">
        <v>12427</v>
      </c>
      <c r="G1436" s="77" t="s">
        <v>7437</v>
      </c>
      <c r="H1436" s="77" t="s">
        <v>44</v>
      </c>
      <c r="I1436" s="77" t="s">
        <v>39</v>
      </c>
      <c r="J1436" s="77" t="s">
        <v>19</v>
      </c>
      <c r="K1436" s="78" t="s">
        <v>34</v>
      </c>
      <c r="L1436" s="77" t="s">
        <v>98</v>
      </c>
      <c r="M1436" s="74" t="s">
        <v>12473</v>
      </c>
      <c r="N1436" s="74" t="s">
        <v>13</v>
      </c>
      <c r="O1436" s="159"/>
      <c r="P1436" s="77" t="s">
        <v>7438</v>
      </c>
      <c r="Q1436" s="77" t="s">
        <v>30</v>
      </c>
      <c r="R1436" s="77" t="s">
        <v>7436</v>
      </c>
      <c r="S1436" s="77"/>
      <c r="T1436" s="77" t="s">
        <v>9241</v>
      </c>
      <c r="U1436" s="77" t="s">
        <v>7439</v>
      </c>
      <c r="V1436" s="74" t="s">
        <v>216</v>
      </c>
      <c r="W1436" s="100"/>
      <c r="X1436" s="99"/>
      <c r="Y1436" s="99"/>
      <c r="Z1436" s="100"/>
      <c r="AA1436" s="99" t="s">
        <v>7442</v>
      </c>
      <c r="AB1436" s="99"/>
      <c r="AC1436" s="100" t="s">
        <v>7440</v>
      </c>
      <c r="AD1436" s="100" t="s">
        <v>7441</v>
      </c>
      <c r="AE1436" s="83"/>
      <c r="AF1436" s="54"/>
      <c r="AG1436" s="78" t="s">
        <v>12307</v>
      </c>
      <c r="AH1436" s="77" t="s">
        <v>20</v>
      </c>
      <c r="AI1436" s="77" t="s">
        <v>102</v>
      </c>
      <c r="AJ1436" s="77" t="s">
        <v>103</v>
      </c>
      <c r="AK1436" s="77" t="s">
        <v>104</v>
      </c>
      <c r="AL1436" s="77" t="s">
        <v>105</v>
      </c>
      <c r="AM1436" s="77" t="s">
        <v>25</v>
      </c>
      <c r="AN1436" s="77" t="s">
        <v>106</v>
      </c>
      <c r="AO1436" s="77" t="s">
        <v>107</v>
      </c>
      <c r="AP1436" s="77" t="s">
        <v>108</v>
      </c>
      <c r="AQ1436" s="77"/>
      <c r="AR1436" s="79">
        <f>COUNTIF('Jalon + top _horaire passage'!A:A,A1436)+IF(W1436&lt;&gt;"",COUNTIF('Jalon + top _horaire passage'!A:A,W1436),0)+IF(X1436&lt;&gt;"",COUNTIF('Jalon + top _horaire passage'!A:A,X1436),0)+IF(Y1436&lt;&gt;"",COUNTIF('Jalon + top _horaire passage'!A:A,Y1436),0)+IF(AA1436&lt;&gt;"",COUNTIF('Jalon + top _horaire passage'!A:A,AA1436),0)+IF(AB1436&lt;&gt;"",COUNTIF('Jalon + top _horaire passage'!A:A,AB1436),0)+IF(AD1436&lt;&gt;"",COUNTIF('Jalon + top _horaire passage'!A:A,AD1436),0)</f>
        <v>0</v>
      </c>
    </row>
    <row r="1437" spans="1:44" ht="15.6" x14ac:dyDescent="0.3">
      <c r="A1437" s="77" t="s">
        <v>7444</v>
      </c>
      <c r="B1437" s="190" t="s">
        <v>12817</v>
      </c>
      <c r="C1437" s="78" t="s">
        <v>59</v>
      </c>
      <c r="D1437" s="77" t="s">
        <v>42</v>
      </c>
      <c r="E1437" s="77" t="s">
        <v>7443</v>
      </c>
      <c r="F1437" s="77" t="s">
        <v>12365</v>
      </c>
      <c r="G1437" s="77" t="s">
        <v>1801</v>
      </c>
      <c r="H1437" s="77" t="s">
        <v>44</v>
      </c>
      <c r="I1437" s="77" t="s">
        <v>17</v>
      </c>
      <c r="J1437" s="77" t="s">
        <v>19</v>
      </c>
      <c r="K1437" s="78" t="s">
        <v>34</v>
      </c>
      <c r="L1437" s="77" t="s">
        <v>15</v>
      </c>
      <c r="M1437" s="74" t="s">
        <v>12473</v>
      </c>
      <c r="N1437" s="74" t="s">
        <v>13</v>
      </c>
      <c r="O1437" s="159"/>
      <c r="P1437" s="77" t="s">
        <v>1834</v>
      </c>
      <c r="Q1437" s="77" t="s">
        <v>10891</v>
      </c>
      <c r="R1437" s="77" t="s">
        <v>7444</v>
      </c>
      <c r="S1437" s="77"/>
      <c r="T1437" s="77"/>
      <c r="U1437" s="77" t="s">
        <v>10859</v>
      </c>
      <c r="V1437" s="74" t="s">
        <v>97</v>
      </c>
      <c r="W1437" s="100"/>
      <c r="X1437" s="99"/>
      <c r="Y1437" s="99" t="s">
        <v>12332</v>
      </c>
      <c r="Z1437" s="100"/>
      <c r="AA1437" s="99" t="s">
        <v>7447</v>
      </c>
      <c r="AB1437" s="99"/>
      <c r="AC1437" s="100" t="s">
        <v>7445</v>
      </c>
      <c r="AD1437" s="100" t="s">
        <v>7446</v>
      </c>
      <c r="AE1437" s="83"/>
      <c r="AF1437" s="54"/>
      <c r="AG1437" s="78" t="s">
        <v>10994</v>
      </c>
      <c r="AH1437" s="77" t="s">
        <v>20</v>
      </c>
      <c r="AI1437" s="77" t="s">
        <v>305</v>
      </c>
      <c r="AJ1437" s="77" t="s">
        <v>920</v>
      </c>
      <c r="AK1437" s="77" t="s">
        <v>1775</v>
      </c>
      <c r="AL1437" s="77" t="s">
        <v>1776</v>
      </c>
      <c r="AM1437" s="77" t="s">
        <v>25</v>
      </c>
      <c r="AN1437" s="77" t="s">
        <v>309</v>
      </c>
      <c r="AO1437" s="77" t="s">
        <v>1777</v>
      </c>
      <c r="AP1437" s="77" t="s">
        <v>1778</v>
      </c>
      <c r="AQ1437" s="77"/>
      <c r="AR1437" s="79">
        <f>COUNTIF('Jalon + top _horaire passage'!A:A,A1437)+IF(W1437&lt;&gt;"",COUNTIF('Jalon + top _horaire passage'!A:A,W1437),0)+IF(X1437&lt;&gt;"",COUNTIF('Jalon + top _horaire passage'!A:A,X1437),0)+IF(Y1437&lt;&gt;"",COUNTIF('Jalon + top _horaire passage'!A:A,Y1437),0)+IF(AA1437&lt;&gt;"",COUNTIF('Jalon + top _horaire passage'!A:A,AA1437),0)+IF(AB1437&lt;&gt;"",COUNTIF('Jalon + top _horaire passage'!A:A,AB1437),0)+IF(AD1437&lt;&gt;"",COUNTIF('Jalon + top _horaire passage'!A:A,AD1437),0)</f>
        <v>0</v>
      </c>
    </row>
    <row r="1438" spans="1:44" ht="15.6" x14ac:dyDescent="0.3">
      <c r="A1438" s="77" t="s">
        <v>7448</v>
      </c>
      <c r="B1438" s="190" t="s">
        <v>12818</v>
      </c>
      <c r="C1438" s="78" t="s">
        <v>59</v>
      </c>
      <c r="D1438" s="77" t="s">
        <v>42</v>
      </c>
      <c r="E1438" s="77" t="s">
        <v>7443</v>
      </c>
      <c r="F1438" s="77" t="s">
        <v>12365</v>
      </c>
      <c r="G1438" s="77" t="s">
        <v>1801</v>
      </c>
      <c r="H1438" s="77" t="s">
        <v>44</v>
      </c>
      <c r="I1438" s="77" t="s">
        <v>17</v>
      </c>
      <c r="J1438" s="77" t="s">
        <v>19</v>
      </c>
      <c r="K1438" s="78" t="s">
        <v>34</v>
      </c>
      <c r="L1438" s="77" t="s">
        <v>15</v>
      </c>
      <c r="M1438" s="74" t="s">
        <v>12473</v>
      </c>
      <c r="N1438" s="74" t="s">
        <v>13</v>
      </c>
      <c r="O1438" s="159"/>
      <c r="P1438" s="77" t="s">
        <v>1839</v>
      </c>
      <c r="Q1438" s="77" t="s">
        <v>10891</v>
      </c>
      <c r="R1438" s="77" t="s">
        <v>7448</v>
      </c>
      <c r="S1438" s="77"/>
      <c r="T1438" s="77"/>
      <c r="U1438" s="77" t="s">
        <v>10859</v>
      </c>
      <c r="V1438" s="74" t="s">
        <v>97</v>
      </c>
      <c r="W1438" s="100"/>
      <c r="X1438" s="99"/>
      <c r="Y1438" s="99" t="s">
        <v>12332</v>
      </c>
      <c r="Z1438" s="100"/>
      <c r="AA1438" s="99" t="s">
        <v>7447</v>
      </c>
      <c r="AB1438" s="99"/>
      <c r="AC1438" s="100" t="s">
        <v>7449</v>
      </c>
      <c r="AD1438" s="100" t="s">
        <v>7450</v>
      </c>
      <c r="AE1438" s="83"/>
      <c r="AF1438" s="54"/>
      <c r="AG1438" s="78" t="s">
        <v>12471</v>
      </c>
      <c r="AH1438" s="77" t="s">
        <v>20</v>
      </c>
      <c r="AI1438" s="77" t="s">
        <v>305</v>
      </c>
      <c r="AJ1438" s="77" t="s">
        <v>920</v>
      </c>
      <c r="AK1438" s="77" t="s">
        <v>1775</v>
      </c>
      <c r="AL1438" s="77" t="s">
        <v>1776</v>
      </c>
      <c r="AM1438" s="77" t="s">
        <v>25</v>
      </c>
      <c r="AN1438" s="77" t="s">
        <v>309</v>
      </c>
      <c r="AO1438" s="77" t="s">
        <v>1777</v>
      </c>
      <c r="AP1438" s="77" t="s">
        <v>1778</v>
      </c>
      <c r="AQ1438" s="77"/>
      <c r="AR1438" s="79">
        <f>COUNTIF('Jalon + top _horaire passage'!A:A,A1438)+IF(W1438&lt;&gt;"",COUNTIF('Jalon + top _horaire passage'!A:A,W1438),0)+IF(X1438&lt;&gt;"",COUNTIF('Jalon + top _horaire passage'!A:A,X1438),0)+IF(Y1438&lt;&gt;"",COUNTIF('Jalon + top _horaire passage'!A:A,Y1438),0)+IF(AA1438&lt;&gt;"",COUNTIF('Jalon + top _horaire passage'!A:A,AA1438),0)+IF(AB1438&lt;&gt;"",COUNTIF('Jalon + top _horaire passage'!A:A,AB1438),0)+IF(AD1438&lt;&gt;"",COUNTIF('Jalon + top _horaire passage'!A:A,AD1438),0)</f>
        <v>0</v>
      </c>
    </row>
    <row r="1439" spans="1:44" x14ac:dyDescent="0.3">
      <c r="A1439" s="77" t="s">
        <v>7451</v>
      </c>
      <c r="B1439" s="159" t="s">
        <v>12</v>
      </c>
      <c r="C1439" s="78" t="s">
        <v>199</v>
      </c>
      <c r="D1439" s="77" t="s">
        <v>42</v>
      </c>
      <c r="E1439" s="77" t="s">
        <v>7451</v>
      </c>
      <c r="F1439" s="77" t="s">
        <v>12428</v>
      </c>
      <c r="G1439" s="77" t="s">
        <v>7452</v>
      </c>
      <c r="H1439" s="77" t="s">
        <v>44</v>
      </c>
      <c r="I1439" s="77" t="s">
        <v>17</v>
      </c>
      <c r="J1439" s="77" t="s">
        <v>19</v>
      </c>
      <c r="K1439" s="78" t="s">
        <v>34</v>
      </c>
      <c r="L1439" s="77" t="s">
        <v>15</v>
      </c>
      <c r="M1439" s="74" t="s">
        <v>12473</v>
      </c>
      <c r="N1439" s="74" t="s">
        <v>13</v>
      </c>
      <c r="O1439" s="159"/>
      <c r="P1439" s="77" t="s">
        <v>7453</v>
      </c>
      <c r="Q1439" s="77" t="s">
        <v>35</v>
      </c>
      <c r="R1439" s="77" t="s">
        <v>7451</v>
      </c>
      <c r="S1439" s="77"/>
      <c r="T1439" s="77"/>
      <c r="U1439" s="82" t="s">
        <v>7451</v>
      </c>
      <c r="V1439" s="74" t="s">
        <v>216</v>
      </c>
      <c r="W1439" s="100"/>
      <c r="X1439" s="99"/>
      <c r="Y1439" s="99"/>
      <c r="Z1439" s="100"/>
      <c r="AA1439" s="99"/>
      <c r="AB1439" s="99"/>
      <c r="AC1439" s="100" t="s">
        <v>7451</v>
      </c>
      <c r="AD1439" s="100" t="s">
        <v>7454</v>
      </c>
      <c r="AE1439" s="83"/>
      <c r="AF1439" s="54"/>
      <c r="AG1439" s="78" t="s">
        <v>12307</v>
      </c>
      <c r="AH1439" s="77" t="s">
        <v>20</v>
      </c>
      <c r="AI1439" s="77" t="s">
        <v>21</v>
      </c>
      <c r="AJ1439" s="77" t="s">
        <v>22</v>
      </c>
      <c r="AK1439" s="77" t="s">
        <v>23</v>
      </c>
      <c r="AL1439" s="77" t="s">
        <v>1106</v>
      </c>
      <c r="AM1439" s="77" t="s">
        <v>25</v>
      </c>
      <c r="AN1439" s="77" t="s">
        <v>202</v>
      </c>
      <c r="AO1439" s="77" t="s">
        <v>1107</v>
      </c>
      <c r="AP1439" s="77" t="s">
        <v>1108</v>
      </c>
      <c r="AQ1439" s="77"/>
      <c r="AR1439" s="79">
        <f>COUNTIF('Jalon + top _horaire passage'!A:A,A1439)+IF(W1439&lt;&gt;"",COUNTIF('Jalon + top _horaire passage'!A:A,W1439),0)+IF(X1439&lt;&gt;"",COUNTIF('Jalon + top _horaire passage'!A:A,X1439),0)+IF(Y1439&lt;&gt;"",COUNTIF('Jalon + top _horaire passage'!A:A,Y1439),0)+IF(AA1439&lt;&gt;"",COUNTIF('Jalon + top _horaire passage'!A:A,AA1439),0)+IF(AB1439&lt;&gt;"",COUNTIF('Jalon + top _horaire passage'!A:A,AB1439),0)+IF(AD1439&lt;&gt;"",COUNTIF('Jalon + top _horaire passage'!A:A,AD1439),0)</f>
        <v>0</v>
      </c>
    </row>
    <row r="1440" spans="1:44" x14ac:dyDescent="0.3">
      <c r="A1440" s="77" t="s">
        <v>7455</v>
      </c>
      <c r="B1440" s="159" t="s">
        <v>7456</v>
      </c>
      <c r="C1440" s="78" t="s">
        <v>40</v>
      </c>
      <c r="D1440" s="77" t="s">
        <v>42</v>
      </c>
      <c r="E1440" s="77" t="s">
        <v>7455</v>
      </c>
      <c r="F1440" s="77" t="s">
        <v>7377</v>
      </c>
      <c r="G1440" s="77" t="s">
        <v>12417</v>
      </c>
      <c r="H1440" s="77" t="s">
        <v>44</v>
      </c>
      <c r="I1440" s="77" t="s">
        <v>39</v>
      </c>
      <c r="J1440" s="77" t="s">
        <v>19</v>
      </c>
      <c r="K1440" s="78" t="s">
        <v>34</v>
      </c>
      <c r="L1440" s="77" t="s">
        <v>98</v>
      </c>
      <c r="M1440" s="74" t="s">
        <v>12473</v>
      </c>
      <c r="N1440" s="74" t="s">
        <v>13</v>
      </c>
      <c r="O1440" s="159"/>
      <c r="P1440" s="77" t="s">
        <v>7457</v>
      </c>
      <c r="Q1440" s="77" t="s">
        <v>30</v>
      </c>
      <c r="R1440" s="77" t="s">
        <v>7455</v>
      </c>
      <c r="S1440" s="77"/>
      <c r="T1440" s="77"/>
      <c r="U1440" s="77" t="s">
        <v>11493</v>
      </c>
      <c r="V1440" s="74" t="s">
        <v>97</v>
      </c>
      <c r="W1440" s="100"/>
      <c r="X1440" s="99"/>
      <c r="Y1440" s="99"/>
      <c r="Z1440" s="100"/>
      <c r="AA1440" s="99" t="s">
        <v>7460</v>
      </c>
      <c r="AB1440" s="99"/>
      <c r="AC1440" s="100" t="s">
        <v>7458</v>
      </c>
      <c r="AD1440" s="100" t="s">
        <v>7459</v>
      </c>
      <c r="AE1440" s="83"/>
      <c r="AF1440" s="54"/>
      <c r="AG1440" s="78" t="s">
        <v>10997</v>
      </c>
      <c r="AH1440" s="77" t="s">
        <v>20</v>
      </c>
      <c r="AI1440" s="77" t="s">
        <v>21</v>
      </c>
      <c r="AJ1440" s="77" t="s">
        <v>46</v>
      </c>
      <c r="AK1440" s="77" t="s">
        <v>1005</v>
      </c>
      <c r="AL1440" s="77" t="s">
        <v>1006</v>
      </c>
      <c r="AM1440" s="77" t="s">
        <v>25</v>
      </c>
      <c r="AN1440" s="77" t="s">
        <v>49</v>
      </c>
      <c r="AO1440" s="77" t="s">
        <v>1007</v>
      </c>
      <c r="AP1440" s="77" t="s">
        <v>1008</v>
      </c>
      <c r="AQ1440" s="77"/>
      <c r="AR1440" s="79">
        <f>COUNTIF('Jalon + top _horaire passage'!A:A,A1440)+IF(W1440&lt;&gt;"",COUNTIF('Jalon + top _horaire passage'!A:A,W1440),0)+IF(X1440&lt;&gt;"",COUNTIF('Jalon + top _horaire passage'!A:A,X1440),0)+IF(Y1440&lt;&gt;"",COUNTIF('Jalon + top _horaire passage'!A:A,Y1440),0)+IF(AA1440&lt;&gt;"",COUNTIF('Jalon + top _horaire passage'!A:A,AA1440),0)+IF(AB1440&lt;&gt;"",COUNTIF('Jalon + top _horaire passage'!A:A,AB1440),0)+IF(AD1440&lt;&gt;"",COUNTIF('Jalon + top _horaire passage'!A:A,AD1440),0)</f>
        <v>0</v>
      </c>
    </row>
    <row r="1441" spans="1:44" x14ac:dyDescent="0.3">
      <c r="A1441" s="77" t="s">
        <v>7461</v>
      </c>
      <c r="B1441" s="159" t="s">
        <v>7462</v>
      </c>
      <c r="C1441" s="78" t="s">
        <v>40</v>
      </c>
      <c r="D1441" s="77" t="s">
        <v>42</v>
      </c>
      <c r="E1441" s="77" t="s">
        <v>7461</v>
      </c>
      <c r="F1441" s="77" t="s">
        <v>7377</v>
      </c>
      <c r="G1441" s="77" t="s">
        <v>12417</v>
      </c>
      <c r="H1441" s="77" t="s">
        <v>44</v>
      </c>
      <c r="I1441" s="77" t="s">
        <v>39</v>
      </c>
      <c r="J1441" s="77" t="s">
        <v>19</v>
      </c>
      <c r="K1441" s="78" t="s">
        <v>34</v>
      </c>
      <c r="L1441" s="77" t="s">
        <v>98</v>
      </c>
      <c r="M1441" s="74" t="s">
        <v>12473</v>
      </c>
      <c r="N1441" s="74" t="s">
        <v>13</v>
      </c>
      <c r="O1441" s="159" t="s">
        <v>12470</v>
      </c>
      <c r="P1441" s="77" t="s">
        <v>7463</v>
      </c>
      <c r="Q1441" s="77" t="s">
        <v>30</v>
      </c>
      <c r="R1441" s="77" t="s">
        <v>7461</v>
      </c>
      <c r="S1441" s="77"/>
      <c r="T1441" s="77"/>
      <c r="U1441" s="77" t="s">
        <v>11494</v>
      </c>
      <c r="V1441" s="74" t="s">
        <v>97</v>
      </c>
      <c r="W1441" s="100"/>
      <c r="X1441" s="99"/>
      <c r="Y1441" s="99"/>
      <c r="Z1441" s="100"/>
      <c r="AA1441" s="99" t="s">
        <v>7466</v>
      </c>
      <c r="AB1441" s="99"/>
      <c r="AC1441" s="100" t="s">
        <v>7464</v>
      </c>
      <c r="AD1441" s="100" t="s">
        <v>7465</v>
      </c>
      <c r="AE1441" s="83"/>
      <c r="AF1441" s="54"/>
      <c r="AG1441" s="78" t="s">
        <v>10997</v>
      </c>
      <c r="AH1441" s="77" t="s">
        <v>20</v>
      </c>
      <c r="AI1441" s="77" t="s">
        <v>21</v>
      </c>
      <c r="AJ1441" s="77" t="s">
        <v>46</v>
      </c>
      <c r="AK1441" s="77" t="s">
        <v>1005</v>
      </c>
      <c r="AL1441" s="77" t="s">
        <v>1006</v>
      </c>
      <c r="AM1441" s="77" t="s">
        <v>25</v>
      </c>
      <c r="AN1441" s="77" t="s">
        <v>49</v>
      </c>
      <c r="AO1441" s="77" t="s">
        <v>1007</v>
      </c>
      <c r="AP1441" s="77" t="s">
        <v>1008</v>
      </c>
      <c r="AQ1441" s="77"/>
      <c r="AR1441" s="79">
        <f>COUNTIF('Jalon + top _horaire passage'!A:A,A1441)+IF(W1441&lt;&gt;"",COUNTIF('Jalon + top _horaire passage'!A:A,W1441),0)+IF(X1441&lt;&gt;"",COUNTIF('Jalon + top _horaire passage'!A:A,X1441),0)+IF(Y1441&lt;&gt;"",COUNTIF('Jalon + top _horaire passage'!A:A,Y1441),0)+IF(AA1441&lt;&gt;"",COUNTIF('Jalon + top _horaire passage'!A:A,AA1441),0)+IF(AB1441&lt;&gt;"",COUNTIF('Jalon + top _horaire passage'!A:A,AB1441),0)+IF(AD1441&lt;&gt;"",COUNTIF('Jalon + top _horaire passage'!A:A,AD1441),0)</f>
        <v>0</v>
      </c>
    </row>
    <row r="1442" spans="1:44" x14ac:dyDescent="0.3">
      <c r="A1442" s="77" t="s">
        <v>7469</v>
      </c>
      <c r="B1442" s="159" t="s">
        <v>7470</v>
      </c>
      <c r="C1442" s="78" t="s">
        <v>59</v>
      </c>
      <c r="D1442" s="77" t="s">
        <v>42</v>
      </c>
      <c r="E1442" s="77" t="s">
        <v>7467</v>
      </c>
      <c r="F1442" s="77" t="s">
        <v>1490</v>
      </c>
      <c r="G1442" s="77" t="s">
        <v>7468</v>
      </c>
      <c r="H1442" s="77" t="s">
        <v>44</v>
      </c>
      <c r="I1442" s="77" t="s">
        <v>17</v>
      </c>
      <c r="J1442" s="77" t="s">
        <v>19</v>
      </c>
      <c r="K1442" s="78" t="s">
        <v>34</v>
      </c>
      <c r="L1442" s="77" t="s">
        <v>98</v>
      </c>
      <c r="M1442" s="74" t="s">
        <v>12473</v>
      </c>
      <c r="N1442" s="74" t="s">
        <v>13</v>
      </c>
      <c r="O1442" s="159"/>
      <c r="P1442" s="77" t="s">
        <v>7471</v>
      </c>
      <c r="Q1442" s="77" t="s">
        <v>35</v>
      </c>
      <c r="R1442" s="77" t="s">
        <v>7469</v>
      </c>
      <c r="S1442" s="77"/>
      <c r="T1442" s="77" t="s">
        <v>9241</v>
      </c>
      <c r="U1442" s="77" t="s">
        <v>9241</v>
      </c>
      <c r="V1442" s="74" t="s">
        <v>97</v>
      </c>
      <c r="W1442" s="100"/>
      <c r="X1442" s="99"/>
      <c r="Y1442" s="99"/>
      <c r="Z1442" s="100"/>
      <c r="AA1442" s="99"/>
      <c r="AB1442" s="99"/>
      <c r="AC1442" s="100" t="s">
        <v>7467</v>
      </c>
      <c r="AD1442" s="100" t="s">
        <v>7472</v>
      </c>
      <c r="AE1442" s="83"/>
      <c r="AF1442" s="54"/>
      <c r="AG1442" s="78" t="s">
        <v>10997</v>
      </c>
      <c r="AH1442" s="77" t="s">
        <v>20</v>
      </c>
      <c r="AI1442" s="77" t="s">
        <v>305</v>
      </c>
      <c r="AJ1442" s="77" t="s">
        <v>920</v>
      </c>
      <c r="AK1442" s="77" t="s">
        <v>1775</v>
      </c>
      <c r="AL1442" s="77" t="s">
        <v>1776</v>
      </c>
      <c r="AM1442" s="77" t="s">
        <v>25</v>
      </c>
      <c r="AN1442" s="77" t="s">
        <v>309</v>
      </c>
      <c r="AO1442" s="77" t="s">
        <v>1777</v>
      </c>
      <c r="AP1442" s="77" t="s">
        <v>1778</v>
      </c>
      <c r="AQ1442" s="77"/>
      <c r="AR1442" s="79">
        <f>COUNTIF('Jalon + top _horaire passage'!A:A,A1442)+IF(W1442&lt;&gt;"",COUNTIF('Jalon + top _horaire passage'!A:A,W1442),0)+IF(X1442&lt;&gt;"",COUNTIF('Jalon + top _horaire passage'!A:A,X1442),0)+IF(Y1442&lt;&gt;"",COUNTIF('Jalon + top _horaire passage'!A:A,Y1442),0)+IF(AA1442&lt;&gt;"",COUNTIF('Jalon + top _horaire passage'!A:A,AA1442),0)+IF(AB1442&lt;&gt;"",COUNTIF('Jalon + top _horaire passage'!A:A,AB1442),0)+IF(AD1442&lt;&gt;"",COUNTIF('Jalon + top _horaire passage'!A:A,AD1442),0)</f>
        <v>0</v>
      </c>
    </row>
    <row r="1443" spans="1:44" x14ac:dyDescent="0.3">
      <c r="A1443" s="77" t="s">
        <v>7474</v>
      </c>
      <c r="B1443" s="159">
        <v>0</v>
      </c>
      <c r="C1443" s="78" t="s">
        <v>651</v>
      </c>
      <c r="D1443" s="77" t="s">
        <v>42</v>
      </c>
      <c r="E1443" s="77" t="s">
        <v>7473</v>
      </c>
      <c r="F1443" s="77" t="s">
        <v>7619</v>
      </c>
      <c r="G1443" s="77" t="s">
        <v>12339</v>
      </c>
      <c r="H1443" s="101" t="s">
        <v>11875</v>
      </c>
      <c r="I1443" s="77" t="s">
        <v>221</v>
      </c>
      <c r="J1443" s="77" t="s">
        <v>237</v>
      </c>
      <c r="K1443" s="78" t="s">
        <v>377</v>
      </c>
      <c r="L1443" s="77" t="s">
        <v>98</v>
      </c>
      <c r="M1443" s="74" t="s">
        <v>12475</v>
      </c>
      <c r="N1443" s="74" t="s">
        <v>13</v>
      </c>
      <c r="O1443" s="159"/>
      <c r="P1443" s="77"/>
      <c r="Q1443" s="77" t="s">
        <v>372</v>
      </c>
      <c r="R1443" s="77" t="s">
        <v>7474</v>
      </c>
      <c r="S1443" s="77" t="s">
        <v>374</v>
      </c>
      <c r="T1443" s="77" t="s">
        <v>9241</v>
      </c>
      <c r="U1443" s="77" t="s">
        <v>7475</v>
      </c>
      <c r="V1443" s="74" t="s">
        <v>97</v>
      </c>
      <c r="W1443" s="100"/>
      <c r="X1443" s="99"/>
      <c r="Y1443" s="99"/>
      <c r="Z1443" s="100"/>
      <c r="AA1443" s="99"/>
      <c r="AB1443" s="99"/>
      <c r="AC1443" s="100"/>
      <c r="AD1443" s="100" t="s">
        <v>7476</v>
      </c>
      <c r="AE1443" s="83"/>
      <c r="AF1443" s="54"/>
      <c r="AG1443" s="78" t="s">
        <v>10992</v>
      </c>
      <c r="AH1443" s="77" t="s">
        <v>354</v>
      </c>
      <c r="AI1443" s="77" t="s">
        <v>652</v>
      </c>
      <c r="AJ1443" s="77" t="s">
        <v>653</v>
      </c>
      <c r="AK1443" s="77" t="s">
        <v>654</v>
      </c>
      <c r="AL1443" s="77" t="s">
        <v>655</v>
      </c>
      <c r="AM1443" s="77" t="s">
        <v>227</v>
      </c>
      <c r="AN1443" s="77" t="s">
        <v>656</v>
      </c>
      <c r="AO1443" s="77" t="s">
        <v>657</v>
      </c>
      <c r="AP1443" s="77" t="s">
        <v>658</v>
      </c>
      <c r="AQ1443" s="77"/>
      <c r="AR1443" s="79">
        <f>COUNTIF('Jalon + top _horaire passage'!A:A,A1443)+IF(W1443&lt;&gt;"",COUNTIF('Jalon + top _horaire passage'!A:A,W1443),0)+IF(X1443&lt;&gt;"",COUNTIF('Jalon + top _horaire passage'!A:A,X1443),0)+IF(Y1443&lt;&gt;"",COUNTIF('Jalon + top _horaire passage'!A:A,Y1443),0)+IF(AA1443&lt;&gt;"",COUNTIF('Jalon + top _horaire passage'!A:A,AA1443),0)+IF(AB1443&lt;&gt;"",COUNTIF('Jalon + top _horaire passage'!A:A,AB1443),0)+IF(AD1443&lt;&gt;"",COUNTIF('Jalon + top _horaire passage'!A:A,AD1443),0)</f>
        <v>0</v>
      </c>
    </row>
    <row r="1444" spans="1:44" x14ac:dyDescent="0.3">
      <c r="A1444" s="77" t="s">
        <v>7478</v>
      </c>
      <c r="B1444" s="159">
        <v>0</v>
      </c>
      <c r="C1444" s="78" t="s">
        <v>651</v>
      </c>
      <c r="D1444" s="77" t="s">
        <v>42</v>
      </c>
      <c r="E1444" s="77" t="s">
        <v>7477</v>
      </c>
      <c r="F1444" s="77" t="s">
        <v>7619</v>
      </c>
      <c r="G1444" s="77" t="s">
        <v>12339</v>
      </c>
      <c r="H1444" s="101" t="s">
        <v>11875</v>
      </c>
      <c r="I1444" s="77" t="s">
        <v>221</v>
      </c>
      <c r="J1444" s="77" t="s">
        <v>237</v>
      </c>
      <c r="K1444" s="78" t="s">
        <v>377</v>
      </c>
      <c r="L1444" s="77" t="s">
        <v>98</v>
      </c>
      <c r="M1444" s="74" t="s">
        <v>12475</v>
      </c>
      <c r="N1444" s="74" t="s">
        <v>13</v>
      </c>
      <c r="O1444" s="159" t="s">
        <v>12470</v>
      </c>
      <c r="P1444" s="77"/>
      <c r="Q1444" s="77" t="s">
        <v>372</v>
      </c>
      <c r="R1444" s="77" t="s">
        <v>7478</v>
      </c>
      <c r="S1444" s="77" t="s">
        <v>374</v>
      </c>
      <c r="T1444" s="77" t="s">
        <v>9241</v>
      </c>
      <c r="U1444" s="101" t="s">
        <v>11939</v>
      </c>
      <c r="V1444" s="74" t="s">
        <v>97</v>
      </c>
      <c r="W1444" s="100"/>
      <c r="X1444" s="99" t="s">
        <v>7480</v>
      </c>
      <c r="Y1444" s="99"/>
      <c r="Z1444" s="100"/>
      <c r="AA1444" s="99"/>
      <c r="AB1444" s="99"/>
      <c r="AC1444" s="100"/>
      <c r="AD1444" s="100" t="s">
        <v>7479</v>
      </c>
      <c r="AE1444" s="83"/>
      <c r="AF1444" s="54"/>
      <c r="AG1444" s="78" t="s">
        <v>10992</v>
      </c>
      <c r="AH1444" s="77" t="s">
        <v>354</v>
      </c>
      <c r="AI1444" s="77" t="s">
        <v>652</v>
      </c>
      <c r="AJ1444" s="77" t="s">
        <v>653</v>
      </c>
      <c r="AK1444" s="77" t="s">
        <v>654</v>
      </c>
      <c r="AL1444" s="77" t="s">
        <v>655</v>
      </c>
      <c r="AM1444" s="77" t="s">
        <v>227</v>
      </c>
      <c r="AN1444" s="77" t="s">
        <v>656</v>
      </c>
      <c r="AO1444" s="77" t="s">
        <v>657</v>
      </c>
      <c r="AP1444" s="77" t="s">
        <v>658</v>
      </c>
      <c r="AQ1444" s="77"/>
      <c r="AR1444" s="79">
        <f>COUNTIF('Jalon + top _horaire passage'!A:A,A1444)+IF(W1444&lt;&gt;"",COUNTIF('Jalon + top _horaire passage'!A:A,W1444),0)+IF(X1444&lt;&gt;"",COUNTIF('Jalon + top _horaire passage'!A:A,X1444),0)+IF(Y1444&lt;&gt;"",COUNTIF('Jalon + top _horaire passage'!A:A,Y1444),0)+IF(AA1444&lt;&gt;"",COUNTIF('Jalon + top _horaire passage'!A:A,AA1444),0)+IF(AB1444&lt;&gt;"",COUNTIF('Jalon + top _horaire passage'!A:A,AB1444),0)+IF(AD1444&lt;&gt;"",COUNTIF('Jalon + top _horaire passage'!A:A,AD1444),0)</f>
        <v>0</v>
      </c>
    </row>
    <row r="1445" spans="1:44" x14ac:dyDescent="0.3">
      <c r="A1445" s="77" t="s">
        <v>7481</v>
      </c>
      <c r="B1445" s="159">
        <v>0</v>
      </c>
      <c r="C1445" s="78" t="s">
        <v>651</v>
      </c>
      <c r="D1445" s="77" t="s">
        <v>42</v>
      </c>
      <c r="E1445" s="77" t="s">
        <v>7477</v>
      </c>
      <c r="F1445" s="77" t="s">
        <v>7619</v>
      </c>
      <c r="G1445" s="77" t="s">
        <v>12339</v>
      </c>
      <c r="H1445" s="101" t="s">
        <v>11875</v>
      </c>
      <c r="I1445" s="77" t="s">
        <v>221</v>
      </c>
      <c r="J1445" s="77" t="s">
        <v>237</v>
      </c>
      <c r="K1445" s="78" t="s">
        <v>377</v>
      </c>
      <c r="L1445" s="77" t="s">
        <v>98</v>
      </c>
      <c r="M1445" s="74" t="s">
        <v>12475</v>
      </c>
      <c r="N1445" s="74" t="s">
        <v>13</v>
      </c>
      <c r="O1445" s="159"/>
      <c r="P1445" s="77"/>
      <c r="Q1445" s="77" t="s">
        <v>372</v>
      </c>
      <c r="R1445" s="77" t="s">
        <v>7481</v>
      </c>
      <c r="S1445" s="77" t="s">
        <v>374</v>
      </c>
      <c r="T1445" s="77" t="s">
        <v>9241</v>
      </c>
      <c r="U1445" s="101" t="s">
        <v>11940</v>
      </c>
      <c r="V1445" s="74" t="s">
        <v>97</v>
      </c>
      <c r="W1445" s="100"/>
      <c r="X1445" s="99" t="s">
        <v>7480</v>
      </c>
      <c r="Y1445" s="99"/>
      <c r="Z1445" s="100"/>
      <c r="AA1445" s="99"/>
      <c r="AB1445" s="99"/>
      <c r="AC1445" s="100"/>
      <c r="AD1445" s="100" t="s">
        <v>7482</v>
      </c>
      <c r="AE1445" s="83"/>
      <c r="AF1445" s="54"/>
      <c r="AG1445" s="78" t="s">
        <v>10992</v>
      </c>
      <c r="AH1445" s="77" t="s">
        <v>354</v>
      </c>
      <c r="AI1445" s="77" t="s">
        <v>652</v>
      </c>
      <c r="AJ1445" s="77" t="s">
        <v>653</v>
      </c>
      <c r="AK1445" s="77" t="s">
        <v>654</v>
      </c>
      <c r="AL1445" s="77" t="s">
        <v>655</v>
      </c>
      <c r="AM1445" s="77" t="s">
        <v>227</v>
      </c>
      <c r="AN1445" s="77" t="s">
        <v>656</v>
      </c>
      <c r="AO1445" s="77" t="s">
        <v>657</v>
      </c>
      <c r="AP1445" s="77" t="s">
        <v>658</v>
      </c>
      <c r="AQ1445" s="77"/>
      <c r="AR1445" s="79">
        <f>COUNTIF('Jalon + top _horaire passage'!A:A,A1445)+IF(W1445&lt;&gt;"",COUNTIF('Jalon + top _horaire passage'!A:A,W1445),0)+IF(X1445&lt;&gt;"",COUNTIF('Jalon + top _horaire passage'!A:A,X1445),0)+IF(Y1445&lt;&gt;"",COUNTIF('Jalon + top _horaire passage'!A:A,Y1445),0)+IF(AA1445&lt;&gt;"",COUNTIF('Jalon + top _horaire passage'!A:A,AA1445),0)+IF(AB1445&lt;&gt;"",COUNTIF('Jalon + top _horaire passage'!A:A,AB1445),0)+IF(AD1445&lt;&gt;"",COUNTIF('Jalon + top _horaire passage'!A:A,AD1445),0)</f>
        <v>0</v>
      </c>
    </row>
    <row r="1446" spans="1:44" x14ac:dyDescent="0.3">
      <c r="A1446" s="77" t="s">
        <v>7483</v>
      </c>
      <c r="B1446" s="159">
        <v>0</v>
      </c>
      <c r="C1446" s="78" t="s">
        <v>651</v>
      </c>
      <c r="D1446" s="77" t="s">
        <v>42</v>
      </c>
      <c r="E1446" s="77" t="s">
        <v>7477</v>
      </c>
      <c r="F1446" s="77" t="s">
        <v>7619</v>
      </c>
      <c r="G1446" s="77" t="s">
        <v>12339</v>
      </c>
      <c r="H1446" s="101" t="s">
        <v>11875</v>
      </c>
      <c r="I1446" s="77" t="s">
        <v>221</v>
      </c>
      <c r="J1446" s="77" t="s">
        <v>237</v>
      </c>
      <c r="K1446" s="78" t="s">
        <v>377</v>
      </c>
      <c r="L1446" s="77" t="s">
        <v>98</v>
      </c>
      <c r="M1446" s="74" t="s">
        <v>12475</v>
      </c>
      <c r="N1446" s="74" t="s">
        <v>13</v>
      </c>
      <c r="O1446" s="159"/>
      <c r="P1446" s="77"/>
      <c r="Q1446" s="77" t="s">
        <v>372</v>
      </c>
      <c r="R1446" s="77" t="s">
        <v>7483</v>
      </c>
      <c r="S1446" s="77" t="s">
        <v>374</v>
      </c>
      <c r="T1446" s="77" t="s">
        <v>9241</v>
      </c>
      <c r="U1446" s="101" t="s">
        <v>11941</v>
      </c>
      <c r="V1446" s="74" t="s">
        <v>97</v>
      </c>
      <c r="W1446" s="100"/>
      <c r="X1446" s="99" t="s">
        <v>7480</v>
      </c>
      <c r="Y1446" s="99"/>
      <c r="Z1446" s="100"/>
      <c r="AA1446" s="99"/>
      <c r="AB1446" s="99"/>
      <c r="AC1446" s="100"/>
      <c r="AD1446" s="100" t="s">
        <v>7484</v>
      </c>
      <c r="AE1446" s="83"/>
      <c r="AF1446" s="54"/>
      <c r="AG1446" s="78" t="s">
        <v>10992</v>
      </c>
      <c r="AH1446" s="77" t="s">
        <v>354</v>
      </c>
      <c r="AI1446" s="77" t="s">
        <v>652</v>
      </c>
      <c r="AJ1446" s="77" t="s">
        <v>653</v>
      </c>
      <c r="AK1446" s="77" t="s">
        <v>654</v>
      </c>
      <c r="AL1446" s="77" t="s">
        <v>655</v>
      </c>
      <c r="AM1446" s="77" t="s">
        <v>227</v>
      </c>
      <c r="AN1446" s="77" t="s">
        <v>656</v>
      </c>
      <c r="AO1446" s="77" t="s">
        <v>657</v>
      </c>
      <c r="AP1446" s="77" t="s">
        <v>658</v>
      </c>
      <c r="AQ1446" s="77"/>
      <c r="AR1446" s="79">
        <f>COUNTIF('Jalon + top _horaire passage'!A:A,A1446)+IF(W1446&lt;&gt;"",COUNTIF('Jalon + top _horaire passage'!A:A,W1446),0)+IF(X1446&lt;&gt;"",COUNTIF('Jalon + top _horaire passage'!A:A,X1446),0)+IF(Y1446&lt;&gt;"",COUNTIF('Jalon + top _horaire passage'!A:A,Y1446),0)+IF(AA1446&lt;&gt;"",COUNTIF('Jalon + top _horaire passage'!A:A,AA1446),0)+IF(AB1446&lt;&gt;"",COUNTIF('Jalon + top _horaire passage'!A:A,AB1446),0)+IF(AD1446&lt;&gt;"",COUNTIF('Jalon + top _horaire passage'!A:A,AD1446),0)</f>
        <v>0</v>
      </c>
    </row>
    <row r="1447" spans="1:44" x14ac:dyDescent="0.3">
      <c r="A1447" s="77" t="s">
        <v>7485</v>
      </c>
      <c r="B1447" s="159">
        <v>0</v>
      </c>
      <c r="C1447" s="78" t="s">
        <v>651</v>
      </c>
      <c r="D1447" s="77" t="s">
        <v>42</v>
      </c>
      <c r="E1447" s="77" t="s">
        <v>7477</v>
      </c>
      <c r="F1447" s="77" t="s">
        <v>7619</v>
      </c>
      <c r="G1447" s="77" t="s">
        <v>12339</v>
      </c>
      <c r="H1447" s="101" t="s">
        <v>11875</v>
      </c>
      <c r="I1447" s="77" t="s">
        <v>221</v>
      </c>
      <c r="J1447" s="77" t="s">
        <v>237</v>
      </c>
      <c r="K1447" s="78" t="s">
        <v>377</v>
      </c>
      <c r="L1447" s="77" t="s">
        <v>98</v>
      </c>
      <c r="M1447" s="74" t="s">
        <v>12475</v>
      </c>
      <c r="N1447" s="74" t="s">
        <v>13</v>
      </c>
      <c r="O1447" s="159"/>
      <c r="P1447" s="77"/>
      <c r="Q1447" s="77" t="s">
        <v>372</v>
      </c>
      <c r="R1447" s="77" t="s">
        <v>7485</v>
      </c>
      <c r="S1447" s="77" t="s">
        <v>374</v>
      </c>
      <c r="T1447" s="77" t="s">
        <v>9241</v>
      </c>
      <c r="U1447" s="101" t="s">
        <v>11942</v>
      </c>
      <c r="V1447" s="74" t="s">
        <v>97</v>
      </c>
      <c r="W1447" s="100"/>
      <c r="X1447" s="99" t="s">
        <v>7480</v>
      </c>
      <c r="Y1447" s="99"/>
      <c r="Z1447" s="100"/>
      <c r="AA1447" s="99"/>
      <c r="AB1447" s="99"/>
      <c r="AC1447" s="100"/>
      <c r="AD1447" s="100" t="s">
        <v>7486</v>
      </c>
      <c r="AE1447" s="83"/>
      <c r="AF1447" s="54"/>
      <c r="AG1447" s="78" t="s">
        <v>10992</v>
      </c>
      <c r="AH1447" s="77" t="s">
        <v>354</v>
      </c>
      <c r="AI1447" s="77" t="s">
        <v>652</v>
      </c>
      <c r="AJ1447" s="77" t="s">
        <v>653</v>
      </c>
      <c r="AK1447" s="77" t="s">
        <v>654</v>
      </c>
      <c r="AL1447" s="77" t="s">
        <v>655</v>
      </c>
      <c r="AM1447" s="77" t="s">
        <v>227</v>
      </c>
      <c r="AN1447" s="77" t="s">
        <v>656</v>
      </c>
      <c r="AO1447" s="77" t="s">
        <v>657</v>
      </c>
      <c r="AP1447" s="77" t="s">
        <v>658</v>
      </c>
      <c r="AQ1447" s="77"/>
      <c r="AR1447" s="79">
        <f>COUNTIF('Jalon + top _horaire passage'!A:A,A1447)+IF(W1447&lt;&gt;"",COUNTIF('Jalon + top _horaire passage'!A:A,W1447),0)+IF(X1447&lt;&gt;"",COUNTIF('Jalon + top _horaire passage'!A:A,X1447),0)+IF(Y1447&lt;&gt;"",COUNTIF('Jalon + top _horaire passage'!A:A,Y1447),0)+IF(AA1447&lt;&gt;"",COUNTIF('Jalon + top _horaire passage'!A:A,AA1447),0)+IF(AB1447&lt;&gt;"",COUNTIF('Jalon + top _horaire passage'!A:A,AB1447),0)+IF(AD1447&lt;&gt;"",COUNTIF('Jalon + top _horaire passage'!A:A,AD1447),0)</f>
        <v>0</v>
      </c>
    </row>
    <row r="1448" spans="1:44" x14ac:dyDescent="0.3">
      <c r="A1448" s="77" t="s">
        <v>7487</v>
      </c>
      <c r="B1448" s="159">
        <v>0</v>
      </c>
      <c r="C1448" s="78" t="s">
        <v>651</v>
      </c>
      <c r="D1448" s="77" t="s">
        <v>42</v>
      </c>
      <c r="E1448" s="77" t="s">
        <v>7477</v>
      </c>
      <c r="F1448" s="77" t="s">
        <v>7619</v>
      </c>
      <c r="G1448" s="77" t="s">
        <v>12339</v>
      </c>
      <c r="H1448" s="101" t="s">
        <v>11875</v>
      </c>
      <c r="I1448" s="77" t="s">
        <v>221</v>
      </c>
      <c r="J1448" s="77" t="s">
        <v>237</v>
      </c>
      <c r="K1448" s="78" t="s">
        <v>377</v>
      </c>
      <c r="L1448" s="77" t="s">
        <v>98</v>
      </c>
      <c r="M1448" s="74" t="s">
        <v>12475</v>
      </c>
      <c r="N1448" s="74" t="s">
        <v>13</v>
      </c>
      <c r="O1448" s="159"/>
      <c r="P1448" s="77"/>
      <c r="Q1448" s="77" t="s">
        <v>372</v>
      </c>
      <c r="R1448" s="77" t="s">
        <v>7487</v>
      </c>
      <c r="S1448" s="77" t="s">
        <v>374</v>
      </c>
      <c r="T1448" s="77" t="s">
        <v>9241</v>
      </c>
      <c r="U1448" s="101" t="s">
        <v>11943</v>
      </c>
      <c r="V1448" s="74" t="s">
        <v>97</v>
      </c>
      <c r="W1448" s="100"/>
      <c r="X1448" s="99" t="s">
        <v>7480</v>
      </c>
      <c r="Y1448" s="99"/>
      <c r="Z1448" s="100"/>
      <c r="AA1448" s="99"/>
      <c r="AB1448" s="99"/>
      <c r="AC1448" s="100"/>
      <c r="AD1448" s="100" t="s">
        <v>7488</v>
      </c>
      <c r="AE1448" s="83"/>
      <c r="AF1448" s="54"/>
      <c r="AG1448" s="78" t="s">
        <v>10992</v>
      </c>
      <c r="AH1448" s="77" t="s">
        <v>354</v>
      </c>
      <c r="AI1448" s="77" t="s">
        <v>652</v>
      </c>
      <c r="AJ1448" s="77" t="s">
        <v>653</v>
      </c>
      <c r="AK1448" s="77" t="s">
        <v>654</v>
      </c>
      <c r="AL1448" s="77" t="s">
        <v>655</v>
      </c>
      <c r="AM1448" s="77" t="s">
        <v>227</v>
      </c>
      <c r="AN1448" s="77" t="s">
        <v>656</v>
      </c>
      <c r="AO1448" s="77" t="s">
        <v>657</v>
      </c>
      <c r="AP1448" s="77" t="s">
        <v>658</v>
      </c>
      <c r="AQ1448" s="77"/>
      <c r="AR1448" s="79">
        <f>COUNTIF('Jalon + top _horaire passage'!A:A,A1448)+IF(W1448&lt;&gt;"",COUNTIF('Jalon + top _horaire passage'!A:A,W1448),0)+IF(X1448&lt;&gt;"",COUNTIF('Jalon + top _horaire passage'!A:A,X1448),0)+IF(Y1448&lt;&gt;"",COUNTIF('Jalon + top _horaire passage'!A:A,Y1448),0)+IF(AA1448&lt;&gt;"",COUNTIF('Jalon + top _horaire passage'!A:A,AA1448),0)+IF(AB1448&lt;&gt;"",COUNTIF('Jalon + top _horaire passage'!A:A,AB1448),0)+IF(AD1448&lt;&gt;"",COUNTIF('Jalon + top _horaire passage'!A:A,AD1448),0)</f>
        <v>0</v>
      </c>
    </row>
    <row r="1449" spans="1:44" x14ac:dyDescent="0.3">
      <c r="A1449" s="77" t="s">
        <v>7489</v>
      </c>
      <c r="B1449" s="159">
        <v>0</v>
      </c>
      <c r="C1449" s="78" t="s">
        <v>651</v>
      </c>
      <c r="D1449" s="77" t="s">
        <v>42</v>
      </c>
      <c r="E1449" s="77" t="s">
        <v>7477</v>
      </c>
      <c r="F1449" s="77" t="s">
        <v>7619</v>
      </c>
      <c r="G1449" s="77" t="s">
        <v>12339</v>
      </c>
      <c r="H1449" s="101" t="s">
        <v>11875</v>
      </c>
      <c r="I1449" s="77" t="s">
        <v>221</v>
      </c>
      <c r="J1449" s="77" t="s">
        <v>237</v>
      </c>
      <c r="K1449" s="78" t="s">
        <v>377</v>
      </c>
      <c r="L1449" s="77" t="s">
        <v>98</v>
      </c>
      <c r="M1449" s="74" t="s">
        <v>12475</v>
      </c>
      <c r="N1449" s="74" t="s">
        <v>13</v>
      </c>
      <c r="O1449" s="159"/>
      <c r="P1449" s="77"/>
      <c r="Q1449" s="77" t="s">
        <v>372</v>
      </c>
      <c r="R1449" s="77" t="s">
        <v>7489</v>
      </c>
      <c r="S1449" s="77" t="s">
        <v>374</v>
      </c>
      <c r="T1449" s="77" t="s">
        <v>9241</v>
      </c>
      <c r="U1449" s="101" t="s">
        <v>11944</v>
      </c>
      <c r="V1449" s="74" t="s">
        <v>97</v>
      </c>
      <c r="W1449" s="100"/>
      <c r="X1449" s="99" t="s">
        <v>7480</v>
      </c>
      <c r="Y1449" s="99"/>
      <c r="Z1449" s="100"/>
      <c r="AA1449" s="99"/>
      <c r="AB1449" s="99"/>
      <c r="AC1449" s="100"/>
      <c r="AD1449" s="100" t="s">
        <v>7490</v>
      </c>
      <c r="AE1449" s="83"/>
      <c r="AF1449" s="54"/>
      <c r="AG1449" s="78" t="s">
        <v>10992</v>
      </c>
      <c r="AH1449" s="77" t="s">
        <v>354</v>
      </c>
      <c r="AI1449" s="77" t="s">
        <v>652</v>
      </c>
      <c r="AJ1449" s="77" t="s">
        <v>653</v>
      </c>
      <c r="AK1449" s="77" t="s">
        <v>654</v>
      </c>
      <c r="AL1449" s="77" t="s">
        <v>655</v>
      </c>
      <c r="AM1449" s="77" t="s">
        <v>227</v>
      </c>
      <c r="AN1449" s="77" t="s">
        <v>656</v>
      </c>
      <c r="AO1449" s="77" t="s">
        <v>657</v>
      </c>
      <c r="AP1449" s="77" t="s">
        <v>658</v>
      </c>
      <c r="AQ1449" s="77"/>
      <c r="AR1449" s="79">
        <f>COUNTIF('Jalon + top _horaire passage'!A:A,A1449)+IF(W1449&lt;&gt;"",COUNTIF('Jalon + top _horaire passage'!A:A,W1449),0)+IF(X1449&lt;&gt;"",COUNTIF('Jalon + top _horaire passage'!A:A,X1449),0)+IF(Y1449&lt;&gt;"",COUNTIF('Jalon + top _horaire passage'!A:A,Y1449),0)+IF(AA1449&lt;&gt;"",COUNTIF('Jalon + top _horaire passage'!A:A,AA1449),0)+IF(AB1449&lt;&gt;"",COUNTIF('Jalon + top _horaire passage'!A:A,AB1449),0)+IF(AD1449&lt;&gt;"",COUNTIF('Jalon + top _horaire passage'!A:A,AD1449),0)</f>
        <v>0</v>
      </c>
    </row>
    <row r="1450" spans="1:44" x14ac:dyDescent="0.3">
      <c r="A1450" s="77" t="s">
        <v>7491</v>
      </c>
      <c r="B1450" s="159">
        <v>0</v>
      </c>
      <c r="C1450" s="78" t="s">
        <v>651</v>
      </c>
      <c r="D1450" s="77" t="s">
        <v>42</v>
      </c>
      <c r="E1450" s="77" t="s">
        <v>7477</v>
      </c>
      <c r="F1450" s="77" t="s">
        <v>7619</v>
      </c>
      <c r="G1450" s="77" t="s">
        <v>12339</v>
      </c>
      <c r="H1450" s="101" t="s">
        <v>11875</v>
      </c>
      <c r="I1450" s="77" t="s">
        <v>221</v>
      </c>
      <c r="J1450" s="77" t="s">
        <v>237</v>
      </c>
      <c r="K1450" s="78" t="s">
        <v>377</v>
      </c>
      <c r="L1450" s="77" t="s">
        <v>98</v>
      </c>
      <c r="M1450" s="74" t="s">
        <v>12475</v>
      </c>
      <c r="N1450" s="74" t="s">
        <v>13</v>
      </c>
      <c r="O1450" s="159"/>
      <c r="P1450" s="77"/>
      <c r="Q1450" s="77" t="s">
        <v>372</v>
      </c>
      <c r="R1450" s="77" t="s">
        <v>7491</v>
      </c>
      <c r="S1450" s="77" t="s">
        <v>374</v>
      </c>
      <c r="T1450" s="77" t="s">
        <v>9241</v>
      </c>
      <c r="U1450" s="101" t="s">
        <v>11945</v>
      </c>
      <c r="V1450" s="74" t="s">
        <v>97</v>
      </c>
      <c r="W1450" s="100"/>
      <c r="X1450" s="99" t="s">
        <v>7480</v>
      </c>
      <c r="Y1450" s="99"/>
      <c r="Z1450" s="100"/>
      <c r="AA1450" s="99"/>
      <c r="AB1450" s="99"/>
      <c r="AC1450" s="100"/>
      <c r="AD1450" s="100" t="s">
        <v>7492</v>
      </c>
      <c r="AE1450" s="83"/>
      <c r="AF1450" s="54"/>
      <c r="AG1450" s="78" t="s">
        <v>10992</v>
      </c>
      <c r="AH1450" s="77" t="s">
        <v>354</v>
      </c>
      <c r="AI1450" s="77" t="s">
        <v>652</v>
      </c>
      <c r="AJ1450" s="77" t="s">
        <v>653</v>
      </c>
      <c r="AK1450" s="77" t="s">
        <v>654</v>
      </c>
      <c r="AL1450" s="77" t="s">
        <v>655</v>
      </c>
      <c r="AM1450" s="77" t="s">
        <v>227</v>
      </c>
      <c r="AN1450" s="77" t="s">
        <v>656</v>
      </c>
      <c r="AO1450" s="77" t="s">
        <v>657</v>
      </c>
      <c r="AP1450" s="77" t="s">
        <v>658</v>
      </c>
      <c r="AQ1450" s="77"/>
      <c r="AR1450" s="79">
        <f>COUNTIF('Jalon + top _horaire passage'!A:A,A1450)+IF(W1450&lt;&gt;"",COUNTIF('Jalon + top _horaire passage'!A:A,W1450),0)+IF(X1450&lt;&gt;"",COUNTIF('Jalon + top _horaire passage'!A:A,X1450),0)+IF(Y1450&lt;&gt;"",COUNTIF('Jalon + top _horaire passage'!A:A,Y1450),0)+IF(AA1450&lt;&gt;"",COUNTIF('Jalon + top _horaire passage'!A:A,AA1450),0)+IF(AB1450&lt;&gt;"",COUNTIF('Jalon + top _horaire passage'!A:A,AB1450),0)+IF(AD1450&lt;&gt;"",COUNTIF('Jalon + top _horaire passage'!A:A,AD1450),0)</f>
        <v>0</v>
      </c>
    </row>
    <row r="1451" spans="1:44" x14ac:dyDescent="0.3">
      <c r="A1451" s="77" t="s">
        <v>7493</v>
      </c>
      <c r="B1451" s="159">
        <v>0</v>
      </c>
      <c r="C1451" s="78" t="s">
        <v>651</v>
      </c>
      <c r="D1451" s="77" t="s">
        <v>42</v>
      </c>
      <c r="E1451" s="77" t="s">
        <v>7477</v>
      </c>
      <c r="F1451" s="77" t="s">
        <v>7619</v>
      </c>
      <c r="G1451" s="77" t="s">
        <v>12339</v>
      </c>
      <c r="H1451" s="101" t="s">
        <v>11875</v>
      </c>
      <c r="I1451" s="77" t="s">
        <v>221</v>
      </c>
      <c r="J1451" s="77" t="s">
        <v>237</v>
      </c>
      <c r="K1451" s="78" t="s">
        <v>377</v>
      </c>
      <c r="L1451" s="77" t="s">
        <v>98</v>
      </c>
      <c r="M1451" s="74" t="s">
        <v>12475</v>
      </c>
      <c r="N1451" s="74" t="s">
        <v>13</v>
      </c>
      <c r="O1451" s="159"/>
      <c r="P1451" s="77"/>
      <c r="Q1451" s="77" t="s">
        <v>372</v>
      </c>
      <c r="R1451" s="77" t="s">
        <v>7493</v>
      </c>
      <c r="S1451" s="77" t="s">
        <v>374</v>
      </c>
      <c r="T1451" s="77" t="s">
        <v>9241</v>
      </c>
      <c r="U1451" s="101" t="s">
        <v>11946</v>
      </c>
      <c r="V1451" s="74" t="s">
        <v>97</v>
      </c>
      <c r="W1451" s="100"/>
      <c r="X1451" s="99" t="s">
        <v>7480</v>
      </c>
      <c r="Y1451" s="99"/>
      <c r="Z1451" s="100"/>
      <c r="AA1451" s="99"/>
      <c r="AB1451" s="99"/>
      <c r="AC1451" s="100"/>
      <c r="AD1451" s="100" t="s">
        <v>7494</v>
      </c>
      <c r="AE1451" s="83"/>
      <c r="AF1451" s="54"/>
      <c r="AG1451" s="78" t="s">
        <v>10992</v>
      </c>
      <c r="AH1451" s="77" t="s">
        <v>354</v>
      </c>
      <c r="AI1451" s="77" t="s">
        <v>652</v>
      </c>
      <c r="AJ1451" s="77" t="s">
        <v>653</v>
      </c>
      <c r="AK1451" s="77" t="s">
        <v>654</v>
      </c>
      <c r="AL1451" s="77" t="s">
        <v>655</v>
      </c>
      <c r="AM1451" s="77" t="s">
        <v>227</v>
      </c>
      <c r="AN1451" s="77" t="s">
        <v>656</v>
      </c>
      <c r="AO1451" s="77" t="s">
        <v>657</v>
      </c>
      <c r="AP1451" s="77" t="s">
        <v>658</v>
      </c>
      <c r="AQ1451" s="77"/>
      <c r="AR1451" s="79">
        <f>COUNTIF('Jalon + top _horaire passage'!A:A,A1451)+IF(W1451&lt;&gt;"",COUNTIF('Jalon + top _horaire passage'!A:A,W1451),0)+IF(X1451&lt;&gt;"",COUNTIF('Jalon + top _horaire passage'!A:A,X1451),0)+IF(Y1451&lt;&gt;"",COUNTIF('Jalon + top _horaire passage'!A:A,Y1451),0)+IF(AA1451&lt;&gt;"",COUNTIF('Jalon + top _horaire passage'!A:A,AA1451),0)+IF(AB1451&lt;&gt;"",COUNTIF('Jalon + top _horaire passage'!A:A,AB1451),0)+IF(AD1451&lt;&gt;"",COUNTIF('Jalon + top _horaire passage'!A:A,AD1451),0)</f>
        <v>0</v>
      </c>
    </row>
    <row r="1452" spans="1:44" x14ac:dyDescent="0.3">
      <c r="A1452" s="77" t="s">
        <v>7495</v>
      </c>
      <c r="B1452" s="159">
        <v>0</v>
      </c>
      <c r="C1452" s="78" t="s">
        <v>651</v>
      </c>
      <c r="D1452" s="77" t="s">
        <v>42</v>
      </c>
      <c r="E1452" s="77" t="s">
        <v>7477</v>
      </c>
      <c r="F1452" s="77" t="s">
        <v>7619</v>
      </c>
      <c r="G1452" s="77" t="s">
        <v>12339</v>
      </c>
      <c r="H1452" s="101" t="s">
        <v>11875</v>
      </c>
      <c r="I1452" s="77" t="s">
        <v>221</v>
      </c>
      <c r="J1452" s="77" t="s">
        <v>237</v>
      </c>
      <c r="K1452" s="78" t="s">
        <v>377</v>
      </c>
      <c r="L1452" s="77" t="s">
        <v>98</v>
      </c>
      <c r="M1452" s="74" t="s">
        <v>12475</v>
      </c>
      <c r="N1452" s="74" t="s">
        <v>13</v>
      </c>
      <c r="O1452" s="159"/>
      <c r="P1452" s="77"/>
      <c r="Q1452" s="77" t="s">
        <v>372</v>
      </c>
      <c r="R1452" s="77" t="s">
        <v>7495</v>
      </c>
      <c r="S1452" s="77" t="s">
        <v>374</v>
      </c>
      <c r="T1452" s="77" t="s">
        <v>9241</v>
      </c>
      <c r="U1452" s="101" t="s">
        <v>11947</v>
      </c>
      <c r="V1452" s="74" t="s">
        <v>97</v>
      </c>
      <c r="W1452" s="100"/>
      <c r="X1452" s="99" t="s">
        <v>7480</v>
      </c>
      <c r="Y1452" s="99"/>
      <c r="Z1452" s="100"/>
      <c r="AA1452" s="99"/>
      <c r="AB1452" s="99"/>
      <c r="AC1452" s="100"/>
      <c r="AD1452" s="100" t="s">
        <v>7496</v>
      </c>
      <c r="AE1452" s="83"/>
      <c r="AF1452" s="54"/>
      <c r="AG1452" s="78" t="s">
        <v>10992</v>
      </c>
      <c r="AH1452" s="77" t="s">
        <v>354</v>
      </c>
      <c r="AI1452" s="77" t="s">
        <v>652</v>
      </c>
      <c r="AJ1452" s="77" t="s">
        <v>653</v>
      </c>
      <c r="AK1452" s="77" t="s">
        <v>654</v>
      </c>
      <c r="AL1452" s="77" t="s">
        <v>655</v>
      </c>
      <c r="AM1452" s="77" t="s">
        <v>227</v>
      </c>
      <c r="AN1452" s="77" t="s">
        <v>656</v>
      </c>
      <c r="AO1452" s="77" t="s">
        <v>657</v>
      </c>
      <c r="AP1452" s="77" t="s">
        <v>658</v>
      </c>
      <c r="AQ1452" s="77"/>
      <c r="AR1452" s="79">
        <f>COUNTIF('Jalon + top _horaire passage'!A:A,A1452)+IF(W1452&lt;&gt;"",COUNTIF('Jalon + top _horaire passage'!A:A,W1452),0)+IF(X1452&lt;&gt;"",COUNTIF('Jalon + top _horaire passage'!A:A,X1452),0)+IF(Y1452&lt;&gt;"",COUNTIF('Jalon + top _horaire passage'!A:A,Y1452),0)+IF(AA1452&lt;&gt;"",COUNTIF('Jalon + top _horaire passage'!A:A,AA1452),0)+IF(AB1452&lt;&gt;"",COUNTIF('Jalon + top _horaire passage'!A:A,AB1452),0)+IF(AD1452&lt;&gt;"",COUNTIF('Jalon + top _horaire passage'!A:A,AD1452),0)</f>
        <v>0</v>
      </c>
    </row>
    <row r="1453" spans="1:44" x14ac:dyDescent="0.3">
      <c r="A1453" s="77" t="s">
        <v>7498</v>
      </c>
      <c r="B1453" s="159">
        <v>0</v>
      </c>
      <c r="C1453" s="78" t="s">
        <v>651</v>
      </c>
      <c r="D1453" s="77" t="s">
        <v>42</v>
      </c>
      <c r="E1453" s="77" t="s">
        <v>7497</v>
      </c>
      <c r="F1453" s="77" t="s">
        <v>7619</v>
      </c>
      <c r="G1453" s="77" t="s">
        <v>12339</v>
      </c>
      <c r="H1453" s="101" t="s">
        <v>11875</v>
      </c>
      <c r="I1453" s="77" t="s">
        <v>221</v>
      </c>
      <c r="J1453" s="77" t="s">
        <v>237</v>
      </c>
      <c r="K1453" s="78" t="s">
        <v>377</v>
      </c>
      <c r="L1453" s="77" t="s">
        <v>98</v>
      </c>
      <c r="M1453" s="74" t="s">
        <v>12475</v>
      </c>
      <c r="N1453" s="74" t="s">
        <v>13</v>
      </c>
      <c r="O1453" s="159"/>
      <c r="P1453" s="77"/>
      <c r="Q1453" s="77" t="s">
        <v>372</v>
      </c>
      <c r="R1453" s="77" t="s">
        <v>7498</v>
      </c>
      <c r="S1453" s="77" t="s">
        <v>374</v>
      </c>
      <c r="T1453" s="77" t="s">
        <v>9241</v>
      </c>
      <c r="U1453" s="101" t="s">
        <v>11948</v>
      </c>
      <c r="V1453" s="74" t="s">
        <v>97</v>
      </c>
      <c r="W1453" s="100"/>
      <c r="X1453" s="99" t="s">
        <v>7500</v>
      </c>
      <c r="Y1453" s="99"/>
      <c r="Z1453" s="100"/>
      <c r="AA1453" s="99"/>
      <c r="AB1453" s="99"/>
      <c r="AC1453" s="100"/>
      <c r="AD1453" s="100" t="s">
        <v>7499</v>
      </c>
      <c r="AE1453" s="83"/>
      <c r="AF1453" s="54"/>
      <c r="AG1453" s="78" t="s">
        <v>10992</v>
      </c>
      <c r="AH1453" s="77" t="s">
        <v>354</v>
      </c>
      <c r="AI1453" s="77" t="s">
        <v>652</v>
      </c>
      <c r="AJ1453" s="77" t="s">
        <v>653</v>
      </c>
      <c r="AK1453" s="77" t="s">
        <v>654</v>
      </c>
      <c r="AL1453" s="77" t="s">
        <v>655</v>
      </c>
      <c r="AM1453" s="77" t="s">
        <v>227</v>
      </c>
      <c r="AN1453" s="77" t="s">
        <v>656</v>
      </c>
      <c r="AO1453" s="77" t="s">
        <v>657</v>
      </c>
      <c r="AP1453" s="77" t="s">
        <v>658</v>
      </c>
      <c r="AQ1453" s="77"/>
      <c r="AR1453" s="79">
        <f>COUNTIF('Jalon + top _horaire passage'!A:A,A1453)+IF(W1453&lt;&gt;"",COUNTIF('Jalon + top _horaire passage'!A:A,W1453),0)+IF(X1453&lt;&gt;"",COUNTIF('Jalon + top _horaire passage'!A:A,X1453),0)+IF(Y1453&lt;&gt;"",COUNTIF('Jalon + top _horaire passage'!A:A,Y1453),0)+IF(AA1453&lt;&gt;"",COUNTIF('Jalon + top _horaire passage'!A:A,AA1453),0)+IF(AB1453&lt;&gt;"",COUNTIF('Jalon + top _horaire passage'!A:A,AB1453),0)+IF(AD1453&lt;&gt;"",COUNTIF('Jalon + top _horaire passage'!A:A,AD1453),0)</f>
        <v>0</v>
      </c>
    </row>
    <row r="1454" spans="1:44" x14ac:dyDescent="0.3">
      <c r="A1454" s="77" t="s">
        <v>7501</v>
      </c>
      <c r="B1454" s="159">
        <v>0</v>
      </c>
      <c r="C1454" s="78" t="s">
        <v>651</v>
      </c>
      <c r="D1454" s="77" t="s">
        <v>42</v>
      </c>
      <c r="E1454" s="77" t="s">
        <v>7497</v>
      </c>
      <c r="F1454" s="77" t="s">
        <v>7619</v>
      </c>
      <c r="G1454" s="77" t="s">
        <v>12339</v>
      </c>
      <c r="H1454" s="101" t="s">
        <v>11875</v>
      </c>
      <c r="I1454" s="77" t="s">
        <v>221</v>
      </c>
      <c r="J1454" s="77" t="s">
        <v>237</v>
      </c>
      <c r="K1454" s="78" t="s">
        <v>377</v>
      </c>
      <c r="L1454" s="77" t="s">
        <v>98</v>
      </c>
      <c r="M1454" s="74" t="s">
        <v>12475</v>
      </c>
      <c r="N1454" s="74" t="s">
        <v>13</v>
      </c>
      <c r="O1454" s="159"/>
      <c r="P1454" s="77"/>
      <c r="Q1454" s="77" t="s">
        <v>372</v>
      </c>
      <c r="R1454" s="77" t="s">
        <v>7501</v>
      </c>
      <c r="S1454" s="77" t="s">
        <v>374</v>
      </c>
      <c r="T1454" s="77" t="s">
        <v>9241</v>
      </c>
      <c r="U1454" s="101" t="s">
        <v>11949</v>
      </c>
      <c r="V1454" s="74" t="s">
        <v>97</v>
      </c>
      <c r="W1454" s="100"/>
      <c r="X1454" s="99" t="s">
        <v>7500</v>
      </c>
      <c r="Y1454" s="99"/>
      <c r="Z1454" s="100"/>
      <c r="AA1454" s="99"/>
      <c r="AB1454" s="99"/>
      <c r="AC1454" s="100"/>
      <c r="AD1454" s="100" t="s">
        <v>7502</v>
      </c>
      <c r="AE1454" s="83"/>
      <c r="AF1454" s="54"/>
      <c r="AG1454" s="78" t="s">
        <v>10992</v>
      </c>
      <c r="AH1454" s="77" t="s">
        <v>354</v>
      </c>
      <c r="AI1454" s="77" t="s">
        <v>652</v>
      </c>
      <c r="AJ1454" s="77" t="s">
        <v>653</v>
      </c>
      <c r="AK1454" s="77" t="s">
        <v>654</v>
      </c>
      <c r="AL1454" s="77" t="s">
        <v>655</v>
      </c>
      <c r="AM1454" s="77" t="s">
        <v>227</v>
      </c>
      <c r="AN1454" s="77" t="s">
        <v>656</v>
      </c>
      <c r="AO1454" s="77" t="s">
        <v>657</v>
      </c>
      <c r="AP1454" s="77" t="s">
        <v>658</v>
      </c>
      <c r="AQ1454" s="77"/>
      <c r="AR1454" s="79">
        <f>COUNTIF('Jalon + top _horaire passage'!A:A,A1454)+IF(W1454&lt;&gt;"",COUNTIF('Jalon + top _horaire passage'!A:A,W1454),0)+IF(X1454&lt;&gt;"",COUNTIF('Jalon + top _horaire passage'!A:A,X1454),0)+IF(Y1454&lt;&gt;"",COUNTIF('Jalon + top _horaire passage'!A:A,Y1454),0)+IF(AA1454&lt;&gt;"",COUNTIF('Jalon + top _horaire passage'!A:A,AA1454),0)+IF(AB1454&lt;&gt;"",COUNTIF('Jalon + top _horaire passage'!A:A,AB1454),0)+IF(AD1454&lt;&gt;"",COUNTIF('Jalon + top _horaire passage'!A:A,AD1454),0)</f>
        <v>0</v>
      </c>
    </row>
    <row r="1455" spans="1:44" x14ac:dyDescent="0.3">
      <c r="A1455" s="77" t="s">
        <v>7503</v>
      </c>
      <c r="B1455" s="159">
        <v>0</v>
      </c>
      <c r="C1455" s="78" t="s">
        <v>651</v>
      </c>
      <c r="D1455" s="77" t="s">
        <v>42</v>
      </c>
      <c r="E1455" s="77" t="s">
        <v>7497</v>
      </c>
      <c r="F1455" s="77" t="s">
        <v>7619</v>
      </c>
      <c r="G1455" s="77" t="s">
        <v>12339</v>
      </c>
      <c r="H1455" s="101" t="s">
        <v>11875</v>
      </c>
      <c r="I1455" s="77" t="s">
        <v>221</v>
      </c>
      <c r="J1455" s="77" t="s">
        <v>19</v>
      </c>
      <c r="K1455" s="78" t="s">
        <v>377</v>
      </c>
      <c r="L1455" s="77" t="s">
        <v>98</v>
      </c>
      <c r="M1455" s="74" t="s">
        <v>12475</v>
      </c>
      <c r="N1455" s="74" t="s">
        <v>13</v>
      </c>
      <c r="O1455" s="159"/>
      <c r="P1455" s="77"/>
      <c r="Q1455" s="77" t="s">
        <v>372</v>
      </c>
      <c r="R1455" s="77" t="s">
        <v>7503</v>
      </c>
      <c r="S1455" s="77" t="s">
        <v>374</v>
      </c>
      <c r="T1455" s="77" t="s">
        <v>9241</v>
      </c>
      <c r="U1455" s="101" t="s">
        <v>11950</v>
      </c>
      <c r="V1455" s="74" t="s">
        <v>97</v>
      </c>
      <c r="W1455" s="100"/>
      <c r="X1455" s="99" t="s">
        <v>7500</v>
      </c>
      <c r="Y1455" s="99"/>
      <c r="Z1455" s="100"/>
      <c r="AA1455" s="99"/>
      <c r="AB1455" s="99"/>
      <c r="AC1455" s="100"/>
      <c r="AD1455" s="100" t="s">
        <v>7504</v>
      </c>
      <c r="AE1455" s="83"/>
      <c r="AF1455" s="54"/>
      <c r="AG1455" s="78" t="s">
        <v>10992</v>
      </c>
      <c r="AH1455" s="77" t="s">
        <v>354</v>
      </c>
      <c r="AI1455" s="77" t="s">
        <v>652</v>
      </c>
      <c r="AJ1455" s="77" t="s">
        <v>653</v>
      </c>
      <c r="AK1455" s="77" t="s">
        <v>654</v>
      </c>
      <c r="AL1455" s="77" t="s">
        <v>655</v>
      </c>
      <c r="AM1455" s="77" t="s">
        <v>227</v>
      </c>
      <c r="AN1455" s="77" t="s">
        <v>656</v>
      </c>
      <c r="AO1455" s="77" t="s">
        <v>657</v>
      </c>
      <c r="AP1455" s="77" t="s">
        <v>658</v>
      </c>
      <c r="AQ1455" s="77"/>
      <c r="AR1455" s="79">
        <f>COUNTIF('Jalon + top _horaire passage'!A:A,A1455)+IF(W1455&lt;&gt;"",COUNTIF('Jalon + top _horaire passage'!A:A,W1455),0)+IF(X1455&lt;&gt;"",COUNTIF('Jalon + top _horaire passage'!A:A,X1455),0)+IF(Y1455&lt;&gt;"",COUNTIF('Jalon + top _horaire passage'!A:A,Y1455),0)+IF(AA1455&lt;&gt;"",COUNTIF('Jalon + top _horaire passage'!A:A,AA1455),0)+IF(AB1455&lt;&gt;"",COUNTIF('Jalon + top _horaire passage'!A:A,AB1455),0)+IF(AD1455&lt;&gt;"",COUNTIF('Jalon + top _horaire passage'!A:A,AD1455),0)</f>
        <v>0</v>
      </c>
    </row>
    <row r="1456" spans="1:44" x14ac:dyDescent="0.3">
      <c r="A1456" s="77" t="s">
        <v>7505</v>
      </c>
      <c r="B1456" s="159">
        <v>0</v>
      </c>
      <c r="C1456" s="78" t="s">
        <v>651</v>
      </c>
      <c r="D1456" s="77" t="s">
        <v>42</v>
      </c>
      <c r="E1456" s="77" t="s">
        <v>7497</v>
      </c>
      <c r="F1456" s="77" t="s">
        <v>7619</v>
      </c>
      <c r="G1456" s="77" t="s">
        <v>12339</v>
      </c>
      <c r="H1456" s="101" t="s">
        <v>11875</v>
      </c>
      <c r="I1456" s="77" t="s">
        <v>221</v>
      </c>
      <c r="J1456" s="77" t="s">
        <v>237</v>
      </c>
      <c r="K1456" s="78" t="s">
        <v>377</v>
      </c>
      <c r="L1456" s="77" t="s">
        <v>98</v>
      </c>
      <c r="M1456" s="74" t="s">
        <v>12475</v>
      </c>
      <c r="N1456" s="74" t="s">
        <v>13</v>
      </c>
      <c r="O1456" s="159"/>
      <c r="P1456" s="77"/>
      <c r="Q1456" s="77" t="s">
        <v>372</v>
      </c>
      <c r="R1456" s="77" t="s">
        <v>7505</v>
      </c>
      <c r="S1456" s="77" t="s">
        <v>374</v>
      </c>
      <c r="T1456" s="77" t="s">
        <v>9241</v>
      </c>
      <c r="U1456" s="101" t="s">
        <v>11951</v>
      </c>
      <c r="V1456" s="74" t="s">
        <v>97</v>
      </c>
      <c r="W1456" s="100"/>
      <c r="X1456" s="99" t="s">
        <v>7500</v>
      </c>
      <c r="Y1456" s="99"/>
      <c r="Z1456" s="100"/>
      <c r="AA1456" s="99"/>
      <c r="AB1456" s="99"/>
      <c r="AC1456" s="100"/>
      <c r="AD1456" s="100" t="s">
        <v>7506</v>
      </c>
      <c r="AE1456" s="83"/>
      <c r="AF1456" s="54"/>
      <c r="AG1456" s="78" t="s">
        <v>10992</v>
      </c>
      <c r="AH1456" s="77" t="s">
        <v>354</v>
      </c>
      <c r="AI1456" s="77" t="s">
        <v>652</v>
      </c>
      <c r="AJ1456" s="77" t="s">
        <v>653</v>
      </c>
      <c r="AK1456" s="77" t="s">
        <v>654</v>
      </c>
      <c r="AL1456" s="77" t="s">
        <v>655</v>
      </c>
      <c r="AM1456" s="77" t="s">
        <v>227</v>
      </c>
      <c r="AN1456" s="77" t="s">
        <v>656</v>
      </c>
      <c r="AO1456" s="77" t="s">
        <v>657</v>
      </c>
      <c r="AP1456" s="77" t="s">
        <v>658</v>
      </c>
      <c r="AQ1456" s="77"/>
      <c r="AR1456" s="79">
        <f>COUNTIF('Jalon + top _horaire passage'!A:A,A1456)+IF(W1456&lt;&gt;"",COUNTIF('Jalon + top _horaire passage'!A:A,W1456),0)+IF(X1456&lt;&gt;"",COUNTIF('Jalon + top _horaire passage'!A:A,X1456),0)+IF(Y1456&lt;&gt;"",COUNTIF('Jalon + top _horaire passage'!A:A,Y1456),0)+IF(AA1456&lt;&gt;"",COUNTIF('Jalon + top _horaire passage'!A:A,AA1456),0)+IF(AB1456&lt;&gt;"",COUNTIF('Jalon + top _horaire passage'!A:A,AB1456),0)+IF(AD1456&lt;&gt;"",COUNTIF('Jalon + top _horaire passage'!A:A,AD1456),0)</f>
        <v>0</v>
      </c>
    </row>
    <row r="1457" spans="1:44" x14ac:dyDescent="0.3">
      <c r="A1457" s="77" t="s">
        <v>7507</v>
      </c>
      <c r="B1457" s="159">
        <v>0</v>
      </c>
      <c r="C1457" s="78" t="s">
        <v>651</v>
      </c>
      <c r="D1457" s="77" t="s">
        <v>42</v>
      </c>
      <c r="E1457" s="77" t="s">
        <v>7497</v>
      </c>
      <c r="F1457" s="77" t="s">
        <v>7619</v>
      </c>
      <c r="G1457" s="77" t="s">
        <v>12339</v>
      </c>
      <c r="H1457" s="101" t="s">
        <v>11875</v>
      </c>
      <c r="I1457" s="77" t="s">
        <v>221</v>
      </c>
      <c r="J1457" s="77" t="s">
        <v>237</v>
      </c>
      <c r="K1457" s="78" t="s">
        <v>377</v>
      </c>
      <c r="L1457" s="77" t="s">
        <v>98</v>
      </c>
      <c r="M1457" s="74" t="s">
        <v>12475</v>
      </c>
      <c r="N1457" s="74" t="s">
        <v>13</v>
      </c>
      <c r="O1457" s="159"/>
      <c r="P1457" s="77"/>
      <c r="Q1457" s="77" t="s">
        <v>372</v>
      </c>
      <c r="R1457" s="77" t="s">
        <v>7507</v>
      </c>
      <c r="S1457" s="77" t="s">
        <v>374</v>
      </c>
      <c r="T1457" s="77" t="s">
        <v>9241</v>
      </c>
      <c r="U1457" s="101" t="s">
        <v>11952</v>
      </c>
      <c r="V1457" s="74" t="s">
        <v>97</v>
      </c>
      <c r="W1457" s="100"/>
      <c r="X1457" s="99" t="s">
        <v>7500</v>
      </c>
      <c r="Y1457" s="99"/>
      <c r="Z1457" s="100"/>
      <c r="AA1457" s="99"/>
      <c r="AB1457" s="99"/>
      <c r="AC1457" s="100"/>
      <c r="AD1457" s="100" t="s">
        <v>7508</v>
      </c>
      <c r="AE1457" s="83"/>
      <c r="AF1457" s="54"/>
      <c r="AG1457" s="78" t="s">
        <v>10992</v>
      </c>
      <c r="AH1457" s="77" t="s">
        <v>354</v>
      </c>
      <c r="AI1457" s="77" t="s">
        <v>652</v>
      </c>
      <c r="AJ1457" s="77" t="s">
        <v>653</v>
      </c>
      <c r="AK1457" s="77" t="s">
        <v>654</v>
      </c>
      <c r="AL1457" s="77" t="s">
        <v>655</v>
      </c>
      <c r="AM1457" s="77" t="s">
        <v>227</v>
      </c>
      <c r="AN1457" s="77" t="s">
        <v>656</v>
      </c>
      <c r="AO1457" s="77" t="s">
        <v>657</v>
      </c>
      <c r="AP1457" s="77" t="s">
        <v>658</v>
      </c>
      <c r="AQ1457" s="77"/>
      <c r="AR1457" s="79">
        <f>COUNTIF('Jalon + top _horaire passage'!A:A,A1457)+IF(W1457&lt;&gt;"",COUNTIF('Jalon + top _horaire passage'!A:A,W1457),0)+IF(X1457&lt;&gt;"",COUNTIF('Jalon + top _horaire passage'!A:A,X1457),0)+IF(Y1457&lt;&gt;"",COUNTIF('Jalon + top _horaire passage'!A:A,Y1457),0)+IF(AA1457&lt;&gt;"",COUNTIF('Jalon + top _horaire passage'!A:A,AA1457),0)+IF(AB1457&lt;&gt;"",COUNTIF('Jalon + top _horaire passage'!A:A,AB1457),0)+IF(AD1457&lt;&gt;"",COUNTIF('Jalon + top _horaire passage'!A:A,AD1457),0)</f>
        <v>0</v>
      </c>
    </row>
    <row r="1458" spans="1:44" x14ac:dyDescent="0.3">
      <c r="A1458" s="77" t="s">
        <v>7509</v>
      </c>
      <c r="B1458" s="159">
        <v>0</v>
      </c>
      <c r="C1458" s="78" t="s">
        <v>651</v>
      </c>
      <c r="D1458" s="77" t="s">
        <v>42</v>
      </c>
      <c r="E1458" s="77" t="s">
        <v>7477</v>
      </c>
      <c r="F1458" s="77" t="s">
        <v>7619</v>
      </c>
      <c r="G1458" s="77" t="s">
        <v>12339</v>
      </c>
      <c r="H1458" s="101" t="s">
        <v>11875</v>
      </c>
      <c r="I1458" s="77" t="s">
        <v>221</v>
      </c>
      <c r="J1458" s="77" t="s">
        <v>237</v>
      </c>
      <c r="K1458" s="78" t="s">
        <v>377</v>
      </c>
      <c r="L1458" s="77" t="s">
        <v>98</v>
      </c>
      <c r="M1458" s="74" t="s">
        <v>12475</v>
      </c>
      <c r="N1458" s="74" t="s">
        <v>13</v>
      </c>
      <c r="O1458" s="159"/>
      <c r="P1458" s="77"/>
      <c r="Q1458" s="77" t="s">
        <v>372</v>
      </c>
      <c r="R1458" s="77" t="s">
        <v>7509</v>
      </c>
      <c r="S1458" s="77" t="s">
        <v>374</v>
      </c>
      <c r="T1458" s="77" t="s">
        <v>9241</v>
      </c>
      <c r="U1458" s="101" t="s">
        <v>11953</v>
      </c>
      <c r="V1458" s="74" t="s">
        <v>97</v>
      </c>
      <c r="W1458" s="100"/>
      <c r="X1458" s="99" t="s">
        <v>7480</v>
      </c>
      <c r="Y1458" s="99"/>
      <c r="Z1458" s="100"/>
      <c r="AA1458" s="99"/>
      <c r="AB1458" s="99"/>
      <c r="AC1458" s="100"/>
      <c r="AD1458" s="100" t="s">
        <v>7510</v>
      </c>
      <c r="AE1458" s="83"/>
      <c r="AF1458" s="54"/>
      <c r="AG1458" s="78" t="s">
        <v>10992</v>
      </c>
      <c r="AH1458" s="77" t="s">
        <v>354</v>
      </c>
      <c r="AI1458" s="77" t="s">
        <v>652</v>
      </c>
      <c r="AJ1458" s="77" t="s">
        <v>653</v>
      </c>
      <c r="AK1458" s="77" t="s">
        <v>654</v>
      </c>
      <c r="AL1458" s="77" t="s">
        <v>655</v>
      </c>
      <c r="AM1458" s="77" t="s">
        <v>227</v>
      </c>
      <c r="AN1458" s="77" t="s">
        <v>656</v>
      </c>
      <c r="AO1458" s="77" t="s">
        <v>657</v>
      </c>
      <c r="AP1458" s="77" t="s">
        <v>658</v>
      </c>
      <c r="AQ1458" s="77"/>
      <c r="AR1458" s="79">
        <f>COUNTIF('Jalon + top _horaire passage'!A:A,A1458)+IF(W1458&lt;&gt;"",COUNTIF('Jalon + top _horaire passage'!A:A,W1458),0)+IF(X1458&lt;&gt;"",COUNTIF('Jalon + top _horaire passage'!A:A,X1458),0)+IF(Y1458&lt;&gt;"",COUNTIF('Jalon + top _horaire passage'!A:A,Y1458),0)+IF(AA1458&lt;&gt;"",COUNTIF('Jalon + top _horaire passage'!A:A,AA1458),0)+IF(AB1458&lt;&gt;"",COUNTIF('Jalon + top _horaire passage'!A:A,AB1458),0)+IF(AD1458&lt;&gt;"",COUNTIF('Jalon + top _horaire passage'!A:A,AD1458),0)</f>
        <v>0</v>
      </c>
    </row>
    <row r="1459" spans="1:44" x14ac:dyDescent="0.3">
      <c r="A1459" s="77" t="s">
        <v>7511</v>
      </c>
      <c r="B1459" s="159">
        <v>0</v>
      </c>
      <c r="C1459" s="78" t="s">
        <v>651</v>
      </c>
      <c r="D1459" s="77" t="s">
        <v>42</v>
      </c>
      <c r="E1459" s="77" t="s">
        <v>7477</v>
      </c>
      <c r="F1459" s="77" t="s">
        <v>7619</v>
      </c>
      <c r="G1459" s="77" t="s">
        <v>12339</v>
      </c>
      <c r="H1459" s="101" t="s">
        <v>11875</v>
      </c>
      <c r="I1459" s="77" t="s">
        <v>221</v>
      </c>
      <c r="J1459" s="77" t="s">
        <v>237</v>
      </c>
      <c r="K1459" s="78" t="s">
        <v>377</v>
      </c>
      <c r="L1459" s="77" t="s">
        <v>98</v>
      </c>
      <c r="M1459" s="74" t="s">
        <v>12475</v>
      </c>
      <c r="N1459" s="74" t="s">
        <v>13</v>
      </c>
      <c r="O1459" s="159"/>
      <c r="P1459" s="77"/>
      <c r="Q1459" s="77" t="s">
        <v>372</v>
      </c>
      <c r="R1459" s="77" t="s">
        <v>7511</v>
      </c>
      <c r="S1459" s="77" t="s">
        <v>374</v>
      </c>
      <c r="T1459" s="77" t="s">
        <v>9241</v>
      </c>
      <c r="U1459" s="101" t="s">
        <v>11954</v>
      </c>
      <c r="V1459" s="74" t="s">
        <v>97</v>
      </c>
      <c r="W1459" s="100"/>
      <c r="X1459" s="99" t="s">
        <v>7480</v>
      </c>
      <c r="Y1459" s="99"/>
      <c r="Z1459" s="100"/>
      <c r="AA1459" s="99"/>
      <c r="AB1459" s="99"/>
      <c r="AC1459" s="100"/>
      <c r="AD1459" s="100" t="s">
        <v>7512</v>
      </c>
      <c r="AE1459" s="83"/>
      <c r="AF1459" s="54"/>
      <c r="AG1459" s="78" t="s">
        <v>10992</v>
      </c>
      <c r="AH1459" s="77" t="s">
        <v>354</v>
      </c>
      <c r="AI1459" s="77" t="s">
        <v>652</v>
      </c>
      <c r="AJ1459" s="77" t="s">
        <v>653</v>
      </c>
      <c r="AK1459" s="77" t="s">
        <v>654</v>
      </c>
      <c r="AL1459" s="77" t="s">
        <v>655</v>
      </c>
      <c r="AM1459" s="77" t="s">
        <v>227</v>
      </c>
      <c r="AN1459" s="77" t="s">
        <v>656</v>
      </c>
      <c r="AO1459" s="77" t="s">
        <v>657</v>
      </c>
      <c r="AP1459" s="77" t="s">
        <v>658</v>
      </c>
      <c r="AQ1459" s="77"/>
      <c r="AR1459" s="79">
        <f>COUNTIF('Jalon + top _horaire passage'!A:A,A1459)+IF(W1459&lt;&gt;"",COUNTIF('Jalon + top _horaire passage'!A:A,W1459),0)+IF(X1459&lt;&gt;"",COUNTIF('Jalon + top _horaire passage'!A:A,X1459),0)+IF(Y1459&lt;&gt;"",COUNTIF('Jalon + top _horaire passage'!A:A,Y1459),0)+IF(AA1459&lt;&gt;"",COUNTIF('Jalon + top _horaire passage'!A:A,AA1459),0)+IF(AB1459&lt;&gt;"",COUNTIF('Jalon + top _horaire passage'!A:A,AB1459),0)+IF(AD1459&lt;&gt;"",COUNTIF('Jalon + top _horaire passage'!A:A,AD1459),0)</f>
        <v>0</v>
      </c>
    </row>
    <row r="1460" spans="1:44" x14ac:dyDescent="0.3">
      <c r="A1460" s="77" t="s">
        <v>7513</v>
      </c>
      <c r="B1460" s="159">
        <v>0</v>
      </c>
      <c r="C1460" s="78" t="s">
        <v>651</v>
      </c>
      <c r="D1460" s="77" t="s">
        <v>42</v>
      </c>
      <c r="E1460" s="77" t="s">
        <v>7477</v>
      </c>
      <c r="F1460" s="77" t="s">
        <v>7619</v>
      </c>
      <c r="G1460" s="77" t="s">
        <v>12339</v>
      </c>
      <c r="H1460" s="101" t="s">
        <v>11875</v>
      </c>
      <c r="I1460" s="77" t="s">
        <v>221</v>
      </c>
      <c r="J1460" s="77" t="s">
        <v>237</v>
      </c>
      <c r="K1460" s="78" t="s">
        <v>377</v>
      </c>
      <c r="L1460" s="77" t="s">
        <v>98</v>
      </c>
      <c r="M1460" s="74" t="s">
        <v>12475</v>
      </c>
      <c r="N1460" s="74" t="s">
        <v>13</v>
      </c>
      <c r="O1460" s="159"/>
      <c r="P1460" s="77"/>
      <c r="Q1460" s="77" t="s">
        <v>372</v>
      </c>
      <c r="R1460" s="77" t="s">
        <v>7513</v>
      </c>
      <c r="S1460" s="77" t="s">
        <v>374</v>
      </c>
      <c r="T1460" s="77" t="s">
        <v>9241</v>
      </c>
      <c r="U1460" s="101" t="s">
        <v>11955</v>
      </c>
      <c r="V1460" s="74" t="s">
        <v>97</v>
      </c>
      <c r="W1460" s="100"/>
      <c r="X1460" s="99" t="s">
        <v>7480</v>
      </c>
      <c r="Y1460" s="99"/>
      <c r="Z1460" s="100"/>
      <c r="AA1460" s="99"/>
      <c r="AB1460" s="99"/>
      <c r="AC1460" s="100"/>
      <c r="AD1460" s="100" t="s">
        <v>7514</v>
      </c>
      <c r="AE1460" s="83"/>
      <c r="AF1460" s="54"/>
      <c r="AG1460" s="78" t="s">
        <v>10992</v>
      </c>
      <c r="AH1460" s="77" t="s">
        <v>354</v>
      </c>
      <c r="AI1460" s="77" t="s">
        <v>652</v>
      </c>
      <c r="AJ1460" s="77" t="s">
        <v>653</v>
      </c>
      <c r="AK1460" s="77" t="s">
        <v>654</v>
      </c>
      <c r="AL1460" s="77" t="s">
        <v>655</v>
      </c>
      <c r="AM1460" s="77" t="s">
        <v>227</v>
      </c>
      <c r="AN1460" s="77" t="s">
        <v>656</v>
      </c>
      <c r="AO1460" s="77" t="s">
        <v>657</v>
      </c>
      <c r="AP1460" s="77" t="s">
        <v>658</v>
      </c>
      <c r="AQ1460" s="77"/>
      <c r="AR1460" s="79">
        <f>COUNTIF('Jalon + top _horaire passage'!A:A,A1460)+IF(W1460&lt;&gt;"",COUNTIF('Jalon + top _horaire passage'!A:A,W1460),0)+IF(X1460&lt;&gt;"",COUNTIF('Jalon + top _horaire passage'!A:A,X1460),0)+IF(Y1460&lt;&gt;"",COUNTIF('Jalon + top _horaire passage'!A:A,Y1460),0)+IF(AA1460&lt;&gt;"",COUNTIF('Jalon + top _horaire passage'!A:A,AA1460),0)+IF(AB1460&lt;&gt;"",COUNTIF('Jalon + top _horaire passage'!A:A,AB1460),0)+IF(AD1460&lt;&gt;"",COUNTIF('Jalon + top _horaire passage'!A:A,AD1460),0)</f>
        <v>0</v>
      </c>
    </row>
    <row r="1461" spans="1:44" x14ac:dyDescent="0.3">
      <c r="A1461" s="77" t="s">
        <v>7515</v>
      </c>
      <c r="B1461" s="159">
        <v>0</v>
      </c>
      <c r="C1461" s="78" t="s">
        <v>651</v>
      </c>
      <c r="D1461" s="77" t="s">
        <v>42</v>
      </c>
      <c r="E1461" s="77" t="s">
        <v>7477</v>
      </c>
      <c r="F1461" s="77" t="s">
        <v>7619</v>
      </c>
      <c r="G1461" s="77" t="s">
        <v>12339</v>
      </c>
      <c r="H1461" s="101" t="s">
        <v>11875</v>
      </c>
      <c r="I1461" s="77" t="s">
        <v>221</v>
      </c>
      <c r="J1461" s="77" t="s">
        <v>237</v>
      </c>
      <c r="K1461" s="78" t="s">
        <v>377</v>
      </c>
      <c r="L1461" s="77" t="s">
        <v>98</v>
      </c>
      <c r="M1461" s="74" t="s">
        <v>12475</v>
      </c>
      <c r="N1461" s="74" t="s">
        <v>13</v>
      </c>
      <c r="O1461" s="159"/>
      <c r="P1461" s="77"/>
      <c r="Q1461" s="77" t="s">
        <v>372</v>
      </c>
      <c r="R1461" s="77" t="s">
        <v>7515</v>
      </c>
      <c r="S1461" s="77" t="s">
        <v>374</v>
      </c>
      <c r="T1461" s="77" t="s">
        <v>9241</v>
      </c>
      <c r="U1461" s="101" t="s">
        <v>11956</v>
      </c>
      <c r="V1461" s="74" t="s">
        <v>97</v>
      </c>
      <c r="W1461" s="100"/>
      <c r="X1461" s="99" t="s">
        <v>7480</v>
      </c>
      <c r="Y1461" s="99"/>
      <c r="Z1461" s="100"/>
      <c r="AA1461" s="99"/>
      <c r="AB1461" s="99"/>
      <c r="AC1461" s="100"/>
      <c r="AD1461" s="100" t="s">
        <v>7516</v>
      </c>
      <c r="AE1461" s="83"/>
      <c r="AF1461" s="54"/>
      <c r="AG1461" s="78" t="s">
        <v>10992</v>
      </c>
      <c r="AH1461" s="77" t="s">
        <v>354</v>
      </c>
      <c r="AI1461" s="77" t="s">
        <v>652</v>
      </c>
      <c r="AJ1461" s="77" t="s">
        <v>653</v>
      </c>
      <c r="AK1461" s="77" t="s">
        <v>654</v>
      </c>
      <c r="AL1461" s="77" t="s">
        <v>655</v>
      </c>
      <c r="AM1461" s="77" t="s">
        <v>227</v>
      </c>
      <c r="AN1461" s="77" t="s">
        <v>656</v>
      </c>
      <c r="AO1461" s="77" t="s">
        <v>657</v>
      </c>
      <c r="AP1461" s="77" t="s">
        <v>658</v>
      </c>
      <c r="AQ1461" s="77"/>
      <c r="AR1461" s="79">
        <f>COUNTIF('Jalon + top _horaire passage'!A:A,A1461)+IF(W1461&lt;&gt;"",COUNTIF('Jalon + top _horaire passage'!A:A,W1461),0)+IF(X1461&lt;&gt;"",COUNTIF('Jalon + top _horaire passage'!A:A,X1461),0)+IF(Y1461&lt;&gt;"",COUNTIF('Jalon + top _horaire passage'!A:A,Y1461),0)+IF(AA1461&lt;&gt;"",COUNTIF('Jalon + top _horaire passage'!A:A,AA1461),0)+IF(AB1461&lt;&gt;"",COUNTIF('Jalon + top _horaire passage'!A:A,AB1461),0)+IF(AD1461&lt;&gt;"",COUNTIF('Jalon + top _horaire passage'!A:A,AD1461),0)</f>
        <v>0</v>
      </c>
    </row>
    <row r="1462" spans="1:44" x14ac:dyDescent="0.3">
      <c r="A1462" s="77" t="s">
        <v>7517</v>
      </c>
      <c r="B1462" s="159">
        <v>0</v>
      </c>
      <c r="C1462" s="78" t="s">
        <v>651</v>
      </c>
      <c r="D1462" s="77" t="s">
        <v>42</v>
      </c>
      <c r="E1462" s="77" t="s">
        <v>7477</v>
      </c>
      <c r="F1462" s="77" t="s">
        <v>7619</v>
      </c>
      <c r="G1462" s="77" t="s">
        <v>12339</v>
      </c>
      <c r="H1462" s="101" t="s">
        <v>11875</v>
      </c>
      <c r="I1462" s="77" t="s">
        <v>221</v>
      </c>
      <c r="J1462" s="77" t="s">
        <v>237</v>
      </c>
      <c r="K1462" s="78" t="s">
        <v>377</v>
      </c>
      <c r="L1462" s="77" t="s">
        <v>98</v>
      </c>
      <c r="M1462" s="74" t="s">
        <v>12475</v>
      </c>
      <c r="N1462" s="74" t="s">
        <v>13</v>
      </c>
      <c r="O1462" s="159"/>
      <c r="P1462" s="77"/>
      <c r="Q1462" s="77" t="s">
        <v>372</v>
      </c>
      <c r="R1462" s="77" t="s">
        <v>7517</v>
      </c>
      <c r="S1462" s="77" t="s">
        <v>374</v>
      </c>
      <c r="T1462" s="77" t="s">
        <v>9241</v>
      </c>
      <c r="U1462" s="101" t="s">
        <v>11957</v>
      </c>
      <c r="V1462" s="74" t="s">
        <v>97</v>
      </c>
      <c r="W1462" s="100"/>
      <c r="X1462" s="99" t="s">
        <v>7480</v>
      </c>
      <c r="Y1462" s="99"/>
      <c r="Z1462" s="100"/>
      <c r="AA1462" s="99"/>
      <c r="AB1462" s="99"/>
      <c r="AC1462" s="100"/>
      <c r="AD1462" s="100" t="s">
        <v>7518</v>
      </c>
      <c r="AE1462" s="83"/>
      <c r="AF1462" s="54"/>
      <c r="AG1462" s="78" t="s">
        <v>10992</v>
      </c>
      <c r="AH1462" s="77" t="s">
        <v>354</v>
      </c>
      <c r="AI1462" s="77" t="s">
        <v>652</v>
      </c>
      <c r="AJ1462" s="77" t="s">
        <v>653</v>
      </c>
      <c r="AK1462" s="77" t="s">
        <v>654</v>
      </c>
      <c r="AL1462" s="77" t="s">
        <v>655</v>
      </c>
      <c r="AM1462" s="77" t="s">
        <v>227</v>
      </c>
      <c r="AN1462" s="77" t="s">
        <v>656</v>
      </c>
      <c r="AO1462" s="77" t="s">
        <v>657</v>
      </c>
      <c r="AP1462" s="77" t="s">
        <v>658</v>
      </c>
      <c r="AQ1462" s="77"/>
      <c r="AR1462" s="79">
        <f>COUNTIF('Jalon + top _horaire passage'!A:A,A1462)+IF(W1462&lt;&gt;"",COUNTIF('Jalon + top _horaire passage'!A:A,W1462),0)+IF(X1462&lt;&gt;"",COUNTIF('Jalon + top _horaire passage'!A:A,X1462),0)+IF(Y1462&lt;&gt;"",COUNTIF('Jalon + top _horaire passage'!A:A,Y1462),0)+IF(AA1462&lt;&gt;"",COUNTIF('Jalon + top _horaire passage'!A:A,AA1462),0)+IF(AB1462&lt;&gt;"",COUNTIF('Jalon + top _horaire passage'!A:A,AB1462),0)+IF(AD1462&lt;&gt;"",COUNTIF('Jalon + top _horaire passage'!A:A,AD1462),0)</f>
        <v>0</v>
      </c>
    </row>
    <row r="1463" spans="1:44" x14ac:dyDescent="0.3">
      <c r="A1463" s="77" t="s">
        <v>7519</v>
      </c>
      <c r="B1463" s="159">
        <v>0</v>
      </c>
      <c r="C1463" s="78" t="s">
        <v>651</v>
      </c>
      <c r="D1463" s="77" t="s">
        <v>42</v>
      </c>
      <c r="E1463" s="77" t="s">
        <v>7497</v>
      </c>
      <c r="F1463" s="77" t="s">
        <v>7619</v>
      </c>
      <c r="G1463" s="77" t="s">
        <v>12339</v>
      </c>
      <c r="H1463" s="101" t="s">
        <v>11875</v>
      </c>
      <c r="I1463" s="77" t="s">
        <v>221</v>
      </c>
      <c r="J1463" s="77" t="s">
        <v>19</v>
      </c>
      <c r="K1463" s="78" t="s">
        <v>377</v>
      </c>
      <c r="L1463" s="77" t="s">
        <v>98</v>
      </c>
      <c r="M1463" s="74" t="s">
        <v>12475</v>
      </c>
      <c r="N1463" s="74" t="s">
        <v>13</v>
      </c>
      <c r="O1463" s="159"/>
      <c r="P1463" s="77"/>
      <c r="Q1463" s="77" t="s">
        <v>372</v>
      </c>
      <c r="R1463" s="77" t="s">
        <v>7519</v>
      </c>
      <c r="S1463" s="77" t="s">
        <v>374</v>
      </c>
      <c r="T1463" s="77" t="s">
        <v>9241</v>
      </c>
      <c r="U1463" s="101" t="s">
        <v>11958</v>
      </c>
      <c r="V1463" s="74" t="s">
        <v>97</v>
      </c>
      <c r="W1463" s="100"/>
      <c r="X1463" s="99" t="s">
        <v>7500</v>
      </c>
      <c r="Y1463" s="99"/>
      <c r="Z1463" s="100"/>
      <c r="AA1463" s="99"/>
      <c r="AB1463" s="99"/>
      <c r="AC1463" s="100"/>
      <c r="AD1463" s="100" t="s">
        <v>7520</v>
      </c>
      <c r="AE1463" s="83"/>
      <c r="AF1463" s="54"/>
      <c r="AG1463" s="78" t="s">
        <v>10992</v>
      </c>
      <c r="AH1463" s="77" t="s">
        <v>354</v>
      </c>
      <c r="AI1463" s="77" t="s">
        <v>652</v>
      </c>
      <c r="AJ1463" s="77" t="s">
        <v>653</v>
      </c>
      <c r="AK1463" s="77" t="s">
        <v>654</v>
      </c>
      <c r="AL1463" s="77" t="s">
        <v>655</v>
      </c>
      <c r="AM1463" s="77" t="s">
        <v>227</v>
      </c>
      <c r="AN1463" s="77" t="s">
        <v>656</v>
      </c>
      <c r="AO1463" s="77" t="s">
        <v>657</v>
      </c>
      <c r="AP1463" s="77" t="s">
        <v>658</v>
      </c>
      <c r="AQ1463" s="77"/>
      <c r="AR1463" s="79">
        <f>COUNTIF('Jalon + top _horaire passage'!A:A,A1463)+IF(W1463&lt;&gt;"",COUNTIF('Jalon + top _horaire passage'!A:A,W1463),0)+IF(X1463&lt;&gt;"",COUNTIF('Jalon + top _horaire passage'!A:A,X1463),0)+IF(Y1463&lt;&gt;"",COUNTIF('Jalon + top _horaire passage'!A:A,Y1463),0)+IF(AA1463&lt;&gt;"",COUNTIF('Jalon + top _horaire passage'!A:A,AA1463),0)+IF(AB1463&lt;&gt;"",COUNTIF('Jalon + top _horaire passage'!A:A,AB1463),0)+IF(AD1463&lt;&gt;"",COUNTIF('Jalon + top _horaire passage'!A:A,AD1463),0)</f>
        <v>0</v>
      </c>
    </row>
    <row r="1464" spans="1:44" x14ac:dyDescent="0.3">
      <c r="A1464" s="77" t="s">
        <v>7521</v>
      </c>
      <c r="B1464" s="159">
        <v>0</v>
      </c>
      <c r="C1464" s="78" t="s">
        <v>651</v>
      </c>
      <c r="D1464" s="77" t="s">
        <v>42</v>
      </c>
      <c r="E1464" s="77" t="s">
        <v>7477</v>
      </c>
      <c r="F1464" s="77" t="s">
        <v>7619</v>
      </c>
      <c r="G1464" s="77" t="s">
        <v>12339</v>
      </c>
      <c r="H1464" s="101" t="s">
        <v>11875</v>
      </c>
      <c r="I1464" s="77" t="s">
        <v>221</v>
      </c>
      <c r="J1464" s="77" t="s">
        <v>237</v>
      </c>
      <c r="K1464" s="78" t="s">
        <v>377</v>
      </c>
      <c r="L1464" s="77" t="s">
        <v>98</v>
      </c>
      <c r="M1464" s="74" t="s">
        <v>12475</v>
      </c>
      <c r="N1464" s="74" t="s">
        <v>13</v>
      </c>
      <c r="O1464" s="159"/>
      <c r="P1464" s="77"/>
      <c r="Q1464" s="77" t="s">
        <v>372</v>
      </c>
      <c r="R1464" s="77" t="s">
        <v>7521</v>
      </c>
      <c r="S1464" s="77" t="s">
        <v>374</v>
      </c>
      <c r="T1464" s="77" t="s">
        <v>9241</v>
      </c>
      <c r="U1464" s="101" t="s">
        <v>11959</v>
      </c>
      <c r="V1464" s="74" t="s">
        <v>97</v>
      </c>
      <c r="W1464" s="100"/>
      <c r="X1464" s="99" t="s">
        <v>7480</v>
      </c>
      <c r="Y1464" s="99"/>
      <c r="Z1464" s="100"/>
      <c r="AA1464" s="99"/>
      <c r="AB1464" s="99"/>
      <c r="AC1464" s="100"/>
      <c r="AD1464" s="100" t="s">
        <v>7522</v>
      </c>
      <c r="AE1464" s="83"/>
      <c r="AF1464" s="54"/>
      <c r="AG1464" s="78" t="s">
        <v>10992</v>
      </c>
      <c r="AH1464" s="77" t="s">
        <v>354</v>
      </c>
      <c r="AI1464" s="77" t="s">
        <v>652</v>
      </c>
      <c r="AJ1464" s="77" t="s">
        <v>653</v>
      </c>
      <c r="AK1464" s="77" t="s">
        <v>654</v>
      </c>
      <c r="AL1464" s="77" t="s">
        <v>655</v>
      </c>
      <c r="AM1464" s="77" t="s">
        <v>227</v>
      </c>
      <c r="AN1464" s="77" t="s">
        <v>656</v>
      </c>
      <c r="AO1464" s="77" t="s">
        <v>657</v>
      </c>
      <c r="AP1464" s="77" t="s">
        <v>658</v>
      </c>
      <c r="AQ1464" s="77"/>
      <c r="AR1464" s="79">
        <f>COUNTIF('Jalon + top _horaire passage'!A:A,A1464)+IF(W1464&lt;&gt;"",COUNTIF('Jalon + top _horaire passage'!A:A,W1464),0)+IF(X1464&lt;&gt;"",COUNTIF('Jalon + top _horaire passage'!A:A,X1464),0)+IF(Y1464&lt;&gt;"",COUNTIF('Jalon + top _horaire passage'!A:A,Y1464),0)+IF(AA1464&lt;&gt;"",COUNTIF('Jalon + top _horaire passage'!A:A,AA1464),0)+IF(AB1464&lt;&gt;"",COUNTIF('Jalon + top _horaire passage'!A:A,AB1464),0)+IF(AD1464&lt;&gt;"",COUNTIF('Jalon + top _horaire passage'!A:A,AD1464),0)</f>
        <v>0</v>
      </c>
    </row>
    <row r="1465" spans="1:44" x14ac:dyDescent="0.3">
      <c r="A1465" s="77" t="s">
        <v>7523</v>
      </c>
      <c r="B1465" s="159">
        <v>0</v>
      </c>
      <c r="C1465" s="78" t="s">
        <v>651</v>
      </c>
      <c r="D1465" s="77" t="s">
        <v>42</v>
      </c>
      <c r="E1465" s="77" t="s">
        <v>7477</v>
      </c>
      <c r="F1465" s="77" t="s">
        <v>7619</v>
      </c>
      <c r="G1465" s="77" t="s">
        <v>12339</v>
      </c>
      <c r="H1465" s="101" t="s">
        <v>11875</v>
      </c>
      <c r="I1465" s="77" t="s">
        <v>221</v>
      </c>
      <c r="J1465" s="77" t="s">
        <v>237</v>
      </c>
      <c r="K1465" s="78" t="s">
        <v>377</v>
      </c>
      <c r="L1465" s="77" t="s">
        <v>98</v>
      </c>
      <c r="M1465" s="74" t="s">
        <v>12475</v>
      </c>
      <c r="N1465" s="74" t="s">
        <v>13</v>
      </c>
      <c r="O1465" s="159"/>
      <c r="P1465" s="77"/>
      <c r="Q1465" s="77" t="s">
        <v>372</v>
      </c>
      <c r="R1465" s="77" t="s">
        <v>7523</v>
      </c>
      <c r="S1465" s="77" t="s">
        <v>374</v>
      </c>
      <c r="T1465" s="77" t="s">
        <v>9241</v>
      </c>
      <c r="U1465" s="101" t="s">
        <v>11960</v>
      </c>
      <c r="V1465" s="74" t="s">
        <v>97</v>
      </c>
      <c r="W1465" s="100"/>
      <c r="X1465" s="99" t="s">
        <v>7480</v>
      </c>
      <c r="Y1465" s="99"/>
      <c r="Z1465" s="100"/>
      <c r="AA1465" s="99"/>
      <c r="AB1465" s="99"/>
      <c r="AC1465" s="100"/>
      <c r="AD1465" s="100" t="s">
        <v>7524</v>
      </c>
      <c r="AE1465" s="83"/>
      <c r="AF1465" s="54"/>
      <c r="AG1465" s="78" t="s">
        <v>10992</v>
      </c>
      <c r="AH1465" s="77" t="s">
        <v>354</v>
      </c>
      <c r="AI1465" s="77" t="s">
        <v>652</v>
      </c>
      <c r="AJ1465" s="77" t="s">
        <v>653</v>
      </c>
      <c r="AK1465" s="77" t="s">
        <v>654</v>
      </c>
      <c r="AL1465" s="77" t="s">
        <v>655</v>
      </c>
      <c r="AM1465" s="77" t="s">
        <v>227</v>
      </c>
      <c r="AN1465" s="77" t="s">
        <v>656</v>
      </c>
      <c r="AO1465" s="77" t="s">
        <v>657</v>
      </c>
      <c r="AP1465" s="77" t="s">
        <v>658</v>
      </c>
      <c r="AQ1465" s="77"/>
      <c r="AR1465" s="79">
        <f>COUNTIF('Jalon + top _horaire passage'!A:A,A1465)+IF(W1465&lt;&gt;"",COUNTIF('Jalon + top _horaire passage'!A:A,W1465),0)+IF(X1465&lt;&gt;"",COUNTIF('Jalon + top _horaire passage'!A:A,X1465),0)+IF(Y1465&lt;&gt;"",COUNTIF('Jalon + top _horaire passage'!A:A,Y1465),0)+IF(AA1465&lt;&gt;"",COUNTIF('Jalon + top _horaire passage'!A:A,AA1465),0)+IF(AB1465&lt;&gt;"",COUNTIF('Jalon + top _horaire passage'!A:A,AB1465),0)+IF(AD1465&lt;&gt;"",COUNTIF('Jalon + top _horaire passage'!A:A,AD1465),0)</f>
        <v>0</v>
      </c>
    </row>
    <row r="1466" spans="1:44" x14ac:dyDescent="0.3">
      <c r="A1466" s="77" t="s">
        <v>7525</v>
      </c>
      <c r="B1466" s="159">
        <v>0</v>
      </c>
      <c r="C1466" s="78" t="s">
        <v>651</v>
      </c>
      <c r="D1466" s="77" t="s">
        <v>42</v>
      </c>
      <c r="E1466" s="77" t="s">
        <v>7477</v>
      </c>
      <c r="F1466" s="77" t="s">
        <v>7619</v>
      </c>
      <c r="G1466" s="77" t="s">
        <v>12339</v>
      </c>
      <c r="H1466" s="101" t="s">
        <v>11875</v>
      </c>
      <c r="I1466" s="77" t="s">
        <v>221</v>
      </c>
      <c r="J1466" s="77" t="s">
        <v>237</v>
      </c>
      <c r="K1466" s="78" t="s">
        <v>377</v>
      </c>
      <c r="L1466" s="77" t="s">
        <v>98</v>
      </c>
      <c r="M1466" s="74" t="s">
        <v>12475</v>
      </c>
      <c r="N1466" s="74" t="s">
        <v>13</v>
      </c>
      <c r="O1466" s="159"/>
      <c r="P1466" s="77"/>
      <c r="Q1466" s="77" t="s">
        <v>372</v>
      </c>
      <c r="R1466" s="77" t="s">
        <v>7525</v>
      </c>
      <c r="S1466" s="77" t="s">
        <v>374</v>
      </c>
      <c r="T1466" s="77" t="s">
        <v>9241</v>
      </c>
      <c r="U1466" s="101" t="s">
        <v>11961</v>
      </c>
      <c r="V1466" s="74" t="s">
        <v>97</v>
      </c>
      <c r="W1466" s="100"/>
      <c r="X1466" s="99" t="s">
        <v>7480</v>
      </c>
      <c r="Y1466" s="99"/>
      <c r="Z1466" s="100"/>
      <c r="AA1466" s="99"/>
      <c r="AB1466" s="99"/>
      <c r="AC1466" s="100"/>
      <c r="AD1466" s="100" t="s">
        <v>7526</v>
      </c>
      <c r="AE1466" s="83"/>
      <c r="AF1466" s="54"/>
      <c r="AG1466" s="78" t="s">
        <v>10992</v>
      </c>
      <c r="AH1466" s="77" t="s">
        <v>354</v>
      </c>
      <c r="AI1466" s="77" t="s">
        <v>652</v>
      </c>
      <c r="AJ1466" s="77" t="s">
        <v>653</v>
      </c>
      <c r="AK1466" s="77" t="s">
        <v>654</v>
      </c>
      <c r="AL1466" s="77" t="s">
        <v>655</v>
      </c>
      <c r="AM1466" s="77" t="s">
        <v>227</v>
      </c>
      <c r="AN1466" s="77" t="s">
        <v>656</v>
      </c>
      <c r="AO1466" s="77" t="s">
        <v>657</v>
      </c>
      <c r="AP1466" s="77" t="s">
        <v>658</v>
      </c>
      <c r="AQ1466" s="77"/>
      <c r="AR1466" s="79">
        <f>COUNTIF('Jalon + top _horaire passage'!A:A,A1466)+IF(W1466&lt;&gt;"",COUNTIF('Jalon + top _horaire passage'!A:A,W1466),0)+IF(X1466&lt;&gt;"",COUNTIF('Jalon + top _horaire passage'!A:A,X1466),0)+IF(Y1466&lt;&gt;"",COUNTIF('Jalon + top _horaire passage'!A:A,Y1466),0)+IF(AA1466&lt;&gt;"",COUNTIF('Jalon + top _horaire passage'!A:A,AA1466),0)+IF(AB1466&lt;&gt;"",COUNTIF('Jalon + top _horaire passage'!A:A,AB1466),0)+IF(AD1466&lt;&gt;"",COUNTIF('Jalon + top _horaire passage'!A:A,AD1466),0)</f>
        <v>0</v>
      </c>
    </row>
    <row r="1467" spans="1:44" x14ac:dyDescent="0.3">
      <c r="A1467" s="77" t="s">
        <v>7527</v>
      </c>
      <c r="B1467" s="159">
        <v>0</v>
      </c>
      <c r="C1467" s="78" t="s">
        <v>651</v>
      </c>
      <c r="D1467" s="77" t="s">
        <v>42</v>
      </c>
      <c r="E1467" s="77" t="s">
        <v>7477</v>
      </c>
      <c r="F1467" s="77" t="s">
        <v>7619</v>
      </c>
      <c r="G1467" s="77" t="s">
        <v>12339</v>
      </c>
      <c r="H1467" s="101" t="s">
        <v>11875</v>
      </c>
      <c r="I1467" s="77" t="s">
        <v>221</v>
      </c>
      <c r="J1467" s="77" t="s">
        <v>237</v>
      </c>
      <c r="K1467" s="78" t="s">
        <v>377</v>
      </c>
      <c r="L1467" s="77" t="s">
        <v>98</v>
      </c>
      <c r="M1467" s="74" t="s">
        <v>12475</v>
      </c>
      <c r="N1467" s="74" t="s">
        <v>13</v>
      </c>
      <c r="O1467" s="159"/>
      <c r="P1467" s="77"/>
      <c r="Q1467" s="77" t="s">
        <v>372</v>
      </c>
      <c r="R1467" s="77" t="s">
        <v>7527</v>
      </c>
      <c r="S1467" s="77" t="s">
        <v>374</v>
      </c>
      <c r="T1467" s="77" t="s">
        <v>9241</v>
      </c>
      <c r="U1467" s="101" t="s">
        <v>11962</v>
      </c>
      <c r="V1467" s="74" t="s">
        <v>97</v>
      </c>
      <c r="W1467" s="100"/>
      <c r="X1467" s="99" t="s">
        <v>7480</v>
      </c>
      <c r="Y1467" s="99"/>
      <c r="Z1467" s="100"/>
      <c r="AA1467" s="99"/>
      <c r="AB1467" s="99"/>
      <c r="AC1467" s="100"/>
      <c r="AD1467" s="100" t="s">
        <v>7528</v>
      </c>
      <c r="AE1467" s="83"/>
      <c r="AF1467" s="54"/>
      <c r="AG1467" s="78" t="s">
        <v>10992</v>
      </c>
      <c r="AH1467" s="77" t="s">
        <v>354</v>
      </c>
      <c r="AI1467" s="77" t="s">
        <v>652</v>
      </c>
      <c r="AJ1467" s="77" t="s">
        <v>653</v>
      </c>
      <c r="AK1467" s="77" t="s">
        <v>654</v>
      </c>
      <c r="AL1467" s="77" t="s">
        <v>655</v>
      </c>
      <c r="AM1467" s="77" t="s">
        <v>227</v>
      </c>
      <c r="AN1467" s="77" t="s">
        <v>656</v>
      </c>
      <c r="AO1467" s="77" t="s">
        <v>657</v>
      </c>
      <c r="AP1467" s="77" t="s">
        <v>658</v>
      </c>
      <c r="AQ1467" s="77"/>
      <c r="AR1467" s="79">
        <f>COUNTIF('Jalon + top _horaire passage'!A:A,A1467)+IF(W1467&lt;&gt;"",COUNTIF('Jalon + top _horaire passage'!A:A,W1467),0)+IF(X1467&lt;&gt;"",COUNTIF('Jalon + top _horaire passage'!A:A,X1467),0)+IF(Y1467&lt;&gt;"",COUNTIF('Jalon + top _horaire passage'!A:A,Y1467),0)+IF(AA1467&lt;&gt;"",COUNTIF('Jalon + top _horaire passage'!A:A,AA1467),0)+IF(AB1467&lt;&gt;"",COUNTIF('Jalon + top _horaire passage'!A:A,AB1467),0)+IF(AD1467&lt;&gt;"",COUNTIF('Jalon + top _horaire passage'!A:A,AD1467),0)</f>
        <v>0</v>
      </c>
    </row>
    <row r="1468" spans="1:44" x14ac:dyDescent="0.3">
      <c r="A1468" s="77" t="s">
        <v>7529</v>
      </c>
      <c r="B1468" s="159">
        <v>0</v>
      </c>
      <c r="C1468" s="78" t="s">
        <v>651</v>
      </c>
      <c r="D1468" s="77" t="s">
        <v>42</v>
      </c>
      <c r="E1468" s="77" t="s">
        <v>7477</v>
      </c>
      <c r="F1468" s="77" t="s">
        <v>7619</v>
      </c>
      <c r="G1468" s="77" t="s">
        <v>12339</v>
      </c>
      <c r="H1468" s="101" t="s">
        <v>11875</v>
      </c>
      <c r="I1468" s="77" t="s">
        <v>221</v>
      </c>
      <c r="J1468" s="77" t="s">
        <v>237</v>
      </c>
      <c r="K1468" s="78" t="s">
        <v>377</v>
      </c>
      <c r="L1468" s="77" t="s">
        <v>98</v>
      </c>
      <c r="M1468" s="74" t="s">
        <v>12475</v>
      </c>
      <c r="N1468" s="74" t="s">
        <v>13</v>
      </c>
      <c r="O1468" s="159"/>
      <c r="P1468" s="77"/>
      <c r="Q1468" s="77" t="s">
        <v>372</v>
      </c>
      <c r="R1468" s="77" t="s">
        <v>7529</v>
      </c>
      <c r="S1468" s="77" t="s">
        <v>374</v>
      </c>
      <c r="T1468" s="77" t="s">
        <v>9241</v>
      </c>
      <c r="U1468" s="101" t="s">
        <v>11963</v>
      </c>
      <c r="V1468" s="74" t="s">
        <v>97</v>
      </c>
      <c r="W1468" s="100"/>
      <c r="X1468" s="99" t="s">
        <v>7480</v>
      </c>
      <c r="Y1468" s="99"/>
      <c r="Z1468" s="100"/>
      <c r="AA1468" s="99"/>
      <c r="AB1468" s="99"/>
      <c r="AC1468" s="100"/>
      <c r="AD1468" s="100" t="s">
        <v>7530</v>
      </c>
      <c r="AE1468" s="83"/>
      <c r="AF1468" s="54"/>
      <c r="AG1468" s="78" t="s">
        <v>10992</v>
      </c>
      <c r="AH1468" s="77" t="s">
        <v>354</v>
      </c>
      <c r="AI1468" s="77" t="s">
        <v>652</v>
      </c>
      <c r="AJ1468" s="77" t="s">
        <v>653</v>
      </c>
      <c r="AK1468" s="77" t="s">
        <v>654</v>
      </c>
      <c r="AL1468" s="77" t="s">
        <v>655</v>
      </c>
      <c r="AM1468" s="77" t="s">
        <v>227</v>
      </c>
      <c r="AN1468" s="77" t="s">
        <v>656</v>
      </c>
      <c r="AO1468" s="77" t="s">
        <v>657</v>
      </c>
      <c r="AP1468" s="77" t="s">
        <v>658</v>
      </c>
      <c r="AQ1468" s="77"/>
      <c r="AR1468" s="79">
        <f>COUNTIF('Jalon + top _horaire passage'!A:A,A1468)+IF(W1468&lt;&gt;"",COUNTIF('Jalon + top _horaire passage'!A:A,W1468),0)+IF(X1468&lt;&gt;"",COUNTIF('Jalon + top _horaire passage'!A:A,X1468),0)+IF(Y1468&lt;&gt;"",COUNTIF('Jalon + top _horaire passage'!A:A,Y1468),0)+IF(AA1468&lt;&gt;"",COUNTIF('Jalon + top _horaire passage'!A:A,AA1468),0)+IF(AB1468&lt;&gt;"",COUNTIF('Jalon + top _horaire passage'!A:A,AB1468),0)+IF(AD1468&lt;&gt;"",COUNTIF('Jalon + top _horaire passage'!A:A,AD1468),0)</f>
        <v>0</v>
      </c>
    </row>
    <row r="1469" spans="1:44" x14ac:dyDescent="0.3">
      <c r="A1469" s="77" t="s">
        <v>7531</v>
      </c>
      <c r="B1469" s="159">
        <v>0</v>
      </c>
      <c r="C1469" s="78" t="s">
        <v>651</v>
      </c>
      <c r="D1469" s="77" t="s">
        <v>42</v>
      </c>
      <c r="E1469" s="77" t="s">
        <v>7477</v>
      </c>
      <c r="F1469" s="77" t="s">
        <v>7619</v>
      </c>
      <c r="G1469" s="77" t="s">
        <v>12339</v>
      </c>
      <c r="H1469" s="101" t="s">
        <v>11875</v>
      </c>
      <c r="I1469" s="77" t="s">
        <v>221</v>
      </c>
      <c r="J1469" s="77" t="s">
        <v>237</v>
      </c>
      <c r="K1469" s="78" t="s">
        <v>377</v>
      </c>
      <c r="L1469" s="77" t="s">
        <v>98</v>
      </c>
      <c r="M1469" s="74" t="s">
        <v>12475</v>
      </c>
      <c r="N1469" s="74" t="s">
        <v>13</v>
      </c>
      <c r="O1469" s="159"/>
      <c r="P1469" s="77"/>
      <c r="Q1469" s="77" t="s">
        <v>372</v>
      </c>
      <c r="R1469" s="77" t="s">
        <v>7531</v>
      </c>
      <c r="S1469" s="77" t="s">
        <v>374</v>
      </c>
      <c r="T1469" s="77" t="s">
        <v>9241</v>
      </c>
      <c r="U1469" s="101" t="s">
        <v>11964</v>
      </c>
      <c r="V1469" s="74" t="s">
        <v>97</v>
      </c>
      <c r="W1469" s="100"/>
      <c r="X1469" s="99" t="s">
        <v>7480</v>
      </c>
      <c r="Y1469" s="99"/>
      <c r="Z1469" s="100"/>
      <c r="AA1469" s="99"/>
      <c r="AB1469" s="99"/>
      <c r="AC1469" s="100"/>
      <c r="AD1469" s="100" t="s">
        <v>7532</v>
      </c>
      <c r="AE1469" s="83"/>
      <c r="AF1469" s="54"/>
      <c r="AG1469" s="78" t="s">
        <v>10992</v>
      </c>
      <c r="AH1469" s="77" t="s">
        <v>354</v>
      </c>
      <c r="AI1469" s="77" t="s">
        <v>652</v>
      </c>
      <c r="AJ1469" s="77" t="s">
        <v>653</v>
      </c>
      <c r="AK1469" s="77" t="s">
        <v>654</v>
      </c>
      <c r="AL1469" s="77" t="s">
        <v>655</v>
      </c>
      <c r="AM1469" s="77" t="s">
        <v>227</v>
      </c>
      <c r="AN1469" s="77" t="s">
        <v>656</v>
      </c>
      <c r="AO1469" s="77" t="s">
        <v>657</v>
      </c>
      <c r="AP1469" s="77" t="s">
        <v>658</v>
      </c>
      <c r="AQ1469" s="77"/>
      <c r="AR1469" s="79">
        <f>COUNTIF('Jalon + top _horaire passage'!A:A,A1469)+IF(W1469&lt;&gt;"",COUNTIF('Jalon + top _horaire passage'!A:A,W1469),0)+IF(X1469&lt;&gt;"",COUNTIF('Jalon + top _horaire passage'!A:A,X1469),0)+IF(Y1469&lt;&gt;"",COUNTIF('Jalon + top _horaire passage'!A:A,Y1469),0)+IF(AA1469&lt;&gt;"",COUNTIF('Jalon + top _horaire passage'!A:A,AA1469),0)+IF(AB1469&lt;&gt;"",COUNTIF('Jalon + top _horaire passage'!A:A,AB1469),0)+IF(AD1469&lt;&gt;"",COUNTIF('Jalon + top _horaire passage'!A:A,AD1469),0)</f>
        <v>0</v>
      </c>
    </row>
    <row r="1470" spans="1:44" x14ac:dyDescent="0.3">
      <c r="A1470" s="77" t="s">
        <v>7533</v>
      </c>
      <c r="B1470" s="159" t="s">
        <v>7535</v>
      </c>
      <c r="C1470" s="78" t="s">
        <v>16</v>
      </c>
      <c r="D1470" s="77" t="s">
        <v>5204</v>
      </c>
      <c r="E1470" s="77" t="s">
        <v>7533</v>
      </c>
      <c r="F1470" s="77" t="s">
        <v>12429</v>
      </c>
      <c r="G1470" s="77" t="s">
        <v>7534</v>
      </c>
      <c r="H1470" s="77" t="s">
        <v>44</v>
      </c>
      <c r="I1470" s="77" t="s">
        <v>17</v>
      </c>
      <c r="J1470" s="77" t="s">
        <v>237</v>
      </c>
      <c r="K1470" s="78" t="s">
        <v>18</v>
      </c>
      <c r="L1470" s="77" t="s">
        <v>98</v>
      </c>
      <c r="M1470" s="74" t="s">
        <v>12473</v>
      </c>
      <c r="N1470" s="74" t="s">
        <v>10986</v>
      </c>
      <c r="O1470" s="159"/>
      <c r="P1470" s="77"/>
      <c r="Q1470" s="77" t="s">
        <v>30</v>
      </c>
      <c r="R1470" s="77" t="s">
        <v>7533</v>
      </c>
      <c r="S1470" s="77"/>
      <c r="T1470" s="77"/>
      <c r="U1470" s="77" t="s">
        <v>11592</v>
      </c>
      <c r="V1470" s="74" t="s">
        <v>97</v>
      </c>
      <c r="W1470" s="100"/>
      <c r="X1470" s="99"/>
      <c r="Y1470" s="99"/>
      <c r="Z1470" s="100"/>
      <c r="AA1470" s="99" t="s">
        <v>7538</v>
      </c>
      <c r="AB1470" s="99"/>
      <c r="AC1470" s="100" t="s">
        <v>7536</v>
      </c>
      <c r="AD1470" s="100" t="s">
        <v>7537</v>
      </c>
      <c r="AE1470" s="83"/>
      <c r="AF1470" s="54"/>
      <c r="AG1470" s="78" t="s">
        <v>10997</v>
      </c>
      <c r="AH1470" s="77" t="s">
        <v>20</v>
      </c>
      <c r="AI1470" s="77" t="s">
        <v>21</v>
      </c>
      <c r="AJ1470" s="77" t="s">
        <v>22</v>
      </c>
      <c r="AK1470" s="77" t="s">
        <v>23</v>
      </c>
      <c r="AL1470" s="77" t="s">
        <v>24</v>
      </c>
      <c r="AM1470" s="77" t="s">
        <v>25</v>
      </c>
      <c r="AN1470" s="77" t="s">
        <v>26</v>
      </c>
      <c r="AO1470" s="77" t="s">
        <v>785</v>
      </c>
      <c r="AP1470" s="77" t="s">
        <v>786</v>
      </c>
      <c r="AQ1470" s="77"/>
      <c r="AR1470" s="79">
        <f>COUNTIF('Jalon + top _horaire passage'!A:A,A1470)+IF(W1470&lt;&gt;"",COUNTIF('Jalon + top _horaire passage'!A:A,W1470),0)+IF(X1470&lt;&gt;"",COUNTIF('Jalon + top _horaire passage'!A:A,X1470),0)+IF(Y1470&lt;&gt;"",COUNTIF('Jalon + top _horaire passage'!A:A,Y1470),0)+IF(AA1470&lt;&gt;"",COUNTIF('Jalon + top _horaire passage'!A:A,AA1470),0)+IF(AB1470&lt;&gt;"",COUNTIF('Jalon + top _horaire passage'!A:A,AB1470),0)+IF(AD1470&lt;&gt;"",COUNTIF('Jalon + top _horaire passage'!A:A,AD1470),0)</f>
        <v>0</v>
      </c>
    </row>
    <row r="1471" spans="1:44" x14ac:dyDescent="0.3">
      <c r="A1471" s="77" t="s">
        <v>7539</v>
      </c>
      <c r="B1471" s="159" t="s">
        <v>7540</v>
      </c>
      <c r="C1471" s="78" t="s">
        <v>353</v>
      </c>
      <c r="D1471" s="77" t="s">
        <v>42</v>
      </c>
      <c r="E1471" s="77" t="s">
        <v>7539</v>
      </c>
      <c r="F1471" s="77" t="s">
        <v>12342</v>
      </c>
      <c r="G1471" s="77" t="s">
        <v>12343</v>
      </c>
      <c r="H1471" s="77" t="s">
        <v>44</v>
      </c>
      <c r="I1471" s="77" t="s">
        <v>166</v>
      </c>
      <c r="J1471" s="77" t="s">
        <v>19</v>
      </c>
      <c r="K1471" s="78" t="s">
        <v>34</v>
      </c>
      <c r="L1471" s="77" t="s">
        <v>98</v>
      </c>
      <c r="M1471" s="74" t="s">
        <v>12474</v>
      </c>
      <c r="N1471" s="74" t="s">
        <v>12032</v>
      </c>
      <c r="O1471" s="159"/>
      <c r="P1471" s="77" t="s">
        <v>7541</v>
      </c>
      <c r="Q1471" s="77" t="s">
        <v>30</v>
      </c>
      <c r="R1471" s="77" t="s">
        <v>7539</v>
      </c>
      <c r="S1471" s="77"/>
      <c r="T1471" s="77"/>
      <c r="U1471" s="77" t="s">
        <v>11743</v>
      </c>
      <c r="V1471" s="74" t="s">
        <v>97</v>
      </c>
      <c r="W1471" s="100"/>
      <c r="X1471" s="99"/>
      <c r="Y1471" s="99"/>
      <c r="Z1471" s="100"/>
      <c r="AA1471" s="99" t="s">
        <v>7545</v>
      </c>
      <c r="AB1471" s="99"/>
      <c r="AC1471" s="100" t="s">
        <v>7543</v>
      </c>
      <c r="AD1471" s="100" t="s">
        <v>7544</v>
      </c>
      <c r="AE1471" s="83"/>
      <c r="AF1471" s="54"/>
      <c r="AG1471" s="78" t="s">
        <v>10997</v>
      </c>
      <c r="AH1471" s="77" t="s">
        <v>354</v>
      </c>
      <c r="AI1471" s="77" t="s">
        <v>355</v>
      </c>
      <c r="AJ1471" s="77" t="s">
        <v>356</v>
      </c>
      <c r="AK1471" s="77" t="s">
        <v>357</v>
      </c>
      <c r="AL1471" s="77" t="s">
        <v>358</v>
      </c>
      <c r="AM1471" s="77" t="s">
        <v>170</v>
      </c>
      <c r="AN1471" s="77" t="s">
        <v>359</v>
      </c>
      <c r="AO1471" s="77" t="s">
        <v>360</v>
      </c>
      <c r="AP1471" s="77" t="s">
        <v>360</v>
      </c>
      <c r="AQ1471" s="77"/>
      <c r="AR1471" s="79">
        <f>COUNTIF('Jalon + top _horaire passage'!A:A,A1471)+IF(W1471&lt;&gt;"",COUNTIF('Jalon + top _horaire passage'!A:A,W1471),0)+IF(X1471&lt;&gt;"",COUNTIF('Jalon + top _horaire passage'!A:A,X1471),0)+IF(Y1471&lt;&gt;"",COUNTIF('Jalon + top _horaire passage'!A:A,Y1471),0)+IF(AA1471&lt;&gt;"",COUNTIF('Jalon + top _horaire passage'!A:A,AA1471),0)+IF(AB1471&lt;&gt;"",COUNTIF('Jalon + top _horaire passage'!A:A,AB1471),0)+IF(AD1471&lt;&gt;"",COUNTIF('Jalon + top _horaire passage'!A:A,AD1471),0)</f>
        <v>0</v>
      </c>
    </row>
    <row r="1472" spans="1:44" x14ac:dyDescent="0.3">
      <c r="A1472" s="77" t="s">
        <v>7546</v>
      </c>
      <c r="B1472" s="159" t="s">
        <v>7547</v>
      </c>
      <c r="C1472" s="78" t="s">
        <v>353</v>
      </c>
      <c r="D1472" s="77" t="s">
        <v>42</v>
      </c>
      <c r="E1472" s="77" t="s">
        <v>7546</v>
      </c>
      <c r="F1472" s="77" t="s">
        <v>12342</v>
      </c>
      <c r="G1472" s="77" t="s">
        <v>12343</v>
      </c>
      <c r="H1472" s="77" t="s">
        <v>44</v>
      </c>
      <c r="I1472" s="77" t="s">
        <v>166</v>
      </c>
      <c r="J1472" s="77" t="s">
        <v>571</v>
      </c>
      <c r="K1472" s="78" t="s">
        <v>34</v>
      </c>
      <c r="L1472" s="77" t="s">
        <v>98</v>
      </c>
      <c r="M1472" s="74" t="s">
        <v>12474</v>
      </c>
      <c r="N1472" s="74" t="s">
        <v>13</v>
      </c>
      <c r="O1472" s="159"/>
      <c r="P1472" s="77" t="s">
        <v>7548</v>
      </c>
      <c r="Q1472" s="77" t="s">
        <v>35</v>
      </c>
      <c r="R1472" s="77" t="s">
        <v>7546</v>
      </c>
      <c r="S1472" s="77"/>
      <c r="T1472" s="77" t="s">
        <v>9241</v>
      </c>
      <c r="U1472" s="77" t="s">
        <v>9241</v>
      </c>
      <c r="V1472" s="74" t="s">
        <v>216</v>
      </c>
      <c r="W1472" s="100"/>
      <c r="X1472" s="99"/>
      <c r="Y1472" s="99"/>
      <c r="Z1472" s="100"/>
      <c r="AA1472" s="99"/>
      <c r="AB1472" s="99"/>
      <c r="AC1472" s="100" t="s">
        <v>7546</v>
      </c>
      <c r="AD1472" s="100" t="s">
        <v>7549</v>
      </c>
      <c r="AE1472" s="83"/>
      <c r="AF1472" s="54"/>
      <c r="AG1472" s="78" t="s">
        <v>12307</v>
      </c>
      <c r="AH1472" s="77" t="s">
        <v>354</v>
      </c>
      <c r="AI1472" s="77" t="s">
        <v>355</v>
      </c>
      <c r="AJ1472" s="77" t="s">
        <v>356</v>
      </c>
      <c r="AK1472" s="77" t="s">
        <v>357</v>
      </c>
      <c r="AL1472" s="77" t="s">
        <v>358</v>
      </c>
      <c r="AM1472" s="77" t="s">
        <v>170</v>
      </c>
      <c r="AN1472" s="77" t="s">
        <v>359</v>
      </c>
      <c r="AO1472" s="77" t="s">
        <v>360</v>
      </c>
      <c r="AP1472" s="77" t="s">
        <v>360</v>
      </c>
      <c r="AQ1472" s="77"/>
      <c r="AR1472" s="79">
        <f>COUNTIF('Jalon + top _horaire passage'!A:A,A1472)+IF(W1472&lt;&gt;"",COUNTIF('Jalon + top _horaire passage'!A:A,W1472),0)+IF(X1472&lt;&gt;"",COUNTIF('Jalon + top _horaire passage'!A:A,X1472),0)+IF(Y1472&lt;&gt;"",COUNTIF('Jalon + top _horaire passage'!A:A,Y1472),0)+IF(AA1472&lt;&gt;"",COUNTIF('Jalon + top _horaire passage'!A:A,AA1472),0)+IF(AB1472&lt;&gt;"",COUNTIF('Jalon + top _horaire passage'!A:A,AB1472),0)+IF(AD1472&lt;&gt;"",COUNTIF('Jalon + top _horaire passage'!A:A,AD1472),0)</f>
        <v>0</v>
      </c>
    </row>
    <row r="1473" spans="1:44" x14ac:dyDescent="0.3">
      <c r="A1473" s="77" t="s">
        <v>7550</v>
      </c>
      <c r="B1473" s="159" t="s">
        <v>7551</v>
      </c>
      <c r="C1473" s="78" t="s">
        <v>353</v>
      </c>
      <c r="D1473" s="77" t="s">
        <v>721</v>
      </c>
      <c r="E1473" s="77" t="s">
        <v>7550</v>
      </c>
      <c r="F1473" s="77" t="s">
        <v>12342</v>
      </c>
      <c r="G1473" s="77" t="s">
        <v>12343</v>
      </c>
      <c r="H1473" s="77" t="s">
        <v>44</v>
      </c>
      <c r="I1473" s="77" t="s">
        <v>166</v>
      </c>
      <c r="J1473" s="77" t="s">
        <v>19</v>
      </c>
      <c r="K1473" s="78" t="s">
        <v>18</v>
      </c>
      <c r="L1473" s="77" t="s">
        <v>98</v>
      </c>
      <c r="M1473" s="74" t="s">
        <v>12474</v>
      </c>
      <c r="N1473" s="74" t="s">
        <v>10986</v>
      </c>
      <c r="O1473" s="159"/>
      <c r="P1473" s="77"/>
      <c r="Q1473" s="77" t="s">
        <v>30</v>
      </c>
      <c r="R1473" s="77" t="s">
        <v>7550</v>
      </c>
      <c r="S1473" s="77"/>
      <c r="T1473" s="77"/>
      <c r="U1473" s="77" t="s">
        <v>11744</v>
      </c>
      <c r="V1473" s="74" t="s">
        <v>97</v>
      </c>
      <c r="W1473" s="100"/>
      <c r="X1473" s="99"/>
      <c r="Y1473" s="99"/>
      <c r="Z1473" s="100"/>
      <c r="AA1473" s="99" t="s">
        <v>7554</v>
      </c>
      <c r="AB1473" s="99"/>
      <c r="AC1473" s="100" t="s">
        <v>7552</v>
      </c>
      <c r="AD1473" s="100" t="s">
        <v>7553</v>
      </c>
      <c r="AE1473" s="83"/>
      <c r="AF1473" s="54"/>
      <c r="AG1473" s="78" t="s">
        <v>10997</v>
      </c>
      <c r="AH1473" s="77" t="s">
        <v>354</v>
      </c>
      <c r="AI1473" s="77" t="s">
        <v>355</v>
      </c>
      <c r="AJ1473" s="77" t="s">
        <v>356</v>
      </c>
      <c r="AK1473" s="77" t="s">
        <v>357</v>
      </c>
      <c r="AL1473" s="77" t="s">
        <v>358</v>
      </c>
      <c r="AM1473" s="77" t="s">
        <v>170</v>
      </c>
      <c r="AN1473" s="77" t="s">
        <v>359</v>
      </c>
      <c r="AO1473" s="77" t="s">
        <v>360</v>
      </c>
      <c r="AP1473" s="77" t="s">
        <v>360</v>
      </c>
      <c r="AQ1473" s="77"/>
      <c r="AR1473" s="79">
        <f>COUNTIF('Jalon + top _horaire passage'!A:A,A1473)+IF(W1473&lt;&gt;"",COUNTIF('Jalon + top _horaire passage'!A:A,W1473),0)+IF(X1473&lt;&gt;"",COUNTIF('Jalon + top _horaire passage'!A:A,X1473),0)+IF(Y1473&lt;&gt;"",COUNTIF('Jalon + top _horaire passage'!A:A,Y1473),0)+IF(AA1473&lt;&gt;"",COUNTIF('Jalon + top _horaire passage'!A:A,AA1473),0)+IF(AB1473&lt;&gt;"",COUNTIF('Jalon + top _horaire passage'!A:A,AB1473),0)+IF(AD1473&lt;&gt;"",COUNTIF('Jalon + top _horaire passage'!A:A,AD1473),0)</f>
        <v>0</v>
      </c>
    </row>
    <row r="1474" spans="1:44" x14ac:dyDescent="0.3">
      <c r="A1474" s="77" t="s">
        <v>7556</v>
      </c>
      <c r="B1474" s="159" t="s">
        <v>7557</v>
      </c>
      <c r="C1474" s="78" t="s">
        <v>892</v>
      </c>
      <c r="D1474" s="77" t="s">
        <v>1092</v>
      </c>
      <c r="E1474" s="77" t="s">
        <v>7555</v>
      </c>
      <c r="F1474" s="77" t="s">
        <v>1744</v>
      </c>
      <c r="G1474" s="77" t="s">
        <v>12362</v>
      </c>
      <c r="H1474" s="77" t="s">
        <v>44</v>
      </c>
      <c r="I1474" s="77" t="s">
        <v>221</v>
      </c>
      <c r="J1474" s="77" t="s">
        <v>19</v>
      </c>
      <c r="K1474" s="78" t="s">
        <v>18</v>
      </c>
      <c r="L1474" s="77" t="s">
        <v>98</v>
      </c>
      <c r="M1474" s="74" t="s">
        <v>12476</v>
      </c>
      <c r="N1474" s="74" t="s">
        <v>10986</v>
      </c>
      <c r="O1474" s="159"/>
      <c r="P1474" s="77"/>
      <c r="Q1474" s="77" t="s">
        <v>11048</v>
      </c>
      <c r="R1474" s="77" t="s">
        <v>7556</v>
      </c>
      <c r="S1474" s="77"/>
      <c r="T1474" s="77"/>
      <c r="U1474" s="77" t="s">
        <v>11779</v>
      </c>
      <c r="V1474" s="74" t="s">
        <v>97</v>
      </c>
      <c r="W1474" s="100"/>
      <c r="X1474" s="99"/>
      <c r="Y1474" s="99"/>
      <c r="Z1474" s="100"/>
      <c r="AA1474" s="99" t="s">
        <v>7560</v>
      </c>
      <c r="AB1474" s="99"/>
      <c r="AC1474" s="100" t="s">
        <v>7558</v>
      </c>
      <c r="AD1474" s="100" t="s">
        <v>7559</v>
      </c>
      <c r="AE1474" s="83"/>
      <c r="AF1474" s="54"/>
      <c r="AG1474" s="78" t="s">
        <v>10997</v>
      </c>
      <c r="AH1474" s="77" t="s">
        <v>1748</v>
      </c>
      <c r="AI1474" s="77" t="s">
        <v>1748</v>
      </c>
      <c r="AJ1474" s="77" t="s">
        <v>1748</v>
      </c>
      <c r="AK1474" s="77" t="s">
        <v>1748</v>
      </c>
      <c r="AL1474" s="77" t="s">
        <v>1749</v>
      </c>
      <c r="AM1474" s="77" t="s">
        <v>1750</v>
      </c>
      <c r="AN1474" s="77" t="s">
        <v>1751</v>
      </c>
      <c r="AO1474" s="77" t="s">
        <v>1752</v>
      </c>
      <c r="AP1474" s="77" t="s">
        <v>1753</v>
      </c>
      <c r="AQ1474" s="77"/>
      <c r="AR1474" s="79">
        <f>COUNTIF('Jalon + top _horaire passage'!A:A,A1474)+IF(W1474&lt;&gt;"",COUNTIF('Jalon + top _horaire passage'!A:A,W1474),0)+IF(X1474&lt;&gt;"",COUNTIF('Jalon + top _horaire passage'!A:A,X1474),0)+IF(Y1474&lt;&gt;"",COUNTIF('Jalon + top _horaire passage'!A:A,Y1474),0)+IF(AA1474&lt;&gt;"",COUNTIF('Jalon + top _horaire passage'!A:A,AA1474),0)+IF(AB1474&lt;&gt;"",COUNTIF('Jalon + top _horaire passage'!A:A,AB1474),0)+IF(AD1474&lt;&gt;"",COUNTIF('Jalon + top _horaire passage'!A:A,AD1474),0)</f>
        <v>0</v>
      </c>
    </row>
    <row r="1475" spans="1:44" x14ac:dyDescent="0.3">
      <c r="A1475" s="77" t="s">
        <v>7561</v>
      </c>
      <c r="B1475" s="159" t="s">
        <v>7557</v>
      </c>
      <c r="C1475" s="78" t="s">
        <v>892</v>
      </c>
      <c r="D1475" s="77" t="s">
        <v>1092</v>
      </c>
      <c r="E1475" s="77" t="s">
        <v>7561</v>
      </c>
      <c r="F1475" s="77" t="s">
        <v>1744</v>
      </c>
      <c r="G1475" s="77" t="s">
        <v>12362</v>
      </c>
      <c r="H1475" s="77" t="s">
        <v>44</v>
      </c>
      <c r="I1475" s="77" t="s">
        <v>221</v>
      </c>
      <c r="J1475" s="77" t="s">
        <v>19</v>
      </c>
      <c r="K1475" s="78" t="s">
        <v>18</v>
      </c>
      <c r="L1475" s="77" t="s">
        <v>98</v>
      </c>
      <c r="M1475" s="74" t="s">
        <v>12476</v>
      </c>
      <c r="N1475" s="74" t="s">
        <v>10986</v>
      </c>
      <c r="O1475" s="159"/>
      <c r="P1475" s="77"/>
      <c r="Q1475" s="77" t="s">
        <v>11048</v>
      </c>
      <c r="R1475" s="77" t="s">
        <v>7561</v>
      </c>
      <c r="S1475" s="77"/>
      <c r="T1475" s="77"/>
      <c r="U1475" s="77" t="s">
        <v>11780</v>
      </c>
      <c r="V1475" s="74" t="s">
        <v>97</v>
      </c>
      <c r="W1475" s="100"/>
      <c r="X1475" s="99"/>
      <c r="Y1475" s="99"/>
      <c r="Z1475" s="100"/>
      <c r="AA1475" s="99" t="s">
        <v>7564</v>
      </c>
      <c r="AB1475" s="99"/>
      <c r="AC1475" s="100" t="s">
        <v>7562</v>
      </c>
      <c r="AD1475" s="100" t="s">
        <v>7563</v>
      </c>
      <c r="AE1475" s="83"/>
      <c r="AF1475" s="54"/>
      <c r="AG1475" s="78" t="s">
        <v>10997</v>
      </c>
      <c r="AH1475" s="77" t="s">
        <v>1748</v>
      </c>
      <c r="AI1475" s="77" t="s">
        <v>1748</v>
      </c>
      <c r="AJ1475" s="77" t="s">
        <v>1748</v>
      </c>
      <c r="AK1475" s="77" t="s">
        <v>1748</v>
      </c>
      <c r="AL1475" s="77" t="s">
        <v>1749</v>
      </c>
      <c r="AM1475" s="77" t="s">
        <v>1750</v>
      </c>
      <c r="AN1475" s="77" t="s">
        <v>1751</v>
      </c>
      <c r="AO1475" s="77" t="s">
        <v>1752</v>
      </c>
      <c r="AP1475" s="77" t="s">
        <v>1753</v>
      </c>
      <c r="AQ1475" s="77"/>
      <c r="AR1475" s="79">
        <f>COUNTIF('Jalon + top _horaire passage'!A:A,A1475)+IF(W1475&lt;&gt;"",COUNTIF('Jalon + top _horaire passage'!A:A,W1475),0)+IF(X1475&lt;&gt;"",COUNTIF('Jalon + top _horaire passage'!A:A,X1475),0)+IF(Y1475&lt;&gt;"",COUNTIF('Jalon + top _horaire passage'!A:A,Y1475),0)+IF(AA1475&lt;&gt;"",COUNTIF('Jalon + top _horaire passage'!A:A,AA1475),0)+IF(AB1475&lt;&gt;"",COUNTIF('Jalon + top _horaire passage'!A:A,AB1475),0)+IF(AD1475&lt;&gt;"",COUNTIF('Jalon + top _horaire passage'!A:A,AD1475),0)</f>
        <v>0</v>
      </c>
    </row>
    <row r="1476" spans="1:44" x14ac:dyDescent="0.3">
      <c r="A1476" s="77" t="s">
        <v>7565</v>
      </c>
      <c r="B1476" s="159" t="s">
        <v>12867</v>
      </c>
      <c r="C1476" s="78" t="s">
        <v>353</v>
      </c>
      <c r="D1476" s="77" t="s">
        <v>721</v>
      </c>
      <c r="E1476" s="77" t="s">
        <v>7565</v>
      </c>
      <c r="F1476" s="77" t="s">
        <v>12342</v>
      </c>
      <c r="G1476" s="77" t="s">
        <v>12343</v>
      </c>
      <c r="H1476" s="77" t="s">
        <v>44</v>
      </c>
      <c r="I1476" s="77" t="s">
        <v>166</v>
      </c>
      <c r="J1476" s="77" t="s">
        <v>19</v>
      </c>
      <c r="K1476" s="78" t="s">
        <v>18</v>
      </c>
      <c r="L1476" s="77" t="s">
        <v>98</v>
      </c>
      <c r="M1476" s="74" t="s">
        <v>12474</v>
      </c>
      <c r="N1476" s="74" t="s">
        <v>10986</v>
      </c>
      <c r="O1476" s="159"/>
      <c r="P1476" s="77" t="s">
        <v>7566</v>
      </c>
      <c r="Q1476" s="77" t="s">
        <v>30</v>
      </c>
      <c r="R1476" s="77" t="s">
        <v>7565</v>
      </c>
      <c r="S1476" s="77"/>
      <c r="T1476" s="77"/>
      <c r="U1476" s="77" t="s">
        <v>11745</v>
      </c>
      <c r="V1476" s="74" t="s">
        <v>97</v>
      </c>
      <c r="W1476" s="100"/>
      <c r="X1476" s="99"/>
      <c r="Y1476" s="99"/>
      <c r="Z1476" s="100"/>
      <c r="AA1476" s="99" t="s">
        <v>7569</v>
      </c>
      <c r="AB1476" s="99"/>
      <c r="AC1476" s="100" t="s">
        <v>7567</v>
      </c>
      <c r="AD1476" s="100" t="s">
        <v>7568</v>
      </c>
      <c r="AE1476" s="83"/>
      <c r="AF1476" s="54"/>
      <c r="AG1476" s="78" t="s">
        <v>10997</v>
      </c>
      <c r="AH1476" s="77" t="s">
        <v>354</v>
      </c>
      <c r="AI1476" s="77" t="s">
        <v>355</v>
      </c>
      <c r="AJ1476" s="77" t="s">
        <v>356</v>
      </c>
      <c r="AK1476" s="77" t="s">
        <v>357</v>
      </c>
      <c r="AL1476" s="77" t="s">
        <v>358</v>
      </c>
      <c r="AM1476" s="77" t="s">
        <v>170</v>
      </c>
      <c r="AN1476" s="77" t="s">
        <v>359</v>
      </c>
      <c r="AO1476" s="77" t="s">
        <v>360</v>
      </c>
      <c r="AP1476" s="77" t="s">
        <v>360</v>
      </c>
      <c r="AQ1476" s="77"/>
      <c r="AR1476" s="79">
        <f>COUNTIF('Jalon + top _horaire passage'!A:A,A1476)+IF(W1476&lt;&gt;"",COUNTIF('Jalon + top _horaire passage'!A:A,W1476),0)+IF(X1476&lt;&gt;"",COUNTIF('Jalon + top _horaire passage'!A:A,X1476),0)+IF(Y1476&lt;&gt;"",COUNTIF('Jalon + top _horaire passage'!A:A,Y1476),0)+IF(AA1476&lt;&gt;"",COUNTIF('Jalon + top _horaire passage'!A:A,AA1476),0)+IF(AB1476&lt;&gt;"",COUNTIF('Jalon + top _horaire passage'!A:A,AB1476),0)+IF(AD1476&lt;&gt;"",COUNTIF('Jalon + top _horaire passage'!A:A,AD1476),0)</f>
        <v>0</v>
      </c>
    </row>
    <row r="1477" spans="1:44" x14ac:dyDescent="0.3">
      <c r="A1477" s="77" t="s">
        <v>7570</v>
      </c>
      <c r="B1477" s="159" t="s">
        <v>12</v>
      </c>
      <c r="C1477" s="78" t="s">
        <v>353</v>
      </c>
      <c r="D1477" s="77" t="s">
        <v>42</v>
      </c>
      <c r="E1477" s="77" t="s">
        <v>7570</v>
      </c>
      <c r="F1477" s="77" t="s">
        <v>12342</v>
      </c>
      <c r="G1477" s="77" t="s">
        <v>12343</v>
      </c>
      <c r="H1477" s="77" t="s">
        <v>44</v>
      </c>
      <c r="I1477" s="77" t="s">
        <v>166</v>
      </c>
      <c r="J1477" s="77" t="s">
        <v>571</v>
      </c>
      <c r="K1477" s="78" t="s">
        <v>34</v>
      </c>
      <c r="L1477" s="77" t="s">
        <v>98</v>
      </c>
      <c r="M1477" s="74" t="s">
        <v>12474</v>
      </c>
      <c r="N1477" s="74" t="s">
        <v>13</v>
      </c>
      <c r="O1477" s="159"/>
      <c r="P1477" s="77" t="s">
        <v>7571</v>
      </c>
      <c r="Q1477" s="77" t="s">
        <v>35</v>
      </c>
      <c r="R1477" s="77" t="s">
        <v>7570</v>
      </c>
      <c r="S1477" s="77"/>
      <c r="T1477" s="77" t="s">
        <v>9241</v>
      </c>
      <c r="U1477" s="77" t="s">
        <v>9241</v>
      </c>
      <c r="V1477" s="74" t="s">
        <v>216</v>
      </c>
      <c r="W1477" s="100"/>
      <c r="X1477" s="99"/>
      <c r="Y1477" s="99"/>
      <c r="Z1477" s="100"/>
      <c r="AA1477" s="99"/>
      <c r="AB1477" s="99"/>
      <c r="AC1477" s="100" t="s">
        <v>7570</v>
      </c>
      <c r="AD1477" s="100" t="s">
        <v>7572</v>
      </c>
      <c r="AE1477" s="83"/>
      <c r="AF1477" s="54"/>
      <c r="AG1477" s="78" t="s">
        <v>12307</v>
      </c>
      <c r="AH1477" s="77" t="s">
        <v>354</v>
      </c>
      <c r="AI1477" s="77" t="s">
        <v>355</v>
      </c>
      <c r="AJ1477" s="77" t="s">
        <v>356</v>
      </c>
      <c r="AK1477" s="77" t="s">
        <v>357</v>
      </c>
      <c r="AL1477" s="77" t="s">
        <v>358</v>
      </c>
      <c r="AM1477" s="77" t="s">
        <v>170</v>
      </c>
      <c r="AN1477" s="77" t="s">
        <v>359</v>
      </c>
      <c r="AO1477" s="77" t="s">
        <v>360</v>
      </c>
      <c r="AP1477" s="77" t="s">
        <v>360</v>
      </c>
      <c r="AQ1477" s="77"/>
      <c r="AR1477" s="79">
        <f>COUNTIF('Jalon + top _horaire passage'!A:A,A1477)+IF(W1477&lt;&gt;"",COUNTIF('Jalon + top _horaire passage'!A:A,W1477),0)+IF(X1477&lt;&gt;"",COUNTIF('Jalon + top _horaire passage'!A:A,X1477),0)+IF(Y1477&lt;&gt;"",COUNTIF('Jalon + top _horaire passage'!A:A,Y1477),0)+IF(AA1477&lt;&gt;"",COUNTIF('Jalon + top _horaire passage'!A:A,AA1477),0)+IF(AB1477&lt;&gt;"",COUNTIF('Jalon + top _horaire passage'!A:A,AB1477),0)+IF(AD1477&lt;&gt;"",COUNTIF('Jalon + top _horaire passage'!A:A,AD1477),0)</f>
        <v>0</v>
      </c>
    </row>
    <row r="1478" spans="1:44" x14ac:dyDescent="0.3">
      <c r="A1478" s="77" t="s">
        <v>7573</v>
      </c>
      <c r="B1478" s="159" t="s">
        <v>7574</v>
      </c>
      <c r="C1478" s="78" t="s">
        <v>353</v>
      </c>
      <c r="D1478" s="77" t="s">
        <v>1284</v>
      </c>
      <c r="E1478" s="77" t="s">
        <v>7573</v>
      </c>
      <c r="F1478" s="77" t="s">
        <v>12361</v>
      </c>
      <c r="G1478" s="77" t="s">
        <v>1734</v>
      </c>
      <c r="H1478" s="77" t="s">
        <v>44</v>
      </c>
      <c r="I1478" s="77" t="s">
        <v>166</v>
      </c>
      <c r="J1478" s="77" t="s">
        <v>237</v>
      </c>
      <c r="K1478" s="78" t="s">
        <v>18</v>
      </c>
      <c r="L1478" s="77" t="s">
        <v>98</v>
      </c>
      <c r="M1478" s="74" t="s">
        <v>12475</v>
      </c>
      <c r="N1478" s="74" t="s">
        <v>10986</v>
      </c>
      <c r="O1478" s="159"/>
      <c r="P1478" s="77"/>
      <c r="Q1478" s="77" t="s">
        <v>30</v>
      </c>
      <c r="R1478" s="77" t="s">
        <v>7573</v>
      </c>
      <c r="S1478" s="77"/>
      <c r="T1478" s="77"/>
      <c r="U1478" s="77" t="s">
        <v>11746</v>
      </c>
      <c r="V1478" s="74" t="s">
        <v>97</v>
      </c>
      <c r="W1478" s="100"/>
      <c r="X1478" s="99"/>
      <c r="Y1478" s="99"/>
      <c r="Z1478" s="100"/>
      <c r="AA1478" s="99" t="s">
        <v>7577</v>
      </c>
      <c r="AB1478" s="99"/>
      <c r="AC1478" s="100" t="s">
        <v>7575</v>
      </c>
      <c r="AD1478" s="100" t="s">
        <v>7576</v>
      </c>
      <c r="AE1478" s="83"/>
      <c r="AF1478" s="54"/>
      <c r="AG1478" s="78" t="s">
        <v>10997</v>
      </c>
      <c r="AH1478" s="77" t="s">
        <v>354</v>
      </c>
      <c r="AI1478" s="77" t="s">
        <v>355</v>
      </c>
      <c r="AJ1478" s="77" t="s">
        <v>356</v>
      </c>
      <c r="AK1478" s="77" t="s">
        <v>357</v>
      </c>
      <c r="AL1478" s="77" t="s">
        <v>358</v>
      </c>
      <c r="AM1478" s="77" t="s">
        <v>170</v>
      </c>
      <c r="AN1478" s="77" t="s">
        <v>359</v>
      </c>
      <c r="AO1478" s="77" t="s">
        <v>1739</v>
      </c>
      <c r="AP1478" s="77" t="s">
        <v>1740</v>
      </c>
      <c r="AQ1478" s="77"/>
      <c r="AR1478" s="79">
        <f>COUNTIF('Jalon + top _horaire passage'!A:A,A1478)+IF(W1478&lt;&gt;"",COUNTIF('Jalon + top _horaire passage'!A:A,W1478),0)+IF(X1478&lt;&gt;"",COUNTIF('Jalon + top _horaire passage'!A:A,X1478),0)+IF(Y1478&lt;&gt;"",COUNTIF('Jalon + top _horaire passage'!A:A,Y1478),0)+IF(AA1478&lt;&gt;"",COUNTIF('Jalon + top _horaire passage'!A:A,AA1478),0)+IF(AB1478&lt;&gt;"",COUNTIF('Jalon + top _horaire passage'!A:A,AB1478),0)+IF(AD1478&lt;&gt;"",COUNTIF('Jalon + top _horaire passage'!A:A,AD1478),0)</f>
        <v>0</v>
      </c>
    </row>
    <row r="1479" spans="1:44" x14ac:dyDescent="0.3">
      <c r="A1479" s="77" t="s">
        <v>7578</v>
      </c>
      <c r="B1479" s="159" t="s">
        <v>12861</v>
      </c>
      <c r="C1479" s="78" t="s">
        <v>651</v>
      </c>
      <c r="D1479" s="77" t="s">
        <v>42</v>
      </c>
      <c r="E1479" s="77" t="s">
        <v>7578</v>
      </c>
      <c r="F1479" s="77" t="s">
        <v>2914</v>
      </c>
      <c r="G1479" s="77" t="s">
        <v>2915</v>
      </c>
      <c r="H1479" s="77" t="s">
        <v>44</v>
      </c>
      <c r="I1479" s="77" t="s">
        <v>221</v>
      </c>
      <c r="J1479" s="77" t="s">
        <v>19</v>
      </c>
      <c r="K1479" s="78" t="s">
        <v>34</v>
      </c>
      <c r="L1479" s="77" t="s">
        <v>98</v>
      </c>
      <c r="M1479" s="74" t="s">
        <v>12474</v>
      </c>
      <c r="N1479" s="74" t="s">
        <v>13</v>
      </c>
      <c r="O1479" s="159"/>
      <c r="P1479" s="77" t="s">
        <v>7579</v>
      </c>
      <c r="Q1479" s="77" t="s">
        <v>30</v>
      </c>
      <c r="R1479" s="77" t="s">
        <v>7578</v>
      </c>
      <c r="S1479" s="77"/>
      <c r="T1479" s="77"/>
      <c r="U1479" s="77" t="s">
        <v>11151</v>
      </c>
      <c r="V1479" s="74" t="s">
        <v>97</v>
      </c>
      <c r="W1479" s="100"/>
      <c r="X1479" s="99"/>
      <c r="Y1479" s="99"/>
      <c r="Z1479" s="100"/>
      <c r="AA1479" s="99" t="s">
        <v>7582</v>
      </c>
      <c r="AB1479" s="99"/>
      <c r="AC1479" s="100" t="s">
        <v>7580</v>
      </c>
      <c r="AD1479" s="100" t="s">
        <v>7581</v>
      </c>
      <c r="AE1479" s="83"/>
      <c r="AF1479" s="54"/>
      <c r="AG1479" s="78" t="s">
        <v>10997</v>
      </c>
      <c r="AH1479" s="77" t="s">
        <v>222</v>
      </c>
      <c r="AI1479" s="77" t="s">
        <v>223</v>
      </c>
      <c r="AJ1479" s="77" t="s">
        <v>224</v>
      </c>
      <c r="AK1479" s="77" t="s">
        <v>2917</v>
      </c>
      <c r="AL1479" s="77" t="s">
        <v>2918</v>
      </c>
      <c r="AM1479" s="77" t="s">
        <v>227</v>
      </c>
      <c r="AN1479" s="77" t="s">
        <v>656</v>
      </c>
      <c r="AO1479" s="77" t="s">
        <v>2919</v>
      </c>
      <c r="AP1479" s="77" t="s">
        <v>2920</v>
      </c>
      <c r="AQ1479" s="77"/>
      <c r="AR1479" s="79">
        <f>COUNTIF('Jalon + top _horaire passage'!A:A,A1479)+IF(W1479&lt;&gt;"",COUNTIF('Jalon + top _horaire passage'!A:A,W1479),0)+IF(X1479&lt;&gt;"",COUNTIF('Jalon + top _horaire passage'!A:A,X1479),0)+IF(Y1479&lt;&gt;"",COUNTIF('Jalon + top _horaire passage'!A:A,Y1479),0)+IF(AA1479&lt;&gt;"",COUNTIF('Jalon + top _horaire passage'!A:A,AA1479),0)+IF(AB1479&lt;&gt;"",COUNTIF('Jalon + top _horaire passage'!A:A,AB1479),0)+IF(AD1479&lt;&gt;"",COUNTIF('Jalon + top _horaire passage'!A:A,AD1479),0)</f>
        <v>0</v>
      </c>
    </row>
    <row r="1480" spans="1:44" x14ac:dyDescent="0.3">
      <c r="A1480" s="77" t="s">
        <v>7583</v>
      </c>
      <c r="B1480" s="159" t="s">
        <v>12862</v>
      </c>
      <c r="C1480" s="78" t="s">
        <v>651</v>
      </c>
      <c r="D1480" s="77" t="s">
        <v>42</v>
      </c>
      <c r="E1480" s="77" t="s">
        <v>7583</v>
      </c>
      <c r="F1480" s="77" t="s">
        <v>2914</v>
      </c>
      <c r="G1480" s="77" t="s">
        <v>2915</v>
      </c>
      <c r="H1480" s="77" t="s">
        <v>44</v>
      </c>
      <c r="I1480" s="77" t="s">
        <v>221</v>
      </c>
      <c r="J1480" s="77" t="s">
        <v>237</v>
      </c>
      <c r="K1480" s="78" t="s">
        <v>34</v>
      </c>
      <c r="L1480" s="77" t="s">
        <v>98</v>
      </c>
      <c r="M1480" s="74" t="s">
        <v>12474</v>
      </c>
      <c r="N1480" s="74" t="s">
        <v>13</v>
      </c>
      <c r="O1480" s="159"/>
      <c r="P1480" s="77" t="s">
        <v>7584</v>
      </c>
      <c r="Q1480" s="77" t="s">
        <v>30</v>
      </c>
      <c r="R1480" s="77" t="s">
        <v>7583</v>
      </c>
      <c r="S1480" s="77"/>
      <c r="T1480" s="77"/>
      <c r="U1480" s="77" t="s">
        <v>11152</v>
      </c>
      <c r="V1480" s="74" t="s">
        <v>97</v>
      </c>
      <c r="W1480" s="100"/>
      <c r="X1480" s="99"/>
      <c r="Y1480" s="99"/>
      <c r="Z1480" s="100"/>
      <c r="AA1480" s="99" t="s">
        <v>7587</v>
      </c>
      <c r="AB1480" s="99"/>
      <c r="AC1480" s="100" t="s">
        <v>7585</v>
      </c>
      <c r="AD1480" s="100" t="s">
        <v>7586</v>
      </c>
      <c r="AE1480" s="83"/>
      <c r="AF1480" s="54"/>
      <c r="AG1480" s="78" t="s">
        <v>10997</v>
      </c>
      <c r="AH1480" s="77" t="s">
        <v>222</v>
      </c>
      <c r="AI1480" s="77" t="s">
        <v>223</v>
      </c>
      <c r="AJ1480" s="77" t="s">
        <v>224</v>
      </c>
      <c r="AK1480" s="77" t="s">
        <v>2917</v>
      </c>
      <c r="AL1480" s="77" t="s">
        <v>2918</v>
      </c>
      <c r="AM1480" s="77" t="s">
        <v>227</v>
      </c>
      <c r="AN1480" s="77" t="s">
        <v>656</v>
      </c>
      <c r="AO1480" s="77" t="s">
        <v>2919</v>
      </c>
      <c r="AP1480" s="77" t="s">
        <v>2920</v>
      </c>
      <c r="AQ1480" s="77"/>
      <c r="AR1480" s="79">
        <f>COUNTIF('Jalon + top _horaire passage'!A:A,A1480)+IF(W1480&lt;&gt;"",COUNTIF('Jalon + top _horaire passage'!A:A,W1480),0)+IF(X1480&lt;&gt;"",COUNTIF('Jalon + top _horaire passage'!A:A,X1480),0)+IF(Y1480&lt;&gt;"",COUNTIF('Jalon + top _horaire passage'!A:A,Y1480),0)+IF(AA1480&lt;&gt;"",COUNTIF('Jalon + top _horaire passage'!A:A,AA1480),0)+IF(AB1480&lt;&gt;"",COUNTIF('Jalon + top _horaire passage'!A:A,AB1480),0)+IF(AD1480&lt;&gt;"",COUNTIF('Jalon + top _horaire passage'!A:A,AD1480),0)</f>
        <v>0</v>
      </c>
    </row>
    <row r="1481" spans="1:44" x14ac:dyDescent="0.3">
      <c r="A1481" s="77" t="s">
        <v>7588</v>
      </c>
      <c r="B1481" s="159" t="s">
        <v>12863</v>
      </c>
      <c r="C1481" s="78" t="s">
        <v>651</v>
      </c>
      <c r="D1481" s="77" t="s">
        <v>42</v>
      </c>
      <c r="E1481" s="77" t="s">
        <v>7588</v>
      </c>
      <c r="F1481" s="77" t="s">
        <v>2914</v>
      </c>
      <c r="G1481" s="77" t="s">
        <v>2915</v>
      </c>
      <c r="H1481" s="77" t="s">
        <v>44</v>
      </c>
      <c r="I1481" s="77" t="s">
        <v>221</v>
      </c>
      <c r="J1481" s="77" t="s">
        <v>237</v>
      </c>
      <c r="K1481" s="78" t="s">
        <v>34</v>
      </c>
      <c r="L1481" s="77" t="s">
        <v>98</v>
      </c>
      <c r="M1481" s="74" t="s">
        <v>12474</v>
      </c>
      <c r="N1481" s="74" t="s">
        <v>13</v>
      </c>
      <c r="O1481" s="159"/>
      <c r="P1481" s="77" t="s">
        <v>7589</v>
      </c>
      <c r="Q1481" s="77" t="s">
        <v>30</v>
      </c>
      <c r="R1481" s="77" t="s">
        <v>7588</v>
      </c>
      <c r="S1481" s="77"/>
      <c r="T1481" s="77"/>
      <c r="U1481" s="77" t="s">
        <v>11153</v>
      </c>
      <c r="V1481" s="74" t="s">
        <v>97</v>
      </c>
      <c r="W1481" s="100"/>
      <c r="X1481" s="99"/>
      <c r="Y1481" s="99"/>
      <c r="Z1481" s="100"/>
      <c r="AA1481" s="99" t="s">
        <v>7592</v>
      </c>
      <c r="AB1481" s="99"/>
      <c r="AC1481" s="100" t="s">
        <v>7590</v>
      </c>
      <c r="AD1481" s="100" t="s">
        <v>7591</v>
      </c>
      <c r="AE1481" s="83"/>
      <c r="AF1481" s="54"/>
      <c r="AG1481" s="78" t="s">
        <v>10997</v>
      </c>
      <c r="AH1481" s="77" t="s">
        <v>222</v>
      </c>
      <c r="AI1481" s="77" t="s">
        <v>223</v>
      </c>
      <c r="AJ1481" s="77" t="s">
        <v>224</v>
      </c>
      <c r="AK1481" s="77" t="s">
        <v>2917</v>
      </c>
      <c r="AL1481" s="77" t="s">
        <v>2918</v>
      </c>
      <c r="AM1481" s="77" t="s">
        <v>227</v>
      </c>
      <c r="AN1481" s="77" t="s">
        <v>656</v>
      </c>
      <c r="AO1481" s="77" t="s">
        <v>2919</v>
      </c>
      <c r="AP1481" s="77" t="s">
        <v>2920</v>
      </c>
      <c r="AQ1481" s="77"/>
      <c r="AR1481" s="79">
        <f>COUNTIF('Jalon + top _horaire passage'!A:A,A1481)+IF(W1481&lt;&gt;"",COUNTIF('Jalon + top _horaire passage'!A:A,W1481),0)+IF(X1481&lt;&gt;"",COUNTIF('Jalon + top _horaire passage'!A:A,X1481),0)+IF(Y1481&lt;&gt;"",COUNTIF('Jalon + top _horaire passage'!A:A,Y1481),0)+IF(AA1481&lt;&gt;"",COUNTIF('Jalon + top _horaire passage'!A:A,AA1481),0)+IF(AB1481&lt;&gt;"",COUNTIF('Jalon + top _horaire passage'!A:A,AB1481),0)+IF(AD1481&lt;&gt;"",COUNTIF('Jalon + top _horaire passage'!A:A,AD1481),0)</f>
        <v>0</v>
      </c>
    </row>
    <row r="1482" spans="1:44" x14ac:dyDescent="0.3">
      <c r="A1482" s="77" t="s">
        <v>7593</v>
      </c>
      <c r="B1482" s="159" t="s">
        <v>12864</v>
      </c>
      <c r="C1482" s="78" t="s">
        <v>651</v>
      </c>
      <c r="D1482" s="77" t="s">
        <v>42</v>
      </c>
      <c r="E1482" s="77" t="s">
        <v>7593</v>
      </c>
      <c r="F1482" s="77" t="s">
        <v>2914</v>
      </c>
      <c r="G1482" s="77" t="s">
        <v>2915</v>
      </c>
      <c r="H1482" s="77" t="s">
        <v>44</v>
      </c>
      <c r="I1482" s="77" t="s">
        <v>221</v>
      </c>
      <c r="J1482" s="77" t="s">
        <v>237</v>
      </c>
      <c r="K1482" s="78" t="s">
        <v>34</v>
      </c>
      <c r="L1482" s="77" t="s">
        <v>98</v>
      </c>
      <c r="M1482" s="74" t="s">
        <v>12474</v>
      </c>
      <c r="N1482" s="74" t="s">
        <v>13</v>
      </c>
      <c r="O1482" s="159"/>
      <c r="P1482" s="77" t="s">
        <v>7594</v>
      </c>
      <c r="Q1482" s="77" t="s">
        <v>30</v>
      </c>
      <c r="R1482" s="77" t="s">
        <v>7593</v>
      </c>
      <c r="S1482" s="77"/>
      <c r="T1482" s="77"/>
      <c r="U1482" s="77" t="s">
        <v>11154</v>
      </c>
      <c r="V1482" s="74" t="s">
        <v>97</v>
      </c>
      <c r="W1482" s="100"/>
      <c r="X1482" s="99"/>
      <c r="Y1482" s="99"/>
      <c r="Z1482" s="100"/>
      <c r="AA1482" s="99" t="s">
        <v>7597</v>
      </c>
      <c r="AB1482" s="99"/>
      <c r="AC1482" s="100" t="s">
        <v>7595</v>
      </c>
      <c r="AD1482" s="100" t="s">
        <v>7596</v>
      </c>
      <c r="AE1482" s="83"/>
      <c r="AF1482" s="54"/>
      <c r="AG1482" s="78" t="s">
        <v>10997</v>
      </c>
      <c r="AH1482" s="77" t="s">
        <v>222</v>
      </c>
      <c r="AI1482" s="77" t="s">
        <v>223</v>
      </c>
      <c r="AJ1482" s="77" t="s">
        <v>224</v>
      </c>
      <c r="AK1482" s="77" t="s">
        <v>2917</v>
      </c>
      <c r="AL1482" s="77" t="s">
        <v>2918</v>
      </c>
      <c r="AM1482" s="77" t="s">
        <v>227</v>
      </c>
      <c r="AN1482" s="77" t="s">
        <v>656</v>
      </c>
      <c r="AO1482" s="77" t="s">
        <v>2919</v>
      </c>
      <c r="AP1482" s="77" t="s">
        <v>2920</v>
      </c>
      <c r="AQ1482" s="77"/>
      <c r="AR1482" s="79">
        <f>COUNTIF('Jalon + top _horaire passage'!A:A,A1482)+IF(W1482&lt;&gt;"",COUNTIF('Jalon + top _horaire passage'!A:A,W1482),0)+IF(X1482&lt;&gt;"",COUNTIF('Jalon + top _horaire passage'!A:A,X1482),0)+IF(Y1482&lt;&gt;"",COUNTIF('Jalon + top _horaire passage'!A:A,Y1482),0)+IF(AA1482&lt;&gt;"",COUNTIF('Jalon + top _horaire passage'!A:A,AA1482),0)+IF(AB1482&lt;&gt;"",COUNTIF('Jalon + top _horaire passage'!A:A,AB1482),0)+IF(AD1482&lt;&gt;"",COUNTIF('Jalon + top _horaire passage'!A:A,AD1482),0)</f>
        <v>0</v>
      </c>
    </row>
    <row r="1483" spans="1:44" x14ac:dyDescent="0.3">
      <c r="A1483" s="77" t="s">
        <v>7598</v>
      </c>
      <c r="B1483" s="159" t="s">
        <v>12865</v>
      </c>
      <c r="C1483" s="78" t="s">
        <v>651</v>
      </c>
      <c r="D1483" s="77" t="s">
        <v>42</v>
      </c>
      <c r="E1483" s="77" t="s">
        <v>7598</v>
      </c>
      <c r="F1483" s="77" t="s">
        <v>2914</v>
      </c>
      <c r="G1483" s="77" t="s">
        <v>2915</v>
      </c>
      <c r="H1483" s="77" t="s">
        <v>44</v>
      </c>
      <c r="I1483" s="77" t="s">
        <v>221</v>
      </c>
      <c r="J1483" s="77" t="s">
        <v>19</v>
      </c>
      <c r="K1483" s="78" t="s">
        <v>34</v>
      </c>
      <c r="L1483" s="77" t="s">
        <v>98</v>
      </c>
      <c r="M1483" s="74" t="s">
        <v>12474</v>
      </c>
      <c r="N1483" s="74" t="s">
        <v>13</v>
      </c>
      <c r="O1483" s="159"/>
      <c r="P1483" s="77" t="s">
        <v>7599</v>
      </c>
      <c r="Q1483" s="77" t="s">
        <v>30</v>
      </c>
      <c r="R1483" s="77" t="s">
        <v>7598</v>
      </c>
      <c r="S1483" s="77"/>
      <c r="T1483" s="77"/>
      <c r="U1483" s="77" t="s">
        <v>11155</v>
      </c>
      <c r="V1483" s="74" t="s">
        <v>97</v>
      </c>
      <c r="W1483" s="100"/>
      <c r="X1483" s="99"/>
      <c r="Y1483" s="99"/>
      <c r="Z1483" s="100"/>
      <c r="AA1483" s="99" t="s">
        <v>7602</v>
      </c>
      <c r="AB1483" s="99"/>
      <c r="AC1483" s="100" t="s">
        <v>7600</v>
      </c>
      <c r="AD1483" s="100" t="s">
        <v>7601</v>
      </c>
      <c r="AE1483" s="83"/>
      <c r="AF1483" s="54"/>
      <c r="AG1483" s="78" t="s">
        <v>10997</v>
      </c>
      <c r="AH1483" s="77" t="s">
        <v>222</v>
      </c>
      <c r="AI1483" s="77" t="s">
        <v>223</v>
      </c>
      <c r="AJ1483" s="77" t="s">
        <v>224</v>
      </c>
      <c r="AK1483" s="77" t="s">
        <v>2917</v>
      </c>
      <c r="AL1483" s="77" t="s">
        <v>2918</v>
      </c>
      <c r="AM1483" s="77" t="s">
        <v>227</v>
      </c>
      <c r="AN1483" s="77" t="s">
        <v>656</v>
      </c>
      <c r="AO1483" s="77" t="s">
        <v>2919</v>
      </c>
      <c r="AP1483" s="77" t="s">
        <v>2920</v>
      </c>
      <c r="AQ1483" s="77"/>
      <c r="AR1483" s="79">
        <f>COUNTIF('Jalon + top _horaire passage'!A:A,A1483)+IF(W1483&lt;&gt;"",COUNTIF('Jalon + top _horaire passage'!A:A,W1483),0)+IF(X1483&lt;&gt;"",COUNTIF('Jalon + top _horaire passage'!A:A,X1483),0)+IF(Y1483&lt;&gt;"",COUNTIF('Jalon + top _horaire passage'!A:A,Y1483),0)+IF(AA1483&lt;&gt;"",COUNTIF('Jalon + top _horaire passage'!A:A,AA1483),0)+IF(AB1483&lt;&gt;"",COUNTIF('Jalon + top _horaire passage'!A:A,AB1483),0)+IF(AD1483&lt;&gt;"",COUNTIF('Jalon + top _horaire passage'!A:A,AD1483),0)</f>
        <v>0</v>
      </c>
    </row>
    <row r="1484" spans="1:44" x14ac:dyDescent="0.3">
      <c r="A1484" s="77" t="s">
        <v>7603</v>
      </c>
      <c r="B1484" s="159" t="s">
        <v>12866</v>
      </c>
      <c r="C1484" s="78" t="s">
        <v>651</v>
      </c>
      <c r="D1484" s="77" t="s">
        <v>42</v>
      </c>
      <c r="E1484" s="77" t="s">
        <v>7603</v>
      </c>
      <c r="F1484" s="77" t="s">
        <v>2914</v>
      </c>
      <c r="G1484" s="77" t="s">
        <v>2915</v>
      </c>
      <c r="H1484" s="77" t="s">
        <v>44</v>
      </c>
      <c r="I1484" s="77" t="s">
        <v>221</v>
      </c>
      <c r="J1484" s="77" t="s">
        <v>19</v>
      </c>
      <c r="K1484" s="78" t="s">
        <v>34</v>
      </c>
      <c r="L1484" s="77" t="s">
        <v>98</v>
      </c>
      <c r="M1484" s="74" t="s">
        <v>12474</v>
      </c>
      <c r="N1484" s="74" t="s">
        <v>13</v>
      </c>
      <c r="O1484" s="159"/>
      <c r="P1484" s="77" t="s">
        <v>7604</v>
      </c>
      <c r="Q1484" s="77" t="s">
        <v>30</v>
      </c>
      <c r="R1484" s="77" t="s">
        <v>7603</v>
      </c>
      <c r="S1484" s="77"/>
      <c r="T1484" s="77"/>
      <c r="U1484" s="77" t="s">
        <v>11156</v>
      </c>
      <c r="V1484" s="74" t="s">
        <v>97</v>
      </c>
      <c r="W1484" s="100"/>
      <c r="X1484" s="99"/>
      <c r="Y1484" s="99"/>
      <c r="Z1484" s="100"/>
      <c r="AA1484" s="99" t="s">
        <v>7607</v>
      </c>
      <c r="AB1484" s="99"/>
      <c r="AC1484" s="100" t="s">
        <v>7605</v>
      </c>
      <c r="AD1484" s="100" t="s">
        <v>7606</v>
      </c>
      <c r="AE1484" s="83"/>
      <c r="AF1484" s="54"/>
      <c r="AG1484" s="78" t="s">
        <v>10997</v>
      </c>
      <c r="AH1484" s="77" t="s">
        <v>222</v>
      </c>
      <c r="AI1484" s="77" t="s">
        <v>223</v>
      </c>
      <c r="AJ1484" s="77" t="s">
        <v>224</v>
      </c>
      <c r="AK1484" s="77" t="s">
        <v>2917</v>
      </c>
      <c r="AL1484" s="77" t="s">
        <v>2918</v>
      </c>
      <c r="AM1484" s="77" t="s">
        <v>227</v>
      </c>
      <c r="AN1484" s="77" t="s">
        <v>656</v>
      </c>
      <c r="AO1484" s="77" t="s">
        <v>2919</v>
      </c>
      <c r="AP1484" s="77" t="s">
        <v>2920</v>
      </c>
      <c r="AQ1484" s="77"/>
      <c r="AR1484" s="79">
        <f>COUNTIF('Jalon + top _horaire passage'!A:A,A1484)+IF(W1484&lt;&gt;"",COUNTIF('Jalon + top _horaire passage'!A:A,W1484),0)+IF(X1484&lt;&gt;"",COUNTIF('Jalon + top _horaire passage'!A:A,X1484),0)+IF(Y1484&lt;&gt;"",COUNTIF('Jalon + top _horaire passage'!A:A,Y1484),0)+IF(AA1484&lt;&gt;"",COUNTIF('Jalon + top _horaire passage'!A:A,AA1484),0)+IF(AB1484&lt;&gt;"",COUNTIF('Jalon + top _horaire passage'!A:A,AB1484),0)+IF(AD1484&lt;&gt;"",COUNTIF('Jalon + top _horaire passage'!A:A,AD1484),0)</f>
        <v>0</v>
      </c>
    </row>
    <row r="1485" spans="1:44" x14ac:dyDescent="0.3">
      <c r="A1485" s="77" t="s">
        <v>7608</v>
      </c>
      <c r="B1485" s="159" t="s">
        <v>12860</v>
      </c>
      <c r="C1485" s="78" t="s">
        <v>651</v>
      </c>
      <c r="D1485" s="77" t="s">
        <v>42</v>
      </c>
      <c r="E1485" s="77" t="s">
        <v>7608</v>
      </c>
      <c r="F1485" s="77" t="s">
        <v>2914</v>
      </c>
      <c r="G1485" s="77" t="s">
        <v>2915</v>
      </c>
      <c r="H1485" s="77" t="s">
        <v>44</v>
      </c>
      <c r="I1485" s="77" t="s">
        <v>221</v>
      </c>
      <c r="J1485" s="77" t="s">
        <v>237</v>
      </c>
      <c r="K1485" s="78" t="s">
        <v>34</v>
      </c>
      <c r="L1485" s="77" t="s">
        <v>98</v>
      </c>
      <c r="M1485" s="74" t="s">
        <v>12474</v>
      </c>
      <c r="N1485" s="74" t="s">
        <v>13</v>
      </c>
      <c r="O1485" s="159"/>
      <c r="P1485" s="77" t="s">
        <v>7609</v>
      </c>
      <c r="Q1485" s="77" t="s">
        <v>30</v>
      </c>
      <c r="R1485" s="77" t="s">
        <v>7608</v>
      </c>
      <c r="S1485" s="77"/>
      <c r="T1485" s="77"/>
      <c r="U1485" s="77" t="s">
        <v>11157</v>
      </c>
      <c r="V1485" s="74" t="s">
        <v>97</v>
      </c>
      <c r="W1485" s="100"/>
      <c r="X1485" s="99"/>
      <c r="Y1485" s="99"/>
      <c r="Z1485" s="100"/>
      <c r="AA1485" s="99" t="s">
        <v>7612</v>
      </c>
      <c r="AB1485" s="99"/>
      <c r="AC1485" s="100" t="s">
        <v>7610</v>
      </c>
      <c r="AD1485" s="100" t="s">
        <v>7611</v>
      </c>
      <c r="AE1485" s="83"/>
      <c r="AF1485" s="54"/>
      <c r="AG1485" s="78" t="s">
        <v>10997</v>
      </c>
      <c r="AH1485" s="77" t="s">
        <v>222</v>
      </c>
      <c r="AI1485" s="77" t="s">
        <v>223</v>
      </c>
      <c r="AJ1485" s="77" t="s">
        <v>224</v>
      </c>
      <c r="AK1485" s="77" t="s">
        <v>2917</v>
      </c>
      <c r="AL1485" s="77" t="s">
        <v>2918</v>
      </c>
      <c r="AM1485" s="77" t="s">
        <v>227</v>
      </c>
      <c r="AN1485" s="77" t="s">
        <v>656</v>
      </c>
      <c r="AO1485" s="77" t="s">
        <v>2919</v>
      </c>
      <c r="AP1485" s="77" t="s">
        <v>2920</v>
      </c>
      <c r="AQ1485" s="77"/>
      <c r="AR1485" s="79">
        <f>COUNTIF('Jalon + top _horaire passage'!A:A,A1485)+IF(W1485&lt;&gt;"",COUNTIF('Jalon + top _horaire passage'!A:A,W1485),0)+IF(X1485&lt;&gt;"",COUNTIF('Jalon + top _horaire passage'!A:A,X1485),0)+IF(Y1485&lt;&gt;"",COUNTIF('Jalon + top _horaire passage'!A:A,Y1485),0)+IF(AA1485&lt;&gt;"",COUNTIF('Jalon + top _horaire passage'!A:A,AA1485),0)+IF(AB1485&lt;&gt;"",COUNTIF('Jalon + top _horaire passage'!A:A,AB1485),0)+IF(AD1485&lt;&gt;"",COUNTIF('Jalon + top _horaire passage'!A:A,AD1485),0)</f>
        <v>0</v>
      </c>
    </row>
    <row r="1486" spans="1:44" x14ac:dyDescent="0.3">
      <c r="A1486" s="77" t="s">
        <v>7613</v>
      </c>
      <c r="B1486" s="159" t="s">
        <v>12</v>
      </c>
      <c r="C1486" s="78" t="s">
        <v>892</v>
      </c>
      <c r="D1486" s="77" t="s">
        <v>42</v>
      </c>
      <c r="E1486" s="77" t="s">
        <v>7613</v>
      </c>
      <c r="F1486" s="77" t="s">
        <v>7632</v>
      </c>
      <c r="G1486" s="77" t="s">
        <v>12407</v>
      </c>
      <c r="H1486" s="77" t="s">
        <v>44</v>
      </c>
      <c r="I1486" s="77" t="s">
        <v>221</v>
      </c>
      <c r="J1486" s="77" t="s">
        <v>19</v>
      </c>
      <c r="K1486" s="78" t="s">
        <v>34</v>
      </c>
      <c r="L1486" s="77" t="s">
        <v>15</v>
      </c>
      <c r="M1486" s="74" t="s">
        <v>12476</v>
      </c>
      <c r="N1486" s="74" t="s">
        <v>13</v>
      </c>
      <c r="O1486" s="159" t="s">
        <v>12470</v>
      </c>
      <c r="P1486" s="77" t="s">
        <v>7614</v>
      </c>
      <c r="Q1486" s="77" t="s">
        <v>10891</v>
      </c>
      <c r="R1486" s="77" t="s">
        <v>7613</v>
      </c>
      <c r="S1486" s="77"/>
      <c r="T1486" s="77"/>
      <c r="U1486" s="77" t="s">
        <v>7613</v>
      </c>
      <c r="V1486" s="74" t="s">
        <v>97</v>
      </c>
      <c r="W1486" s="100"/>
      <c r="X1486" s="99"/>
      <c r="Y1486" s="99"/>
      <c r="Z1486" s="100"/>
      <c r="AA1486" s="99" t="s">
        <v>7617</v>
      </c>
      <c r="AB1486" s="99"/>
      <c r="AC1486" s="100" t="s">
        <v>7615</v>
      </c>
      <c r="AD1486" s="100" t="s">
        <v>7616</v>
      </c>
      <c r="AE1486" s="83"/>
      <c r="AF1486" s="54"/>
      <c r="AG1486" s="103" t="s">
        <v>12333</v>
      </c>
      <c r="AH1486" s="77" t="s">
        <v>5094</v>
      </c>
      <c r="AI1486" s="77" t="s">
        <v>5095</v>
      </c>
      <c r="AJ1486" s="77" t="s">
        <v>1342</v>
      </c>
      <c r="AK1486" s="77" t="s">
        <v>1342</v>
      </c>
      <c r="AL1486" s="77" t="s">
        <v>5096</v>
      </c>
      <c r="AM1486" s="77" t="s">
        <v>1543</v>
      </c>
      <c r="AN1486" s="77" t="s">
        <v>1544</v>
      </c>
      <c r="AO1486" s="77" t="s">
        <v>1545</v>
      </c>
      <c r="AP1486" s="77" t="s">
        <v>1546</v>
      </c>
      <c r="AQ1486" s="77"/>
      <c r="AR1486" s="79">
        <f>COUNTIF('Jalon + top _horaire passage'!A:A,A1486)+IF(W1486&lt;&gt;"",COUNTIF('Jalon + top _horaire passage'!A:A,W1486),0)+IF(X1486&lt;&gt;"",COUNTIF('Jalon + top _horaire passage'!A:A,X1486),0)+IF(Y1486&lt;&gt;"",COUNTIF('Jalon + top _horaire passage'!A:A,Y1486),0)+IF(AA1486&lt;&gt;"",COUNTIF('Jalon + top _horaire passage'!A:A,AA1486),0)+IF(AB1486&lt;&gt;"",COUNTIF('Jalon + top _horaire passage'!A:A,AB1486),0)+IF(AD1486&lt;&gt;"",COUNTIF('Jalon + top _horaire passage'!A:A,AD1486),0)</f>
        <v>0</v>
      </c>
    </row>
    <row r="1487" spans="1:44" x14ac:dyDescent="0.3">
      <c r="A1487" s="77" t="s">
        <v>7618</v>
      </c>
      <c r="B1487" s="159" t="s">
        <v>7620</v>
      </c>
      <c r="C1487" s="78" t="s">
        <v>651</v>
      </c>
      <c r="D1487" s="77" t="s">
        <v>42</v>
      </c>
      <c r="E1487" s="77" t="s">
        <v>7618</v>
      </c>
      <c r="F1487" s="77" t="s">
        <v>7619</v>
      </c>
      <c r="G1487" s="77" t="s">
        <v>12339</v>
      </c>
      <c r="H1487" s="77" t="s">
        <v>44</v>
      </c>
      <c r="I1487" s="77" t="s">
        <v>221</v>
      </c>
      <c r="J1487" s="77" t="s">
        <v>19</v>
      </c>
      <c r="K1487" s="78" t="s">
        <v>34</v>
      </c>
      <c r="L1487" s="77" t="s">
        <v>98</v>
      </c>
      <c r="M1487" s="74" t="s">
        <v>12475</v>
      </c>
      <c r="N1487" s="74" t="s">
        <v>13</v>
      </c>
      <c r="O1487" s="159"/>
      <c r="P1487" s="77" t="s">
        <v>7621</v>
      </c>
      <c r="Q1487" s="77" t="s">
        <v>11048</v>
      </c>
      <c r="R1487" s="77" t="s">
        <v>7618</v>
      </c>
      <c r="S1487" s="77"/>
      <c r="T1487" s="77"/>
      <c r="U1487" s="77" t="s">
        <v>11769</v>
      </c>
      <c r="V1487" s="74" t="s">
        <v>97</v>
      </c>
      <c r="W1487" s="100"/>
      <c r="X1487" s="99"/>
      <c r="Y1487" s="99"/>
      <c r="Z1487" s="100"/>
      <c r="AA1487" s="99" t="s">
        <v>7624</v>
      </c>
      <c r="AB1487" s="99"/>
      <c r="AC1487" s="100" t="s">
        <v>7622</v>
      </c>
      <c r="AD1487" s="100" t="s">
        <v>7623</v>
      </c>
      <c r="AE1487" s="83"/>
      <c r="AF1487" s="54"/>
      <c r="AG1487" s="78" t="s">
        <v>10997</v>
      </c>
      <c r="AH1487" s="77" t="s">
        <v>354</v>
      </c>
      <c r="AI1487" s="77" t="s">
        <v>652</v>
      </c>
      <c r="AJ1487" s="77" t="s">
        <v>653</v>
      </c>
      <c r="AK1487" s="77" t="s">
        <v>654</v>
      </c>
      <c r="AL1487" s="77" t="s">
        <v>655</v>
      </c>
      <c r="AM1487" s="77" t="s">
        <v>227</v>
      </c>
      <c r="AN1487" s="77" t="s">
        <v>656</v>
      </c>
      <c r="AO1487" s="77" t="s">
        <v>657</v>
      </c>
      <c r="AP1487" s="77" t="s">
        <v>658</v>
      </c>
      <c r="AQ1487" s="77"/>
      <c r="AR1487" s="79">
        <f>COUNTIF('Jalon + top _horaire passage'!A:A,A1487)+IF(W1487&lt;&gt;"",COUNTIF('Jalon + top _horaire passage'!A:A,W1487),0)+IF(X1487&lt;&gt;"",COUNTIF('Jalon + top _horaire passage'!A:A,X1487),0)+IF(Y1487&lt;&gt;"",COUNTIF('Jalon + top _horaire passage'!A:A,Y1487),0)+IF(AA1487&lt;&gt;"",COUNTIF('Jalon + top _horaire passage'!A:A,AA1487),0)+IF(AB1487&lt;&gt;"",COUNTIF('Jalon + top _horaire passage'!A:A,AB1487),0)+IF(AD1487&lt;&gt;"",COUNTIF('Jalon + top _horaire passage'!A:A,AD1487),0)</f>
        <v>0</v>
      </c>
    </row>
    <row r="1488" spans="1:44" x14ac:dyDescent="0.3">
      <c r="A1488" s="77" t="s">
        <v>7625</v>
      </c>
      <c r="B1488" s="159" t="s">
        <v>7626</v>
      </c>
      <c r="C1488" s="78" t="s">
        <v>651</v>
      </c>
      <c r="D1488" s="77" t="s">
        <v>42</v>
      </c>
      <c r="E1488" s="77" t="s">
        <v>7625</v>
      </c>
      <c r="F1488" s="77" t="s">
        <v>7619</v>
      </c>
      <c r="G1488" s="77" t="s">
        <v>12339</v>
      </c>
      <c r="H1488" s="77" t="s">
        <v>44</v>
      </c>
      <c r="I1488" s="77" t="s">
        <v>221</v>
      </c>
      <c r="J1488" s="77" t="s">
        <v>19</v>
      </c>
      <c r="K1488" s="78" t="s">
        <v>34</v>
      </c>
      <c r="L1488" s="77" t="s">
        <v>98</v>
      </c>
      <c r="M1488" s="74" t="s">
        <v>12475</v>
      </c>
      <c r="N1488" s="74" t="s">
        <v>13</v>
      </c>
      <c r="O1488" s="159"/>
      <c r="P1488" s="77" t="s">
        <v>7627</v>
      </c>
      <c r="Q1488" s="77" t="s">
        <v>11048</v>
      </c>
      <c r="R1488" s="77" t="s">
        <v>7625</v>
      </c>
      <c r="S1488" s="77"/>
      <c r="T1488" s="77"/>
      <c r="U1488" s="77" t="s">
        <v>11770</v>
      </c>
      <c r="V1488" s="74" t="s">
        <v>97</v>
      </c>
      <c r="W1488" s="100"/>
      <c r="X1488" s="99"/>
      <c r="Y1488" s="99"/>
      <c r="Z1488" s="100"/>
      <c r="AA1488" s="99" t="s">
        <v>7630</v>
      </c>
      <c r="AB1488" s="99"/>
      <c r="AC1488" s="100" t="s">
        <v>7628</v>
      </c>
      <c r="AD1488" s="100" t="s">
        <v>7629</v>
      </c>
      <c r="AE1488" s="83"/>
      <c r="AF1488" s="54"/>
      <c r="AG1488" s="78" t="s">
        <v>10997</v>
      </c>
      <c r="AH1488" s="77" t="s">
        <v>354</v>
      </c>
      <c r="AI1488" s="77" t="s">
        <v>652</v>
      </c>
      <c r="AJ1488" s="77" t="s">
        <v>653</v>
      </c>
      <c r="AK1488" s="77" t="s">
        <v>654</v>
      </c>
      <c r="AL1488" s="77" t="s">
        <v>655</v>
      </c>
      <c r="AM1488" s="77" t="s">
        <v>227</v>
      </c>
      <c r="AN1488" s="77" t="s">
        <v>656</v>
      </c>
      <c r="AO1488" s="77" t="s">
        <v>657</v>
      </c>
      <c r="AP1488" s="77" t="s">
        <v>658</v>
      </c>
      <c r="AQ1488" s="77"/>
      <c r="AR1488" s="79">
        <f>COUNTIF('Jalon + top _horaire passage'!A:A,A1488)+IF(W1488&lt;&gt;"",COUNTIF('Jalon + top _horaire passage'!A:A,W1488),0)+IF(X1488&lt;&gt;"",COUNTIF('Jalon + top _horaire passage'!A:A,X1488),0)+IF(Y1488&lt;&gt;"",COUNTIF('Jalon + top _horaire passage'!A:A,Y1488),0)+IF(AA1488&lt;&gt;"",COUNTIF('Jalon + top _horaire passage'!A:A,AA1488),0)+IF(AB1488&lt;&gt;"",COUNTIF('Jalon + top _horaire passage'!A:A,AB1488),0)+IF(AD1488&lt;&gt;"",COUNTIF('Jalon + top _horaire passage'!A:A,AD1488),0)</f>
        <v>0</v>
      </c>
    </row>
    <row r="1489" spans="1:44" x14ac:dyDescent="0.3">
      <c r="A1489" s="77" t="s">
        <v>7631</v>
      </c>
      <c r="B1489" s="159">
        <v>0</v>
      </c>
      <c r="C1489" s="78" t="s">
        <v>892</v>
      </c>
      <c r="D1489" s="77" t="s">
        <v>42</v>
      </c>
      <c r="E1489" s="77" t="s">
        <v>7631</v>
      </c>
      <c r="F1489" s="77" t="s">
        <v>7632</v>
      </c>
      <c r="G1489" s="77" t="s">
        <v>12407</v>
      </c>
      <c r="H1489" s="77" t="s">
        <v>44</v>
      </c>
      <c r="I1489" s="77" t="s">
        <v>221</v>
      </c>
      <c r="J1489" s="77" t="s">
        <v>19</v>
      </c>
      <c r="K1489" s="78" t="s">
        <v>34</v>
      </c>
      <c r="L1489" s="77" t="s">
        <v>15</v>
      </c>
      <c r="M1489" s="74" t="s">
        <v>12476</v>
      </c>
      <c r="N1489" s="74" t="s">
        <v>13</v>
      </c>
      <c r="O1489" s="159"/>
      <c r="P1489" s="77" t="s">
        <v>7633</v>
      </c>
      <c r="Q1489" s="77" t="s">
        <v>10891</v>
      </c>
      <c r="R1489" s="77" t="s">
        <v>7631</v>
      </c>
      <c r="S1489" s="77"/>
      <c r="T1489" s="77"/>
      <c r="U1489" s="77" t="s">
        <v>10869</v>
      </c>
      <c r="V1489" s="74" t="s">
        <v>97</v>
      </c>
      <c r="W1489" s="100"/>
      <c r="X1489" s="99"/>
      <c r="Y1489" s="99" t="s">
        <v>7636</v>
      </c>
      <c r="Z1489" s="100" t="s">
        <v>12142</v>
      </c>
      <c r="AA1489" s="143" t="s">
        <v>12143</v>
      </c>
      <c r="AB1489" s="99"/>
      <c r="AC1489" s="143" t="s">
        <v>7634</v>
      </c>
      <c r="AD1489" s="100" t="s">
        <v>7635</v>
      </c>
      <c r="AE1489" s="83"/>
      <c r="AF1489" s="54" t="s">
        <v>12029</v>
      </c>
      <c r="AG1489" s="78" t="str">
        <f>CONCATENATE("NEXE ", AA1489, " et ", AD1489)</f>
        <v>NEXE ZH0FJL et ZH0XJZ</v>
      </c>
      <c r="AH1489" s="77" t="s">
        <v>5094</v>
      </c>
      <c r="AI1489" s="77" t="s">
        <v>5095</v>
      </c>
      <c r="AJ1489" s="77" t="s">
        <v>1342</v>
      </c>
      <c r="AK1489" s="77" t="s">
        <v>1342</v>
      </c>
      <c r="AL1489" s="77" t="s">
        <v>5096</v>
      </c>
      <c r="AM1489" s="77" t="s">
        <v>1543</v>
      </c>
      <c r="AN1489" s="77" t="s">
        <v>1544</v>
      </c>
      <c r="AO1489" s="77" t="s">
        <v>1545</v>
      </c>
      <c r="AP1489" s="77">
        <v>0</v>
      </c>
      <c r="AQ1489" s="77" t="s">
        <v>12144</v>
      </c>
      <c r="AR1489" s="79">
        <f>COUNTIF('Jalon + top _horaire passage'!A:A,A1489)+IF(W1489&lt;&gt;"",COUNTIF('Jalon + top _horaire passage'!A:A,W1489),0)+IF(X1489&lt;&gt;"",COUNTIF('Jalon + top _horaire passage'!A:A,X1489),0)+IF(Y1489&lt;&gt;"",COUNTIF('Jalon + top _horaire passage'!A:A,Y1489),0)+IF(AA1489&lt;&gt;"",COUNTIF('Jalon + top _horaire passage'!A:A,AA1489),0)+IF(AB1489&lt;&gt;"",COUNTIF('Jalon + top _horaire passage'!A:A,AB1489),0)+IF(AD1489&lt;&gt;"",COUNTIF('Jalon + top _horaire passage'!A:A,AD1489),0)</f>
        <v>0</v>
      </c>
    </row>
    <row r="1490" spans="1:44" x14ac:dyDescent="0.3">
      <c r="A1490" s="77" t="s">
        <v>7638</v>
      </c>
      <c r="B1490" s="159" t="s">
        <v>12</v>
      </c>
      <c r="C1490" s="78" t="s">
        <v>892</v>
      </c>
      <c r="D1490" s="77" t="s">
        <v>42</v>
      </c>
      <c r="E1490" s="77" t="s">
        <v>7637</v>
      </c>
      <c r="F1490" s="77" t="s">
        <v>7632</v>
      </c>
      <c r="G1490" s="77" t="s">
        <v>12407</v>
      </c>
      <c r="H1490" s="77" t="s">
        <v>44</v>
      </c>
      <c r="I1490" s="77" t="s">
        <v>221</v>
      </c>
      <c r="J1490" s="77" t="s">
        <v>19</v>
      </c>
      <c r="K1490" s="78" t="s">
        <v>34</v>
      </c>
      <c r="L1490" s="77" t="s">
        <v>15</v>
      </c>
      <c r="M1490" s="74" t="s">
        <v>12476</v>
      </c>
      <c r="N1490" s="74" t="s">
        <v>13</v>
      </c>
      <c r="O1490" s="159"/>
      <c r="P1490" s="77" t="s">
        <v>7639</v>
      </c>
      <c r="Q1490" s="77" t="s">
        <v>6797</v>
      </c>
      <c r="R1490" s="77" t="s">
        <v>7638</v>
      </c>
      <c r="S1490" s="77"/>
      <c r="T1490" s="77"/>
      <c r="U1490" s="82" t="s">
        <v>7637</v>
      </c>
      <c r="V1490" s="74" t="s">
        <v>97</v>
      </c>
      <c r="W1490" s="100"/>
      <c r="X1490" s="99"/>
      <c r="Y1490" s="99"/>
      <c r="Z1490" s="99"/>
      <c r="AA1490" s="99" t="s">
        <v>7642</v>
      </c>
      <c r="AB1490" s="99"/>
      <c r="AC1490" s="100" t="s">
        <v>7640</v>
      </c>
      <c r="AD1490" s="100" t="s">
        <v>7641</v>
      </c>
      <c r="AE1490" s="83"/>
      <c r="AF1490" s="54" t="s">
        <v>12029</v>
      </c>
      <c r="AG1490" s="78" t="s">
        <v>10998</v>
      </c>
      <c r="AH1490" s="77" t="s">
        <v>5094</v>
      </c>
      <c r="AI1490" s="77" t="s">
        <v>5095</v>
      </c>
      <c r="AJ1490" s="77" t="s">
        <v>1342</v>
      </c>
      <c r="AK1490" s="77" t="s">
        <v>1342</v>
      </c>
      <c r="AL1490" s="77" t="s">
        <v>5096</v>
      </c>
      <c r="AM1490" s="77" t="s">
        <v>1543</v>
      </c>
      <c r="AN1490" s="77" t="s">
        <v>1544</v>
      </c>
      <c r="AO1490" s="77" t="s">
        <v>1545</v>
      </c>
      <c r="AP1490" s="77" t="s">
        <v>1546</v>
      </c>
      <c r="AQ1490" s="77"/>
      <c r="AR1490" s="79">
        <f>COUNTIF('Jalon + top _horaire passage'!A:A,A1490)+IF(W1490&lt;&gt;"",COUNTIF('Jalon + top _horaire passage'!A:A,W1490),0)+IF(X1490&lt;&gt;"",COUNTIF('Jalon + top _horaire passage'!A:A,X1490),0)+IF(Y1490&lt;&gt;"",COUNTIF('Jalon + top _horaire passage'!A:A,Y1490),0)+IF(AA1490&lt;&gt;"",COUNTIF('Jalon + top _horaire passage'!A:A,AA1490),0)+IF(AB1490&lt;&gt;"",COUNTIF('Jalon + top _horaire passage'!A:A,AB1490),0)+IF(AD1490&lt;&gt;"",COUNTIF('Jalon + top _horaire passage'!A:A,AD1490),0)</f>
        <v>0</v>
      </c>
    </row>
    <row r="1491" spans="1:44" x14ac:dyDescent="0.3">
      <c r="A1491" s="77" t="s">
        <v>7643</v>
      </c>
      <c r="B1491" s="159" t="s">
        <v>12</v>
      </c>
      <c r="C1491" s="78" t="s">
        <v>651</v>
      </c>
      <c r="D1491" s="77" t="s">
        <v>42</v>
      </c>
      <c r="E1491" s="77" t="s">
        <v>7643</v>
      </c>
      <c r="F1491" s="77" t="s">
        <v>2914</v>
      </c>
      <c r="G1491" s="77" t="s">
        <v>2915</v>
      </c>
      <c r="H1491" s="77" t="s">
        <v>44</v>
      </c>
      <c r="I1491" s="77" t="s">
        <v>221</v>
      </c>
      <c r="J1491" s="77" t="s">
        <v>19</v>
      </c>
      <c r="K1491" s="78" t="s">
        <v>34</v>
      </c>
      <c r="L1491" s="77" t="s">
        <v>98</v>
      </c>
      <c r="M1491" s="74" t="s">
        <v>12474</v>
      </c>
      <c r="N1491" s="74" t="s">
        <v>13</v>
      </c>
      <c r="O1491" s="159"/>
      <c r="P1491" s="77" t="s">
        <v>7644</v>
      </c>
      <c r="Q1491" s="77" t="s">
        <v>35</v>
      </c>
      <c r="R1491" s="77" t="s">
        <v>7643</v>
      </c>
      <c r="S1491" s="77"/>
      <c r="T1491" s="77" t="s">
        <v>9241</v>
      </c>
      <c r="U1491" s="77" t="s">
        <v>9241</v>
      </c>
      <c r="V1491" s="74" t="s">
        <v>97</v>
      </c>
      <c r="W1491" s="100"/>
      <c r="X1491" s="99"/>
      <c r="Y1491" s="99"/>
      <c r="Z1491" s="100"/>
      <c r="AA1491" s="99"/>
      <c r="AB1491" s="99"/>
      <c r="AC1491" s="100" t="s">
        <v>7643</v>
      </c>
      <c r="AD1491" s="100" t="s">
        <v>7645</v>
      </c>
      <c r="AE1491" s="83"/>
      <c r="AF1491" s="54"/>
      <c r="AG1491" s="78" t="s">
        <v>10997</v>
      </c>
      <c r="AH1491" s="77" t="s">
        <v>222</v>
      </c>
      <c r="AI1491" s="77" t="s">
        <v>223</v>
      </c>
      <c r="AJ1491" s="77" t="s">
        <v>224</v>
      </c>
      <c r="AK1491" s="77" t="s">
        <v>2917</v>
      </c>
      <c r="AL1491" s="77" t="s">
        <v>2918</v>
      </c>
      <c r="AM1491" s="77" t="s">
        <v>227</v>
      </c>
      <c r="AN1491" s="77" t="s">
        <v>656</v>
      </c>
      <c r="AO1491" s="77" t="s">
        <v>2919</v>
      </c>
      <c r="AP1491" s="77" t="s">
        <v>2920</v>
      </c>
      <c r="AQ1491" s="77"/>
      <c r="AR1491" s="79">
        <f>COUNTIF('Jalon + top _horaire passage'!A:A,A1491)+IF(W1491&lt;&gt;"",COUNTIF('Jalon + top _horaire passage'!A:A,W1491),0)+IF(X1491&lt;&gt;"",COUNTIF('Jalon + top _horaire passage'!A:A,X1491),0)+IF(Y1491&lt;&gt;"",COUNTIF('Jalon + top _horaire passage'!A:A,Y1491),0)+IF(AA1491&lt;&gt;"",COUNTIF('Jalon + top _horaire passage'!A:A,AA1491),0)+IF(AB1491&lt;&gt;"",COUNTIF('Jalon + top _horaire passage'!A:A,AB1491),0)+IF(AD1491&lt;&gt;"",COUNTIF('Jalon + top _horaire passage'!A:A,AD1491),0)</f>
        <v>0</v>
      </c>
    </row>
    <row r="1492" spans="1:44" x14ac:dyDescent="0.3">
      <c r="A1492" s="77" t="s">
        <v>7646</v>
      </c>
      <c r="B1492" s="159" t="s">
        <v>12</v>
      </c>
      <c r="C1492" s="78" t="s">
        <v>651</v>
      </c>
      <c r="D1492" s="77" t="s">
        <v>42</v>
      </c>
      <c r="E1492" s="77" t="s">
        <v>7646</v>
      </c>
      <c r="F1492" s="77" t="s">
        <v>2914</v>
      </c>
      <c r="G1492" s="77" t="s">
        <v>2915</v>
      </c>
      <c r="H1492" s="77" t="s">
        <v>44</v>
      </c>
      <c r="I1492" s="77" t="s">
        <v>221</v>
      </c>
      <c r="J1492" s="77" t="s">
        <v>19</v>
      </c>
      <c r="K1492" s="78" t="s">
        <v>34</v>
      </c>
      <c r="L1492" s="77" t="s">
        <v>98</v>
      </c>
      <c r="M1492" s="74" t="s">
        <v>12474</v>
      </c>
      <c r="N1492" s="74" t="s">
        <v>13</v>
      </c>
      <c r="O1492" s="159"/>
      <c r="P1492" s="77" t="s">
        <v>7647</v>
      </c>
      <c r="Q1492" s="77" t="s">
        <v>35</v>
      </c>
      <c r="R1492" s="77" t="s">
        <v>7646</v>
      </c>
      <c r="S1492" s="77"/>
      <c r="T1492" s="77" t="s">
        <v>9241</v>
      </c>
      <c r="U1492" s="77" t="s">
        <v>9241</v>
      </c>
      <c r="V1492" s="74" t="s">
        <v>97</v>
      </c>
      <c r="W1492" s="100"/>
      <c r="X1492" s="99"/>
      <c r="Y1492" s="99"/>
      <c r="Z1492" s="100"/>
      <c r="AA1492" s="99"/>
      <c r="AB1492" s="99"/>
      <c r="AC1492" s="100" t="s">
        <v>7646</v>
      </c>
      <c r="AD1492" s="100" t="s">
        <v>7648</v>
      </c>
      <c r="AE1492" s="83"/>
      <c r="AF1492" s="54"/>
      <c r="AG1492" s="78" t="s">
        <v>10997</v>
      </c>
      <c r="AH1492" s="77" t="s">
        <v>222</v>
      </c>
      <c r="AI1492" s="77" t="s">
        <v>223</v>
      </c>
      <c r="AJ1492" s="77" t="s">
        <v>224</v>
      </c>
      <c r="AK1492" s="77" t="s">
        <v>2917</v>
      </c>
      <c r="AL1492" s="77" t="s">
        <v>2918</v>
      </c>
      <c r="AM1492" s="77" t="s">
        <v>227</v>
      </c>
      <c r="AN1492" s="77" t="s">
        <v>656</v>
      </c>
      <c r="AO1492" s="77" t="s">
        <v>2919</v>
      </c>
      <c r="AP1492" s="77" t="s">
        <v>2920</v>
      </c>
      <c r="AQ1492" s="77"/>
      <c r="AR1492" s="79">
        <f>COUNTIF('Jalon + top _horaire passage'!A:A,A1492)+IF(W1492&lt;&gt;"",COUNTIF('Jalon + top _horaire passage'!A:A,W1492),0)+IF(X1492&lt;&gt;"",COUNTIF('Jalon + top _horaire passage'!A:A,X1492),0)+IF(Y1492&lt;&gt;"",COUNTIF('Jalon + top _horaire passage'!A:A,Y1492),0)+IF(AA1492&lt;&gt;"",COUNTIF('Jalon + top _horaire passage'!A:A,AA1492),0)+IF(AB1492&lt;&gt;"",COUNTIF('Jalon + top _horaire passage'!A:A,AB1492),0)+IF(AD1492&lt;&gt;"",COUNTIF('Jalon + top _horaire passage'!A:A,AD1492),0)</f>
        <v>0</v>
      </c>
    </row>
    <row r="1493" spans="1:44" x14ac:dyDescent="0.3">
      <c r="A1493" s="77" t="s">
        <v>7649</v>
      </c>
      <c r="B1493" s="159" t="s">
        <v>12</v>
      </c>
      <c r="C1493" s="78" t="s">
        <v>651</v>
      </c>
      <c r="D1493" s="77" t="s">
        <v>42</v>
      </c>
      <c r="E1493" s="77" t="s">
        <v>7649</v>
      </c>
      <c r="F1493" s="77" t="s">
        <v>2914</v>
      </c>
      <c r="G1493" s="77" t="s">
        <v>2915</v>
      </c>
      <c r="H1493" s="77" t="s">
        <v>44</v>
      </c>
      <c r="I1493" s="77" t="s">
        <v>221</v>
      </c>
      <c r="J1493" s="77" t="s">
        <v>19</v>
      </c>
      <c r="K1493" s="78" t="s">
        <v>34</v>
      </c>
      <c r="L1493" s="77" t="s">
        <v>98</v>
      </c>
      <c r="M1493" s="74" t="s">
        <v>12474</v>
      </c>
      <c r="N1493" s="74" t="s">
        <v>13</v>
      </c>
      <c r="O1493" s="159"/>
      <c r="P1493" s="77" t="s">
        <v>7650</v>
      </c>
      <c r="Q1493" s="77" t="s">
        <v>35</v>
      </c>
      <c r="R1493" s="77" t="s">
        <v>7649</v>
      </c>
      <c r="S1493" s="77"/>
      <c r="T1493" s="77" t="s">
        <v>9241</v>
      </c>
      <c r="U1493" s="77" t="s">
        <v>9241</v>
      </c>
      <c r="V1493" s="74" t="s">
        <v>97</v>
      </c>
      <c r="W1493" s="100"/>
      <c r="X1493" s="99"/>
      <c r="Y1493" s="99"/>
      <c r="Z1493" s="100"/>
      <c r="AA1493" s="99"/>
      <c r="AB1493" s="99"/>
      <c r="AC1493" s="100" t="s">
        <v>7649</v>
      </c>
      <c r="AD1493" s="100" t="s">
        <v>7651</v>
      </c>
      <c r="AE1493" s="83"/>
      <c r="AF1493" s="54"/>
      <c r="AG1493" s="78" t="s">
        <v>10997</v>
      </c>
      <c r="AH1493" s="77" t="s">
        <v>222</v>
      </c>
      <c r="AI1493" s="77" t="s">
        <v>223</v>
      </c>
      <c r="AJ1493" s="77" t="s">
        <v>224</v>
      </c>
      <c r="AK1493" s="77" t="s">
        <v>2917</v>
      </c>
      <c r="AL1493" s="77" t="s">
        <v>2918</v>
      </c>
      <c r="AM1493" s="77" t="s">
        <v>227</v>
      </c>
      <c r="AN1493" s="77" t="s">
        <v>656</v>
      </c>
      <c r="AO1493" s="77" t="s">
        <v>2919</v>
      </c>
      <c r="AP1493" s="77" t="s">
        <v>2920</v>
      </c>
      <c r="AQ1493" s="77"/>
      <c r="AR1493" s="79">
        <f>COUNTIF('Jalon + top _horaire passage'!A:A,A1493)+IF(W1493&lt;&gt;"",COUNTIF('Jalon + top _horaire passage'!A:A,W1493),0)+IF(X1493&lt;&gt;"",COUNTIF('Jalon + top _horaire passage'!A:A,X1493),0)+IF(Y1493&lt;&gt;"",COUNTIF('Jalon + top _horaire passage'!A:A,Y1493),0)+IF(AA1493&lt;&gt;"",COUNTIF('Jalon + top _horaire passage'!A:A,AA1493),0)+IF(AB1493&lt;&gt;"",COUNTIF('Jalon + top _horaire passage'!A:A,AB1493),0)+IF(AD1493&lt;&gt;"",COUNTIF('Jalon + top _horaire passage'!A:A,AD1493),0)</f>
        <v>0</v>
      </c>
    </row>
    <row r="1494" spans="1:44" x14ac:dyDescent="0.3">
      <c r="A1494" s="77" t="s">
        <v>7652</v>
      </c>
      <c r="B1494" s="159" t="s">
        <v>12</v>
      </c>
      <c r="C1494" s="78" t="s">
        <v>651</v>
      </c>
      <c r="D1494" s="77" t="s">
        <v>42</v>
      </c>
      <c r="E1494" s="77" t="s">
        <v>7652</v>
      </c>
      <c r="F1494" s="77" t="s">
        <v>2914</v>
      </c>
      <c r="G1494" s="77" t="s">
        <v>2915</v>
      </c>
      <c r="H1494" s="77" t="s">
        <v>44</v>
      </c>
      <c r="I1494" s="77" t="s">
        <v>221</v>
      </c>
      <c r="J1494" s="77" t="s">
        <v>19</v>
      </c>
      <c r="K1494" s="78" t="s">
        <v>34</v>
      </c>
      <c r="L1494" s="77" t="s">
        <v>98</v>
      </c>
      <c r="M1494" s="74" t="s">
        <v>12474</v>
      </c>
      <c r="N1494" s="74" t="s">
        <v>13</v>
      </c>
      <c r="O1494" s="159"/>
      <c r="P1494" s="77" t="s">
        <v>7653</v>
      </c>
      <c r="Q1494" s="77" t="s">
        <v>35</v>
      </c>
      <c r="R1494" s="77" t="s">
        <v>7652</v>
      </c>
      <c r="S1494" s="77"/>
      <c r="T1494" s="77" t="s">
        <v>9241</v>
      </c>
      <c r="U1494" s="77" t="s">
        <v>9241</v>
      </c>
      <c r="V1494" s="74" t="s">
        <v>97</v>
      </c>
      <c r="W1494" s="100"/>
      <c r="X1494" s="99"/>
      <c r="Y1494" s="99"/>
      <c r="Z1494" s="100"/>
      <c r="AA1494" s="99"/>
      <c r="AB1494" s="99"/>
      <c r="AC1494" s="100" t="s">
        <v>7652</v>
      </c>
      <c r="AD1494" s="100" t="s">
        <v>7654</v>
      </c>
      <c r="AE1494" s="83"/>
      <c r="AF1494" s="54"/>
      <c r="AG1494" s="78" t="s">
        <v>10997</v>
      </c>
      <c r="AH1494" s="77" t="s">
        <v>222</v>
      </c>
      <c r="AI1494" s="77" t="s">
        <v>223</v>
      </c>
      <c r="AJ1494" s="77" t="s">
        <v>224</v>
      </c>
      <c r="AK1494" s="77" t="s">
        <v>2917</v>
      </c>
      <c r="AL1494" s="77" t="s">
        <v>2918</v>
      </c>
      <c r="AM1494" s="77" t="s">
        <v>227</v>
      </c>
      <c r="AN1494" s="77" t="s">
        <v>656</v>
      </c>
      <c r="AO1494" s="77" t="s">
        <v>2919</v>
      </c>
      <c r="AP1494" s="77" t="s">
        <v>2920</v>
      </c>
      <c r="AQ1494" s="77"/>
      <c r="AR1494" s="79">
        <f>COUNTIF('Jalon + top _horaire passage'!A:A,A1494)+IF(W1494&lt;&gt;"",COUNTIF('Jalon + top _horaire passage'!A:A,W1494),0)+IF(X1494&lt;&gt;"",COUNTIF('Jalon + top _horaire passage'!A:A,X1494),0)+IF(Y1494&lt;&gt;"",COUNTIF('Jalon + top _horaire passage'!A:A,Y1494),0)+IF(AA1494&lt;&gt;"",COUNTIF('Jalon + top _horaire passage'!A:A,AA1494),0)+IF(AB1494&lt;&gt;"",COUNTIF('Jalon + top _horaire passage'!A:A,AB1494),0)+IF(AD1494&lt;&gt;"",COUNTIF('Jalon + top _horaire passage'!A:A,AD1494),0)</f>
        <v>0</v>
      </c>
    </row>
    <row r="1495" spans="1:44" x14ac:dyDescent="0.3">
      <c r="A1495" s="77" t="s">
        <v>7655</v>
      </c>
      <c r="B1495" s="159" t="s">
        <v>12</v>
      </c>
      <c r="C1495" s="78" t="s">
        <v>651</v>
      </c>
      <c r="D1495" s="77" t="s">
        <v>42</v>
      </c>
      <c r="E1495" s="77" t="s">
        <v>7655</v>
      </c>
      <c r="F1495" s="77" t="s">
        <v>2914</v>
      </c>
      <c r="G1495" s="77" t="s">
        <v>2915</v>
      </c>
      <c r="H1495" s="77" t="s">
        <v>44</v>
      </c>
      <c r="I1495" s="77" t="s">
        <v>221</v>
      </c>
      <c r="J1495" s="77" t="s">
        <v>237</v>
      </c>
      <c r="K1495" s="78" t="s">
        <v>34</v>
      </c>
      <c r="L1495" s="77" t="s">
        <v>98</v>
      </c>
      <c r="M1495" s="74" t="s">
        <v>12474</v>
      </c>
      <c r="N1495" s="74" t="s">
        <v>13</v>
      </c>
      <c r="O1495" s="159"/>
      <c r="P1495" s="77" t="s">
        <v>7656</v>
      </c>
      <c r="Q1495" s="77" t="s">
        <v>35</v>
      </c>
      <c r="R1495" s="77" t="s">
        <v>7655</v>
      </c>
      <c r="S1495" s="77"/>
      <c r="T1495" s="77" t="s">
        <v>9241</v>
      </c>
      <c r="U1495" s="77" t="s">
        <v>9241</v>
      </c>
      <c r="V1495" s="74" t="s">
        <v>97</v>
      </c>
      <c r="W1495" s="100"/>
      <c r="X1495" s="99"/>
      <c r="Y1495" s="99"/>
      <c r="Z1495" s="100"/>
      <c r="AA1495" s="99"/>
      <c r="AB1495" s="99"/>
      <c r="AC1495" s="100" t="s">
        <v>7655</v>
      </c>
      <c r="AD1495" s="100" t="s">
        <v>7657</v>
      </c>
      <c r="AE1495" s="83"/>
      <c r="AF1495" s="54"/>
      <c r="AG1495" s="78" t="s">
        <v>10997</v>
      </c>
      <c r="AH1495" s="77" t="s">
        <v>222</v>
      </c>
      <c r="AI1495" s="77" t="s">
        <v>223</v>
      </c>
      <c r="AJ1495" s="77" t="s">
        <v>224</v>
      </c>
      <c r="AK1495" s="77" t="s">
        <v>2917</v>
      </c>
      <c r="AL1495" s="77" t="s">
        <v>2918</v>
      </c>
      <c r="AM1495" s="77" t="s">
        <v>227</v>
      </c>
      <c r="AN1495" s="77" t="s">
        <v>656</v>
      </c>
      <c r="AO1495" s="77" t="s">
        <v>2919</v>
      </c>
      <c r="AP1495" s="77" t="s">
        <v>2920</v>
      </c>
      <c r="AQ1495" s="77"/>
      <c r="AR1495" s="79">
        <f>COUNTIF('Jalon + top _horaire passage'!A:A,A1495)+IF(W1495&lt;&gt;"",COUNTIF('Jalon + top _horaire passage'!A:A,W1495),0)+IF(X1495&lt;&gt;"",COUNTIF('Jalon + top _horaire passage'!A:A,X1495),0)+IF(Y1495&lt;&gt;"",COUNTIF('Jalon + top _horaire passage'!A:A,Y1495),0)+IF(AA1495&lt;&gt;"",COUNTIF('Jalon + top _horaire passage'!A:A,AA1495),0)+IF(AB1495&lt;&gt;"",COUNTIF('Jalon + top _horaire passage'!A:A,AB1495),0)+IF(AD1495&lt;&gt;"",COUNTIF('Jalon + top _horaire passage'!A:A,AD1495),0)</f>
        <v>0</v>
      </c>
    </row>
    <row r="1496" spans="1:44" x14ac:dyDescent="0.3">
      <c r="A1496" s="77" t="s">
        <v>7658</v>
      </c>
      <c r="B1496" s="159" t="s">
        <v>12</v>
      </c>
      <c r="C1496" s="78" t="s">
        <v>651</v>
      </c>
      <c r="D1496" s="77" t="s">
        <v>42</v>
      </c>
      <c r="E1496" s="77" t="s">
        <v>7658</v>
      </c>
      <c r="F1496" s="77" t="s">
        <v>2914</v>
      </c>
      <c r="G1496" s="77" t="s">
        <v>2915</v>
      </c>
      <c r="H1496" s="77" t="s">
        <v>44</v>
      </c>
      <c r="I1496" s="77" t="s">
        <v>221</v>
      </c>
      <c r="J1496" s="77" t="s">
        <v>19</v>
      </c>
      <c r="K1496" s="78" t="s">
        <v>34</v>
      </c>
      <c r="L1496" s="77" t="s">
        <v>98</v>
      </c>
      <c r="M1496" s="74" t="s">
        <v>12474</v>
      </c>
      <c r="N1496" s="74" t="s">
        <v>13</v>
      </c>
      <c r="O1496" s="159"/>
      <c r="P1496" s="77" t="s">
        <v>7659</v>
      </c>
      <c r="Q1496" s="77" t="s">
        <v>35</v>
      </c>
      <c r="R1496" s="77" t="s">
        <v>7658</v>
      </c>
      <c r="S1496" s="77"/>
      <c r="T1496" s="77" t="s">
        <v>9241</v>
      </c>
      <c r="U1496" s="77" t="s">
        <v>9241</v>
      </c>
      <c r="V1496" s="74" t="s">
        <v>97</v>
      </c>
      <c r="W1496" s="100"/>
      <c r="X1496" s="99"/>
      <c r="Y1496" s="99"/>
      <c r="Z1496" s="100"/>
      <c r="AA1496" s="99"/>
      <c r="AB1496" s="99"/>
      <c r="AC1496" s="100" t="s">
        <v>7658</v>
      </c>
      <c r="AD1496" s="100" t="s">
        <v>7660</v>
      </c>
      <c r="AE1496" s="83"/>
      <c r="AF1496" s="54"/>
      <c r="AG1496" s="78" t="s">
        <v>10997</v>
      </c>
      <c r="AH1496" s="77" t="s">
        <v>222</v>
      </c>
      <c r="AI1496" s="77" t="s">
        <v>223</v>
      </c>
      <c r="AJ1496" s="77" t="s">
        <v>224</v>
      </c>
      <c r="AK1496" s="77" t="s">
        <v>2917</v>
      </c>
      <c r="AL1496" s="77" t="s">
        <v>2918</v>
      </c>
      <c r="AM1496" s="77" t="s">
        <v>227</v>
      </c>
      <c r="AN1496" s="77" t="s">
        <v>656</v>
      </c>
      <c r="AO1496" s="77" t="s">
        <v>2919</v>
      </c>
      <c r="AP1496" s="77" t="s">
        <v>2920</v>
      </c>
      <c r="AQ1496" s="77"/>
      <c r="AR1496" s="79">
        <f>COUNTIF('Jalon + top _horaire passage'!A:A,A1496)+IF(W1496&lt;&gt;"",COUNTIF('Jalon + top _horaire passage'!A:A,W1496),0)+IF(X1496&lt;&gt;"",COUNTIF('Jalon + top _horaire passage'!A:A,X1496),0)+IF(Y1496&lt;&gt;"",COUNTIF('Jalon + top _horaire passage'!A:A,Y1496),0)+IF(AA1496&lt;&gt;"",COUNTIF('Jalon + top _horaire passage'!A:A,AA1496),0)+IF(AB1496&lt;&gt;"",COUNTIF('Jalon + top _horaire passage'!A:A,AB1496),0)+IF(AD1496&lt;&gt;"",COUNTIF('Jalon + top _horaire passage'!A:A,AD1496),0)</f>
        <v>0</v>
      </c>
    </row>
    <row r="1497" spans="1:44" x14ac:dyDescent="0.3">
      <c r="A1497" s="77" t="s">
        <v>7661</v>
      </c>
      <c r="B1497" s="159" t="s">
        <v>12</v>
      </c>
      <c r="C1497" s="78" t="s">
        <v>651</v>
      </c>
      <c r="D1497" s="77" t="s">
        <v>42</v>
      </c>
      <c r="E1497" s="77" t="s">
        <v>7661</v>
      </c>
      <c r="F1497" s="77" t="s">
        <v>2914</v>
      </c>
      <c r="G1497" s="77" t="s">
        <v>2915</v>
      </c>
      <c r="H1497" s="77" t="s">
        <v>44</v>
      </c>
      <c r="I1497" s="77" t="s">
        <v>221</v>
      </c>
      <c r="J1497" s="77" t="s">
        <v>19</v>
      </c>
      <c r="K1497" s="78" t="s">
        <v>34</v>
      </c>
      <c r="L1497" s="77" t="s">
        <v>98</v>
      </c>
      <c r="M1497" s="74" t="s">
        <v>12474</v>
      </c>
      <c r="N1497" s="74" t="s">
        <v>13</v>
      </c>
      <c r="O1497" s="159"/>
      <c r="P1497" s="77" t="s">
        <v>7662</v>
      </c>
      <c r="Q1497" s="77" t="s">
        <v>35</v>
      </c>
      <c r="R1497" s="77" t="s">
        <v>7661</v>
      </c>
      <c r="S1497" s="77"/>
      <c r="T1497" s="77" t="s">
        <v>9241</v>
      </c>
      <c r="U1497" s="77" t="s">
        <v>9241</v>
      </c>
      <c r="V1497" s="74" t="s">
        <v>97</v>
      </c>
      <c r="W1497" s="100"/>
      <c r="X1497" s="99"/>
      <c r="Y1497" s="99"/>
      <c r="Z1497" s="100"/>
      <c r="AA1497" s="99"/>
      <c r="AB1497" s="99"/>
      <c r="AC1497" s="100" t="s">
        <v>7661</v>
      </c>
      <c r="AD1497" s="100" t="s">
        <v>7663</v>
      </c>
      <c r="AE1497" s="83"/>
      <c r="AF1497" s="54"/>
      <c r="AG1497" s="78" t="s">
        <v>10997</v>
      </c>
      <c r="AH1497" s="77" t="s">
        <v>222</v>
      </c>
      <c r="AI1497" s="77" t="s">
        <v>223</v>
      </c>
      <c r="AJ1497" s="77" t="s">
        <v>224</v>
      </c>
      <c r="AK1497" s="77" t="s">
        <v>2917</v>
      </c>
      <c r="AL1497" s="77" t="s">
        <v>2918</v>
      </c>
      <c r="AM1497" s="77" t="s">
        <v>227</v>
      </c>
      <c r="AN1497" s="77" t="s">
        <v>656</v>
      </c>
      <c r="AO1497" s="77" t="s">
        <v>2919</v>
      </c>
      <c r="AP1497" s="77" t="s">
        <v>2920</v>
      </c>
      <c r="AQ1497" s="77"/>
      <c r="AR1497" s="79">
        <f>COUNTIF('Jalon + top _horaire passage'!A:A,A1497)+IF(W1497&lt;&gt;"",COUNTIF('Jalon + top _horaire passage'!A:A,W1497),0)+IF(X1497&lt;&gt;"",COUNTIF('Jalon + top _horaire passage'!A:A,X1497),0)+IF(Y1497&lt;&gt;"",COUNTIF('Jalon + top _horaire passage'!A:A,Y1497),0)+IF(AA1497&lt;&gt;"",COUNTIF('Jalon + top _horaire passage'!A:A,AA1497),0)+IF(AB1497&lt;&gt;"",COUNTIF('Jalon + top _horaire passage'!A:A,AB1497),0)+IF(AD1497&lt;&gt;"",COUNTIF('Jalon + top _horaire passage'!A:A,AD1497),0)</f>
        <v>0</v>
      </c>
    </row>
    <row r="1498" spans="1:44" x14ac:dyDescent="0.3">
      <c r="A1498" s="77" t="s">
        <v>7664</v>
      </c>
      <c r="B1498" s="159" t="s">
        <v>12</v>
      </c>
      <c r="C1498" s="78" t="s">
        <v>651</v>
      </c>
      <c r="D1498" s="77" t="s">
        <v>42</v>
      </c>
      <c r="E1498" s="77" t="s">
        <v>7664</v>
      </c>
      <c r="F1498" s="77" t="s">
        <v>2914</v>
      </c>
      <c r="G1498" s="77" t="s">
        <v>2915</v>
      </c>
      <c r="H1498" s="77" t="s">
        <v>44</v>
      </c>
      <c r="I1498" s="77" t="s">
        <v>221</v>
      </c>
      <c r="J1498" s="77" t="s">
        <v>237</v>
      </c>
      <c r="K1498" s="78" t="s">
        <v>34</v>
      </c>
      <c r="L1498" s="77" t="s">
        <v>98</v>
      </c>
      <c r="M1498" s="74" t="s">
        <v>12474</v>
      </c>
      <c r="N1498" s="74" t="s">
        <v>13</v>
      </c>
      <c r="O1498" s="159"/>
      <c r="P1498" s="77" t="s">
        <v>7665</v>
      </c>
      <c r="Q1498" s="77" t="s">
        <v>35</v>
      </c>
      <c r="R1498" s="77" t="s">
        <v>7664</v>
      </c>
      <c r="S1498" s="77"/>
      <c r="T1498" s="77" t="s">
        <v>9241</v>
      </c>
      <c r="U1498" s="77" t="s">
        <v>9241</v>
      </c>
      <c r="V1498" s="74" t="s">
        <v>97</v>
      </c>
      <c r="W1498" s="100"/>
      <c r="X1498" s="99"/>
      <c r="Y1498" s="99"/>
      <c r="Z1498" s="100"/>
      <c r="AA1498" s="99"/>
      <c r="AB1498" s="99"/>
      <c r="AC1498" s="100" t="s">
        <v>7664</v>
      </c>
      <c r="AD1498" s="100" t="s">
        <v>7666</v>
      </c>
      <c r="AE1498" s="83"/>
      <c r="AF1498" s="54"/>
      <c r="AG1498" s="78" t="s">
        <v>10997</v>
      </c>
      <c r="AH1498" s="77" t="s">
        <v>222</v>
      </c>
      <c r="AI1498" s="77" t="s">
        <v>223</v>
      </c>
      <c r="AJ1498" s="77" t="s">
        <v>224</v>
      </c>
      <c r="AK1498" s="77" t="s">
        <v>2917</v>
      </c>
      <c r="AL1498" s="77" t="s">
        <v>2918</v>
      </c>
      <c r="AM1498" s="77" t="s">
        <v>227</v>
      </c>
      <c r="AN1498" s="77" t="s">
        <v>656</v>
      </c>
      <c r="AO1498" s="77" t="s">
        <v>2919</v>
      </c>
      <c r="AP1498" s="77" t="s">
        <v>2920</v>
      </c>
      <c r="AQ1498" s="77"/>
      <c r="AR1498" s="79">
        <f>COUNTIF('Jalon + top _horaire passage'!A:A,A1498)+IF(W1498&lt;&gt;"",COUNTIF('Jalon + top _horaire passage'!A:A,W1498),0)+IF(X1498&lt;&gt;"",COUNTIF('Jalon + top _horaire passage'!A:A,X1498),0)+IF(Y1498&lt;&gt;"",COUNTIF('Jalon + top _horaire passage'!A:A,Y1498),0)+IF(AA1498&lt;&gt;"",COUNTIF('Jalon + top _horaire passage'!A:A,AA1498),0)+IF(AB1498&lt;&gt;"",COUNTIF('Jalon + top _horaire passage'!A:A,AB1498),0)+IF(AD1498&lt;&gt;"",COUNTIF('Jalon + top _horaire passage'!A:A,AD1498),0)</f>
        <v>0</v>
      </c>
    </row>
    <row r="1499" spans="1:44" x14ac:dyDescent="0.3">
      <c r="A1499" s="77" t="s">
        <v>7667</v>
      </c>
      <c r="B1499" s="159" t="s">
        <v>12</v>
      </c>
      <c r="C1499" s="78" t="s">
        <v>651</v>
      </c>
      <c r="D1499" s="77" t="s">
        <v>42</v>
      </c>
      <c r="E1499" s="77" t="s">
        <v>7667</v>
      </c>
      <c r="F1499" s="77" t="s">
        <v>2914</v>
      </c>
      <c r="G1499" s="77" t="s">
        <v>2915</v>
      </c>
      <c r="H1499" s="77" t="s">
        <v>44</v>
      </c>
      <c r="I1499" s="77" t="s">
        <v>221</v>
      </c>
      <c r="J1499" s="77" t="s">
        <v>237</v>
      </c>
      <c r="K1499" s="78" t="s">
        <v>34</v>
      </c>
      <c r="L1499" s="77" t="s">
        <v>98</v>
      </c>
      <c r="M1499" s="74" t="s">
        <v>12474</v>
      </c>
      <c r="N1499" s="74" t="s">
        <v>13</v>
      </c>
      <c r="O1499" s="159"/>
      <c r="P1499" s="77" t="s">
        <v>7668</v>
      </c>
      <c r="Q1499" s="77" t="s">
        <v>35</v>
      </c>
      <c r="R1499" s="77" t="s">
        <v>7667</v>
      </c>
      <c r="S1499" s="77"/>
      <c r="T1499" s="77" t="s">
        <v>9241</v>
      </c>
      <c r="U1499" s="77" t="s">
        <v>9241</v>
      </c>
      <c r="V1499" s="74" t="s">
        <v>97</v>
      </c>
      <c r="W1499" s="100"/>
      <c r="X1499" s="99"/>
      <c r="Y1499" s="99"/>
      <c r="Z1499" s="100"/>
      <c r="AA1499" s="99"/>
      <c r="AB1499" s="99"/>
      <c r="AC1499" s="100" t="s">
        <v>7667</v>
      </c>
      <c r="AD1499" s="100" t="s">
        <v>7669</v>
      </c>
      <c r="AE1499" s="83"/>
      <c r="AF1499" s="54"/>
      <c r="AG1499" s="78" t="s">
        <v>10997</v>
      </c>
      <c r="AH1499" s="77" t="s">
        <v>222</v>
      </c>
      <c r="AI1499" s="77" t="s">
        <v>223</v>
      </c>
      <c r="AJ1499" s="77" t="s">
        <v>224</v>
      </c>
      <c r="AK1499" s="77" t="s">
        <v>2917</v>
      </c>
      <c r="AL1499" s="77" t="s">
        <v>2918</v>
      </c>
      <c r="AM1499" s="77" t="s">
        <v>227</v>
      </c>
      <c r="AN1499" s="77" t="s">
        <v>656</v>
      </c>
      <c r="AO1499" s="77" t="s">
        <v>2919</v>
      </c>
      <c r="AP1499" s="77" t="s">
        <v>2920</v>
      </c>
      <c r="AQ1499" s="77"/>
      <c r="AR1499" s="79">
        <f>COUNTIF('Jalon + top _horaire passage'!A:A,A1499)+IF(W1499&lt;&gt;"",COUNTIF('Jalon + top _horaire passage'!A:A,W1499),0)+IF(X1499&lt;&gt;"",COUNTIF('Jalon + top _horaire passage'!A:A,X1499),0)+IF(Y1499&lt;&gt;"",COUNTIF('Jalon + top _horaire passage'!A:A,Y1499),0)+IF(AA1499&lt;&gt;"",COUNTIF('Jalon + top _horaire passage'!A:A,AA1499),0)+IF(AB1499&lt;&gt;"",COUNTIF('Jalon + top _horaire passage'!A:A,AB1499),0)+IF(AD1499&lt;&gt;"",COUNTIF('Jalon + top _horaire passage'!A:A,AD1499),0)</f>
        <v>0</v>
      </c>
    </row>
    <row r="1500" spans="1:44" x14ac:dyDescent="0.3">
      <c r="A1500" s="77" t="s">
        <v>7670</v>
      </c>
      <c r="B1500" s="159" t="s">
        <v>12</v>
      </c>
      <c r="C1500" s="78" t="s">
        <v>651</v>
      </c>
      <c r="D1500" s="77" t="s">
        <v>42</v>
      </c>
      <c r="E1500" s="77" t="s">
        <v>7670</v>
      </c>
      <c r="F1500" s="77" t="s">
        <v>2914</v>
      </c>
      <c r="G1500" s="77" t="s">
        <v>2915</v>
      </c>
      <c r="H1500" s="77" t="s">
        <v>44</v>
      </c>
      <c r="I1500" s="77" t="s">
        <v>221</v>
      </c>
      <c r="J1500" s="77" t="s">
        <v>237</v>
      </c>
      <c r="K1500" s="78" t="s">
        <v>34</v>
      </c>
      <c r="L1500" s="77" t="s">
        <v>98</v>
      </c>
      <c r="M1500" s="74" t="s">
        <v>12474</v>
      </c>
      <c r="N1500" s="74" t="s">
        <v>13</v>
      </c>
      <c r="O1500" s="159"/>
      <c r="P1500" s="77" t="s">
        <v>7671</v>
      </c>
      <c r="Q1500" s="77" t="s">
        <v>35</v>
      </c>
      <c r="R1500" s="77" t="s">
        <v>7670</v>
      </c>
      <c r="S1500" s="77"/>
      <c r="T1500" s="77" t="s">
        <v>9241</v>
      </c>
      <c r="U1500" s="77" t="s">
        <v>9241</v>
      </c>
      <c r="V1500" s="74" t="s">
        <v>97</v>
      </c>
      <c r="W1500" s="100"/>
      <c r="X1500" s="99"/>
      <c r="Y1500" s="99"/>
      <c r="Z1500" s="100"/>
      <c r="AA1500" s="99"/>
      <c r="AB1500" s="99"/>
      <c r="AC1500" s="100" t="s">
        <v>7670</v>
      </c>
      <c r="AD1500" s="100" t="s">
        <v>7672</v>
      </c>
      <c r="AE1500" s="83"/>
      <c r="AF1500" s="54"/>
      <c r="AG1500" s="78" t="s">
        <v>10997</v>
      </c>
      <c r="AH1500" s="77" t="s">
        <v>222</v>
      </c>
      <c r="AI1500" s="77" t="s">
        <v>223</v>
      </c>
      <c r="AJ1500" s="77" t="s">
        <v>224</v>
      </c>
      <c r="AK1500" s="77" t="s">
        <v>2917</v>
      </c>
      <c r="AL1500" s="77" t="s">
        <v>2918</v>
      </c>
      <c r="AM1500" s="77" t="s">
        <v>227</v>
      </c>
      <c r="AN1500" s="77" t="s">
        <v>656</v>
      </c>
      <c r="AO1500" s="77" t="s">
        <v>2919</v>
      </c>
      <c r="AP1500" s="77" t="s">
        <v>2920</v>
      </c>
      <c r="AQ1500" s="77"/>
      <c r="AR1500" s="79">
        <f>COUNTIF('Jalon + top _horaire passage'!A:A,A1500)+IF(W1500&lt;&gt;"",COUNTIF('Jalon + top _horaire passage'!A:A,W1500),0)+IF(X1500&lt;&gt;"",COUNTIF('Jalon + top _horaire passage'!A:A,X1500),0)+IF(Y1500&lt;&gt;"",COUNTIF('Jalon + top _horaire passage'!A:A,Y1500),0)+IF(AA1500&lt;&gt;"",COUNTIF('Jalon + top _horaire passage'!A:A,AA1500),0)+IF(AB1500&lt;&gt;"",COUNTIF('Jalon + top _horaire passage'!A:A,AB1500),0)+IF(AD1500&lt;&gt;"",COUNTIF('Jalon + top _horaire passage'!A:A,AD1500),0)</f>
        <v>0</v>
      </c>
    </row>
    <row r="1501" spans="1:44" x14ac:dyDescent="0.3">
      <c r="A1501" s="77" t="s">
        <v>7673</v>
      </c>
      <c r="B1501" s="159" t="s">
        <v>12</v>
      </c>
      <c r="C1501" s="78" t="s">
        <v>651</v>
      </c>
      <c r="D1501" s="77" t="s">
        <v>42</v>
      </c>
      <c r="E1501" s="77" t="s">
        <v>7673</v>
      </c>
      <c r="F1501" s="77" t="s">
        <v>2914</v>
      </c>
      <c r="G1501" s="77" t="s">
        <v>2915</v>
      </c>
      <c r="H1501" s="77" t="s">
        <v>44</v>
      </c>
      <c r="I1501" s="77" t="s">
        <v>221</v>
      </c>
      <c r="J1501" s="77" t="s">
        <v>237</v>
      </c>
      <c r="K1501" s="78" t="s">
        <v>34</v>
      </c>
      <c r="L1501" s="77" t="s">
        <v>98</v>
      </c>
      <c r="M1501" s="74" t="s">
        <v>12474</v>
      </c>
      <c r="N1501" s="74" t="s">
        <v>13</v>
      </c>
      <c r="O1501" s="159"/>
      <c r="P1501" s="77" t="s">
        <v>7674</v>
      </c>
      <c r="Q1501" s="77" t="s">
        <v>35</v>
      </c>
      <c r="R1501" s="77" t="s">
        <v>7673</v>
      </c>
      <c r="S1501" s="77"/>
      <c r="T1501" s="77" t="s">
        <v>9241</v>
      </c>
      <c r="U1501" s="77" t="s">
        <v>9241</v>
      </c>
      <c r="V1501" s="74" t="s">
        <v>97</v>
      </c>
      <c r="W1501" s="100"/>
      <c r="X1501" s="99"/>
      <c r="Y1501" s="99"/>
      <c r="Z1501" s="100"/>
      <c r="AA1501" s="99"/>
      <c r="AB1501" s="99"/>
      <c r="AC1501" s="100" t="s">
        <v>7673</v>
      </c>
      <c r="AD1501" s="100" t="s">
        <v>7675</v>
      </c>
      <c r="AE1501" s="83"/>
      <c r="AF1501" s="54"/>
      <c r="AG1501" s="78" t="s">
        <v>10997</v>
      </c>
      <c r="AH1501" s="77" t="s">
        <v>222</v>
      </c>
      <c r="AI1501" s="77" t="s">
        <v>223</v>
      </c>
      <c r="AJ1501" s="77" t="s">
        <v>224</v>
      </c>
      <c r="AK1501" s="77" t="s">
        <v>2917</v>
      </c>
      <c r="AL1501" s="77" t="s">
        <v>2918</v>
      </c>
      <c r="AM1501" s="77" t="s">
        <v>227</v>
      </c>
      <c r="AN1501" s="77" t="s">
        <v>656</v>
      </c>
      <c r="AO1501" s="77" t="s">
        <v>2919</v>
      </c>
      <c r="AP1501" s="77" t="s">
        <v>2920</v>
      </c>
      <c r="AQ1501" s="77"/>
      <c r="AR1501" s="79">
        <f>COUNTIF('Jalon + top _horaire passage'!A:A,A1501)+IF(W1501&lt;&gt;"",COUNTIF('Jalon + top _horaire passage'!A:A,W1501),0)+IF(X1501&lt;&gt;"",COUNTIF('Jalon + top _horaire passage'!A:A,X1501),0)+IF(Y1501&lt;&gt;"",COUNTIF('Jalon + top _horaire passage'!A:A,Y1501),0)+IF(AA1501&lt;&gt;"",COUNTIF('Jalon + top _horaire passage'!A:A,AA1501),0)+IF(AB1501&lt;&gt;"",COUNTIF('Jalon + top _horaire passage'!A:A,AB1501),0)+IF(AD1501&lt;&gt;"",COUNTIF('Jalon + top _horaire passage'!A:A,AD1501),0)</f>
        <v>0</v>
      </c>
    </row>
    <row r="1502" spans="1:44" x14ac:dyDescent="0.3">
      <c r="A1502" s="77" t="s">
        <v>7676</v>
      </c>
      <c r="B1502" s="159" t="s">
        <v>12</v>
      </c>
      <c r="C1502" s="78" t="s">
        <v>651</v>
      </c>
      <c r="D1502" s="77" t="s">
        <v>42</v>
      </c>
      <c r="E1502" s="77" t="s">
        <v>7676</v>
      </c>
      <c r="F1502" s="77" t="s">
        <v>2914</v>
      </c>
      <c r="G1502" s="77" t="s">
        <v>2915</v>
      </c>
      <c r="H1502" s="77" t="s">
        <v>44</v>
      </c>
      <c r="I1502" s="77" t="s">
        <v>221</v>
      </c>
      <c r="J1502" s="77" t="s">
        <v>19</v>
      </c>
      <c r="K1502" s="78" t="s">
        <v>34</v>
      </c>
      <c r="L1502" s="77" t="s">
        <v>15</v>
      </c>
      <c r="M1502" s="74" t="s">
        <v>12474</v>
      </c>
      <c r="N1502" s="74" t="s">
        <v>13</v>
      </c>
      <c r="O1502" s="159"/>
      <c r="P1502" s="77" t="s">
        <v>7677</v>
      </c>
      <c r="Q1502" s="77" t="s">
        <v>10891</v>
      </c>
      <c r="R1502" s="77" t="s">
        <v>7676</v>
      </c>
      <c r="S1502" s="77"/>
      <c r="T1502" s="77"/>
      <c r="U1502" s="77" t="s">
        <v>7676</v>
      </c>
      <c r="V1502" s="74" t="s">
        <v>97</v>
      </c>
      <c r="W1502" s="100"/>
      <c r="X1502" s="99"/>
      <c r="Y1502" s="99"/>
      <c r="Z1502" s="100"/>
      <c r="AA1502" s="99" t="s">
        <v>7678</v>
      </c>
      <c r="AB1502" s="99"/>
      <c r="AC1502" s="100" t="s">
        <v>7679</v>
      </c>
      <c r="AD1502" s="100" t="s">
        <v>7680</v>
      </c>
      <c r="AE1502" s="83"/>
      <c r="AF1502" s="54"/>
      <c r="AG1502" s="103" t="s">
        <v>12333</v>
      </c>
      <c r="AH1502" s="77" t="s">
        <v>222</v>
      </c>
      <c r="AI1502" s="77" t="s">
        <v>223</v>
      </c>
      <c r="AJ1502" s="77" t="s">
        <v>224</v>
      </c>
      <c r="AK1502" s="77" t="s">
        <v>2917</v>
      </c>
      <c r="AL1502" s="77" t="s">
        <v>2918</v>
      </c>
      <c r="AM1502" s="77" t="s">
        <v>227</v>
      </c>
      <c r="AN1502" s="77" t="s">
        <v>656</v>
      </c>
      <c r="AO1502" s="77" t="s">
        <v>2919</v>
      </c>
      <c r="AP1502" s="77" t="s">
        <v>2920</v>
      </c>
      <c r="AQ1502" s="77"/>
      <c r="AR1502" s="79">
        <f>COUNTIF('Jalon + top _horaire passage'!A:A,A1502)+IF(W1502&lt;&gt;"",COUNTIF('Jalon + top _horaire passage'!A:A,W1502),0)+IF(X1502&lt;&gt;"",COUNTIF('Jalon + top _horaire passage'!A:A,X1502),0)+IF(Y1502&lt;&gt;"",COUNTIF('Jalon + top _horaire passage'!A:A,Y1502),0)+IF(AA1502&lt;&gt;"",COUNTIF('Jalon + top _horaire passage'!A:A,AA1502),0)+IF(AB1502&lt;&gt;"",COUNTIF('Jalon + top _horaire passage'!A:A,AB1502),0)+IF(AD1502&lt;&gt;"",COUNTIF('Jalon + top _horaire passage'!A:A,AD1502),0)</f>
        <v>0</v>
      </c>
    </row>
    <row r="1503" spans="1:44" x14ac:dyDescent="0.3">
      <c r="A1503" s="77" t="s">
        <v>7681</v>
      </c>
      <c r="B1503" s="159" t="s">
        <v>12</v>
      </c>
      <c r="C1503" s="78" t="s">
        <v>651</v>
      </c>
      <c r="D1503" s="77" t="s">
        <v>42</v>
      </c>
      <c r="E1503" s="77" t="s">
        <v>7681</v>
      </c>
      <c r="F1503" s="77" t="s">
        <v>2914</v>
      </c>
      <c r="G1503" s="77" t="s">
        <v>2915</v>
      </c>
      <c r="H1503" s="77" t="s">
        <v>44</v>
      </c>
      <c r="I1503" s="77" t="s">
        <v>221</v>
      </c>
      <c r="J1503" s="77" t="s">
        <v>19</v>
      </c>
      <c r="K1503" s="78" t="s">
        <v>34</v>
      </c>
      <c r="L1503" s="77" t="s">
        <v>98</v>
      </c>
      <c r="M1503" s="74" t="s">
        <v>12474</v>
      </c>
      <c r="N1503" s="74" t="s">
        <v>13</v>
      </c>
      <c r="O1503" s="159"/>
      <c r="P1503" s="77" t="s">
        <v>7682</v>
      </c>
      <c r="Q1503" s="77" t="s">
        <v>35</v>
      </c>
      <c r="R1503" s="77" t="s">
        <v>7681</v>
      </c>
      <c r="S1503" s="77"/>
      <c r="T1503" s="77" t="s">
        <v>9241</v>
      </c>
      <c r="U1503" s="77" t="s">
        <v>9241</v>
      </c>
      <c r="V1503" s="74" t="s">
        <v>97</v>
      </c>
      <c r="W1503" s="100"/>
      <c r="X1503" s="99"/>
      <c r="Y1503" s="99"/>
      <c r="Z1503" s="100"/>
      <c r="AA1503" s="99"/>
      <c r="AB1503" s="99"/>
      <c r="AC1503" s="100" t="s">
        <v>7681</v>
      </c>
      <c r="AD1503" s="100" t="s">
        <v>7683</v>
      </c>
      <c r="AE1503" s="83"/>
      <c r="AF1503" s="54"/>
      <c r="AG1503" s="78" t="s">
        <v>10997</v>
      </c>
      <c r="AH1503" s="77" t="s">
        <v>222</v>
      </c>
      <c r="AI1503" s="77" t="s">
        <v>223</v>
      </c>
      <c r="AJ1503" s="77" t="s">
        <v>224</v>
      </c>
      <c r="AK1503" s="77" t="s">
        <v>2917</v>
      </c>
      <c r="AL1503" s="77" t="s">
        <v>2918</v>
      </c>
      <c r="AM1503" s="77" t="s">
        <v>227</v>
      </c>
      <c r="AN1503" s="77" t="s">
        <v>656</v>
      </c>
      <c r="AO1503" s="77" t="s">
        <v>2919</v>
      </c>
      <c r="AP1503" s="77" t="s">
        <v>2920</v>
      </c>
      <c r="AQ1503" s="77"/>
      <c r="AR1503" s="79">
        <f>COUNTIF('Jalon + top _horaire passage'!A:A,A1503)+IF(W1503&lt;&gt;"",COUNTIF('Jalon + top _horaire passage'!A:A,W1503),0)+IF(X1503&lt;&gt;"",COUNTIF('Jalon + top _horaire passage'!A:A,X1503),0)+IF(Y1503&lt;&gt;"",COUNTIF('Jalon + top _horaire passage'!A:A,Y1503),0)+IF(AA1503&lt;&gt;"",COUNTIF('Jalon + top _horaire passage'!A:A,AA1503),0)+IF(AB1503&lt;&gt;"",COUNTIF('Jalon + top _horaire passage'!A:A,AB1503),0)+IF(AD1503&lt;&gt;"",COUNTIF('Jalon + top _horaire passage'!A:A,AD1503),0)</f>
        <v>0</v>
      </c>
    </row>
    <row r="1504" spans="1:44" x14ac:dyDescent="0.3">
      <c r="A1504" s="77" t="s">
        <v>7684</v>
      </c>
      <c r="B1504" s="159" t="s">
        <v>12</v>
      </c>
      <c r="C1504" s="78" t="s">
        <v>651</v>
      </c>
      <c r="D1504" s="77" t="s">
        <v>42</v>
      </c>
      <c r="E1504" s="77" t="s">
        <v>7684</v>
      </c>
      <c r="F1504" s="77" t="s">
        <v>2914</v>
      </c>
      <c r="G1504" s="77" t="s">
        <v>2915</v>
      </c>
      <c r="H1504" s="77" t="s">
        <v>44</v>
      </c>
      <c r="I1504" s="77" t="s">
        <v>221</v>
      </c>
      <c r="J1504" s="77" t="s">
        <v>19</v>
      </c>
      <c r="K1504" s="78" t="s">
        <v>34</v>
      </c>
      <c r="L1504" s="77" t="s">
        <v>98</v>
      </c>
      <c r="M1504" s="74" t="s">
        <v>12474</v>
      </c>
      <c r="N1504" s="74" t="s">
        <v>13</v>
      </c>
      <c r="O1504" s="159"/>
      <c r="P1504" s="77" t="s">
        <v>7685</v>
      </c>
      <c r="Q1504" s="77" t="s">
        <v>35</v>
      </c>
      <c r="R1504" s="77" t="s">
        <v>7684</v>
      </c>
      <c r="S1504" s="77"/>
      <c r="T1504" s="77" t="s">
        <v>9241</v>
      </c>
      <c r="U1504" s="77" t="s">
        <v>9241</v>
      </c>
      <c r="V1504" s="74" t="s">
        <v>97</v>
      </c>
      <c r="W1504" s="100"/>
      <c r="X1504" s="99"/>
      <c r="Y1504" s="99"/>
      <c r="Z1504" s="100"/>
      <c r="AA1504" s="99"/>
      <c r="AB1504" s="99"/>
      <c r="AC1504" s="100" t="s">
        <v>7684</v>
      </c>
      <c r="AD1504" s="100" t="s">
        <v>7686</v>
      </c>
      <c r="AE1504" s="83"/>
      <c r="AF1504" s="54"/>
      <c r="AG1504" s="78" t="s">
        <v>10997</v>
      </c>
      <c r="AH1504" s="77" t="s">
        <v>222</v>
      </c>
      <c r="AI1504" s="77" t="s">
        <v>223</v>
      </c>
      <c r="AJ1504" s="77" t="s">
        <v>224</v>
      </c>
      <c r="AK1504" s="77" t="s">
        <v>2917</v>
      </c>
      <c r="AL1504" s="77" t="s">
        <v>2918</v>
      </c>
      <c r="AM1504" s="77" t="s">
        <v>227</v>
      </c>
      <c r="AN1504" s="77" t="s">
        <v>656</v>
      </c>
      <c r="AO1504" s="77" t="s">
        <v>2919</v>
      </c>
      <c r="AP1504" s="77" t="s">
        <v>2920</v>
      </c>
      <c r="AQ1504" s="77"/>
      <c r="AR1504" s="79">
        <f>COUNTIF('Jalon + top _horaire passage'!A:A,A1504)+IF(W1504&lt;&gt;"",COUNTIF('Jalon + top _horaire passage'!A:A,W1504),0)+IF(X1504&lt;&gt;"",COUNTIF('Jalon + top _horaire passage'!A:A,X1504),0)+IF(Y1504&lt;&gt;"",COUNTIF('Jalon + top _horaire passage'!A:A,Y1504),0)+IF(AA1504&lt;&gt;"",COUNTIF('Jalon + top _horaire passage'!A:A,AA1504),0)+IF(AB1504&lt;&gt;"",COUNTIF('Jalon + top _horaire passage'!A:A,AB1504),0)+IF(AD1504&lt;&gt;"",COUNTIF('Jalon + top _horaire passage'!A:A,AD1504),0)</f>
        <v>0</v>
      </c>
    </row>
    <row r="1505" spans="1:44" x14ac:dyDescent="0.3">
      <c r="A1505" s="77" t="s">
        <v>7687</v>
      </c>
      <c r="B1505" s="173" t="s">
        <v>12609</v>
      </c>
      <c r="C1505" s="78" t="s">
        <v>199</v>
      </c>
      <c r="D1505" s="77" t="s">
        <v>42</v>
      </c>
      <c r="E1505" s="77" t="s">
        <v>7687</v>
      </c>
      <c r="F1505" s="77" t="s">
        <v>12348</v>
      </c>
      <c r="G1505" s="77" t="s">
        <v>818</v>
      </c>
      <c r="H1505" s="77" t="s">
        <v>44</v>
      </c>
      <c r="I1505" s="77" t="s">
        <v>17</v>
      </c>
      <c r="J1505" s="77" t="s">
        <v>19</v>
      </c>
      <c r="K1505" s="78" t="s">
        <v>34</v>
      </c>
      <c r="L1505" s="77" t="s">
        <v>98</v>
      </c>
      <c r="M1505" s="74" t="s">
        <v>12473</v>
      </c>
      <c r="N1505" s="74" t="s">
        <v>13</v>
      </c>
      <c r="O1505" s="159"/>
      <c r="P1505" s="77" t="s">
        <v>7687</v>
      </c>
      <c r="Q1505" s="77" t="s">
        <v>30</v>
      </c>
      <c r="R1505" s="77" t="s">
        <v>7687</v>
      </c>
      <c r="S1505" s="77"/>
      <c r="T1505" s="77" t="s">
        <v>9241</v>
      </c>
      <c r="U1505" s="77" t="s">
        <v>11081</v>
      </c>
      <c r="V1505" s="74" t="s">
        <v>819</v>
      </c>
      <c r="W1505" s="100"/>
      <c r="X1505" s="99"/>
      <c r="Y1505" s="99"/>
      <c r="Z1505" s="100"/>
      <c r="AA1505" s="99" t="s">
        <v>7690</v>
      </c>
      <c r="AB1505" s="99"/>
      <c r="AC1505" s="100" t="s">
        <v>7688</v>
      </c>
      <c r="AD1505" s="100" t="s">
        <v>7689</v>
      </c>
      <c r="AE1505" s="83"/>
      <c r="AF1505" s="54"/>
      <c r="AG1505" s="78" t="s">
        <v>10992</v>
      </c>
      <c r="AH1505" s="77" t="s">
        <v>20</v>
      </c>
      <c r="AI1505" s="77" t="s">
        <v>21</v>
      </c>
      <c r="AJ1505" s="77" t="s">
        <v>22</v>
      </c>
      <c r="AK1505" s="77" t="s">
        <v>200</v>
      </c>
      <c r="AL1505" s="77" t="s">
        <v>201</v>
      </c>
      <c r="AM1505" s="77" t="s">
        <v>25</v>
      </c>
      <c r="AN1505" s="77" t="s">
        <v>202</v>
      </c>
      <c r="AO1505" s="77" t="s">
        <v>203</v>
      </c>
      <c r="AP1505" s="77" t="s">
        <v>204</v>
      </c>
      <c r="AQ1505" s="77"/>
      <c r="AR1505" s="79">
        <f>COUNTIF('Jalon + top _horaire passage'!A:A,A1505)+IF(W1505&lt;&gt;"",COUNTIF('Jalon + top _horaire passage'!A:A,W1505),0)+IF(X1505&lt;&gt;"",COUNTIF('Jalon + top _horaire passage'!A:A,X1505),0)+IF(Y1505&lt;&gt;"",COUNTIF('Jalon + top _horaire passage'!A:A,Y1505),0)+IF(AA1505&lt;&gt;"",COUNTIF('Jalon + top _horaire passage'!A:A,AA1505),0)+IF(AB1505&lt;&gt;"",COUNTIF('Jalon + top _horaire passage'!A:A,AB1505),0)+IF(AD1505&lt;&gt;"",COUNTIF('Jalon + top _horaire passage'!A:A,AD1505),0)</f>
        <v>0</v>
      </c>
    </row>
    <row r="1506" spans="1:44" ht="15.6" x14ac:dyDescent="0.3">
      <c r="A1506" s="77" t="s">
        <v>7692</v>
      </c>
      <c r="B1506" s="190" t="s">
        <v>12820</v>
      </c>
      <c r="C1506" s="78" t="s">
        <v>59</v>
      </c>
      <c r="D1506" s="77" t="s">
        <v>42</v>
      </c>
      <c r="E1506" s="77" t="s">
        <v>7691</v>
      </c>
      <c r="F1506" s="77" t="s">
        <v>12365</v>
      </c>
      <c r="G1506" s="77" t="s">
        <v>1801</v>
      </c>
      <c r="H1506" s="77" t="s">
        <v>44</v>
      </c>
      <c r="I1506" s="77" t="s">
        <v>17</v>
      </c>
      <c r="J1506" s="77" t="s">
        <v>19</v>
      </c>
      <c r="K1506" s="78" t="s">
        <v>34</v>
      </c>
      <c r="L1506" s="77" t="s">
        <v>15</v>
      </c>
      <c r="M1506" s="74" t="s">
        <v>12473</v>
      </c>
      <c r="N1506" s="74" t="s">
        <v>13</v>
      </c>
      <c r="O1506" s="159"/>
      <c r="P1506" s="77" t="s">
        <v>7693</v>
      </c>
      <c r="Q1506" s="77" t="s">
        <v>35</v>
      </c>
      <c r="R1506" s="77" t="s">
        <v>7692</v>
      </c>
      <c r="S1506" s="77"/>
      <c r="T1506" s="77"/>
      <c r="U1506" s="77" t="s">
        <v>7691</v>
      </c>
      <c r="V1506" s="74" t="s">
        <v>97</v>
      </c>
      <c r="W1506" s="100"/>
      <c r="X1506" s="99"/>
      <c r="Y1506" s="99" t="s">
        <v>7697</v>
      </c>
      <c r="Z1506" s="100" t="s">
        <v>10870</v>
      </c>
      <c r="AA1506" s="99" t="s">
        <v>7696</v>
      </c>
      <c r="AB1506" s="99"/>
      <c r="AC1506" s="100" t="s">
        <v>7694</v>
      </c>
      <c r="AD1506" s="100" t="s">
        <v>7695</v>
      </c>
      <c r="AE1506" s="83"/>
      <c r="AF1506" s="54" t="s">
        <v>12029</v>
      </c>
      <c r="AG1506" s="78" t="s">
        <v>10998</v>
      </c>
      <c r="AH1506" s="77" t="s">
        <v>20</v>
      </c>
      <c r="AI1506" s="77" t="s">
        <v>305</v>
      </c>
      <c r="AJ1506" s="77" t="s">
        <v>920</v>
      </c>
      <c r="AK1506" s="77" t="s">
        <v>1775</v>
      </c>
      <c r="AL1506" s="77" t="s">
        <v>1776</v>
      </c>
      <c r="AM1506" s="77" t="s">
        <v>25</v>
      </c>
      <c r="AN1506" s="77" t="s">
        <v>309</v>
      </c>
      <c r="AO1506" s="77" t="s">
        <v>1777</v>
      </c>
      <c r="AP1506" s="77" t="s">
        <v>1778</v>
      </c>
      <c r="AQ1506" s="77"/>
      <c r="AR1506" s="79">
        <f>COUNTIF('Jalon + top _horaire passage'!A:A,A1506)+IF(W1506&lt;&gt;"",COUNTIF('Jalon + top _horaire passage'!A:A,W1506),0)+IF(X1506&lt;&gt;"",COUNTIF('Jalon + top _horaire passage'!A:A,X1506),0)+IF(Y1506&lt;&gt;"",COUNTIF('Jalon + top _horaire passage'!A:A,Y1506),0)+IF(AA1506&lt;&gt;"",COUNTIF('Jalon + top _horaire passage'!A:A,AA1506),0)+IF(AB1506&lt;&gt;"",COUNTIF('Jalon + top _horaire passage'!A:A,AB1506),0)+IF(AD1506&lt;&gt;"",COUNTIF('Jalon + top _horaire passage'!A:A,AD1506),0)</f>
        <v>0</v>
      </c>
    </row>
    <row r="1507" spans="1:44" x14ac:dyDescent="0.3">
      <c r="A1507" s="77" t="s">
        <v>7698</v>
      </c>
      <c r="B1507" s="159" t="s">
        <v>12627</v>
      </c>
      <c r="C1507" s="78" t="s">
        <v>59</v>
      </c>
      <c r="D1507" s="77" t="s">
        <v>42</v>
      </c>
      <c r="E1507" s="77" t="s">
        <v>7691</v>
      </c>
      <c r="F1507" s="77" t="s">
        <v>12365</v>
      </c>
      <c r="G1507" s="77" t="s">
        <v>1801</v>
      </c>
      <c r="H1507" s="77" t="s">
        <v>44</v>
      </c>
      <c r="I1507" s="77" t="s">
        <v>17</v>
      </c>
      <c r="J1507" s="77" t="s">
        <v>19</v>
      </c>
      <c r="K1507" s="78" t="s">
        <v>34</v>
      </c>
      <c r="L1507" s="77" t="s">
        <v>15</v>
      </c>
      <c r="M1507" s="74" t="s">
        <v>12473</v>
      </c>
      <c r="N1507" s="74" t="s">
        <v>13</v>
      </c>
      <c r="O1507" s="159"/>
      <c r="P1507" s="77" t="s">
        <v>7699</v>
      </c>
      <c r="Q1507" s="77" t="s">
        <v>35</v>
      </c>
      <c r="R1507" s="77" t="s">
        <v>7698</v>
      </c>
      <c r="S1507" s="77"/>
      <c r="T1507" s="77"/>
      <c r="U1507" s="77" t="s">
        <v>7691</v>
      </c>
      <c r="V1507" s="74" t="s">
        <v>97</v>
      </c>
      <c r="W1507" s="100"/>
      <c r="X1507" s="99"/>
      <c r="Y1507" s="99" t="s">
        <v>7697</v>
      </c>
      <c r="Z1507" s="100" t="s">
        <v>10870</v>
      </c>
      <c r="AA1507" s="99" t="s">
        <v>7696</v>
      </c>
      <c r="AB1507" s="99"/>
      <c r="AC1507" s="100" t="s">
        <v>7700</v>
      </c>
      <c r="AD1507" s="100" t="s">
        <v>7701</v>
      </c>
      <c r="AE1507" s="83"/>
      <c r="AF1507" s="54" t="s">
        <v>12029</v>
      </c>
      <c r="AG1507" s="78" t="s">
        <v>10998</v>
      </c>
      <c r="AH1507" s="77" t="s">
        <v>20</v>
      </c>
      <c r="AI1507" s="77" t="s">
        <v>305</v>
      </c>
      <c r="AJ1507" s="77" t="s">
        <v>920</v>
      </c>
      <c r="AK1507" s="77" t="s">
        <v>1775</v>
      </c>
      <c r="AL1507" s="77" t="s">
        <v>1776</v>
      </c>
      <c r="AM1507" s="77" t="s">
        <v>25</v>
      </c>
      <c r="AN1507" s="77" t="s">
        <v>309</v>
      </c>
      <c r="AO1507" s="77" t="s">
        <v>1777</v>
      </c>
      <c r="AP1507" s="77" t="s">
        <v>1778</v>
      </c>
      <c r="AQ1507" s="77"/>
      <c r="AR1507" s="79">
        <f>COUNTIF('Jalon + top _horaire passage'!A:A,A1507)+IF(W1507&lt;&gt;"",COUNTIF('Jalon + top _horaire passage'!A:A,W1507),0)+IF(X1507&lt;&gt;"",COUNTIF('Jalon + top _horaire passage'!A:A,X1507),0)+IF(Y1507&lt;&gt;"",COUNTIF('Jalon + top _horaire passage'!A:A,Y1507),0)+IF(AA1507&lt;&gt;"",COUNTIF('Jalon + top _horaire passage'!A:A,AA1507),0)+IF(AB1507&lt;&gt;"",COUNTIF('Jalon + top _horaire passage'!A:A,AB1507),0)+IF(AD1507&lt;&gt;"",COUNTIF('Jalon + top _horaire passage'!A:A,AD1507),0)</f>
        <v>0</v>
      </c>
    </row>
    <row r="1508" spans="1:44" ht="15.6" x14ac:dyDescent="0.3">
      <c r="A1508" s="77" t="s">
        <v>7702</v>
      </c>
      <c r="B1508" s="190" t="s">
        <v>12820</v>
      </c>
      <c r="C1508" s="78" t="s">
        <v>59</v>
      </c>
      <c r="D1508" s="77" t="s">
        <v>42</v>
      </c>
      <c r="E1508" s="77" t="s">
        <v>7691</v>
      </c>
      <c r="F1508" s="77" t="s">
        <v>12365</v>
      </c>
      <c r="G1508" s="77" t="s">
        <v>1801</v>
      </c>
      <c r="H1508" s="77" t="s">
        <v>44</v>
      </c>
      <c r="I1508" s="77" t="s">
        <v>17</v>
      </c>
      <c r="J1508" s="77" t="s">
        <v>19</v>
      </c>
      <c r="K1508" s="78" t="s">
        <v>34</v>
      </c>
      <c r="L1508" s="77" t="s">
        <v>15</v>
      </c>
      <c r="M1508" s="74" t="s">
        <v>12473</v>
      </c>
      <c r="N1508" s="74" t="s">
        <v>13</v>
      </c>
      <c r="O1508" s="159"/>
      <c r="P1508" s="77" t="s">
        <v>7703</v>
      </c>
      <c r="Q1508" s="77" t="s">
        <v>35</v>
      </c>
      <c r="R1508" s="77" t="s">
        <v>7702</v>
      </c>
      <c r="S1508" s="77"/>
      <c r="T1508" s="77"/>
      <c r="U1508" s="77" t="s">
        <v>7691</v>
      </c>
      <c r="V1508" s="74" t="s">
        <v>97</v>
      </c>
      <c r="W1508" s="100"/>
      <c r="X1508" s="99"/>
      <c r="Y1508" s="99" t="s">
        <v>7697</v>
      </c>
      <c r="Z1508" s="100" t="s">
        <v>10870</v>
      </c>
      <c r="AA1508" s="99" t="s">
        <v>7696</v>
      </c>
      <c r="AB1508" s="99"/>
      <c r="AC1508" s="100" t="s">
        <v>7704</v>
      </c>
      <c r="AD1508" s="100" t="s">
        <v>7705</v>
      </c>
      <c r="AE1508" s="83"/>
      <c r="AF1508" s="54" t="s">
        <v>12029</v>
      </c>
      <c r="AG1508" s="78" t="s">
        <v>10998</v>
      </c>
      <c r="AH1508" s="77" t="s">
        <v>20</v>
      </c>
      <c r="AI1508" s="77" t="s">
        <v>305</v>
      </c>
      <c r="AJ1508" s="77" t="s">
        <v>920</v>
      </c>
      <c r="AK1508" s="77" t="s">
        <v>1775</v>
      </c>
      <c r="AL1508" s="77" t="s">
        <v>1776</v>
      </c>
      <c r="AM1508" s="77" t="s">
        <v>25</v>
      </c>
      <c r="AN1508" s="77" t="s">
        <v>309</v>
      </c>
      <c r="AO1508" s="77" t="s">
        <v>1777</v>
      </c>
      <c r="AP1508" s="77" t="s">
        <v>1778</v>
      </c>
      <c r="AQ1508" s="77"/>
      <c r="AR1508" s="79">
        <f>COUNTIF('Jalon + top _horaire passage'!A:A,A1508)+IF(W1508&lt;&gt;"",COUNTIF('Jalon + top _horaire passage'!A:A,W1508),0)+IF(X1508&lt;&gt;"",COUNTIF('Jalon + top _horaire passage'!A:A,X1508),0)+IF(Y1508&lt;&gt;"",COUNTIF('Jalon + top _horaire passage'!A:A,Y1508),0)+IF(AA1508&lt;&gt;"",COUNTIF('Jalon + top _horaire passage'!A:A,AA1508),0)+IF(AB1508&lt;&gt;"",COUNTIF('Jalon + top _horaire passage'!A:A,AB1508),0)+IF(AD1508&lt;&gt;"",COUNTIF('Jalon + top _horaire passage'!A:A,AD1508),0)</f>
        <v>0</v>
      </c>
    </row>
    <row r="1509" spans="1:44" ht="15.6" x14ac:dyDescent="0.3">
      <c r="A1509" s="77" t="s">
        <v>7706</v>
      </c>
      <c r="B1509" s="190" t="s">
        <v>12820</v>
      </c>
      <c r="C1509" s="78" t="s">
        <v>59</v>
      </c>
      <c r="D1509" s="77" t="s">
        <v>42</v>
      </c>
      <c r="E1509" s="77" t="s">
        <v>7691</v>
      </c>
      <c r="F1509" s="77" t="s">
        <v>12365</v>
      </c>
      <c r="G1509" s="77" t="s">
        <v>1801</v>
      </c>
      <c r="H1509" s="77" t="s">
        <v>44</v>
      </c>
      <c r="I1509" s="77" t="s">
        <v>17</v>
      </c>
      <c r="J1509" s="77" t="s">
        <v>19</v>
      </c>
      <c r="K1509" s="78" t="s">
        <v>34</v>
      </c>
      <c r="L1509" s="77" t="s">
        <v>15</v>
      </c>
      <c r="M1509" s="74" t="s">
        <v>12473</v>
      </c>
      <c r="N1509" s="74" t="s">
        <v>13</v>
      </c>
      <c r="O1509" s="159"/>
      <c r="P1509" s="77" t="s">
        <v>7707</v>
      </c>
      <c r="Q1509" s="77" t="s">
        <v>35</v>
      </c>
      <c r="R1509" s="77" t="s">
        <v>7706</v>
      </c>
      <c r="S1509" s="77"/>
      <c r="T1509" s="77"/>
      <c r="U1509" s="77" t="s">
        <v>7691</v>
      </c>
      <c r="V1509" s="74" t="s">
        <v>97</v>
      </c>
      <c r="W1509" s="100"/>
      <c r="X1509" s="99"/>
      <c r="Y1509" s="99" t="s">
        <v>7697</v>
      </c>
      <c r="Z1509" s="100" t="s">
        <v>10870</v>
      </c>
      <c r="AA1509" s="99" t="s">
        <v>7696</v>
      </c>
      <c r="AB1509" s="99"/>
      <c r="AC1509" s="100" t="s">
        <v>7708</v>
      </c>
      <c r="AD1509" s="100" t="s">
        <v>7709</v>
      </c>
      <c r="AE1509" s="83"/>
      <c r="AF1509" s="54" t="s">
        <v>12029</v>
      </c>
      <c r="AG1509" s="78" t="s">
        <v>10998</v>
      </c>
      <c r="AH1509" s="77" t="s">
        <v>20</v>
      </c>
      <c r="AI1509" s="77" t="s">
        <v>305</v>
      </c>
      <c r="AJ1509" s="77" t="s">
        <v>920</v>
      </c>
      <c r="AK1509" s="77" t="s">
        <v>1775</v>
      </c>
      <c r="AL1509" s="77" t="s">
        <v>1776</v>
      </c>
      <c r="AM1509" s="77" t="s">
        <v>25</v>
      </c>
      <c r="AN1509" s="77" t="s">
        <v>309</v>
      </c>
      <c r="AO1509" s="77" t="s">
        <v>1777</v>
      </c>
      <c r="AP1509" s="77" t="s">
        <v>1778</v>
      </c>
      <c r="AQ1509" s="77"/>
      <c r="AR1509" s="79">
        <f>COUNTIF('Jalon + top _horaire passage'!A:A,A1509)+IF(W1509&lt;&gt;"",COUNTIF('Jalon + top _horaire passage'!A:A,W1509),0)+IF(X1509&lt;&gt;"",COUNTIF('Jalon + top _horaire passage'!A:A,X1509),0)+IF(Y1509&lt;&gt;"",COUNTIF('Jalon + top _horaire passage'!A:A,Y1509),0)+IF(AA1509&lt;&gt;"",COUNTIF('Jalon + top _horaire passage'!A:A,AA1509),0)+IF(AB1509&lt;&gt;"",COUNTIF('Jalon + top _horaire passage'!A:A,AB1509),0)+IF(AD1509&lt;&gt;"",COUNTIF('Jalon + top _horaire passage'!A:A,AD1509),0)</f>
        <v>0</v>
      </c>
    </row>
    <row r="1510" spans="1:44" ht="15.6" x14ac:dyDescent="0.3">
      <c r="A1510" s="77" t="s">
        <v>7711</v>
      </c>
      <c r="B1510" s="190" t="s">
        <v>12820</v>
      </c>
      <c r="C1510" s="78" t="s">
        <v>59</v>
      </c>
      <c r="D1510" s="77" t="s">
        <v>42</v>
      </c>
      <c r="E1510" s="77" t="s">
        <v>7710</v>
      </c>
      <c r="F1510" s="77" t="s">
        <v>12365</v>
      </c>
      <c r="G1510" s="77" t="s">
        <v>1801</v>
      </c>
      <c r="H1510" s="77" t="s">
        <v>44</v>
      </c>
      <c r="I1510" s="77" t="s">
        <v>17</v>
      </c>
      <c r="J1510" s="77" t="s">
        <v>19</v>
      </c>
      <c r="K1510" s="78" t="s">
        <v>34</v>
      </c>
      <c r="L1510" s="77" t="s">
        <v>15</v>
      </c>
      <c r="M1510" s="74" t="s">
        <v>12473</v>
      </c>
      <c r="N1510" s="74" t="s">
        <v>13</v>
      </c>
      <c r="O1510" s="159"/>
      <c r="P1510" s="77" t="s">
        <v>7693</v>
      </c>
      <c r="Q1510" s="77" t="s">
        <v>35</v>
      </c>
      <c r="R1510" s="77" t="s">
        <v>7711</v>
      </c>
      <c r="S1510" s="77"/>
      <c r="T1510" s="77"/>
      <c r="U1510" s="77" t="s">
        <v>7710</v>
      </c>
      <c r="V1510" s="74" t="s">
        <v>97</v>
      </c>
      <c r="W1510" s="100"/>
      <c r="X1510" s="99"/>
      <c r="Y1510" s="99" t="s">
        <v>7715</v>
      </c>
      <c r="Z1510" s="100" t="s">
        <v>10871</v>
      </c>
      <c r="AA1510" s="99" t="s">
        <v>7714</v>
      </c>
      <c r="AB1510" s="99"/>
      <c r="AC1510" s="100" t="s">
        <v>7712</v>
      </c>
      <c r="AD1510" s="100" t="s">
        <v>7713</v>
      </c>
      <c r="AE1510" s="83"/>
      <c r="AF1510" s="54" t="s">
        <v>12029</v>
      </c>
      <c r="AG1510" s="78" t="s">
        <v>10998</v>
      </c>
      <c r="AH1510" s="77" t="s">
        <v>20</v>
      </c>
      <c r="AI1510" s="77" t="s">
        <v>305</v>
      </c>
      <c r="AJ1510" s="77" t="s">
        <v>920</v>
      </c>
      <c r="AK1510" s="77" t="s">
        <v>1775</v>
      </c>
      <c r="AL1510" s="77" t="s">
        <v>1776</v>
      </c>
      <c r="AM1510" s="77" t="s">
        <v>25</v>
      </c>
      <c r="AN1510" s="77" t="s">
        <v>309</v>
      </c>
      <c r="AO1510" s="77" t="s">
        <v>1777</v>
      </c>
      <c r="AP1510" s="77" t="s">
        <v>1778</v>
      </c>
      <c r="AQ1510" s="77"/>
      <c r="AR1510" s="79">
        <f>COUNTIF('Jalon + top _horaire passage'!A:A,A1510)+IF(W1510&lt;&gt;"",COUNTIF('Jalon + top _horaire passage'!A:A,W1510),0)+IF(X1510&lt;&gt;"",COUNTIF('Jalon + top _horaire passage'!A:A,X1510),0)+IF(Y1510&lt;&gt;"",COUNTIF('Jalon + top _horaire passage'!A:A,Y1510),0)+IF(AA1510&lt;&gt;"",COUNTIF('Jalon + top _horaire passage'!A:A,AA1510),0)+IF(AB1510&lt;&gt;"",COUNTIF('Jalon + top _horaire passage'!A:A,AB1510),0)+IF(AD1510&lt;&gt;"",COUNTIF('Jalon + top _horaire passage'!A:A,AD1510),0)</f>
        <v>0</v>
      </c>
    </row>
    <row r="1511" spans="1:44" x14ac:dyDescent="0.3">
      <c r="A1511" s="77" t="s">
        <v>7716</v>
      </c>
      <c r="B1511" s="159" t="s">
        <v>12627</v>
      </c>
      <c r="C1511" s="78" t="s">
        <v>59</v>
      </c>
      <c r="D1511" s="77" t="s">
        <v>42</v>
      </c>
      <c r="E1511" s="77" t="s">
        <v>7710</v>
      </c>
      <c r="F1511" s="77" t="s">
        <v>12365</v>
      </c>
      <c r="G1511" s="77" t="s">
        <v>1801</v>
      </c>
      <c r="H1511" s="77" t="s">
        <v>44</v>
      </c>
      <c r="I1511" s="77" t="s">
        <v>17</v>
      </c>
      <c r="J1511" s="77" t="s">
        <v>19</v>
      </c>
      <c r="K1511" s="78" t="s">
        <v>34</v>
      </c>
      <c r="L1511" s="77" t="s">
        <v>15</v>
      </c>
      <c r="M1511" s="74" t="s">
        <v>12473</v>
      </c>
      <c r="N1511" s="74" t="s">
        <v>13</v>
      </c>
      <c r="O1511" s="159"/>
      <c r="P1511" s="77" t="s">
        <v>7699</v>
      </c>
      <c r="Q1511" s="77" t="s">
        <v>35</v>
      </c>
      <c r="R1511" s="77" t="s">
        <v>7716</v>
      </c>
      <c r="S1511" s="77"/>
      <c r="T1511" s="77"/>
      <c r="U1511" s="77" t="s">
        <v>7710</v>
      </c>
      <c r="V1511" s="74" t="s">
        <v>97</v>
      </c>
      <c r="W1511" s="100"/>
      <c r="X1511" s="99"/>
      <c r="Y1511" s="99" t="s">
        <v>7715</v>
      </c>
      <c r="Z1511" s="100" t="s">
        <v>10871</v>
      </c>
      <c r="AA1511" s="99" t="s">
        <v>7714</v>
      </c>
      <c r="AB1511" s="99"/>
      <c r="AC1511" s="100" t="s">
        <v>7717</v>
      </c>
      <c r="AD1511" s="100" t="s">
        <v>7718</v>
      </c>
      <c r="AE1511" s="83"/>
      <c r="AF1511" s="54" t="s">
        <v>12029</v>
      </c>
      <c r="AG1511" s="78" t="s">
        <v>10998</v>
      </c>
      <c r="AH1511" s="77" t="s">
        <v>20</v>
      </c>
      <c r="AI1511" s="77" t="s">
        <v>305</v>
      </c>
      <c r="AJ1511" s="77" t="s">
        <v>920</v>
      </c>
      <c r="AK1511" s="77" t="s">
        <v>1775</v>
      </c>
      <c r="AL1511" s="77" t="s">
        <v>1776</v>
      </c>
      <c r="AM1511" s="77" t="s">
        <v>25</v>
      </c>
      <c r="AN1511" s="77" t="s">
        <v>309</v>
      </c>
      <c r="AO1511" s="77" t="s">
        <v>1777</v>
      </c>
      <c r="AP1511" s="77" t="s">
        <v>1778</v>
      </c>
      <c r="AQ1511" s="77"/>
      <c r="AR1511" s="79">
        <f>COUNTIF('Jalon + top _horaire passage'!A:A,A1511)+IF(W1511&lt;&gt;"",COUNTIF('Jalon + top _horaire passage'!A:A,W1511),0)+IF(X1511&lt;&gt;"",COUNTIF('Jalon + top _horaire passage'!A:A,X1511),0)+IF(Y1511&lt;&gt;"",COUNTIF('Jalon + top _horaire passage'!A:A,Y1511),0)+IF(AA1511&lt;&gt;"",COUNTIF('Jalon + top _horaire passage'!A:A,AA1511),0)+IF(AB1511&lt;&gt;"",COUNTIF('Jalon + top _horaire passage'!A:A,AB1511),0)+IF(AD1511&lt;&gt;"",COUNTIF('Jalon + top _horaire passage'!A:A,AD1511),0)</f>
        <v>0</v>
      </c>
    </row>
    <row r="1512" spans="1:44" ht="15.6" x14ac:dyDescent="0.3">
      <c r="A1512" s="77" t="s">
        <v>7719</v>
      </c>
      <c r="B1512" s="190" t="s">
        <v>12820</v>
      </c>
      <c r="C1512" s="78" t="s">
        <v>59</v>
      </c>
      <c r="D1512" s="77" t="s">
        <v>42</v>
      </c>
      <c r="E1512" s="77" t="s">
        <v>7710</v>
      </c>
      <c r="F1512" s="77" t="s">
        <v>12365</v>
      </c>
      <c r="G1512" s="77" t="s">
        <v>1801</v>
      </c>
      <c r="H1512" s="77" t="s">
        <v>44</v>
      </c>
      <c r="I1512" s="77" t="s">
        <v>17</v>
      </c>
      <c r="J1512" s="77" t="s">
        <v>19</v>
      </c>
      <c r="K1512" s="78" t="s">
        <v>34</v>
      </c>
      <c r="L1512" s="77" t="s">
        <v>15</v>
      </c>
      <c r="M1512" s="74" t="s">
        <v>12473</v>
      </c>
      <c r="N1512" s="74" t="s">
        <v>13</v>
      </c>
      <c r="O1512" s="159"/>
      <c r="P1512" s="77" t="s">
        <v>7703</v>
      </c>
      <c r="Q1512" s="77" t="s">
        <v>35</v>
      </c>
      <c r="R1512" s="77" t="s">
        <v>7719</v>
      </c>
      <c r="S1512" s="77"/>
      <c r="T1512" s="77"/>
      <c r="U1512" s="77" t="s">
        <v>7710</v>
      </c>
      <c r="V1512" s="74" t="s">
        <v>97</v>
      </c>
      <c r="W1512" s="100"/>
      <c r="X1512" s="99"/>
      <c r="Y1512" s="99" t="s">
        <v>7715</v>
      </c>
      <c r="Z1512" s="100" t="s">
        <v>10871</v>
      </c>
      <c r="AA1512" s="99" t="s">
        <v>7714</v>
      </c>
      <c r="AB1512" s="99"/>
      <c r="AC1512" s="100" t="s">
        <v>7720</v>
      </c>
      <c r="AD1512" s="100" t="s">
        <v>7721</v>
      </c>
      <c r="AE1512" s="83"/>
      <c r="AF1512" s="54" t="s">
        <v>12029</v>
      </c>
      <c r="AG1512" s="78" t="s">
        <v>10998</v>
      </c>
      <c r="AH1512" s="77" t="s">
        <v>20</v>
      </c>
      <c r="AI1512" s="77" t="s">
        <v>305</v>
      </c>
      <c r="AJ1512" s="77" t="s">
        <v>920</v>
      </c>
      <c r="AK1512" s="77" t="s">
        <v>1775</v>
      </c>
      <c r="AL1512" s="77" t="s">
        <v>1776</v>
      </c>
      <c r="AM1512" s="77" t="s">
        <v>25</v>
      </c>
      <c r="AN1512" s="77" t="s">
        <v>309</v>
      </c>
      <c r="AO1512" s="77" t="s">
        <v>1777</v>
      </c>
      <c r="AP1512" s="77" t="s">
        <v>1778</v>
      </c>
      <c r="AQ1512" s="77"/>
      <c r="AR1512" s="79">
        <f>COUNTIF('Jalon + top _horaire passage'!A:A,A1512)+IF(W1512&lt;&gt;"",COUNTIF('Jalon + top _horaire passage'!A:A,W1512),0)+IF(X1512&lt;&gt;"",COUNTIF('Jalon + top _horaire passage'!A:A,X1512),0)+IF(Y1512&lt;&gt;"",COUNTIF('Jalon + top _horaire passage'!A:A,Y1512),0)+IF(AA1512&lt;&gt;"",COUNTIF('Jalon + top _horaire passage'!A:A,AA1512),0)+IF(AB1512&lt;&gt;"",COUNTIF('Jalon + top _horaire passage'!A:A,AB1512),0)+IF(AD1512&lt;&gt;"",COUNTIF('Jalon + top _horaire passage'!A:A,AD1512),0)</f>
        <v>0</v>
      </c>
    </row>
    <row r="1513" spans="1:44" ht="15.6" x14ac:dyDescent="0.3">
      <c r="A1513" s="77" t="s">
        <v>7722</v>
      </c>
      <c r="B1513" s="190" t="s">
        <v>12820</v>
      </c>
      <c r="C1513" s="78" t="s">
        <v>59</v>
      </c>
      <c r="D1513" s="77" t="s">
        <v>42</v>
      </c>
      <c r="E1513" s="77" t="s">
        <v>7710</v>
      </c>
      <c r="F1513" s="77" t="s">
        <v>12365</v>
      </c>
      <c r="G1513" s="77" t="s">
        <v>1801</v>
      </c>
      <c r="H1513" s="77" t="s">
        <v>44</v>
      </c>
      <c r="I1513" s="77" t="s">
        <v>17</v>
      </c>
      <c r="J1513" s="77" t="s">
        <v>19</v>
      </c>
      <c r="K1513" s="78" t="s">
        <v>34</v>
      </c>
      <c r="L1513" s="77" t="s">
        <v>15</v>
      </c>
      <c r="M1513" s="74" t="s">
        <v>12473</v>
      </c>
      <c r="N1513" s="74" t="s">
        <v>13</v>
      </c>
      <c r="O1513" s="159"/>
      <c r="P1513" s="77" t="s">
        <v>7707</v>
      </c>
      <c r="Q1513" s="77" t="s">
        <v>35</v>
      </c>
      <c r="R1513" s="77" t="s">
        <v>7722</v>
      </c>
      <c r="S1513" s="77"/>
      <c r="T1513" s="77"/>
      <c r="U1513" s="77" t="s">
        <v>7710</v>
      </c>
      <c r="V1513" s="74" t="s">
        <v>97</v>
      </c>
      <c r="W1513" s="100"/>
      <c r="X1513" s="99"/>
      <c r="Y1513" s="99" t="s">
        <v>7715</v>
      </c>
      <c r="Z1513" s="100" t="s">
        <v>10871</v>
      </c>
      <c r="AA1513" s="99" t="s">
        <v>7714</v>
      </c>
      <c r="AB1513" s="99"/>
      <c r="AC1513" s="100" t="s">
        <v>7723</v>
      </c>
      <c r="AD1513" s="100" t="s">
        <v>7724</v>
      </c>
      <c r="AE1513" s="83"/>
      <c r="AF1513" s="54" t="s">
        <v>12029</v>
      </c>
      <c r="AG1513" s="78" t="s">
        <v>10998</v>
      </c>
      <c r="AH1513" s="77" t="s">
        <v>20</v>
      </c>
      <c r="AI1513" s="77" t="s">
        <v>305</v>
      </c>
      <c r="AJ1513" s="77" t="s">
        <v>920</v>
      </c>
      <c r="AK1513" s="77" t="s">
        <v>1775</v>
      </c>
      <c r="AL1513" s="77" t="s">
        <v>1776</v>
      </c>
      <c r="AM1513" s="77" t="s">
        <v>25</v>
      </c>
      <c r="AN1513" s="77" t="s">
        <v>309</v>
      </c>
      <c r="AO1513" s="77" t="s">
        <v>1777</v>
      </c>
      <c r="AP1513" s="77" t="s">
        <v>1778</v>
      </c>
      <c r="AQ1513" s="77"/>
      <c r="AR1513" s="79">
        <f>COUNTIF('Jalon + top _horaire passage'!A:A,A1513)+IF(W1513&lt;&gt;"",COUNTIF('Jalon + top _horaire passage'!A:A,W1513),0)+IF(X1513&lt;&gt;"",COUNTIF('Jalon + top _horaire passage'!A:A,X1513),0)+IF(Y1513&lt;&gt;"",COUNTIF('Jalon + top _horaire passage'!A:A,Y1513),0)+IF(AA1513&lt;&gt;"",COUNTIF('Jalon + top _horaire passage'!A:A,AA1513),0)+IF(AB1513&lt;&gt;"",COUNTIF('Jalon + top _horaire passage'!A:A,AB1513),0)+IF(AD1513&lt;&gt;"",COUNTIF('Jalon + top _horaire passage'!A:A,AD1513),0)</f>
        <v>0</v>
      </c>
    </row>
    <row r="1514" spans="1:44" x14ac:dyDescent="0.3">
      <c r="A1514" s="77" t="s">
        <v>7725</v>
      </c>
      <c r="B1514" s="159" t="s">
        <v>7726</v>
      </c>
      <c r="C1514" s="78" t="s">
        <v>101</v>
      </c>
      <c r="D1514" s="77" t="s">
        <v>42</v>
      </c>
      <c r="E1514" s="77" t="s">
        <v>7725</v>
      </c>
      <c r="F1514" s="77" t="s">
        <v>9350</v>
      </c>
      <c r="G1514" s="77" t="s">
        <v>6637</v>
      </c>
      <c r="H1514" s="77" t="s">
        <v>44</v>
      </c>
      <c r="I1514" s="77" t="s">
        <v>39</v>
      </c>
      <c r="J1514" s="77" t="s">
        <v>237</v>
      </c>
      <c r="K1514" s="78" t="s">
        <v>18</v>
      </c>
      <c r="L1514" s="77" t="s">
        <v>98</v>
      </c>
      <c r="M1514" s="74" t="s">
        <v>12473</v>
      </c>
      <c r="N1514" s="74" t="s">
        <v>10986</v>
      </c>
      <c r="O1514" s="159" t="s">
        <v>12470</v>
      </c>
      <c r="P1514" s="77" t="s">
        <v>7727</v>
      </c>
      <c r="Q1514" s="77" t="s">
        <v>30</v>
      </c>
      <c r="R1514" s="77" t="s">
        <v>7725</v>
      </c>
      <c r="S1514" s="77"/>
      <c r="T1514" s="77"/>
      <c r="U1514" s="77" t="s">
        <v>11436</v>
      </c>
      <c r="V1514" s="74" t="s">
        <v>97</v>
      </c>
      <c r="W1514" s="100"/>
      <c r="X1514" s="99"/>
      <c r="Y1514" s="99"/>
      <c r="Z1514" s="100"/>
      <c r="AA1514" s="99" t="s">
        <v>7730</v>
      </c>
      <c r="AB1514" s="99"/>
      <c r="AC1514" s="100" t="s">
        <v>7728</v>
      </c>
      <c r="AD1514" s="100" t="s">
        <v>7729</v>
      </c>
      <c r="AE1514" s="83"/>
      <c r="AF1514" s="54"/>
      <c r="AG1514" s="78" t="s">
        <v>10997</v>
      </c>
      <c r="AH1514" s="77" t="s">
        <v>20</v>
      </c>
      <c r="AI1514" s="77" t="s">
        <v>102</v>
      </c>
      <c r="AJ1514" s="77" t="s">
        <v>2486</v>
      </c>
      <c r="AK1514" s="77" t="s">
        <v>2582</v>
      </c>
      <c r="AL1514" s="77" t="s">
        <v>2583</v>
      </c>
      <c r="AM1514" s="77" t="s">
        <v>25</v>
      </c>
      <c r="AN1514" s="77" t="s">
        <v>106</v>
      </c>
      <c r="AO1514" s="77" t="s">
        <v>107</v>
      </c>
      <c r="AP1514" s="77" t="s">
        <v>108</v>
      </c>
      <c r="AQ1514" s="77"/>
      <c r="AR1514" s="79">
        <f>COUNTIF('Jalon + top _horaire passage'!A:A,A1514)+IF(W1514&lt;&gt;"",COUNTIF('Jalon + top _horaire passage'!A:A,W1514),0)+IF(X1514&lt;&gt;"",COUNTIF('Jalon + top _horaire passage'!A:A,X1514),0)+IF(Y1514&lt;&gt;"",COUNTIF('Jalon + top _horaire passage'!A:A,Y1514),0)+IF(AA1514&lt;&gt;"",COUNTIF('Jalon + top _horaire passage'!A:A,AA1514),0)+IF(AB1514&lt;&gt;"",COUNTIF('Jalon + top _horaire passage'!A:A,AB1514),0)+IF(AD1514&lt;&gt;"",COUNTIF('Jalon + top _horaire passage'!A:A,AD1514),0)</f>
        <v>0</v>
      </c>
    </row>
    <row r="1515" spans="1:44" x14ac:dyDescent="0.3">
      <c r="A1515" s="77" t="s">
        <v>7731</v>
      </c>
      <c r="B1515" s="159" t="s">
        <v>12851</v>
      </c>
      <c r="C1515" s="78" t="s">
        <v>101</v>
      </c>
      <c r="D1515" s="77" t="s">
        <v>42</v>
      </c>
      <c r="E1515" s="77" t="s">
        <v>7731</v>
      </c>
      <c r="F1515" s="77" t="s">
        <v>9350</v>
      </c>
      <c r="G1515" s="77" t="s">
        <v>6637</v>
      </c>
      <c r="H1515" s="77" t="s">
        <v>44</v>
      </c>
      <c r="I1515" s="77" t="s">
        <v>39</v>
      </c>
      <c r="J1515" s="77" t="s">
        <v>19</v>
      </c>
      <c r="K1515" s="78" t="s">
        <v>18</v>
      </c>
      <c r="L1515" s="77" t="s">
        <v>15</v>
      </c>
      <c r="M1515" s="74" t="s">
        <v>12473</v>
      </c>
      <c r="N1515" s="74" t="s">
        <v>10986</v>
      </c>
      <c r="O1515" s="159"/>
      <c r="P1515" s="77" t="s">
        <v>7732</v>
      </c>
      <c r="Q1515" s="77" t="s">
        <v>30</v>
      </c>
      <c r="R1515" s="77" t="s">
        <v>7731</v>
      </c>
      <c r="S1515" s="77"/>
      <c r="T1515" s="77"/>
      <c r="U1515" s="77" t="s">
        <v>7733</v>
      </c>
      <c r="V1515" s="74" t="s">
        <v>97</v>
      </c>
      <c r="W1515" s="100"/>
      <c r="X1515" s="99"/>
      <c r="Y1515" s="99"/>
      <c r="Z1515" s="100"/>
      <c r="AA1515" s="99" t="s">
        <v>7736</v>
      </c>
      <c r="AB1515" s="99"/>
      <c r="AC1515" s="100" t="s">
        <v>7734</v>
      </c>
      <c r="AD1515" s="100" t="s">
        <v>7735</v>
      </c>
      <c r="AE1515" s="83"/>
      <c r="AF1515" s="54"/>
      <c r="AG1515" s="78" t="s">
        <v>10999</v>
      </c>
      <c r="AH1515" s="77" t="s">
        <v>20</v>
      </c>
      <c r="AI1515" s="77" t="s">
        <v>102</v>
      </c>
      <c r="AJ1515" s="77" t="s">
        <v>2486</v>
      </c>
      <c r="AK1515" s="77" t="s">
        <v>2582</v>
      </c>
      <c r="AL1515" s="77" t="s">
        <v>2583</v>
      </c>
      <c r="AM1515" s="77" t="s">
        <v>25</v>
      </c>
      <c r="AN1515" s="77" t="s">
        <v>106</v>
      </c>
      <c r="AO1515" s="77" t="s">
        <v>107</v>
      </c>
      <c r="AP1515" s="77" t="s">
        <v>108</v>
      </c>
      <c r="AQ1515" s="77"/>
      <c r="AR1515" s="79">
        <f>COUNTIF('Jalon + top _horaire passage'!A:A,A1515)+IF(W1515&lt;&gt;"",COUNTIF('Jalon + top _horaire passage'!A:A,W1515),0)+IF(X1515&lt;&gt;"",COUNTIF('Jalon + top _horaire passage'!A:A,X1515),0)+IF(Y1515&lt;&gt;"",COUNTIF('Jalon + top _horaire passage'!A:A,Y1515),0)+IF(AA1515&lt;&gt;"",COUNTIF('Jalon + top _horaire passage'!A:A,AA1515),0)+IF(AB1515&lt;&gt;"",COUNTIF('Jalon + top _horaire passage'!A:A,AB1515),0)+IF(AD1515&lt;&gt;"",COUNTIF('Jalon + top _horaire passage'!A:A,AD1515),0)</f>
        <v>0</v>
      </c>
    </row>
    <row r="1516" spans="1:44" x14ac:dyDescent="0.3">
      <c r="A1516" s="77" t="s">
        <v>7737</v>
      </c>
      <c r="B1516" s="159" t="s">
        <v>12852</v>
      </c>
      <c r="C1516" s="78" t="s">
        <v>101</v>
      </c>
      <c r="D1516" s="77" t="s">
        <v>42</v>
      </c>
      <c r="E1516" s="77" t="s">
        <v>7737</v>
      </c>
      <c r="F1516" s="77" t="s">
        <v>9350</v>
      </c>
      <c r="G1516" s="77" t="s">
        <v>6637</v>
      </c>
      <c r="H1516" s="77" t="s">
        <v>44</v>
      </c>
      <c r="I1516" s="77" t="s">
        <v>39</v>
      </c>
      <c r="J1516" s="77" t="s">
        <v>19</v>
      </c>
      <c r="K1516" s="78" t="s">
        <v>34</v>
      </c>
      <c r="L1516" s="77" t="s">
        <v>98</v>
      </c>
      <c r="M1516" s="74" t="s">
        <v>12473</v>
      </c>
      <c r="N1516" s="74" t="s">
        <v>13</v>
      </c>
      <c r="O1516" s="159"/>
      <c r="P1516" s="77" t="s">
        <v>7738</v>
      </c>
      <c r="Q1516" s="77" t="s">
        <v>11044</v>
      </c>
      <c r="R1516" s="77" t="s">
        <v>7737</v>
      </c>
      <c r="S1516" s="77"/>
      <c r="T1516" s="77"/>
      <c r="U1516" s="77" t="s">
        <v>7739</v>
      </c>
      <c r="V1516" s="74" t="s">
        <v>97</v>
      </c>
      <c r="W1516" s="100"/>
      <c r="X1516" s="99"/>
      <c r="Y1516" s="99"/>
      <c r="Z1516" s="100"/>
      <c r="AA1516" s="99" t="s">
        <v>7742</v>
      </c>
      <c r="AB1516" s="99"/>
      <c r="AC1516" s="100" t="s">
        <v>7740</v>
      </c>
      <c r="AD1516" s="100" t="s">
        <v>7741</v>
      </c>
      <c r="AE1516" s="83"/>
      <c r="AF1516" s="54"/>
      <c r="AG1516" s="78" t="s">
        <v>10997</v>
      </c>
      <c r="AH1516" s="77" t="s">
        <v>20</v>
      </c>
      <c r="AI1516" s="77" t="s">
        <v>102</v>
      </c>
      <c r="AJ1516" s="77" t="s">
        <v>2486</v>
      </c>
      <c r="AK1516" s="77" t="s">
        <v>2582</v>
      </c>
      <c r="AL1516" s="77" t="s">
        <v>2583</v>
      </c>
      <c r="AM1516" s="77" t="s">
        <v>25</v>
      </c>
      <c r="AN1516" s="77" t="s">
        <v>106</v>
      </c>
      <c r="AO1516" s="77" t="s">
        <v>107</v>
      </c>
      <c r="AP1516" s="77" t="s">
        <v>108</v>
      </c>
      <c r="AQ1516" s="77"/>
      <c r="AR1516" s="79">
        <f>COUNTIF('Jalon + top _horaire passage'!A:A,A1516)+IF(W1516&lt;&gt;"",COUNTIF('Jalon + top _horaire passage'!A:A,W1516),0)+IF(X1516&lt;&gt;"",COUNTIF('Jalon + top _horaire passage'!A:A,X1516),0)+IF(Y1516&lt;&gt;"",COUNTIF('Jalon + top _horaire passage'!A:A,Y1516),0)+IF(AA1516&lt;&gt;"",COUNTIF('Jalon + top _horaire passage'!A:A,AA1516),0)+IF(AB1516&lt;&gt;"",COUNTIF('Jalon + top _horaire passage'!A:A,AB1516),0)+IF(AD1516&lt;&gt;"",COUNTIF('Jalon + top _horaire passage'!A:A,AD1516),0)</f>
        <v>0</v>
      </c>
    </row>
    <row r="1517" spans="1:44" x14ac:dyDescent="0.3">
      <c r="A1517" s="77" t="s">
        <v>7743</v>
      </c>
      <c r="B1517" s="159" t="s">
        <v>7744</v>
      </c>
      <c r="C1517" s="78" t="s">
        <v>40</v>
      </c>
      <c r="D1517" s="77" t="s">
        <v>42</v>
      </c>
      <c r="E1517" s="77" t="s">
        <v>7743</v>
      </c>
      <c r="F1517" s="77" t="s">
        <v>12358</v>
      </c>
      <c r="G1517" s="77" t="s">
        <v>1702</v>
      </c>
      <c r="H1517" s="77" t="s">
        <v>44</v>
      </c>
      <c r="I1517" s="77" t="s">
        <v>39</v>
      </c>
      <c r="J1517" s="77" t="s">
        <v>19</v>
      </c>
      <c r="K1517" s="78" t="s">
        <v>18</v>
      </c>
      <c r="L1517" s="77" t="s">
        <v>98</v>
      </c>
      <c r="M1517" s="74" t="s">
        <v>12474</v>
      </c>
      <c r="N1517" s="74" t="s">
        <v>10986</v>
      </c>
      <c r="O1517" s="159"/>
      <c r="P1517" s="77" t="s">
        <v>7745</v>
      </c>
      <c r="Q1517" s="77" t="s">
        <v>30</v>
      </c>
      <c r="R1517" s="77" t="s">
        <v>7743</v>
      </c>
      <c r="S1517" s="77"/>
      <c r="T1517" s="77"/>
      <c r="U1517" s="77" t="s">
        <v>11437</v>
      </c>
      <c r="V1517" s="74" t="s">
        <v>97</v>
      </c>
      <c r="W1517" s="100"/>
      <c r="X1517" s="99"/>
      <c r="Y1517" s="99"/>
      <c r="Z1517" s="100"/>
      <c r="AA1517" s="99" t="s">
        <v>7749</v>
      </c>
      <c r="AB1517" s="99"/>
      <c r="AC1517" s="100" t="s">
        <v>7747</v>
      </c>
      <c r="AD1517" s="100" t="s">
        <v>7748</v>
      </c>
      <c r="AE1517" s="83"/>
      <c r="AF1517" s="54"/>
      <c r="AG1517" s="78" t="s">
        <v>10997</v>
      </c>
      <c r="AH1517" s="77" t="s">
        <v>20</v>
      </c>
      <c r="AI1517" s="77" t="s">
        <v>21</v>
      </c>
      <c r="AJ1517" s="77" t="s">
        <v>46</v>
      </c>
      <c r="AK1517" s="77" t="s">
        <v>1005</v>
      </c>
      <c r="AL1517" s="77" t="s">
        <v>1006</v>
      </c>
      <c r="AM1517" s="77" t="s">
        <v>25</v>
      </c>
      <c r="AN1517" s="77" t="s">
        <v>49</v>
      </c>
      <c r="AO1517" s="77" t="s">
        <v>50</v>
      </c>
      <c r="AP1517" s="77" t="s">
        <v>51</v>
      </c>
      <c r="AQ1517" s="77"/>
      <c r="AR1517" s="79">
        <f>COUNTIF('Jalon + top _horaire passage'!A:A,A1517)+IF(W1517&lt;&gt;"",COUNTIF('Jalon + top _horaire passage'!A:A,W1517),0)+IF(X1517&lt;&gt;"",COUNTIF('Jalon + top _horaire passage'!A:A,X1517),0)+IF(Y1517&lt;&gt;"",COUNTIF('Jalon + top _horaire passage'!A:A,Y1517),0)+IF(AA1517&lt;&gt;"",COUNTIF('Jalon + top _horaire passage'!A:A,AA1517),0)+IF(AB1517&lt;&gt;"",COUNTIF('Jalon + top _horaire passage'!A:A,AB1517),0)+IF(AD1517&lt;&gt;"",COUNTIF('Jalon + top _horaire passage'!A:A,AD1517),0)</f>
        <v>0</v>
      </c>
    </row>
    <row r="1518" spans="1:44" x14ac:dyDescent="0.3">
      <c r="A1518" s="77" t="s">
        <v>7750</v>
      </c>
      <c r="B1518" s="159" t="s">
        <v>7751</v>
      </c>
      <c r="C1518" s="78" t="s">
        <v>40</v>
      </c>
      <c r="D1518" s="77" t="s">
        <v>42</v>
      </c>
      <c r="E1518" s="77" t="s">
        <v>7750</v>
      </c>
      <c r="F1518" s="77" t="s">
        <v>12358</v>
      </c>
      <c r="G1518" s="77" t="s">
        <v>1702</v>
      </c>
      <c r="H1518" s="77" t="s">
        <v>44</v>
      </c>
      <c r="I1518" s="77" t="s">
        <v>39</v>
      </c>
      <c r="J1518" s="77" t="s">
        <v>19</v>
      </c>
      <c r="K1518" s="78" t="s">
        <v>34</v>
      </c>
      <c r="L1518" s="77" t="s">
        <v>98</v>
      </c>
      <c r="M1518" s="74" t="s">
        <v>12474</v>
      </c>
      <c r="N1518" s="74" t="s">
        <v>12032</v>
      </c>
      <c r="O1518" s="159"/>
      <c r="P1518" s="77" t="s">
        <v>7752</v>
      </c>
      <c r="Q1518" s="77" t="s">
        <v>30</v>
      </c>
      <c r="R1518" s="77" t="s">
        <v>7750</v>
      </c>
      <c r="S1518" s="77"/>
      <c r="T1518" s="77"/>
      <c r="U1518" s="77" t="s">
        <v>11438</v>
      </c>
      <c r="V1518" s="74" t="s">
        <v>97</v>
      </c>
      <c r="W1518" s="100"/>
      <c r="X1518" s="99"/>
      <c r="Y1518" s="99"/>
      <c r="Z1518" s="100"/>
      <c r="AA1518" s="99" t="s">
        <v>7756</v>
      </c>
      <c r="AB1518" s="99"/>
      <c r="AC1518" s="100" t="s">
        <v>7754</v>
      </c>
      <c r="AD1518" s="100" t="s">
        <v>7755</v>
      </c>
      <c r="AE1518" s="83"/>
      <c r="AF1518" s="54"/>
      <c r="AG1518" s="78" t="s">
        <v>10997</v>
      </c>
      <c r="AH1518" s="77" t="s">
        <v>20</v>
      </c>
      <c r="AI1518" s="77" t="s">
        <v>21</v>
      </c>
      <c r="AJ1518" s="77" t="s">
        <v>46</v>
      </c>
      <c r="AK1518" s="77" t="s">
        <v>1005</v>
      </c>
      <c r="AL1518" s="77" t="s">
        <v>1006</v>
      </c>
      <c r="AM1518" s="77" t="s">
        <v>25</v>
      </c>
      <c r="AN1518" s="77" t="s">
        <v>49</v>
      </c>
      <c r="AO1518" s="77" t="s">
        <v>50</v>
      </c>
      <c r="AP1518" s="77" t="s">
        <v>51</v>
      </c>
      <c r="AQ1518" s="77"/>
      <c r="AR1518" s="79">
        <f>COUNTIF('Jalon + top _horaire passage'!A:A,A1518)+IF(W1518&lt;&gt;"",COUNTIF('Jalon + top _horaire passage'!A:A,W1518),0)+IF(X1518&lt;&gt;"",COUNTIF('Jalon + top _horaire passage'!A:A,X1518),0)+IF(Y1518&lt;&gt;"",COUNTIF('Jalon + top _horaire passage'!A:A,Y1518),0)+IF(AA1518&lt;&gt;"",COUNTIF('Jalon + top _horaire passage'!A:A,AA1518),0)+IF(AB1518&lt;&gt;"",COUNTIF('Jalon + top _horaire passage'!A:A,AB1518),0)+IF(AD1518&lt;&gt;"",COUNTIF('Jalon + top _horaire passage'!A:A,AD1518),0)</f>
        <v>0</v>
      </c>
    </row>
    <row r="1519" spans="1:44" x14ac:dyDescent="0.3">
      <c r="A1519" s="77" t="s">
        <v>7757</v>
      </c>
      <c r="B1519" s="159" t="s">
        <v>7758</v>
      </c>
      <c r="C1519" s="78" t="s">
        <v>199</v>
      </c>
      <c r="D1519" s="77" t="s">
        <v>42</v>
      </c>
      <c r="E1519" s="77" t="s">
        <v>7757</v>
      </c>
      <c r="F1519" s="77" t="s">
        <v>9850</v>
      </c>
      <c r="G1519" s="77" t="s">
        <v>2884</v>
      </c>
      <c r="H1519" s="77" t="s">
        <v>44</v>
      </c>
      <c r="I1519" s="77" t="s">
        <v>17</v>
      </c>
      <c r="J1519" s="77" t="s">
        <v>19</v>
      </c>
      <c r="K1519" s="78" t="s">
        <v>34</v>
      </c>
      <c r="L1519" s="77" t="s">
        <v>98</v>
      </c>
      <c r="M1519" s="74" t="s">
        <v>12473</v>
      </c>
      <c r="N1519" s="74" t="s">
        <v>13</v>
      </c>
      <c r="O1519" s="159"/>
      <c r="P1519" s="77" t="s">
        <v>7759</v>
      </c>
      <c r="Q1519" s="77" t="s">
        <v>30</v>
      </c>
      <c r="R1519" s="77" t="s">
        <v>7757</v>
      </c>
      <c r="S1519" s="77"/>
      <c r="T1519" s="77"/>
      <c r="U1519" s="77" t="s">
        <v>11593</v>
      </c>
      <c r="V1519" s="74" t="s">
        <v>97</v>
      </c>
      <c r="W1519" s="100"/>
      <c r="X1519" s="99"/>
      <c r="Y1519" s="99"/>
      <c r="Z1519" s="100"/>
      <c r="AA1519" s="99" t="s">
        <v>7762</v>
      </c>
      <c r="AB1519" s="99"/>
      <c r="AC1519" s="100" t="s">
        <v>7760</v>
      </c>
      <c r="AD1519" s="100" t="s">
        <v>7761</v>
      </c>
      <c r="AE1519" s="83"/>
      <c r="AF1519" s="54"/>
      <c r="AG1519" s="78" t="s">
        <v>10997</v>
      </c>
      <c r="AH1519" s="77" t="s">
        <v>20</v>
      </c>
      <c r="AI1519" s="77" t="s">
        <v>21</v>
      </c>
      <c r="AJ1519" s="77" t="s">
        <v>22</v>
      </c>
      <c r="AK1519" s="77" t="s">
        <v>23</v>
      </c>
      <c r="AL1519" s="77" t="s">
        <v>1106</v>
      </c>
      <c r="AM1519" s="77" t="s">
        <v>25</v>
      </c>
      <c r="AN1519" s="77" t="s">
        <v>202</v>
      </c>
      <c r="AO1519" s="77" t="s">
        <v>1107</v>
      </c>
      <c r="AP1519" s="77" t="s">
        <v>1108</v>
      </c>
      <c r="AQ1519" s="77"/>
      <c r="AR1519" s="79">
        <f>COUNTIF('Jalon + top _horaire passage'!A:A,A1519)+IF(W1519&lt;&gt;"",COUNTIF('Jalon + top _horaire passage'!A:A,W1519),0)+IF(X1519&lt;&gt;"",COUNTIF('Jalon + top _horaire passage'!A:A,X1519),0)+IF(Y1519&lt;&gt;"",COUNTIF('Jalon + top _horaire passage'!A:A,Y1519),0)+IF(AA1519&lt;&gt;"",COUNTIF('Jalon + top _horaire passage'!A:A,AA1519),0)+IF(AB1519&lt;&gt;"",COUNTIF('Jalon + top _horaire passage'!A:A,AB1519),0)+IF(AD1519&lt;&gt;"",COUNTIF('Jalon + top _horaire passage'!A:A,AD1519),0)</f>
        <v>0</v>
      </c>
    </row>
    <row r="1520" spans="1:44" x14ac:dyDescent="0.3">
      <c r="A1520" s="77" t="s">
        <v>7764</v>
      </c>
      <c r="B1520" s="159" t="s">
        <v>12</v>
      </c>
      <c r="C1520" s="78" t="s">
        <v>353</v>
      </c>
      <c r="D1520" s="77" t="s">
        <v>42</v>
      </c>
      <c r="E1520" s="77" t="s">
        <v>7763</v>
      </c>
      <c r="F1520" s="77" t="s">
        <v>12376</v>
      </c>
      <c r="G1520" s="77" t="s">
        <v>3715</v>
      </c>
      <c r="H1520" s="77" t="s">
        <v>44</v>
      </c>
      <c r="I1520" s="77" t="s">
        <v>166</v>
      </c>
      <c r="J1520" s="77" t="s">
        <v>237</v>
      </c>
      <c r="K1520" s="78" t="s">
        <v>34</v>
      </c>
      <c r="L1520" s="77" t="s">
        <v>98</v>
      </c>
      <c r="M1520" s="74" t="s">
        <v>12475</v>
      </c>
      <c r="N1520" s="74" t="s">
        <v>13</v>
      </c>
      <c r="O1520" s="159"/>
      <c r="P1520" s="77" t="s">
        <v>7765</v>
      </c>
      <c r="Q1520" s="77" t="s">
        <v>35</v>
      </c>
      <c r="R1520" s="77" t="s">
        <v>7764</v>
      </c>
      <c r="S1520" s="77"/>
      <c r="T1520" s="77" t="s">
        <v>9241</v>
      </c>
      <c r="U1520" s="77" t="s">
        <v>7763</v>
      </c>
      <c r="V1520" s="74" t="s">
        <v>7766</v>
      </c>
      <c r="W1520" s="100"/>
      <c r="X1520" s="99"/>
      <c r="Y1520" s="99"/>
      <c r="Z1520" s="100"/>
      <c r="AA1520" s="99" t="s">
        <v>7769</v>
      </c>
      <c r="AB1520" s="99"/>
      <c r="AC1520" s="100" t="s">
        <v>7767</v>
      </c>
      <c r="AD1520" s="100" t="s">
        <v>7768</v>
      </c>
      <c r="AE1520" s="83"/>
      <c r="AF1520" s="54"/>
      <c r="AG1520" s="78" t="s">
        <v>12309</v>
      </c>
      <c r="AH1520" s="77" t="s">
        <v>354</v>
      </c>
      <c r="AI1520" s="77" t="s">
        <v>355</v>
      </c>
      <c r="AJ1520" s="77" t="s">
        <v>356</v>
      </c>
      <c r="AK1520" s="77" t="s">
        <v>357</v>
      </c>
      <c r="AL1520" s="77" t="s">
        <v>358</v>
      </c>
      <c r="AM1520" s="77" t="s">
        <v>170</v>
      </c>
      <c r="AN1520" s="77" t="s">
        <v>359</v>
      </c>
      <c r="AO1520" s="77" t="s">
        <v>360</v>
      </c>
      <c r="AP1520" s="77" t="s">
        <v>360</v>
      </c>
      <c r="AQ1520" s="77"/>
      <c r="AR1520" s="79">
        <f>COUNTIF('Jalon + top _horaire passage'!A:A,A1520)+IF(W1520&lt;&gt;"",COUNTIF('Jalon + top _horaire passage'!A:A,W1520),0)+IF(X1520&lt;&gt;"",COUNTIF('Jalon + top _horaire passage'!A:A,X1520),0)+IF(Y1520&lt;&gt;"",COUNTIF('Jalon + top _horaire passage'!A:A,Y1520),0)+IF(AA1520&lt;&gt;"",COUNTIF('Jalon + top _horaire passage'!A:A,AA1520),0)+IF(AB1520&lt;&gt;"",COUNTIF('Jalon + top _horaire passage'!A:A,AB1520),0)+IF(AD1520&lt;&gt;"",COUNTIF('Jalon + top _horaire passage'!A:A,AD1520),0)</f>
        <v>0</v>
      </c>
    </row>
    <row r="1521" spans="1:44" x14ac:dyDescent="0.3">
      <c r="A1521" s="77" t="s">
        <v>7771</v>
      </c>
      <c r="B1521" s="159" t="s">
        <v>12</v>
      </c>
      <c r="C1521" s="78" t="s">
        <v>353</v>
      </c>
      <c r="D1521" s="77" t="s">
        <v>42</v>
      </c>
      <c r="E1521" s="77" t="s">
        <v>7770</v>
      </c>
      <c r="F1521" s="77" t="s">
        <v>12376</v>
      </c>
      <c r="G1521" s="77" t="s">
        <v>3715</v>
      </c>
      <c r="H1521" s="77" t="s">
        <v>44</v>
      </c>
      <c r="I1521" s="77" t="s">
        <v>166</v>
      </c>
      <c r="J1521" s="77" t="s">
        <v>571</v>
      </c>
      <c r="K1521" s="78" t="s">
        <v>34</v>
      </c>
      <c r="L1521" s="77" t="s">
        <v>98</v>
      </c>
      <c r="M1521" s="74" t="s">
        <v>12475</v>
      </c>
      <c r="N1521" s="74" t="s">
        <v>13</v>
      </c>
      <c r="O1521" s="159"/>
      <c r="P1521" s="77" t="s">
        <v>7765</v>
      </c>
      <c r="Q1521" s="77" t="s">
        <v>35</v>
      </c>
      <c r="R1521" s="77" t="s">
        <v>7771</v>
      </c>
      <c r="S1521" s="77"/>
      <c r="T1521" s="77" t="s">
        <v>9241</v>
      </c>
      <c r="U1521" s="77" t="s">
        <v>7770</v>
      </c>
      <c r="V1521" s="74" t="s">
        <v>216</v>
      </c>
      <c r="W1521" s="100"/>
      <c r="X1521" s="99"/>
      <c r="Y1521" s="99"/>
      <c r="Z1521" s="100"/>
      <c r="AA1521" s="99" t="s">
        <v>7774</v>
      </c>
      <c r="AB1521" s="99"/>
      <c r="AC1521" s="100" t="s">
        <v>7772</v>
      </c>
      <c r="AD1521" s="100" t="s">
        <v>7773</v>
      </c>
      <c r="AE1521" s="83"/>
      <c r="AF1521" s="54"/>
      <c r="AG1521" s="78" t="s">
        <v>12307</v>
      </c>
      <c r="AH1521" s="77" t="s">
        <v>354</v>
      </c>
      <c r="AI1521" s="77" t="s">
        <v>355</v>
      </c>
      <c r="AJ1521" s="77" t="s">
        <v>356</v>
      </c>
      <c r="AK1521" s="77" t="s">
        <v>357</v>
      </c>
      <c r="AL1521" s="77" t="s">
        <v>358</v>
      </c>
      <c r="AM1521" s="77" t="s">
        <v>170</v>
      </c>
      <c r="AN1521" s="77" t="s">
        <v>359</v>
      </c>
      <c r="AO1521" s="77" t="s">
        <v>360</v>
      </c>
      <c r="AP1521" s="77" t="s">
        <v>360</v>
      </c>
      <c r="AQ1521" s="77"/>
      <c r="AR1521" s="79">
        <f>COUNTIF('Jalon + top _horaire passage'!A:A,A1521)+IF(W1521&lt;&gt;"",COUNTIF('Jalon + top _horaire passage'!A:A,W1521),0)+IF(X1521&lt;&gt;"",COUNTIF('Jalon + top _horaire passage'!A:A,X1521),0)+IF(Y1521&lt;&gt;"",COUNTIF('Jalon + top _horaire passage'!A:A,Y1521),0)+IF(AA1521&lt;&gt;"",COUNTIF('Jalon + top _horaire passage'!A:A,AA1521),0)+IF(AB1521&lt;&gt;"",COUNTIF('Jalon + top _horaire passage'!A:A,AB1521),0)+IF(AD1521&lt;&gt;"",COUNTIF('Jalon + top _horaire passage'!A:A,AD1521),0)</f>
        <v>0</v>
      </c>
    </row>
    <row r="1522" spans="1:44" x14ac:dyDescent="0.3">
      <c r="A1522" s="77" t="s">
        <v>7775</v>
      </c>
      <c r="B1522" s="159" t="s">
        <v>7777</v>
      </c>
      <c r="C1522" s="78" t="s">
        <v>165</v>
      </c>
      <c r="D1522" s="77" t="s">
        <v>42</v>
      </c>
      <c r="E1522" s="77" t="s">
        <v>7775</v>
      </c>
      <c r="F1522" s="77" t="s">
        <v>12430</v>
      </c>
      <c r="G1522" s="77" t="s">
        <v>7776</v>
      </c>
      <c r="H1522" s="77" t="s">
        <v>44</v>
      </c>
      <c r="I1522" s="77" t="s">
        <v>166</v>
      </c>
      <c r="J1522" s="77" t="s">
        <v>19</v>
      </c>
      <c r="K1522" s="78" t="s">
        <v>18</v>
      </c>
      <c r="L1522" s="77" t="s">
        <v>98</v>
      </c>
      <c r="M1522" s="74" t="s">
        <v>12473</v>
      </c>
      <c r="N1522" s="74" t="s">
        <v>10986</v>
      </c>
      <c r="O1522" s="159"/>
      <c r="P1522" s="77" t="s">
        <v>7778</v>
      </c>
      <c r="Q1522" s="77" t="s">
        <v>30</v>
      </c>
      <c r="R1522" s="77" t="s">
        <v>7775</v>
      </c>
      <c r="S1522" s="77"/>
      <c r="T1522" s="77"/>
      <c r="U1522" s="77" t="s">
        <v>11747</v>
      </c>
      <c r="V1522" s="74" t="s">
        <v>97</v>
      </c>
      <c r="W1522" s="100"/>
      <c r="X1522" s="99"/>
      <c r="Y1522" s="99"/>
      <c r="Z1522" s="100"/>
      <c r="AA1522" s="99" t="s">
        <v>7781</v>
      </c>
      <c r="AB1522" s="99"/>
      <c r="AC1522" s="100" t="s">
        <v>7779</v>
      </c>
      <c r="AD1522" s="100" t="s">
        <v>7780</v>
      </c>
      <c r="AE1522" s="83"/>
      <c r="AF1522" s="54"/>
      <c r="AG1522" s="78" t="s">
        <v>10997</v>
      </c>
      <c r="AH1522" s="77" t="s">
        <v>354</v>
      </c>
      <c r="AI1522" s="77" t="s">
        <v>652</v>
      </c>
      <c r="AJ1522" s="77" t="s">
        <v>167</v>
      </c>
      <c r="AK1522" s="77" t="s">
        <v>168</v>
      </c>
      <c r="AL1522" s="77" t="s">
        <v>169</v>
      </c>
      <c r="AM1522" s="77" t="s">
        <v>170</v>
      </c>
      <c r="AN1522" s="77" t="s">
        <v>171</v>
      </c>
      <c r="AO1522" s="77" t="s">
        <v>172</v>
      </c>
      <c r="AP1522" s="77" t="s">
        <v>173</v>
      </c>
      <c r="AQ1522" s="77"/>
      <c r="AR1522" s="79">
        <f>COUNTIF('Jalon + top _horaire passage'!A:A,A1522)+IF(W1522&lt;&gt;"",COUNTIF('Jalon + top _horaire passage'!A:A,W1522),0)+IF(X1522&lt;&gt;"",COUNTIF('Jalon + top _horaire passage'!A:A,X1522),0)+IF(Y1522&lt;&gt;"",COUNTIF('Jalon + top _horaire passage'!A:A,Y1522),0)+IF(AA1522&lt;&gt;"",COUNTIF('Jalon + top _horaire passage'!A:A,AA1522),0)+IF(AB1522&lt;&gt;"",COUNTIF('Jalon + top _horaire passage'!A:A,AB1522),0)+IF(AD1522&lt;&gt;"",COUNTIF('Jalon + top _horaire passage'!A:A,AD1522),0)</f>
        <v>0</v>
      </c>
    </row>
    <row r="1523" spans="1:44" x14ac:dyDescent="0.3">
      <c r="A1523" s="77" t="s">
        <v>7783</v>
      </c>
      <c r="B1523" s="159" t="s">
        <v>12627</v>
      </c>
      <c r="C1523" s="78" t="s">
        <v>59</v>
      </c>
      <c r="D1523" s="77" t="s">
        <v>42</v>
      </c>
      <c r="E1523" s="77" t="s">
        <v>7782</v>
      </c>
      <c r="F1523" s="77" t="s">
        <v>1490</v>
      </c>
      <c r="G1523" s="77" t="s">
        <v>7468</v>
      </c>
      <c r="H1523" s="77" t="s">
        <v>44</v>
      </c>
      <c r="I1523" s="77" t="s">
        <v>17</v>
      </c>
      <c r="J1523" s="77" t="s">
        <v>19</v>
      </c>
      <c r="K1523" s="78" t="s">
        <v>34</v>
      </c>
      <c r="L1523" s="77" t="s">
        <v>98</v>
      </c>
      <c r="M1523" s="74" t="s">
        <v>12473</v>
      </c>
      <c r="N1523" s="74" t="s">
        <v>13</v>
      </c>
      <c r="O1523" s="159"/>
      <c r="P1523" s="77" t="s">
        <v>7471</v>
      </c>
      <c r="Q1523" s="77" t="s">
        <v>35</v>
      </c>
      <c r="R1523" s="77" t="s">
        <v>7783</v>
      </c>
      <c r="S1523" s="77"/>
      <c r="T1523" s="77" t="s">
        <v>9241</v>
      </c>
      <c r="U1523" s="77" t="s">
        <v>9241</v>
      </c>
      <c r="V1523" s="74" t="s">
        <v>97</v>
      </c>
      <c r="W1523" s="100"/>
      <c r="X1523" s="99"/>
      <c r="Y1523" s="99"/>
      <c r="Z1523" s="100"/>
      <c r="AA1523" s="99"/>
      <c r="AB1523" s="99"/>
      <c r="AC1523" s="100" t="s">
        <v>7782</v>
      </c>
      <c r="AD1523" s="100" t="s">
        <v>7784</v>
      </c>
      <c r="AE1523" s="83"/>
      <c r="AF1523" s="54"/>
      <c r="AG1523" s="78" t="s">
        <v>10997</v>
      </c>
      <c r="AH1523" s="77" t="s">
        <v>354</v>
      </c>
      <c r="AI1523" s="77" t="s">
        <v>652</v>
      </c>
      <c r="AJ1523" s="77" t="s">
        <v>167</v>
      </c>
      <c r="AK1523" s="77" t="s">
        <v>168</v>
      </c>
      <c r="AL1523" s="77" t="s">
        <v>169</v>
      </c>
      <c r="AM1523" s="77" t="s">
        <v>170</v>
      </c>
      <c r="AN1523" s="77" t="s">
        <v>171</v>
      </c>
      <c r="AO1523" s="77" t="s">
        <v>172</v>
      </c>
      <c r="AP1523" s="77" t="s">
        <v>173</v>
      </c>
      <c r="AQ1523" s="77"/>
      <c r="AR1523" s="79">
        <f>COUNTIF('Jalon + top _horaire passage'!A:A,A1523)+IF(W1523&lt;&gt;"",COUNTIF('Jalon + top _horaire passage'!A:A,W1523),0)+IF(X1523&lt;&gt;"",COUNTIF('Jalon + top _horaire passage'!A:A,X1523),0)+IF(Y1523&lt;&gt;"",COUNTIF('Jalon + top _horaire passage'!A:A,Y1523),0)+IF(AA1523&lt;&gt;"",COUNTIF('Jalon + top _horaire passage'!A:A,AA1523),0)+IF(AB1523&lt;&gt;"",COUNTIF('Jalon + top _horaire passage'!A:A,AB1523),0)+IF(AD1523&lt;&gt;"",COUNTIF('Jalon + top _horaire passage'!A:A,AD1523),0)</f>
        <v>0</v>
      </c>
    </row>
    <row r="1524" spans="1:44" x14ac:dyDescent="0.3">
      <c r="A1524" s="77" t="s">
        <v>7787</v>
      </c>
      <c r="B1524" s="159" t="s">
        <v>7788</v>
      </c>
      <c r="C1524" s="78" t="s">
        <v>101</v>
      </c>
      <c r="D1524" s="77" t="s">
        <v>42</v>
      </c>
      <c r="E1524" s="77" t="s">
        <v>7785</v>
      </c>
      <c r="F1524" s="77" t="s">
        <v>12431</v>
      </c>
      <c r="G1524" s="77" t="s">
        <v>7786</v>
      </c>
      <c r="H1524" s="77" t="s">
        <v>44</v>
      </c>
      <c r="I1524" s="77" t="s">
        <v>39</v>
      </c>
      <c r="J1524" s="77" t="s">
        <v>571</v>
      </c>
      <c r="K1524" s="78" t="s">
        <v>34</v>
      </c>
      <c r="L1524" s="77" t="s">
        <v>98</v>
      </c>
      <c r="M1524" s="74" t="s">
        <v>12473</v>
      </c>
      <c r="N1524" s="74" t="s">
        <v>13</v>
      </c>
      <c r="O1524" s="159"/>
      <c r="P1524" s="77" t="s">
        <v>7789</v>
      </c>
      <c r="Q1524" s="77" t="s">
        <v>35</v>
      </c>
      <c r="R1524" s="77" t="s">
        <v>7787</v>
      </c>
      <c r="S1524" s="77"/>
      <c r="T1524" s="77" t="s">
        <v>9241</v>
      </c>
      <c r="U1524" s="77" t="s">
        <v>7785</v>
      </c>
      <c r="V1524" s="74" t="s">
        <v>216</v>
      </c>
      <c r="W1524" s="100"/>
      <c r="X1524" s="99"/>
      <c r="Y1524" s="99"/>
      <c r="Z1524" s="100"/>
      <c r="AA1524" s="99" t="s">
        <v>7792</v>
      </c>
      <c r="AB1524" s="99"/>
      <c r="AC1524" s="100" t="s">
        <v>7790</v>
      </c>
      <c r="AD1524" s="100" t="s">
        <v>7791</v>
      </c>
      <c r="AE1524" s="83"/>
      <c r="AF1524" s="54"/>
      <c r="AG1524" s="78" t="s">
        <v>12307</v>
      </c>
      <c r="AH1524" s="77" t="s">
        <v>20</v>
      </c>
      <c r="AI1524" s="77" t="s">
        <v>102</v>
      </c>
      <c r="AJ1524" s="77" t="s">
        <v>2486</v>
      </c>
      <c r="AK1524" s="77" t="s">
        <v>2582</v>
      </c>
      <c r="AL1524" s="77" t="s">
        <v>2583</v>
      </c>
      <c r="AM1524" s="77" t="s">
        <v>25</v>
      </c>
      <c r="AN1524" s="77" t="s">
        <v>106</v>
      </c>
      <c r="AO1524" s="77" t="s">
        <v>107</v>
      </c>
      <c r="AP1524" s="77" t="s">
        <v>108</v>
      </c>
      <c r="AQ1524" s="77"/>
      <c r="AR1524" s="79">
        <f>COUNTIF('Jalon + top _horaire passage'!A:A,A1524)+IF(W1524&lt;&gt;"",COUNTIF('Jalon + top _horaire passage'!A:A,W1524),0)+IF(X1524&lt;&gt;"",COUNTIF('Jalon + top _horaire passage'!A:A,X1524),0)+IF(Y1524&lt;&gt;"",COUNTIF('Jalon + top _horaire passage'!A:A,Y1524),0)+IF(AA1524&lt;&gt;"",COUNTIF('Jalon + top _horaire passage'!A:A,AA1524),0)+IF(AB1524&lt;&gt;"",COUNTIF('Jalon + top _horaire passage'!A:A,AB1524),0)+IF(AD1524&lt;&gt;"",COUNTIF('Jalon + top _horaire passage'!A:A,AD1524),0)</f>
        <v>0</v>
      </c>
    </row>
    <row r="1525" spans="1:44" x14ac:dyDescent="0.3">
      <c r="A1525" s="77" t="s">
        <v>7793</v>
      </c>
      <c r="B1525" s="173" t="s">
        <v>12610</v>
      </c>
      <c r="C1525" s="78" t="s">
        <v>199</v>
      </c>
      <c r="D1525" s="77" t="s">
        <v>42</v>
      </c>
      <c r="E1525" s="77" t="s">
        <v>7793</v>
      </c>
      <c r="F1525" s="77" t="s">
        <v>12348</v>
      </c>
      <c r="G1525" s="77" t="s">
        <v>818</v>
      </c>
      <c r="H1525" s="77" t="s">
        <v>44</v>
      </c>
      <c r="I1525" s="77" t="s">
        <v>17</v>
      </c>
      <c r="J1525" s="77" t="s">
        <v>237</v>
      </c>
      <c r="K1525" s="78" t="s">
        <v>34</v>
      </c>
      <c r="L1525" s="77" t="s">
        <v>98</v>
      </c>
      <c r="M1525" s="74" t="s">
        <v>12473</v>
      </c>
      <c r="N1525" s="74" t="s">
        <v>13</v>
      </c>
      <c r="O1525" s="159"/>
      <c r="P1525" s="77" t="s">
        <v>7793</v>
      </c>
      <c r="Q1525" s="77" t="s">
        <v>30</v>
      </c>
      <c r="R1525" s="77" t="s">
        <v>7793</v>
      </c>
      <c r="S1525" s="77"/>
      <c r="T1525" s="77" t="s">
        <v>9241</v>
      </c>
      <c r="U1525" s="77" t="s">
        <v>7794</v>
      </c>
      <c r="V1525" s="74" t="s">
        <v>819</v>
      </c>
      <c r="W1525" s="100"/>
      <c r="X1525" s="99"/>
      <c r="Y1525" s="99"/>
      <c r="Z1525" s="100"/>
      <c r="AA1525" s="99" t="s">
        <v>7797</v>
      </c>
      <c r="AB1525" s="99"/>
      <c r="AC1525" s="100" t="s">
        <v>7795</v>
      </c>
      <c r="AD1525" s="100" t="s">
        <v>7796</v>
      </c>
      <c r="AE1525" s="83"/>
      <c r="AF1525" s="54"/>
      <c r="AG1525" s="78" t="s">
        <v>10992</v>
      </c>
      <c r="AH1525" s="77" t="s">
        <v>20</v>
      </c>
      <c r="AI1525" s="77" t="s">
        <v>21</v>
      </c>
      <c r="AJ1525" s="77" t="s">
        <v>22</v>
      </c>
      <c r="AK1525" s="77" t="s">
        <v>200</v>
      </c>
      <c r="AL1525" s="77" t="s">
        <v>201</v>
      </c>
      <c r="AM1525" s="77" t="s">
        <v>25</v>
      </c>
      <c r="AN1525" s="77" t="s">
        <v>202</v>
      </c>
      <c r="AO1525" s="77" t="s">
        <v>203</v>
      </c>
      <c r="AP1525" s="77" t="s">
        <v>204</v>
      </c>
      <c r="AQ1525" s="77"/>
      <c r="AR1525" s="79">
        <f>COUNTIF('Jalon + top _horaire passage'!A:A,A1525)+IF(W1525&lt;&gt;"",COUNTIF('Jalon + top _horaire passage'!A:A,W1525),0)+IF(X1525&lt;&gt;"",COUNTIF('Jalon + top _horaire passage'!A:A,X1525),0)+IF(Y1525&lt;&gt;"",COUNTIF('Jalon + top _horaire passage'!A:A,Y1525),0)+IF(AA1525&lt;&gt;"",COUNTIF('Jalon + top _horaire passage'!A:A,AA1525),0)+IF(AB1525&lt;&gt;"",COUNTIF('Jalon + top _horaire passage'!A:A,AB1525),0)+IF(AD1525&lt;&gt;"",COUNTIF('Jalon + top _horaire passage'!A:A,AD1525),0)</f>
        <v>0</v>
      </c>
    </row>
    <row r="1526" spans="1:44" x14ac:dyDescent="0.3">
      <c r="A1526" s="77" t="s">
        <v>10</v>
      </c>
      <c r="B1526" s="159" t="s">
        <v>12850</v>
      </c>
      <c r="C1526" s="78" t="s">
        <v>16</v>
      </c>
      <c r="D1526" s="77" t="s">
        <v>9</v>
      </c>
      <c r="E1526" s="77" t="s">
        <v>10</v>
      </c>
      <c r="F1526" s="77" t="s">
        <v>10023</v>
      </c>
      <c r="G1526" s="77" t="s">
        <v>11</v>
      </c>
      <c r="H1526" s="77" t="s">
        <v>44</v>
      </c>
      <c r="I1526" s="77" t="s">
        <v>17</v>
      </c>
      <c r="J1526" s="77" t="s">
        <v>19</v>
      </c>
      <c r="K1526" s="78" t="s">
        <v>18</v>
      </c>
      <c r="L1526" s="77" t="s">
        <v>15</v>
      </c>
      <c r="M1526" s="74" t="s">
        <v>12473</v>
      </c>
      <c r="N1526" s="74" t="s">
        <v>10986</v>
      </c>
      <c r="O1526" s="159"/>
      <c r="P1526" s="77"/>
      <c r="Q1526" s="77" t="s">
        <v>30</v>
      </c>
      <c r="R1526" s="77" t="s">
        <v>10</v>
      </c>
      <c r="S1526" s="77"/>
      <c r="T1526" s="77"/>
      <c r="U1526" s="77" t="s">
        <v>14</v>
      </c>
      <c r="V1526" s="74" t="s">
        <v>97</v>
      </c>
      <c r="W1526" s="100"/>
      <c r="X1526" s="99"/>
      <c r="Y1526" s="99"/>
      <c r="Z1526" s="100"/>
      <c r="AA1526" s="99" t="s">
        <v>7800</v>
      </c>
      <c r="AB1526" s="99"/>
      <c r="AC1526" s="100" t="s">
        <v>7798</v>
      </c>
      <c r="AD1526" s="100" t="s">
        <v>7799</v>
      </c>
      <c r="AE1526" s="83"/>
      <c r="AF1526" s="54"/>
      <c r="AG1526" s="78" t="s">
        <v>10999</v>
      </c>
      <c r="AH1526" s="77" t="s">
        <v>20</v>
      </c>
      <c r="AI1526" s="77" t="s">
        <v>21</v>
      </c>
      <c r="AJ1526" s="77" t="s">
        <v>22</v>
      </c>
      <c r="AK1526" s="77" t="s">
        <v>23</v>
      </c>
      <c r="AL1526" s="77" t="s">
        <v>24</v>
      </c>
      <c r="AM1526" s="77" t="s">
        <v>25</v>
      </c>
      <c r="AN1526" s="77" t="s">
        <v>26</v>
      </c>
      <c r="AO1526" s="77" t="s">
        <v>27</v>
      </c>
      <c r="AP1526" s="77" t="s">
        <v>28</v>
      </c>
      <c r="AQ1526" s="77"/>
      <c r="AR1526" s="79">
        <f>COUNTIF('Jalon + top _horaire passage'!A:A,A1526)+IF(W1526&lt;&gt;"",COUNTIF('Jalon + top _horaire passage'!A:A,W1526),0)+IF(X1526&lt;&gt;"",COUNTIF('Jalon + top _horaire passage'!A:A,X1526),0)+IF(Y1526&lt;&gt;"",COUNTIF('Jalon + top _horaire passage'!A:A,Y1526),0)+IF(AA1526&lt;&gt;"",COUNTIF('Jalon + top _horaire passage'!A:A,AA1526),0)+IF(AB1526&lt;&gt;"",COUNTIF('Jalon + top _horaire passage'!A:A,AB1526),0)+IF(AD1526&lt;&gt;"",COUNTIF('Jalon + top _horaire passage'!A:A,AD1526),0)</f>
        <v>0</v>
      </c>
    </row>
    <row r="1527" spans="1:44" x14ac:dyDescent="0.3">
      <c r="A1527" s="77" t="s">
        <v>7801</v>
      </c>
      <c r="B1527" s="159" t="s">
        <v>7802</v>
      </c>
      <c r="C1527" s="78" t="s">
        <v>384</v>
      </c>
      <c r="D1527" s="77" t="s">
        <v>42</v>
      </c>
      <c r="E1527" s="77" t="s">
        <v>7801</v>
      </c>
      <c r="F1527" s="77" t="s">
        <v>2316</v>
      </c>
      <c r="G1527" s="77" t="s">
        <v>2281</v>
      </c>
      <c r="H1527" s="77" t="s">
        <v>44</v>
      </c>
      <c r="I1527" s="77" t="s">
        <v>17</v>
      </c>
      <c r="J1527" s="77" t="s">
        <v>19</v>
      </c>
      <c r="K1527" s="78" t="s">
        <v>34</v>
      </c>
      <c r="L1527" s="77" t="s">
        <v>98</v>
      </c>
      <c r="M1527" s="74" t="s">
        <v>12474</v>
      </c>
      <c r="N1527" s="74" t="s">
        <v>13</v>
      </c>
      <c r="O1527" s="159"/>
      <c r="P1527" s="77" t="s">
        <v>7803</v>
      </c>
      <c r="Q1527" s="77" t="s">
        <v>11048</v>
      </c>
      <c r="R1527" s="77" t="s">
        <v>7801</v>
      </c>
      <c r="S1527" s="77"/>
      <c r="T1527" s="77"/>
      <c r="U1527" s="77" t="s">
        <v>11822</v>
      </c>
      <c r="V1527" s="74" t="s">
        <v>97</v>
      </c>
      <c r="W1527" s="100"/>
      <c r="X1527" s="99"/>
      <c r="Y1527" s="99"/>
      <c r="Z1527" s="100"/>
      <c r="AA1527" s="99" t="s">
        <v>7806</v>
      </c>
      <c r="AB1527" s="99"/>
      <c r="AC1527" s="100" t="s">
        <v>7804</v>
      </c>
      <c r="AD1527" s="100" t="s">
        <v>7805</v>
      </c>
      <c r="AE1527" s="83"/>
      <c r="AF1527" s="54"/>
      <c r="AG1527" s="78" t="s">
        <v>10997</v>
      </c>
      <c r="AH1527" s="77" t="s">
        <v>222</v>
      </c>
      <c r="AI1527" s="77" t="s">
        <v>223</v>
      </c>
      <c r="AJ1527" s="77" t="s">
        <v>386</v>
      </c>
      <c r="AK1527" s="77" t="s">
        <v>387</v>
      </c>
      <c r="AL1527" s="77" t="s">
        <v>388</v>
      </c>
      <c r="AM1527" s="77" t="s">
        <v>25</v>
      </c>
      <c r="AN1527" s="77" t="s">
        <v>389</v>
      </c>
      <c r="AO1527" s="77" t="s">
        <v>2285</v>
      </c>
      <c r="AP1527" s="77" t="s">
        <v>2286</v>
      </c>
      <c r="AQ1527" s="77"/>
      <c r="AR1527" s="79">
        <f>COUNTIF('Jalon + top _horaire passage'!A:A,A1527)+IF(W1527&lt;&gt;"",COUNTIF('Jalon + top _horaire passage'!A:A,W1527),0)+IF(X1527&lt;&gt;"",COUNTIF('Jalon + top _horaire passage'!A:A,X1527),0)+IF(Y1527&lt;&gt;"",COUNTIF('Jalon + top _horaire passage'!A:A,Y1527),0)+IF(AA1527&lt;&gt;"",COUNTIF('Jalon + top _horaire passage'!A:A,AA1527),0)+IF(AB1527&lt;&gt;"",COUNTIF('Jalon + top _horaire passage'!A:A,AB1527),0)+IF(AD1527&lt;&gt;"",COUNTIF('Jalon + top _horaire passage'!A:A,AD1527),0)</f>
        <v>0</v>
      </c>
    </row>
    <row r="1528" spans="1:44" x14ac:dyDescent="0.3">
      <c r="A1528" s="77" t="s">
        <v>7807</v>
      </c>
      <c r="B1528" s="159" t="s">
        <v>7809</v>
      </c>
      <c r="C1528" s="78" t="s">
        <v>59</v>
      </c>
      <c r="D1528" s="77" t="s">
        <v>42</v>
      </c>
      <c r="E1528" s="77" t="s">
        <v>7807</v>
      </c>
      <c r="F1528" s="77" t="s">
        <v>10317</v>
      </c>
      <c r="G1528" s="77" t="s">
        <v>7808</v>
      </c>
      <c r="H1528" s="77" t="s">
        <v>44</v>
      </c>
      <c r="I1528" s="77" t="s">
        <v>17</v>
      </c>
      <c r="J1528" s="77" t="s">
        <v>571</v>
      </c>
      <c r="K1528" s="78" t="s">
        <v>34</v>
      </c>
      <c r="L1528" s="77" t="s">
        <v>98</v>
      </c>
      <c r="M1528" s="74" t="s">
        <v>12473</v>
      </c>
      <c r="N1528" s="74" t="s">
        <v>13</v>
      </c>
      <c r="O1528" s="159" t="s">
        <v>12470</v>
      </c>
      <c r="P1528" s="77" t="s">
        <v>7810</v>
      </c>
      <c r="Q1528" s="77" t="s">
        <v>30</v>
      </c>
      <c r="R1528" s="77" t="s">
        <v>7807</v>
      </c>
      <c r="S1528" s="77"/>
      <c r="T1528" s="77" t="s">
        <v>9241</v>
      </c>
      <c r="U1528" s="77" t="s">
        <v>7811</v>
      </c>
      <c r="V1528" s="74" t="s">
        <v>216</v>
      </c>
      <c r="W1528" s="100"/>
      <c r="X1528" s="99"/>
      <c r="Y1528" s="99"/>
      <c r="Z1528" s="100"/>
      <c r="AA1528" s="99" t="s">
        <v>7814</v>
      </c>
      <c r="AB1528" s="99"/>
      <c r="AC1528" s="100" t="s">
        <v>7812</v>
      </c>
      <c r="AD1528" s="100" t="s">
        <v>7813</v>
      </c>
      <c r="AE1528" s="83"/>
      <c r="AF1528" s="54"/>
      <c r="AG1528" s="78" t="s">
        <v>12307</v>
      </c>
      <c r="AH1528" s="77" t="s">
        <v>20</v>
      </c>
      <c r="AI1528" s="77" t="s">
        <v>305</v>
      </c>
      <c r="AJ1528" s="77" t="s">
        <v>306</v>
      </c>
      <c r="AK1528" s="77" t="s">
        <v>307</v>
      </c>
      <c r="AL1528" s="77" t="s">
        <v>815</v>
      </c>
      <c r="AM1528" s="77" t="s">
        <v>25</v>
      </c>
      <c r="AN1528" s="77" t="s">
        <v>309</v>
      </c>
      <c r="AO1528" s="77" t="s">
        <v>310</v>
      </c>
      <c r="AP1528" s="77" t="s">
        <v>311</v>
      </c>
      <c r="AQ1528" s="77"/>
      <c r="AR1528" s="79">
        <f>COUNTIF('Jalon + top _horaire passage'!A:A,A1528)+IF(W1528&lt;&gt;"",COUNTIF('Jalon + top _horaire passage'!A:A,W1528),0)+IF(X1528&lt;&gt;"",COUNTIF('Jalon + top _horaire passage'!A:A,X1528),0)+IF(Y1528&lt;&gt;"",COUNTIF('Jalon + top _horaire passage'!A:A,Y1528),0)+IF(AA1528&lt;&gt;"",COUNTIF('Jalon + top _horaire passage'!A:A,AA1528),0)+IF(AB1528&lt;&gt;"",COUNTIF('Jalon + top _horaire passage'!A:A,AB1528),0)+IF(AD1528&lt;&gt;"",COUNTIF('Jalon + top _horaire passage'!A:A,AD1528),0)</f>
        <v>0</v>
      </c>
    </row>
    <row r="1529" spans="1:44" x14ac:dyDescent="0.3">
      <c r="A1529" s="77" t="s">
        <v>7815</v>
      </c>
      <c r="B1529" s="175" t="s">
        <v>12640</v>
      </c>
      <c r="C1529" s="78" t="s">
        <v>676</v>
      </c>
      <c r="D1529" s="77" t="s">
        <v>42</v>
      </c>
      <c r="E1529" s="77" t="s">
        <v>7815</v>
      </c>
      <c r="F1529" s="77" t="s">
        <v>4817</v>
      </c>
      <c r="G1529" s="77" t="s">
        <v>671</v>
      </c>
      <c r="H1529" s="77" t="s">
        <v>44</v>
      </c>
      <c r="I1529" s="77" t="s">
        <v>166</v>
      </c>
      <c r="J1529" s="77" t="s">
        <v>19</v>
      </c>
      <c r="K1529" s="78" t="s">
        <v>34</v>
      </c>
      <c r="L1529" s="77" t="s">
        <v>15</v>
      </c>
      <c r="M1529" s="74" t="s">
        <v>12475</v>
      </c>
      <c r="N1529" s="74" t="s">
        <v>13</v>
      </c>
      <c r="O1529" s="159"/>
      <c r="P1529" s="77" t="s">
        <v>7816</v>
      </c>
      <c r="Q1529" s="77" t="s">
        <v>11044</v>
      </c>
      <c r="R1529" s="77" t="s">
        <v>7815</v>
      </c>
      <c r="S1529" s="77"/>
      <c r="T1529" s="77"/>
      <c r="U1529" s="77" t="s">
        <v>11078</v>
      </c>
      <c r="V1529" s="74" t="s">
        <v>216</v>
      </c>
      <c r="W1529" s="100"/>
      <c r="X1529" s="99"/>
      <c r="Y1529" s="99"/>
      <c r="Z1529" s="100"/>
      <c r="AA1529" s="99" t="s">
        <v>7819</v>
      </c>
      <c r="AB1529" s="99"/>
      <c r="AC1529" s="100" t="s">
        <v>7817</v>
      </c>
      <c r="AD1529" s="100" t="s">
        <v>7818</v>
      </c>
      <c r="AE1529" s="83"/>
      <c r="AF1529" s="54"/>
      <c r="AG1529" s="78" t="s">
        <v>12307</v>
      </c>
      <c r="AH1529" s="77" t="s">
        <v>354</v>
      </c>
      <c r="AI1529" s="77" t="s">
        <v>652</v>
      </c>
      <c r="AJ1529" s="77" t="s">
        <v>167</v>
      </c>
      <c r="AK1529" s="77" t="s">
        <v>677</v>
      </c>
      <c r="AL1529" s="77" t="s">
        <v>678</v>
      </c>
      <c r="AM1529" s="77" t="s">
        <v>170</v>
      </c>
      <c r="AN1529" s="77" t="s">
        <v>679</v>
      </c>
      <c r="AO1529" s="77" t="s">
        <v>680</v>
      </c>
      <c r="AP1529" s="77" t="s">
        <v>681</v>
      </c>
      <c r="AQ1529" s="77"/>
      <c r="AR1529" s="79">
        <f>COUNTIF('Jalon + top _horaire passage'!A:A,A1529)+IF(W1529&lt;&gt;"",COUNTIF('Jalon + top _horaire passage'!A:A,W1529),0)+IF(X1529&lt;&gt;"",COUNTIF('Jalon + top _horaire passage'!A:A,X1529),0)+IF(Y1529&lt;&gt;"",COUNTIF('Jalon + top _horaire passage'!A:A,Y1529),0)+IF(AA1529&lt;&gt;"",COUNTIF('Jalon + top _horaire passage'!A:A,AA1529),0)+IF(AB1529&lt;&gt;"",COUNTIF('Jalon + top _horaire passage'!A:A,AB1529),0)+IF(AD1529&lt;&gt;"",COUNTIF('Jalon + top _horaire passage'!A:A,AD1529),0)</f>
        <v>0</v>
      </c>
    </row>
    <row r="1530" spans="1:44" x14ac:dyDescent="0.3">
      <c r="A1530" s="77" t="s">
        <v>7821</v>
      </c>
      <c r="B1530" s="159" t="s">
        <v>12627</v>
      </c>
      <c r="C1530" s="78" t="s">
        <v>892</v>
      </c>
      <c r="D1530" s="77" t="s">
        <v>42</v>
      </c>
      <c r="E1530" s="77" t="s">
        <v>7820</v>
      </c>
      <c r="F1530" s="77" t="s">
        <v>12432</v>
      </c>
      <c r="G1530" s="77" t="s">
        <v>12433</v>
      </c>
      <c r="H1530" s="77" t="s">
        <v>44</v>
      </c>
      <c r="I1530" s="77" t="s">
        <v>221</v>
      </c>
      <c r="J1530" s="77" t="s">
        <v>237</v>
      </c>
      <c r="K1530" s="78" t="s">
        <v>34</v>
      </c>
      <c r="L1530" s="77" t="s">
        <v>98</v>
      </c>
      <c r="M1530" s="74" t="s">
        <v>12476</v>
      </c>
      <c r="N1530" s="74" t="s">
        <v>13</v>
      </c>
      <c r="O1530" s="159"/>
      <c r="P1530" s="77" t="s">
        <v>7822</v>
      </c>
      <c r="Q1530" s="77" t="s">
        <v>35</v>
      </c>
      <c r="R1530" s="77" t="s">
        <v>7821</v>
      </c>
      <c r="S1530" s="77"/>
      <c r="T1530" s="77"/>
      <c r="U1530" s="77" t="s">
        <v>7820</v>
      </c>
      <c r="V1530" s="74" t="s">
        <v>97</v>
      </c>
      <c r="W1530" s="100"/>
      <c r="X1530" s="99"/>
      <c r="Y1530" s="99"/>
      <c r="Z1530" s="100"/>
      <c r="AA1530" s="99" t="s">
        <v>7831</v>
      </c>
      <c r="AB1530" s="99"/>
      <c r="AC1530" s="100" t="s">
        <v>7823</v>
      </c>
      <c r="AD1530" s="100" t="s">
        <v>7824</v>
      </c>
      <c r="AE1530" s="83"/>
      <c r="AF1530" s="54"/>
      <c r="AG1530" s="78" t="s">
        <v>10997</v>
      </c>
      <c r="AH1530" s="77" t="s">
        <v>3795</v>
      </c>
      <c r="AI1530" s="77" t="s">
        <v>3796</v>
      </c>
      <c r="AJ1530" s="77" t="s">
        <v>7825</v>
      </c>
      <c r="AK1530" s="77" t="s">
        <v>7826</v>
      </c>
      <c r="AL1530" s="77" t="s">
        <v>7827</v>
      </c>
      <c r="AM1530" s="77" t="s">
        <v>1543</v>
      </c>
      <c r="AN1530" s="77" t="s">
        <v>7828</v>
      </c>
      <c r="AO1530" s="77" t="s">
        <v>7829</v>
      </c>
      <c r="AP1530" s="77" t="s">
        <v>7830</v>
      </c>
      <c r="AQ1530" s="77"/>
      <c r="AR1530" s="79">
        <f>COUNTIF('Jalon + top _horaire passage'!A:A,A1530)+IF(W1530&lt;&gt;"",COUNTIF('Jalon + top _horaire passage'!A:A,W1530),0)+IF(X1530&lt;&gt;"",COUNTIF('Jalon + top _horaire passage'!A:A,X1530),0)+IF(Y1530&lt;&gt;"",COUNTIF('Jalon + top _horaire passage'!A:A,Y1530),0)+IF(AA1530&lt;&gt;"",COUNTIF('Jalon + top _horaire passage'!A:A,AA1530),0)+IF(AB1530&lt;&gt;"",COUNTIF('Jalon + top _horaire passage'!A:A,AB1530),0)+IF(AD1530&lt;&gt;"",COUNTIF('Jalon + top _horaire passage'!A:A,AD1530),0)</f>
        <v>0</v>
      </c>
    </row>
    <row r="1531" spans="1:44" x14ac:dyDescent="0.3">
      <c r="A1531" s="77" t="s">
        <v>7832</v>
      </c>
      <c r="B1531" s="159" t="s">
        <v>12627</v>
      </c>
      <c r="C1531" s="78" t="s">
        <v>892</v>
      </c>
      <c r="D1531" s="77" t="s">
        <v>42</v>
      </c>
      <c r="E1531" s="77" t="s">
        <v>7820</v>
      </c>
      <c r="F1531" s="77" t="s">
        <v>12432</v>
      </c>
      <c r="G1531" s="77" t="s">
        <v>12433</v>
      </c>
      <c r="H1531" s="77" t="s">
        <v>44</v>
      </c>
      <c r="I1531" s="77" t="s">
        <v>221</v>
      </c>
      <c r="J1531" s="77" t="s">
        <v>237</v>
      </c>
      <c r="K1531" s="78" t="s">
        <v>34</v>
      </c>
      <c r="L1531" s="77" t="s">
        <v>98</v>
      </c>
      <c r="M1531" s="74" t="s">
        <v>12476</v>
      </c>
      <c r="N1531" s="74" t="s">
        <v>13</v>
      </c>
      <c r="O1531" s="159"/>
      <c r="P1531" s="77" t="s">
        <v>7833</v>
      </c>
      <c r="Q1531" s="77" t="s">
        <v>35</v>
      </c>
      <c r="R1531" s="77" t="s">
        <v>7832</v>
      </c>
      <c r="S1531" s="77"/>
      <c r="T1531" s="77"/>
      <c r="U1531" s="77" t="s">
        <v>7820</v>
      </c>
      <c r="V1531" s="74" t="s">
        <v>97</v>
      </c>
      <c r="W1531" s="100"/>
      <c r="X1531" s="99"/>
      <c r="Y1531" s="99"/>
      <c r="Z1531" s="100"/>
      <c r="AA1531" s="99" t="s">
        <v>7831</v>
      </c>
      <c r="AB1531" s="99"/>
      <c r="AC1531" s="100" t="s">
        <v>7834</v>
      </c>
      <c r="AD1531" s="100" t="s">
        <v>7835</v>
      </c>
      <c r="AE1531" s="83"/>
      <c r="AF1531" s="54"/>
      <c r="AG1531" s="78" t="s">
        <v>10997</v>
      </c>
      <c r="AH1531" s="77" t="s">
        <v>3795</v>
      </c>
      <c r="AI1531" s="77" t="s">
        <v>3796</v>
      </c>
      <c r="AJ1531" s="77" t="s">
        <v>7825</v>
      </c>
      <c r="AK1531" s="77" t="s">
        <v>7826</v>
      </c>
      <c r="AL1531" s="77" t="s">
        <v>7827</v>
      </c>
      <c r="AM1531" s="77" t="s">
        <v>1543</v>
      </c>
      <c r="AN1531" s="77" t="s">
        <v>7828</v>
      </c>
      <c r="AO1531" s="77" t="s">
        <v>7829</v>
      </c>
      <c r="AP1531" s="77" t="s">
        <v>7830</v>
      </c>
      <c r="AQ1531" s="77"/>
      <c r="AR1531" s="79">
        <f>COUNTIF('Jalon + top _horaire passage'!A:A,A1531)+IF(W1531&lt;&gt;"",COUNTIF('Jalon + top _horaire passage'!A:A,W1531),0)+IF(X1531&lt;&gt;"",COUNTIF('Jalon + top _horaire passage'!A:A,X1531),0)+IF(Y1531&lt;&gt;"",COUNTIF('Jalon + top _horaire passage'!A:A,Y1531),0)+IF(AA1531&lt;&gt;"",COUNTIF('Jalon + top _horaire passage'!A:A,AA1531),0)+IF(AB1531&lt;&gt;"",COUNTIF('Jalon + top _horaire passage'!A:A,AB1531),0)+IF(AD1531&lt;&gt;"",COUNTIF('Jalon + top _horaire passage'!A:A,AD1531),0)</f>
        <v>0</v>
      </c>
    </row>
    <row r="1532" spans="1:44" x14ac:dyDescent="0.3">
      <c r="A1532" s="77" t="s">
        <v>7836</v>
      </c>
      <c r="B1532" s="159" t="s">
        <v>12627</v>
      </c>
      <c r="C1532" s="78" t="s">
        <v>892</v>
      </c>
      <c r="D1532" s="77" t="s">
        <v>42</v>
      </c>
      <c r="E1532" s="77" t="s">
        <v>7820</v>
      </c>
      <c r="F1532" s="77" t="s">
        <v>12432</v>
      </c>
      <c r="G1532" s="77" t="s">
        <v>12433</v>
      </c>
      <c r="H1532" s="77" t="s">
        <v>44</v>
      </c>
      <c r="I1532" s="77" t="s">
        <v>221</v>
      </c>
      <c r="J1532" s="77" t="s">
        <v>237</v>
      </c>
      <c r="K1532" s="78" t="s">
        <v>34</v>
      </c>
      <c r="L1532" s="77" t="s">
        <v>98</v>
      </c>
      <c r="M1532" s="74" t="s">
        <v>12476</v>
      </c>
      <c r="N1532" s="74" t="s">
        <v>13</v>
      </c>
      <c r="O1532" s="159"/>
      <c r="P1532" s="77" t="s">
        <v>7837</v>
      </c>
      <c r="Q1532" s="77" t="s">
        <v>35</v>
      </c>
      <c r="R1532" s="77" t="s">
        <v>7836</v>
      </c>
      <c r="S1532" s="77"/>
      <c r="T1532" s="77"/>
      <c r="U1532" s="77" t="s">
        <v>7820</v>
      </c>
      <c r="V1532" s="74" t="s">
        <v>97</v>
      </c>
      <c r="W1532" s="100"/>
      <c r="X1532" s="99"/>
      <c r="Y1532" s="99"/>
      <c r="Z1532" s="100"/>
      <c r="AA1532" s="99" t="s">
        <v>7831</v>
      </c>
      <c r="AB1532" s="99"/>
      <c r="AC1532" s="100" t="s">
        <v>7838</v>
      </c>
      <c r="AD1532" s="100" t="s">
        <v>7839</v>
      </c>
      <c r="AE1532" s="83"/>
      <c r="AF1532" s="54"/>
      <c r="AG1532" s="78" t="s">
        <v>10997</v>
      </c>
      <c r="AH1532" s="77" t="s">
        <v>3795</v>
      </c>
      <c r="AI1532" s="77" t="s">
        <v>3796</v>
      </c>
      <c r="AJ1532" s="77" t="s">
        <v>7825</v>
      </c>
      <c r="AK1532" s="77" t="s">
        <v>7826</v>
      </c>
      <c r="AL1532" s="77" t="s">
        <v>7827</v>
      </c>
      <c r="AM1532" s="77" t="s">
        <v>1543</v>
      </c>
      <c r="AN1532" s="77" t="s">
        <v>7828</v>
      </c>
      <c r="AO1532" s="77" t="s">
        <v>7829</v>
      </c>
      <c r="AP1532" s="77" t="s">
        <v>7830</v>
      </c>
      <c r="AQ1532" s="77"/>
      <c r="AR1532" s="79">
        <f>COUNTIF('Jalon + top _horaire passage'!A:A,A1532)+IF(W1532&lt;&gt;"",COUNTIF('Jalon + top _horaire passage'!A:A,W1532),0)+IF(X1532&lt;&gt;"",COUNTIF('Jalon + top _horaire passage'!A:A,X1532),0)+IF(Y1532&lt;&gt;"",COUNTIF('Jalon + top _horaire passage'!A:A,Y1532),0)+IF(AA1532&lt;&gt;"",COUNTIF('Jalon + top _horaire passage'!A:A,AA1532),0)+IF(AB1532&lt;&gt;"",COUNTIF('Jalon + top _horaire passage'!A:A,AB1532),0)+IF(AD1532&lt;&gt;"",COUNTIF('Jalon + top _horaire passage'!A:A,AD1532),0)</f>
        <v>0</v>
      </c>
    </row>
    <row r="1533" spans="1:44" x14ac:dyDescent="0.3">
      <c r="A1533" s="77" t="s">
        <v>7840</v>
      </c>
      <c r="B1533" s="175" t="s">
        <v>12641</v>
      </c>
      <c r="C1533" s="78" t="s">
        <v>676</v>
      </c>
      <c r="D1533" s="77" t="s">
        <v>42</v>
      </c>
      <c r="E1533" s="77" t="s">
        <v>7840</v>
      </c>
      <c r="F1533" s="77" t="s">
        <v>4817</v>
      </c>
      <c r="G1533" s="77" t="s">
        <v>671</v>
      </c>
      <c r="H1533" s="77" t="s">
        <v>44</v>
      </c>
      <c r="I1533" s="77" t="s">
        <v>166</v>
      </c>
      <c r="J1533" s="77" t="s">
        <v>237</v>
      </c>
      <c r="K1533" s="78" t="s">
        <v>34</v>
      </c>
      <c r="L1533" s="77" t="s">
        <v>98</v>
      </c>
      <c r="M1533" s="74" t="s">
        <v>12475</v>
      </c>
      <c r="N1533" s="74" t="s">
        <v>13</v>
      </c>
      <c r="O1533" s="159"/>
      <c r="P1533" s="77" t="s">
        <v>7841</v>
      </c>
      <c r="Q1533" s="77" t="s">
        <v>30</v>
      </c>
      <c r="R1533" s="77" t="s">
        <v>7840</v>
      </c>
      <c r="S1533" s="77"/>
      <c r="T1533" s="77" t="s">
        <v>9241</v>
      </c>
      <c r="U1533" s="77" t="s">
        <v>7842</v>
      </c>
      <c r="V1533" s="74" t="s">
        <v>216</v>
      </c>
      <c r="W1533" s="100"/>
      <c r="X1533" s="99"/>
      <c r="Y1533" s="99"/>
      <c r="Z1533" s="100"/>
      <c r="AA1533" s="99" t="s">
        <v>7845</v>
      </c>
      <c r="AB1533" s="99"/>
      <c r="AC1533" s="100" t="s">
        <v>7843</v>
      </c>
      <c r="AD1533" s="100" t="s">
        <v>7844</v>
      </c>
      <c r="AE1533" s="83"/>
      <c r="AF1533" s="54"/>
      <c r="AG1533" s="78" t="s">
        <v>12307</v>
      </c>
      <c r="AH1533" s="77" t="s">
        <v>354</v>
      </c>
      <c r="AI1533" s="77" t="s">
        <v>652</v>
      </c>
      <c r="AJ1533" s="77" t="s">
        <v>167</v>
      </c>
      <c r="AK1533" s="77" t="s">
        <v>677</v>
      </c>
      <c r="AL1533" s="77" t="s">
        <v>678</v>
      </c>
      <c r="AM1533" s="77" t="s">
        <v>170</v>
      </c>
      <c r="AN1533" s="77" t="s">
        <v>679</v>
      </c>
      <c r="AO1533" s="77" t="s">
        <v>680</v>
      </c>
      <c r="AP1533" s="77" t="s">
        <v>681</v>
      </c>
      <c r="AQ1533" s="77"/>
      <c r="AR1533" s="79">
        <f>COUNTIF('Jalon + top _horaire passage'!A:A,A1533)+IF(W1533&lt;&gt;"",COUNTIF('Jalon + top _horaire passage'!A:A,W1533),0)+IF(X1533&lt;&gt;"",COUNTIF('Jalon + top _horaire passage'!A:A,X1533),0)+IF(Y1533&lt;&gt;"",COUNTIF('Jalon + top _horaire passage'!A:A,Y1533),0)+IF(AA1533&lt;&gt;"",COUNTIF('Jalon + top _horaire passage'!A:A,AA1533),0)+IF(AB1533&lt;&gt;"",COUNTIF('Jalon + top _horaire passage'!A:A,AB1533),0)+IF(AD1533&lt;&gt;"",COUNTIF('Jalon + top _horaire passage'!A:A,AD1533),0)</f>
        <v>0</v>
      </c>
    </row>
    <row r="1534" spans="1:44" x14ac:dyDescent="0.3">
      <c r="A1534" s="77" t="s">
        <v>7847</v>
      </c>
      <c r="B1534" s="159" t="s">
        <v>7848</v>
      </c>
      <c r="C1534" s="78" t="s">
        <v>384</v>
      </c>
      <c r="D1534" s="77" t="s">
        <v>42</v>
      </c>
      <c r="E1534" s="77" t="s">
        <v>7846</v>
      </c>
      <c r="F1534" s="77" t="s">
        <v>2316</v>
      </c>
      <c r="G1534" s="77" t="s">
        <v>2281</v>
      </c>
      <c r="H1534" s="77" t="s">
        <v>44</v>
      </c>
      <c r="I1534" s="77" t="s">
        <v>17</v>
      </c>
      <c r="J1534" s="77" t="s">
        <v>19</v>
      </c>
      <c r="K1534" s="78" t="s">
        <v>34</v>
      </c>
      <c r="L1534" s="77" t="s">
        <v>98</v>
      </c>
      <c r="M1534" s="74" t="s">
        <v>12474</v>
      </c>
      <c r="N1534" s="74" t="s">
        <v>13</v>
      </c>
      <c r="O1534" s="159"/>
      <c r="P1534" s="77"/>
      <c r="Q1534" s="77" t="s">
        <v>11048</v>
      </c>
      <c r="R1534" s="77" t="s">
        <v>7847</v>
      </c>
      <c r="S1534" s="77"/>
      <c r="T1534" s="77"/>
      <c r="U1534" s="77" t="s">
        <v>11815</v>
      </c>
      <c r="V1534" s="74" t="s">
        <v>97</v>
      </c>
      <c r="W1534" s="100"/>
      <c r="X1534" s="99"/>
      <c r="Y1534" s="99"/>
      <c r="Z1534" s="100"/>
      <c r="AA1534" s="99" t="s">
        <v>7851</v>
      </c>
      <c r="AB1534" s="99"/>
      <c r="AC1534" s="100" t="s">
        <v>7849</v>
      </c>
      <c r="AD1534" s="100" t="s">
        <v>7850</v>
      </c>
      <c r="AE1534" s="83"/>
      <c r="AF1534" s="54"/>
      <c r="AG1534" s="78" t="s">
        <v>10997</v>
      </c>
      <c r="AH1534" s="77" t="s">
        <v>222</v>
      </c>
      <c r="AI1534" s="77" t="s">
        <v>223</v>
      </c>
      <c r="AJ1534" s="77" t="s">
        <v>386</v>
      </c>
      <c r="AK1534" s="77" t="s">
        <v>387</v>
      </c>
      <c r="AL1534" s="77" t="s">
        <v>388</v>
      </c>
      <c r="AM1534" s="77" t="s">
        <v>25</v>
      </c>
      <c r="AN1534" s="77" t="s">
        <v>389</v>
      </c>
      <c r="AO1534" s="77" t="s">
        <v>2285</v>
      </c>
      <c r="AP1534" s="77" t="s">
        <v>2286</v>
      </c>
      <c r="AQ1534" s="77"/>
      <c r="AR1534" s="79">
        <f>COUNTIF('Jalon + top _horaire passage'!A:A,A1534)+IF(W1534&lt;&gt;"",COUNTIF('Jalon + top _horaire passage'!A:A,W1534),0)+IF(X1534&lt;&gt;"",COUNTIF('Jalon + top _horaire passage'!A:A,X1534),0)+IF(Y1534&lt;&gt;"",COUNTIF('Jalon + top _horaire passage'!A:A,Y1534),0)+IF(AA1534&lt;&gt;"",COUNTIF('Jalon + top _horaire passage'!A:A,AA1534),0)+IF(AB1534&lt;&gt;"",COUNTIF('Jalon + top _horaire passage'!A:A,AB1534),0)+IF(AD1534&lt;&gt;"",COUNTIF('Jalon + top _horaire passage'!A:A,AD1534),0)</f>
        <v>0</v>
      </c>
    </row>
    <row r="1535" spans="1:44" x14ac:dyDescent="0.3">
      <c r="A1535" s="77" t="s">
        <v>7852</v>
      </c>
      <c r="B1535" s="159" t="s">
        <v>12</v>
      </c>
      <c r="C1535" s="78" t="s">
        <v>40</v>
      </c>
      <c r="D1535" s="77" t="s">
        <v>42</v>
      </c>
      <c r="E1535" s="77" t="s">
        <v>7852</v>
      </c>
      <c r="F1535" s="77" t="s">
        <v>2228</v>
      </c>
      <c r="G1535" s="77" t="s">
        <v>639</v>
      </c>
      <c r="H1535" s="77" t="s">
        <v>44</v>
      </c>
      <c r="I1535" s="77" t="s">
        <v>39</v>
      </c>
      <c r="J1535" s="77" t="s">
        <v>571</v>
      </c>
      <c r="K1535" s="78" t="s">
        <v>34</v>
      </c>
      <c r="L1535" s="77" t="s">
        <v>98</v>
      </c>
      <c r="M1535" s="74" t="s">
        <v>12474</v>
      </c>
      <c r="N1535" s="74" t="s">
        <v>13</v>
      </c>
      <c r="O1535" s="159"/>
      <c r="P1535" s="77" t="s">
        <v>7853</v>
      </c>
      <c r="Q1535" s="77" t="s">
        <v>35</v>
      </c>
      <c r="R1535" s="77" t="s">
        <v>7852</v>
      </c>
      <c r="S1535" s="77"/>
      <c r="T1535" s="77" t="s">
        <v>9241</v>
      </c>
      <c r="U1535" s="77" t="s">
        <v>9241</v>
      </c>
      <c r="V1535" s="74" t="s">
        <v>988</v>
      </c>
      <c r="W1535" s="100"/>
      <c r="X1535" s="99"/>
      <c r="Y1535" s="99"/>
      <c r="Z1535" s="100"/>
      <c r="AA1535" s="99"/>
      <c r="AB1535" s="99"/>
      <c r="AC1535" s="100" t="s">
        <v>7852</v>
      </c>
      <c r="AD1535" s="100" t="s">
        <v>7854</v>
      </c>
      <c r="AE1535" s="83"/>
      <c r="AF1535" s="54"/>
      <c r="AG1535" s="78" t="s">
        <v>12308</v>
      </c>
      <c r="AH1535" s="77" t="s">
        <v>20</v>
      </c>
      <c r="AI1535" s="77" t="s">
        <v>21</v>
      </c>
      <c r="AJ1535" s="77" t="s">
        <v>46</v>
      </c>
      <c r="AK1535" s="77" t="s">
        <v>47</v>
      </c>
      <c r="AL1535" s="77" t="s">
        <v>48</v>
      </c>
      <c r="AM1535" s="77" t="s">
        <v>25</v>
      </c>
      <c r="AN1535" s="77" t="s">
        <v>49</v>
      </c>
      <c r="AO1535" s="77" t="s">
        <v>50</v>
      </c>
      <c r="AP1535" s="77" t="s">
        <v>51</v>
      </c>
      <c r="AQ1535" s="77"/>
      <c r="AR1535" s="79">
        <f>COUNTIF('Jalon + top _horaire passage'!A:A,A1535)+IF(W1535&lt;&gt;"",COUNTIF('Jalon + top _horaire passage'!A:A,W1535),0)+IF(X1535&lt;&gt;"",COUNTIF('Jalon + top _horaire passage'!A:A,X1535),0)+IF(Y1535&lt;&gt;"",COUNTIF('Jalon + top _horaire passage'!A:A,Y1535),0)+IF(AA1535&lt;&gt;"",COUNTIF('Jalon + top _horaire passage'!A:A,AA1535),0)+IF(AB1535&lt;&gt;"",COUNTIF('Jalon + top _horaire passage'!A:A,AB1535),0)+IF(AD1535&lt;&gt;"",COUNTIF('Jalon + top _horaire passage'!A:A,AD1535),0)</f>
        <v>0</v>
      </c>
    </row>
    <row r="1536" spans="1:44" x14ac:dyDescent="0.3">
      <c r="A1536" s="77" t="s">
        <v>7857</v>
      </c>
      <c r="B1536" s="159" t="s">
        <v>7858</v>
      </c>
      <c r="C1536" s="78" t="s">
        <v>199</v>
      </c>
      <c r="D1536" s="77" t="s">
        <v>42</v>
      </c>
      <c r="E1536" s="77" t="s">
        <v>7855</v>
      </c>
      <c r="F1536" s="77" t="s">
        <v>7872</v>
      </c>
      <c r="G1536" s="77" t="s">
        <v>7856</v>
      </c>
      <c r="H1536" s="77" t="s">
        <v>44</v>
      </c>
      <c r="I1536" s="77" t="s">
        <v>17</v>
      </c>
      <c r="J1536" s="77" t="s">
        <v>19</v>
      </c>
      <c r="K1536" s="78" t="s">
        <v>34</v>
      </c>
      <c r="L1536" s="77" t="s">
        <v>98</v>
      </c>
      <c r="M1536" s="74" t="s">
        <v>12473</v>
      </c>
      <c r="N1536" s="74" t="s">
        <v>13</v>
      </c>
      <c r="O1536" s="159"/>
      <c r="P1536" s="77" t="s">
        <v>7859</v>
      </c>
      <c r="Q1536" s="77" t="s">
        <v>35</v>
      </c>
      <c r="R1536" s="77" t="s">
        <v>7857</v>
      </c>
      <c r="S1536" s="77"/>
      <c r="T1536" s="77"/>
      <c r="U1536" s="77" t="s">
        <v>7855</v>
      </c>
      <c r="V1536" s="74" t="s">
        <v>97</v>
      </c>
      <c r="W1536" s="100"/>
      <c r="X1536" s="99"/>
      <c r="Y1536" s="99"/>
      <c r="Z1536" s="100"/>
      <c r="AA1536" s="99" t="s">
        <v>7864</v>
      </c>
      <c r="AB1536" s="99"/>
      <c r="AC1536" s="100" t="s">
        <v>7860</v>
      </c>
      <c r="AD1536" s="100" t="s">
        <v>7861</v>
      </c>
      <c r="AE1536" s="83"/>
      <c r="AF1536" s="54"/>
      <c r="AG1536" s="78" t="s">
        <v>10997</v>
      </c>
      <c r="AH1536" s="77" t="s">
        <v>20</v>
      </c>
      <c r="AI1536" s="77" t="s">
        <v>21</v>
      </c>
      <c r="AJ1536" s="77" t="s">
        <v>22</v>
      </c>
      <c r="AK1536" s="77" t="s">
        <v>200</v>
      </c>
      <c r="AL1536" s="77" t="s">
        <v>201</v>
      </c>
      <c r="AM1536" s="77" t="s">
        <v>25</v>
      </c>
      <c r="AN1536" s="77" t="s">
        <v>202</v>
      </c>
      <c r="AO1536" s="77" t="s">
        <v>7862</v>
      </c>
      <c r="AP1536" s="77" t="s">
        <v>7863</v>
      </c>
      <c r="AQ1536" s="77"/>
      <c r="AR1536" s="79">
        <f>COUNTIF('Jalon + top _horaire passage'!A:A,A1536)+IF(W1536&lt;&gt;"",COUNTIF('Jalon + top _horaire passage'!A:A,W1536),0)+IF(X1536&lt;&gt;"",COUNTIF('Jalon + top _horaire passage'!A:A,X1536),0)+IF(Y1536&lt;&gt;"",COUNTIF('Jalon + top _horaire passage'!A:A,Y1536),0)+IF(AA1536&lt;&gt;"",COUNTIF('Jalon + top _horaire passage'!A:A,AA1536),0)+IF(AB1536&lt;&gt;"",COUNTIF('Jalon + top _horaire passage'!A:A,AB1536),0)+IF(AD1536&lt;&gt;"",COUNTIF('Jalon + top _horaire passage'!A:A,AD1536),0)</f>
        <v>0</v>
      </c>
    </row>
    <row r="1537" spans="1:44" x14ac:dyDescent="0.3">
      <c r="A1537" s="77" t="s">
        <v>7865</v>
      </c>
      <c r="B1537" s="159" t="s">
        <v>7858</v>
      </c>
      <c r="C1537" s="78" t="s">
        <v>199</v>
      </c>
      <c r="D1537" s="77" t="s">
        <v>42</v>
      </c>
      <c r="E1537" s="77" t="s">
        <v>7855</v>
      </c>
      <c r="F1537" s="77" t="s">
        <v>7872</v>
      </c>
      <c r="G1537" s="77" t="s">
        <v>7856</v>
      </c>
      <c r="H1537" s="77" t="s">
        <v>44</v>
      </c>
      <c r="I1537" s="77" t="s">
        <v>17</v>
      </c>
      <c r="J1537" s="77" t="s">
        <v>19</v>
      </c>
      <c r="K1537" s="78" t="s">
        <v>34</v>
      </c>
      <c r="L1537" s="77" t="s">
        <v>98</v>
      </c>
      <c r="M1537" s="74" t="s">
        <v>12473</v>
      </c>
      <c r="N1537" s="74" t="s">
        <v>13</v>
      </c>
      <c r="O1537" s="159"/>
      <c r="P1537" s="77" t="s">
        <v>7859</v>
      </c>
      <c r="Q1537" s="77" t="s">
        <v>35</v>
      </c>
      <c r="R1537" s="77" t="s">
        <v>7865</v>
      </c>
      <c r="S1537" s="77"/>
      <c r="T1537" s="77"/>
      <c r="U1537" s="77" t="s">
        <v>7855</v>
      </c>
      <c r="V1537" s="74" t="s">
        <v>97</v>
      </c>
      <c r="W1537" s="100"/>
      <c r="X1537" s="99"/>
      <c r="Y1537" s="99"/>
      <c r="Z1537" s="100"/>
      <c r="AA1537" s="99" t="s">
        <v>7864</v>
      </c>
      <c r="AB1537" s="99"/>
      <c r="AC1537" s="100" t="s">
        <v>7866</v>
      </c>
      <c r="AD1537" s="100" t="s">
        <v>7867</v>
      </c>
      <c r="AE1537" s="83"/>
      <c r="AF1537" s="54"/>
      <c r="AG1537" s="78" t="s">
        <v>10997</v>
      </c>
      <c r="AH1537" s="77" t="s">
        <v>20</v>
      </c>
      <c r="AI1537" s="77" t="s">
        <v>21</v>
      </c>
      <c r="AJ1537" s="77" t="s">
        <v>22</v>
      </c>
      <c r="AK1537" s="77" t="s">
        <v>200</v>
      </c>
      <c r="AL1537" s="77" t="s">
        <v>201</v>
      </c>
      <c r="AM1537" s="77" t="s">
        <v>25</v>
      </c>
      <c r="AN1537" s="77" t="s">
        <v>202</v>
      </c>
      <c r="AO1537" s="77" t="s">
        <v>7862</v>
      </c>
      <c r="AP1537" s="77" t="s">
        <v>7863</v>
      </c>
      <c r="AQ1537" s="77"/>
      <c r="AR1537" s="79">
        <f>COUNTIF('Jalon + top _horaire passage'!A:A,A1537)+IF(W1537&lt;&gt;"",COUNTIF('Jalon + top _horaire passage'!A:A,W1537),0)+IF(X1537&lt;&gt;"",COUNTIF('Jalon + top _horaire passage'!A:A,X1537),0)+IF(Y1537&lt;&gt;"",COUNTIF('Jalon + top _horaire passage'!A:A,Y1537),0)+IF(AA1537&lt;&gt;"",COUNTIF('Jalon + top _horaire passage'!A:A,AA1537),0)+IF(AB1537&lt;&gt;"",COUNTIF('Jalon + top _horaire passage'!A:A,AB1537),0)+IF(AD1537&lt;&gt;"",COUNTIF('Jalon + top _horaire passage'!A:A,AD1537),0)</f>
        <v>0</v>
      </c>
    </row>
    <row r="1538" spans="1:44" x14ac:dyDescent="0.3">
      <c r="A1538" s="77" t="s">
        <v>7868</v>
      </c>
      <c r="B1538" s="159" t="s">
        <v>7858</v>
      </c>
      <c r="C1538" s="78" t="s">
        <v>199</v>
      </c>
      <c r="D1538" s="77" t="s">
        <v>42</v>
      </c>
      <c r="E1538" s="77" t="s">
        <v>7855</v>
      </c>
      <c r="F1538" s="77" t="s">
        <v>7872</v>
      </c>
      <c r="G1538" s="77" t="s">
        <v>7856</v>
      </c>
      <c r="H1538" s="77" t="s">
        <v>44</v>
      </c>
      <c r="I1538" s="77" t="s">
        <v>17</v>
      </c>
      <c r="J1538" s="77" t="s">
        <v>19</v>
      </c>
      <c r="K1538" s="78" t="s">
        <v>34</v>
      </c>
      <c r="L1538" s="77" t="s">
        <v>98</v>
      </c>
      <c r="M1538" s="74" t="s">
        <v>12473</v>
      </c>
      <c r="N1538" s="74" t="s">
        <v>13</v>
      </c>
      <c r="O1538" s="159"/>
      <c r="P1538" s="77" t="s">
        <v>7859</v>
      </c>
      <c r="Q1538" s="77" t="s">
        <v>35</v>
      </c>
      <c r="R1538" s="77" t="s">
        <v>7868</v>
      </c>
      <c r="S1538" s="77"/>
      <c r="T1538" s="77"/>
      <c r="U1538" s="77" t="s">
        <v>7855</v>
      </c>
      <c r="V1538" s="74" t="s">
        <v>97</v>
      </c>
      <c r="W1538" s="100"/>
      <c r="X1538" s="99"/>
      <c r="Y1538" s="99"/>
      <c r="Z1538" s="100"/>
      <c r="AA1538" s="99" t="s">
        <v>7864</v>
      </c>
      <c r="AB1538" s="99"/>
      <c r="AC1538" s="100" t="s">
        <v>7869</v>
      </c>
      <c r="AD1538" s="100" t="s">
        <v>7870</v>
      </c>
      <c r="AE1538" s="83"/>
      <c r="AF1538" s="54"/>
      <c r="AG1538" s="78" t="s">
        <v>10997</v>
      </c>
      <c r="AH1538" s="77" t="s">
        <v>20</v>
      </c>
      <c r="AI1538" s="77" t="s">
        <v>21</v>
      </c>
      <c r="AJ1538" s="77" t="s">
        <v>22</v>
      </c>
      <c r="AK1538" s="77" t="s">
        <v>200</v>
      </c>
      <c r="AL1538" s="77" t="s">
        <v>201</v>
      </c>
      <c r="AM1538" s="77" t="s">
        <v>25</v>
      </c>
      <c r="AN1538" s="77" t="s">
        <v>202</v>
      </c>
      <c r="AO1538" s="77" t="s">
        <v>7862</v>
      </c>
      <c r="AP1538" s="77" t="s">
        <v>7863</v>
      </c>
      <c r="AQ1538" s="77"/>
      <c r="AR1538" s="79">
        <f>COUNTIF('Jalon + top _horaire passage'!A:A,A1538)+IF(W1538&lt;&gt;"",COUNTIF('Jalon + top _horaire passage'!A:A,W1538),0)+IF(X1538&lt;&gt;"",COUNTIF('Jalon + top _horaire passage'!A:A,X1538),0)+IF(Y1538&lt;&gt;"",COUNTIF('Jalon + top _horaire passage'!A:A,Y1538),0)+IF(AA1538&lt;&gt;"",COUNTIF('Jalon + top _horaire passage'!A:A,AA1538),0)+IF(AB1538&lt;&gt;"",COUNTIF('Jalon + top _horaire passage'!A:A,AB1538),0)+IF(AD1538&lt;&gt;"",COUNTIF('Jalon + top _horaire passage'!A:A,AD1538),0)</f>
        <v>0</v>
      </c>
    </row>
    <row r="1539" spans="1:44" x14ac:dyDescent="0.3">
      <c r="A1539" s="77" t="s">
        <v>7871</v>
      </c>
      <c r="B1539" s="159" t="s">
        <v>7858</v>
      </c>
      <c r="C1539" s="78" t="s">
        <v>199</v>
      </c>
      <c r="D1539" s="77" t="s">
        <v>42</v>
      </c>
      <c r="E1539" s="77" t="s">
        <v>7855</v>
      </c>
      <c r="F1539" s="77" t="s">
        <v>7872</v>
      </c>
      <c r="G1539" s="77" t="s">
        <v>7856</v>
      </c>
      <c r="H1539" s="77" t="s">
        <v>44</v>
      </c>
      <c r="I1539" s="77" t="s">
        <v>17</v>
      </c>
      <c r="J1539" s="77" t="s">
        <v>19</v>
      </c>
      <c r="K1539" s="78" t="s">
        <v>34</v>
      </c>
      <c r="L1539" s="77" t="s">
        <v>98</v>
      </c>
      <c r="M1539" s="74" t="s">
        <v>12473</v>
      </c>
      <c r="N1539" s="74" t="s">
        <v>13</v>
      </c>
      <c r="O1539" s="159"/>
      <c r="P1539" s="77" t="s">
        <v>7872</v>
      </c>
      <c r="Q1539" s="77" t="s">
        <v>35</v>
      </c>
      <c r="R1539" s="77" t="s">
        <v>7871</v>
      </c>
      <c r="S1539" s="77"/>
      <c r="T1539" s="77"/>
      <c r="U1539" s="77" t="s">
        <v>7855</v>
      </c>
      <c r="V1539" s="74" t="s">
        <v>97</v>
      </c>
      <c r="W1539" s="100"/>
      <c r="X1539" s="99"/>
      <c r="Y1539" s="99"/>
      <c r="Z1539" s="100"/>
      <c r="AA1539" s="99" t="s">
        <v>7864</v>
      </c>
      <c r="AB1539" s="99"/>
      <c r="AC1539" s="100" t="s">
        <v>7873</v>
      </c>
      <c r="AD1539" s="100" t="s">
        <v>7874</v>
      </c>
      <c r="AE1539" s="83"/>
      <c r="AF1539" s="54"/>
      <c r="AG1539" s="78" t="s">
        <v>10997</v>
      </c>
      <c r="AH1539" s="77" t="s">
        <v>20</v>
      </c>
      <c r="AI1539" s="77" t="s">
        <v>21</v>
      </c>
      <c r="AJ1539" s="77" t="s">
        <v>22</v>
      </c>
      <c r="AK1539" s="77" t="s">
        <v>200</v>
      </c>
      <c r="AL1539" s="77" t="s">
        <v>201</v>
      </c>
      <c r="AM1539" s="77" t="s">
        <v>25</v>
      </c>
      <c r="AN1539" s="77" t="s">
        <v>202</v>
      </c>
      <c r="AO1539" s="77" t="s">
        <v>7862</v>
      </c>
      <c r="AP1539" s="77" t="s">
        <v>7863</v>
      </c>
      <c r="AQ1539" s="77"/>
      <c r="AR1539" s="79">
        <f>COUNTIF('Jalon + top _horaire passage'!A:A,A1539)+IF(W1539&lt;&gt;"",COUNTIF('Jalon + top _horaire passage'!A:A,W1539),0)+IF(X1539&lt;&gt;"",COUNTIF('Jalon + top _horaire passage'!A:A,X1539),0)+IF(Y1539&lt;&gt;"",COUNTIF('Jalon + top _horaire passage'!A:A,Y1539),0)+IF(AA1539&lt;&gt;"",COUNTIF('Jalon + top _horaire passage'!A:A,AA1539),0)+IF(AB1539&lt;&gt;"",COUNTIF('Jalon + top _horaire passage'!A:A,AB1539),0)+IF(AD1539&lt;&gt;"",COUNTIF('Jalon + top _horaire passage'!A:A,AD1539),0)</f>
        <v>0</v>
      </c>
    </row>
    <row r="1540" spans="1:44" x14ac:dyDescent="0.3">
      <c r="A1540" s="77" t="s">
        <v>7875</v>
      </c>
      <c r="B1540" s="159" t="s">
        <v>7858</v>
      </c>
      <c r="C1540" s="78" t="s">
        <v>199</v>
      </c>
      <c r="D1540" s="77" t="s">
        <v>42</v>
      </c>
      <c r="E1540" s="77" t="s">
        <v>7855</v>
      </c>
      <c r="F1540" s="77" t="s">
        <v>7872</v>
      </c>
      <c r="G1540" s="77" t="s">
        <v>7856</v>
      </c>
      <c r="H1540" s="77" t="s">
        <v>44</v>
      </c>
      <c r="I1540" s="77" t="s">
        <v>17</v>
      </c>
      <c r="J1540" s="77" t="s">
        <v>19</v>
      </c>
      <c r="K1540" s="78" t="s">
        <v>34</v>
      </c>
      <c r="L1540" s="77" t="s">
        <v>98</v>
      </c>
      <c r="M1540" s="74" t="s">
        <v>12473</v>
      </c>
      <c r="N1540" s="74" t="s">
        <v>13</v>
      </c>
      <c r="O1540" s="159"/>
      <c r="P1540" s="77" t="s">
        <v>7876</v>
      </c>
      <c r="Q1540" s="77" t="s">
        <v>35</v>
      </c>
      <c r="R1540" s="77" t="s">
        <v>7875</v>
      </c>
      <c r="S1540" s="77"/>
      <c r="T1540" s="77"/>
      <c r="U1540" s="77" t="s">
        <v>7855</v>
      </c>
      <c r="V1540" s="74" t="s">
        <v>97</v>
      </c>
      <c r="W1540" s="100"/>
      <c r="X1540" s="99"/>
      <c r="Y1540" s="99"/>
      <c r="Z1540" s="100"/>
      <c r="AA1540" s="99" t="s">
        <v>7864</v>
      </c>
      <c r="AB1540" s="99"/>
      <c r="AC1540" s="100" t="s">
        <v>7877</v>
      </c>
      <c r="AD1540" s="100" t="s">
        <v>7878</v>
      </c>
      <c r="AE1540" s="83"/>
      <c r="AF1540" s="54"/>
      <c r="AG1540" s="78" t="s">
        <v>10997</v>
      </c>
      <c r="AH1540" s="77" t="s">
        <v>20</v>
      </c>
      <c r="AI1540" s="77" t="s">
        <v>21</v>
      </c>
      <c r="AJ1540" s="77" t="s">
        <v>22</v>
      </c>
      <c r="AK1540" s="77" t="s">
        <v>200</v>
      </c>
      <c r="AL1540" s="77" t="s">
        <v>201</v>
      </c>
      <c r="AM1540" s="77" t="s">
        <v>25</v>
      </c>
      <c r="AN1540" s="77" t="s">
        <v>202</v>
      </c>
      <c r="AO1540" s="77" t="s">
        <v>7862</v>
      </c>
      <c r="AP1540" s="77" t="s">
        <v>7863</v>
      </c>
      <c r="AQ1540" s="77"/>
      <c r="AR1540" s="79">
        <f>COUNTIF('Jalon + top _horaire passage'!A:A,A1540)+IF(W1540&lt;&gt;"",COUNTIF('Jalon + top _horaire passage'!A:A,W1540),0)+IF(X1540&lt;&gt;"",COUNTIF('Jalon + top _horaire passage'!A:A,X1540),0)+IF(Y1540&lt;&gt;"",COUNTIF('Jalon + top _horaire passage'!A:A,Y1540),0)+IF(AA1540&lt;&gt;"",COUNTIF('Jalon + top _horaire passage'!A:A,AA1540),0)+IF(AB1540&lt;&gt;"",COUNTIF('Jalon + top _horaire passage'!A:A,AB1540),0)+IF(AD1540&lt;&gt;"",COUNTIF('Jalon + top _horaire passage'!A:A,AD1540),0)</f>
        <v>0</v>
      </c>
    </row>
    <row r="1541" spans="1:44" x14ac:dyDescent="0.3">
      <c r="A1541" s="77" t="s">
        <v>7879</v>
      </c>
      <c r="B1541" s="159" t="s">
        <v>7858</v>
      </c>
      <c r="C1541" s="78" t="s">
        <v>199</v>
      </c>
      <c r="D1541" s="77" t="s">
        <v>42</v>
      </c>
      <c r="E1541" s="77" t="s">
        <v>7855</v>
      </c>
      <c r="F1541" s="77" t="s">
        <v>7872</v>
      </c>
      <c r="G1541" s="77" t="s">
        <v>7856</v>
      </c>
      <c r="H1541" s="77" t="s">
        <v>44</v>
      </c>
      <c r="I1541" s="77" t="s">
        <v>17</v>
      </c>
      <c r="J1541" s="77" t="s">
        <v>19</v>
      </c>
      <c r="K1541" s="78" t="s">
        <v>34</v>
      </c>
      <c r="L1541" s="77" t="s">
        <v>98</v>
      </c>
      <c r="M1541" s="74" t="s">
        <v>12473</v>
      </c>
      <c r="N1541" s="74" t="s">
        <v>13</v>
      </c>
      <c r="O1541" s="159"/>
      <c r="P1541" s="77" t="s">
        <v>7880</v>
      </c>
      <c r="Q1541" s="77" t="s">
        <v>35</v>
      </c>
      <c r="R1541" s="77" t="s">
        <v>7879</v>
      </c>
      <c r="S1541" s="77"/>
      <c r="T1541" s="77"/>
      <c r="U1541" s="77" t="s">
        <v>7855</v>
      </c>
      <c r="V1541" s="74" t="s">
        <v>97</v>
      </c>
      <c r="W1541" s="100"/>
      <c r="X1541" s="99"/>
      <c r="Y1541" s="99"/>
      <c r="Z1541" s="100"/>
      <c r="AA1541" s="99" t="s">
        <v>7864</v>
      </c>
      <c r="AB1541" s="99"/>
      <c r="AC1541" s="100" t="s">
        <v>7881</v>
      </c>
      <c r="AD1541" s="100" t="s">
        <v>7882</v>
      </c>
      <c r="AE1541" s="83"/>
      <c r="AF1541" s="54"/>
      <c r="AG1541" s="78" t="s">
        <v>10997</v>
      </c>
      <c r="AH1541" s="77" t="s">
        <v>20</v>
      </c>
      <c r="AI1541" s="77" t="s">
        <v>21</v>
      </c>
      <c r="AJ1541" s="77" t="s">
        <v>22</v>
      </c>
      <c r="AK1541" s="77" t="s">
        <v>200</v>
      </c>
      <c r="AL1541" s="77" t="s">
        <v>201</v>
      </c>
      <c r="AM1541" s="77" t="s">
        <v>25</v>
      </c>
      <c r="AN1541" s="77" t="s">
        <v>202</v>
      </c>
      <c r="AO1541" s="77" t="s">
        <v>7862</v>
      </c>
      <c r="AP1541" s="77" t="s">
        <v>7863</v>
      </c>
      <c r="AQ1541" s="77"/>
      <c r="AR1541" s="79">
        <f>COUNTIF('Jalon + top _horaire passage'!A:A,A1541)+IF(W1541&lt;&gt;"",COUNTIF('Jalon + top _horaire passage'!A:A,W1541),0)+IF(X1541&lt;&gt;"",COUNTIF('Jalon + top _horaire passage'!A:A,X1541),0)+IF(Y1541&lt;&gt;"",COUNTIF('Jalon + top _horaire passage'!A:A,Y1541),0)+IF(AA1541&lt;&gt;"",COUNTIF('Jalon + top _horaire passage'!A:A,AA1541),0)+IF(AB1541&lt;&gt;"",COUNTIF('Jalon + top _horaire passage'!A:A,AB1541),0)+IF(AD1541&lt;&gt;"",COUNTIF('Jalon + top _horaire passage'!A:A,AD1541),0)</f>
        <v>0</v>
      </c>
    </row>
    <row r="1542" spans="1:44" x14ac:dyDescent="0.3">
      <c r="A1542" s="77" t="s">
        <v>7883</v>
      </c>
      <c r="B1542" s="159" t="s">
        <v>7858</v>
      </c>
      <c r="C1542" s="78" t="s">
        <v>199</v>
      </c>
      <c r="D1542" s="77" t="s">
        <v>42</v>
      </c>
      <c r="E1542" s="77" t="s">
        <v>7855</v>
      </c>
      <c r="F1542" s="77" t="s">
        <v>7872</v>
      </c>
      <c r="G1542" s="77" t="s">
        <v>7856</v>
      </c>
      <c r="H1542" s="77" t="s">
        <v>44</v>
      </c>
      <c r="I1542" s="77" t="s">
        <v>17</v>
      </c>
      <c r="J1542" s="77" t="s">
        <v>19</v>
      </c>
      <c r="K1542" s="78" t="s">
        <v>34</v>
      </c>
      <c r="L1542" s="77" t="s">
        <v>98</v>
      </c>
      <c r="M1542" s="74" t="s">
        <v>12473</v>
      </c>
      <c r="N1542" s="74" t="s">
        <v>13</v>
      </c>
      <c r="O1542" s="159"/>
      <c r="P1542" s="77" t="s">
        <v>7859</v>
      </c>
      <c r="Q1542" s="77" t="s">
        <v>35</v>
      </c>
      <c r="R1542" s="77" t="s">
        <v>7883</v>
      </c>
      <c r="S1542" s="77"/>
      <c r="T1542" s="77"/>
      <c r="U1542" s="77" t="s">
        <v>7855</v>
      </c>
      <c r="V1542" s="74" t="s">
        <v>97</v>
      </c>
      <c r="W1542" s="100"/>
      <c r="X1542" s="99"/>
      <c r="Y1542" s="99"/>
      <c r="Z1542" s="100"/>
      <c r="AA1542" s="99" t="s">
        <v>7864</v>
      </c>
      <c r="AB1542" s="99"/>
      <c r="AC1542" s="100" t="s">
        <v>7884</v>
      </c>
      <c r="AD1542" s="100" t="s">
        <v>7885</v>
      </c>
      <c r="AE1542" s="83"/>
      <c r="AF1542" s="54"/>
      <c r="AG1542" s="78" t="s">
        <v>10997</v>
      </c>
      <c r="AH1542" s="77" t="s">
        <v>20</v>
      </c>
      <c r="AI1542" s="77" t="s">
        <v>21</v>
      </c>
      <c r="AJ1542" s="77" t="s">
        <v>22</v>
      </c>
      <c r="AK1542" s="77" t="s">
        <v>200</v>
      </c>
      <c r="AL1542" s="77" t="s">
        <v>201</v>
      </c>
      <c r="AM1542" s="77" t="s">
        <v>25</v>
      </c>
      <c r="AN1542" s="77" t="s">
        <v>202</v>
      </c>
      <c r="AO1542" s="77" t="s">
        <v>7862</v>
      </c>
      <c r="AP1542" s="77" t="s">
        <v>7863</v>
      </c>
      <c r="AQ1542" s="77"/>
      <c r="AR1542" s="79">
        <f>COUNTIF('Jalon + top _horaire passage'!A:A,A1542)+IF(W1542&lt;&gt;"",COUNTIF('Jalon + top _horaire passage'!A:A,W1542),0)+IF(X1542&lt;&gt;"",COUNTIF('Jalon + top _horaire passage'!A:A,X1542),0)+IF(Y1542&lt;&gt;"",COUNTIF('Jalon + top _horaire passage'!A:A,Y1542),0)+IF(AA1542&lt;&gt;"",COUNTIF('Jalon + top _horaire passage'!A:A,AA1542),0)+IF(AB1542&lt;&gt;"",COUNTIF('Jalon + top _horaire passage'!A:A,AB1542),0)+IF(AD1542&lt;&gt;"",COUNTIF('Jalon + top _horaire passage'!A:A,AD1542),0)</f>
        <v>0</v>
      </c>
    </row>
    <row r="1543" spans="1:44" x14ac:dyDescent="0.3">
      <c r="A1543" s="77" t="s">
        <v>7886</v>
      </c>
      <c r="B1543" s="159" t="s">
        <v>7858</v>
      </c>
      <c r="C1543" s="78" t="s">
        <v>199</v>
      </c>
      <c r="D1543" s="77" t="s">
        <v>42</v>
      </c>
      <c r="E1543" s="77" t="s">
        <v>7855</v>
      </c>
      <c r="F1543" s="77" t="s">
        <v>7872</v>
      </c>
      <c r="G1543" s="77" t="s">
        <v>7856</v>
      </c>
      <c r="H1543" s="77" t="s">
        <v>44</v>
      </c>
      <c r="I1543" s="77" t="s">
        <v>17</v>
      </c>
      <c r="J1543" s="77" t="s">
        <v>19</v>
      </c>
      <c r="K1543" s="78" t="s">
        <v>34</v>
      </c>
      <c r="L1543" s="77" t="s">
        <v>98</v>
      </c>
      <c r="M1543" s="74" t="s">
        <v>12473</v>
      </c>
      <c r="N1543" s="74" t="s">
        <v>13</v>
      </c>
      <c r="O1543" s="159"/>
      <c r="P1543" s="77" t="s">
        <v>7859</v>
      </c>
      <c r="Q1543" s="77" t="s">
        <v>35</v>
      </c>
      <c r="R1543" s="77" t="s">
        <v>7886</v>
      </c>
      <c r="S1543" s="77"/>
      <c r="T1543" s="77"/>
      <c r="U1543" s="77" t="s">
        <v>7855</v>
      </c>
      <c r="V1543" s="74" t="s">
        <v>97</v>
      </c>
      <c r="W1543" s="100"/>
      <c r="X1543" s="99"/>
      <c r="Y1543" s="99"/>
      <c r="Z1543" s="100"/>
      <c r="AA1543" s="99" t="s">
        <v>7864</v>
      </c>
      <c r="AB1543" s="99"/>
      <c r="AC1543" s="100" t="s">
        <v>7887</v>
      </c>
      <c r="AD1543" s="100" t="s">
        <v>7888</v>
      </c>
      <c r="AE1543" s="83"/>
      <c r="AF1543" s="54"/>
      <c r="AG1543" s="78" t="s">
        <v>10997</v>
      </c>
      <c r="AH1543" s="77" t="s">
        <v>20</v>
      </c>
      <c r="AI1543" s="77" t="s">
        <v>21</v>
      </c>
      <c r="AJ1543" s="77" t="s">
        <v>22</v>
      </c>
      <c r="AK1543" s="77" t="s">
        <v>200</v>
      </c>
      <c r="AL1543" s="77" t="s">
        <v>201</v>
      </c>
      <c r="AM1543" s="77" t="s">
        <v>25</v>
      </c>
      <c r="AN1543" s="77" t="s">
        <v>202</v>
      </c>
      <c r="AO1543" s="77" t="s">
        <v>7862</v>
      </c>
      <c r="AP1543" s="77" t="s">
        <v>7863</v>
      </c>
      <c r="AQ1543" s="77"/>
      <c r="AR1543" s="79">
        <f>COUNTIF('Jalon + top _horaire passage'!A:A,A1543)+IF(W1543&lt;&gt;"",COUNTIF('Jalon + top _horaire passage'!A:A,W1543),0)+IF(X1543&lt;&gt;"",COUNTIF('Jalon + top _horaire passage'!A:A,X1543),0)+IF(Y1543&lt;&gt;"",COUNTIF('Jalon + top _horaire passage'!A:A,Y1543),0)+IF(AA1543&lt;&gt;"",COUNTIF('Jalon + top _horaire passage'!A:A,AA1543),0)+IF(AB1543&lt;&gt;"",COUNTIF('Jalon + top _horaire passage'!A:A,AB1543),0)+IF(AD1543&lt;&gt;"",COUNTIF('Jalon + top _horaire passage'!A:A,AD1543),0)</f>
        <v>0</v>
      </c>
    </row>
    <row r="1544" spans="1:44" x14ac:dyDescent="0.3">
      <c r="A1544" s="77" t="s">
        <v>7889</v>
      </c>
      <c r="B1544" s="159" t="s">
        <v>7858</v>
      </c>
      <c r="C1544" s="78" t="s">
        <v>199</v>
      </c>
      <c r="D1544" s="77" t="s">
        <v>42</v>
      </c>
      <c r="E1544" s="77" t="s">
        <v>7855</v>
      </c>
      <c r="F1544" s="77" t="s">
        <v>7872</v>
      </c>
      <c r="G1544" s="77" t="s">
        <v>7856</v>
      </c>
      <c r="H1544" s="77" t="s">
        <v>44</v>
      </c>
      <c r="I1544" s="77" t="s">
        <v>17</v>
      </c>
      <c r="J1544" s="77" t="s">
        <v>19</v>
      </c>
      <c r="K1544" s="78" t="s">
        <v>34</v>
      </c>
      <c r="L1544" s="77" t="s">
        <v>98</v>
      </c>
      <c r="M1544" s="74" t="s">
        <v>12473</v>
      </c>
      <c r="N1544" s="74" t="s">
        <v>13</v>
      </c>
      <c r="O1544" s="159"/>
      <c r="P1544" s="77" t="s">
        <v>7890</v>
      </c>
      <c r="Q1544" s="77" t="s">
        <v>35</v>
      </c>
      <c r="R1544" s="77" t="s">
        <v>7889</v>
      </c>
      <c r="S1544" s="77"/>
      <c r="T1544" s="77"/>
      <c r="U1544" s="77" t="s">
        <v>7855</v>
      </c>
      <c r="V1544" s="74" t="s">
        <v>97</v>
      </c>
      <c r="W1544" s="100"/>
      <c r="X1544" s="99"/>
      <c r="Y1544" s="99"/>
      <c r="Z1544" s="100"/>
      <c r="AA1544" s="99" t="s">
        <v>7864</v>
      </c>
      <c r="AB1544" s="99"/>
      <c r="AC1544" s="100" t="s">
        <v>7891</v>
      </c>
      <c r="AD1544" s="100" t="s">
        <v>7892</v>
      </c>
      <c r="AE1544" s="83"/>
      <c r="AF1544" s="54"/>
      <c r="AG1544" s="78" t="s">
        <v>10997</v>
      </c>
      <c r="AH1544" s="77" t="s">
        <v>20</v>
      </c>
      <c r="AI1544" s="77" t="s">
        <v>21</v>
      </c>
      <c r="AJ1544" s="77" t="s">
        <v>22</v>
      </c>
      <c r="AK1544" s="77" t="s">
        <v>200</v>
      </c>
      <c r="AL1544" s="77" t="s">
        <v>201</v>
      </c>
      <c r="AM1544" s="77" t="s">
        <v>25</v>
      </c>
      <c r="AN1544" s="77" t="s">
        <v>202</v>
      </c>
      <c r="AO1544" s="77" t="s">
        <v>7862</v>
      </c>
      <c r="AP1544" s="77" t="s">
        <v>7863</v>
      </c>
      <c r="AQ1544" s="77"/>
      <c r="AR1544" s="79">
        <f>COUNTIF('Jalon + top _horaire passage'!A:A,A1544)+IF(W1544&lt;&gt;"",COUNTIF('Jalon + top _horaire passage'!A:A,W1544),0)+IF(X1544&lt;&gt;"",COUNTIF('Jalon + top _horaire passage'!A:A,X1544),0)+IF(Y1544&lt;&gt;"",COUNTIF('Jalon + top _horaire passage'!A:A,Y1544),0)+IF(AA1544&lt;&gt;"",COUNTIF('Jalon + top _horaire passage'!A:A,AA1544),0)+IF(AB1544&lt;&gt;"",COUNTIF('Jalon + top _horaire passage'!A:A,AB1544),0)+IF(AD1544&lt;&gt;"",COUNTIF('Jalon + top _horaire passage'!A:A,AD1544),0)</f>
        <v>0</v>
      </c>
    </row>
    <row r="1545" spans="1:44" x14ac:dyDescent="0.3">
      <c r="A1545" s="77" t="s">
        <v>7893</v>
      </c>
      <c r="B1545" s="159" t="s">
        <v>7858</v>
      </c>
      <c r="C1545" s="78" t="s">
        <v>199</v>
      </c>
      <c r="D1545" s="77" t="s">
        <v>42</v>
      </c>
      <c r="E1545" s="77" t="s">
        <v>7855</v>
      </c>
      <c r="F1545" s="77" t="s">
        <v>7872</v>
      </c>
      <c r="G1545" s="77" t="s">
        <v>7856</v>
      </c>
      <c r="H1545" s="77" t="s">
        <v>44</v>
      </c>
      <c r="I1545" s="77" t="s">
        <v>17</v>
      </c>
      <c r="J1545" s="77" t="s">
        <v>19</v>
      </c>
      <c r="K1545" s="78" t="s">
        <v>34</v>
      </c>
      <c r="L1545" s="77" t="s">
        <v>98</v>
      </c>
      <c r="M1545" s="74" t="s">
        <v>12473</v>
      </c>
      <c r="N1545" s="74" t="s">
        <v>13</v>
      </c>
      <c r="O1545" s="159"/>
      <c r="P1545" s="77" t="s">
        <v>7890</v>
      </c>
      <c r="Q1545" s="77" t="s">
        <v>35</v>
      </c>
      <c r="R1545" s="77" t="s">
        <v>7893</v>
      </c>
      <c r="S1545" s="77"/>
      <c r="T1545" s="77"/>
      <c r="U1545" s="77" t="s">
        <v>7855</v>
      </c>
      <c r="V1545" s="74" t="s">
        <v>97</v>
      </c>
      <c r="W1545" s="100"/>
      <c r="X1545" s="99"/>
      <c r="Y1545" s="99"/>
      <c r="Z1545" s="100"/>
      <c r="AA1545" s="99" t="s">
        <v>7864</v>
      </c>
      <c r="AB1545" s="99"/>
      <c r="AC1545" s="100" t="s">
        <v>7894</v>
      </c>
      <c r="AD1545" s="100" t="s">
        <v>7895</v>
      </c>
      <c r="AE1545" s="83"/>
      <c r="AF1545" s="54"/>
      <c r="AG1545" s="78" t="s">
        <v>10997</v>
      </c>
      <c r="AH1545" s="77" t="s">
        <v>20</v>
      </c>
      <c r="AI1545" s="77" t="s">
        <v>21</v>
      </c>
      <c r="AJ1545" s="77" t="s">
        <v>22</v>
      </c>
      <c r="AK1545" s="77" t="s">
        <v>200</v>
      </c>
      <c r="AL1545" s="77" t="s">
        <v>201</v>
      </c>
      <c r="AM1545" s="77" t="s">
        <v>25</v>
      </c>
      <c r="AN1545" s="77" t="s">
        <v>202</v>
      </c>
      <c r="AO1545" s="77" t="s">
        <v>7862</v>
      </c>
      <c r="AP1545" s="77" t="s">
        <v>7863</v>
      </c>
      <c r="AQ1545" s="77"/>
      <c r="AR1545" s="79">
        <f>COUNTIF('Jalon + top _horaire passage'!A:A,A1545)+IF(W1545&lt;&gt;"",COUNTIF('Jalon + top _horaire passage'!A:A,W1545),0)+IF(X1545&lt;&gt;"",COUNTIF('Jalon + top _horaire passage'!A:A,X1545),0)+IF(Y1545&lt;&gt;"",COUNTIF('Jalon + top _horaire passage'!A:A,Y1545),0)+IF(AA1545&lt;&gt;"",COUNTIF('Jalon + top _horaire passage'!A:A,AA1545),0)+IF(AB1545&lt;&gt;"",COUNTIF('Jalon + top _horaire passage'!A:A,AB1545),0)+IF(AD1545&lt;&gt;"",COUNTIF('Jalon + top _horaire passage'!A:A,AD1545),0)</f>
        <v>0</v>
      </c>
    </row>
    <row r="1546" spans="1:44" x14ac:dyDescent="0.3">
      <c r="A1546" s="77" t="s">
        <v>7896</v>
      </c>
      <c r="B1546" s="159" t="s">
        <v>7897</v>
      </c>
      <c r="C1546" s="78" t="s">
        <v>199</v>
      </c>
      <c r="D1546" s="77" t="s">
        <v>42</v>
      </c>
      <c r="E1546" s="77" t="s">
        <v>7855</v>
      </c>
      <c r="F1546" s="77" t="s">
        <v>7872</v>
      </c>
      <c r="G1546" s="77" t="s">
        <v>7856</v>
      </c>
      <c r="H1546" s="77" t="s">
        <v>44</v>
      </c>
      <c r="I1546" s="77" t="s">
        <v>17</v>
      </c>
      <c r="J1546" s="77" t="s">
        <v>19</v>
      </c>
      <c r="K1546" s="78" t="s">
        <v>34</v>
      </c>
      <c r="L1546" s="77" t="s">
        <v>98</v>
      </c>
      <c r="M1546" s="74" t="s">
        <v>12473</v>
      </c>
      <c r="N1546" s="74" t="s">
        <v>13</v>
      </c>
      <c r="O1546" s="159"/>
      <c r="P1546" s="77" t="s">
        <v>7890</v>
      </c>
      <c r="Q1546" s="77" t="s">
        <v>35</v>
      </c>
      <c r="R1546" s="77" t="s">
        <v>7896</v>
      </c>
      <c r="S1546" s="77"/>
      <c r="T1546" s="77"/>
      <c r="U1546" s="77" t="s">
        <v>7855</v>
      </c>
      <c r="V1546" s="74" t="s">
        <v>97</v>
      </c>
      <c r="W1546" s="100"/>
      <c r="X1546" s="99"/>
      <c r="Y1546" s="99"/>
      <c r="Z1546" s="100"/>
      <c r="AA1546" s="99" t="s">
        <v>7864</v>
      </c>
      <c r="AB1546" s="99"/>
      <c r="AC1546" s="100" t="s">
        <v>7898</v>
      </c>
      <c r="AD1546" s="100" t="s">
        <v>7899</v>
      </c>
      <c r="AE1546" s="83"/>
      <c r="AF1546" s="54"/>
      <c r="AG1546" s="78" t="s">
        <v>10997</v>
      </c>
      <c r="AH1546" s="77" t="s">
        <v>20</v>
      </c>
      <c r="AI1546" s="77" t="s">
        <v>21</v>
      </c>
      <c r="AJ1546" s="77" t="s">
        <v>22</v>
      </c>
      <c r="AK1546" s="77" t="s">
        <v>200</v>
      </c>
      <c r="AL1546" s="77" t="s">
        <v>201</v>
      </c>
      <c r="AM1546" s="77" t="s">
        <v>25</v>
      </c>
      <c r="AN1546" s="77" t="s">
        <v>202</v>
      </c>
      <c r="AO1546" s="77" t="s">
        <v>7862</v>
      </c>
      <c r="AP1546" s="77" t="s">
        <v>7863</v>
      </c>
      <c r="AQ1546" s="77"/>
      <c r="AR1546" s="79">
        <f>COUNTIF('Jalon + top _horaire passage'!A:A,A1546)+IF(W1546&lt;&gt;"",COUNTIF('Jalon + top _horaire passage'!A:A,W1546),0)+IF(X1546&lt;&gt;"",COUNTIF('Jalon + top _horaire passage'!A:A,X1546),0)+IF(Y1546&lt;&gt;"",COUNTIF('Jalon + top _horaire passage'!A:A,Y1546),0)+IF(AA1546&lt;&gt;"",COUNTIF('Jalon + top _horaire passage'!A:A,AA1546),0)+IF(AB1546&lt;&gt;"",COUNTIF('Jalon + top _horaire passage'!A:A,AB1546),0)+IF(AD1546&lt;&gt;"",COUNTIF('Jalon + top _horaire passage'!A:A,AD1546),0)</f>
        <v>0</v>
      </c>
    </row>
    <row r="1547" spans="1:44" x14ac:dyDescent="0.3">
      <c r="A1547" s="77" t="s">
        <v>7900</v>
      </c>
      <c r="B1547" s="159" t="s">
        <v>7858</v>
      </c>
      <c r="C1547" s="78" t="s">
        <v>199</v>
      </c>
      <c r="D1547" s="77" t="s">
        <v>42</v>
      </c>
      <c r="E1547" s="77" t="s">
        <v>7855</v>
      </c>
      <c r="F1547" s="77" t="s">
        <v>7872</v>
      </c>
      <c r="G1547" s="77" t="s">
        <v>7856</v>
      </c>
      <c r="H1547" s="77" t="s">
        <v>44</v>
      </c>
      <c r="I1547" s="77" t="s">
        <v>17</v>
      </c>
      <c r="J1547" s="77" t="s">
        <v>19</v>
      </c>
      <c r="K1547" s="78" t="s">
        <v>34</v>
      </c>
      <c r="L1547" s="77" t="s">
        <v>98</v>
      </c>
      <c r="M1547" s="74" t="s">
        <v>12473</v>
      </c>
      <c r="N1547" s="74" t="s">
        <v>13</v>
      </c>
      <c r="O1547" s="159"/>
      <c r="P1547" s="77" t="s">
        <v>7901</v>
      </c>
      <c r="Q1547" s="77" t="s">
        <v>35</v>
      </c>
      <c r="R1547" s="77" t="s">
        <v>7900</v>
      </c>
      <c r="S1547" s="77"/>
      <c r="T1547" s="77"/>
      <c r="U1547" s="77" t="s">
        <v>7855</v>
      </c>
      <c r="V1547" s="74" t="s">
        <v>97</v>
      </c>
      <c r="W1547" s="100"/>
      <c r="X1547" s="99"/>
      <c r="Y1547" s="99"/>
      <c r="Z1547" s="100"/>
      <c r="AA1547" s="99" t="s">
        <v>7864</v>
      </c>
      <c r="AB1547" s="99"/>
      <c r="AC1547" s="100" t="s">
        <v>7902</v>
      </c>
      <c r="AD1547" s="100" t="s">
        <v>7903</v>
      </c>
      <c r="AE1547" s="83"/>
      <c r="AF1547" s="54"/>
      <c r="AG1547" s="78" t="s">
        <v>10997</v>
      </c>
      <c r="AH1547" s="77" t="s">
        <v>20</v>
      </c>
      <c r="AI1547" s="77" t="s">
        <v>21</v>
      </c>
      <c r="AJ1547" s="77" t="s">
        <v>22</v>
      </c>
      <c r="AK1547" s="77" t="s">
        <v>200</v>
      </c>
      <c r="AL1547" s="77" t="s">
        <v>201</v>
      </c>
      <c r="AM1547" s="77" t="s">
        <v>25</v>
      </c>
      <c r="AN1547" s="77" t="s">
        <v>202</v>
      </c>
      <c r="AO1547" s="77" t="s">
        <v>7862</v>
      </c>
      <c r="AP1547" s="77" t="s">
        <v>7863</v>
      </c>
      <c r="AQ1547" s="77"/>
      <c r="AR1547" s="79">
        <f>COUNTIF('Jalon + top _horaire passage'!A:A,A1547)+IF(W1547&lt;&gt;"",COUNTIF('Jalon + top _horaire passage'!A:A,W1547),0)+IF(X1547&lt;&gt;"",COUNTIF('Jalon + top _horaire passage'!A:A,X1547),0)+IF(Y1547&lt;&gt;"",COUNTIF('Jalon + top _horaire passage'!A:A,Y1547),0)+IF(AA1547&lt;&gt;"",COUNTIF('Jalon + top _horaire passage'!A:A,AA1547),0)+IF(AB1547&lt;&gt;"",COUNTIF('Jalon + top _horaire passage'!A:A,AB1547),0)+IF(AD1547&lt;&gt;"",COUNTIF('Jalon + top _horaire passage'!A:A,AD1547),0)</f>
        <v>0</v>
      </c>
    </row>
    <row r="1548" spans="1:44" x14ac:dyDescent="0.3">
      <c r="A1548" s="77" t="s">
        <v>7904</v>
      </c>
      <c r="B1548" s="159" t="s">
        <v>7858</v>
      </c>
      <c r="C1548" s="78" t="s">
        <v>199</v>
      </c>
      <c r="D1548" s="77" t="s">
        <v>42</v>
      </c>
      <c r="E1548" s="77" t="s">
        <v>7855</v>
      </c>
      <c r="F1548" s="77" t="s">
        <v>7872</v>
      </c>
      <c r="G1548" s="77" t="s">
        <v>7856</v>
      </c>
      <c r="H1548" s="77" t="s">
        <v>44</v>
      </c>
      <c r="I1548" s="77" t="s">
        <v>17</v>
      </c>
      <c r="J1548" s="77" t="s">
        <v>19</v>
      </c>
      <c r="K1548" s="78" t="s">
        <v>34</v>
      </c>
      <c r="L1548" s="77" t="s">
        <v>98</v>
      </c>
      <c r="M1548" s="74" t="s">
        <v>12473</v>
      </c>
      <c r="N1548" s="74" t="s">
        <v>13</v>
      </c>
      <c r="O1548" s="159"/>
      <c r="P1548" s="77" t="s">
        <v>7901</v>
      </c>
      <c r="Q1548" s="77" t="s">
        <v>35</v>
      </c>
      <c r="R1548" s="77" t="s">
        <v>7904</v>
      </c>
      <c r="S1548" s="77"/>
      <c r="T1548" s="77"/>
      <c r="U1548" s="77" t="s">
        <v>7855</v>
      </c>
      <c r="V1548" s="74" t="s">
        <v>97</v>
      </c>
      <c r="W1548" s="100"/>
      <c r="X1548" s="99"/>
      <c r="Y1548" s="99"/>
      <c r="Z1548" s="100"/>
      <c r="AA1548" s="99" t="s">
        <v>7864</v>
      </c>
      <c r="AB1548" s="99"/>
      <c r="AC1548" s="100" t="s">
        <v>7905</v>
      </c>
      <c r="AD1548" s="100" t="s">
        <v>7906</v>
      </c>
      <c r="AE1548" s="83"/>
      <c r="AF1548" s="54"/>
      <c r="AG1548" s="78" t="s">
        <v>10997</v>
      </c>
      <c r="AH1548" s="77" t="s">
        <v>20</v>
      </c>
      <c r="AI1548" s="77" t="s">
        <v>21</v>
      </c>
      <c r="AJ1548" s="77" t="s">
        <v>22</v>
      </c>
      <c r="AK1548" s="77" t="s">
        <v>200</v>
      </c>
      <c r="AL1548" s="77" t="s">
        <v>201</v>
      </c>
      <c r="AM1548" s="77" t="s">
        <v>25</v>
      </c>
      <c r="AN1548" s="77" t="s">
        <v>202</v>
      </c>
      <c r="AO1548" s="77" t="s">
        <v>7862</v>
      </c>
      <c r="AP1548" s="77" t="s">
        <v>7863</v>
      </c>
      <c r="AQ1548" s="77"/>
      <c r="AR1548" s="79">
        <f>COUNTIF('Jalon + top _horaire passage'!A:A,A1548)+IF(W1548&lt;&gt;"",COUNTIF('Jalon + top _horaire passage'!A:A,W1548),0)+IF(X1548&lt;&gt;"",COUNTIF('Jalon + top _horaire passage'!A:A,X1548),0)+IF(Y1548&lt;&gt;"",COUNTIF('Jalon + top _horaire passage'!A:A,Y1548),0)+IF(AA1548&lt;&gt;"",COUNTIF('Jalon + top _horaire passage'!A:A,AA1548),0)+IF(AB1548&lt;&gt;"",COUNTIF('Jalon + top _horaire passage'!A:A,AB1548),0)+IF(AD1548&lt;&gt;"",COUNTIF('Jalon + top _horaire passage'!A:A,AD1548),0)</f>
        <v>0</v>
      </c>
    </row>
    <row r="1549" spans="1:44" x14ac:dyDescent="0.3">
      <c r="A1549" s="77" t="s">
        <v>7907</v>
      </c>
      <c r="B1549" s="159" t="s">
        <v>7858</v>
      </c>
      <c r="C1549" s="78" t="s">
        <v>199</v>
      </c>
      <c r="D1549" s="77" t="s">
        <v>42</v>
      </c>
      <c r="E1549" s="77" t="s">
        <v>7855</v>
      </c>
      <c r="F1549" s="77" t="s">
        <v>7872</v>
      </c>
      <c r="G1549" s="77" t="s">
        <v>7856</v>
      </c>
      <c r="H1549" s="77" t="s">
        <v>44</v>
      </c>
      <c r="I1549" s="77" t="s">
        <v>17</v>
      </c>
      <c r="J1549" s="77" t="s">
        <v>19</v>
      </c>
      <c r="K1549" s="78" t="s">
        <v>34</v>
      </c>
      <c r="L1549" s="77" t="s">
        <v>98</v>
      </c>
      <c r="M1549" s="74" t="s">
        <v>12473</v>
      </c>
      <c r="N1549" s="74" t="s">
        <v>13</v>
      </c>
      <c r="O1549" s="159"/>
      <c r="P1549" s="77" t="s">
        <v>7901</v>
      </c>
      <c r="Q1549" s="77" t="s">
        <v>35</v>
      </c>
      <c r="R1549" s="77" t="s">
        <v>7907</v>
      </c>
      <c r="S1549" s="77"/>
      <c r="T1549" s="77"/>
      <c r="U1549" s="77" t="s">
        <v>7855</v>
      </c>
      <c r="V1549" s="74" t="s">
        <v>97</v>
      </c>
      <c r="W1549" s="100"/>
      <c r="X1549" s="99"/>
      <c r="Y1549" s="99"/>
      <c r="Z1549" s="100"/>
      <c r="AA1549" s="99" t="s">
        <v>7864</v>
      </c>
      <c r="AB1549" s="99"/>
      <c r="AC1549" s="100" t="s">
        <v>7908</v>
      </c>
      <c r="AD1549" s="100" t="s">
        <v>7909</v>
      </c>
      <c r="AE1549" s="83"/>
      <c r="AF1549" s="54"/>
      <c r="AG1549" s="78" t="s">
        <v>10997</v>
      </c>
      <c r="AH1549" s="77" t="s">
        <v>20</v>
      </c>
      <c r="AI1549" s="77" t="s">
        <v>21</v>
      </c>
      <c r="AJ1549" s="77" t="s">
        <v>22</v>
      </c>
      <c r="AK1549" s="77" t="s">
        <v>200</v>
      </c>
      <c r="AL1549" s="77" t="s">
        <v>201</v>
      </c>
      <c r="AM1549" s="77" t="s">
        <v>25</v>
      </c>
      <c r="AN1549" s="77" t="s">
        <v>202</v>
      </c>
      <c r="AO1549" s="77" t="s">
        <v>7862</v>
      </c>
      <c r="AP1549" s="77" t="s">
        <v>7863</v>
      </c>
      <c r="AQ1549" s="77"/>
      <c r="AR1549" s="79">
        <f>COUNTIF('Jalon + top _horaire passage'!A:A,A1549)+IF(W1549&lt;&gt;"",COUNTIF('Jalon + top _horaire passage'!A:A,W1549),0)+IF(X1549&lt;&gt;"",COUNTIF('Jalon + top _horaire passage'!A:A,X1549),0)+IF(Y1549&lt;&gt;"",COUNTIF('Jalon + top _horaire passage'!A:A,Y1549),0)+IF(AA1549&lt;&gt;"",COUNTIF('Jalon + top _horaire passage'!A:A,AA1549),0)+IF(AB1549&lt;&gt;"",COUNTIF('Jalon + top _horaire passage'!A:A,AB1549),0)+IF(AD1549&lt;&gt;"",COUNTIF('Jalon + top _horaire passage'!A:A,AD1549),0)</f>
        <v>0</v>
      </c>
    </row>
    <row r="1550" spans="1:44" x14ac:dyDescent="0.3">
      <c r="A1550" s="77" t="s">
        <v>7910</v>
      </c>
      <c r="B1550" s="159" t="s">
        <v>7858</v>
      </c>
      <c r="C1550" s="78" t="s">
        <v>199</v>
      </c>
      <c r="D1550" s="77" t="s">
        <v>42</v>
      </c>
      <c r="E1550" s="77" t="s">
        <v>7855</v>
      </c>
      <c r="F1550" s="77" t="s">
        <v>7872</v>
      </c>
      <c r="G1550" s="77" t="s">
        <v>7856</v>
      </c>
      <c r="H1550" s="77" t="s">
        <v>44</v>
      </c>
      <c r="I1550" s="77" t="s">
        <v>17</v>
      </c>
      <c r="J1550" s="77" t="s">
        <v>19</v>
      </c>
      <c r="K1550" s="78" t="s">
        <v>34</v>
      </c>
      <c r="L1550" s="77" t="s">
        <v>98</v>
      </c>
      <c r="M1550" s="74" t="s">
        <v>12473</v>
      </c>
      <c r="N1550" s="74" t="s">
        <v>13</v>
      </c>
      <c r="O1550" s="159"/>
      <c r="P1550" s="77" t="s">
        <v>7890</v>
      </c>
      <c r="Q1550" s="77" t="s">
        <v>35</v>
      </c>
      <c r="R1550" s="77" t="s">
        <v>7910</v>
      </c>
      <c r="S1550" s="77"/>
      <c r="T1550" s="77"/>
      <c r="U1550" s="77" t="s">
        <v>7855</v>
      </c>
      <c r="V1550" s="74" t="s">
        <v>97</v>
      </c>
      <c r="W1550" s="100"/>
      <c r="X1550" s="99"/>
      <c r="Y1550" s="99"/>
      <c r="Z1550" s="100"/>
      <c r="AA1550" s="99" t="s">
        <v>7864</v>
      </c>
      <c r="AB1550" s="99"/>
      <c r="AC1550" s="100" t="s">
        <v>7911</v>
      </c>
      <c r="AD1550" s="100" t="s">
        <v>7912</v>
      </c>
      <c r="AE1550" s="83"/>
      <c r="AF1550" s="54"/>
      <c r="AG1550" s="78" t="s">
        <v>10997</v>
      </c>
      <c r="AH1550" s="77" t="s">
        <v>20</v>
      </c>
      <c r="AI1550" s="77" t="s">
        <v>21</v>
      </c>
      <c r="AJ1550" s="77" t="s">
        <v>22</v>
      </c>
      <c r="AK1550" s="77" t="s">
        <v>200</v>
      </c>
      <c r="AL1550" s="77" t="s">
        <v>201</v>
      </c>
      <c r="AM1550" s="77" t="s">
        <v>25</v>
      </c>
      <c r="AN1550" s="77" t="s">
        <v>202</v>
      </c>
      <c r="AO1550" s="77" t="s">
        <v>7862</v>
      </c>
      <c r="AP1550" s="77" t="s">
        <v>7863</v>
      </c>
      <c r="AQ1550" s="77"/>
      <c r="AR1550" s="79">
        <f>COUNTIF('Jalon + top _horaire passage'!A:A,A1550)+IF(W1550&lt;&gt;"",COUNTIF('Jalon + top _horaire passage'!A:A,W1550),0)+IF(X1550&lt;&gt;"",COUNTIF('Jalon + top _horaire passage'!A:A,X1550),0)+IF(Y1550&lt;&gt;"",COUNTIF('Jalon + top _horaire passage'!A:A,Y1550),0)+IF(AA1550&lt;&gt;"",COUNTIF('Jalon + top _horaire passage'!A:A,AA1550),0)+IF(AB1550&lt;&gt;"",COUNTIF('Jalon + top _horaire passage'!A:A,AB1550),0)+IF(AD1550&lt;&gt;"",COUNTIF('Jalon + top _horaire passage'!A:A,AD1550),0)</f>
        <v>0</v>
      </c>
    </row>
    <row r="1551" spans="1:44" x14ac:dyDescent="0.3">
      <c r="A1551" s="77" t="s">
        <v>7913</v>
      </c>
      <c r="B1551" s="159" t="s">
        <v>7858</v>
      </c>
      <c r="C1551" s="78" t="s">
        <v>199</v>
      </c>
      <c r="D1551" s="77" t="s">
        <v>42</v>
      </c>
      <c r="E1551" s="77" t="s">
        <v>7855</v>
      </c>
      <c r="F1551" s="77" t="s">
        <v>7872</v>
      </c>
      <c r="G1551" s="77" t="s">
        <v>7856</v>
      </c>
      <c r="H1551" s="77" t="s">
        <v>44</v>
      </c>
      <c r="I1551" s="77" t="s">
        <v>17</v>
      </c>
      <c r="J1551" s="77" t="s">
        <v>19</v>
      </c>
      <c r="K1551" s="78" t="s">
        <v>34</v>
      </c>
      <c r="L1551" s="77" t="s">
        <v>98</v>
      </c>
      <c r="M1551" s="74" t="s">
        <v>12473</v>
      </c>
      <c r="N1551" s="74" t="s">
        <v>13</v>
      </c>
      <c r="O1551" s="159"/>
      <c r="P1551" s="77" t="s">
        <v>7914</v>
      </c>
      <c r="Q1551" s="77" t="s">
        <v>35</v>
      </c>
      <c r="R1551" s="77" t="s">
        <v>7913</v>
      </c>
      <c r="S1551" s="77"/>
      <c r="T1551" s="77"/>
      <c r="U1551" s="77" t="s">
        <v>7855</v>
      </c>
      <c r="V1551" s="74" t="s">
        <v>97</v>
      </c>
      <c r="W1551" s="100"/>
      <c r="X1551" s="99"/>
      <c r="Y1551" s="99"/>
      <c r="Z1551" s="100"/>
      <c r="AA1551" s="99" t="s">
        <v>7864</v>
      </c>
      <c r="AB1551" s="99"/>
      <c r="AC1551" s="100" t="s">
        <v>7915</v>
      </c>
      <c r="AD1551" s="100" t="s">
        <v>7916</v>
      </c>
      <c r="AE1551" s="83"/>
      <c r="AF1551" s="54"/>
      <c r="AG1551" s="78" t="s">
        <v>10997</v>
      </c>
      <c r="AH1551" s="77" t="s">
        <v>20</v>
      </c>
      <c r="AI1551" s="77" t="s">
        <v>21</v>
      </c>
      <c r="AJ1551" s="77" t="s">
        <v>22</v>
      </c>
      <c r="AK1551" s="77" t="s">
        <v>200</v>
      </c>
      <c r="AL1551" s="77" t="s">
        <v>201</v>
      </c>
      <c r="AM1551" s="77" t="s">
        <v>25</v>
      </c>
      <c r="AN1551" s="77" t="s">
        <v>202</v>
      </c>
      <c r="AO1551" s="77" t="s">
        <v>7862</v>
      </c>
      <c r="AP1551" s="77" t="s">
        <v>7863</v>
      </c>
      <c r="AQ1551" s="77"/>
      <c r="AR1551" s="79">
        <f>COUNTIF('Jalon + top _horaire passage'!A:A,A1551)+IF(W1551&lt;&gt;"",COUNTIF('Jalon + top _horaire passage'!A:A,W1551),0)+IF(X1551&lt;&gt;"",COUNTIF('Jalon + top _horaire passage'!A:A,X1551),0)+IF(Y1551&lt;&gt;"",COUNTIF('Jalon + top _horaire passage'!A:A,Y1551),0)+IF(AA1551&lt;&gt;"",COUNTIF('Jalon + top _horaire passage'!A:A,AA1551),0)+IF(AB1551&lt;&gt;"",COUNTIF('Jalon + top _horaire passage'!A:A,AB1551),0)+IF(AD1551&lt;&gt;"",COUNTIF('Jalon + top _horaire passage'!A:A,AD1551),0)</f>
        <v>0</v>
      </c>
    </row>
    <row r="1552" spans="1:44" x14ac:dyDescent="0.3">
      <c r="A1552" s="77" t="s">
        <v>7917</v>
      </c>
      <c r="B1552" s="159" t="s">
        <v>7858</v>
      </c>
      <c r="C1552" s="78" t="s">
        <v>199</v>
      </c>
      <c r="D1552" s="77" t="s">
        <v>42</v>
      </c>
      <c r="E1552" s="77" t="s">
        <v>7855</v>
      </c>
      <c r="F1552" s="77" t="s">
        <v>7872</v>
      </c>
      <c r="G1552" s="77" t="s">
        <v>7856</v>
      </c>
      <c r="H1552" s="77" t="s">
        <v>44</v>
      </c>
      <c r="I1552" s="77" t="s">
        <v>17</v>
      </c>
      <c r="J1552" s="77" t="s">
        <v>19</v>
      </c>
      <c r="K1552" s="78" t="s">
        <v>34</v>
      </c>
      <c r="L1552" s="77" t="s">
        <v>98</v>
      </c>
      <c r="M1552" s="74" t="s">
        <v>12473</v>
      </c>
      <c r="N1552" s="74" t="s">
        <v>13</v>
      </c>
      <c r="O1552" s="159"/>
      <c r="P1552" s="77" t="s">
        <v>7914</v>
      </c>
      <c r="Q1552" s="77" t="s">
        <v>35</v>
      </c>
      <c r="R1552" s="77" t="s">
        <v>7917</v>
      </c>
      <c r="S1552" s="77"/>
      <c r="T1552" s="77"/>
      <c r="U1552" s="77" t="s">
        <v>7855</v>
      </c>
      <c r="V1552" s="74" t="s">
        <v>97</v>
      </c>
      <c r="W1552" s="100"/>
      <c r="X1552" s="99"/>
      <c r="Y1552" s="99"/>
      <c r="Z1552" s="100"/>
      <c r="AA1552" s="99" t="s">
        <v>7864</v>
      </c>
      <c r="AB1552" s="99"/>
      <c r="AC1552" s="100" t="s">
        <v>7918</v>
      </c>
      <c r="AD1552" s="100" t="s">
        <v>7919</v>
      </c>
      <c r="AE1552" s="83"/>
      <c r="AF1552" s="54"/>
      <c r="AG1552" s="78" t="s">
        <v>10997</v>
      </c>
      <c r="AH1552" s="77" t="s">
        <v>20</v>
      </c>
      <c r="AI1552" s="77" t="s">
        <v>21</v>
      </c>
      <c r="AJ1552" s="77" t="s">
        <v>22</v>
      </c>
      <c r="AK1552" s="77" t="s">
        <v>200</v>
      </c>
      <c r="AL1552" s="77" t="s">
        <v>201</v>
      </c>
      <c r="AM1552" s="77" t="s">
        <v>25</v>
      </c>
      <c r="AN1552" s="77" t="s">
        <v>202</v>
      </c>
      <c r="AO1552" s="77" t="s">
        <v>7862</v>
      </c>
      <c r="AP1552" s="77" t="s">
        <v>7863</v>
      </c>
      <c r="AQ1552" s="77"/>
      <c r="AR1552" s="79">
        <f>COUNTIF('Jalon + top _horaire passage'!A:A,A1552)+IF(W1552&lt;&gt;"",COUNTIF('Jalon + top _horaire passage'!A:A,W1552),0)+IF(X1552&lt;&gt;"",COUNTIF('Jalon + top _horaire passage'!A:A,X1552),0)+IF(Y1552&lt;&gt;"",COUNTIF('Jalon + top _horaire passage'!A:A,Y1552),0)+IF(AA1552&lt;&gt;"",COUNTIF('Jalon + top _horaire passage'!A:A,AA1552),0)+IF(AB1552&lt;&gt;"",COUNTIF('Jalon + top _horaire passage'!A:A,AB1552),0)+IF(AD1552&lt;&gt;"",COUNTIF('Jalon + top _horaire passage'!A:A,AD1552),0)</f>
        <v>0</v>
      </c>
    </row>
    <row r="1553" spans="1:44" x14ac:dyDescent="0.3">
      <c r="A1553" s="77" t="s">
        <v>7920</v>
      </c>
      <c r="B1553" s="159" t="s">
        <v>7858</v>
      </c>
      <c r="C1553" s="78" t="s">
        <v>199</v>
      </c>
      <c r="D1553" s="77" t="s">
        <v>42</v>
      </c>
      <c r="E1553" s="77" t="s">
        <v>7855</v>
      </c>
      <c r="F1553" s="77" t="s">
        <v>7872</v>
      </c>
      <c r="G1553" s="77" t="s">
        <v>7856</v>
      </c>
      <c r="H1553" s="77" t="s">
        <v>44</v>
      </c>
      <c r="I1553" s="77" t="s">
        <v>17</v>
      </c>
      <c r="J1553" s="77" t="s">
        <v>19</v>
      </c>
      <c r="K1553" s="78" t="s">
        <v>34</v>
      </c>
      <c r="L1553" s="77" t="s">
        <v>98</v>
      </c>
      <c r="M1553" s="74" t="s">
        <v>12473</v>
      </c>
      <c r="N1553" s="74" t="s">
        <v>13</v>
      </c>
      <c r="O1553" s="159"/>
      <c r="P1553" s="77" t="s">
        <v>7914</v>
      </c>
      <c r="Q1553" s="77" t="s">
        <v>35</v>
      </c>
      <c r="R1553" s="77" t="s">
        <v>7920</v>
      </c>
      <c r="S1553" s="77"/>
      <c r="T1553" s="77"/>
      <c r="U1553" s="77" t="s">
        <v>7855</v>
      </c>
      <c r="V1553" s="74" t="s">
        <v>97</v>
      </c>
      <c r="W1553" s="100"/>
      <c r="X1553" s="99"/>
      <c r="Y1553" s="99"/>
      <c r="Z1553" s="100"/>
      <c r="AA1553" s="99" t="s">
        <v>7864</v>
      </c>
      <c r="AB1553" s="99"/>
      <c r="AC1553" s="100" t="s">
        <v>7921</v>
      </c>
      <c r="AD1553" s="100" t="s">
        <v>7922</v>
      </c>
      <c r="AE1553" s="83"/>
      <c r="AF1553" s="54"/>
      <c r="AG1553" s="78" t="s">
        <v>10997</v>
      </c>
      <c r="AH1553" s="77" t="s">
        <v>20</v>
      </c>
      <c r="AI1553" s="77" t="s">
        <v>21</v>
      </c>
      <c r="AJ1553" s="77" t="s">
        <v>22</v>
      </c>
      <c r="AK1553" s="77" t="s">
        <v>200</v>
      </c>
      <c r="AL1553" s="77" t="s">
        <v>201</v>
      </c>
      <c r="AM1553" s="77" t="s">
        <v>25</v>
      </c>
      <c r="AN1553" s="77" t="s">
        <v>202</v>
      </c>
      <c r="AO1553" s="77" t="s">
        <v>7862</v>
      </c>
      <c r="AP1553" s="77" t="s">
        <v>7863</v>
      </c>
      <c r="AQ1553" s="77"/>
      <c r="AR1553" s="79">
        <f>COUNTIF('Jalon + top _horaire passage'!A:A,A1553)+IF(W1553&lt;&gt;"",COUNTIF('Jalon + top _horaire passage'!A:A,W1553),0)+IF(X1553&lt;&gt;"",COUNTIF('Jalon + top _horaire passage'!A:A,X1553),0)+IF(Y1553&lt;&gt;"",COUNTIF('Jalon + top _horaire passage'!A:A,Y1553),0)+IF(AA1553&lt;&gt;"",COUNTIF('Jalon + top _horaire passage'!A:A,AA1553),0)+IF(AB1553&lt;&gt;"",COUNTIF('Jalon + top _horaire passage'!A:A,AB1553),0)+IF(AD1553&lt;&gt;"",COUNTIF('Jalon + top _horaire passage'!A:A,AD1553),0)</f>
        <v>0</v>
      </c>
    </row>
    <row r="1554" spans="1:44" x14ac:dyDescent="0.3">
      <c r="A1554" s="77" t="s">
        <v>7923</v>
      </c>
      <c r="B1554" s="159" t="s">
        <v>7858</v>
      </c>
      <c r="C1554" s="78" t="s">
        <v>199</v>
      </c>
      <c r="D1554" s="77" t="s">
        <v>42</v>
      </c>
      <c r="E1554" s="77" t="s">
        <v>7855</v>
      </c>
      <c r="F1554" s="77" t="s">
        <v>7872</v>
      </c>
      <c r="G1554" s="77" t="s">
        <v>7856</v>
      </c>
      <c r="H1554" s="77" t="s">
        <v>44</v>
      </c>
      <c r="I1554" s="77" t="s">
        <v>17</v>
      </c>
      <c r="J1554" s="77" t="s">
        <v>19</v>
      </c>
      <c r="K1554" s="78" t="s">
        <v>34</v>
      </c>
      <c r="L1554" s="77" t="s">
        <v>98</v>
      </c>
      <c r="M1554" s="74" t="s">
        <v>12473</v>
      </c>
      <c r="N1554" s="74" t="s">
        <v>13</v>
      </c>
      <c r="O1554" s="159"/>
      <c r="P1554" s="77" t="s">
        <v>7914</v>
      </c>
      <c r="Q1554" s="77" t="s">
        <v>35</v>
      </c>
      <c r="R1554" s="77" t="s">
        <v>7923</v>
      </c>
      <c r="S1554" s="77"/>
      <c r="T1554" s="77"/>
      <c r="U1554" s="77" t="s">
        <v>7855</v>
      </c>
      <c r="V1554" s="74" t="s">
        <v>97</v>
      </c>
      <c r="W1554" s="100"/>
      <c r="X1554" s="99"/>
      <c r="Y1554" s="99"/>
      <c r="Z1554" s="100"/>
      <c r="AA1554" s="99" t="s">
        <v>7864</v>
      </c>
      <c r="AB1554" s="99"/>
      <c r="AC1554" s="100" t="s">
        <v>7924</v>
      </c>
      <c r="AD1554" s="100" t="s">
        <v>7925</v>
      </c>
      <c r="AE1554" s="83"/>
      <c r="AF1554" s="54"/>
      <c r="AG1554" s="78" t="s">
        <v>10997</v>
      </c>
      <c r="AH1554" s="77" t="s">
        <v>20</v>
      </c>
      <c r="AI1554" s="77" t="s">
        <v>21</v>
      </c>
      <c r="AJ1554" s="77" t="s">
        <v>22</v>
      </c>
      <c r="AK1554" s="77" t="s">
        <v>200</v>
      </c>
      <c r="AL1554" s="77" t="s">
        <v>201</v>
      </c>
      <c r="AM1554" s="77" t="s">
        <v>25</v>
      </c>
      <c r="AN1554" s="77" t="s">
        <v>202</v>
      </c>
      <c r="AO1554" s="77" t="s">
        <v>7862</v>
      </c>
      <c r="AP1554" s="77" t="s">
        <v>7863</v>
      </c>
      <c r="AQ1554" s="77"/>
      <c r="AR1554" s="79">
        <f>COUNTIF('Jalon + top _horaire passage'!A:A,A1554)+IF(W1554&lt;&gt;"",COUNTIF('Jalon + top _horaire passage'!A:A,W1554),0)+IF(X1554&lt;&gt;"",COUNTIF('Jalon + top _horaire passage'!A:A,X1554),0)+IF(Y1554&lt;&gt;"",COUNTIF('Jalon + top _horaire passage'!A:A,Y1554),0)+IF(AA1554&lt;&gt;"",COUNTIF('Jalon + top _horaire passage'!A:A,AA1554),0)+IF(AB1554&lt;&gt;"",COUNTIF('Jalon + top _horaire passage'!A:A,AB1554),0)+IF(AD1554&lt;&gt;"",COUNTIF('Jalon + top _horaire passage'!A:A,AD1554),0)</f>
        <v>0</v>
      </c>
    </row>
    <row r="1555" spans="1:44" x14ac:dyDescent="0.3">
      <c r="A1555" s="77" t="s">
        <v>7926</v>
      </c>
      <c r="B1555" s="159" t="s">
        <v>7858</v>
      </c>
      <c r="C1555" s="78" t="s">
        <v>199</v>
      </c>
      <c r="D1555" s="77" t="s">
        <v>42</v>
      </c>
      <c r="E1555" s="77" t="s">
        <v>7855</v>
      </c>
      <c r="F1555" s="77" t="s">
        <v>7872</v>
      </c>
      <c r="G1555" s="77" t="s">
        <v>7856</v>
      </c>
      <c r="H1555" s="77" t="s">
        <v>44</v>
      </c>
      <c r="I1555" s="77" t="s">
        <v>17</v>
      </c>
      <c r="J1555" s="77" t="s">
        <v>19</v>
      </c>
      <c r="K1555" s="78" t="s">
        <v>34</v>
      </c>
      <c r="L1555" s="77" t="s">
        <v>98</v>
      </c>
      <c r="M1555" s="74" t="s">
        <v>12473</v>
      </c>
      <c r="N1555" s="74" t="s">
        <v>13</v>
      </c>
      <c r="O1555" s="159"/>
      <c r="P1555" s="77" t="s">
        <v>7927</v>
      </c>
      <c r="Q1555" s="77" t="s">
        <v>35</v>
      </c>
      <c r="R1555" s="77" t="s">
        <v>7926</v>
      </c>
      <c r="S1555" s="77"/>
      <c r="T1555" s="77"/>
      <c r="U1555" s="77" t="s">
        <v>7855</v>
      </c>
      <c r="V1555" s="74" t="s">
        <v>97</v>
      </c>
      <c r="W1555" s="100"/>
      <c r="X1555" s="99"/>
      <c r="Y1555" s="99"/>
      <c r="Z1555" s="100"/>
      <c r="AA1555" s="99" t="s">
        <v>7864</v>
      </c>
      <c r="AB1555" s="99"/>
      <c r="AC1555" s="100" t="s">
        <v>7928</v>
      </c>
      <c r="AD1555" s="100" t="s">
        <v>7929</v>
      </c>
      <c r="AE1555" s="83"/>
      <c r="AF1555" s="54"/>
      <c r="AG1555" s="78" t="s">
        <v>10997</v>
      </c>
      <c r="AH1555" s="77" t="s">
        <v>20</v>
      </c>
      <c r="AI1555" s="77" t="s">
        <v>21</v>
      </c>
      <c r="AJ1555" s="77" t="s">
        <v>22</v>
      </c>
      <c r="AK1555" s="77" t="s">
        <v>200</v>
      </c>
      <c r="AL1555" s="77" t="s">
        <v>201</v>
      </c>
      <c r="AM1555" s="77" t="s">
        <v>25</v>
      </c>
      <c r="AN1555" s="77" t="s">
        <v>202</v>
      </c>
      <c r="AO1555" s="77" t="s">
        <v>7862</v>
      </c>
      <c r="AP1555" s="77" t="s">
        <v>7863</v>
      </c>
      <c r="AQ1555" s="77"/>
      <c r="AR1555" s="79">
        <f>COUNTIF('Jalon + top _horaire passage'!A:A,A1555)+IF(W1555&lt;&gt;"",COUNTIF('Jalon + top _horaire passage'!A:A,W1555),0)+IF(X1555&lt;&gt;"",COUNTIF('Jalon + top _horaire passage'!A:A,X1555),0)+IF(Y1555&lt;&gt;"",COUNTIF('Jalon + top _horaire passage'!A:A,Y1555),0)+IF(AA1555&lt;&gt;"",COUNTIF('Jalon + top _horaire passage'!A:A,AA1555),0)+IF(AB1555&lt;&gt;"",COUNTIF('Jalon + top _horaire passage'!A:A,AB1555),0)+IF(AD1555&lt;&gt;"",COUNTIF('Jalon + top _horaire passage'!A:A,AD1555),0)</f>
        <v>0</v>
      </c>
    </row>
    <row r="1556" spans="1:44" x14ac:dyDescent="0.3">
      <c r="A1556" s="77" t="s">
        <v>7930</v>
      </c>
      <c r="B1556" s="159" t="s">
        <v>7858</v>
      </c>
      <c r="C1556" s="78" t="s">
        <v>199</v>
      </c>
      <c r="D1556" s="77" t="s">
        <v>42</v>
      </c>
      <c r="E1556" s="77" t="s">
        <v>7855</v>
      </c>
      <c r="F1556" s="77" t="s">
        <v>7872</v>
      </c>
      <c r="G1556" s="77" t="s">
        <v>7856</v>
      </c>
      <c r="H1556" s="77" t="s">
        <v>44</v>
      </c>
      <c r="I1556" s="77" t="s">
        <v>17</v>
      </c>
      <c r="J1556" s="77" t="s">
        <v>19</v>
      </c>
      <c r="K1556" s="78" t="s">
        <v>34</v>
      </c>
      <c r="L1556" s="77" t="s">
        <v>98</v>
      </c>
      <c r="M1556" s="74" t="s">
        <v>12473</v>
      </c>
      <c r="N1556" s="74" t="s">
        <v>13</v>
      </c>
      <c r="O1556" s="159"/>
      <c r="P1556" s="77" t="s">
        <v>7927</v>
      </c>
      <c r="Q1556" s="77" t="s">
        <v>35</v>
      </c>
      <c r="R1556" s="77" t="s">
        <v>7930</v>
      </c>
      <c r="S1556" s="77"/>
      <c r="T1556" s="77"/>
      <c r="U1556" s="77" t="s">
        <v>7855</v>
      </c>
      <c r="V1556" s="74" t="s">
        <v>97</v>
      </c>
      <c r="W1556" s="100"/>
      <c r="X1556" s="99"/>
      <c r="Y1556" s="99"/>
      <c r="Z1556" s="100"/>
      <c r="AA1556" s="99" t="s">
        <v>7864</v>
      </c>
      <c r="AB1556" s="99"/>
      <c r="AC1556" s="100" t="s">
        <v>7931</v>
      </c>
      <c r="AD1556" s="100" t="s">
        <v>7932</v>
      </c>
      <c r="AE1556" s="83"/>
      <c r="AF1556" s="54"/>
      <c r="AG1556" s="78" t="s">
        <v>10997</v>
      </c>
      <c r="AH1556" s="77" t="s">
        <v>20</v>
      </c>
      <c r="AI1556" s="77" t="s">
        <v>21</v>
      </c>
      <c r="AJ1556" s="77" t="s">
        <v>22</v>
      </c>
      <c r="AK1556" s="77" t="s">
        <v>200</v>
      </c>
      <c r="AL1556" s="77" t="s">
        <v>201</v>
      </c>
      <c r="AM1556" s="77" t="s">
        <v>25</v>
      </c>
      <c r="AN1556" s="77" t="s">
        <v>202</v>
      </c>
      <c r="AO1556" s="77" t="s">
        <v>7862</v>
      </c>
      <c r="AP1556" s="77" t="s">
        <v>7863</v>
      </c>
      <c r="AQ1556" s="77"/>
      <c r="AR1556" s="79">
        <f>COUNTIF('Jalon + top _horaire passage'!A:A,A1556)+IF(W1556&lt;&gt;"",COUNTIF('Jalon + top _horaire passage'!A:A,W1556),0)+IF(X1556&lt;&gt;"",COUNTIF('Jalon + top _horaire passage'!A:A,X1556),0)+IF(Y1556&lt;&gt;"",COUNTIF('Jalon + top _horaire passage'!A:A,Y1556),0)+IF(AA1556&lt;&gt;"",COUNTIF('Jalon + top _horaire passage'!A:A,AA1556),0)+IF(AB1556&lt;&gt;"",COUNTIF('Jalon + top _horaire passage'!A:A,AB1556),0)+IF(AD1556&lt;&gt;"",COUNTIF('Jalon + top _horaire passage'!A:A,AD1556),0)</f>
        <v>0</v>
      </c>
    </row>
    <row r="1557" spans="1:44" x14ac:dyDescent="0.3">
      <c r="A1557" s="77" t="s">
        <v>7933</v>
      </c>
      <c r="B1557" s="159" t="s">
        <v>7858</v>
      </c>
      <c r="C1557" s="78" t="s">
        <v>199</v>
      </c>
      <c r="D1557" s="77" t="s">
        <v>42</v>
      </c>
      <c r="E1557" s="77" t="s">
        <v>7855</v>
      </c>
      <c r="F1557" s="77" t="s">
        <v>7872</v>
      </c>
      <c r="G1557" s="77" t="s">
        <v>7856</v>
      </c>
      <c r="H1557" s="77" t="s">
        <v>44</v>
      </c>
      <c r="I1557" s="77" t="s">
        <v>17</v>
      </c>
      <c r="J1557" s="77" t="s">
        <v>19</v>
      </c>
      <c r="K1557" s="78" t="s">
        <v>34</v>
      </c>
      <c r="L1557" s="77" t="s">
        <v>98</v>
      </c>
      <c r="M1557" s="74" t="s">
        <v>12473</v>
      </c>
      <c r="N1557" s="74" t="s">
        <v>13</v>
      </c>
      <c r="O1557" s="159"/>
      <c r="P1557" s="77" t="s">
        <v>7934</v>
      </c>
      <c r="Q1557" s="77" t="s">
        <v>35</v>
      </c>
      <c r="R1557" s="77" t="s">
        <v>7933</v>
      </c>
      <c r="S1557" s="77"/>
      <c r="T1557" s="77"/>
      <c r="U1557" s="77" t="s">
        <v>7855</v>
      </c>
      <c r="V1557" s="74" t="s">
        <v>97</v>
      </c>
      <c r="W1557" s="100"/>
      <c r="X1557" s="99"/>
      <c r="Y1557" s="99"/>
      <c r="Z1557" s="100"/>
      <c r="AA1557" s="99" t="s">
        <v>7864</v>
      </c>
      <c r="AB1557" s="99"/>
      <c r="AC1557" s="100" t="s">
        <v>7935</v>
      </c>
      <c r="AD1557" s="100" t="s">
        <v>7936</v>
      </c>
      <c r="AE1557" s="83"/>
      <c r="AF1557" s="54"/>
      <c r="AG1557" s="78" t="s">
        <v>10997</v>
      </c>
      <c r="AH1557" s="77" t="s">
        <v>20</v>
      </c>
      <c r="AI1557" s="77" t="s">
        <v>21</v>
      </c>
      <c r="AJ1557" s="77" t="s">
        <v>22</v>
      </c>
      <c r="AK1557" s="77" t="s">
        <v>200</v>
      </c>
      <c r="AL1557" s="77" t="s">
        <v>201</v>
      </c>
      <c r="AM1557" s="77" t="s">
        <v>25</v>
      </c>
      <c r="AN1557" s="77" t="s">
        <v>202</v>
      </c>
      <c r="AO1557" s="77" t="s">
        <v>7862</v>
      </c>
      <c r="AP1557" s="77" t="s">
        <v>7863</v>
      </c>
      <c r="AQ1557" s="77"/>
      <c r="AR1557" s="79">
        <f>COUNTIF('Jalon + top _horaire passage'!A:A,A1557)+IF(W1557&lt;&gt;"",COUNTIF('Jalon + top _horaire passage'!A:A,W1557),0)+IF(X1557&lt;&gt;"",COUNTIF('Jalon + top _horaire passage'!A:A,X1557),0)+IF(Y1557&lt;&gt;"",COUNTIF('Jalon + top _horaire passage'!A:A,Y1557),0)+IF(AA1557&lt;&gt;"",COUNTIF('Jalon + top _horaire passage'!A:A,AA1557),0)+IF(AB1557&lt;&gt;"",COUNTIF('Jalon + top _horaire passage'!A:A,AB1557),0)+IF(AD1557&lt;&gt;"",COUNTIF('Jalon + top _horaire passage'!A:A,AD1557),0)</f>
        <v>0</v>
      </c>
    </row>
    <row r="1558" spans="1:44" x14ac:dyDescent="0.3">
      <c r="A1558" s="77" t="s">
        <v>7937</v>
      </c>
      <c r="B1558" s="159" t="s">
        <v>7858</v>
      </c>
      <c r="C1558" s="78" t="s">
        <v>199</v>
      </c>
      <c r="D1558" s="77" t="s">
        <v>42</v>
      </c>
      <c r="E1558" s="77" t="s">
        <v>7855</v>
      </c>
      <c r="F1558" s="77" t="s">
        <v>7872</v>
      </c>
      <c r="G1558" s="77" t="s">
        <v>7856</v>
      </c>
      <c r="H1558" s="77" t="s">
        <v>44</v>
      </c>
      <c r="I1558" s="77" t="s">
        <v>17</v>
      </c>
      <c r="J1558" s="77" t="s">
        <v>19</v>
      </c>
      <c r="K1558" s="78" t="s">
        <v>34</v>
      </c>
      <c r="L1558" s="77" t="s">
        <v>98</v>
      </c>
      <c r="M1558" s="74" t="s">
        <v>12473</v>
      </c>
      <c r="N1558" s="74" t="s">
        <v>13</v>
      </c>
      <c r="O1558" s="159"/>
      <c r="P1558" s="77" t="s">
        <v>7938</v>
      </c>
      <c r="Q1558" s="77" t="s">
        <v>35</v>
      </c>
      <c r="R1558" s="77" t="s">
        <v>7937</v>
      </c>
      <c r="S1558" s="77"/>
      <c r="T1558" s="77"/>
      <c r="U1558" s="77" t="s">
        <v>7855</v>
      </c>
      <c r="V1558" s="74" t="s">
        <v>97</v>
      </c>
      <c r="W1558" s="100"/>
      <c r="X1558" s="99"/>
      <c r="Y1558" s="99"/>
      <c r="Z1558" s="100"/>
      <c r="AA1558" s="99" t="s">
        <v>7864</v>
      </c>
      <c r="AB1558" s="99"/>
      <c r="AC1558" s="100" t="s">
        <v>7939</v>
      </c>
      <c r="AD1558" s="100" t="s">
        <v>7940</v>
      </c>
      <c r="AE1558" s="83"/>
      <c r="AF1558" s="54"/>
      <c r="AG1558" s="78" t="s">
        <v>10997</v>
      </c>
      <c r="AH1558" s="77" t="s">
        <v>20</v>
      </c>
      <c r="AI1558" s="77" t="s">
        <v>21</v>
      </c>
      <c r="AJ1558" s="77" t="s">
        <v>22</v>
      </c>
      <c r="AK1558" s="77" t="s">
        <v>200</v>
      </c>
      <c r="AL1558" s="77" t="s">
        <v>201</v>
      </c>
      <c r="AM1558" s="77" t="s">
        <v>25</v>
      </c>
      <c r="AN1558" s="77" t="s">
        <v>202</v>
      </c>
      <c r="AO1558" s="77" t="s">
        <v>7862</v>
      </c>
      <c r="AP1558" s="77" t="s">
        <v>7863</v>
      </c>
      <c r="AQ1558" s="77"/>
      <c r="AR1558" s="79">
        <f>COUNTIF('Jalon + top _horaire passage'!A:A,A1558)+IF(W1558&lt;&gt;"",COUNTIF('Jalon + top _horaire passage'!A:A,W1558),0)+IF(X1558&lt;&gt;"",COUNTIF('Jalon + top _horaire passage'!A:A,X1558),0)+IF(Y1558&lt;&gt;"",COUNTIF('Jalon + top _horaire passage'!A:A,Y1558),0)+IF(AA1558&lt;&gt;"",COUNTIF('Jalon + top _horaire passage'!A:A,AA1558),0)+IF(AB1558&lt;&gt;"",COUNTIF('Jalon + top _horaire passage'!A:A,AB1558),0)+IF(AD1558&lt;&gt;"",COUNTIF('Jalon + top _horaire passage'!A:A,AD1558),0)</f>
        <v>0</v>
      </c>
    </row>
    <row r="1559" spans="1:44" x14ac:dyDescent="0.3">
      <c r="A1559" s="77" t="s">
        <v>7942</v>
      </c>
      <c r="B1559" s="159">
        <v>0</v>
      </c>
      <c r="C1559" s="78" t="s">
        <v>165</v>
      </c>
      <c r="D1559" s="77" t="s">
        <v>42</v>
      </c>
      <c r="E1559" s="77" t="s">
        <v>7941</v>
      </c>
      <c r="F1559" s="77" t="s">
        <v>1812</v>
      </c>
      <c r="G1559" s="77" t="s">
        <v>1813</v>
      </c>
      <c r="H1559" s="77" t="s">
        <v>44</v>
      </c>
      <c r="I1559" s="77" t="s">
        <v>166</v>
      </c>
      <c r="J1559" s="77" t="s">
        <v>19</v>
      </c>
      <c r="K1559" s="78" t="s">
        <v>376</v>
      </c>
      <c r="L1559" s="77" t="s">
        <v>15</v>
      </c>
      <c r="M1559" s="74" t="s">
        <v>12473</v>
      </c>
      <c r="N1559" s="74" t="s">
        <v>13</v>
      </c>
      <c r="O1559" s="159"/>
      <c r="P1559" s="77" t="s">
        <v>7943</v>
      </c>
      <c r="Q1559" s="77" t="s">
        <v>372</v>
      </c>
      <c r="R1559" s="77" t="s">
        <v>7942</v>
      </c>
      <c r="S1559" s="77" t="s">
        <v>165</v>
      </c>
      <c r="T1559" s="77"/>
      <c r="U1559" s="77" t="s">
        <v>7944</v>
      </c>
      <c r="V1559" s="74" t="s">
        <v>97</v>
      </c>
      <c r="W1559" s="102" t="s">
        <v>3540</v>
      </c>
      <c r="X1559" s="99"/>
      <c r="Y1559" s="102"/>
      <c r="Z1559" s="100"/>
      <c r="AA1559" s="99"/>
      <c r="AB1559" s="99"/>
      <c r="AC1559" s="100"/>
      <c r="AD1559" s="100" t="s">
        <v>7945</v>
      </c>
      <c r="AE1559" s="83"/>
      <c r="AF1559" s="54"/>
      <c r="AG1559" s="78" t="s">
        <v>12882</v>
      </c>
      <c r="AH1559" s="77" t="s">
        <v>919</v>
      </c>
      <c r="AI1559" s="77" t="s">
        <v>652</v>
      </c>
      <c r="AJ1559" s="77" t="s">
        <v>167</v>
      </c>
      <c r="AK1559" s="77" t="s">
        <v>168</v>
      </c>
      <c r="AL1559" s="77" t="s">
        <v>169</v>
      </c>
      <c r="AM1559" s="77" t="s">
        <v>170</v>
      </c>
      <c r="AN1559" s="77" t="s">
        <v>171</v>
      </c>
      <c r="AO1559" s="77" t="s">
        <v>172</v>
      </c>
      <c r="AP1559" s="77" t="s">
        <v>173</v>
      </c>
      <c r="AQ1559" s="77"/>
      <c r="AR1559" s="79">
        <f>COUNTIF('Jalon + top _horaire passage'!A:A,A1559)+IF(W1559&lt;&gt;"",COUNTIF('Jalon + top _horaire passage'!A:A,W1559),0)+IF(X1559&lt;&gt;"",COUNTIF('Jalon + top _horaire passage'!A:A,X1559),0)+IF(Y1559&lt;&gt;"",COUNTIF('Jalon + top _horaire passage'!A:A,Y1559),0)+IF(AA1559&lt;&gt;"",COUNTIF('Jalon + top _horaire passage'!A:A,AA1559),0)+IF(AB1559&lt;&gt;"",COUNTIF('Jalon + top _horaire passage'!A:A,AB1559),0)+IF(AD1559&lt;&gt;"",COUNTIF('Jalon + top _horaire passage'!A:A,AD1559),0)</f>
        <v>0</v>
      </c>
    </row>
    <row r="1560" spans="1:44" x14ac:dyDescent="0.3">
      <c r="A1560" s="77" t="s">
        <v>7947</v>
      </c>
      <c r="B1560" s="159">
        <v>0</v>
      </c>
      <c r="C1560" s="78" t="s">
        <v>165</v>
      </c>
      <c r="D1560" s="77" t="s">
        <v>42</v>
      </c>
      <c r="E1560" s="77" t="s">
        <v>7946</v>
      </c>
      <c r="F1560" s="77" t="s">
        <v>1812</v>
      </c>
      <c r="G1560" s="77" t="s">
        <v>1813</v>
      </c>
      <c r="H1560" s="77" t="s">
        <v>44</v>
      </c>
      <c r="I1560" s="77" t="s">
        <v>166</v>
      </c>
      <c r="J1560" s="77" t="s">
        <v>19</v>
      </c>
      <c r="K1560" s="78" t="s">
        <v>376</v>
      </c>
      <c r="L1560" s="77" t="s">
        <v>15</v>
      </c>
      <c r="M1560" s="74" t="s">
        <v>12473</v>
      </c>
      <c r="N1560" s="74" t="s">
        <v>13</v>
      </c>
      <c r="O1560" s="159"/>
      <c r="P1560" s="77" t="s">
        <v>7943</v>
      </c>
      <c r="Q1560" s="77" t="s">
        <v>372</v>
      </c>
      <c r="R1560" s="77" t="s">
        <v>7947</v>
      </c>
      <c r="S1560" s="77" t="s">
        <v>165</v>
      </c>
      <c r="T1560" s="77"/>
      <c r="U1560" s="77" t="s">
        <v>7948</v>
      </c>
      <c r="V1560" s="74" t="s">
        <v>97</v>
      </c>
      <c r="W1560" s="102" t="s">
        <v>3540</v>
      </c>
      <c r="X1560" s="99"/>
      <c r="Y1560" s="102"/>
      <c r="Z1560" s="100"/>
      <c r="AA1560" s="99"/>
      <c r="AB1560" s="99"/>
      <c r="AC1560" s="100"/>
      <c r="AD1560" s="100" t="s">
        <v>7949</v>
      </c>
      <c r="AE1560" s="83"/>
      <c r="AF1560" s="54"/>
      <c r="AG1560" s="78" t="s">
        <v>12882</v>
      </c>
      <c r="AH1560" s="77" t="s">
        <v>919</v>
      </c>
      <c r="AI1560" s="77" t="s">
        <v>652</v>
      </c>
      <c r="AJ1560" s="77" t="s">
        <v>167</v>
      </c>
      <c r="AK1560" s="77" t="s">
        <v>168</v>
      </c>
      <c r="AL1560" s="77" t="s">
        <v>169</v>
      </c>
      <c r="AM1560" s="77" t="s">
        <v>170</v>
      </c>
      <c r="AN1560" s="77" t="s">
        <v>171</v>
      </c>
      <c r="AO1560" s="77" t="s">
        <v>172</v>
      </c>
      <c r="AP1560" s="77" t="s">
        <v>173</v>
      </c>
      <c r="AQ1560" s="77"/>
      <c r="AR1560" s="79">
        <f>COUNTIF('Jalon + top _horaire passage'!A:A,A1560)+IF(W1560&lt;&gt;"",COUNTIF('Jalon + top _horaire passage'!A:A,W1560),0)+IF(X1560&lt;&gt;"",COUNTIF('Jalon + top _horaire passage'!A:A,X1560),0)+IF(Y1560&lt;&gt;"",COUNTIF('Jalon + top _horaire passage'!A:A,Y1560),0)+IF(AA1560&lt;&gt;"",COUNTIF('Jalon + top _horaire passage'!A:A,AA1560),0)+IF(AB1560&lt;&gt;"",COUNTIF('Jalon + top _horaire passage'!A:A,AB1560),0)+IF(AD1560&lt;&gt;"",COUNTIF('Jalon + top _horaire passage'!A:A,AD1560),0)</f>
        <v>0</v>
      </c>
    </row>
    <row r="1561" spans="1:44" x14ac:dyDescent="0.3">
      <c r="A1561" s="77" t="s">
        <v>7951</v>
      </c>
      <c r="B1561" s="159">
        <v>0</v>
      </c>
      <c r="C1561" s="78" t="s">
        <v>165</v>
      </c>
      <c r="D1561" s="77" t="s">
        <v>42</v>
      </c>
      <c r="E1561" s="77" t="s">
        <v>7950</v>
      </c>
      <c r="F1561" s="77" t="s">
        <v>1812</v>
      </c>
      <c r="G1561" s="77" t="s">
        <v>1813</v>
      </c>
      <c r="H1561" s="77" t="s">
        <v>44</v>
      </c>
      <c r="I1561" s="77" t="s">
        <v>166</v>
      </c>
      <c r="J1561" s="77" t="s">
        <v>19</v>
      </c>
      <c r="K1561" s="78" t="s">
        <v>376</v>
      </c>
      <c r="L1561" s="77" t="s">
        <v>15</v>
      </c>
      <c r="M1561" s="74" t="s">
        <v>12473</v>
      </c>
      <c r="N1561" s="74" t="s">
        <v>13</v>
      </c>
      <c r="O1561" s="159"/>
      <c r="P1561" s="77" t="s">
        <v>7943</v>
      </c>
      <c r="Q1561" s="77" t="s">
        <v>372</v>
      </c>
      <c r="R1561" s="77" t="s">
        <v>7951</v>
      </c>
      <c r="S1561" s="77" t="s">
        <v>165</v>
      </c>
      <c r="T1561" s="77"/>
      <c r="U1561" s="77" t="s">
        <v>7952</v>
      </c>
      <c r="V1561" s="74" t="s">
        <v>97</v>
      </c>
      <c r="W1561" s="102" t="s">
        <v>3540</v>
      </c>
      <c r="X1561" s="99"/>
      <c r="Y1561" s="102"/>
      <c r="Z1561" s="100"/>
      <c r="AA1561" s="99"/>
      <c r="AB1561" s="99"/>
      <c r="AC1561" s="100"/>
      <c r="AD1561" s="100" t="s">
        <v>7953</v>
      </c>
      <c r="AE1561" s="83"/>
      <c r="AF1561" s="54"/>
      <c r="AG1561" s="78" t="s">
        <v>12882</v>
      </c>
      <c r="AH1561" s="77" t="s">
        <v>919</v>
      </c>
      <c r="AI1561" s="77" t="s">
        <v>652</v>
      </c>
      <c r="AJ1561" s="77" t="s">
        <v>167</v>
      </c>
      <c r="AK1561" s="77" t="s">
        <v>168</v>
      </c>
      <c r="AL1561" s="77" t="s">
        <v>169</v>
      </c>
      <c r="AM1561" s="77" t="s">
        <v>170</v>
      </c>
      <c r="AN1561" s="77" t="s">
        <v>171</v>
      </c>
      <c r="AO1561" s="77" t="s">
        <v>172</v>
      </c>
      <c r="AP1561" s="77" t="s">
        <v>173</v>
      </c>
      <c r="AQ1561" s="77"/>
      <c r="AR1561" s="79">
        <f>COUNTIF('Jalon + top _horaire passage'!A:A,A1561)+IF(W1561&lt;&gt;"",COUNTIF('Jalon + top _horaire passage'!A:A,W1561),0)+IF(X1561&lt;&gt;"",COUNTIF('Jalon + top _horaire passage'!A:A,X1561),0)+IF(Y1561&lt;&gt;"",COUNTIF('Jalon + top _horaire passage'!A:A,Y1561),0)+IF(AA1561&lt;&gt;"",COUNTIF('Jalon + top _horaire passage'!A:A,AA1561),0)+IF(AB1561&lt;&gt;"",COUNTIF('Jalon + top _horaire passage'!A:A,AB1561),0)+IF(AD1561&lt;&gt;"",COUNTIF('Jalon + top _horaire passage'!A:A,AD1561),0)</f>
        <v>0</v>
      </c>
    </row>
    <row r="1562" spans="1:44" x14ac:dyDescent="0.3">
      <c r="A1562" s="77" t="s">
        <v>7955</v>
      </c>
      <c r="B1562" s="159">
        <v>0</v>
      </c>
      <c r="C1562" s="78" t="s">
        <v>165</v>
      </c>
      <c r="D1562" s="77" t="s">
        <v>42</v>
      </c>
      <c r="E1562" s="77" t="s">
        <v>7954</v>
      </c>
      <c r="F1562" s="77" t="s">
        <v>1812</v>
      </c>
      <c r="G1562" s="77" t="s">
        <v>1813</v>
      </c>
      <c r="H1562" s="77" t="s">
        <v>44</v>
      </c>
      <c r="I1562" s="77" t="s">
        <v>166</v>
      </c>
      <c r="J1562" s="77" t="s">
        <v>19</v>
      </c>
      <c r="K1562" s="78" t="s">
        <v>376</v>
      </c>
      <c r="L1562" s="77" t="s">
        <v>15</v>
      </c>
      <c r="M1562" s="74" t="s">
        <v>12473</v>
      </c>
      <c r="N1562" s="74" t="s">
        <v>13</v>
      </c>
      <c r="O1562" s="159"/>
      <c r="P1562" s="77" t="s">
        <v>7943</v>
      </c>
      <c r="Q1562" s="77" t="s">
        <v>372</v>
      </c>
      <c r="R1562" s="77" t="s">
        <v>7955</v>
      </c>
      <c r="S1562" s="77" t="s">
        <v>165</v>
      </c>
      <c r="T1562" s="77"/>
      <c r="U1562" s="77" t="s">
        <v>7956</v>
      </c>
      <c r="V1562" s="74" t="s">
        <v>97</v>
      </c>
      <c r="W1562" s="102" t="s">
        <v>3540</v>
      </c>
      <c r="X1562" s="99"/>
      <c r="Y1562" s="102"/>
      <c r="Z1562" s="100"/>
      <c r="AA1562" s="99"/>
      <c r="AB1562" s="99"/>
      <c r="AC1562" s="100"/>
      <c r="AD1562" s="100" t="s">
        <v>7957</v>
      </c>
      <c r="AE1562" s="83"/>
      <c r="AF1562" s="54"/>
      <c r="AG1562" s="78" t="s">
        <v>12882</v>
      </c>
      <c r="AH1562" s="77" t="s">
        <v>919</v>
      </c>
      <c r="AI1562" s="77" t="s">
        <v>652</v>
      </c>
      <c r="AJ1562" s="77" t="s">
        <v>167</v>
      </c>
      <c r="AK1562" s="77" t="s">
        <v>168</v>
      </c>
      <c r="AL1562" s="77" t="s">
        <v>169</v>
      </c>
      <c r="AM1562" s="77" t="s">
        <v>170</v>
      </c>
      <c r="AN1562" s="77" t="s">
        <v>171</v>
      </c>
      <c r="AO1562" s="77" t="s">
        <v>172</v>
      </c>
      <c r="AP1562" s="77" t="s">
        <v>173</v>
      </c>
      <c r="AQ1562" s="77"/>
      <c r="AR1562" s="79">
        <f>COUNTIF('Jalon + top _horaire passage'!A:A,A1562)+IF(W1562&lt;&gt;"",COUNTIF('Jalon + top _horaire passage'!A:A,W1562),0)+IF(X1562&lt;&gt;"",COUNTIF('Jalon + top _horaire passage'!A:A,X1562),0)+IF(Y1562&lt;&gt;"",COUNTIF('Jalon + top _horaire passage'!A:A,Y1562),0)+IF(AA1562&lt;&gt;"",COUNTIF('Jalon + top _horaire passage'!A:A,AA1562),0)+IF(AB1562&lt;&gt;"",COUNTIF('Jalon + top _horaire passage'!A:A,AB1562),0)+IF(AD1562&lt;&gt;"",COUNTIF('Jalon + top _horaire passage'!A:A,AD1562),0)</f>
        <v>0</v>
      </c>
    </row>
    <row r="1563" spans="1:44" x14ac:dyDescent="0.3">
      <c r="A1563" s="77" t="s">
        <v>7959</v>
      </c>
      <c r="B1563" s="159">
        <v>0</v>
      </c>
      <c r="C1563" s="78" t="s">
        <v>165</v>
      </c>
      <c r="D1563" s="77" t="s">
        <v>42</v>
      </c>
      <c r="E1563" s="77" t="s">
        <v>7958</v>
      </c>
      <c r="F1563" s="77" t="s">
        <v>1812</v>
      </c>
      <c r="G1563" s="77" t="s">
        <v>1813</v>
      </c>
      <c r="H1563" s="77" t="s">
        <v>44</v>
      </c>
      <c r="I1563" s="77" t="s">
        <v>166</v>
      </c>
      <c r="J1563" s="77" t="s">
        <v>19</v>
      </c>
      <c r="K1563" s="78" t="s">
        <v>376</v>
      </c>
      <c r="L1563" s="77" t="s">
        <v>15</v>
      </c>
      <c r="M1563" s="74" t="s">
        <v>12473</v>
      </c>
      <c r="N1563" s="74" t="s">
        <v>13</v>
      </c>
      <c r="O1563" s="159"/>
      <c r="P1563" s="77" t="s">
        <v>7943</v>
      </c>
      <c r="Q1563" s="77" t="s">
        <v>372</v>
      </c>
      <c r="R1563" s="77" t="s">
        <v>7959</v>
      </c>
      <c r="S1563" s="77" t="s">
        <v>165</v>
      </c>
      <c r="T1563" s="77"/>
      <c r="U1563" s="77" t="s">
        <v>7960</v>
      </c>
      <c r="V1563" s="74" t="s">
        <v>97</v>
      </c>
      <c r="W1563" s="102" t="s">
        <v>3540</v>
      </c>
      <c r="X1563" s="99"/>
      <c r="Y1563" s="102"/>
      <c r="Z1563" s="100"/>
      <c r="AA1563" s="99"/>
      <c r="AB1563" s="99"/>
      <c r="AC1563" s="100"/>
      <c r="AD1563" s="100" t="s">
        <v>7961</v>
      </c>
      <c r="AE1563" s="83"/>
      <c r="AF1563" s="54"/>
      <c r="AG1563" s="78" t="s">
        <v>12882</v>
      </c>
      <c r="AH1563" s="77" t="s">
        <v>919</v>
      </c>
      <c r="AI1563" s="77" t="s">
        <v>652</v>
      </c>
      <c r="AJ1563" s="77" t="s">
        <v>167</v>
      </c>
      <c r="AK1563" s="77" t="s">
        <v>168</v>
      </c>
      <c r="AL1563" s="77" t="s">
        <v>169</v>
      </c>
      <c r="AM1563" s="77" t="s">
        <v>170</v>
      </c>
      <c r="AN1563" s="77" t="s">
        <v>171</v>
      </c>
      <c r="AO1563" s="77" t="s">
        <v>172</v>
      </c>
      <c r="AP1563" s="77" t="s">
        <v>173</v>
      </c>
      <c r="AQ1563" s="77"/>
      <c r="AR1563" s="79">
        <f>COUNTIF('Jalon + top _horaire passage'!A:A,A1563)+IF(W1563&lt;&gt;"",COUNTIF('Jalon + top _horaire passage'!A:A,W1563),0)+IF(X1563&lt;&gt;"",COUNTIF('Jalon + top _horaire passage'!A:A,X1563),0)+IF(Y1563&lt;&gt;"",COUNTIF('Jalon + top _horaire passage'!A:A,Y1563),0)+IF(AA1563&lt;&gt;"",COUNTIF('Jalon + top _horaire passage'!A:A,AA1563),0)+IF(AB1563&lt;&gt;"",COUNTIF('Jalon + top _horaire passage'!A:A,AB1563),0)+IF(AD1563&lt;&gt;"",COUNTIF('Jalon + top _horaire passage'!A:A,AD1563),0)</f>
        <v>0</v>
      </c>
    </row>
    <row r="1564" spans="1:44" x14ac:dyDescent="0.3">
      <c r="A1564" s="77" t="s">
        <v>7962</v>
      </c>
      <c r="B1564" s="159" t="s">
        <v>12791</v>
      </c>
      <c r="C1564" s="78" t="s">
        <v>40</v>
      </c>
      <c r="D1564" s="77" t="s">
        <v>42</v>
      </c>
      <c r="E1564" s="77" t="s">
        <v>7962</v>
      </c>
      <c r="F1564" s="77" t="s">
        <v>12338</v>
      </c>
      <c r="G1564" s="77" t="s">
        <v>631</v>
      </c>
      <c r="H1564" s="77" t="s">
        <v>44</v>
      </c>
      <c r="I1564" s="77" t="s">
        <v>39</v>
      </c>
      <c r="J1564" s="77" t="s">
        <v>571</v>
      </c>
      <c r="K1564" s="78" t="s">
        <v>34</v>
      </c>
      <c r="L1564" s="77" t="s">
        <v>98</v>
      </c>
      <c r="M1564" s="74" t="s">
        <v>12474</v>
      </c>
      <c r="N1564" s="74" t="s">
        <v>13</v>
      </c>
      <c r="O1564" s="159"/>
      <c r="P1564" s="77" t="s">
        <v>7963</v>
      </c>
      <c r="Q1564" s="77" t="s">
        <v>30</v>
      </c>
      <c r="R1564" s="77" t="s">
        <v>7962</v>
      </c>
      <c r="S1564" s="77"/>
      <c r="T1564" s="77" t="s">
        <v>9241</v>
      </c>
      <c r="U1564" s="77" t="s">
        <v>11063</v>
      </c>
      <c r="V1564" s="74" t="s">
        <v>216</v>
      </c>
      <c r="W1564" s="100"/>
      <c r="X1564" s="99"/>
      <c r="Y1564" s="99"/>
      <c r="Z1564" s="100"/>
      <c r="AA1564" s="99" t="s">
        <v>7966</v>
      </c>
      <c r="AB1564" s="99"/>
      <c r="AC1564" s="100" t="s">
        <v>7964</v>
      </c>
      <c r="AD1564" s="100" t="s">
        <v>7965</v>
      </c>
      <c r="AE1564" s="83"/>
      <c r="AF1564" s="54"/>
      <c r="AG1564" s="78" t="s">
        <v>12307</v>
      </c>
      <c r="AH1564" s="77" t="s">
        <v>20</v>
      </c>
      <c r="AI1564" s="77" t="s">
        <v>21</v>
      </c>
      <c r="AJ1564" s="77" t="s">
        <v>46</v>
      </c>
      <c r="AK1564" s="77" t="s">
        <v>47</v>
      </c>
      <c r="AL1564" s="77" t="s">
        <v>48</v>
      </c>
      <c r="AM1564" s="77" t="s">
        <v>25</v>
      </c>
      <c r="AN1564" s="77" t="s">
        <v>49</v>
      </c>
      <c r="AO1564" s="77" t="s">
        <v>50</v>
      </c>
      <c r="AP1564" s="77" t="s">
        <v>51</v>
      </c>
      <c r="AQ1564" s="77"/>
      <c r="AR1564" s="79">
        <f>COUNTIF('Jalon + top _horaire passage'!A:A,A1564)+IF(W1564&lt;&gt;"",COUNTIF('Jalon + top _horaire passage'!A:A,W1564),0)+IF(X1564&lt;&gt;"",COUNTIF('Jalon + top _horaire passage'!A:A,X1564),0)+IF(Y1564&lt;&gt;"",COUNTIF('Jalon + top _horaire passage'!A:A,Y1564),0)+IF(AA1564&lt;&gt;"",COUNTIF('Jalon + top _horaire passage'!A:A,AA1564),0)+IF(AB1564&lt;&gt;"",COUNTIF('Jalon + top _horaire passage'!A:A,AB1564),0)+IF(AD1564&lt;&gt;"",COUNTIF('Jalon + top _horaire passage'!A:A,AD1564),0)</f>
        <v>0</v>
      </c>
    </row>
    <row r="1565" spans="1:44" x14ac:dyDescent="0.3">
      <c r="A1565" s="77" t="s">
        <v>7967</v>
      </c>
      <c r="B1565" s="159" t="s">
        <v>12710</v>
      </c>
      <c r="C1565" s="78" t="s">
        <v>40</v>
      </c>
      <c r="D1565" s="77" t="s">
        <v>1284</v>
      </c>
      <c r="E1565" s="77" t="s">
        <v>7967</v>
      </c>
      <c r="F1565" s="77" t="s">
        <v>10315</v>
      </c>
      <c r="G1565" s="77" t="s">
        <v>732</v>
      </c>
      <c r="H1565" s="77" t="s">
        <v>44</v>
      </c>
      <c r="I1565" s="77" t="s">
        <v>39</v>
      </c>
      <c r="J1565" s="77" t="s">
        <v>19</v>
      </c>
      <c r="K1565" s="78" t="s">
        <v>18</v>
      </c>
      <c r="L1565" s="77" t="s">
        <v>98</v>
      </c>
      <c r="M1565" s="74" t="s">
        <v>12475</v>
      </c>
      <c r="N1565" s="74" t="s">
        <v>10986</v>
      </c>
      <c r="O1565" s="159"/>
      <c r="P1565" s="77" t="s">
        <v>7968</v>
      </c>
      <c r="Q1565" s="77" t="s">
        <v>30</v>
      </c>
      <c r="R1565" s="77" t="s">
        <v>7967</v>
      </c>
      <c r="S1565" s="77"/>
      <c r="T1565" s="77"/>
      <c r="U1565" s="77" t="s">
        <v>11439</v>
      </c>
      <c r="V1565" s="74" t="s">
        <v>97</v>
      </c>
      <c r="W1565" s="100"/>
      <c r="X1565" s="99"/>
      <c r="Y1565" s="99"/>
      <c r="Z1565" s="100"/>
      <c r="AA1565" s="99" t="s">
        <v>7972</v>
      </c>
      <c r="AB1565" s="99"/>
      <c r="AC1565" s="100" t="s">
        <v>7970</v>
      </c>
      <c r="AD1565" s="100" t="s">
        <v>7971</v>
      </c>
      <c r="AE1565" s="83"/>
      <c r="AF1565" s="54"/>
      <c r="AG1565" s="78" t="s">
        <v>10997</v>
      </c>
      <c r="AH1565" s="77" t="s">
        <v>20</v>
      </c>
      <c r="AI1565" s="77" t="s">
        <v>21</v>
      </c>
      <c r="AJ1565" s="77" t="s">
        <v>46</v>
      </c>
      <c r="AK1565" s="77" t="s">
        <v>47</v>
      </c>
      <c r="AL1565" s="77" t="s">
        <v>738</v>
      </c>
      <c r="AM1565" s="77" t="s">
        <v>25</v>
      </c>
      <c r="AN1565" s="77" t="s">
        <v>49</v>
      </c>
      <c r="AO1565" s="77" t="s">
        <v>50</v>
      </c>
      <c r="AP1565" s="77" t="s">
        <v>51</v>
      </c>
      <c r="AQ1565" s="77"/>
      <c r="AR1565" s="79">
        <f>COUNTIF('Jalon + top _horaire passage'!A:A,A1565)+IF(W1565&lt;&gt;"",COUNTIF('Jalon + top _horaire passage'!A:A,W1565),0)+IF(X1565&lt;&gt;"",COUNTIF('Jalon + top _horaire passage'!A:A,X1565),0)+IF(Y1565&lt;&gt;"",COUNTIF('Jalon + top _horaire passage'!A:A,Y1565),0)+IF(AA1565&lt;&gt;"",COUNTIF('Jalon + top _horaire passage'!A:A,AA1565),0)+IF(AB1565&lt;&gt;"",COUNTIF('Jalon + top _horaire passage'!A:A,AB1565),0)+IF(AD1565&lt;&gt;"",COUNTIF('Jalon + top _horaire passage'!A:A,AD1565),0)</f>
        <v>0</v>
      </c>
    </row>
    <row r="1566" spans="1:44" x14ac:dyDescent="0.3">
      <c r="A1566" s="77" t="s">
        <v>7973</v>
      </c>
      <c r="B1566" s="159" t="s">
        <v>12711</v>
      </c>
      <c r="C1566" s="78" t="s">
        <v>40</v>
      </c>
      <c r="D1566" s="77" t="s">
        <v>1284</v>
      </c>
      <c r="E1566" s="77" t="s">
        <v>7973</v>
      </c>
      <c r="F1566" s="77" t="s">
        <v>10315</v>
      </c>
      <c r="G1566" s="77" t="s">
        <v>732</v>
      </c>
      <c r="H1566" s="77" t="s">
        <v>44</v>
      </c>
      <c r="I1566" s="77" t="s">
        <v>39</v>
      </c>
      <c r="J1566" s="77" t="s">
        <v>237</v>
      </c>
      <c r="K1566" s="78" t="s">
        <v>18</v>
      </c>
      <c r="L1566" s="77" t="s">
        <v>98</v>
      </c>
      <c r="M1566" s="74" t="s">
        <v>12475</v>
      </c>
      <c r="N1566" s="74" t="s">
        <v>10986</v>
      </c>
      <c r="O1566" s="159"/>
      <c r="P1566" s="77"/>
      <c r="Q1566" s="77" t="s">
        <v>30</v>
      </c>
      <c r="R1566" s="77" t="s">
        <v>7973</v>
      </c>
      <c r="S1566" s="77"/>
      <c r="T1566" s="77"/>
      <c r="U1566" s="77" t="s">
        <v>11440</v>
      </c>
      <c r="V1566" s="74" t="s">
        <v>97</v>
      </c>
      <c r="W1566" s="100"/>
      <c r="X1566" s="99"/>
      <c r="Y1566" s="99"/>
      <c r="Z1566" s="100"/>
      <c r="AA1566" s="99" t="s">
        <v>7976</v>
      </c>
      <c r="AB1566" s="99"/>
      <c r="AC1566" s="100" t="s">
        <v>7974</v>
      </c>
      <c r="AD1566" s="100" t="s">
        <v>7975</v>
      </c>
      <c r="AE1566" s="83"/>
      <c r="AF1566" s="54"/>
      <c r="AG1566" s="78" t="s">
        <v>10997</v>
      </c>
      <c r="AH1566" s="77" t="s">
        <v>20</v>
      </c>
      <c r="AI1566" s="77" t="s">
        <v>21</v>
      </c>
      <c r="AJ1566" s="77" t="s">
        <v>46</v>
      </c>
      <c r="AK1566" s="77" t="s">
        <v>47</v>
      </c>
      <c r="AL1566" s="77" t="s">
        <v>738</v>
      </c>
      <c r="AM1566" s="77" t="s">
        <v>25</v>
      </c>
      <c r="AN1566" s="77" t="s">
        <v>49</v>
      </c>
      <c r="AO1566" s="77" t="s">
        <v>50</v>
      </c>
      <c r="AP1566" s="77" t="s">
        <v>51</v>
      </c>
      <c r="AQ1566" s="77"/>
      <c r="AR1566" s="79">
        <f>COUNTIF('Jalon + top _horaire passage'!A:A,A1566)+IF(W1566&lt;&gt;"",COUNTIF('Jalon + top _horaire passage'!A:A,W1566),0)+IF(X1566&lt;&gt;"",COUNTIF('Jalon + top _horaire passage'!A:A,X1566),0)+IF(Y1566&lt;&gt;"",COUNTIF('Jalon + top _horaire passage'!A:A,Y1566),0)+IF(AA1566&lt;&gt;"",COUNTIF('Jalon + top _horaire passage'!A:A,AA1566),0)+IF(AB1566&lt;&gt;"",COUNTIF('Jalon + top _horaire passage'!A:A,AB1566),0)+IF(AD1566&lt;&gt;"",COUNTIF('Jalon + top _horaire passage'!A:A,AD1566),0)</f>
        <v>0</v>
      </c>
    </row>
    <row r="1567" spans="1:44" x14ac:dyDescent="0.3">
      <c r="A1567" s="77" t="s">
        <v>7977</v>
      </c>
      <c r="B1567" s="159" t="s">
        <v>12712</v>
      </c>
      <c r="C1567" s="78" t="s">
        <v>40</v>
      </c>
      <c r="D1567" s="77" t="s">
        <v>1284</v>
      </c>
      <c r="E1567" s="77" t="s">
        <v>7977</v>
      </c>
      <c r="F1567" s="77" t="s">
        <v>10315</v>
      </c>
      <c r="G1567" s="77" t="s">
        <v>732</v>
      </c>
      <c r="H1567" s="77" t="s">
        <v>44</v>
      </c>
      <c r="I1567" s="77" t="s">
        <v>39</v>
      </c>
      <c r="J1567" s="77" t="s">
        <v>237</v>
      </c>
      <c r="K1567" s="78" t="s">
        <v>18</v>
      </c>
      <c r="L1567" s="77" t="s">
        <v>98</v>
      </c>
      <c r="M1567" s="74" t="s">
        <v>12475</v>
      </c>
      <c r="N1567" s="74" t="s">
        <v>10986</v>
      </c>
      <c r="O1567" s="159"/>
      <c r="P1567" s="77"/>
      <c r="Q1567" s="77" t="s">
        <v>30</v>
      </c>
      <c r="R1567" s="77" t="s">
        <v>7977</v>
      </c>
      <c r="S1567" s="77"/>
      <c r="T1567" s="77"/>
      <c r="U1567" s="77" t="s">
        <v>11441</v>
      </c>
      <c r="V1567" s="74" t="s">
        <v>97</v>
      </c>
      <c r="W1567" s="100"/>
      <c r="X1567" s="99"/>
      <c r="Y1567" s="99"/>
      <c r="Z1567" s="100"/>
      <c r="AA1567" s="99" t="s">
        <v>7980</v>
      </c>
      <c r="AB1567" s="99"/>
      <c r="AC1567" s="100" t="s">
        <v>7978</v>
      </c>
      <c r="AD1567" s="100" t="s">
        <v>7979</v>
      </c>
      <c r="AE1567" s="83"/>
      <c r="AF1567" s="54"/>
      <c r="AG1567" s="78" t="s">
        <v>10997</v>
      </c>
      <c r="AH1567" s="77" t="s">
        <v>20</v>
      </c>
      <c r="AI1567" s="77" t="s">
        <v>21</v>
      </c>
      <c r="AJ1567" s="77" t="s">
        <v>46</v>
      </c>
      <c r="AK1567" s="77" t="s">
        <v>47</v>
      </c>
      <c r="AL1567" s="77" t="s">
        <v>738</v>
      </c>
      <c r="AM1567" s="77" t="s">
        <v>25</v>
      </c>
      <c r="AN1567" s="77" t="s">
        <v>49</v>
      </c>
      <c r="AO1567" s="77" t="s">
        <v>50</v>
      </c>
      <c r="AP1567" s="77" t="s">
        <v>51</v>
      </c>
      <c r="AQ1567" s="77"/>
      <c r="AR1567" s="79">
        <f>COUNTIF('Jalon + top _horaire passage'!A:A,A1567)+IF(W1567&lt;&gt;"",COUNTIF('Jalon + top _horaire passage'!A:A,W1567),0)+IF(X1567&lt;&gt;"",COUNTIF('Jalon + top _horaire passage'!A:A,X1567),0)+IF(Y1567&lt;&gt;"",COUNTIF('Jalon + top _horaire passage'!A:A,Y1567),0)+IF(AA1567&lt;&gt;"",COUNTIF('Jalon + top _horaire passage'!A:A,AA1567),0)+IF(AB1567&lt;&gt;"",COUNTIF('Jalon + top _horaire passage'!A:A,AB1567),0)+IF(AD1567&lt;&gt;"",COUNTIF('Jalon + top _horaire passage'!A:A,AD1567),0)</f>
        <v>0</v>
      </c>
    </row>
    <row r="1568" spans="1:44" x14ac:dyDescent="0.3">
      <c r="A1568" s="77" t="s">
        <v>7981</v>
      </c>
      <c r="B1568" s="159" t="s">
        <v>12713</v>
      </c>
      <c r="C1568" s="78" t="s">
        <v>40</v>
      </c>
      <c r="D1568" s="77" t="s">
        <v>1284</v>
      </c>
      <c r="E1568" s="77" t="s">
        <v>7981</v>
      </c>
      <c r="F1568" s="77" t="s">
        <v>10315</v>
      </c>
      <c r="G1568" s="77" t="s">
        <v>732</v>
      </c>
      <c r="H1568" s="77" t="s">
        <v>44</v>
      </c>
      <c r="I1568" s="77" t="s">
        <v>39</v>
      </c>
      <c r="J1568" s="77" t="s">
        <v>19</v>
      </c>
      <c r="K1568" s="78" t="s">
        <v>18</v>
      </c>
      <c r="L1568" s="77" t="s">
        <v>98</v>
      </c>
      <c r="M1568" s="74" t="s">
        <v>12475</v>
      </c>
      <c r="N1568" s="74" t="s">
        <v>10986</v>
      </c>
      <c r="O1568" s="159"/>
      <c r="P1568" s="77" t="s">
        <v>7982</v>
      </c>
      <c r="Q1568" s="77" t="s">
        <v>30</v>
      </c>
      <c r="R1568" s="77" t="s">
        <v>7981</v>
      </c>
      <c r="S1568" s="77"/>
      <c r="T1568" s="77"/>
      <c r="U1568" s="77" t="s">
        <v>11442</v>
      </c>
      <c r="V1568" s="74" t="s">
        <v>97</v>
      </c>
      <c r="W1568" s="100"/>
      <c r="X1568" s="99"/>
      <c r="Y1568" s="99"/>
      <c r="Z1568" s="100"/>
      <c r="AA1568" s="99" t="s">
        <v>7986</v>
      </c>
      <c r="AB1568" s="99"/>
      <c r="AC1568" s="100" t="s">
        <v>7984</v>
      </c>
      <c r="AD1568" s="100" t="s">
        <v>7985</v>
      </c>
      <c r="AE1568" s="83"/>
      <c r="AF1568" s="54"/>
      <c r="AG1568" s="78" t="s">
        <v>10997</v>
      </c>
      <c r="AH1568" s="77" t="s">
        <v>20</v>
      </c>
      <c r="AI1568" s="77" t="s">
        <v>21</v>
      </c>
      <c r="AJ1568" s="77" t="s">
        <v>46</v>
      </c>
      <c r="AK1568" s="77" t="s">
        <v>47</v>
      </c>
      <c r="AL1568" s="77" t="s">
        <v>738</v>
      </c>
      <c r="AM1568" s="77" t="s">
        <v>25</v>
      </c>
      <c r="AN1568" s="77" t="s">
        <v>49</v>
      </c>
      <c r="AO1568" s="77" t="s">
        <v>50</v>
      </c>
      <c r="AP1568" s="77" t="s">
        <v>51</v>
      </c>
      <c r="AQ1568" s="77"/>
      <c r="AR1568" s="79">
        <f>COUNTIF('Jalon + top _horaire passage'!A:A,A1568)+IF(W1568&lt;&gt;"",COUNTIF('Jalon + top _horaire passage'!A:A,W1568),0)+IF(X1568&lt;&gt;"",COUNTIF('Jalon + top _horaire passage'!A:A,X1568),0)+IF(Y1568&lt;&gt;"",COUNTIF('Jalon + top _horaire passage'!A:A,Y1568),0)+IF(AA1568&lt;&gt;"",COUNTIF('Jalon + top _horaire passage'!A:A,AA1568),0)+IF(AB1568&lt;&gt;"",COUNTIF('Jalon + top _horaire passage'!A:A,AB1568),0)+IF(AD1568&lt;&gt;"",COUNTIF('Jalon + top _horaire passage'!A:A,AD1568),0)</f>
        <v>0</v>
      </c>
    </row>
    <row r="1569" spans="1:44" x14ac:dyDescent="0.3">
      <c r="A1569" s="77" t="s">
        <v>7987</v>
      </c>
      <c r="B1569" s="159" t="s">
        <v>12714</v>
      </c>
      <c r="C1569" s="78" t="s">
        <v>40</v>
      </c>
      <c r="D1569" s="77" t="s">
        <v>1284</v>
      </c>
      <c r="E1569" s="77" t="s">
        <v>7987</v>
      </c>
      <c r="F1569" s="77" t="s">
        <v>10315</v>
      </c>
      <c r="G1569" s="77" t="s">
        <v>732</v>
      </c>
      <c r="H1569" s="77" t="s">
        <v>44</v>
      </c>
      <c r="I1569" s="77" t="s">
        <v>39</v>
      </c>
      <c r="J1569" s="77" t="s">
        <v>19</v>
      </c>
      <c r="K1569" s="78" t="s">
        <v>18</v>
      </c>
      <c r="L1569" s="77" t="s">
        <v>98</v>
      </c>
      <c r="M1569" s="74" t="s">
        <v>12475</v>
      </c>
      <c r="N1569" s="74" t="s">
        <v>10986</v>
      </c>
      <c r="O1569" s="159"/>
      <c r="P1569" s="77" t="s">
        <v>7988</v>
      </c>
      <c r="Q1569" s="77" t="s">
        <v>30</v>
      </c>
      <c r="R1569" s="77" t="s">
        <v>7987</v>
      </c>
      <c r="S1569" s="77"/>
      <c r="T1569" s="77"/>
      <c r="U1569" s="77" t="s">
        <v>11476</v>
      </c>
      <c r="V1569" s="74" t="s">
        <v>97</v>
      </c>
      <c r="W1569" s="100"/>
      <c r="X1569" s="99"/>
      <c r="Y1569" s="99"/>
      <c r="Z1569" s="100"/>
      <c r="AA1569" s="99" t="s">
        <v>7992</v>
      </c>
      <c r="AB1569" s="99"/>
      <c r="AC1569" s="100" t="s">
        <v>7990</v>
      </c>
      <c r="AD1569" s="100" t="s">
        <v>7991</v>
      </c>
      <c r="AE1569" s="83"/>
      <c r="AF1569" s="54"/>
      <c r="AG1569" s="78" t="s">
        <v>10997</v>
      </c>
      <c r="AH1569" s="77" t="s">
        <v>20</v>
      </c>
      <c r="AI1569" s="77" t="s">
        <v>21</v>
      </c>
      <c r="AJ1569" s="77" t="s">
        <v>46</v>
      </c>
      <c r="AK1569" s="77" t="s">
        <v>47</v>
      </c>
      <c r="AL1569" s="77" t="s">
        <v>738</v>
      </c>
      <c r="AM1569" s="77" t="s">
        <v>25</v>
      </c>
      <c r="AN1569" s="77" t="s">
        <v>49</v>
      </c>
      <c r="AO1569" s="77" t="s">
        <v>50</v>
      </c>
      <c r="AP1569" s="77" t="s">
        <v>51</v>
      </c>
      <c r="AQ1569" s="77"/>
      <c r="AR1569" s="79">
        <f>COUNTIF('Jalon + top _horaire passage'!A:A,A1569)+IF(W1569&lt;&gt;"",COUNTIF('Jalon + top _horaire passage'!A:A,W1569),0)+IF(X1569&lt;&gt;"",COUNTIF('Jalon + top _horaire passage'!A:A,X1569),0)+IF(Y1569&lt;&gt;"",COUNTIF('Jalon + top _horaire passage'!A:A,Y1569),0)+IF(AA1569&lt;&gt;"",COUNTIF('Jalon + top _horaire passage'!A:A,AA1569),0)+IF(AB1569&lt;&gt;"",COUNTIF('Jalon + top _horaire passage'!A:A,AB1569),0)+IF(AD1569&lt;&gt;"",COUNTIF('Jalon + top _horaire passage'!A:A,AD1569),0)</f>
        <v>0</v>
      </c>
    </row>
    <row r="1570" spans="1:44" x14ac:dyDescent="0.3">
      <c r="A1570" s="77" t="s">
        <v>7993</v>
      </c>
      <c r="B1570" s="159" t="s">
        <v>12715</v>
      </c>
      <c r="C1570" s="78" t="s">
        <v>40</v>
      </c>
      <c r="D1570" s="77" t="s">
        <v>42</v>
      </c>
      <c r="E1570" s="77" t="s">
        <v>7993</v>
      </c>
      <c r="F1570" s="77" t="s">
        <v>10315</v>
      </c>
      <c r="G1570" s="77" t="s">
        <v>732</v>
      </c>
      <c r="H1570" s="77" t="s">
        <v>44</v>
      </c>
      <c r="I1570" s="77" t="s">
        <v>39</v>
      </c>
      <c r="J1570" s="77" t="s">
        <v>237</v>
      </c>
      <c r="K1570" s="78" t="s">
        <v>34</v>
      </c>
      <c r="L1570" s="77" t="s">
        <v>98</v>
      </c>
      <c r="M1570" s="74" t="s">
        <v>12475</v>
      </c>
      <c r="N1570" s="74" t="s">
        <v>13</v>
      </c>
      <c r="O1570" s="159"/>
      <c r="P1570" s="77" t="s">
        <v>7994</v>
      </c>
      <c r="Q1570" s="77" t="s">
        <v>30</v>
      </c>
      <c r="R1570" s="77" t="s">
        <v>7993</v>
      </c>
      <c r="S1570" s="77"/>
      <c r="T1570" s="77" t="s">
        <v>9241</v>
      </c>
      <c r="U1570" s="77" t="s">
        <v>7995</v>
      </c>
      <c r="V1570" s="74" t="s">
        <v>216</v>
      </c>
      <c r="W1570" s="100"/>
      <c r="X1570" s="99"/>
      <c r="Y1570" s="99"/>
      <c r="Z1570" s="100"/>
      <c r="AA1570" s="99" t="s">
        <v>7998</v>
      </c>
      <c r="AB1570" s="99"/>
      <c r="AC1570" s="100" t="s">
        <v>7996</v>
      </c>
      <c r="AD1570" s="100" t="s">
        <v>7997</v>
      </c>
      <c r="AE1570" s="83"/>
      <c r="AF1570" s="54"/>
      <c r="AG1570" s="78" t="s">
        <v>12307</v>
      </c>
      <c r="AH1570" s="77" t="s">
        <v>20</v>
      </c>
      <c r="AI1570" s="77" t="s">
        <v>21</v>
      </c>
      <c r="AJ1570" s="77" t="s">
        <v>46</v>
      </c>
      <c r="AK1570" s="77" t="s">
        <v>47</v>
      </c>
      <c r="AL1570" s="77" t="s">
        <v>738</v>
      </c>
      <c r="AM1570" s="77" t="s">
        <v>25</v>
      </c>
      <c r="AN1570" s="77" t="s">
        <v>49</v>
      </c>
      <c r="AO1570" s="77" t="s">
        <v>50</v>
      </c>
      <c r="AP1570" s="77" t="s">
        <v>51</v>
      </c>
      <c r="AQ1570" s="77"/>
      <c r="AR1570" s="79">
        <f>COUNTIF('Jalon + top _horaire passage'!A:A,A1570)+IF(W1570&lt;&gt;"",COUNTIF('Jalon + top _horaire passage'!A:A,W1570),0)+IF(X1570&lt;&gt;"",COUNTIF('Jalon + top _horaire passage'!A:A,X1570),0)+IF(Y1570&lt;&gt;"",COUNTIF('Jalon + top _horaire passage'!A:A,Y1570),0)+IF(AA1570&lt;&gt;"",COUNTIF('Jalon + top _horaire passage'!A:A,AA1570),0)+IF(AB1570&lt;&gt;"",COUNTIF('Jalon + top _horaire passage'!A:A,AB1570),0)+IF(AD1570&lt;&gt;"",COUNTIF('Jalon + top _horaire passage'!A:A,AD1570),0)</f>
        <v>0</v>
      </c>
    </row>
    <row r="1571" spans="1:44" x14ac:dyDescent="0.3">
      <c r="A1571" s="77" t="s">
        <v>7999</v>
      </c>
      <c r="B1571" s="159" t="s">
        <v>12</v>
      </c>
      <c r="C1571" s="78" t="s">
        <v>40</v>
      </c>
      <c r="D1571" s="77" t="s">
        <v>362</v>
      </c>
      <c r="E1571" s="77" t="s">
        <v>7999</v>
      </c>
      <c r="F1571" s="77" t="s">
        <v>2228</v>
      </c>
      <c r="G1571" s="77" t="s">
        <v>639</v>
      </c>
      <c r="H1571" s="77" t="s">
        <v>44</v>
      </c>
      <c r="I1571" s="77" t="s">
        <v>39</v>
      </c>
      <c r="J1571" s="77" t="s">
        <v>19</v>
      </c>
      <c r="K1571" s="78" t="s">
        <v>18</v>
      </c>
      <c r="L1571" s="77" t="s">
        <v>98</v>
      </c>
      <c r="M1571" s="74" t="s">
        <v>12474</v>
      </c>
      <c r="N1571" s="74" t="s">
        <v>10986</v>
      </c>
      <c r="O1571" s="159"/>
      <c r="P1571" s="77" t="s">
        <v>8000</v>
      </c>
      <c r="Q1571" s="77" t="s">
        <v>30</v>
      </c>
      <c r="R1571" s="77" t="s">
        <v>7999</v>
      </c>
      <c r="S1571" s="77"/>
      <c r="T1571" s="77"/>
      <c r="U1571" s="77" t="s">
        <v>11477</v>
      </c>
      <c r="V1571" s="74" t="s">
        <v>97</v>
      </c>
      <c r="W1571" s="100"/>
      <c r="X1571" s="99"/>
      <c r="Y1571" s="99"/>
      <c r="Z1571" s="100"/>
      <c r="AA1571" s="99" t="s">
        <v>8003</v>
      </c>
      <c r="AB1571" s="99"/>
      <c r="AC1571" s="100" t="s">
        <v>8001</v>
      </c>
      <c r="AD1571" s="100" t="s">
        <v>8002</v>
      </c>
      <c r="AE1571" s="83"/>
      <c r="AF1571" s="54"/>
      <c r="AG1571" s="78" t="s">
        <v>10997</v>
      </c>
      <c r="AH1571" s="77" t="s">
        <v>20</v>
      </c>
      <c r="AI1571" s="77" t="s">
        <v>21</v>
      </c>
      <c r="AJ1571" s="77" t="s">
        <v>46</v>
      </c>
      <c r="AK1571" s="77" t="s">
        <v>47</v>
      </c>
      <c r="AL1571" s="77" t="s">
        <v>48</v>
      </c>
      <c r="AM1571" s="77" t="s">
        <v>25</v>
      </c>
      <c r="AN1571" s="77" t="s">
        <v>49</v>
      </c>
      <c r="AO1571" s="77" t="s">
        <v>50</v>
      </c>
      <c r="AP1571" s="77" t="s">
        <v>51</v>
      </c>
      <c r="AQ1571" s="77"/>
      <c r="AR1571" s="79">
        <f>COUNTIF('Jalon + top _horaire passage'!A:A,A1571)+IF(W1571&lt;&gt;"",COUNTIF('Jalon + top _horaire passage'!A:A,W1571),0)+IF(X1571&lt;&gt;"",COUNTIF('Jalon + top _horaire passage'!A:A,X1571),0)+IF(Y1571&lt;&gt;"",COUNTIF('Jalon + top _horaire passage'!A:A,Y1571),0)+IF(AA1571&lt;&gt;"",COUNTIF('Jalon + top _horaire passage'!A:A,AA1571),0)+IF(AB1571&lt;&gt;"",COUNTIF('Jalon + top _horaire passage'!A:A,AB1571),0)+IF(AD1571&lt;&gt;"",COUNTIF('Jalon + top _horaire passage'!A:A,AD1571),0)</f>
        <v>0</v>
      </c>
    </row>
    <row r="1572" spans="1:44" x14ac:dyDescent="0.3">
      <c r="A1572" s="77" t="s">
        <v>8004</v>
      </c>
      <c r="B1572" s="159" t="s">
        <v>12</v>
      </c>
      <c r="C1572" s="78" t="s">
        <v>40</v>
      </c>
      <c r="D1572" s="77" t="s">
        <v>362</v>
      </c>
      <c r="E1572" s="77" t="s">
        <v>8004</v>
      </c>
      <c r="F1572" s="77" t="s">
        <v>2228</v>
      </c>
      <c r="G1572" s="77" t="s">
        <v>639</v>
      </c>
      <c r="H1572" s="77" t="s">
        <v>44</v>
      </c>
      <c r="I1572" s="77" t="s">
        <v>39</v>
      </c>
      <c r="J1572" s="77" t="s">
        <v>19</v>
      </c>
      <c r="K1572" s="78" t="s">
        <v>18</v>
      </c>
      <c r="L1572" s="77" t="s">
        <v>98</v>
      </c>
      <c r="M1572" s="74" t="s">
        <v>12474</v>
      </c>
      <c r="N1572" s="74" t="s">
        <v>10986</v>
      </c>
      <c r="O1572" s="159"/>
      <c r="P1572" s="77" t="s">
        <v>8005</v>
      </c>
      <c r="Q1572" s="77" t="s">
        <v>30</v>
      </c>
      <c r="R1572" s="77" t="s">
        <v>8004</v>
      </c>
      <c r="S1572" s="77"/>
      <c r="T1572" s="77"/>
      <c r="U1572" s="77" t="s">
        <v>11478</v>
      </c>
      <c r="V1572" s="74" t="s">
        <v>97</v>
      </c>
      <c r="W1572" s="100"/>
      <c r="X1572" s="99"/>
      <c r="Y1572" s="99"/>
      <c r="Z1572" s="100"/>
      <c r="AA1572" s="99" t="s">
        <v>8008</v>
      </c>
      <c r="AB1572" s="99"/>
      <c r="AC1572" s="100" t="s">
        <v>8006</v>
      </c>
      <c r="AD1572" s="100" t="s">
        <v>8007</v>
      </c>
      <c r="AE1572" s="83"/>
      <c r="AF1572" s="54"/>
      <c r="AG1572" s="78" t="s">
        <v>10997</v>
      </c>
      <c r="AH1572" s="77" t="s">
        <v>20</v>
      </c>
      <c r="AI1572" s="77" t="s">
        <v>21</v>
      </c>
      <c r="AJ1572" s="77" t="s">
        <v>46</v>
      </c>
      <c r="AK1572" s="77" t="s">
        <v>47</v>
      </c>
      <c r="AL1572" s="77" t="s">
        <v>48</v>
      </c>
      <c r="AM1572" s="77" t="s">
        <v>25</v>
      </c>
      <c r="AN1572" s="77" t="s">
        <v>49</v>
      </c>
      <c r="AO1572" s="77" t="s">
        <v>50</v>
      </c>
      <c r="AP1572" s="77" t="s">
        <v>51</v>
      </c>
      <c r="AQ1572" s="77"/>
      <c r="AR1572" s="79">
        <f>COUNTIF('Jalon + top _horaire passage'!A:A,A1572)+IF(W1572&lt;&gt;"",COUNTIF('Jalon + top _horaire passage'!A:A,W1572),0)+IF(X1572&lt;&gt;"",COUNTIF('Jalon + top _horaire passage'!A:A,X1572),0)+IF(Y1572&lt;&gt;"",COUNTIF('Jalon + top _horaire passage'!A:A,Y1572),0)+IF(AA1572&lt;&gt;"",COUNTIF('Jalon + top _horaire passage'!A:A,AA1572),0)+IF(AB1572&lt;&gt;"",COUNTIF('Jalon + top _horaire passage'!A:A,AB1572),0)+IF(AD1572&lt;&gt;"",COUNTIF('Jalon + top _horaire passage'!A:A,AD1572),0)</f>
        <v>0</v>
      </c>
    </row>
    <row r="1573" spans="1:44" x14ac:dyDescent="0.3">
      <c r="A1573" s="77" t="s">
        <v>8009</v>
      </c>
      <c r="B1573" s="159" t="s">
        <v>12716</v>
      </c>
      <c r="C1573" s="78" t="s">
        <v>40</v>
      </c>
      <c r="D1573" s="77" t="s">
        <v>1284</v>
      </c>
      <c r="E1573" s="77" t="s">
        <v>8009</v>
      </c>
      <c r="F1573" s="77" t="s">
        <v>10315</v>
      </c>
      <c r="G1573" s="77" t="s">
        <v>732</v>
      </c>
      <c r="H1573" s="77" t="s">
        <v>44</v>
      </c>
      <c r="I1573" s="77" t="s">
        <v>39</v>
      </c>
      <c r="J1573" s="77" t="s">
        <v>237</v>
      </c>
      <c r="K1573" s="78" t="s">
        <v>18</v>
      </c>
      <c r="L1573" s="77" t="s">
        <v>98</v>
      </c>
      <c r="M1573" s="74" t="s">
        <v>12475</v>
      </c>
      <c r="N1573" s="74" t="s">
        <v>10986</v>
      </c>
      <c r="O1573" s="159"/>
      <c r="P1573" s="77" t="s">
        <v>8010</v>
      </c>
      <c r="Q1573" s="77" t="s">
        <v>30</v>
      </c>
      <c r="R1573" s="77" t="s">
        <v>8009</v>
      </c>
      <c r="S1573" s="77"/>
      <c r="T1573" s="77"/>
      <c r="U1573" s="77" t="s">
        <v>11479</v>
      </c>
      <c r="V1573" s="74" t="s">
        <v>97</v>
      </c>
      <c r="W1573" s="100"/>
      <c r="X1573" s="99"/>
      <c r="Y1573" s="99"/>
      <c r="Z1573" s="100"/>
      <c r="AA1573" s="99" t="s">
        <v>8013</v>
      </c>
      <c r="AB1573" s="99"/>
      <c r="AC1573" s="100" t="s">
        <v>8011</v>
      </c>
      <c r="AD1573" s="100" t="s">
        <v>8012</v>
      </c>
      <c r="AE1573" s="83"/>
      <c r="AF1573" s="54"/>
      <c r="AG1573" s="78" t="s">
        <v>10997</v>
      </c>
      <c r="AH1573" s="77" t="s">
        <v>20</v>
      </c>
      <c r="AI1573" s="77" t="s">
        <v>21</v>
      </c>
      <c r="AJ1573" s="77" t="s">
        <v>46</v>
      </c>
      <c r="AK1573" s="77" t="s">
        <v>47</v>
      </c>
      <c r="AL1573" s="77" t="s">
        <v>738</v>
      </c>
      <c r="AM1573" s="77" t="s">
        <v>25</v>
      </c>
      <c r="AN1573" s="77" t="s">
        <v>49</v>
      </c>
      <c r="AO1573" s="77" t="s">
        <v>50</v>
      </c>
      <c r="AP1573" s="77" t="s">
        <v>51</v>
      </c>
      <c r="AQ1573" s="77"/>
      <c r="AR1573" s="79">
        <f>COUNTIF('Jalon + top _horaire passage'!A:A,A1573)+IF(W1573&lt;&gt;"",COUNTIF('Jalon + top _horaire passage'!A:A,W1573),0)+IF(X1573&lt;&gt;"",COUNTIF('Jalon + top _horaire passage'!A:A,X1573),0)+IF(Y1573&lt;&gt;"",COUNTIF('Jalon + top _horaire passage'!A:A,Y1573),0)+IF(AA1573&lt;&gt;"",COUNTIF('Jalon + top _horaire passage'!A:A,AA1573),0)+IF(AB1573&lt;&gt;"",COUNTIF('Jalon + top _horaire passage'!A:A,AB1573),0)+IF(AD1573&lt;&gt;"",COUNTIF('Jalon + top _horaire passage'!A:A,AD1573),0)</f>
        <v>0</v>
      </c>
    </row>
    <row r="1574" spans="1:44" x14ac:dyDescent="0.3">
      <c r="A1574" s="77" t="s">
        <v>8014</v>
      </c>
      <c r="B1574" s="159" t="s">
        <v>12</v>
      </c>
      <c r="C1574" s="78" t="s">
        <v>40</v>
      </c>
      <c r="D1574" s="77" t="s">
        <v>362</v>
      </c>
      <c r="E1574" s="77" t="s">
        <v>8014</v>
      </c>
      <c r="F1574" s="77" t="s">
        <v>2228</v>
      </c>
      <c r="G1574" s="77" t="s">
        <v>639</v>
      </c>
      <c r="H1574" s="77" t="s">
        <v>44</v>
      </c>
      <c r="I1574" s="77" t="s">
        <v>39</v>
      </c>
      <c r="J1574" s="77" t="s">
        <v>19</v>
      </c>
      <c r="K1574" s="78" t="s">
        <v>18</v>
      </c>
      <c r="L1574" s="77" t="s">
        <v>98</v>
      </c>
      <c r="M1574" s="74" t="s">
        <v>12474</v>
      </c>
      <c r="N1574" s="74" t="s">
        <v>10986</v>
      </c>
      <c r="O1574" s="159"/>
      <c r="P1574" s="77" t="s">
        <v>8015</v>
      </c>
      <c r="Q1574" s="77" t="s">
        <v>30</v>
      </c>
      <c r="R1574" s="77" t="s">
        <v>8014</v>
      </c>
      <c r="S1574" s="77"/>
      <c r="T1574" s="77"/>
      <c r="U1574" s="77" t="s">
        <v>11480</v>
      </c>
      <c r="V1574" s="74" t="s">
        <v>97</v>
      </c>
      <c r="W1574" s="100"/>
      <c r="X1574" s="99"/>
      <c r="Y1574" s="99"/>
      <c r="Z1574" s="100"/>
      <c r="AA1574" s="99" t="s">
        <v>8019</v>
      </c>
      <c r="AB1574" s="99"/>
      <c r="AC1574" s="100" t="s">
        <v>8017</v>
      </c>
      <c r="AD1574" s="100" t="s">
        <v>8018</v>
      </c>
      <c r="AE1574" s="83"/>
      <c r="AF1574" s="54"/>
      <c r="AG1574" s="78" t="s">
        <v>10997</v>
      </c>
      <c r="AH1574" s="77" t="s">
        <v>20</v>
      </c>
      <c r="AI1574" s="77" t="s">
        <v>21</v>
      </c>
      <c r="AJ1574" s="77" t="s">
        <v>46</v>
      </c>
      <c r="AK1574" s="77" t="s">
        <v>47</v>
      </c>
      <c r="AL1574" s="77" t="s">
        <v>48</v>
      </c>
      <c r="AM1574" s="77" t="s">
        <v>25</v>
      </c>
      <c r="AN1574" s="77" t="s">
        <v>49</v>
      </c>
      <c r="AO1574" s="77" t="s">
        <v>50</v>
      </c>
      <c r="AP1574" s="77" t="s">
        <v>51</v>
      </c>
      <c r="AQ1574" s="77"/>
      <c r="AR1574" s="79">
        <f>COUNTIF('Jalon + top _horaire passage'!A:A,A1574)+IF(W1574&lt;&gt;"",COUNTIF('Jalon + top _horaire passage'!A:A,W1574),0)+IF(X1574&lt;&gt;"",COUNTIF('Jalon + top _horaire passage'!A:A,X1574),0)+IF(Y1574&lt;&gt;"",COUNTIF('Jalon + top _horaire passage'!A:A,Y1574),0)+IF(AA1574&lt;&gt;"",COUNTIF('Jalon + top _horaire passage'!A:A,AA1574),0)+IF(AB1574&lt;&gt;"",COUNTIF('Jalon + top _horaire passage'!A:A,AB1574),0)+IF(AD1574&lt;&gt;"",COUNTIF('Jalon + top _horaire passage'!A:A,AD1574),0)</f>
        <v>0</v>
      </c>
    </row>
    <row r="1575" spans="1:44" x14ac:dyDescent="0.3">
      <c r="A1575" s="77" t="s">
        <v>8020</v>
      </c>
      <c r="B1575" s="184" t="s">
        <v>12742</v>
      </c>
      <c r="C1575" s="78" t="s">
        <v>40</v>
      </c>
      <c r="D1575" s="77" t="s">
        <v>1284</v>
      </c>
      <c r="E1575" s="77" t="s">
        <v>8020</v>
      </c>
      <c r="F1575" s="77" t="s">
        <v>10315</v>
      </c>
      <c r="G1575" s="77" t="s">
        <v>732</v>
      </c>
      <c r="H1575" s="77" t="s">
        <v>44</v>
      </c>
      <c r="I1575" s="77" t="s">
        <v>39</v>
      </c>
      <c r="J1575" s="77" t="s">
        <v>19</v>
      </c>
      <c r="K1575" s="78" t="s">
        <v>18</v>
      </c>
      <c r="L1575" s="77" t="s">
        <v>98</v>
      </c>
      <c r="M1575" s="74" t="s">
        <v>12475</v>
      </c>
      <c r="N1575" s="74" t="s">
        <v>10986</v>
      </c>
      <c r="O1575" s="159"/>
      <c r="P1575" s="77" t="s">
        <v>8021</v>
      </c>
      <c r="Q1575" s="77" t="s">
        <v>30</v>
      </c>
      <c r="R1575" s="77" t="s">
        <v>8020</v>
      </c>
      <c r="S1575" s="77"/>
      <c r="T1575" s="77"/>
      <c r="U1575" s="77" t="s">
        <v>11481</v>
      </c>
      <c r="V1575" s="74" t="s">
        <v>97</v>
      </c>
      <c r="W1575" s="100"/>
      <c r="X1575" s="99"/>
      <c r="Y1575" s="99"/>
      <c r="Z1575" s="100"/>
      <c r="AA1575" s="99" t="s">
        <v>8024</v>
      </c>
      <c r="AB1575" s="99"/>
      <c r="AC1575" s="100" t="s">
        <v>8022</v>
      </c>
      <c r="AD1575" s="100" t="s">
        <v>8023</v>
      </c>
      <c r="AE1575" s="83"/>
      <c r="AF1575" s="54"/>
      <c r="AG1575" s="78" t="s">
        <v>10997</v>
      </c>
      <c r="AH1575" s="77" t="s">
        <v>20</v>
      </c>
      <c r="AI1575" s="77" t="s">
        <v>21</v>
      </c>
      <c r="AJ1575" s="77" t="s">
        <v>46</v>
      </c>
      <c r="AK1575" s="77" t="s">
        <v>47</v>
      </c>
      <c r="AL1575" s="77" t="s">
        <v>738</v>
      </c>
      <c r="AM1575" s="77" t="s">
        <v>25</v>
      </c>
      <c r="AN1575" s="77" t="s">
        <v>49</v>
      </c>
      <c r="AO1575" s="77" t="s">
        <v>50</v>
      </c>
      <c r="AP1575" s="77" t="s">
        <v>51</v>
      </c>
      <c r="AQ1575" s="77"/>
      <c r="AR1575" s="79">
        <f>COUNTIF('Jalon + top _horaire passage'!A:A,A1575)+IF(W1575&lt;&gt;"",COUNTIF('Jalon + top _horaire passage'!A:A,W1575),0)+IF(X1575&lt;&gt;"",COUNTIF('Jalon + top _horaire passage'!A:A,X1575),0)+IF(Y1575&lt;&gt;"",COUNTIF('Jalon + top _horaire passage'!A:A,Y1575),0)+IF(AA1575&lt;&gt;"",COUNTIF('Jalon + top _horaire passage'!A:A,AA1575),0)+IF(AB1575&lt;&gt;"",COUNTIF('Jalon + top _horaire passage'!A:A,AB1575),0)+IF(AD1575&lt;&gt;"",COUNTIF('Jalon + top _horaire passage'!A:A,AD1575),0)</f>
        <v>0</v>
      </c>
    </row>
    <row r="1576" spans="1:44" x14ac:dyDescent="0.3">
      <c r="A1576" s="77" t="s">
        <v>8025</v>
      </c>
      <c r="B1576" s="159" t="s">
        <v>12</v>
      </c>
      <c r="C1576" s="78" t="s">
        <v>40</v>
      </c>
      <c r="D1576" s="77" t="s">
        <v>362</v>
      </c>
      <c r="E1576" s="77" t="s">
        <v>8025</v>
      </c>
      <c r="F1576" s="77" t="s">
        <v>2228</v>
      </c>
      <c r="G1576" s="77" t="s">
        <v>639</v>
      </c>
      <c r="H1576" s="77" t="s">
        <v>44</v>
      </c>
      <c r="I1576" s="77" t="s">
        <v>39</v>
      </c>
      <c r="J1576" s="77" t="s">
        <v>19</v>
      </c>
      <c r="K1576" s="78" t="s">
        <v>18</v>
      </c>
      <c r="L1576" s="77" t="s">
        <v>98</v>
      </c>
      <c r="M1576" s="74" t="s">
        <v>12474</v>
      </c>
      <c r="N1576" s="74" t="s">
        <v>10986</v>
      </c>
      <c r="O1576" s="159"/>
      <c r="P1576" s="77" t="s">
        <v>8026</v>
      </c>
      <c r="Q1576" s="77" t="s">
        <v>30</v>
      </c>
      <c r="R1576" s="77" t="s">
        <v>8025</v>
      </c>
      <c r="S1576" s="77"/>
      <c r="T1576" s="77"/>
      <c r="U1576" s="77" t="s">
        <v>11482</v>
      </c>
      <c r="V1576" s="74" t="s">
        <v>97</v>
      </c>
      <c r="W1576" s="100"/>
      <c r="X1576" s="99"/>
      <c r="Y1576" s="99"/>
      <c r="Z1576" s="100"/>
      <c r="AA1576" s="99" t="s">
        <v>8030</v>
      </c>
      <c r="AB1576" s="99"/>
      <c r="AC1576" s="100" t="s">
        <v>8028</v>
      </c>
      <c r="AD1576" s="100" t="s">
        <v>8029</v>
      </c>
      <c r="AE1576" s="83"/>
      <c r="AF1576" s="54"/>
      <c r="AG1576" s="78" t="s">
        <v>10997</v>
      </c>
      <c r="AH1576" s="77" t="s">
        <v>20</v>
      </c>
      <c r="AI1576" s="77" t="s">
        <v>21</v>
      </c>
      <c r="AJ1576" s="77" t="s">
        <v>46</v>
      </c>
      <c r="AK1576" s="77" t="s">
        <v>47</v>
      </c>
      <c r="AL1576" s="77" t="s">
        <v>48</v>
      </c>
      <c r="AM1576" s="77" t="s">
        <v>25</v>
      </c>
      <c r="AN1576" s="77" t="s">
        <v>49</v>
      </c>
      <c r="AO1576" s="77" t="s">
        <v>50</v>
      </c>
      <c r="AP1576" s="77" t="s">
        <v>51</v>
      </c>
      <c r="AQ1576" s="77"/>
      <c r="AR1576" s="79">
        <f>COUNTIF('Jalon + top _horaire passage'!A:A,A1576)+IF(W1576&lt;&gt;"",COUNTIF('Jalon + top _horaire passage'!A:A,W1576),0)+IF(X1576&lt;&gt;"",COUNTIF('Jalon + top _horaire passage'!A:A,X1576),0)+IF(Y1576&lt;&gt;"",COUNTIF('Jalon + top _horaire passage'!A:A,Y1576),0)+IF(AA1576&lt;&gt;"",COUNTIF('Jalon + top _horaire passage'!A:A,AA1576),0)+IF(AB1576&lt;&gt;"",COUNTIF('Jalon + top _horaire passage'!A:A,AB1576),0)+IF(AD1576&lt;&gt;"",COUNTIF('Jalon + top _horaire passage'!A:A,AD1576),0)</f>
        <v>0</v>
      </c>
    </row>
    <row r="1577" spans="1:44" x14ac:dyDescent="0.3">
      <c r="A1577" s="77" t="s">
        <v>8031</v>
      </c>
      <c r="B1577" s="159" t="s">
        <v>12</v>
      </c>
      <c r="C1577" s="78" t="s">
        <v>40</v>
      </c>
      <c r="D1577" s="77" t="s">
        <v>362</v>
      </c>
      <c r="E1577" s="77" t="s">
        <v>8031</v>
      </c>
      <c r="F1577" s="77" t="s">
        <v>2228</v>
      </c>
      <c r="G1577" s="77" t="s">
        <v>639</v>
      </c>
      <c r="H1577" s="77" t="s">
        <v>44</v>
      </c>
      <c r="I1577" s="77" t="s">
        <v>39</v>
      </c>
      <c r="J1577" s="77" t="s">
        <v>19</v>
      </c>
      <c r="K1577" s="78" t="s">
        <v>18</v>
      </c>
      <c r="L1577" s="77" t="s">
        <v>98</v>
      </c>
      <c r="M1577" s="74" t="s">
        <v>12474</v>
      </c>
      <c r="N1577" s="74" t="s">
        <v>10986</v>
      </c>
      <c r="O1577" s="159"/>
      <c r="P1577" s="77" t="s">
        <v>8032</v>
      </c>
      <c r="Q1577" s="77" t="s">
        <v>30</v>
      </c>
      <c r="R1577" s="77" t="s">
        <v>8031</v>
      </c>
      <c r="S1577" s="77"/>
      <c r="T1577" s="77"/>
      <c r="U1577" s="77" t="s">
        <v>11483</v>
      </c>
      <c r="V1577" s="74" t="s">
        <v>97</v>
      </c>
      <c r="W1577" s="100"/>
      <c r="X1577" s="99"/>
      <c r="Y1577" s="99"/>
      <c r="Z1577" s="100"/>
      <c r="AA1577" s="99" t="s">
        <v>8035</v>
      </c>
      <c r="AB1577" s="99"/>
      <c r="AC1577" s="100" t="s">
        <v>8033</v>
      </c>
      <c r="AD1577" s="100" t="s">
        <v>8034</v>
      </c>
      <c r="AE1577" s="83"/>
      <c r="AF1577" s="54"/>
      <c r="AG1577" s="78" t="s">
        <v>10997</v>
      </c>
      <c r="AH1577" s="77" t="s">
        <v>20</v>
      </c>
      <c r="AI1577" s="77" t="s">
        <v>21</v>
      </c>
      <c r="AJ1577" s="77" t="s">
        <v>46</v>
      </c>
      <c r="AK1577" s="77" t="s">
        <v>47</v>
      </c>
      <c r="AL1577" s="77" t="s">
        <v>48</v>
      </c>
      <c r="AM1577" s="77" t="s">
        <v>25</v>
      </c>
      <c r="AN1577" s="77" t="s">
        <v>49</v>
      </c>
      <c r="AO1577" s="77" t="s">
        <v>50</v>
      </c>
      <c r="AP1577" s="77" t="s">
        <v>51</v>
      </c>
      <c r="AQ1577" s="77"/>
      <c r="AR1577" s="79">
        <f>COUNTIF('Jalon + top _horaire passage'!A:A,A1577)+IF(W1577&lt;&gt;"",COUNTIF('Jalon + top _horaire passage'!A:A,W1577),0)+IF(X1577&lt;&gt;"",COUNTIF('Jalon + top _horaire passage'!A:A,X1577),0)+IF(Y1577&lt;&gt;"",COUNTIF('Jalon + top _horaire passage'!A:A,Y1577),0)+IF(AA1577&lt;&gt;"",COUNTIF('Jalon + top _horaire passage'!A:A,AA1577),0)+IF(AB1577&lt;&gt;"",COUNTIF('Jalon + top _horaire passage'!A:A,AB1577),0)+IF(AD1577&lt;&gt;"",COUNTIF('Jalon + top _horaire passage'!A:A,AD1577),0)</f>
        <v>0</v>
      </c>
    </row>
    <row r="1578" spans="1:44" x14ac:dyDescent="0.3">
      <c r="A1578" s="77" t="s">
        <v>8036</v>
      </c>
      <c r="B1578" s="159" t="s">
        <v>12</v>
      </c>
      <c r="C1578" s="78" t="s">
        <v>40</v>
      </c>
      <c r="D1578" s="77" t="s">
        <v>362</v>
      </c>
      <c r="E1578" s="77" t="s">
        <v>8036</v>
      </c>
      <c r="F1578" s="77" t="s">
        <v>2228</v>
      </c>
      <c r="G1578" s="77" t="s">
        <v>639</v>
      </c>
      <c r="H1578" s="77" t="s">
        <v>44</v>
      </c>
      <c r="I1578" s="77" t="s">
        <v>39</v>
      </c>
      <c r="J1578" s="77" t="s">
        <v>19</v>
      </c>
      <c r="K1578" s="78" t="s">
        <v>18</v>
      </c>
      <c r="L1578" s="77" t="s">
        <v>98</v>
      </c>
      <c r="M1578" s="74" t="s">
        <v>12474</v>
      </c>
      <c r="N1578" s="74" t="s">
        <v>10986</v>
      </c>
      <c r="O1578" s="159"/>
      <c r="P1578" s="77" t="s">
        <v>8037</v>
      </c>
      <c r="Q1578" s="77" t="s">
        <v>30</v>
      </c>
      <c r="R1578" s="77" t="s">
        <v>8036</v>
      </c>
      <c r="S1578" s="77"/>
      <c r="T1578" s="77"/>
      <c r="U1578" s="77" t="s">
        <v>11484</v>
      </c>
      <c r="V1578" s="74" t="s">
        <v>97</v>
      </c>
      <c r="W1578" s="100"/>
      <c r="X1578" s="99"/>
      <c r="Y1578" s="99"/>
      <c r="Z1578" s="100"/>
      <c r="AA1578" s="99" t="s">
        <v>8040</v>
      </c>
      <c r="AB1578" s="99"/>
      <c r="AC1578" s="100" t="s">
        <v>8038</v>
      </c>
      <c r="AD1578" s="100" t="s">
        <v>8039</v>
      </c>
      <c r="AE1578" s="83"/>
      <c r="AF1578" s="54"/>
      <c r="AG1578" s="78" t="s">
        <v>10997</v>
      </c>
      <c r="AH1578" s="77" t="s">
        <v>20</v>
      </c>
      <c r="AI1578" s="77" t="s">
        <v>21</v>
      </c>
      <c r="AJ1578" s="77" t="s">
        <v>46</v>
      </c>
      <c r="AK1578" s="77" t="s">
        <v>47</v>
      </c>
      <c r="AL1578" s="77" t="s">
        <v>48</v>
      </c>
      <c r="AM1578" s="77" t="s">
        <v>25</v>
      </c>
      <c r="AN1578" s="77" t="s">
        <v>49</v>
      </c>
      <c r="AO1578" s="77" t="s">
        <v>50</v>
      </c>
      <c r="AP1578" s="77" t="s">
        <v>51</v>
      </c>
      <c r="AQ1578" s="77"/>
      <c r="AR1578" s="79">
        <f>COUNTIF('Jalon + top _horaire passage'!A:A,A1578)+IF(W1578&lt;&gt;"",COUNTIF('Jalon + top _horaire passage'!A:A,W1578),0)+IF(X1578&lt;&gt;"",COUNTIF('Jalon + top _horaire passage'!A:A,X1578),0)+IF(Y1578&lt;&gt;"",COUNTIF('Jalon + top _horaire passage'!A:A,Y1578),0)+IF(AA1578&lt;&gt;"",COUNTIF('Jalon + top _horaire passage'!A:A,AA1578),0)+IF(AB1578&lt;&gt;"",COUNTIF('Jalon + top _horaire passage'!A:A,AB1578),0)+IF(AD1578&lt;&gt;"",COUNTIF('Jalon + top _horaire passage'!A:A,AD1578),0)</f>
        <v>0</v>
      </c>
    </row>
    <row r="1579" spans="1:44" x14ac:dyDescent="0.3">
      <c r="A1579" s="77" t="s">
        <v>8041</v>
      </c>
      <c r="B1579" s="159" t="s">
        <v>12</v>
      </c>
      <c r="C1579" s="78" t="s">
        <v>40</v>
      </c>
      <c r="D1579" s="77" t="s">
        <v>362</v>
      </c>
      <c r="E1579" s="77" t="s">
        <v>8041</v>
      </c>
      <c r="F1579" s="77" t="s">
        <v>2228</v>
      </c>
      <c r="G1579" s="77" t="s">
        <v>639</v>
      </c>
      <c r="H1579" s="77" t="s">
        <v>44</v>
      </c>
      <c r="I1579" s="77" t="s">
        <v>39</v>
      </c>
      <c r="J1579" s="77" t="s">
        <v>19</v>
      </c>
      <c r="K1579" s="78" t="s">
        <v>18</v>
      </c>
      <c r="L1579" s="77" t="s">
        <v>98</v>
      </c>
      <c r="M1579" s="74" t="s">
        <v>12474</v>
      </c>
      <c r="N1579" s="74" t="s">
        <v>10986</v>
      </c>
      <c r="O1579" s="159"/>
      <c r="P1579" s="77" t="s">
        <v>8042</v>
      </c>
      <c r="Q1579" s="77" t="s">
        <v>30</v>
      </c>
      <c r="R1579" s="77" t="s">
        <v>8041</v>
      </c>
      <c r="S1579" s="77"/>
      <c r="T1579" s="77"/>
      <c r="U1579" s="77" t="s">
        <v>11485</v>
      </c>
      <c r="V1579" s="74" t="s">
        <v>97</v>
      </c>
      <c r="W1579" s="100"/>
      <c r="X1579" s="99"/>
      <c r="Y1579" s="99"/>
      <c r="Z1579" s="100"/>
      <c r="AA1579" s="99" t="s">
        <v>8045</v>
      </c>
      <c r="AB1579" s="99"/>
      <c r="AC1579" s="100" t="s">
        <v>8043</v>
      </c>
      <c r="AD1579" s="100" t="s">
        <v>8044</v>
      </c>
      <c r="AE1579" s="83"/>
      <c r="AF1579" s="54"/>
      <c r="AG1579" s="78" t="s">
        <v>10997</v>
      </c>
      <c r="AH1579" s="77" t="s">
        <v>20</v>
      </c>
      <c r="AI1579" s="77" t="s">
        <v>21</v>
      </c>
      <c r="AJ1579" s="77" t="s">
        <v>46</v>
      </c>
      <c r="AK1579" s="77" t="s">
        <v>47</v>
      </c>
      <c r="AL1579" s="77" t="s">
        <v>48</v>
      </c>
      <c r="AM1579" s="77" t="s">
        <v>25</v>
      </c>
      <c r="AN1579" s="77" t="s">
        <v>49</v>
      </c>
      <c r="AO1579" s="77" t="s">
        <v>50</v>
      </c>
      <c r="AP1579" s="77" t="s">
        <v>51</v>
      </c>
      <c r="AQ1579" s="77"/>
      <c r="AR1579" s="79">
        <f>COUNTIF('Jalon + top _horaire passage'!A:A,A1579)+IF(W1579&lt;&gt;"",COUNTIF('Jalon + top _horaire passage'!A:A,W1579),0)+IF(X1579&lt;&gt;"",COUNTIF('Jalon + top _horaire passage'!A:A,X1579),0)+IF(Y1579&lt;&gt;"",COUNTIF('Jalon + top _horaire passage'!A:A,Y1579),0)+IF(AA1579&lt;&gt;"",COUNTIF('Jalon + top _horaire passage'!A:A,AA1579),0)+IF(AB1579&lt;&gt;"",COUNTIF('Jalon + top _horaire passage'!A:A,AB1579),0)+IF(AD1579&lt;&gt;"",COUNTIF('Jalon + top _horaire passage'!A:A,AD1579),0)</f>
        <v>0</v>
      </c>
    </row>
    <row r="1580" spans="1:44" x14ac:dyDescent="0.3">
      <c r="A1580" s="77" t="s">
        <v>8046</v>
      </c>
      <c r="B1580" s="159" t="s">
        <v>12717</v>
      </c>
      <c r="C1580" s="78" t="s">
        <v>40</v>
      </c>
      <c r="D1580" s="77" t="s">
        <v>1284</v>
      </c>
      <c r="E1580" s="77" t="s">
        <v>8046</v>
      </c>
      <c r="F1580" s="77" t="s">
        <v>10315</v>
      </c>
      <c r="G1580" s="77" t="s">
        <v>732</v>
      </c>
      <c r="H1580" s="77" t="s">
        <v>44</v>
      </c>
      <c r="I1580" s="77" t="s">
        <v>39</v>
      </c>
      <c r="J1580" s="77" t="s">
        <v>19</v>
      </c>
      <c r="K1580" s="78" t="s">
        <v>18</v>
      </c>
      <c r="L1580" s="77" t="s">
        <v>98</v>
      </c>
      <c r="M1580" s="74" t="s">
        <v>12475</v>
      </c>
      <c r="N1580" s="74" t="s">
        <v>10986</v>
      </c>
      <c r="O1580" s="159"/>
      <c r="P1580" s="77" t="s">
        <v>8047</v>
      </c>
      <c r="Q1580" s="77" t="s">
        <v>30</v>
      </c>
      <c r="R1580" s="77" t="s">
        <v>8046</v>
      </c>
      <c r="S1580" s="77"/>
      <c r="T1580" s="77"/>
      <c r="U1580" s="77" t="s">
        <v>11452</v>
      </c>
      <c r="V1580" s="74" t="s">
        <v>97</v>
      </c>
      <c r="W1580" s="100"/>
      <c r="X1580" s="99"/>
      <c r="Y1580" s="99"/>
      <c r="Z1580" s="100"/>
      <c r="AA1580" s="99" t="s">
        <v>8051</v>
      </c>
      <c r="AB1580" s="99"/>
      <c r="AC1580" s="100" t="s">
        <v>8049</v>
      </c>
      <c r="AD1580" s="100" t="s">
        <v>8050</v>
      </c>
      <c r="AE1580" s="83"/>
      <c r="AF1580" s="54"/>
      <c r="AG1580" s="78" t="s">
        <v>10997</v>
      </c>
      <c r="AH1580" s="77" t="s">
        <v>20</v>
      </c>
      <c r="AI1580" s="77" t="s">
        <v>21</v>
      </c>
      <c r="AJ1580" s="77" t="s">
        <v>46</v>
      </c>
      <c r="AK1580" s="77" t="s">
        <v>47</v>
      </c>
      <c r="AL1580" s="77" t="s">
        <v>738</v>
      </c>
      <c r="AM1580" s="77" t="s">
        <v>25</v>
      </c>
      <c r="AN1580" s="77" t="s">
        <v>49</v>
      </c>
      <c r="AO1580" s="77" t="s">
        <v>50</v>
      </c>
      <c r="AP1580" s="77" t="s">
        <v>51</v>
      </c>
      <c r="AQ1580" s="77"/>
      <c r="AR1580" s="79">
        <f>COUNTIF('Jalon + top _horaire passage'!A:A,A1580)+IF(W1580&lt;&gt;"",COUNTIF('Jalon + top _horaire passage'!A:A,W1580),0)+IF(X1580&lt;&gt;"",COUNTIF('Jalon + top _horaire passage'!A:A,X1580),0)+IF(Y1580&lt;&gt;"",COUNTIF('Jalon + top _horaire passage'!A:A,Y1580),0)+IF(AA1580&lt;&gt;"",COUNTIF('Jalon + top _horaire passage'!A:A,AA1580),0)+IF(AB1580&lt;&gt;"",COUNTIF('Jalon + top _horaire passage'!A:A,AB1580),0)+IF(AD1580&lt;&gt;"",COUNTIF('Jalon + top _horaire passage'!A:A,AD1580),0)</f>
        <v>0</v>
      </c>
    </row>
    <row r="1581" spans="1:44" x14ac:dyDescent="0.3">
      <c r="A1581" s="77" t="s">
        <v>8052</v>
      </c>
      <c r="B1581" s="159" t="s">
        <v>12636</v>
      </c>
      <c r="C1581" s="78" t="s">
        <v>676</v>
      </c>
      <c r="D1581" s="77" t="s">
        <v>42</v>
      </c>
      <c r="E1581" s="77" t="s">
        <v>8052</v>
      </c>
      <c r="F1581" s="77" t="s">
        <v>4817</v>
      </c>
      <c r="G1581" s="77" t="s">
        <v>671</v>
      </c>
      <c r="H1581" s="77" t="s">
        <v>44</v>
      </c>
      <c r="I1581" s="77" t="s">
        <v>166</v>
      </c>
      <c r="J1581" s="77" t="s">
        <v>237</v>
      </c>
      <c r="K1581" s="78" t="s">
        <v>34</v>
      </c>
      <c r="L1581" s="77" t="s">
        <v>98</v>
      </c>
      <c r="M1581" s="74" t="s">
        <v>12475</v>
      </c>
      <c r="N1581" s="74" t="s">
        <v>13</v>
      </c>
      <c r="O1581" s="159"/>
      <c r="P1581" s="77" t="s">
        <v>8053</v>
      </c>
      <c r="Q1581" s="77" t="s">
        <v>30</v>
      </c>
      <c r="R1581" s="77" t="s">
        <v>8052</v>
      </c>
      <c r="S1581" s="77"/>
      <c r="T1581" s="77"/>
      <c r="U1581" s="77" t="s">
        <v>11748</v>
      </c>
      <c r="V1581" s="74" t="s">
        <v>97</v>
      </c>
      <c r="W1581" s="100"/>
      <c r="X1581" s="99"/>
      <c r="Y1581" s="99"/>
      <c r="Z1581" s="100"/>
      <c r="AA1581" s="99" t="s">
        <v>8056</v>
      </c>
      <c r="AB1581" s="99"/>
      <c r="AC1581" s="100" t="s">
        <v>8054</v>
      </c>
      <c r="AD1581" s="100" t="s">
        <v>8055</v>
      </c>
      <c r="AE1581" s="83"/>
      <c r="AF1581" s="54"/>
      <c r="AG1581" s="78" t="s">
        <v>10997</v>
      </c>
      <c r="AH1581" s="77" t="s">
        <v>354</v>
      </c>
      <c r="AI1581" s="77" t="s">
        <v>652</v>
      </c>
      <c r="AJ1581" s="77" t="s">
        <v>167</v>
      </c>
      <c r="AK1581" s="77" t="s">
        <v>677</v>
      </c>
      <c r="AL1581" s="77" t="s">
        <v>678</v>
      </c>
      <c r="AM1581" s="77" t="s">
        <v>170</v>
      </c>
      <c r="AN1581" s="77" t="s">
        <v>679</v>
      </c>
      <c r="AO1581" s="77" t="s">
        <v>680</v>
      </c>
      <c r="AP1581" s="77" t="s">
        <v>681</v>
      </c>
      <c r="AQ1581" s="77"/>
      <c r="AR1581" s="79">
        <f>COUNTIF('Jalon + top _horaire passage'!A:A,A1581)+IF(W1581&lt;&gt;"",COUNTIF('Jalon + top _horaire passage'!A:A,W1581),0)+IF(X1581&lt;&gt;"",COUNTIF('Jalon + top _horaire passage'!A:A,X1581),0)+IF(Y1581&lt;&gt;"",COUNTIF('Jalon + top _horaire passage'!A:A,Y1581),0)+IF(AA1581&lt;&gt;"",COUNTIF('Jalon + top _horaire passage'!A:A,AA1581),0)+IF(AB1581&lt;&gt;"",COUNTIF('Jalon + top _horaire passage'!A:A,AB1581),0)+IF(AD1581&lt;&gt;"",COUNTIF('Jalon + top _horaire passage'!A:A,AD1581),0)</f>
        <v>0</v>
      </c>
    </row>
    <row r="1582" spans="1:44" x14ac:dyDescent="0.3">
      <c r="A1582" s="77" t="s">
        <v>8057</v>
      </c>
      <c r="B1582" s="159" t="s">
        <v>12</v>
      </c>
      <c r="C1582" s="78" t="s">
        <v>40</v>
      </c>
      <c r="D1582" s="77" t="s">
        <v>362</v>
      </c>
      <c r="E1582" s="77" t="s">
        <v>8057</v>
      </c>
      <c r="F1582" s="77" t="s">
        <v>2228</v>
      </c>
      <c r="G1582" s="77" t="s">
        <v>639</v>
      </c>
      <c r="H1582" s="77" t="s">
        <v>44</v>
      </c>
      <c r="I1582" s="77" t="s">
        <v>39</v>
      </c>
      <c r="J1582" s="77" t="s">
        <v>19</v>
      </c>
      <c r="K1582" s="78" t="s">
        <v>18</v>
      </c>
      <c r="L1582" s="77" t="s">
        <v>98</v>
      </c>
      <c r="M1582" s="74" t="s">
        <v>12474</v>
      </c>
      <c r="N1582" s="74" t="s">
        <v>10986</v>
      </c>
      <c r="O1582" s="159"/>
      <c r="P1582" s="77" t="s">
        <v>8058</v>
      </c>
      <c r="Q1582" s="77" t="s">
        <v>30</v>
      </c>
      <c r="R1582" s="77" t="s">
        <v>8057</v>
      </c>
      <c r="S1582" s="77"/>
      <c r="T1582" s="77"/>
      <c r="U1582" s="77" t="s">
        <v>11453</v>
      </c>
      <c r="V1582" s="74" t="s">
        <v>97</v>
      </c>
      <c r="W1582" s="100"/>
      <c r="X1582" s="99"/>
      <c r="Y1582" s="99"/>
      <c r="Z1582" s="100"/>
      <c r="AA1582" s="99" t="s">
        <v>8062</v>
      </c>
      <c r="AB1582" s="99"/>
      <c r="AC1582" s="100" t="s">
        <v>8060</v>
      </c>
      <c r="AD1582" s="100" t="s">
        <v>8061</v>
      </c>
      <c r="AE1582" s="83"/>
      <c r="AF1582" s="54"/>
      <c r="AG1582" s="78" t="s">
        <v>10997</v>
      </c>
      <c r="AH1582" s="77" t="s">
        <v>20</v>
      </c>
      <c r="AI1582" s="77" t="s">
        <v>21</v>
      </c>
      <c r="AJ1582" s="77" t="s">
        <v>46</v>
      </c>
      <c r="AK1582" s="77" t="s">
        <v>47</v>
      </c>
      <c r="AL1582" s="77" t="s">
        <v>48</v>
      </c>
      <c r="AM1582" s="77" t="s">
        <v>25</v>
      </c>
      <c r="AN1582" s="77" t="s">
        <v>49</v>
      </c>
      <c r="AO1582" s="77" t="s">
        <v>50</v>
      </c>
      <c r="AP1582" s="77" t="s">
        <v>51</v>
      </c>
      <c r="AQ1582" s="77"/>
      <c r="AR1582" s="79">
        <f>COUNTIF('Jalon + top _horaire passage'!A:A,A1582)+IF(W1582&lt;&gt;"",COUNTIF('Jalon + top _horaire passage'!A:A,W1582),0)+IF(X1582&lt;&gt;"",COUNTIF('Jalon + top _horaire passage'!A:A,X1582),0)+IF(Y1582&lt;&gt;"",COUNTIF('Jalon + top _horaire passage'!A:A,Y1582),0)+IF(AA1582&lt;&gt;"",COUNTIF('Jalon + top _horaire passage'!A:A,AA1582),0)+IF(AB1582&lt;&gt;"",COUNTIF('Jalon + top _horaire passage'!A:A,AB1582),0)+IF(AD1582&lt;&gt;"",COUNTIF('Jalon + top _horaire passage'!A:A,AD1582),0)</f>
        <v>0</v>
      </c>
    </row>
    <row r="1583" spans="1:44" x14ac:dyDescent="0.3">
      <c r="A1583" s="77" t="s">
        <v>8063</v>
      </c>
      <c r="B1583" s="159" t="s">
        <v>12</v>
      </c>
      <c r="C1583" s="78" t="s">
        <v>40</v>
      </c>
      <c r="D1583" s="77" t="s">
        <v>362</v>
      </c>
      <c r="E1583" s="77" t="s">
        <v>8063</v>
      </c>
      <c r="F1583" s="77" t="s">
        <v>2228</v>
      </c>
      <c r="G1583" s="77" t="s">
        <v>639</v>
      </c>
      <c r="H1583" s="77" t="s">
        <v>44</v>
      </c>
      <c r="I1583" s="77" t="s">
        <v>39</v>
      </c>
      <c r="J1583" s="77" t="s">
        <v>19</v>
      </c>
      <c r="K1583" s="78" t="s">
        <v>18</v>
      </c>
      <c r="L1583" s="77" t="s">
        <v>98</v>
      </c>
      <c r="M1583" s="74" t="s">
        <v>12474</v>
      </c>
      <c r="N1583" s="74" t="s">
        <v>10986</v>
      </c>
      <c r="O1583" s="159"/>
      <c r="P1583" s="77" t="s">
        <v>8064</v>
      </c>
      <c r="Q1583" s="77" t="s">
        <v>30</v>
      </c>
      <c r="R1583" s="77" t="s">
        <v>8063</v>
      </c>
      <c r="S1583" s="77"/>
      <c r="T1583" s="77"/>
      <c r="U1583" s="77" t="s">
        <v>11454</v>
      </c>
      <c r="V1583" s="74" t="s">
        <v>97</v>
      </c>
      <c r="W1583" s="100"/>
      <c r="X1583" s="99"/>
      <c r="Y1583" s="99"/>
      <c r="Z1583" s="100"/>
      <c r="AA1583" s="99" t="s">
        <v>8067</v>
      </c>
      <c r="AB1583" s="99"/>
      <c r="AC1583" s="100" t="s">
        <v>8065</v>
      </c>
      <c r="AD1583" s="100" t="s">
        <v>8066</v>
      </c>
      <c r="AE1583" s="83"/>
      <c r="AF1583" s="54"/>
      <c r="AG1583" s="78" t="s">
        <v>10997</v>
      </c>
      <c r="AH1583" s="77" t="s">
        <v>20</v>
      </c>
      <c r="AI1583" s="77" t="s">
        <v>21</v>
      </c>
      <c r="AJ1583" s="77" t="s">
        <v>46</v>
      </c>
      <c r="AK1583" s="77" t="s">
        <v>47</v>
      </c>
      <c r="AL1583" s="77" t="s">
        <v>48</v>
      </c>
      <c r="AM1583" s="77" t="s">
        <v>25</v>
      </c>
      <c r="AN1583" s="77" t="s">
        <v>49</v>
      </c>
      <c r="AO1583" s="77" t="s">
        <v>50</v>
      </c>
      <c r="AP1583" s="77" t="s">
        <v>51</v>
      </c>
      <c r="AQ1583" s="77"/>
      <c r="AR1583" s="79">
        <f>COUNTIF('Jalon + top _horaire passage'!A:A,A1583)+IF(W1583&lt;&gt;"",COUNTIF('Jalon + top _horaire passage'!A:A,W1583),0)+IF(X1583&lt;&gt;"",COUNTIF('Jalon + top _horaire passage'!A:A,X1583),0)+IF(Y1583&lt;&gt;"",COUNTIF('Jalon + top _horaire passage'!A:A,Y1583),0)+IF(AA1583&lt;&gt;"",COUNTIF('Jalon + top _horaire passage'!A:A,AA1583),0)+IF(AB1583&lt;&gt;"",COUNTIF('Jalon + top _horaire passage'!A:A,AB1583),0)+IF(AD1583&lt;&gt;"",COUNTIF('Jalon + top _horaire passage'!A:A,AD1583),0)</f>
        <v>0</v>
      </c>
    </row>
    <row r="1584" spans="1:44" x14ac:dyDescent="0.3">
      <c r="A1584" s="77" t="s">
        <v>8068</v>
      </c>
      <c r="B1584" s="159" t="s">
        <v>12</v>
      </c>
      <c r="C1584" s="78" t="s">
        <v>40</v>
      </c>
      <c r="D1584" s="77" t="s">
        <v>362</v>
      </c>
      <c r="E1584" s="77" t="s">
        <v>8068</v>
      </c>
      <c r="F1584" s="77" t="s">
        <v>2228</v>
      </c>
      <c r="G1584" s="77" t="s">
        <v>639</v>
      </c>
      <c r="H1584" s="77" t="s">
        <v>44</v>
      </c>
      <c r="I1584" s="77" t="s">
        <v>39</v>
      </c>
      <c r="J1584" s="77" t="s">
        <v>19</v>
      </c>
      <c r="K1584" s="78" t="s">
        <v>18</v>
      </c>
      <c r="L1584" s="77" t="s">
        <v>98</v>
      </c>
      <c r="M1584" s="74" t="s">
        <v>12474</v>
      </c>
      <c r="N1584" s="74" t="s">
        <v>10986</v>
      </c>
      <c r="O1584" s="159"/>
      <c r="P1584" s="77" t="s">
        <v>8069</v>
      </c>
      <c r="Q1584" s="77" t="s">
        <v>30</v>
      </c>
      <c r="R1584" s="77" t="s">
        <v>8068</v>
      </c>
      <c r="S1584" s="77"/>
      <c r="T1584" s="77"/>
      <c r="U1584" s="77" t="s">
        <v>11455</v>
      </c>
      <c r="V1584" s="74" t="s">
        <v>97</v>
      </c>
      <c r="W1584" s="100"/>
      <c r="X1584" s="99"/>
      <c r="Y1584" s="99"/>
      <c r="Z1584" s="100"/>
      <c r="AA1584" s="99" t="s">
        <v>8072</v>
      </c>
      <c r="AB1584" s="99"/>
      <c r="AC1584" s="100" t="s">
        <v>8070</v>
      </c>
      <c r="AD1584" s="100" t="s">
        <v>8071</v>
      </c>
      <c r="AE1584" s="83"/>
      <c r="AF1584" s="54"/>
      <c r="AG1584" s="78" t="s">
        <v>10997</v>
      </c>
      <c r="AH1584" s="77" t="s">
        <v>20</v>
      </c>
      <c r="AI1584" s="77" t="s">
        <v>21</v>
      </c>
      <c r="AJ1584" s="77" t="s">
        <v>46</v>
      </c>
      <c r="AK1584" s="77" t="s">
        <v>47</v>
      </c>
      <c r="AL1584" s="77" t="s">
        <v>48</v>
      </c>
      <c r="AM1584" s="77" t="s">
        <v>25</v>
      </c>
      <c r="AN1584" s="77" t="s">
        <v>49</v>
      </c>
      <c r="AO1584" s="77" t="s">
        <v>50</v>
      </c>
      <c r="AP1584" s="77" t="s">
        <v>51</v>
      </c>
      <c r="AQ1584" s="77"/>
      <c r="AR1584" s="79">
        <f>COUNTIF('Jalon + top _horaire passage'!A:A,A1584)+IF(W1584&lt;&gt;"",COUNTIF('Jalon + top _horaire passage'!A:A,W1584),0)+IF(X1584&lt;&gt;"",COUNTIF('Jalon + top _horaire passage'!A:A,X1584),0)+IF(Y1584&lt;&gt;"",COUNTIF('Jalon + top _horaire passage'!A:A,Y1584),0)+IF(AA1584&lt;&gt;"",COUNTIF('Jalon + top _horaire passage'!A:A,AA1584),0)+IF(AB1584&lt;&gt;"",COUNTIF('Jalon + top _horaire passage'!A:A,AB1584),0)+IF(AD1584&lt;&gt;"",COUNTIF('Jalon + top _horaire passage'!A:A,AD1584),0)</f>
        <v>0</v>
      </c>
    </row>
    <row r="1585" spans="1:44" x14ac:dyDescent="0.3">
      <c r="A1585" s="77" t="s">
        <v>8073</v>
      </c>
      <c r="B1585" s="159" t="s">
        <v>12811</v>
      </c>
      <c r="C1585" s="78" t="s">
        <v>199</v>
      </c>
      <c r="D1585" s="77" t="s">
        <v>1284</v>
      </c>
      <c r="E1585" s="77" t="s">
        <v>8073</v>
      </c>
      <c r="F1585" s="77" t="s">
        <v>9850</v>
      </c>
      <c r="G1585" s="77" t="s">
        <v>2884</v>
      </c>
      <c r="H1585" s="77" t="s">
        <v>44</v>
      </c>
      <c r="I1585" s="77" t="s">
        <v>17</v>
      </c>
      <c r="J1585" s="77" t="s">
        <v>237</v>
      </c>
      <c r="K1585" s="78" t="s">
        <v>18</v>
      </c>
      <c r="L1585" s="77" t="s">
        <v>98</v>
      </c>
      <c r="M1585" s="74" t="s">
        <v>12473</v>
      </c>
      <c r="N1585" s="74" t="s">
        <v>10986</v>
      </c>
      <c r="O1585" s="159"/>
      <c r="P1585" s="77" t="s">
        <v>8074</v>
      </c>
      <c r="Q1585" s="77" t="s">
        <v>30</v>
      </c>
      <c r="R1585" s="77" t="s">
        <v>8073</v>
      </c>
      <c r="S1585" s="77"/>
      <c r="T1585" s="77"/>
      <c r="U1585" s="77" t="s">
        <v>11594</v>
      </c>
      <c r="V1585" s="74" t="s">
        <v>97</v>
      </c>
      <c r="W1585" s="100"/>
      <c r="X1585" s="99"/>
      <c r="Y1585" s="99"/>
      <c r="Z1585" s="100"/>
      <c r="AA1585" s="99" t="s">
        <v>8077</v>
      </c>
      <c r="AB1585" s="99"/>
      <c r="AC1585" s="100" t="s">
        <v>8075</v>
      </c>
      <c r="AD1585" s="100" t="s">
        <v>8076</v>
      </c>
      <c r="AE1585" s="83"/>
      <c r="AF1585" s="54"/>
      <c r="AG1585" s="78" t="s">
        <v>10997</v>
      </c>
      <c r="AH1585" s="77" t="s">
        <v>20</v>
      </c>
      <c r="AI1585" s="77" t="s">
        <v>21</v>
      </c>
      <c r="AJ1585" s="77" t="s">
        <v>22</v>
      </c>
      <c r="AK1585" s="77" t="s">
        <v>23</v>
      </c>
      <c r="AL1585" s="77" t="s">
        <v>1106</v>
      </c>
      <c r="AM1585" s="77" t="s">
        <v>25</v>
      </c>
      <c r="AN1585" s="77" t="s">
        <v>202</v>
      </c>
      <c r="AO1585" s="77" t="s">
        <v>1107</v>
      </c>
      <c r="AP1585" s="77" t="s">
        <v>1108</v>
      </c>
      <c r="AQ1585" s="77"/>
      <c r="AR1585" s="79">
        <f>COUNTIF('Jalon + top _horaire passage'!A:A,A1585)+IF(W1585&lt;&gt;"",COUNTIF('Jalon + top _horaire passage'!A:A,W1585),0)+IF(X1585&lt;&gt;"",COUNTIF('Jalon + top _horaire passage'!A:A,X1585),0)+IF(Y1585&lt;&gt;"",COUNTIF('Jalon + top _horaire passage'!A:A,Y1585),0)+IF(AA1585&lt;&gt;"",COUNTIF('Jalon + top _horaire passage'!A:A,AA1585),0)+IF(AB1585&lt;&gt;"",COUNTIF('Jalon + top _horaire passage'!A:A,AB1585),0)+IF(AD1585&lt;&gt;"",COUNTIF('Jalon + top _horaire passage'!A:A,AD1585),0)</f>
        <v>0</v>
      </c>
    </row>
    <row r="1586" spans="1:44" x14ac:dyDescent="0.3">
      <c r="A1586" s="77" t="s">
        <v>8078</v>
      </c>
      <c r="B1586" s="159" t="s">
        <v>12</v>
      </c>
      <c r="C1586" s="78" t="s">
        <v>40</v>
      </c>
      <c r="D1586" s="77" t="s">
        <v>362</v>
      </c>
      <c r="E1586" s="77" t="s">
        <v>8078</v>
      </c>
      <c r="F1586" s="77" t="s">
        <v>2228</v>
      </c>
      <c r="G1586" s="77" t="s">
        <v>639</v>
      </c>
      <c r="H1586" s="77" t="s">
        <v>44</v>
      </c>
      <c r="I1586" s="77" t="s">
        <v>39</v>
      </c>
      <c r="J1586" s="77" t="s">
        <v>19</v>
      </c>
      <c r="K1586" s="78" t="s">
        <v>18</v>
      </c>
      <c r="L1586" s="77" t="s">
        <v>98</v>
      </c>
      <c r="M1586" s="74" t="s">
        <v>12474</v>
      </c>
      <c r="N1586" s="74" t="s">
        <v>10986</v>
      </c>
      <c r="O1586" s="159"/>
      <c r="P1586" s="77" t="s">
        <v>8079</v>
      </c>
      <c r="Q1586" s="77" t="s">
        <v>30</v>
      </c>
      <c r="R1586" s="77" t="s">
        <v>8078</v>
      </c>
      <c r="S1586" s="77"/>
      <c r="T1586" s="77"/>
      <c r="U1586" s="77" t="s">
        <v>11456</v>
      </c>
      <c r="V1586" s="74" t="s">
        <v>97</v>
      </c>
      <c r="W1586" s="100"/>
      <c r="X1586" s="99"/>
      <c r="Y1586" s="99"/>
      <c r="Z1586" s="100"/>
      <c r="AA1586" s="99" t="s">
        <v>8082</v>
      </c>
      <c r="AB1586" s="99"/>
      <c r="AC1586" s="100" t="s">
        <v>8080</v>
      </c>
      <c r="AD1586" s="100" t="s">
        <v>8081</v>
      </c>
      <c r="AE1586" s="83"/>
      <c r="AF1586" s="54"/>
      <c r="AG1586" s="78" t="s">
        <v>10997</v>
      </c>
      <c r="AH1586" s="77" t="s">
        <v>20</v>
      </c>
      <c r="AI1586" s="77" t="s">
        <v>21</v>
      </c>
      <c r="AJ1586" s="77" t="s">
        <v>46</v>
      </c>
      <c r="AK1586" s="77" t="s">
        <v>47</v>
      </c>
      <c r="AL1586" s="77" t="s">
        <v>48</v>
      </c>
      <c r="AM1586" s="77" t="s">
        <v>25</v>
      </c>
      <c r="AN1586" s="77" t="s">
        <v>49</v>
      </c>
      <c r="AO1586" s="77" t="s">
        <v>50</v>
      </c>
      <c r="AP1586" s="77" t="s">
        <v>51</v>
      </c>
      <c r="AQ1586" s="77"/>
      <c r="AR1586" s="79">
        <f>COUNTIF('Jalon + top _horaire passage'!A:A,A1586)+IF(W1586&lt;&gt;"",COUNTIF('Jalon + top _horaire passage'!A:A,W1586),0)+IF(X1586&lt;&gt;"",COUNTIF('Jalon + top _horaire passage'!A:A,X1586),0)+IF(Y1586&lt;&gt;"",COUNTIF('Jalon + top _horaire passage'!A:A,Y1586),0)+IF(AA1586&lt;&gt;"",COUNTIF('Jalon + top _horaire passage'!A:A,AA1586),0)+IF(AB1586&lt;&gt;"",COUNTIF('Jalon + top _horaire passage'!A:A,AB1586),0)+IF(AD1586&lt;&gt;"",COUNTIF('Jalon + top _horaire passage'!A:A,AD1586),0)</f>
        <v>0</v>
      </c>
    </row>
    <row r="1587" spans="1:44" x14ac:dyDescent="0.3">
      <c r="A1587" s="77" t="s">
        <v>8083</v>
      </c>
      <c r="B1587" s="159" t="s">
        <v>12659</v>
      </c>
      <c r="C1587" s="78" t="s">
        <v>676</v>
      </c>
      <c r="D1587" s="77" t="s">
        <v>721</v>
      </c>
      <c r="E1587" s="77" t="s">
        <v>8083</v>
      </c>
      <c r="F1587" s="77" t="s">
        <v>12383</v>
      </c>
      <c r="G1587" s="77" t="s">
        <v>2655</v>
      </c>
      <c r="H1587" s="77" t="s">
        <v>44</v>
      </c>
      <c r="I1587" s="77" t="s">
        <v>166</v>
      </c>
      <c r="J1587" s="77" t="s">
        <v>237</v>
      </c>
      <c r="K1587" s="78" t="s">
        <v>18</v>
      </c>
      <c r="L1587" s="77" t="s">
        <v>98</v>
      </c>
      <c r="M1587" s="74" t="s">
        <v>12475</v>
      </c>
      <c r="N1587" s="74" t="s">
        <v>10986</v>
      </c>
      <c r="O1587" s="159"/>
      <c r="P1587" s="77"/>
      <c r="Q1587" s="77" t="s">
        <v>30</v>
      </c>
      <c r="R1587" s="77" t="s">
        <v>8083</v>
      </c>
      <c r="S1587" s="77"/>
      <c r="T1587" s="77"/>
      <c r="U1587" s="77" t="s">
        <v>11749</v>
      </c>
      <c r="V1587" s="74" t="s">
        <v>97</v>
      </c>
      <c r="W1587" s="100"/>
      <c r="X1587" s="99"/>
      <c r="Y1587" s="99"/>
      <c r="Z1587" s="100"/>
      <c r="AA1587" s="99" t="s">
        <v>8086</v>
      </c>
      <c r="AB1587" s="99"/>
      <c r="AC1587" s="100" t="s">
        <v>8084</v>
      </c>
      <c r="AD1587" s="100" t="s">
        <v>8085</v>
      </c>
      <c r="AE1587" s="83"/>
      <c r="AF1587" s="54"/>
      <c r="AG1587" s="78" t="s">
        <v>10997</v>
      </c>
      <c r="AH1587" s="77" t="s">
        <v>354</v>
      </c>
      <c r="AI1587" s="77" t="s">
        <v>1350</v>
      </c>
      <c r="AJ1587" s="77" t="s">
        <v>1351</v>
      </c>
      <c r="AK1587" s="77" t="s">
        <v>1352</v>
      </c>
      <c r="AL1587" s="77" t="s">
        <v>1353</v>
      </c>
      <c r="AM1587" s="77" t="s">
        <v>170</v>
      </c>
      <c r="AN1587" s="77" t="s">
        <v>679</v>
      </c>
      <c r="AO1587" s="77" t="s">
        <v>2660</v>
      </c>
      <c r="AP1587" s="77" t="s">
        <v>2661</v>
      </c>
      <c r="AQ1587" s="77"/>
      <c r="AR1587" s="79">
        <f>COUNTIF('Jalon + top _horaire passage'!A:A,A1587)+IF(W1587&lt;&gt;"",COUNTIF('Jalon + top _horaire passage'!A:A,W1587),0)+IF(X1587&lt;&gt;"",COUNTIF('Jalon + top _horaire passage'!A:A,X1587),0)+IF(Y1587&lt;&gt;"",COUNTIF('Jalon + top _horaire passage'!A:A,Y1587),0)+IF(AA1587&lt;&gt;"",COUNTIF('Jalon + top _horaire passage'!A:A,AA1587),0)+IF(AB1587&lt;&gt;"",COUNTIF('Jalon + top _horaire passage'!A:A,AB1587),0)+IF(AD1587&lt;&gt;"",COUNTIF('Jalon + top _horaire passage'!A:A,AD1587),0)</f>
        <v>0</v>
      </c>
    </row>
    <row r="1588" spans="1:44" x14ac:dyDescent="0.3">
      <c r="A1588" s="77" t="s">
        <v>8087</v>
      </c>
      <c r="B1588" s="159" t="s">
        <v>12785</v>
      </c>
      <c r="C1588" s="78" t="s">
        <v>40</v>
      </c>
      <c r="D1588" s="77" t="s">
        <v>42</v>
      </c>
      <c r="E1588" s="77" t="s">
        <v>8087</v>
      </c>
      <c r="F1588" s="77" t="s">
        <v>12338</v>
      </c>
      <c r="G1588" s="77" t="s">
        <v>631</v>
      </c>
      <c r="H1588" s="77" t="s">
        <v>44</v>
      </c>
      <c r="I1588" s="77" t="s">
        <v>39</v>
      </c>
      <c r="J1588" s="77" t="s">
        <v>19</v>
      </c>
      <c r="K1588" s="78" t="s">
        <v>34</v>
      </c>
      <c r="L1588" s="77" t="s">
        <v>98</v>
      </c>
      <c r="M1588" s="74" t="s">
        <v>12474</v>
      </c>
      <c r="N1588" s="74" t="s">
        <v>13</v>
      </c>
      <c r="O1588" s="159" t="s">
        <v>12470</v>
      </c>
      <c r="P1588" s="77" t="s">
        <v>8088</v>
      </c>
      <c r="Q1588" s="77" t="s">
        <v>30</v>
      </c>
      <c r="R1588" s="77" t="s">
        <v>8087</v>
      </c>
      <c r="S1588" s="77"/>
      <c r="T1588" s="77"/>
      <c r="U1588" s="77" t="s">
        <v>11457</v>
      </c>
      <c r="V1588" s="74" t="s">
        <v>97</v>
      </c>
      <c r="W1588" s="100"/>
      <c r="X1588" s="99"/>
      <c r="Y1588" s="99"/>
      <c r="Z1588" s="100"/>
      <c r="AA1588" s="99" t="s">
        <v>8091</v>
      </c>
      <c r="AB1588" s="99"/>
      <c r="AC1588" s="100" t="s">
        <v>8089</v>
      </c>
      <c r="AD1588" s="100" t="s">
        <v>8090</v>
      </c>
      <c r="AE1588" s="83"/>
      <c r="AF1588" s="54"/>
      <c r="AG1588" s="78" t="s">
        <v>10997</v>
      </c>
      <c r="AH1588" s="77" t="s">
        <v>20</v>
      </c>
      <c r="AI1588" s="77" t="s">
        <v>21</v>
      </c>
      <c r="AJ1588" s="77" t="s">
        <v>46</v>
      </c>
      <c r="AK1588" s="77" t="s">
        <v>47</v>
      </c>
      <c r="AL1588" s="77" t="s">
        <v>48</v>
      </c>
      <c r="AM1588" s="77" t="s">
        <v>25</v>
      </c>
      <c r="AN1588" s="77" t="s">
        <v>49</v>
      </c>
      <c r="AO1588" s="77" t="s">
        <v>50</v>
      </c>
      <c r="AP1588" s="77" t="s">
        <v>51</v>
      </c>
      <c r="AQ1588" s="77"/>
      <c r="AR1588" s="79">
        <f>COUNTIF('Jalon + top _horaire passage'!A:A,A1588)+IF(W1588&lt;&gt;"",COUNTIF('Jalon + top _horaire passage'!A:A,W1588),0)+IF(X1588&lt;&gt;"",COUNTIF('Jalon + top _horaire passage'!A:A,X1588),0)+IF(Y1588&lt;&gt;"",COUNTIF('Jalon + top _horaire passage'!A:A,Y1588),0)+IF(AA1588&lt;&gt;"",COUNTIF('Jalon + top _horaire passage'!A:A,AA1588),0)+IF(AB1588&lt;&gt;"",COUNTIF('Jalon + top _horaire passage'!A:A,AB1588),0)+IF(AD1588&lt;&gt;"",COUNTIF('Jalon + top _horaire passage'!A:A,AD1588),0)</f>
        <v>0</v>
      </c>
    </row>
    <row r="1589" spans="1:44" x14ac:dyDescent="0.3">
      <c r="A1589" s="77" t="s">
        <v>8092</v>
      </c>
      <c r="B1589" s="159" t="s">
        <v>12</v>
      </c>
      <c r="C1589" s="78" t="s">
        <v>40</v>
      </c>
      <c r="D1589" s="77" t="s">
        <v>362</v>
      </c>
      <c r="E1589" s="77" t="s">
        <v>8092</v>
      </c>
      <c r="F1589" s="77" t="s">
        <v>2228</v>
      </c>
      <c r="G1589" s="77" t="s">
        <v>639</v>
      </c>
      <c r="H1589" s="77" t="s">
        <v>44</v>
      </c>
      <c r="I1589" s="77" t="s">
        <v>39</v>
      </c>
      <c r="J1589" s="77" t="s">
        <v>237</v>
      </c>
      <c r="K1589" s="78" t="s">
        <v>18</v>
      </c>
      <c r="L1589" s="77" t="s">
        <v>98</v>
      </c>
      <c r="M1589" s="74" t="s">
        <v>12474</v>
      </c>
      <c r="N1589" s="74" t="s">
        <v>10986</v>
      </c>
      <c r="O1589" s="159"/>
      <c r="P1589" s="77" t="s">
        <v>8093</v>
      </c>
      <c r="Q1589" s="77" t="s">
        <v>30</v>
      </c>
      <c r="R1589" s="77" t="s">
        <v>8092</v>
      </c>
      <c r="S1589" s="77"/>
      <c r="T1589" s="77"/>
      <c r="U1589" s="77" t="s">
        <v>11458</v>
      </c>
      <c r="V1589" s="74" t="s">
        <v>97</v>
      </c>
      <c r="W1589" s="100"/>
      <c r="X1589" s="99"/>
      <c r="Y1589" s="99"/>
      <c r="Z1589" s="100"/>
      <c r="AA1589" s="99" t="s">
        <v>8096</v>
      </c>
      <c r="AB1589" s="99"/>
      <c r="AC1589" s="100" t="s">
        <v>8094</v>
      </c>
      <c r="AD1589" s="100" t="s">
        <v>8095</v>
      </c>
      <c r="AE1589" s="83"/>
      <c r="AF1589" s="54"/>
      <c r="AG1589" s="78" t="s">
        <v>10997</v>
      </c>
      <c r="AH1589" s="77" t="s">
        <v>20</v>
      </c>
      <c r="AI1589" s="77" t="s">
        <v>21</v>
      </c>
      <c r="AJ1589" s="77" t="s">
        <v>46</v>
      </c>
      <c r="AK1589" s="77" t="s">
        <v>47</v>
      </c>
      <c r="AL1589" s="77" t="s">
        <v>48</v>
      </c>
      <c r="AM1589" s="77" t="s">
        <v>25</v>
      </c>
      <c r="AN1589" s="77" t="s">
        <v>49</v>
      </c>
      <c r="AO1589" s="77" t="s">
        <v>50</v>
      </c>
      <c r="AP1589" s="77" t="s">
        <v>51</v>
      </c>
      <c r="AQ1589" s="77"/>
      <c r="AR1589" s="79">
        <f>COUNTIF('Jalon + top _horaire passage'!A:A,A1589)+IF(W1589&lt;&gt;"",COUNTIF('Jalon + top _horaire passage'!A:A,W1589),0)+IF(X1589&lt;&gt;"",COUNTIF('Jalon + top _horaire passage'!A:A,X1589),0)+IF(Y1589&lt;&gt;"",COUNTIF('Jalon + top _horaire passage'!A:A,Y1589),0)+IF(AA1589&lt;&gt;"",COUNTIF('Jalon + top _horaire passage'!A:A,AA1589),0)+IF(AB1589&lt;&gt;"",COUNTIF('Jalon + top _horaire passage'!A:A,AB1589),0)+IF(AD1589&lt;&gt;"",COUNTIF('Jalon + top _horaire passage'!A:A,AD1589),0)</f>
        <v>0</v>
      </c>
    </row>
    <row r="1590" spans="1:44" x14ac:dyDescent="0.3">
      <c r="A1590" s="77" t="s">
        <v>8097</v>
      </c>
      <c r="B1590" s="159" t="s">
        <v>12859</v>
      </c>
      <c r="C1590" s="78" t="s">
        <v>353</v>
      </c>
      <c r="D1590" s="77" t="s">
        <v>721</v>
      </c>
      <c r="E1590" s="77" t="s">
        <v>8097</v>
      </c>
      <c r="F1590" s="77" t="s">
        <v>12342</v>
      </c>
      <c r="G1590" s="77" t="s">
        <v>12343</v>
      </c>
      <c r="H1590" s="77" t="s">
        <v>44</v>
      </c>
      <c r="I1590" s="77" t="s">
        <v>166</v>
      </c>
      <c r="J1590" s="77" t="s">
        <v>19</v>
      </c>
      <c r="K1590" s="78" t="s">
        <v>18</v>
      </c>
      <c r="L1590" s="77" t="s">
        <v>98</v>
      </c>
      <c r="M1590" s="74" t="s">
        <v>12474</v>
      </c>
      <c r="N1590" s="74" t="s">
        <v>10986</v>
      </c>
      <c r="O1590" s="159"/>
      <c r="P1590" s="77"/>
      <c r="Q1590" s="77" t="s">
        <v>30</v>
      </c>
      <c r="R1590" s="77" t="s">
        <v>8097</v>
      </c>
      <c r="S1590" s="77"/>
      <c r="T1590" s="77"/>
      <c r="U1590" s="77" t="s">
        <v>11750</v>
      </c>
      <c r="V1590" s="74" t="s">
        <v>97</v>
      </c>
      <c r="W1590" s="100"/>
      <c r="X1590" s="99"/>
      <c r="Y1590" s="99"/>
      <c r="Z1590" s="100"/>
      <c r="AA1590" s="99" t="s">
        <v>8100</v>
      </c>
      <c r="AB1590" s="99"/>
      <c r="AC1590" s="100" t="s">
        <v>8098</v>
      </c>
      <c r="AD1590" s="100" t="s">
        <v>8099</v>
      </c>
      <c r="AE1590" s="83"/>
      <c r="AF1590" s="54"/>
      <c r="AG1590" s="78" t="s">
        <v>10997</v>
      </c>
      <c r="AH1590" s="77" t="s">
        <v>354</v>
      </c>
      <c r="AI1590" s="77" t="s">
        <v>355</v>
      </c>
      <c r="AJ1590" s="77" t="s">
        <v>356</v>
      </c>
      <c r="AK1590" s="77" t="s">
        <v>357</v>
      </c>
      <c r="AL1590" s="77" t="s">
        <v>358</v>
      </c>
      <c r="AM1590" s="77" t="s">
        <v>170</v>
      </c>
      <c r="AN1590" s="77" t="s">
        <v>359</v>
      </c>
      <c r="AO1590" s="77" t="s">
        <v>360</v>
      </c>
      <c r="AP1590" s="77" t="s">
        <v>360</v>
      </c>
      <c r="AQ1590" s="77"/>
      <c r="AR1590" s="79">
        <f>COUNTIF('Jalon + top _horaire passage'!A:A,A1590)+IF(W1590&lt;&gt;"",COUNTIF('Jalon + top _horaire passage'!A:A,W1590),0)+IF(X1590&lt;&gt;"",COUNTIF('Jalon + top _horaire passage'!A:A,X1590),0)+IF(Y1590&lt;&gt;"",COUNTIF('Jalon + top _horaire passage'!A:A,Y1590),0)+IF(AA1590&lt;&gt;"",COUNTIF('Jalon + top _horaire passage'!A:A,AA1590),0)+IF(AB1590&lt;&gt;"",COUNTIF('Jalon + top _horaire passage'!A:A,AB1590),0)+IF(AD1590&lt;&gt;"",COUNTIF('Jalon + top _horaire passage'!A:A,AD1590),0)</f>
        <v>0</v>
      </c>
    </row>
    <row r="1591" spans="1:44" x14ac:dyDescent="0.3">
      <c r="A1591" s="77" t="s">
        <v>8101</v>
      </c>
      <c r="B1591" s="159" t="s">
        <v>12858</v>
      </c>
      <c r="C1591" s="78" t="s">
        <v>353</v>
      </c>
      <c r="D1591" s="77" t="s">
        <v>721</v>
      </c>
      <c r="E1591" s="77" t="s">
        <v>8101</v>
      </c>
      <c r="F1591" s="77" t="s">
        <v>12342</v>
      </c>
      <c r="G1591" s="77" t="s">
        <v>12343</v>
      </c>
      <c r="H1591" s="77" t="s">
        <v>44</v>
      </c>
      <c r="I1591" s="77" t="s">
        <v>166</v>
      </c>
      <c r="J1591" s="77" t="s">
        <v>19</v>
      </c>
      <c r="K1591" s="78" t="s">
        <v>18</v>
      </c>
      <c r="L1591" s="77" t="s">
        <v>98</v>
      </c>
      <c r="M1591" s="74" t="s">
        <v>12474</v>
      </c>
      <c r="N1591" s="74" t="s">
        <v>10986</v>
      </c>
      <c r="O1591" s="159"/>
      <c r="P1591" s="77" t="s">
        <v>8102</v>
      </c>
      <c r="Q1591" s="77" t="s">
        <v>30</v>
      </c>
      <c r="R1591" s="77" t="s">
        <v>8101</v>
      </c>
      <c r="S1591" s="77"/>
      <c r="T1591" s="77"/>
      <c r="U1591" s="77" t="s">
        <v>11751</v>
      </c>
      <c r="V1591" s="74" t="s">
        <v>97</v>
      </c>
      <c r="W1591" s="100"/>
      <c r="X1591" s="99"/>
      <c r="Y1591" s="99"/>
      <c r="Z1591" s="100"/>
      <c r="AA1591" s="99" t="s">
        <v>8105</v>
      </c>
      <c r="AB1591" s="99"/>
      <c r="AC1591" s="100" t="s">
        <v>8103</v>
      </c>
      <c r="AD1591" s="100" t="s">
        <v>8104</v>
      </c>
      <c r="AE1591" s="83"/>
      <c r="AF1591" s="54"/>
      <c r="AG1591" s="78" t="s">
        <v>10997</v>
      </c>
      <c r="AH1591" s="77" t="s">
        <v>354</v>
      </c>
      <c r="AI1591" s="77" t="s">
        <v>355</v>
      </c>
      <c r="AJ1591" s="77" t="s">
        <v>356</v>
      </c>
      <c r="AK1591" s="77" t="s">
        <v>357</v>
      </c>
      <c r="AL1591" s="77" t="s">
        <v>358</v>
      </c>
      <c r="AM1591" s="77" t="s">
        <v>170</v>
      </c>
      <c r="AN1591" s="77" t="s">
        <v>359</v>
      </c>
      <c r="AO1591" s="77" t="s">
        <v>360</v>
      </c>
      <c r="AP1591" s="77" t="s">
        <v>360</v>
      </c>
      <c r="AQ1591" s="77"/>
      <c r="AR1591" s="79">
        <f>COUNTIF('Jalon + top _horaire passage'!A:A,A1591)+IF(W1591&lt;&gt;"",COUNTIF('Jalon + top _horaire passage'!A:A,W1591),0)+IF(X1591&lt;&gt;"",COUNTIF('Jalon + top _horaire passage'!A:A,X1591),0)+IF(Y1591&lt;&gt;"",COUNTIF('Jalon + top _horaire passage'!A:A,Y1591),0)+IF(AA1591&lt;&gt;"",COUNTIF('Jalon + top _horaire passage'!A:A,AA1591),0)+IF(AB1591&lt;&gt;"",COUNTIF('Jalon + top _horaire passage'!A:A,AB1591),0)+IF(AD1591&lt;&gt;"",COUNTIF('Jalon + top _horaire passage'!A:A,AD1591),0)</f>
        <v>0</v>
      </c>
    </row>
    <row r="1592" spans="1:44" x14ac:dyDescent="0.3">
      <c r="A1592" s="77" t="s">
        <v>8106</v>
      </c>
      <c r="B1592" s="169" t="s">
        <v>12598</v>
      </c>
      <c r="C1592" s="78" t="s">
        <v>651</v>
      </c>
      <c r="D1592" s="77" t="s">
        <v>42</v>
      </c>
      <c r="E1592" s="77" t="s">
        <v>8106</v>
      </c>
      <c r="F1592" s="77" t="s">
        <v>7619</v>
      </c>
      <c r="G1592" s="77" t="s">
        <v>12339</v>
      </c>
      <c r="H1592" s="77" t="s">
        <v>44</v>
      </c>
      <c r="I1592" s="77" t="s">
        <v>221</v>
      </c>
      <c r="J1592" s="77" t="s">
        <v>19</v>
      </c>
      <c r="K1592" s="78" t="s">
        <v>34</v>
      </c>
      <c r="L1592" s="77" t="s">
        <v>98</v>
      </c>
      <c r="M1592" s="74" t="s">
        <v>12475</v>
      </c>
      <c r="N1592" s="74" t="s">
        <v>12032</v>
      </c>
      <c r="O1592" s="159"/>
      <c r="P1592" s="77" t="s">
        <v>8107</v>
      </c>
      <c r="Q1592" s="77" t="s">
        <v>30</v>
      </c>
      <c r="R1592" s="77" t="s">
        <v>8106</v>
      </c>
      <c r="S1592" s="77"/>
      <c r="T1592" s="77"/>
      <c r="U1592" s="77" t="s">
        <v>11158</v>
      </c>
      <c r="V1592" s="74" t="s">
        <v>97</v>
      </c>
      <c r="W1592" s="100"/>
      <c r="X1592" s="99"/>
      <c r="Y1592" s="99"/>
      <c r="Z1592" s="100"/>
      <c r="AA1592" s="99" t="s">
        <v>8111</v>
      </c>
      <c r="AB1592" s="99"/>
      <c r="AC1592" s="100" t="s">
        <v>8109</v>
      </c>
      <c r="AD1592" s="100" t="s">
        <v>8110</v>
      </c>
      <c r="AE1592" s="83"/>
      <c r="AF1592" s="54"/>
      <c r="AG1592" s="78" t="s">
        <v>10997</v>
      </c>
      <c r="AH1592" s="77" t="s">
        <v>354</v>
      </c>
      <c r="AI1592" s="77" t="s">
        <v>652</v>
      </c>
      <c r="AJ1592" s="77" t="s">
        <v>653</v>
      </c>
      <c r="AK1592" s="77" t="s">
        <v>654</v>
      </c>
      <c r="AL1592" s="77" t="s">
        <v>655</v>
      </c>
      <c r="AM1592" s="77" t="s">
        <v>227</v>
      </c>
      <c r="AN1592" s="77" t="s">
        <v>656</v>
      </c>
      <c r="AO1592" s="77" t="s">
        <v>657</v>
      </c>
      <c r="AP1592" s="77" t="s">
        <v>658</v>
      </c>
      <c r="AQ1592" s="77"/>
      <c r="AR1592" s="79">
        <f>COUNTIF('Jalon + top _horaire passage'!A:A,A1592)+IF(W1592&lt;&gt;"",COUNTIF('Jalon + top _horaire passage'!A:A,W1592),0)+IF(X1592&lt;&gt;"",COUNTIF('Jalon + top _horaire passage'!A:A,X1592),0)+IF(Y1592&lt;&gt;"",COUNTIF('Jalon + top _horaire passage'!A:A,Y1592),0)+IF(AA1592&lt;&gt;"",COUNTIF('Jalon + top _horaire passage'!A:A,AA1592),0)+IF(AB1592&lt;&gt;"",COUNTIF('Jalon + top _horaire passage'!A:A,AB1592),0)+IF(AD1592&lt;&gt;"",COUNTIF('Jalon + top _horaire passage'!A:A,AD1592),0)</f>
        <v>0</v>
      </c>
    </row>
    <row r="1593" spans="1:44" x14ac:dyDescent="0.3">
      <c r="A1593" s="77" t="s">
        <v>8112</v>
      </c>
      <c r="B1593" s="159" t="s">
        <v>12</v>
      </c>
      <c r="C1593" s="78" t="s">
        <v>40</v>
      </c>
      <c r="D1593" s="77" t="s">
        <v>42</v>
      </c>
      <c r="E1593" s="77" t="s">
        <v>8112</v>
      </c>
      <c r="F1593" s="77" t="s">
        <v>2228</v>
      </c>
      <c r="G1593" s="77" t="s">
        <v>639</v>
      </c>
      <c r="H1593" s="77" t="s">
        <v>44</v>
      </c>
      <c r="I1593" s="77" t="s">
        <v>39</v>
      </c>
      <c r="J1593" s="77" t="s">
        <v>19</v>
      </c>
      <c r="K1593" s="78" t="s">
        <v>34</v>
      </c>
      <c r="L1593" s="77" t="s">
        <v>98</v>
      </c>
      <c r="M1593" s="74" t="s">
        <v>12474</v>
      </c>
      <c r="N1593" s="74" t="s">
        <v>12032</v>
      </c>
      <c r="O1593" s="159"/>
      <c r="P1593" s="77" t="s">
        <v>8113</v>
      </c>
      <c r="Q1593" s="77" t="s">
        <v>30</v>
      </c>
      <c r="R1593" s="77" t="s">
        <v>8112</v>
      </c>
      <c r="S1593" s="77"/>
      <c r="T1593" s="77"/>
      <c r="U1593" s="77" t="s">
        <v>11459</v>
      </c>
      <c r="V1593" s="74" t="s">
        <v>97</v>
      </c>
      <c r="W1593" s="100"/>
      <c r="X1593" s="99"/>
      <c r="Y1593" s="99"/>
      <c r="Z1593" s="100"/>
      <c r="AA1593" s="99" t="s">
        <v>8117</v>
      </c>
      <c r="AB1593" s="99"/>
      <c r="AC1593" s="100" t="s">
        <v>8115</v>
      </c>
      <c r="AD1593" s="100" t="s">
        <v>8116</v>
      </c>
      <c r="AE1593" s="83"/>
      <c r="AF1593" s="54"/>
      <c r="AG1593" s="78" t="s">
        <v>10997</v>
      </c>
      <c r="AH1593" s="77" t="s">
        <v>20</v>
      </c>
      <c r="AI1593" s="77" t="s">
        <v>21</v>
      </c>
      <c r="AJ1593" s="77" t="s">
        <v>46</v>
      </c>
      <c r="AK1593" s="77" t="s">
        <v>47</v>
      </c>
      <c r="AL1593" s="77" t="s">
        <v>48</v>
      </c>
      <c r="AM1593" s="77" t="s">
        <v>25</v>
      </c>
      <c r="AN1593" s="77" t="s">
        <v>49</v>
      </c>
      <c r="AO1593" s="77" t="s">
        <v>50</v>
      </c>
      <c r="AP1593" s="77" t="s">
        <v>51</v>
      </c>
      <c r="AQ1593" s="77"/>
      <c r="AR1593" s="79">
        <f>COUNTIF('Jalon + top _horaire passage'!A:A,A1593)+IF(W1593&lt;&gt;"",COUNTIF('Jalon + top _horaire passage'!A:A,W1593),0)+IF(X1593&lt;&gt;"",COUNTIF('Jalon + top _horaire passage'!A:A,X1593),0)+IF(Y1593&lt;&gt;"",COUNTIF('Jalon + top _horaire passage'!A:A,Y1593),0)+IF(AA1593&lt;&gt;"",COUNTIF('Jalon + top _horaire passage'!A:A,AA1593),0)+IF(AB1593&lt;&gt;"",COUNTIF('Jalon + top _horaire passage'!A:A,AB1593),0)+IF(AD1593&lt;&gt;"",COUNTIF('Jalon + top _horaire passage'!A:A,AD1593),0)</f>
        <v>0</v>
      </c>
    </row>
    <row r="1594" spans="1:44" x14ac:dyDescent="0.3">
      <c r="A1594" s="77" t="s">
        <v>8119</v>
      </c>
      <c r="B1594" s="159" t="s">
        <v>8120</v>
      </c>
      <c r="C1594" s="78" t="s">
        <v>651</v>
      </c>
      <c r="D1594" s="77" t="s">
        <v>42</v>
      </c>
      <c r="E1594" s="77" t="s">
        <v>8118</v>
      </c>
      <c r="F1594" s="77" t="s">
        <v>7619</v>
      </c>
      <c r="G1594" s="77" t="s">
        <v>12339</v>
      </c>
      <c r="H1594" s="77" t="s">
        <v>44</v>
      </c>
      <c r="I1594" s="77" t="s">
        <v>221</v>
      </c>
      <c r="J1594" s="77" t="s">
        <v>237</v>
      </c>
      <c r="K1594" s="78" t="s">
        <v>34</v>
      </c>
      <c r="L1594" s="77" t="s">
        <v>98</v>
      </c>
      <c r="M1594" s="74" t="s">
        <v>12475</v>
      </c>
      <c r="N1594" s="74" t="s">
        <v>13</v>
      </c>
      <c r="O1594" s="159"/>
      <c r="P1594" s="77" t="s">
        <v>1394</v>
      </c>
      <c r="Q1594" s="77" t="s">
        <v>30</v>
      </c>
      <c r="R1594" s="77" t="s">
        <v>8119</v>
      </c>
      <c r="S1594" s="77"/>
      <c r="T1594" s="77"/>
      <c r="U1594" s="77" t="s">
        <v>11159</v>
      </c>
      <c r="V1594" s="74" t="s">
        <v>97</v>
      </c>
      <c r="W1594" s="100"/>
      <c r="X1594" s="99"/>
      <c r="Y1594" s="99"/>
      <c r="Z1594" s="100"/>
      <c r="AA1594" s="99" t="s">
        <v>8123</v>
      </c>
      <c r="AB1594" s="99"/>
      <c r="AC1594" s="100" t="s">
        <v>8121</v>
      </c>
      <c r="AD1594" s="100" t="s">
        <v>8122</v>
      </c>
      <c r="AE1594" s="83"/>
      <c r="AF1594" s="54"/>
      <c r="AG1594" s="78" t="s">
        <v>10997</v>
      </c>
      <c r="AH1594" s="77" t="s">
        <v>354</v>
      </c>
      <c r="AI1594" s="77" t="s">
        <v>652</v>
      </c>
      <c r="AJ1594" s="77" t="s">
        <v>653</v>
      </c>
      <c r="AK1594" s="77" t="s">
        <v>654</v>
      </c>
      <c r="AL1594" s="77" t="s">
        <v>655</v>
      </c>
      <c r="AM1594" s="77" t="s">
        <v>227</v>
      </c>
      <c r="AN1594" s="77" t="s">
        <v>656</v>
      </c>
      <c r="AO1594" s="77" t="s">
        <v>657</v>
      </c>
      <c r="AP1594" s="77" t="s">
        <v>658</v>
      </c>
      <c r="AQ1594" s="77"/>
      <c r="AR1594" s="79">
        <f>COUNTIF('Jalon + top _horaire passage'!A:A,A1594)+IF(W1594&lt;&gt;"",COUNTIF('Jalon + top _horaire passage'!A:A,W1594),0)+IF(X1594&lt;&gt;"",COUNTIF('Jalon + top _horaire passage'!A:A,X1594),0)+IF(Y1594&lt;&gt;"",COUNTIF('Jalon + top _horaire passage'!A:A,Y1594),0)+IF(AA1594&lt;&gt;"",COUNTIF('Jalon + top _horaire passage'!A:A,AA1594),0)+IF(AB1594&lt;&gt;"",COUNTIF('Jalon + top _horaire passage'!A:A,AB1594),0)+IF(AD1594&lt;&gt;"",COUNTIF('Jalon + top _horaire passage'!A:A,AD1594),0)</f>
        <v>0</v>
      </c>
    </row>
    <row r="1595" spans="1:44" x14ac:dyDescent="0.3">
      <c r="A1595" s="77" t="s">
        <v>8124</v>
      </c>
      <c r="B1595" s="159" t="s">
        <v>12782</v>
      </c>
      <c r="C1595" s="78" t="s">
        <v>40</v>
      </c>
      <c r="D1595" s="77" t="s">
        <v>629</v>
      </c>
      <c r="E1595" s="77" t="s">
        <v>8124</v>
      </c>
      <c r="F1595" s="77" t="s">
        <v>12338</v>
      </c>
      <c r="G1595" s="77" t="s">
        <v>631</v>
      </c>
      <c r="H1595" s="77" t="s">
        <v>44</v>
      </c>
      <c r="I1595" s="77" t="s">
        <v>39</v>
      </c>
      <c r="J1595" s="77" t="s">
        <v>237</v>
      </c>
      <c r="K1595" s="78" t="s">
        <v>18</v>
      </c>
      <c r="L1595" s="77" t="s">
        <v>98</v>
      </c>
      <c r="M1595" s="74" t="s">
        <v>12474</v>
      </c>
      <c r="N1595" s="74" t="s">
        <v>10986</v>
      </c>
      <c r="O1595" s="159" t="s">
        <v>12470</v>
      </c>
      <c r="P1595" s="77" t="s">
        <v>8125</v>
      </c>
      <c r="Q1595" s="77" t="s">
        <v>30</v>
      </c>
      <c r="R1595" s="77" t="s">
        <v>8124</v>
      </c>
      <c r="S1595" s="77"/>
      <c r="T1595" s="77"/>
      <c r="U1595" s="77" t="s">
        <v>11460</v>
      </c>
      <c r="V1595" s="74" t="s">
        <v>97</v>
      </c>
      <c r="W1595" s="100"/>
      <c r="X1595" s="99"/>
      <c r="Y1595" s="99"/>
      <c r="Z1595" s="100"/>
      <c r="AA1595" s="99" t="s">
        <v>8128</v>
      </c>
      <c r="AB1595" s="99"/>
      <c r="AC1595" s="100" t="s">
        <v>8126</v>
      </c>
      <c r="AD1595" s="100" t="s">
        <v>8127</v>
      </c>
      <c r="AE1595" s="83"/>
      <c r="AF1595" s="54"/>
      <c r="AG1595" s="78" t="s">
        <v>10997</v>
      </c>
      <c r="AH1595" s="77" t="s">
        <v>20</v>
      </c>
      <c r="AI1595" s="77" t="s">
        <v>21</v>
      </c>
      <c r="AJ1595" s="77" t="s">
        <v>46</v>
      </c>
      <c r="AK1595" s="77" t="s">
        <v>47</v>
      </c>
      <c r="AL1595" s="77" t="s">
        <v>48</v>
      </c>
      <c r="AM1595" s="77" t="s">
        <v>25</v>
      </c>
      <c r="AN1595" s="77" t="s">
        <v>49</v>
      </c>
      <c r="AO1595" s="77" t="s">
        <v>50</v>
      </c>
      <c r="AP1595" s="77" t="s">
        <v>51</v>
      </c>
      <c r="AQ1595" s="77"/>
      <c r="AR1595" s="79">
        <f>COUNTIF('Jalon + top _horaire passage'!A:A,A1595)+IF(W1595&lt;&gt;"",COUNTIF('Jalon + top _horaire passage'!A:A,W1595),0)+IF(X1595&lt;&gt;"",COUNTIF('Jalon + top _horaire passage'!A:A,X1595),0)+IF(Y1595&lt;&gt;"",COUNTIF('Jalon + top _horaire passage'!A:A,Y1595),0)+IF(AA1595&lt;&gt;"",COUNTIF('Jalon + top _horaire passage'!A:A,AA1595),0)+IF(AB1595&lt;&gt;"",COUNTIF('Jalon + top _horaire passage'!A:A,AB1595),0)+IF(AD1595&lt;&gt;"",COUNTIF('Jalon + top _horaire passage'!A:A,AD1595),0)</f>
        <v>0</v>
      </c>
    </row>
    <row r="1596" spans="1:44" x14ac:dyDescent="0.3">
      <c r="A1596" s="77" t="s">
        <v>8129</v>
      </c>
      <c r="B1596" s="186" t="s">
        <v>12783</v>
      </c>
      <c r="C1596" s="78" t="s">
        <v>40</v>
      </c>
      <c r="D1596" s="77" t="s">
        <v>629</v>
      </c>
      <c r="E1596" s="77" t="s">
        <v>8129</v>
      </c>
      <c r="F1596" s="77" t="s">
        <v>12338</v>
      </c>
      <c r="G1596" s="77" t="s">
        <v>631</v>
      </c>
      <c r="H1596" s="77" t="s">
        <v>44</v>
      </c>
      <c r="I1596" s="77" t="s">
        <v>39</v>
      </c>
      <c r="J1596" s="77" t="s">
        <v>237</v>
      </c>
      <c r="K1596" s="78" t="s">
        <v>18</v>
      </c>
      <c r="L1596" s="77" t="s">
        <v>98</v>
      </c>
      <c r="M1596" s="74" t="s">
        <v>12474</v>
      </c>
      <c r="N1596" s="74" t="s">
        <v>10986</v>
      </c>
      <c r="O1596" s="159"/>
      <c r="P1596" s="77"/>
      <c r="Q1596" s="77" t="s">
        <v>30</v>
      </c>
      <c r="R1596" s="77" t="s">
        <v>8129</v>
      </c>
      <c r="S1596" s="77"/>
      <c r="T1596" s="77"/>
      <c r="U1596" s="77" t="s">
        <v>11461</v>
      </c>
      <c r="V1596" s="74" t="s">
        <v>97</v>
      </c>
      <c r="W1596" s="100"/>
      <c r="X1596" s="99"/>
      <c r="Y1596" s="99"/>
      <c r="Z1596" s="100"/>
      <c r="AA1596" s="99" t="s">
        <v>8132</v>
      </c>
      <c r="AB1596" s="99"/>
      <c r="AC1596" s="100" t="s">
        <v>8130</v>
      </c>
      <c r="AD1596" s="100" t="s">
        <v>8131</v>
      </c>
      <c r="AE1596" s="83"/>
      <c r="AF1596" s="54"/>
      <c r="AG1596" s="78" t="s">
        <v>10997</v>
      </c>
      <c r="AH1596" s="77" t="s">
        <v>20</v>
      </c>
      <c r="AI1596" s="77" t="s">
        <v>21</v>
      </c>
      <c r="AJ1596" s="77" t="s">
        <v>46</v>
      </c>
      <c r="AK1596" s="77" t="s">
        <v>47</v>
      </c>
      <c r="AL1596" s="77" t="s">
        <v>48</v>
      </c>
      <c r="AM1596" s="77" t="s">
        <v>25</v>
      </c>
      <c r="AN1596" s="77" t="s">
        <v>49</v>
      </c>
      <c r="AO1596" s="77" t="s">
        <v>50</v>
      </c>
      <c r="AP1596" s="77" t="s">
        <v>51</v>
      </c>
      <c r="AQ1596" s="77"/>
      <c r="AR1596" s="79">
        <f>COUNTIF('Jalon + top _horaire passage'!A:A,A1596)+IF(W1596&lt;&gt;"",COUNTIF('Jalon + top _horaire passage'!A:A,W1596),0)+IF(X1596&lt;&gt;"",COUNTIF('Jalon + top _horaire passage'!A:A,X1596),0)+IF(Y1596&lt;&gt;"",COUNTIF('Jalon + top _horaire passage'!A:A,Y1596),0)+IF(AA1596&lt;&gt;"",COUNTIF('Jalon + top _horaire passage'!A:A,AA1596),0)+IF(AB1596&lt;&gt;"",COUNTIF('Jalon + top _horaire passage'!A:A,AB1596),0)+IF(AD1596&lt;&gt;"",COUNTIF('Jalon + top _horaire passage'!A:A,AD1596),0)</f>
        <v>0</v>
      </c>
    </row>
    <row r="1597" spans="1:44" x14ac:dyDescent="0.3">
      <c r="A1597" s="77" t="s">
        <v>8133</v>
      </c>
      <c r="B1597" s="159" t="s">
        <v>12879</v>
      </c>
      <c r="C1597" s="78" t="s">
        <v>40</v>
      </c>
      <c r="D1597" s="77" t="s">
        <v>1284</v>
      </c>
      <c r="E1597" s="77" t="s">
        <v>8133</v>
      </c>
      <c r="F1597" s="77" t="s">
        <v>1574</v>
      </c>
      <c r="G1597" s="77" t="s">
        <v>1574</v>
      </c>
      <c r="H1597" s="77" t="s">
        <v>44</v>
      </c>
      <c r="I1597" s="77" t="s">
        <v>39</v>
      </c>
      <c r="J1597" s="77" t="s">
        <v>237</v>
      </c>
      <c r="K1597" s="78" t="s">
        <v>18</v>
      </c>
      <c r="L1597" s="77" t="s">
        <v>98</v>
      </c>
      <c r="M1597" s="74" t="s">
        <v>12473</v>
      </c>
      <c r="N1597" s="74" t="s">
        <v>10986</v>
      </c>
      <c r="O1597" s="159"/>
      <c r="P1597" s="77" t="s">
        <v>8134</v>
      </c>
      <c r="Q1597" s="77" t="s">
        <v>30</v>
      </c>
      <c r="R1597" s="77" t="s">
        <v>8133</v>
      </c>
      <c r="S1597" s="77"/>
      <c r="T1597" s="77"/>
      <c r="U1597" s="77" t="s">
        <v>11462</v>
      </c>
      <c r="V1597" s="74" t="s">
        <v>97</v>
      </c>
      <c r="W1597" s="100"/>
      <c r="X1597" s="99"/>
      <c r="Y1597" s="99"/>
      <c r="Z1597" s="100"/>
      <c r="AA1597" s="99" t="s">
        <v>8137</v>
      </c>
      <c r="AB1597" s="99"/>
      <c r="AC1597" s="100" t="s">
        <v>8135</v>
      </c>
      <c r="AD1597" s="100" t="s">
        <v>8136</v>
      </c>
      <c r="AE1597" s="83"/>
      <c r="AF1597" s="54"/>
      <c r="AG1597" s="78" t="s">
        <v>10997</v>
      </c>
      <c r="AH1597" s="77" t="s">
        <v>20</v>
      </c>
      <c r="AI1597" s="77" t="s">
        <v>21</v>
      </c>
      <c r="AJ1597" s="77" t="s">
        <v>46</v>
      </c>
      <c r="AK1597" s="77" t="s">
        <v>1580</v>
      </c>
      <c r="AL1597" s="77" t="s">
        <v>1581</v>
      </c>
      <c r="AM1597" s="77" t="s">
        <v>25</v>
      </c>
      <c r="AN1597" s="77" t="s">
        <v>49</v>
      </c>
      <c r="AO1597" s="77" t="s">
        <v>1582</v>
      </c>
      <c r="AP1597" s="77" t="s">
        <v>1583</v>
      </c>
      <c r="AQ1597" s="77"/>
      <c r="AR1597" s="79">
        <f>COUNTIF('Jalon + top _horaire passage'!A:A,A1597)+IF(W1597&lt;&gt;"",COUNTIF('Jalon + top _horaire passage'!A:A,W1597),0)+IF(X1597&lt;&gt;"",COUNTIF('Jalon + top _horaire passage'!A:A,X1597),0)+IF(Y1597&lt;&gt;"",COUNTIF('Jalon + top _horaire passage'!A:A,Y1597),0)+IF(AA1597&lt;&gt;"",COUNTIF('Jalon + top _horaire passage'!A:A,AA1597),0)+IF(AB1597&lt;&gt;"",COUNTIF('Jalon + top _horaire passage'!A:A,AB1597),0)+IF(AD1597&lt;&gt;"",COUNTIF('Jalon + top _horaire passage'!A:A,AD1597),0)</f>
        <v>0</v>
      </c>
    </row>
    <row r="1598" spans="1:44" x14ac:dyDescent="0.3">
      <c r="A1598" s="77" t="s">
        <v>8138</v>
      </c>
      <c r="B1598" s="159" t="s">
        <v>12724</v>
      </c>
      <c r="C1598" s="78" t="s">
        <v>40</v>
      </c>
      <c r="D1598" s="77" t="s">
        <v>42</v>
      </c>
      <c r="E1598" s="77" t="s">
        <v>8138</v>
      </c>
      <c r="F1598" s="77" t="s">
        <v>1866</v>
      </c>
      <c r="G1598" s="77" t="s">
        <v>1865</v>
      </c>
      <c r="H1598" s="77" t="s">
        <v>44</v>
      </c>
      <c r="I1598" s="77" t="s">
        <v>39</v>
      </c>
      <c r="J1598" s="77" t="s">
        <v>237</v>
      </c>
      <c r="K1598" s="78" t="s">
        <v>34</v>
      </c>
      <c r="L1598" s="77" t="s">
        <v>98</v>
      </c>
      <c r="M1598" s="74" t="s">
        <v>12473</v>
      </c>
      <c r="N1598" s="74" t="s">
        <v>13</v>
      </c>
      <c r="O1598" s="159"/>
      <c r="P1598" s="77" t="s">
        <v>8139</v>
      </c>
      <c r="Q1598" s="77" t="s">
        <v>30</v>
      </c>
      <c r="R1598" s="77" t="s">
        <v>8138</v>
      </c>
      <c r="S1598" s="77"/>
      <c r="T1598" s="77"/>
      <c r="U1598" s="77" t="s">
        <v>11463</v>
      </c>
      <c r="V1598" s="74" t="s">
        <v>97</v>
      </c>
      <c r="W1598" s="100"/>
      <c r="X1598" s="99"/>
      <c r="Y1598" s="99"/>
      <c r="Z1598" s="100"/>
      <c r="AA1598" s="99" t="s">
        <v>8142</v>
      </c>
      <c r="AB1598" s="99"/>
      <c r="AC1598" s="100" t="s">
        <v>8140</v>
      </c>
      <c r="AD1598" s="100" t="s">
        <v>8141</v>
      </c>
      <c r="AE1598" s="83"/>
      <c r="AF1598" s="54"/>
      <c r="AG1598" s="78" t="s">
        <v>10997</v>
      </c>
      <c r="AH1598" s="77" t="s">
        <v>20</v>
      </c>
      <c r="AI1598" s="77" t="s">
        <v>21</v>
      </c>
      <c r="AJ1598" s="77" t="s">
        <v>46</v>
      </c>
      <c r="AK1598" s="77" t="s">
        <v>47</v>
      </c>
      <c r="AL1598" s="77" t="s">
        <v>738</v>
      </c>
      <c r="AM1598" s="77" t="s">
        <v>25</v>
      </c>
      <c r="AN1598" s="77" t="s">
        <v>49</v>
      </c>
      <c r="AO1598" s="77" t="s">
        <v>1869</v>
      </c>
      <c r="AP1598" s="77" t="s">
        <v>1870</v>
      </c>
      <c r="AQ1598" s="77"/>
      <c r="AR1598" s="79">
        <f>COUNTIF('Jalon + top _horaire passage'!A:A,A1598)+IF(W1598&lt;&gt;"",COUNTIF('Jalon + top _horaire passage'!A:A,W1598),0)+IF(X1598&lt;&gt;"",COUNTIF('Jalon + top _horaire passage'!A:A,X1598),0)+IF(Y1598&lt;&gt;"",COUNTIF('Jalon + top _horaire passage'!A:A,Y1598),0)+IF(AA1598&lt;&gt;"",COUNTIF('Jalon + top _horaire passage'!A:A,AA1598),0)+IF(AB1598&lt;&gt;"",COUNTIF('Jalon + top _horaire passage'!A:A,AB1598),0)+IF(AD1598&lt;&gt;"",COUNTIF('Jalon + top _horaire passage'!A:A,AD1598),0)</f>
        <v>0</v>
      </c>
    </row>
    <row r="1599" spans="1:44" x14ac:dyDescent="0.3">
      <c r="A1599" s="77" t="s">
        <v>8143</v>
      </c>
      <c r="B1599" s="159" t="s">
        <v>12725</v>
      </c>
      <c r="C1599" s="78" t="s">
        <v>40</v>
      </c>
      <c r="D1599" s="77" t="s">
        <v>1284</v>
      </c>
      <c r="E1599" s="77" t="s">
        <v>8143</v>
      </c>
      <c r="F1599" s="77" t="s">
        <v>1866</v>
      </c>
      <c r="G1599" s="77" t="s">
        <v>1865</v>
      </c>
      <c r="H1599" s="77" t="s">
        <v>44</v>
      </c>
      <c r="I1599" s="77" t="s">
        <v>39</v>
      </c>
      <c r="J1599" s="77" t="s">
        <v>19</v>
      </c>
      <c r="K1599" s="78" t="s">
        <v>18</v>
      </c>
      <c r="L1599" s="77" t="s">
        <v>98</v>
      </c>
      <c r="M1599" s="74" t="s">
        <v>12473</v>
      </c>
      <c r="N1599" s="74" t="s">
        <v>10986</v>
      </c>
      <c r="O1599" s="159"/>
      <c r="P1599" s="77" t="s">
        <v>8144</v>
      </c>
      <c r="Q1599" s="77" t="s">
        <v>30</v>
      </c>
      <c r="R1599" s="77" t="s">
        <v>8143</v>
      </c>
      <c r="S1599" s="77"/>
      <c r="T1599" s="77"/>
      <c r="U1599" s="77" t="s">
        <v>11464</v>
      </c>
      <c r="V1599" s="74" t="s">
        <v>97</v>
      </c>
      <c r="W1599" s="100"/>
      <c r="X1599" s="99"/>
      <c r="Y1599" s="99"/>
      <c r="Z1599" s="100"/>
      <c r="AA1599" s="99" t="s">
        <v>8147</v>
      </c>
      <c r="AB1599" s="99"/>
      <c r="AC1599" s="100" t="s">
        <v>8145</v>
      </c>
      <c r="AD1599" s="100" t="s">
        <v>8146</v>
      </c>
      <c r="AE1599" s="83"/>
      <c r="AF1599" s="54"/>
      <c r="AG1599" s="78" t="s">
        <v>10997</v>
      </c>
      <c r="AH1599" s="77" t="s">
        <v>20</v>
      </c>
      <c r="AI1599" s="77" t="s">
        <v>21</v>
      </c>
      <c r="AJ1599" s="77" t="s">
        <v>46</v>
      </c>
      <c r="AK1599" s="77" t="s">
        <v>47</v>
      </c>
      <c r="AL1599" s="77" t="s">
        <v>738</v>
      </c>
      <c r="AM1599" s="77" t="s">
        <v>25</v>
      </c>
      <c r="AN1599" s="77" t="s">
        <v>49</v>
      </c>
      <c r="AO1599" s="77" t="s">
        <v>1869</v>
      </c>
      <c r="AP1599" s="77" t="s">
        <v>1870</v>
      </c>
      <c r="AQ1599" s="77"/>
      <c r="AR1599" s="79">
        <f>COUNTIF('Jalon + top _horaire passage'!A:A,A1599)+IF(W1599&lt;&gt;"",COUNTIF('Jalon + top _horaire passage'!A:A,W1599),0)+IF(X1599&lt;&gt;"",COUNTIF('Jalon + top _horaire passage'!A:A,X1599),0)+IF(Y1599&lt;&gt;"",COUNTIF('Jalon + top _horaire passage'!A:A,Y1599),0)+IF(AA1599&lt;&gt;"",COUNTIF('Jalon + top _horaire passage'!A:A,AA1599),0)+IF(AB1599&lt;&gt;"",COUNTIF('Jalon + top _horaire passage'!A:A,AB1599),0)+IF(AD1599&lt;&gt;"",COUNTIF('Jalon + top _horaire passage'!A:A,AD1599),0)</f>
        <v>0</v>
      </c>
    </row>
    <row r="1600" spans="1:44" x14ac:dyDescent="0.3">
      <c r="A1600" s="77" t="s">
        <v>8148</v>
      </c>
      <c r="B1600" s="186" t="s">
        <v>12784</v>
      </c>
      <c r="C1600" s="78" t="s">
        <v>40</v>
      </c>
      <c r="D1600" s="77" t="s">
        <v>629</v>
      </c>
      <c r="E1600" s="77" t="s">
        <v>8148</v>
      </c>
      <c r="F1600" s="77" t="s">
        <v>12338</v>
      </c>
      <c r="G1600" s="77" t="s">
        <v>631</v>
      </c>
      <c r="H1600" s="77" t="s">
        <v>44</v>
      </c>
      <c r="I1600" s="77" t="s">
        <v>39</v>
      </c>
      <c r="J1600" s="77" t="s">
        <v>237</v>
      </c>
      <c r="K1600" s="78" t="s">
        <v>18</v>
      </c>
      <c r="L1600" s="77" t="s">
        <v>98</v>
      </c>
      <c r="M1600" s="74" t="s">
        <v>12474</v>
      </c>
      <c r="N1600" s="74" t="s">
        <v>10986</v>
      </c>
      <c r="O1600" s="159"/>
      <c r="P1600" s="77"/>
      <c r="Q1600" s="77" t="s">
        <v>30</v>
      </c>
      <c r="R1600" s="77" t="s">
        <v>8148</v>
      </c>
      <c r="S1600" s="77"/>
      <c r="T1600" s="77"/>
      <c r="U1600" s="77" t="s">
        <v>11465</v>
      </c>
      <c r="V1600" s="74" t="s">
        <v>97</v>
      </c>
      <c r="W1600" s="100"/>
      <c r="X1600" s="99"/>
      <c r="Y1600" s="99"/>
      <c r="Z1600" s="100"/>
      <c r="AA1600" s="99" t="s">
        <v>8151</v>
      </c>
      <c r="AB1600" s="99"/>
      <c r="AC1600" s="100" t="s">
        <v>8149</v>
      </c>
      <c r="AD1600" s="100" t="s">
        <v>8150</v>
      </c>
      <c r="AE1600" s="83"/>
      <c r="AF1600" s="54"/>
      <c r="AG1600" s="78" t="s">
        <v>10997</v>
      </c>
      <c r="AH1600" s="77" t="s">
        <v>20</v>
      </c>
      <c r="AI1600" s="77" t="s">
        <v>21</v>
      </c>
      <c r="AJ1600" s="77" t="s">
        <v>46</v>
      </c>
      <c r="AK1600" s="77" t="s">
        <v>47</v>
      </c>
      <c r="AL1600" s="77" t="s">
        <v>48</v>
      </c>
      <c r="AM1600" s="77" t="s">
        <v>25</v>
      </c>
      <c r="AN1600" s="77" t="s">
        <v>49</v>
      </c>
      <c r="AO1600" s="77" t="s">
        <v>50</v>
      </c>
      <c r="AP1600" s="77" t="s">
        <v>51</v>
      </c>
      <c r="AQ1600" s="77"/>
      <c r="AR1600" s="79">
        <f>COUNTIF('Jalon + top _horaire passage'!A:A,A1600)+IF(W1600&lt;&gt;"",COUNTIF('Jalon + top _horaire passage'!A:A,W1600),0)+IF(X1600&lt;&gt;"",COUNTIF('Jalon + top _horaire passage'!A:A,X1600),0)+IF(Y1600&lt;&gt;"",COUNTIF('Jalon + top _horaire passage'!A:A,Y1600),0)+IF(AA1600&lt;&gt;"",COUNTIF('Jalon + top _horaire passage'!A:A,AA1600),0)+IF(AB1600&lt;&gt;"",COUNTIF('Jalon + top _horaire passage'!A:A,AB1600),0)+IF(AD1600&lt;&gt;"",COUNTIF('Jalon + top _horaire passage'!A:A,AD1600),0)</f>
        <v>0</v>
      </c>
    </row>
    <row r="1601" spans="1:44" x14ac:dyDescent="0.3">
      <c r="A1601" s="77" t="s">
        <v>8152</v>
      </c>
      <c r="B1601" s="169" t="s">
        <v>12597</v>
      </c>
      <c r="C1601" s="78" t="s">
        <v>651</v>
      </c>
      <c r="D1601" s="77" t="s">
        <v>42</v>
      </c>
      <c r="E1601" s="77" t="s">
        <v>8152</v>
      </c>
      <c r="F1601" s="77" t="s">
        <v>7619</v>
      </c>
      <c r="G1601" s="77" t="s">
        <v>12339</v>
      </c>
      <c r="H1601" s="77" t="s">
        <v>44</v>
      </c>
      <c r="I1601" s="77" t="s">
        <v>221</v>
      </c>
      <c r="J1601" s="77" t="s">
        <v>19</v>
      </c>
      <c r="K1601" s="78" t="s">
        <v>34</v>
      </c>
      <c r="L1601" s="77" t="s">
        <v>98</v>
      </c>
      <c r="M1601" s="74" t="s">
        <v>12475</v>
      </c>
      <c r="N1601" s="74" t="s">
        <v>12032</v>
      </c>
      <c r="O1601" s="159"/>
      <c r="P1601" s="77" t="s">
        <v>4503</v>
      </c>
      <c r="Q1601" s="77" t="s">
        <v>30</v>
      </c>
      <c r="R1601" s="77" t="s">
        <v>8152</v>
      </c>
      <c r="S1601" s="77"/>
      <c r="T1601" s="77"/>
      <c r="U1601" s="77" t="s">
        <v>11160</v>
      </c>
      <c r="V1601" s="74" t="s">
        <v>97</v>
      </c>
      <c r="W1601" s="100"/>
      <c r="X1601" s="99"/>
      <c r="Y1601" s="99"/>
      <c r="Z1601" s="100"/>
      <c r="AA1601" s="99" t="s">
        <v>8156</v>
      </c>
      <c r="AB1601" s="99"/>
      <c r="AC1601" s="100" t="s">
        <v>8154</v>
      </c>
      <c r="AD1601" s="100" t="s">
        <v>8155</v>
      </c>
      <c r="AE1601" s="83"/>
      <c r="AF1601" s="54"/>
      <c r="AG1601" s="78" t="s">
        <v>10997</v>
      </c>
      <c r="AH1601" s="77" t="s">
        <v>354</v>
      </c>
      <c r="AI1601" s="77" t="s">
        <v>652</v>
      </c>
      <c r="AJ1601" s="77" t="s">
        <v>653</v>
      </c>
      <c r="AK1601" s="77" t="s">
        <v>654</v>
      </c>
      <c r="AL1601" s="77" t="s">
        <v>655</v>
      </c>
      <c r="AM1601" s="77" t="s">
        <v>227</v>
      </c>
      <c r="AN1601" s="77" t="s">
        <v>656</v>
      </c>
      <c r="AO1601" s="77" t="s">
        <v>657</v>
      </c>
      <c r="AP1601" s="77" t="s">
        <v>658</v>
      </c>
      <c r="AQ1601" s="77"/>
      <c r="AR1601" s="79">
        <f>COUNTIF('Jalon + top _horaire passage'!A:A,A1601)+IF(W1601&lt;&gt;"",COUNTIF('Jalon + top _horaire passage'!A:A,W1601),0)+IF(X1601&lt;&gt;"",COUNTIF('Jalon + top _horaire passage'!A:A,X1601),0)+IF(Y1601&lt;&gt;"",COUNTIF('Jalon + top _horaire passage'!A:A,Y1601),0)+IF(AA1601&lt;&gt;"",COUNTIF('Jalon + top _horaire passage'!A:A,AA1601),0)+IF(AB1601&lt;&gt;"",COUNTIF('Jalon + top _horaire passage'!A:A,AB1601),0)+IF(AD1601&lt;&gt;"",COUNTIF('Jalon + top _horaire passage'!A:A,AD1601),0)</f>
        <v>0</v>
      </c>
    </row>
    <row r="1602" spans="1:44" x14ac:dyDescent="0.3">
      <c r="A1602" s="77" t="s">
        <v>8158</v>
      </c>
      <c r="B1602" s="159" t="s">
        <v>8159</v>
      </c>
      <c r="C1602" s="78" t="s">
        <v>651</v>
      </c>
      <c r="D1602" s="77" t="s">
        <v>42</v>
      </c>
      <c r="E1602" s="77" t="s">
        <v>8157</v>
      </c>
      <c r="F1602" s="77" t="s">
        <v>7619</v>
      </c>
      <c r="G1602" s="77" t="s">
        <v>12339</v>
      </c>
      <c r="H1602" s="77" t="s">
        <v>44</v>
      </c>
      <c r="I1602" s="77" t="s">
        <v>221</v>
      </c>
      <c r="J1602" s="77" t="s">
        <v>237</v>
      </c>
      <c r="K1602" s="78" t="s">
        <v>34</v>
      </c>
      <c r="L1602" s="77" t="s">
        <v>98</v>
      </c>
      <c r="M1602" s="74" t="s">
        <v>12475</v>
      </c>
      <c r="N1602" s="74" t="s">
        <v>13</v>
      </c>
      <c r="O1602" s="159"/>
      <c r="P1602" s="77" t="s">
        <v>4602</v>
      </c>
      <c r="Q1602" s="77" t="s">
        <v>30</v>
      </c>
      <c r="R1602" s="77" t="s">
        <v>8158</v>
      </c>
      <c r="S1602" s="77"/>
      <c r="T1602" s="77"/>
      <c r="U1602" s="77" t="s">
        <v>11161</v>
      </c>
      <c r="V1602" s="74" t="s">
        <v>97</v>
      </c>
      <c r="W1602" s="100"/>
      <c r="X1602" s="99"/>
      <c r="Y1602" s="99"/>
      <c r="Z1602" s="100"/>
      <c r="AA1602" s="99" t="s">
        <v>8162</v>
      </c>
      <c r="AB1602" s="99"/>
      <c r="AC1602" s="100" t="s">
        <v>8160</v>
      </c>
      <c r="AD1602" s="100" t="s">
        <v>8161</v>
      </c>
      <c r="AE1602" s="83"/>
      <c r="AF1602" s="54"/>
      <c r="AG1602" s="78" t="s">
        <v>10997</v>
      </c>
      <c r="AH1602" s="77" t="s">
        <v>354</v>
      </c>
      <c r="AI1602" s="77" t="s">
        <v>652</v>
      </c>
      <c r="AJ1602" s="77" t="s">
        <v>653</v>
      </c>
      <c r="AK1602" s="77" t="s">
        <v>654</v>
      </c>
      <c r="AL1602" s="77" t="s">
        <v>655</v>
      </c>
      <c r="AM1602" s="77" t="s">
        <v>227</v>
      </c>
      <c r="AN1602" s="77" t="s">
        <v>656</v>
      </c>
      <c r="AO1602" s="77" t="s">
        <v>657</v>
      </c>
      <c r="AP1602" s="77" t="s">
        <v>658</v>
      </c>
      <c r="AQ1602" s="77"/>
      <c r="AR1602" s="79">
        <f>COUNTIF('Jalon + top _horaire passage'!A:A,A1602)+IF(W1602&lt;&gt;"",COUNTIF('Jalon + top _horaire passage'!A:A,W1602),0)+IF(X1602&lt;&gt;"",COUNTIF('Jalon + top _horaire passage'!A:A,X1602),0)+IF(Y1602&lt;&gt;"",COUNTIF('Jalon + top _horaire passage'!A:A,Y1602),0)+IF(AA1602&lt;&gt;"",COUNTIF('Jalon + top _horaire passage'!A:A,AA1602),0)+IF(AB1602&lt;&gt;"",COUNTIF('Jalon + top _horaire passage'!A:A,AB1602),0)+IF(AD1602&lt;&gt;"",COUNTIF('Jalon + top _horaire passage'!A:A,AD1602),0)</f>
        <v>0</v>
      </c>
    </row>
    <row r="1603" spans="1:44" x14ac:dyDescent="0.3">
      <c r="A1603" s="77" t="s">
        <v>8163</v>
      </c>
      <c r="B1603" s="191" t="s">
        <v>12833</v>
      </c>
      <c r="C1603" s="78" t="s">
        <v>40</v>
      </c>
      <c r="D1603" s="77" t="s">
        <v>5355</v>
      </c>
      <c r="E1603" s="77" t="s">
        <v>8163</v>
      </c>
      <c r="F1603" s="77" t="s">
        <v>12358</v>
      </c>
      <c r="G1603" s="77" t="s">
        <v>1702</v>
      </c>
      <c r="H1603" s="77" t="s">
        <v>44</v>
      </c>
      <c r="I1603" s="77" t="s">
        <v>39</v>
      </c>
      <c r="J1603" s="77" t="s">
        <v>19</v>
      </c>
      <c r="K1603" s="78" t="s">
        <v>18</v>
      </c>
      <c r="L1603" s="77" t="s">
        <v>98</v>
      </c>
      <c r="M1603" s="74" t="s">
        <v>12474</v>
      </c>
      <c r="N1603" s="74" t="s">
        <v>10986</v>
      </c>
      <c r="O1603" s="159"/>
      <c r="P1603" s="77" t="s">
        <v>8164</v>
      </c>
      <c r="Q1603" s="77" t="s">
        <v>30</v>
      </c>
      <c r="R1603" s="77" t="s">
        <v>8163</v>
      </c>
      <c r="S1603" s="77"/>
      <c r="T1603" s="77"/>
      <c r="U1603" s="77" t="s">
        <v>11466</v>
      </c>
      <c r="V1603" s="74" t="s">
        <v>97</v>
      </c>
      <c r="W1603" s="100"/>
      <c r="X1603" s="99"/>
      <c r="Y1603" s="99"/>
      <c r="Z1603" s="100"/>
      <c r="AA1603" s="99" t="s">
        <v>8168</v>
      </c>
      <c r="AB1603" s="99"/>
      <c r="AC1603" s="100" t="s">
        <v>8166</v>
      </c>
      <c r="AD1603" s="100" t="s">
        <v>8167</v>
      </c>
      <c r="AE1603" s="83"/>
      <c r="AF1603" s="54"/>
      <c r="AG1603" s="78" t="s">
        <v>10997</v>
      </c>
      <c r="AH1603" s="77" t="s">
        <v>20</v>
      </c>
      <c r="AI1603" s="77" t="s">
        <v>21</v>
      </c>
      <c r="AJ1603" s="77" t="s">
        <v>46</v>
      </c>
      <c r="AK1603" s="77" t="s">
        <v>1005</v>
      </c>
      <c r="AL1603" s="77" t="s">
        <v>1006</v>
      </c>
      <c r="AM1603" s="77" t="s">
        <v>25</v>
      </c>
      <c r="AN1603" s="77" t="s">
        <v>49</v>
      </c>
      <c r="AO1603" s="77" t="s">
        <v>50</v>
      </c>
      <c r="AP1603" s="77" t="s">
        <v>51</v>
      </c>
      <c r="AQ1603" s="77"/>
      <c r="AR1603" s="79">
        <f>COUNTIF('Jalon + top _horaire passage'!A:A,A1603)+IF(W1603&lt;&gt;"",COUNTIF('Jalon + top _horaire passage'!A:A,W1603),0)+IF(X1603&lt;&gt;"",COUNTIF('Jalon + top _horaire passage'!A:A,X1603),0)+IF(Y1603&lt;&gt;"",COUNTIF('Jalon + top _horaire passage'!A:A,Y1603),0)+IF(AA1603&lt;&gt;"",COUNTIF('Jalon + top _horaire passage'!A:A,AA1603),0)+IF(AB1603&lt;&gt;"",COUNTIF('Jalon + top _horaire passage'!A:A,AB1603),0)+IF(AD1603&lt;&gt;"",COUNTIF('Jalon + top _horaire passage'!A:A,AD1603),0)</f>
        <v>0</v>
      </c>
    </row>
    <row r="1604" spans="1:44" x14ac:dyDescent="0.3">
      <c r="A1604" s="77" t="s">
        <v>8169</v>
      </c>
      <c r="B1604" s="159" t="s">
        <v>12834</v>
      </c>
      <c r="C1604" s="78" t="s">
        <v>40</v>
      </c>
      <c r="D1604" s="77" t="s">
        <v>5355</v>
      </c>
      <c r="E1604" s="77" t="s">
        <v>8169</v>
      </c>
      <c r="F1604" s="77" t="s">
        <v>12358</v>
      </c>
      <c r="G1604" s="77" t="s">
        <v>1702</v>
      </c>
      <c r="H1604" s="77" t="s">
        <v>44</v>
      </c>
      <c r="I1604" s="77" t="s">
        <v>39</v>
      </c>
      <c r="J1604" s="77" t="s">
        <v>19</v>
      </c>
      <c r="K1604" s="78" t="s">
        <v>18</v>
      </c>
      <c r="L1604" s="77" t="s">
        <v>98</v>
      </c>
      <c r="M1604" s="74" t="s">
        <v>12474</v>
      </c>
      <c r="N1604" s="74" t="s">
        <v>10986</v>
      </c>
      <c r="O1604" s="159"/>
      <c r="P1604" s="77" t="s">
        <v>8170</v>
      </c>
      <c r="Q1604" s="77" t="s">
        <v>30</v>
      </c>
      <c r="R1604" s="77" t="s">
        <v>8169</v>
      </c>
      <c r="S1604" s="77"/>
      <c r="T1604" s="77"/>
      <c r="U1604" s="77" t="s">
        <v>11467</v>
      </c>
      <c r="V1604" s="74" t="s">
        <v>97</v>
      </c>
      <c r="W1604" s="100"/>
      <c r="X1604" s="99"/>
      <c r="Y1604" s="99"/>
      <c r="Z1604" s="100"/>
      <c r="AA1604" s="99" t="s">
        <v>8174</v>
      </c>
      <c r="AB1604" s="99"/>
      <c r="AC1604" s="100" t="s">
        <v>8172</v>
      </c>
      <c r="AD1604" s="100" t="s">
        <v>8173</v>
      </c>
      <c r="AE1604" s="83"/>
      <c r="AF1604" s="54"/>
      <c r="AG1604" s="78" t="s">
        <v>10997</v>
      </c>
      <c r="AH1604" s="77" t="s">
        <v>20</v>
      </c>
      <c r="AI1604" s="77" t="s">
        <v>21</v>
      </c>
      <c r="AJ1604" s="77" t="s">
        <v>46</v>
      </c>
      <c r="AK1604" s="77" t="s">
        <v>1005</v>
      </c>
      <c r="AL1604" s="77" t="s">
        <v>1006</v>
      </c>
      <c r="AM1604" s="77" t="s">
        <v>25</v>
      </c>
      <c r="AN1604" s="77" t="s">
        <v>49</v>
      </c>
      <c r="AO1604" s="77" t="s">
        <v>50</v>
      </c>
      <c r="AP1604" s="77" t="s">
        <v>51</v>
      </c>
      <c r="AQ1604" s="77"/>
      <c r="AR1604" s="79">
        <f>COUNTIF('Jalon + top _horaire passage'!A:A,A1604)+IF(W1604&lt;&gt;"",COUNTIF('Jalon + top _horaire passage'!A:A,W1604),0)+IF(X1604&lt;&gt;"",COUNTIF('Jalon + top _horaire passage'!A:A,X1604),0)+IF(Y1604&lt;&gt;"",COUNTIF('Jalon + top _horaire passage'!A:A,Y1604),0)+IF(AA1604&lt;&gt;"",COUNTIF('Jalon + top _horaire passage'!A:A,AA1604),0)+IF(AB1604&lt;&gt;"",COUNTIF('Jalon + top _horaire passage'!A:A,AB1604),0)+IF(AD1604&lt;&gt;"",COUNTIF('Jalon + top _horaire passage'!A:A,AD1604),0)</f>
        <v>0</v>
      </c>
    </row>
    <row r="1605" spans="1:44" x14ac:dyDescent="0.3">
      <c r="A1605" s="77" t="s">
        <v>8175</v>
      </c>
      <c r="B1605" s="159" t="s">
        <v>12830</v>
      </c>
      <c r="C1605" s="78" t="s">
        <v>40</v>
      </c>
      <c r="D1605" s="77" t="s">
        <v>5355</v>
      </c>
      <c r="E1605" s="77" t="s">
        <v>8175</v>
      </c>
      <c r="F1605" s="77" t="s">
        <v>12358</v>
      </c>
      <c r="G1605" s="77" t="s">
        <v>1702</v>
      </c>
      <c r="H1605" s="77" t="s">
        <v>44</v>
      </c>
      <c r="I1605" s="77" t="s">
        <v>39</v>
      </c>
      <c r="J1605" s="77" t="s">
        <v>237</v>
      </c>
      <c r="K1605" s="78" t="s">
        <v>18</v>
      </c>
      <c r="L1605" s="77" t="s">
        <v>98</v>
      </c>
      <c r="M1605" s="74" t="s">
        <v>12474</v>
      </c>
      <c r="N1605" s="74" t="s">
        <v>10986</v>
      </c>
      <c r="O1605" s="159"/>
      <c r="P1605" s="77"/>
      <c r="Q1605" s="77" t="s">
        <v>30</v>
      </c>
      <c r="R1605" s="77" t="s">
        <v>8175</v>
      </c>
      <c r="S1605" s="77"/>
      <c r="T1605" s="77"/>
      <c r="U1605" s="77" t="s">
        <v>11468</v>
      </c>
      <c r="V1605" s="74" t="s">
        <v>97</v>
      </c>
      <c r="W1605" s="100"/>
      <c r="X1605" s="99"/>
      <c r="Y1605" s="99"/>
      <c r="Z1605" s="100"/>
      <c r="AA1605" s="99" t="s">
        <v>8178</v>
      </c>
      <c r="AB1605" s="99"/>
      <c r="AC1605" s="100" t="s">
        <v>8176</v>
      </c>
      <c r="AD1605" s="100" t="s">
        <v>8177</v>
      </c>
      <c r="AE1605" s="83"/>
      <c r="AF1605" s="54"/>
      <c r="AG1605" s="78" t="s">
        <v>10997</v>
      </c>
      <c r="AH1605" s="77" t="s">
        <v>20</v>
      </c>
      <c r="AI1605" s="77" t="s">
        <v>21</v>
      </c>
      <c r="AJ1605" s="77" t="s">
        <v>46</v>
      </c>
      <c r="AK1605" s="77" t="s">
        <v>1005</v>
      </c>
      <c r="AL1605" s="77" t="s">
        <v>1006</v>
      </c>
      <c r="AM1605" s="77" t="s">
        <v>25</v>
      </c>
      <c r="AN1605" s="77" t="s">
        <v>49</v>
      </c>
      <c r="AO1605" s="77" t="s">
        <v>50</v>
      </c>
      <c r="AP1605" s="77" t="s">
        <v>51</v>
      </c>
      <c r="AQ1605" s="77"/>
      <c r="AR1605" s="79">
        <f>COUNTIF('Jalon + top _horaire passage'!A:A,A1605)+IF(W1605&lt;&gt;"",COUNTIF('Jalon + top _horaire passage'!A:A,W1605),0)+IF(X1605&lt;&gt;"",COUNTIF('Jalon + top _horaire passage'!A:A,X1605),0)+IF(Y1605&lt;&gt;"",COUNTIF('Jalon + top _horaire passage'!A:A,Y1605),0)+IF(AA1605&lt;&gt;"",COUNTIF('Jalon + top _horaire passage'!A:A,AA1605),0)+IF(AB1605&lt;&gt;"",COUNTIF('Jalon + top _horaire passage'!A:A,AB1605),0)+IF(AD1605&lt;&gt;"",COUNTIF('Jalon + top _horaire passage'!A:A,AD1605),0)</f>
        <v>0</v>
      </c>
    </row>
    <row r="1606" spans="1:44" ht="15.6" x14ac:dyDescent="0.3">
      <c r="A1606" s="77" t="s">
        <v>8179</v>
      </c>
      <c r="B1606" s="165" t="s">
        <v>12835</v>
      </c>
      <c r="C1606" s="78" t="s">
        <v>40</v>
      </c>
      <c r="D1606" s="77" t="s">
        <v>5355</v>
      </c>
      <c r="E1606" s="77" t="s">
        <v>8179</v>
      </c>
      <c r="F1606" s="77" t="s">
        <v>12358</v>
      </c>
      <c r="G1606" s="77" t="s">
        <v>1702</v>
      </c>
      <c r="H1606" s="77" t="s">
        <v>44</v>
      </c>
      <c r="I1606" s="77" t="s">
        <v>39</v>
      </c>
      <c r="J1606" s="77" t="s">
        <v>237</v>
      </c>
      <c r="K1606" s="78" t="s">
        <v>18</v>
      </c>
      <c r="L1606" s="77" t="s">
        <v>98</v>
      </c>
      <c r="M1606" s="74" t="s">
        <v>12474</v>
      </c>
      <c r="N1606" s="74" t="s">
        <v>10986</v>
      </c>
      <c r="O1606" s="159"/>
      <c r="P1606" s="77"/>
      <c r="Q1606" s="77" t="s">
        <v>30</v>
      </c>
      <c r="R1606" s="77" t="s">
        <v>8179</v>
      </c>
      <c r="S1606" s="77"/>
      <c r="T1606" s="77"/>
      <c r="U1606" s="77" t="s">
        <v>11469</v>
      </c>
      <c r="V1606" s="74" t="s">
        <v>97</v>
      </c>
      <c r="W1606" s="100"/>
      <c r="X1606" s="99"/>
      <c r="Y1606" s="99"/>
      <c r="Z1606" s="100"/>
      <c r="AA1606" s="99" t="s">
        <v>8182</v>
      </c>
      <c r="AB1606" s="99"/>
      <c r="AC1606" s="100" t="s">
        <v>8180</v>
      </c>
      <c r="AD1606" s="100" t="s">
        <v>8181</v>
      </c>
      <c r="AE1606" s="83"/>
      <c r="AF1606" s="54"/>
      <c r="AG1606" s="78" t="s">
        <v>10997</v>
      </c>
      <c r="AH1606" s="77" t="s">
        <v>20</v>
      </c>
      <c r="AI1606" s="77" t="s">
        <v>21</v>
      </c>
      <c r="AJ1606" s="77" t="s">
        <v>46</v>
      </c>
      <c r="AK1606" s="77" t="s">
        <v>1005</v>
      </c>
      <c r="AL1606" s="77" t="s">
        <v>1006</v>
      </c>
      <c r="AM1606" s="77" t="s">
        <v>25</v>
      </c>
      <c r="AN1606" s="77" t="s">
        <v>49</v>
      </c>
      <c r="AO1606" s="77" t="s">
        <v>50</v>
      </c>
      <c r="AP1606" s="77" t="s">
        <v>51</v>
      </c>
      <c r="AQ1606" s="77"/>
      <c r="AR1606" s="79">
        <f>COUNTIF('Jalon + top _horaire passage'!A:A,A1606)+IF(W1606&lt;&gt;"",COUNTIF('Jalon + top _horaire passage'!A:A,W1606),0)+IF(X1606&lt;&gt;"",COUNTIF('Jalon + top _horaire passage'!A:A,X1606),0)+IF(Y1606&lt;&gt;"",COUNTIF('Jalon + top _horaire passage'!A:A,Y1606),0)+IF(AA1606&lt;&gt;"",COUNTIF('Jalon + top _horaire passage'!A:A,AA1606),0)+IF(AB1606&lt;&gt;"",COUNTIF('Jalon + top _horaire passage'!A:A,AB1606),0)+IF(AD1606&lt;&gt;"",COUNTIF('Jalon + top _horaire passage'!A:A,AD1606),0)</f>
        <v>0</v>
      </c>
    </row>
    <row r="1607" spans="1:44" x14ac:dyDescent="0.3">
      <c r="A1607" s="77" t="s">
        <v>8183</v>
      </c>
      <c r="B1607" s="159" t="s">
        <v>12831</v>
      </c>
      <c r="C1607" s="78" t="s">
        <v>40</v>
      </c>
      <c r="D1607" s="77" t="s">
        <v>42</v>
      </c>
      <c r="E1607" s="77" t="s">
        <v>8183</v>
      </c>
      <c r="F1607" s="77" t="s">
        <v>12358</v>
      </c>
      <c r="G1607" s="77" t="s">
        <v>1702</v>
      </c>
      <c r="H1607" s="77" t="s">
        <v>44</v>
      </c>
      <c r="I1607" s="77" t="s">
        <v>39</v>
      </c>
      <c r="J1607" s="77" t="s">
        <v>19</v>
      </c>
      <c r="K1607" s="78" t="s">
        <v>18</v>
      </c>
      <c r="L1607" s="77" t="s">
        <v>98</v>
      </c>
      <c r="M1607" s="74" t="s">
        <v>12474</v>
      </c>
      <c r="N1607" s="74" t="s">
        <v>10986</v>
      </c>
      <c r="O1607" s="159"/>
      <c r="P1607" s="77" t="s">
        <v>8184</v>
      </c>
      <c r="Q1607" s="77" t="s">
        <v>30</v>
      </c>
      <c r="R1607" s="77" t="s">
        <v>8183</v>
      </c>
      <c r="S1607" s="77"/>
      <c r="T1607" s="77"/>
      <c r="U1607" s="77" t="s">
        <v>11470</v>
      </c>
      <c r="V1607" s="74" t="s">
        <v>97</v>
      </c>
      <c r="W1607" s="100"/>
      <c r="X1607" s="99"/>
      <c r="Y1607" s="99"/>
      <c r="Z1607" s="100"/>
      <c r="AA1607" s="99" t="s">
        <v>8188</v>
      </c>
      <c r="AB1607" s="99"/>
      <c r="AC1607" s="100" t="s">
        <v>8186</v>
      </c>
      <c r="AD1607" s="100" t="s">
        <v>8187</v>
      </c>
      <c r="AE1607" s="83"/>
      <c r="AF1607" s="54"/>
      <c r="AG1607" s="78" t="s">
        <v>10997</v>
      </c>
      <c r="AH1607" s="77" t="s">
        <v>20</v>
      </c>
      <c r="AI1607" s="77" t="s">
        <v>21</v>
      </c>
      <c r="AJ1607" s="77" t="s">
        <v>46</v>
      </c>
      <c r="AK1607" s="77" t="s">
        <v>1005</v>
      </c>
      <c r="AL1607" s="77" t="s">
        <v>1006</v>
      </c>
      <c r="AM1607" s="77" t="s">
        <v>25</v>
      </c>
      <c r="AN1607" s="77" t="s">
        <v>49</v>
      </c>
      <c r="AO1607" s="77" t="s">
        <v>50</v>
      </c>
      <c r="AP1607" s="77" t="s">
        <v>51</v>
      </c>
      <c r="AQ1607" s="77"/>
      <c r="AR1607" s="79">
        <f>COUNTIF('Jalon + top _horaire passage'!A:A,A1607)+IF(W1607&lt;&gt;"",COUNTIF('Jalon + top _horaire passage'!A:A,W1607),0)+IF(X1607&lt;&gt;"",COUNTIF('Jalon + top _horaire passage'!A:A,X1607),0)+IF(Y1607&lt;&gt;"",COUNTIF('Jalon + top _horaire passage'!A:A,Y1607),0)+IF(AA1607&lt;&gt;"",COUNTIF('Jalon + top _horaire passage'!A:A,AA1607),0)+IF(AB1607&lt;&gt;"",COUNTIF('Jalon + top _horaire passage'!A:A,AB1607),0)+IF(AD1607&lt;&gt;"",COUNTIF('Jalon + top _horaire passage'!A:A,AD1607),0)</f>
        <v>0</v>
      </c>
    </row>
    <row r="1608" spans="1:44" x14ac:dyDescent="0.3">
      <c r="A1608" s="77" t="s">
        <v>8189</v>
      </c>
      <c r="B1608" s="159" t="s">
        <v>12880</v>
      </c>
      <c r="C1608" s="78" t="s">
        <v>40</v>
      </c>
      <c r="D1608" s="77" t="s">
        <v>42</v>
      </c>
      <c r="E1608" s="77" t="s">
        <v>8189</v>
      </c>
      <c r="F1608" s="77" t="s">
        <v>1574</v>
      </c>
      <c r="G1608" s="77" t="s">
        <v>1574</v>
      </c>
      <c r="H1608" s="77" t="s">
        <v>44</v>
      </c>
      <c r="I1608" s="77" t="s">
        <v>39</v>
      </c>
      <c r="J1608" s="77" t="s">
        <v>237</v>
      </c>
      <c r="K1608" s="78" t="s">
        <v>34</v>
      </c>
      <c r="L1608" s="77" t="s">
        <v>98</v>
      </c>
      <c r="M1608" s="74" t="s">
        <v>12473</v>
      </c>
      <c r="N1608" s="74" t="s">
        <v>13</v>
      </c>
      <c r="O1608" s="159"/>
      <c r="P1608" s="77" t="s">
        <v>8190</v>
      </c>
      <c r="Q1608" s="77" t="s">
        <v>30</v>
      </c>
      <c r="R1608" s="77" t="s">
        <v>8189</v>
      </c>
      <c r="S1608" s="77"/>
      <c r="T1608" s="77"/>
      <c r="U1608" s="77" t="s">
        <v>11471</v>
      </c>
      <c r="V1608" s="74" t="s">
        <v>97</v>
      </c>
      <c r="W1608" s="100"/>
      <c r="X1608" s="99"/>
      <c r="Y1608" s="99"/>
      <c r="Z1608" s="100"/>
      <c r="AA1608" s="99" t="s">
        <v>8193</v>
      </c>
      <c r="AB1608" s="99"/>
      <c r="AC1608" s="100" t="s">
        <v>8191</v>
      </c>
      <c r="AD1608" s="100" t="s">
        <v>8192</v>
      </c>
      <c r="AE1608" s="83"/>
      <c r="AF1608" s="54"/>
      <c r="AG1608" s="78" t="s">
        <v>10997</v>
      </c>
      <c r="AH1608" s="77" t="s">
        <v>20</v>
      </c>
      <c r="AI1608" s="77" t="s">
        <v>21</v>
      </c>
      <c r="AJ1608" s="77" t="s">
        <v>46</v>
      </c>
      <c r="AK1608" s="77" t="s">
        <v>1580</v>
      </c>
      <c r="AL1608" s="77" t="s">
        <v>1581</v>
      </c>
      <c r="AM1608" s="77" t="s">
        <v>25</v>
      </c>
      <c r="AN1608" s="77" t="s">
        <v>49</v>
      </c>
      <c r="AO1608" s="77" t="s">
        <v>1582</v>
      </c>
      <c r="AP1608" s="77" t="s">
        <v>1583</v>
      </c>
      <c r="AQ1608" s="77"/>
      <c r="AR1608" s="79">
        <f>COUNTIF('Jalon + top _horaire passage'!A:A,A1608)+IF(W1608&lt;&gt;"",COUNTIF('Jalon + top _horaire passage'!A:A,W1608),0)+IF(X1608&lt;&gt;"",COUNTIF('Jalon + top _horaire passage'!A:A,X1608),0)+IF(Y1608&lt;&gt;"",COUNTIF('Jalon + top _horaire passage'!A:A,Y1608),0)+IF(AA1608&lt;&gt;"",COUNTIF('Jalon + top _horaire passage'!A:A,AA1608),0)+IF(AB1608&lt;&gt;"",COUNTIF('Jalon + top _horaire passage'!A:A,AB1608),0)+IF(AD1608&lt;&gt;"",COUNTIF('Jalon + top _horaire passage'!A:A,AD1608),0)</f>
        <v>0</v>
      </c>
    </row>
    <row r="1609" spans="1:44" x14ac:dyDescent="0.3">
      <c r="A1609" s="77" t="s">
        <v>8194</v>
      </c>
      <c r="B1609" s="159" t="s">
        <v>12832</v>
      </c>
      <c r="C1609" s="78" t="s">
        <v>40</v>
      </c>
      <c r="D1609" s="77" t="s">
        <v>5355</v>
      </c>
      <c r="E1609" s="77" t="s">
        <v>8194</v>
      </c>
      <c r="F1609" s="77" t="s">
        <v>12358</v>
      </c>
      <c r="G1609" s="77" t="s">
        <v>1702</v>
      </c>
      <c r="H1609" s="77" t="s">
        <v>44</v>
      </c>
      <c r="I1609" s="77" t="s">
        <v>39</v>
      </c>
      <c r="J1609" s="77" t="s">
        <v>237</v>
      </c>
      <c r="K1609" s="78" t="s">
        <v>18</v>
      </c>
      <c r="L1609" s="77" t="s">
        <v>98</v>
      </c>
      <c r="M1609" s="74" t="s">
        <v>12474</v>
      </c>
      <c r="N1609" s="74" t="s">
        <v>10986</v>
      </c>
      <c r="O1609" s="159"/>
      <c r="P1609" s="77"/>
      <c r="Q1609" s="77" t="s">
        <v>30</v>
      </c>
      <c r="R1609" s="77" t="s">
        <v>8194</v>
      </c>
      <c r="S1609" s="77"/>
      <c r="T1609" s="77"/>
      <c r="U1609" s="77" t="s">
        <v>11472</v>
      </c>
      <c r="V1609" s="74" t="s">
        <v>97</v>
      </c>
      <c r="W1609" s="100"/>
      <c r="X1609" s="99"/>
      <c r="Y1609" s="99"/>
      <c r="Z1609" s="100"/>
      <c r="AA1609" s="99" t="s">
        <v>8197</v>
      </c>
      <c r="AB1609" s="99"/>
      <c r="AC1609" s="100" t="s">
        <v>8195</v>
      </c>
      <c r="AD1609" s="100" t="s">
        <v>8196</v>
      </c>
      <c r="AE1609" s="83"/>
      <c r="AF1609" s="54"/>
      <c r="AG1609" s="78" t="s">
        <v>10997</v>
      </c>
      <c r="AH1609" s="77" t="s">
        <v>20</v>
      </c>
      <c r="AI1609" s="77" t="s">
        <v>21</v>
      </c>
      <c r="AJ1609" s="77" t="s">
        <v>46</v>
      </c>
      <c r="AK1609" s="77" t="s">
        <v>1005</v>
      </c>
      <c r="AL1609" s="77" t="s">
        <v>1006</v>
      </c>
      <c r="AM1609" s="77" t="s">
        <v>25</v>
      </c>
      <c r="AN1609" s="77" t="s">
        <v>49</v>
      </c>
      <c r="AO1609" s="77" t="s">
        <v>50</v>
      </c>
      <c r="AP1609" s="77" t="s">
        <v>51</v>
      </c>
      <c r="AQ1609" s="77"/>
      <c r="AR1609" s="79">
        <f>COUNTIF('Jalon + top _horaire passage'!A:A,A1609)+IF(W1609&lt;&gt;"",COUNTIF('Jalon + top _horaire passage'!A:A,W1609),0)+IF(X1609&lt;&gt;"",COUNTIF('Jalon + top _horaire passage'!A:A,X1609),0)+IF(Y1609&lt;&gt;"",COUNTIF('Jalon + top _horaire passage'!A:A,Y1609),0)+IF(AA1609&lt;&gt;"",COUNTIF('Jalon + top _horaire passage'!A:A,AA1609),0)+IF(AB1609&lt;&gt;"",COUNTIF('Jalon + top _horaire passage'!A:A,AB1609),0)+IF(AD1609&lt;&gt;"",COUNTIF('Jalon + top _horaire passage'!A:A,AD1609),0)</f>
        <v>0</v>
      </c>
    </row>
    <row r="1610" spans="1:44" x14ac:dyDescent="0.3">
      <c r="A1610" s="77" t="s">
        <v>8198</v>
      </c>
      <c r="B1610" s="159" t="s">
        <v>12</v>
      </c>
      <c r="C1610" s="78" t="s">
        <v>40</v>
      </c>
      <c r="D1610" s="77" t="s">
        <v>42</v>
      </c>
      <c r="E1610" s="77" t="s">
        <v>8198</v>
      </c>
      <c r="F1610" s="77" t="s">
        <v>2228</v>
      </c>
      <c r="G1610" s="77" t="s">
        <v>639</v>
      </c>
      <c r="H1610" s="77" t="s">
        <v>44</v>
      </c>
      <c r="I1610" s="77" t="s">
        <v>39</v>
      </c>
      <c r="J1610" s="101" t="s">
        <v>237</v>
      </c>
      <c r="K1610" s="78" t="s">
        <v>34</v>
      </c>
      <c r="L1610" s="77" t="s">
        <v>98</v>
      </c>
      <c r="M1610" s="74" t="s">
        <v>12474</v>
      </c>
      <c r="N1610" s="74" t="s">
        <v>13</v>
      </c>
      <c r="O1610" s="159"/>
      <c r="P1610" s="77" t="s">
        <v>6423</v>
      </c>
      <c r="Q1610" s="77" t="s">
        <v>30</v>
      </c>
      <c r="R1610" s="77" t="s">
        <v>8198</v>
      </c>
      <c r="S1610" s="77"/>
      <c r="T1610" s="77"/>
      <c r="U1610" s="77" t="s">
        <v>11473</v>
      </c>
      <c r="V1610" s="74" t="s">
        <v>97</v>
      </c>
      <c r="W1610" s="100"/>
      <c r="X1610" s="99"/>
      <c r="Y1610" s="99"/>
      <c r="Z1610" s="100"/>
      <c r="AA1610" s="99" t="s">
        <v>8201</v>
      </c>
      <c r="AB1610" s="99"/>
      <c r="AC1610" s="100" t="s">
        <v>8199</v>
      </c>
      <c r="AD1610" s="100" t="s">
        <v>8200</v>
      </c>
      <c r="AE1610" s="83"/>
      <c r="AF1610" s="54"/>
      <c r="AG1610" s="78" t="s">
        <v>10997</v>
      </c>
      <c r="AH1610" s="77" t="s">
        <v>20</v>
      </c>
      <c r="AI1610" s="77" t="s">
        <v>21</v>
      </c>
      <c r="AJ1610" s="77" t="s">
        <v>46</v>
      </c>
      <c r="AK1610" s="77" t="s">
        <v>47</v>
      </c>
      <c r="AL1610" s="77" t="s">
        <v>48</v>
      </c>
      <c r="AM1610" s="77" t="s">
        <v>25</v>
      </c>
      <c r="AN1610" s="77" t="s">
        <v>49</v>
      </c>
      <c r="AO1610" s="77" t="s">
        <v>50</v>
      </c>
      <c r="AP1610" s="77" t="s">
        <v>51</v>
      </c>
      <c r="AQ1610" s="77"/>
      <c r="AR1610" s="79">
        <f>COUNTIF('Jalon + top _horaire passage'!A:A,A1610)+IF(W1610&lt;&gt;"",COUNTIF('Jalon + top _horaire passage'!A:A,W1610),0)+IF(X1610&lt;&gt;"",COUNTIF('Jalon + top _horaire passage'!A:A,X1610),0)+IF(Y1610&lt;&gt;"",COUNTIF('Jalon + top _horaire passage'!A:A,Y1610),0)+IF(AA1610&lt;&gt;"",COUNTIF('Jalon + top _horaire passage'!A:A,AA1610),0)+IF(AB1610&lt;&gt;"",COUNTIF('Jalon + top _horaire passage'!A:A,AB1610),0)+IF(AD1610&lt;&gt;"",COUNTIF('Jalon + top _horaire passage'!A:A,AD1610),0)</f>
        <v>0</v>
      </c>
    </row>
    <row r="1611" spans="1:44" x14ac:dyDescent="0.3">
      <c r="A1611" s="77" t="s">
        <v>8202</v>
      </c>
      <c r="B1611" s="159" t="s">
        <v>12</v>
      </c>
      <c r="C1611" s="78" t="s">
        <v>40</v>
      </c>
      <c r="D1611" s="77" t="s">
        <v>42</v>
      </c>
      <c r="E1611" s="77" t="s">
        <v>8202</v>
      </c>
      <c r="F1611" s="77" t="s">
        <v>2228</v>
      </c>
      <c r="G1611" s="77" t="s">
        <v>639</v>
      </c>
      <c r="H1611" s="77" t="s">
        <v>44</v>
      </c>
      <c r="I1611" s="77" t="s">
        <v>39</v>
      </c>
      <c r="J1611" s="101" t="s">
        <v>237</v>
      </c>
      <c r="K1611" s="78" t="s">
        <v>34</v>
      </c>
      <c r="L1611" s="77" t="s">
        <v>98</v>
      </c>
      <c r="M1611" s="74" t="s">
        <v>12474</v>
      </c>
      <c r="N1611" s="74" t="s">
        <v>13</v>
      </c>
      <c r="O1611" s="159"/>
      <c r="P1611" s="77" t="s">
        <v>2897</v>
      </c>
      <c r="Q1611" s="77" t="s">
        <v>30</v>
      </c>
      <c r="R1611" s="77" t="s">
        <v>8202</v>
      </c>
      <c r="S1611" s="77"/>
      <c r="T1611" s="77"/>
      <c r="U1611" s="77" t="s">
        <v>11474</v>
      </c>
      <c r="V1611" s="74" t="s">
        <v>97</v>
      </c>
      <c r="W1611" s="100"/>
      <c r="X1611" s="99"/>
      <c r="Y1611" s="99"/>
      <c r="Z1611" s="100"/>
      <c r="AA1611" s="99" t="s">
        <v>8205</v>
      </c>
      <c r="AB1611" s="99"/>
      <c r="AC1611" s="100" t="s">
        <v>8203</v>
      </c>
      <c r="AD1611" s="100" t="s">
        <v>8204</v>
      </c>
      <c r="AE1611" s="83"/>
      <c r="AF1611" s="54"/>
      <c r="AG1611" s="78" t="s">
        <v>10997</v>
      </c>
      <c r="AH1611" s="77" t="s">
        <v>20</v>
      </c>
      <c r="AI1611" s="77" t="s">
        <v>21</v>
      </c>
      <c r="AJ1611" s="77" t="s">
        <v>46</v>
      </c>
      <c r="AK1611" s="77" t="s">
        <v>47</v>
      </c>
      <c r="AL1611" s="77" t="s">
        <v>48</v>
      </c>
      <c r="AM1611" s="77" t="s">
        <v>25</v>
      </c>
      <c r="AN1611" s="77" t="s">
        <v>49</v>
      </c>
      <c r="AO1611" s="77" t="s">
        <v>50</v>
      </c>
      <c r="AP1611" s="77" t="s">
        <v>51</v>
      </c>
      <c r="AQ1611" s="77"/>
      <c r="AR1611" s="79">
        <f>COUNTIF('Jalon + top _horaire passage'!A:A,A1611)+IF(W1611&lt;&gt;"",COUNTIF('Jalon + top _horaire passage'!A:A,W1611),0)+IF(X1611&lt;&gt;"",COUNTIF('Jalon + top _horaire passage'!A:A,X1611),0)+IF(Y1611&lt;&gt;"",COUNTIF('Jalon + top _horaire passage'!A:A,Y1611),0)+IF(AA1611&lt;&gt;"",COUNTIF('Jalon + top _horaire passage'!A:A,AA1611),0)+IF(AB1611&lt;&gt;"",COUNTIF('Jalon + top _horaire passage'!A:A,AB1611),0)+IF(AD1611&lt;&gt;"",COUNTIF('Jalon + top _horaire passage'!A:A,AD1611),0)</f>
        <v>0</v>
      </c>
    </row>
    <row r="1612" spans="1:44" x14ac:dyDescent="0.3">
      <c r="A1612" s="77" t="s">
        <v>8206</v>
      </c>
      <c r="B1612" s="159" t="s">
        <v>8208</v>
      </c>
      <c r="C1612" s="78" t="s">
        <v>199</v>
      </c>
      <c r="D1612" s="77" t="s">
        <v>42</v>
      </c>
      <c r="E1612" s="77" t="s">
        <v>8206</v>
      </c>
      <c r="F1612" s="77" t="s">
        <v>8209</v>
      </c>
      <c r="G1612" s="77" t="s">
        <v>8207</v>
      </c>
      <c r="H1612" s="77" t="s">
        <v>44</v>
      </c>
      <c r="I1612" s="77" t="s">
        <v>17</v>
      </c>
      <c r="J1612" s="77" t="s">
        <v>571</v>
      </c>
      <c r="K1612" s="78" t="s">
        <v>34</v>
      </c>
      <c r="L1612" s="77" t="s">
        <v>98</v>
      </c>
      <c r="M1612" s="74" t="s">
        <v>12473</v>
      </c>
      <c r="N1612" s="74" t="s">
        <v>13</v>
      </c>
      <c r="O1612" s="159"/>
      <c r="P1612" s="77" t="s">
        <v>8209</v>
      </c>
      <c r="Q1612" s="77" t="s">
        <v>35</v>
      </c>
      <c r="R1612" s="77" t="s">
        <v>8206</v>
      </c>
      <c r="S1612" s="77"/>
      <c r="T1612" s="77" t="s">
        <v>9241</v>
      </c>
      <c r="U1612" s="77" t="s">
        <v>9241</v>
      </c>
      <c r="V1612" s="74" t="s">
        <v>216</v>
      </c>
      <c r="W1612" s="100"/>
      <c r="X1612" s="99"/>
      <c r="Y1612" s="99"/>
      <c r="Z1612" s="100"/>
      <c r="AA1612" s="99" t="s">
        <v>12239</v>
      </c>
      <c r="AB1612" s="99"/>
      <c r="AC1612" s="102" t="s">
        <v>11885</v>
      </c>
      <c r="AD1612" s="100" t="s">
        <v>8210</v>
      </c>
      <c r="AE1612" s="83"/>
      <c r="AF1612" s="54"/>
      <c r="AG1612" s="78" t="s">
        <v>12307</v>
      </c>
      <c r="AH1612" s="77" t="s">
        <v>20</v>
      </c>
      <c r="AI1612" s="77" t="s">
        <v>21</v>
      </c>
      <c r="AJ1612" s="77" t="s">
        <v>22</v>
      </c>
      <c r="AK1612" s="77" t="s">
        <v>200</v>
      </c>
      <c r="AL1612" s="77" t="s">
        <v>201</v>
      </c>
      <c r="AM1612" s="77" t="s">
        <v>25</v>
      </c>
      <c r="AN1612" s="77" t="s">
        <v>202</v>
      </c>
      <c r="AO1612" s="77" t="s">
        <v>203</v>
      </c>
      <c r="AP1612" s="77" t="s">
        <v>204</v>
      </c>
      <c r="AQ1612" s="77"/>
      <c r="AR1612" s="79">
        <f>COUNTIF('Jalon + top _horaire passage'!A:A,A1612)+IF(W1612&lt;&gt;"",COUNTIF('Jalon + top _horaire passage'!A:A,W1612),0)+IF(X1612&lt;&gt;"",COUNTIF('Jalon + top _horaire passage'!A:A,X1612),0)+IF(Y1612&lt;&gt;"",COUNTIF('Jalon + top _horaire passage'!A:A,Y1612),0)+IF(AA1612&lt;&gt;"",COUNTIF('Jalon + top _horaire passage'!A:A,AA1612),0)+IF(AB1612&lt;&gt;"",COUNTIF('Jalon + top _horaire passage'!A:A,AB1612),0)+IF(AD1612&lt;&gt;"",COUNTIF('Jalon + top _horaire passage'!A:A,AD1612),0)</f>
        <v>0</v>
      </c>
    </row>
    <row r="1613" spans="1:44" x14ac:dyDescent="0.3">
      <c r="A1613" s="77" t="s">
        <v>8211</v>
      </c>
      <c r="B1613" s="159" t="s">
        <v>301</v>
      </c>
      <c r="C1613" s="78" t="s">
        <v>59</v>
      </c>
      <c r="D1613" s="77" t="s">
        <v>42</v>
      </c>
      <c r="E1613" s="77" t="s">
        <v>8211</v>
      </c>
      <c r="F1613" s="77" t="s">
        <v>9556</v>
      </c>
      <c r="G1613" s="77" t="s">
        <v>300</v>
      </c>
      <c r="H1613" s="77" t="s">
        <v>44</v>
      </c>
      <c r="I1613" s="77" t="s">
        <v>17</v>
      </c>
      <c r="J1613" s="77" t="s">
        <v>19</v>
      </c>
      <c r="K1613" s="78" t="s">
        <v>34</v>
      </c>
      <c r="L1613" s="77" t="s">
        <v>98</v>
      </c>
      <c r="M1613" s="74" t="s">
        <v>12473</v>
      </c>
      <c r="N1613" s="74" t="s">
        <v>13</v>
      </c>
      <c r="O1613" s="159"/>
      <c r="P1613" s="77" t="s">
        <v>8212</v>
      </c>
      <c r="Q1613" s="77" t="s">
        <v>30</v>
      </c>
      <c r="R1613" s="77" t="s">
        <v>8211</v>
      </c>
      <c r="S1613" s="77"/>
      <c r="T1613" s="77"/>
      <c r="U1613" s="77" t="s">
        <v>11595</v>
      </c>
      <c r="V1613" s="74" t="s">
        <v>97</v>
      </c>
      <c r="W1613" s="100"/>
      <c r="X1613" s="99"/>
      <c r="Y1613" s="99"/>
      <c r="Z1613" s="100"/>
      <c r="AA1613" s="99" t="s">
        <v>8215</v>
      </c>
      <c r="AB1613" s="99"/>
      <c r="AC1613" s="100" t="s">
        <v>8213</v>
      </c>
      <c r="AD1613" s="100" t="s">
        <v>8214</v>
      </c>
      <c r="AE1613" s="83"/>
      <c r="AF1613" s="54"/>
      <c r="AG1613" s="78" t="s">
        <v>10997</v>
      </c>
      <c r="AH1613" s="77" t="s">
        <v>20</v>
      </c>
      <c r="AI1613" s="77" t="s">
        <v>305</v>
      </c>
      <c r="AJ1613" s="77" t="s">
        <v>306</v>
      </c>
      <c r="AK1613" s="77" t="s">
        <v>307</v>
      </c>
      <c r="AL1613" s="77" t="s">
        <v>308</v>
      </c>
      <c r="AM1613" s="77" t="s">
        <v>25</v>
      </c>
      <c r="AN1613" s="77" t="s">
        <v>309</v>
      </c>
      <c r="AO1613" s="77" t="s">
        <v>310</v>
      </c>
      <c r="AP1613" s="77" t="s">
        <v>311</v>
      </c>
      <c r="AQ1613" s="77"/>
      <c r="AR1613" s="79">
        <f>COUNTIF('Jalon + top _horaire passage'!A:A,A1613)+IF(W1613&lt;&gt;"",COUNTIF('Jalon + top _horaire passage'!A:A,W1613),0)+IF(X1613&lt;&gt;"",COUNTIF('Jalon + top _horaire passage'!A:A,X1613),0)+IF(Y1613&lt;&gt;"",COUNTIF('Jalon + top _horaire passage'!A:A,Y1613),0)+IF(AA1613&lt;&gt;"",COUNTIF('Jalon + top _horaire passage'!A:A,AA1613),0)+IF(AB1613&lt;&gt;"",COUNTIF('Jalon + top _horaire passage'!A:A,AB1613),0)+IF(AD1613&lt;&gt;"",COUNTIF('Jalon + top _horaire passage'!A:A,AD1613),0)</f>
        <v>0</v>
      </c>
    </row>
    <row r="1614" spans="1:44" x14ac:dyDescent="0.3">
      <c r="A1614" s="77" t="s">
        <v>8216</v>
      </c>
      <c r="B1614" s="159" t="s">
        <v>301</v>
      </c>
      <c r="C1614" s="78" t="s">
        <v>59</v>
      </c>
      <c r="D1614" s="77" t="s">
        <v>42</v>
      </c>
      <c r="E1614" s="77" t="s">
        <v>8216</v>
      </c>
      <c r="F1614" s="77" t="s">
        <v>9556</v>
      </c>
      <c r="G1614" s="77" t="s">
        <v>300</v>
      </c>
      <c r="H1614" s="77" t="s">
        <v>44</v>
      </c>
      <c r="I1614" s="77" t="s">
        <v>17</v>
      </c>
      <c r="J1614" s="77" t="s">
        <v>237</v>
      </c>
      <c r="K1614" s="78" t="s">
        <v>34</v>
      </c>
      <c r="L1614" s="77" t="s">
        <v>98</v>
      </c>
      <c r="M1614" s="74" t="s">
        <v>12473</v>
      </c>
      <c r="N1614" s="74" t="s">
        <v>13</v>
      </c>
      <c r="O1614" s="159"/>
      <c r="P1614" s="77" t="s">
        <v>8217</v>
      </c>
      <c r="Q1614" s="77" t="s">
        <v>30</v>
      </c>
      <c r="R1614" s="77" t="s">
        <v>8216</v>
      </c>
      <c r="S1614" s="77"/>
      <c r="T1614" s="77"/>
      <c r="U1614" s="77" t="s">
        <v>11596</v>
      </c>
      <c r="V1614" s="74" t="s">
        <v>97</v>
      </c>
      <c r="W1614" s="100"/>
      <c r="X1614" s="99"/>
      <c r="Y1614" s="99"/>
      <c r="Z1614" s="100"/>
      <c r="AA1614" s="99" t="s">
        <v>8220</v>
      </c>
      <c r="AB1614" s="99"/>
      <c r="AC1614" s="100" t="s">
        <v>8218</v>
      </c>
      <c r="AD1614" s="100" t="s">
        <v>8219</v>
      </c>
      <c r="AE1614" s="83"/>
      <c r="AF1614" s="54"/>
      <c r="AG1614" s="78" t="s">
        <v>10997</v>
      </c>
      <c r="AH1614" s="77" t="s">
        <v>20</v>
      </c>
      <c r="AI1614" s="77" t="s">
        <v>305</v>
      </c>
      <c r="AJ1614" s="77" t="s">
        <v>306</v>
      </c>
      <c r="AK1614" s="77" t="s">
        <v>307</v>
      </c>
      <c r="AL1614" s="77" t="s">
        <v>308</v>
      </c>
      <c r="AM1614" s="77" t="s">
        <v>25</v>
      </c>
      <c r="AN1614" s="77" t="s">
        <v>309</v>
      </c>
      <c r="AO1614" s="77" t="s">
        <v>310</v>
      </c>
      <c r="AP1614" s="77" t="s">
        <v>311</v>
      </c>
      <c r="AQ1614" s="77"/>
      <c r="AR1614" s="79">
        <f>COUNTIF('Jalon + top _horaire passage'!A:A,A1614)+IF(W1614&lt;&gt;"",COUNTIF('Jalon + top _horaire passage'!A:A,W1614),0)+IF(X1614&lt;&gt;"",COUNTIF('Jalon + top _horaire passage'!A:A,X1614),0)+IF(Y1614&lt;&gt;"",COUNTIF('Jalon + top _horaire passage'!A:A,Y1614),0)+IF(AA1614&lt;&gt;"",COUNTIF('Jalon + top _horaire passage'!A:A,AA1614),0)+IF(AB1614&lt;&gt;"",COUNTIF('Jalon + top _horaire passage'!A:A,AB1614),0)+IF(AD1614&lt;&gt;"",COUNTIF('Jalon + top _horaire passage'!A:A,AD1614),0)</f>
        <v>0</v>
      </c>
    </row>
    <row r="1615" spans="1:44" x14ac:dyDescent="0.3">
      <c r="A1615" s="77" t="s">
        <v>8221</v>
      </c>
      <c r="B1615" s="159" t="s">
        <v>5197</v>
      </c>
      <c r="C1615" s="78" t="s">
        <v>16</v>
      </c>
      <c r="D1615" s="77" t="s">
        <v>42</v>
      </c>
      <c r="E1615" s="77" t="s">
        <v>5195</v>
      </c>
      <c r="F1615" s="77" t="s">
        <v>9550</v>
      </c>
      <c r="G1615" s="77" t="s">
        <v>12409</v>
      </c>
      <c r="H1615" s="77" t="s">
        <v>44</v>
      </c>
      <c r="I1615" s="77" t="s">
        <v>17</v>
      </c>
      <c r="J1615" s="77" t="s">
        <v>571</v>
      </c>
      <c r="K1615" s="78" t="s">
        <v>34</v>
      </c>
      <c r="L1615" s="77" t="s">
        <v>98</v>
      </c>
      <c r="M1615" s="74" t="s">
        <v>12473</v>
      </c>
      <c r="N1615" s="74" t="s">
        <v>13</v>
      </c>
      <c r="O1615" s="159" t="s">
        <v>12470</v>
      </c>
      <c r="P1615" s="77" t="s">
        <v>8222</v>
      </c>
      <c r="Q1615" s="77" t="s">
        <v>35</v>
      </c>
      <c r="R1615" s="77" t="s">
        <v>8221</v>
      </c>
      <c r="S1615" s="77"/>
      <c r="T1615" s="77" t="s">
        <v>9241</v>
      </c>
      <c r="U1615" s="77" t="s">
        <v>5195</v>
      </c>
      <c r="V1615" s="74" t="s">
        <v>216</v>
      </c>
      <c r="W1615" s="100"/>
      <c r="X1615" s="99"/>
      <c r="Y1615" s="99"/>
      <c r="Z1615" s="100"/>
      <c r="AA1615" s="99" t="s">
        <v>5203</v>
      </c>
      <c r="AB1615" s="99"/>
      <c r="AC1615" s="100" t="s">
        <v>8223</v>
      </c>
      <c r="AD1615" s="100" t="s">
        <v>8224</v>
      </c>
      <c r="AE1615" s="83"/>
      <c r="AF1615" s="54"/>
      <c r="AG1615" s="78" t="s">
        <v>12307</v>
      </c>
      <c r="AH1615" s="77" t="s">
        <v>20</v>
      </c>
      <c r="AI1615" s="77" t="s">
        <v>21</v>
      </c>
      <c r="AJ1615" s="77" t="s">
        <v>22</v>
      </c>
      <c r="AK1615" s="77" t="s">
        <v>23</v>
      </c>
      <c r="AL1615" s="77" t="s">
        <v>24</v>
      </c>
      <c r="AM1615" s="77" t="s">
        <v>25</v>
      </c>
      <c r="AN1615" s="77" t="s">
        <v>26</v>
      </c>
      <c r="AO1615" s="77" t="s">
        <v>5201</v>
      </c>
      <c r="AP1615" s="77" t="s">
        <v>5202</v>
      </c>
      <c r="AQ1615" s="77"/>
      <c r="AR1615" s="79">
        <f>COUNTIF('Jalon + top _horaire passage'!A:A,A1615)+IF(W1615&lt;&gt;"",COUNTIF('Jalon + top _horaire passage'!A:A,W1615),0)+IF(X1615&lt;&gt;"",COUNTIF('Jalon + top _horaire passage'!A:A,X1615),0)+IF(Y1615&lt;&gt;"",COUNTIF('Jalon + top _horaire passage'!A:A,Y1615),0)+IF(AA1615&lt;&gt;"",COUNTIF('Jalon + top _horaire passage'!A:A,AA1615),0)+IF(AB1615&lt;&gt;"",COUNTIF('Jalon + top _horaire passage'!A:A,AB1615),0)+IF(AD1615&lt;&gt;"",COUNTIF('Jalon + top _horaire passage'!A:A,AD1615),0)</f>
        <v>0</v>
      </c>
    </row>
    <row r="1616" spans="1:44" x14ac:dyDescent="0.3">
      <c r="A1616" s="77" t="s">
        <v>8225</v>
      </c>
      <c r="B1616" s="159" t="s">
        <v>301</v>
      </c>
      <c r="C1616" s="78" t="s">
        <v>59</v>
      </c>
      <c r="D1616" s="77" t="s">
        <v>42</v>
      </c>
      <c r="E1616" s="77" t="s">
        <v>8225</v>
      </c>
      <c r="F1616" s="77" t="s">
        <v>9556</v>
      </c>
      <c r="G1616" s="77" t="s">
        <v>300</v>
      </c>
      <c r="H1616" s="77" t="s">
        <v>44</v>
      </c>
      <c r="I1616" s="77" t="s">
        <v>17</v>
      </c>
      <c r="J1616" s="77" t="s">
        <v>571</v>
      </c>
      <c r="K1616" s="78" t="s">
        <v>34</v>
      </c>
      <c r="L1616" s="77" t="s">
        <v>98</v>
      </c>
      <c r="M1616" s="74" t="s">
        <v>12473</v>
      </c>
      <c r="N1616" s="74" t="s">
        <v>13</v>
      </c>
      <c r="O1616" s="159"/>
      <c r="P1616" s="77" t="s">
        <v>8226</v>
      </c>
      <c r="Q1616" s="77" t="s">
        <v>30</v>
      </c>
      <c r="R1616" s="77" t="s">
        <v>8225</v>
      </c>
      <c r="S1616" s="77"/>
      <c r="T1616" s="77" t="s">
        <v>9241</v>
      </c>
      <c r="U1616" s="77" t="s">
        <v>8227</v>
      </c>
      <c r="V1616" s="74" t="s">
        <v>216</v>
      </c>
      <c r="W1616" s="100"/>
      <c r="X1616" s="99"/>
      <c r="Y1616" s="99"/>
      <c r="Z1616" s="100"/>
      <c r="AA1616" s="99" t="s">
        <v>8230</v>
      </c>
      <c r="AB1616" s="99"/>
      <c r="AC1616" s="100" t="s">
        <v>8228</v>
      </c>
      <c r="AD1616" s="100" t="s">
        <v>8229</v>
      </c>
      <c r="AE1616" s="83"/>
      <c r="AF1616" s="54"/>
      <c r="AG1616" s="78" t="s">
        <v>12307</v>
      </c>
      <c r="AH1616" s="77" t="s">
        <v>20</v>
      </c>
      <c r="AI1616" s="77" t="s">
        <v>305</v>
      </c>
      <c r="AJ1616" s="77" t="s">
        <v>306</v>
      </c>
      <c r="AK1616" s="77" t="s">
        <v>307</v>
      </c>
      <c r="AL1616" s="77" t="s">
        <v>308</v>
      </c>
      <c r="AM1616" s="77" t="s">
        <v>25</v>
      </c>
      <c r="AN1616" s="77" t="s">
        <v>309</v>
      </c>
      <c r="AO1616" s="77" t="s">
        <v>310</v>
      </c>
      <c r="AP1616" s="77" t="s">
        <v>311</v>
      </c>
      <c r="AQ1616" s="77"/>
      <c r="AR1616" s="79">
        <f>COUNTIF('Jalon + top _horaire passage'!A:A,A1616)+IF(W1616&lt;&gt;"",COUNTIF('Jalon + top _horaire passage'!A:A,W1616),0)+IF(X1616&lt;&gt;"",COUNTIF('Jalon + top _horaire passage'!A:A,X1616),0)+IF(Y1616&lt;&gt;"",COUNTIF('Jalon + top _horaire passage'!A:A,Y1616),0)+IF(AA1616&lt;&gt;"",COUNTIF('Jalon + top _horaire passage'!A:A,AA1616),0)+IF(AB1616&lt;&gt;"",COUNTIF('Jalon + top _horaire passage'!A:A,AB1616),0)+IF(AD1616&lt;&gt;"",COUNTIF('Jalon + top _horaire passage'!A:A,AD1616),0)</f>
        <v>0</v>
      </c>
    </row>
    <row r="1617" spans="1:44" x14ac:dyDescent="0.3">
      <c r="A1617" s="77" t="s">
        <v>8231</v>
      </c>
      <c r="B1617" s="159" t="s">
        <v>301</v>
      </c>
      <c r="C1617" s="78" t="s">
        <v>59</v>
      </c>
      <c r="D1617" s="77" t="s">
        <v>42</v>
      </c>
      <c r="E1617" s="77" t="s">
        <v>8231</v>
      </c>
      <c r="F1617" s="77" t="s">
        <v>9556</v>
      </c>
      <c r="G1617" s="77" t="s">
        <v>300</v>
      </c>
      <c r="H1617" s="77" t="s">
        <v>44</v>
      </c>
      <c r="I1617" s="77" t="s">
        <v>17</v>
      </c>
      <c r="J1617" s="77" t="s">
        <v>237</v>
      </c>
      <c r="K1617" s="78" t="s">
        <v>34</v>
      </c>
      <c r="L1617" s="77" t="s">
        <v>98</v>
      </c>
      <c r="M1617" s="74" t="s">
        <v>12473</v>
      </c>
      <c r="N1617" s="74" t="s">
        <v>13</v>
      </c>
      <c r="O1617" s="159"/>
      <c r="P1617" s="77" t="s">
        <v>8232</v>
      </c>
      <c r="Q1617" s="77" t="s">
        <v>30</v>
      </c>
      <c r="R1617" s="77" t="s">
        <v>8231</v>
      </c>
      <c r="S1617" s="77"/>
      <c r="T1617" s="77"/>
      <c r="U1617" s="77" t="s">
        <v>11598</v>
      </c>
      <c r="V1617" s="74" t="s">
        <v>97</v>
      </c>
      <c r="W1617" s="100"/>
      <c r="X1617" s="99"/>
      <c r="Y1617" s="99"/>
      <c r="Z1617" s="100"/>
      <c r="AA1617" s="99" t="s">
        <v>8235</v>
      </c>
      <c r="AB1617" s="99"/>
      <c r="AC1617" s="100" t="s">
        <v>8233</v>
      </c>
      <c r="AD1617" s="100" t="s">
        <v>8234</v>
      </c>
      <c r="AE1617" s="83"/>
      <c r="AF1617" s="54"/>
      <c r="AG1617" s="78" t="s">
        <v>10997</v>
      </c>
      <c r="AH1617" s="77" t="s">
        <v>20</v>
      </c>
      <c r="AI1617" s="77" t="s">
        <v>305</v>
      </c>
      <c r="AJ1617" s="77" t="s">
        <v>306</v>
      </c>
      <c r="AK1617" s="77" t="s">
        <v>307</v>
      </c>
      <c r="AL1617" s="77" t="s">
        <v>308</v>
      </c>
      <c r="AM1617" s="77" t="s">
        <v>25</v>
      </c>
      <c r="AN1617" s="77" t="s">
        <v>309</v>
      </c>
      <c r="AO1617" s="77" t="s">
        <v>310</v>
      </c>
      <c r="AP1617" s="77" t="s">
        <v>311</v>
      </c>
      <c r="AQ1617" s="77"/>
      <c r="AR1617" s="79">
        <f>COUNTIF('Jalon + top _horaire passage'!A:A,A1617)+IF(W1617&lt;&gt;"",COUNTIF('Jalon + top _horaire passage'!A:A,W1617),0)+IF(X1617&lt;&gt;"",COUNTIF('Jalon + top _horaire passage'!A:A,X1617),0)+IF(Y1617&lt;&gt;"",COUNTIF('Jalon + top _horaire passage'!A:A,Y1617),0)+IF(AA1617&lt;&gt;"",COUNTIF('Jalon + top _horaire passage'!A:A,AA1617),0)+IF(AB1617&lt;&gt;"",COUNTIF('Jalon + top _horaire passage'!A:A,AB1617),0)+IF(AD1617&lt;&gt;"",COUNTIF('Jalon + top _horaire passage'!A:A,AD1617),0)</f>
        <v>0</v>
      </c>
    </row>
    <row r="1618" spans="1:44" x14ac:dyDescent="0.3">
      <c r="A1618" s="77" t="s">
        <v>8236</v>
      </c>
      <c r="B1618" s="159" t="s">
        <v>301</v>
      </c>
      <c r="C1618" s="78" t="s">
        <v>59</v>
      </c>
      <c r="D1618" s="77" t="s">
        <v>42</v>
      </c>
      <c r="E1618" s="77" t="s">
        <v>8236</v>
      </c>
      <c r="F1618" s="77" t="s">
        <v>9556</v>
      </c>
      <c r="G1618" s="77" t="s">
        <v>300</v>
      </c>
      <c r="H1618" s="77" t="s">
        <v>44</v>
      </c>
      <c r="I1618" s="77" t="s">
        <v>17</v>
      </c>
      <c r="J1618" s="77" t="s">
        <v>19</v>
      </c>
      <c r="K1618" s="78" t="s">
        <v>34</v>
      </c>
      <c r="L1618" s="77" t="s">
        <v>98</v>
      </c>
      <c r="M1618" s="74" t="s">
        <v>12473</v>
      </c>
      <c r="N1618" s="74" t="s">
        <v>13</v>
      </c>
      <c r="O1618" s="159"/>
      <c r="P1618" s="77" t="s">
        <v>8237</v>
      </c>
      <c r="Q1618" s="77" t="s">
        <v>30</v>
      </c>
      <c r="R1618" s="77" t="s">
        <v>8236</v>
      </c>
      <c r="S1618" s="77"/>
      <c r="T1618" s="77"/>
      <c r="U1618" s="77" t="s">
        <v>11599</v>
      </c>
      <c r="V1618" s="74" t="s">
        <v>97</v>
      </c>
      <c r="W1618" s="100"/>
      <c r="X1618" s="99"/>
      <c r="Y1618" s="99"/>
      <c r="Z1618" s="100"/>
      <c r="AA1618" s="99" t="s">
        <v>8240</v>
      </c>
      <c r="AB1618" s="99"/>
      <c r="AC1618" s="100" t="s">
        <v>8238</v>
      </c>
      <c r="AD1618" s="100" t="s">
        <v>8239</v>
      </c>
      <c r="AE1618" s="83"/>
      <c r="AF1618" s="54"/>
      <c r="AG1618" s="78" t="s">
        <v>10997</v>
      </c>
      <c r="AH1618" s="77" t="s">
        <v>20</v>
      </c>
      <c r="AI1618" s="77" t="s">
        <v>305</v>
      </c>
      <c r="AJ1618" s="77" t="s">
        <v>306</v>
      </c>
      <c r="AK1618" s="77" t="s">
        <v>307</v>
      </c>
      <c r="AL1618" s="77" t="s">
        <v>308</v>
      </c>
      <c r="AM1618" s="77" t="s">
        <v>25</v>
      </c>
      <c r="AN1618" s="77" t="s">
        <v>309</v>
      </c>
      <c r="AO1618" s="77" t="s">
        <v>310</v>
      </c>
      <c r="AP1618" s="77" t="s">
        <v>311</v>
      </c>
      <c r="AQ1618" s="77"/>
      <c r="AR1618" s="79">
        <f>COUNTIF('Jalon + top _horaire passage'!A:A,A1618)+IF(W1618&lt;&gt;"",COUNTIF('Jalon + top _horaire passage'!A:A,W1618),0)+IF(X1618&lt;&gt;"",COUNTIF('Jalon + top _horaire passage'!A:A,X1618),0)+IF(Y1618&lt;&gt;"",COUNTIF('Jalon + top _horaire passage'!A:A,Y1618),0)+IF(AA1618&lt;&gt;"",COUNTIF('Jalon + top _horaire passage'!A:A,AA1618),0)+IF(AB1618&lt;&gt;"",COUNTIF('Jalon + top _horaire passage'!A:A,AB1618),0)+IF(AD1618&lt;&gt;"",COUNTIF('Jalon + top _horaire passage'!A:A,AD1618),0)</f>
        <v>0</v>
      </c>
    </row>
    <row r="1619" spans="1:44" x14ac:dyDescent="0.3">
      <c r="A1619" s="77" t="s">
        <v>8241</v>
      </c>
      <c r="B1619" s="159" t="s">
        <v>301</v>
      </c>
      <c r="C1619" s="78" t="s">
        <v>59</v>
      </c>
      <c r="D1619" s="77" t="s">
        <v>42</v>
      </c>
      <c r="E1619" s="77" t="s">
        <v>8241</v>
      </c>
      <c r="F1619" s="77" t="s">
        <v>9556</v>
      </c>
      <c r="G1619" s="77" t="s">
        <v>300</v>
      </c>
      <c r="H1619" s="77" t="s">
        <v>44</v>
      </c>
      <c r="I1619" s="77" t="s">
        <v>17</v>
      </c>
      <c r="J1619" s="77" t="s">
        <v>237</v>
      </c>
      <c r="K1619" s="78" t="s">
        <v>34</v>
      </c>
      <c r="L1619" s="77" t="s">
        <v>98</v>
      </c>
      <c r="M1619" s="74" t="s">
        <v>12473</v>
      </c>
      <c r="N1619" s="74" t="s">
        <v>13</v>
      </c>
      <c r="O1619" s="159"/>
      <c r="P1619" s="77" t="s">
        <v>8242</v>
      </c>
      <c r="Q1619" s="77" t="s">
        <v>30</v>
      </c>
      <c r="R1619" s="77" t="s">
        <v>8241</v>
      </c>
      <c r="S1619" s="77"/>
      <c r="T1619" s="77"/>
      <c r="U1619" s="77" t="s">
        <v>11600</v>
      </c>
      <c r="V1619" s="74" t="s">
        <v>97</v>
      </c>
      <c r="W1619" s="100"/>
      <c r="X1619" s="99"/>
      <c r="Y1619" s="99"/>
      <c r="Z1619" s="100"/>
      <c r="AA1619" s="99" t="s">
        <v>8245</v>
      </c>
      <c r="AB1619" s="99"/>
      <c r="AC1619" s="100" t="s">
        <v>8243</v>
      </c>
      <c r="AD1619" s="100" t="s">
        <v>8244</v>
      </c>
      <c r="AE1619" s="83"/>
      <c r="AF1619" s="54"/>
      <c r="AG1619" s="78" t="s">
        <v>10997</v>
      </c>
      <c r="AH1619" s="77" t="s">
        <v>20</v>
      </c>
      <c r="AI1619" s="77" t="s">
        <v>305</v>
      </c>
      <c r="AJ1619" s="77" t="s">
        <v>306</v>
      </c>
      <c r="AK1619" s="77" t="s">
        <v>307</v>
      </c>
      <c r="AL1619" s="77" t="s">
        <v>308</v>
      </c>
      <c r="AM1619" s="77" t="s">
        <v>25</v>
      </c>
      <c r="AN1619" s="77" t="s">
        <v>309</v>
      </c>
      <c r="AO1619" s="77" t="s">
        <v>310</v>
      </c>
      <c r="AP1619" s="77" t="s">
        <v>311</v>
      </c>
      <c r="AQ1619" s="77"/>
      <c r="AR1619" s="79">
        <f>COUNTIF('Jalon + top _horaire passage'!A:A,A1619)+IF(W1619&lt;&gt;"",COUNTIF('Jalon + top _horaire passage'!A:A,W1619),0)+IF(X1619&lt;&gt;"",COUNTIF('Jalon + top _horaire passage'!A:A,X1619),0)+IF(Y1619&lt;&gt;"",COUNTIF('Jalon + top _horaire passage'!A:A,Y1619),0)+IF(AA1619&lt;&gt;"",COUNTIF('Jalon + top _horaire passage'!A:A,AA1619),0)+IF(AB1619&lt;&gt;"",COUNTIF('Jalon + top _horaire passage'!A:A,AB1619),0)+IF(AD1619&lt;&gt;"",COUNTIF('Jalon + top _horaire passage'!A:A,AD1619),0)</f>
        <v>0</v>
      </c>
    </row>
    <row r="1620" spans="1:44" x14ac:dyDescent="0.3">
      <c r="A1620" s="77" t="s">
        <v>8246</v>
      </c>
      <c r="B1620" s="159" t="s">
        <v>301</v>
      </c>
      <c r="C1620" s="78" t="s">
        <v>59</v>
      </c>
      <c r="D1620" s="77" t="s">
        <v>42</v>
      </c>
      <c r="E1620" s="77" t="s">
        <v>8246</v>
      </c>
      <c r="F1620" s="77" t="s">
        <v>9556</v>
      </c>
      <c r="G1620" s="77" t="s">
        <v>300</v>
      </c>
      <c r="H1620" s="77" t="s">
        <v>44</v>
      </c>
      <c r="I1620" s="77" t="s">
        <v>17</v>
      </c>
      <c r="J1620" s="77" t="s">
        <v>19</v>
      </c>
      <c r="K1620" s="78" t="s">
        <v>34</v>
      </c>
      <c r="L1620" s="77" t="s">
        <v>98</v>
      </c>
      <c r="M1620" s="74" t="s">
        <v>12473</v>
      </c>
      <c r="N1620" s="74" t="s">
        <v>13</v>
      </c>
      <c r="O1620" s="159"/>
      <c r="P1620" s="77" t="s">
        <v>8247</v>
      </c>
      <c r="Q1620" s="77" t="s">
        <v>30</v>
      </c>
      <c r="R1620" s="77" t="s">
        <v>8246</v>
      </c>
      <c r="S1620" s="77"/>
      <c r="T1620" s="77"/>
      <c r="U1620" s="77" t="s">
        <v>11601</v>
      </c>
      <c r="V1620" s="74" t="s">
        <v>97</v>
      </c>
      <c r="W1620" s="100"/>
      <c r="X1620" s="99"/>
      <c r="Y1620" s="99"/>
      <c r="Z1620" s="100"/>
      <c r="AA1620" s="99" t="s">
        <v>8250</v>
      </c>
      <c r="AB1620" s="99"/>
      <c r="AC1620" s="100" t="s">
        <v>8248</v>
      </c>
      <c r="AD1620" s="100" t="s">
        <v>8249</v>
      </c>
      <c r="AE1620" s="83"/>
      <c r="AF1620" s="54"/>
      <c r="AG1620" s="78" t="s">
        <v>10997</v>
      </c>
      <c r="AH1620" s="77" t="s">
        <v>20</v>
      </c>
      <c r="AI1620" s="77" t="s">
        <v>305</v>
      </c>
      <c r="AJ1620" s="77" t="s">
        <v>306</v>
      </c>
      <c r="AK1620" s="77" t="s">
        <v>307</v>
      </c>
      <c r="AL1620" s="77" t="s">
        <v>308</v>
      </c>
      <c r="AM1620" s="77" t="s">
        <v>25</v>
      </c>
      <c r="AN1620" s="77" t="s">
        <v>309</v>
      </c>
      <c r="AO1620" s="77" t="s">
        <v>310</v>
      </c>
      <c r="AP1620" s="77" t="s">
        <v>311</v>
      </c>
      <c r="AQ1620" s="77"/>
      <c r="AR1620" s="79">
        <f>COUNTIF('Jalon + top _horaire passage'!A:A,A1620)+IF(W1620&lt;&gt;"",COUNTIF('Jalon + top _horaire passage'!A:A,W1620),0)+IF(X1620&lt;&gt;"",COUNTIF('Jalon + top _horaire passage'!A:A,X1620),0)+IF(Y1620&lt;&gt;"",COUNTIF('Jalon + top _horaire passage'!A:A,Y1620),0)+IF(AA1620&lt;&gt;"",COUNTIF('Jalon + top _horaire passage'!A:A,AA1620),0)+IF(AB1620&lt;&gt;"",COUNTIF('Jalon + top _horaire passage'!A:A,AB1620),0)+IF(AD1620&lt;&gt;"",COUNTIF('Jalon + top _horaire passage'!A:A,AD1620),0)</f>
        <v>0</v>
      </c>
    </row>
    <row r="1621" spans="1:44" x14ac:dyDescent="0.3">
      <c r="A1621" s="77" t="s">
        <v>8251</v>
      </c>
      <c r="B1621" s="159" t="s">
        <v>301</v>
      </c>
      <c r="C1621" s="78" t="s">
        <v>59</v>
      </c>
      <c r="D1621" s="77" t="s">
        <v>42</v>
      </c>
      <c r="E1621" s="77" t="s">
        <v>8251</v>
      </c>
      <c r="F1621" s="77" t="s">
        <v>9556</v>
      </c>
      <c r="G1621" s="77" t="s">
        <v>300</v>
      </c>
      <c r="H1621" s="77" t="s">
        <v>44</v>
      </c>
      <c r="I1621" s="77" t="s">
        <v>17</v>
      </c>
      <c r="J1621" s="77" t="s">
        <v>19</v>
      </c>
      <c r="K1621" s="78" t="s">
        <v>34</v>
      </c>
      <c r="L1621" s="77" t="s">
        <v>98</v>
      </c>
      <c r="M1621" s="74" t="s">
        <v>12473</v>
      </c>
      <c r="N1621" s="74" t="s">
        <v>13</v>
      </c>
      <c r="O1621" s="159"/>
      <c r="P1621" s="77" t="s">
        <v>8252</v>
      </c>
      <c r="Q1621" s="77" t="s">
        <v>11044</v>
      </c>
      <c r="R1621" s="77" t="s">
        <v>8251</v>
      </c>
      <c r="S1621" s="77"/>
      <c r="T1621" s="77"/>
      <c r="U1621" s="77" t="s">
        <v>11823</v>
      </c>
      <c r="V1621" s="74" t="s">
        <v>97</v>
      </c>
      <c r="W1621" s="100"/>
      <c r="X1621" s="99"/>
      <c r="Y1621" s="99"/>
      <c r="Z1621" s="100"/>
      <c r="AA1621" s="99" t="s">
        <v>8255</v>
      </c>
      <c r="AB1621" s="99"/>
      <c r="AC1621" s="100" t="s">
        <v>8253</v>
      </c>
      <c r="AD1621" s="100" t="s">
        <v>8254</v>
      </c>
      <c r="AE1621" s="83"/>
      <c r="AF1621" s="54"/>
      <c r="AG1621" s="78" t="s">
        <v>10997</v>
      </c>
      <c r="AH1621" s="77" t="s">
        <v>20</v>
      </c>
      <c r="AI1621" s="77" t="s">
        <v>305</v>
      </c>
      <c r="AJ1621" s="77" t="s">
        <v>306</v>
      </c>
      <c r="AK1621" s="77" t="s">
        <v>307</v>
      </c>
      <c r="AL1621" s="77" t="s">
        <v>308</v>
      </c>
      <c r="AM1621" s="77" t="s">
        <v>25</v>
      </c>
      <c r="AN1621" s="77" t="s">
        <v>309</v>
      </c>
      <c r="AO1621" s="77" t="s">
        <v>310</v>
      </c>
      <c r="AP1621" s="77" t="s">
        <v>311</v>
      </c>
      <c r="AQ1621" s="77"/>
      <c r="AR1621" s="79">
        <f>COUNTIF('Jalon + top _horaire passage'!A:A,A1621)+IF(W1621&lt;&gt;"",COUNTIF('Jalon + top _horaire passage'!A:A,W1621),0)+IF(X1621&lt;&gt;"",COUNTIF('Jalon + top _horaire passage'!A:A,X1621),0)+IF(Y1621&lt;&gt;"",COUNTIF('Jalon + top _horaire passage'!A:A,Y1621),0)+IF(AA1621&lt;&gt;"",COUNTIF('Jalon + top _horaire passage'!A:A,AA1621),0)+IF(AB1621&lt;&gt;"",COUNTIF('Jalon + top _horaire passage'!A:A,AB1621),0)+IF(AD1621&lt;&gt;"",COUNTIF('Jalon + top _horaire passage'!A:A,AD1621),0)</f>
        <v>0</v>
      </c>
    </row>
    <row r="1622" spans="1:44" x14ac:dyDescent="0.3">
      <c r="A1622" s="77" t="s">
        <v>8256</v>
      </c>
      <c r="B1622" s="159" t="s">
        <v>301</v>
      </c>
      <c r="C1622" s="78" t="s">
        <v>59</v>
      </c>
      <c r="D1622" s="77" t="s">
        <v>42</v>
      </c>
      <c r="E1622" s="77" t="s">
        <v>8256</v>
      </c>
      <c r="F1622" s="77" t="s">
        <v>9556</v>
      </c>
      <c r="G1622" s="77" t="s">
        <v>300</v>
      </c>
      <c r="H1622" s="77" t="s">
        <v>44</v>
      </c>
      <c r="I1622" s="77" t="s">
        <v>17</v>
      </c>
      <c r="J1622" s="77" t="s">
        <v>19</v>
      </c>
      <c r="K1622" s="78" t="s">
        <v>34</v>
      </c>
      <c r="L1622" s="77" t="s">
        <v>98</v>
      </c>
      <c r="M1622" s="74" t="s">
        <v>12473</v>
      </c>
      <c r="N1622" s="74" t="s">
        <v>13</v>
      </c>
      <c r="O1622" s="159"/>
      <c r="P1622" s="77" t="s">
        <v>8257</v>
      </c>
      <c r="Q1622" s="77" t="s">
        <v>11044</v>
      </c>
      <c r="R1622" s="77" t="s">
        <v>8256</v>
      </c>
      <c r="S1622" s="77"/>
      <c r="T1622" s="77"/>
      <c r="U1622" s="77" t="s">
        <v>8258</v>
      </c>
      <c r="V1622" s="74" t="s">
        <v>97</v>
      </c>
      <c r="W1622" s="100"/>
      <c r="X1622" s="99"/>
      <c r="Y1622" s="99"/>
      <c r="Z1622" s="100"/>
      <c r="AA1622" s="99" t="s">
        <v>8261</v>
      </c>
      <c r="AB1622" s="99"/>
      <c r="AC1622" s="100" t="s">
        <v>8259</v>
      </c>
      <c r="AD1622" s="100" t="s">
        <v>8260</v>
      </c>
      <c r="AE1622" s="83"/>
      <c r="AF1622" s="54"/>
      <c r="AG1622" s="78" t="s">
        <v>10997</v>
      </c>
      <c r="AH1622" s="77" t="s">
        <v>20</v>
      </c>
      <c r="AI1622" s="77" t="s">
        <v>305</v>
      </c>
      <c r="AJ1622" s="77" t="s">
        <v>306</v>
      </c>
      <c r="AK1622" s="77" t="s">
        <v>307</v>
      </c>
      <c r="AL1622" s="77" t="s">
        <v>308</v>
      </c>
      <c r="AM1622" s="77" t="s">
        <v>25</v>
      </c>
      <c r="AN1622" s="77" t="s">
        <v>309</v>
      </c>
      <c r="AO1622" s="77" t="s">
        <v>310</v>
      </c>
      <c r="AP1622" s="77" t="s">
        <v>311</v>
      </c>
      <c r="AQ1622" s="77"/>
      <c r="AR1622" s="79">
        <f>COUNTIF('Jalon + top _horaire passage'!A:A,A1622)+IF(W1622&lt;&gt;"",COUNTIF('Jalon + top _horaire passage'!A:A,W1622),0)+IF(X1622&lt;&gt;"",COUNTIF('Jalon + top _horaire passage'!A:A,X1622),0)+IF(Y1622&lt;&gt;"",COUNTIF('Jalon + top _horaire passage'!A:A,Y1622),0)+IF(AA1622&lt;&gt;"",COUNTIF('Jalon + top _horaire passage'!A:A,AA1622),0)+IF(AB1622&lt;&gt;"",COUNTIF('Jalon + top _horaire passage'!A:A,AB1622),0)+IF(AD1622&lt;&gt;"",COUNTIF('Jalon + top _horaire passage'!A:A,AD1622),0)</f>
        <v>0</v>
      </c>
    </row>
    <row r="1623" spans="1:44" x14ac:dyDescent="0.3">
      <c r="A1623" s="77" t="s">
        <v>8262</v>
      </c>
      <c r="B1623" s="159" t="s">
        <v>301</v>
      </c>
      <c r="C1623" s="78" t="s">
        <v>59</v>
      </c>
      <c r="D1623" s="77" t="s">
        <v>42</v>
      </c>
      <c r="E1623" s="77" t="s">
        <v>8262</v>
      </c>
      <c r="F1623" s="77" t="s">
        <v>9556</v>
      </c>
      <c r="G1623" s="77" t="s">
        <v>300</v>
      </c>
      <c r="H1623" s="77" t="s">
        <v>44</v>
      </c>
      <c r="I1623" s="77" t="s">
        <v>17</v>
      </c>
      <c r="J1623" s="77" t="s">
        <v>19</v>
      </c>
      <c r="K1623" s="78" t="s">
        <v>34</v>
      </c>
      <c r="L1623" s="77" t="s">
        <v>98</v>
      </c>
      <c r="M1623" s="74" t="s">
        <v>12473</v>
      </c>
      <c r="N1623" s="74" t="s">
        <v>13</v>
      </c>
      <c r="O1623" s="159"/>
      <c r="P1623" s="77" t="s">
        <v>8263</v>
      </c>
      <c r="Q1623" s="77" t="s">
        <v>11044</v>
      </c>
      <c r="R1623" s="77" t="s">
        <v>8262</v>
      </c>
      <c r="S1623" s="77"/>
      <c r="T1623" s="77"/>
      <c r="U1623" s="77" t="s">
        <v>8264</v>
      </c>
      <c r="V1623" s="74" t="s">
        <v>97</v>
      </c>
      <c r="W1623" s="100"/>
      <c r="X1623" s="99"/>
      <c r="Y1623" s="99"/>
      <c r="Z1623" s="100"/>
      <c r="AA1623" s="99" t="s">
        <v>8267</v>
      </c>
      <c r="AB1623" s="99"/>
      <c r="AC1623" s="100" t="s">
        <v>8265</v>
      </c>
      <c r="AD1623" s="100" t="s">
        <v>8266</v>
      </c>
      <c r="AE1623" s="83"/>
      <c r="AF1623" s="54"/>
      <c r="AG1623" s="78" t="s">
        <v>10997</v>
      </c>
      <c r="AH1623" s="77" t="s">
        <v>20</v>
      </c>
      <c r="AI1623" s="77" t="s">
        <v>305</v>
      </c>
      <c r="AJ1623" s="77" t="s">
        <v>306</v>
      </c>
      <c r="AK1623" s="77" t="s">
        <v>307</v>
      </c>
      <c r="AL1623" s="77" t="s">
        <v>308</v>
      </c>
      <c r="AM1623" s="77" t="s">
        <v>25</v>
      </c>
      <c r="AN1623" s="77" t="s">
        <v>309</v>
      </c>
      <c r="AO1623" s="77" t="s">
        <v>310</v>
      </c>
      <c r="AP1623" s="77" t="s">
        <v>311</v>
      </c>
      <c r="AQ1623" s="77"/>
      <c r="AR1623" s="79">
        <f>COUNTIF('Jalon + top _horaire passage'!A:A,A1623)+IF(W1623&lt;&gt;"",COUNTIF('Jalon + top _horaire passage'!A:A,W1623),0)+IF(X1623&lt;&gt;"",COUNTIF('Jalon + top _horaire passage'!A:A,X1623),0)+IF(Y1623&lt;&gt;"",COUNTIF('Jalon + top _horaire passage'!A:A,Y1623),0)+IF(AA1623&lt;&gt;"",COUNTIF('Jalon + top _horaire passage'!A:A,AA1623),0)+IF(AB1623&lt;&gt;"",COUNTIF('Jalon + top _horaire passage'!A:A,AB1623),0)+IF(AD1623&lt;&gt;"",COUNTIF('Jalon + top _horaire passage'!A:A,AD1623),0)</f>
        <v>0</v>
      </c>
    </row>
    <row r="1624" spans="1:44" x14ac:dyDescent="0.3">
      <c r="A1624" s="77" t="s">
        <v>8268</v>
      </c>
      <c r="B1624" s="159" t="s">
        <v>301</v>
      </c>
      <c r="C1624" s="78" t="s">
        <v>59</v>
      </c>
      <c r="D1624" s="77" t="s">
        <v>42</v>
      </c>
      <c r="E1624" s="77" t="s">
        <v>8268</v>
      </c>
      <c r="F1624" s="77" t="s">
        <v>9556</v>
      </c>
      <c r="G1624" s="77" t="s">
        <v>300</v>
      </c>
      <c r="H1624" s="77" t="s">
        <v>44</v>
      </c>
      <c r="I1624" s="77" t="s">
        <v>17</v>
      </c>
      <c r="J1624" s="77" t="s">
        <v>19</v>
      </c>
      <c r="K1624" s="78" t="s">
        <v>34</v>
      </c>
      <c r="L1624" s="77" t="s">
        <v>98</v>
      </c>
      <c r="M1624" s="74" t="s">
        <v>12473</v>
      </c>
      <c r="N1624" s="74" t="s">
        <v>13</v>
      </c>
      <c r="O1624" s="159"/>
      <c r="P1624" s="77" t="s">
        <v>8269</v>
      </c>
      <c r="Q1624" s="77" t="s">
        <v>11044</v>
      </c>
      <c r="R1624" s="77" t="s">
        <v>8268</v>
      </c>
      <c r="S1624" s="77"/>
      <c r="T1624" s="77"/>
      <c r="U1624" s="77" t="s">
        <v>8270</v>
      </c>
      <c r="V1624" s="74" t="s">
        <v>97</v>
      </c>
      <c r="W1624" s="100"/>
      <c r="X1624" s="99"/>
      <c r="Y1624" s="99"/>
      <c r="Z1624" s="100"/>
      <c r="AA1624" s="99" t="s">
        <v>8273</v>
      </c>
      <c r="AB1624" s="99"/>
      <c r="AC1624" s="100" t="s">
        <v>8271</v>
      </c>
      <c r="AD1624" s="100" t="s">
        <v>8272</v>
      </c>
      <c r="AE1624" s="83"/>
      <c r="AF1624" s="54"/>
      <c r="AG1624" s="78" t="s">
        <v>10997</v>
      </c>
      <c r="AH1624" s="77" t="s">
        <v>20</v>
      </c>
      <c r="AI1624" s="77" t="s">
        <v>305</v>
      </c>
      <c r="AJ1624" s="77" t="s">
        <v>306</v>
      </c>
      <c r="AK1624" s="77" t="s">
        <v>307</v>
      </c>
      <c r="AL1624" s="77" t="s">
        <v>308</v>
      </c>
      <c r="AM1624" s="77" t="s">
        <v>25</v>
      </c>
      <c r="AN1624" s="77" t="s">
        <v>309</v>
      </c>
      <c r="AO1624" s="77" t="s">
        <v>310</v>
      </c>
      <c r="AP1624" s="77" t="s">
        <v>311</v>
      </c>
      <c r="AQ1624" s="77"/>
      <c r="AR1624" s="79">
        <f>COUNTIF('Jalon + top _horaire passage'!A:A,A1624)+IF(W1624&lt;&gt;"",COUNTIF('Jalon + top _horaire passage'!A:A,W1624),0)+IF(X1624&lt;&gt;"",COUNTIF('Jalon + top _horaire passage'!A:A,X1624),0)+IF(Y1624&lt;&gt;"",COUNTIF('Jalon + top _horaire passage'!A:A,Y1624),0)+IF(AA1624&lt;&gt;"",COUNTIF('Jalon + top _horaire passage'!A:A,AA1624),0)+IF(AB1624&lt;&gt;"",COUNTIF('Jalon + top _horaire passage'!A:A,AB1624),0)+IF(AD1624&lt;&gt;"",COUNTIF('Jalon + top _horaire passage'!A:A,AD1624),0)</f>
        <v>0</v>
      </c>
    </row>
    <row r="1625" spans="1:44" x14ac:dyDescent="0.3">
      <c r="A1625" s="77" t="s">
        <v>8274</v>
      </c>
      <c r="B1625" s="159" t="s">
        <v>301</v>
      </c>
      <c r="C1625" s="78" t="s">
        <v>59</v>
      </c>
      <c r="D1625" s="77" t="s">
        <v>42</v>
      </c>
      <c r="E1625" s="77" t="s">
        <v>8274</v>
      </c>
      <c r="F1625" s="77" t="s">
        <v>9556</v>
      </c>
      <c r="G1625" s="77" t="s">
        <v>300</v>
      </c>
      <c r="H1625" s="77" t="s">
        <v>44</v>
      </c>
      <c r="I1625" s="77" t="s">
        <v>17</v>
      </c>
      <c r="J1625" s="77" t="s">
        <v>237</v>
      </c>
      <c r="K1625" s="78" t="s">
        <v>34</v>
      </c>
      <c r="L1625" s="77" t="s">
        <v>98</v>
      </c>
      <c r="M1625" s="74" t="s">
        <v>12473</v>
      </c>
      <c r="N1625" s="74" t="s">
        <v>13</v>
      </c>
      <c r="O1625" s="159"/>
      <c r="P1625" s="77" t="s">
        <v>8275</v>
      </c>
      <c r="Q1625" s="77" t="s">
        <v>30</v>
      </c>
      <c r="R1625" s="77" t="s">
        <v>8274</v>
      </c>
      <c r="S1625" s="77"/>
      <c r="T1625" s="77"/>
      <c r="U1625" s="77" t="s">
        <v>11618</v>
      </c>
      <c r="V1625" s="74" t="s">
        <v>97</v>
      </c>
      <c r="W1625" s="100"/>
      <c r="X1625" s="99"/>
      <c r="Y1625" s="99"/>
      <c r="Z1625" s="100"/>
      <c r="AA1625" s="99" t="s">
        <v>8278</v>
      </c>
      <c r="AB1625" s="99"/>
      <c r="AC1625" s="100" t="s">
        <v>8276</v>
      </c>
      <c r="AD1625" s="100" t="s">
        <v>8277</v>
      </c>
      <c r="AE1625" s="83"/>
      <c r="AF1625" s="54"/>
      <c r="AG1625" s="78" t="s">
        <v>10997</v>
      </c>
      <c r="AH1625" s="77" t="s">
        <v>20</v>
      </c>
      <c r="AI1625" s="77" t="s">
        <v>305</v>
      </c>
      <c r="AJ1625" s="77" t="s">
        <v>306</v>
      </c>
      <c r="AK1625" s="77" t="s">
        <v>307</v>
      </c>
      <c r="AL1625" s="77" t="s">
        <v>308</v>
      </c>
      <c r="AM1625" s="77" t="s">
        <v>25</v>
      </c>
      <c r="AN1625" s="77" t="s">
        <v>309</v>
      </c>
      <c r="AO1625" s="77" t="s">
        <v>310</v>
      </c>
      <c r="AP1625" s="77" t="s">
        <v>311</v>
      </c>
      <c r="AQ1625" s="77"/>
      <c r="AR1625" s="79">
        <f>COUNTIF('Jalon + top _horaire passage'!A:A,A1625)+IF(W1625&lt;&gt;"",COUNTIF('Jalon + top _horaire passage'!A:A,W1625),0)+IF(X1625&lt;&gt;"",COUNTIF('Jalon + top _horaire passage'!A:A,X1625),0)+IF(Y1625&lt;&gt;"",COUNTIF('Jalon + top _horaire passage'!A:A,Y1625),0)+IF(AA1625&lt;&gt;"",COUNTIF('Jalon + top _horaire passage'!A:A,AA1625),0)+IF(AB1625&lt;&gt;"",COUNTIF('Jalon + top _horaire passage'!A:A,AB1625),0)+IF(AD1625&lt;&gt;"",COUNTIF('Jalon + top _horaire passage'!A:A,AD1625),0)</f>
        <v>0</v>
      </c>
    </row>
    <row r="1626" spans="1:44" x14ac:dyDescent="0.3">
      <c r="A1626" s="77" t="s">
        <v>8279</v>
      </c>
      <c r="B1626" s="159" t="s">
        <v>301</v>
      </c>
      <c r="C1626" s="78" t="s">
        <v>59</v>
      </c>
      <c r="D1626" s="77" t="s">
        <v>42</v>
      </c>
      <c r="E1626" s="77" t="s">
        <v>8279</v>
      </c>
      <c r="F1626" s="77" t="s">
        <v>9801</v>
      </c>
      <c r="G1626" s="77" t="s">
        <v>8280</v>
      </c>
      <c r="H1626" s="77" t="s">
        <v>44</v>
      </c>
      <c r="I1626" s="77" t="s">
        <v>17</v>
      </c>
      <c r="J1626" s="77" t="s">
        <v>19</v>
      </c>
      <c r="K1626" s="78" t="s">
        <v>34</v>
      </c>
      <c r="L1626" s="77" t="s">
        <v>15</v>
      </c>
      <c r="M1626" s="74" t="s">
        <v>12473</v>
      </c>
      <c r="N1626" s="74" t="s">
        <v>13</v>
      </c>
      <c r="O1626" s="159"/>
      <c r="P1626" s="77" t="s">
        <v>8281</v>
      </c>
      <c r="Q1626" s="77" t="s">
        <v>30</v>
      </c>
      <c r="R1626" s="77" t="s">
        <v>8279</v>
      </c>
      <c r="S1626" s="77"/>
      <c r="T1626" s="77"/>
      <c r="U1626" s="77" t="s">
        <v>8282</v>
      </c>
      <c r="V1626" s="74" t="s">
        <v>97</v>
      </c>
      <c r="W1626" s="100"/>
      <c r="X1626" s="99"/>
      <c r="Y1626" s="99"/>
      <c r="Z1626" s="100"/>
      <c r="AA1626" s="99" t="s">
        <v>8285</v>
      </c>
      <c r="AB1626" s="99"/>
      <c r="AC1626" s="100" t="s">
        <v>8283</v>
      </c>
      <c r="AD1626" s="100" t="s">
        <v>8284</v>
      </c>
      <c r="AE1626" s="83"/>
      <c r="AF1626" s="54"/>
      <c r="AG1626" s="78" t="s">
        <v>10999</v>
      </c>
      <c r="AH1626" s="77" t="s">
        <v>20</v>
      </c>
      <c r="AI1626" s="77" t="s">
        <v>305</v>
      </c>
      <c r="AJ1626" s="77" t="s">
        <v>920</v>
      </c>
      <c r="AK1626" s="77" t="s">
        <v>921</v>
      </c>
      <c r="AL1626" s="77" t="s">
        <v>922</v>
      </c>
      <c r="AM1626" s="77" t="s">
        <v>25</v>
      </c>
      <c r="AN1626" s="77" t="s">
        <v>309</v>
      </c>
      <c r="AO1626" s="77" t="s">
        <v>923</v>
      </c>
      <c r="AP1626" s="77" t="s">
        <v>924</v>
      </c>
      <c r="AQ1626" s="77"/>
      <c r="AR1626" s="79">
        <f>COUNTIF('Jalon + top _horaire passage'!A:A,A1626)+IF(W1626&lt;&gt;"",COUNTIF('Jalon + top _horaire passage'!A:A,W1626),0)+IF(X1626&lt;&gt;"",COUNTIF('Jalon + top _horaire passage'!A:A,X1626),0)+IF(Y1626&lt;&gt;"",COUNTIF('Jalon + top _horaire passage'!A:A,Y1626),0)+IF(AA1626&lt;&gt;"",COUNTIF('Jalon + top _horaire passage'!A:A,AA1626),0)+IF(AB1626&lt;&gt;"",COUNTIF('Jalon + top _horaire passage'!A:A,AB1626),0)+IF(AD1626&lt;&gt;"",COUNTIF('Jalon + top _horaire passage'!A:A,AD1626),0)</f>
        <v>0</v>
      </c>
    </row>
    <row r="1627" spans="1:44" x14ac:dyDescent="0.3">
      <c r="A1627" s="77" t="s">
        <v>8286</v>
      </c>
      <c r="B1627" s="159" t="s">
        <v>12</v>
      </c>
      <c r="C1627" s="78" t="s">
        <v>651</v>
      </c>
      <c r="D1627" s="77" t="s">
        <v>42</v>
      </c>
      <c r="E1627" s="77" t="s">
        <v>8286</v>
      </c>
      <c r="F1627" s="77" t="s">
        <v>2914</v>
      </c>
      <c r="G1627" s="77" t="s">
        <v>2915</v>
      </c>
      <c r="H1627" s="77" t="s">
        <v>44</v>
      </c>
      <c r="I1627" s="77" t="s">
        <v>221</v>
      </c>
      <c r="J1627" s="77" t="s">
        <v>19</v>
      </c>
      <c r="K1627" s="78" t="s">
        <v>34</v>
      </c>
      <c r="L1627" s="77" t="s">
        <v>98</v>
      </c>
      <c r="M1627" s="74" t="s">
        <v>12474</v>
      </c>
      <c r="N1627" s="74" t="s">
        <v>13</v>
      </c>
      <c r="O1627" s="159"/>
      <c r="P1627" s="77" t="s">
        <v>8287</v>
      </c>
      <c r="Q1627" s="77" t="s">
        <v>30</v>
      </c>
      <c r="R1627" s="77" t="s">
        <v>8286</v>
      </c>
      <c r="S1627" s="77"/>
      <c r="T1627" s="77"/>
      <c r="U1627" s="77" t="s">
        <v>11162</v>
      </c>
      <c r="V1627" s="74" t="s">
        <v>97</v>
      </c>
      <c r="W1627" s="100"/>
      <c r="X1627" s="99"/>
      <c r="Y1627" s="99"/>
      <c r="Z1627" s="100"/>
      <c r="AA1627" s="99" t="s">
        <v>8290</v>
      </c>
      <c r="AB1627" s="99"/>
      <c r="AC1627" s="100" t="s">
        <v>8288</v>
      </c>
      <c r="AD1627" s="100" t="s">
        <v>8289</v>
      </c>
      <c r="AE1627" s="83"/>
      <c r="AF1627" s="54"/>
      <c r="AG1627" s="78" t="s">
        <v>10997</v>
      </c>
      <c r="AH1627" s="77" t="s">
        <v>222</v>
      </c>
      <c r="AI1627" s="77" t="s">
        <v>223</v>
      </c>
      <c r="AJ1627" s="77" t="s">
        <v>224</v>
      </c>
      <c r="AK1627" s="77" t="s">
        <v>2917</v>
      </c>
      <c r="AL1627" s="77" t="s">
        <v>2918</v>
      </c>
      <c r="AM1627" s="77" t="s">
        <v>227</v>
      </c>
      <c r="AN1627" s="77" t="s">
        <v>656</v>
      </c>
      <c r="AO1627" s="77" t="s">
        <v>2919</v>
      </c>
      <c r="AP1627" s="77" t="s">
        <v>2920</v>
      </c>
      <c r="AQ1627" s="77"/>
      <c r="AR1627" s="79">
        <f>COUNTIF('Jalon + top _horaire passage'!A:A,A1627)+IF(W1627&lt;&gt;"",COUNTIF('Jalon + top _horaire passage'!A:A,W1627),0)+IF(X1627&lt;&gt;"",COUNTIF('Jalon + top _horaire passage'!A:A,X1627),0)+IF(Y1627&lt;&gt;"",COUNTIF('Jalon + top _horaire passage'!A:A,Y1627),0)+IF(AA1627&lt;&gt;"",COUNTIF('Jalon + top _horaire passage'!A:A,AA1627),0)+IF(AB1627&lt;&gt;"",COUNTIF('Jalon + top _horaire passage'!A:A,AB1627),0)+IF(AD1627&lt;&gt;"",COUNTIF('Jalon + top _horaire passage'!A:A,AD1627),0)</f>
        <v>0</v>
      </c>
    </row>
    <row r="1628" spans="1:44" x14ac:dyDescent="0.3">
      <c r="A1628" s="77" t="s">
        <v>8291</v>
      </c>
      <c r="B1628" s="159" t="s">
        <v>12</v>
      </c>
      <c r="C1628" s="78" t="s">
        <v>651</v>
      </c>
      <c r="D1628" s="77" t="s">
        <v>42</v>
      </c>
      <c r="E1628" s="77" t="s">
        <v>8291</v>
      </c>
      <c r="F1628" s="77" t="s">
        <v>2914</v>
      </c>
      <c r="G1628" s="77" t="s">
        <v>2915</v>
      </c>
      <c r="H1628" s="77" t="s">
        <v>44</v>
      </c>
      <c r="I1628" s="77" t="s">
        <v>221</v>
      </c>
      <c r="J1628" s="77" t="s">
        <v>19</v>
      </c>
      <c r="K1628" s="78" t="s">
        <v>34</v>
      </c>
      <c r="L1628" s="77" t="s">
        <v>98</v>
      </c>
      <c r="M1628" s="74" t="s">
        <v>12474</v>
      </c>
      <c r="N1628" s="74" t="s">
        <v>13</v>
      </c>
      <c r="O1628" s="159"/>
      <c r="P1628" s="77" t="s">
        <v>8292</v>
      </c>
      <c r="Q1628" s="77" t="s">
        <v>30</v>
      </c>
      <c r="R1628" s="77" t="s">
        <v>8291</v>
      </c>
      <c r="S1628" s="77"/>
      <c r="T1628" s="77"/>
      <c r="U1628" s="77" t="s">
        <v>11163</v>
      </c>
      <c r="V1628" s="74" t="s">
        <v>97</v>
      </c>
      <c r="W1628" s="100"/>
      <c r="X1628" s="99"/>
      <c r="Y1628" s="99"/>
      <c r="Z1628" s="100"/>
      <c r="AA1628" s="99" t="s">
        <v>8295</v>
      </c>
      <c r="AB1628" s="99"/>
      <c r="AC1628" s="100" t="s">
        <v>8293</v>
      </c>
      <c r="AD1628" s="100" t="s">
        <v>8294</v>
      </c>
      <c r="AE1628" s="83"/>
      <c r="AF1628" s="54"/>
      <c r="AG1628" s="78" t="s">
        <v>10997</v>
      </c>
      <c r="AH1628" s="77" t="s">
        <v>222</v>
      </c>
      <c r="AI1628" s="77" t="s">
        <v>223</v>
      </c>
      <c r="AJ1628" s="77" t="s">
        <v>224</v>
      </c>
      <c r="AK1628" s="77" t="s">
        <v>2917</v>
      </c>
      <c r="AL1628" s="77" t="s">
        <v>2918</v>
      </c>
      <c r="AM1628" s="77" t="s">
        <v>227</v>
      </c>
      <c r="AN1628" s="77" t="s">
        <v>656</v>
      </c>
      <c r="AO1628" s="77" t="s">
        <v>2919</v>
      </c>
      <c r="AP1628" s="77" t="s">
        <v>2920</v>
      </c>
      <c r="AQ1628" s="77"/>
      <c r="AR1628" s="79">
        <f>COUNTIF('Jalon + top _horaire passage'!A:A,A1628)+IF(W1628&lt;&gt;"",COUNTIF('Jalon + top _horaire passage'!A:A,W1628),0)+IF(X1628&lt;&gt;"",COUNTIF('Jalon + top _horaire passage'!A:A,X1628),0)+IF(Y1628&lt;&gt;"",COUNTIF('Jalon + top _horaire passage'!A:A,Y1628),0)+IF(AA1628&lt;&gt;"",COUNTIF('Jalon + top _horaire passage'!A:A,AA1628),0)+IF(AB1628&lt;&gt;"",COUNTIF('Jalon + top _horaire passage'!A:A,AB1628),0)+IF(AD1628&lt;&gt;"",COUNTIF('Jalon + top _horaire passage'!A:A,AD1628),0)</f>
        <v>0</v>
      </c>
    </row>
    <row r="1629" spans="1:44" x14ac:dyDescent="0.3">
      <c r="A1629" s="77" t="s">
        <v>8296</v>
      </c>
      <c r="B1629" s="159" t="s">
        <v>12</v>
      </c>
      <c r="C1629" s="78" t="s">
        <v>651</v>
      </c>
      <c r="D1629" s="77" t="s">
        <v>42</v>
      </c>
      <c r="E1629" s="77" t="s">
        <v>8296</v>
      </c>
      <c r="F1629" s="77" t="s">
        <v>2914</v>
      </c>
      <c r="G1629" s="77" t="s">
        <v>2915</v>
      </c>
      <c r="H1629" s="77" t="s">
        <v>44</v>
      </c>
      <c r="I1629" s="77" t="s">
        <v>221</v>
      </c>
      <c r="J1629" s="77" t="s">
        <v>19</v>
      </c>
      <c r="K1629" s="78" t="s">
        <v>34</v>
      </c>
      <c r="L1629" s="77" t="s">
        <v>98</v>
      </c>
      <c r="M1629" s="74" t="s">
        <v>12474</v>
      </c>
      <c r="N1629" s="74" t="s">
        <v>13</v>
      </c>
      <c r="O1629" s="159"/>
      <c r="P1629" s="77" t="s">
        <v>8297</v>
      </c>
      <c r="Q1629" s="77" t="s">
        <v>30</v>
      </c>
      <c r="R1629" s="77" t="s">
        <v>8296</v>
      </c>
      <c r="S1629" s="77"/>
      <c r="T1629" s="77"/>
      <c r="U1629" s="77" t="s">
        <v>11164</v>
      </c>
      <c r="V1629" s="74" t="s">
        <v>97</v>
      </c>
      <c r="W1629" s="100"/>
      <c r="X1629" s="99"/>
      <c r="Y1629" s="99"/>
      <c r="Z1629" s="100"/>
      <c r="AA1629" s="99" t="s">
        <v>8300</v>
      </c>
      <c r="AB1629" s="99"/>
      <c r="AC1629" s="100" t="s">
        <v>8298</v>
      </c>
      <c r="AD1629" s="100" t="s">
        <v>8299</v>
      </c>
      <c r="AE1629" s="83"/>
      <c r="AF1629" s="54"/>
      <c r="AG1629" s="78" t="s">
        <v>10997</v>
      </c>
      <c r="AH1629" s="77" t="s">
        <v>222</v>
      </c>
      <c r="AI1629" s="77" t="s">
        <v>223</v>
      </c>
      <c r="AJ1629" s="77" t="s">
        <v>224</v>
      </c>
      <c r="AK1629" s="77" t="s">
        <v>2917</v>
      </c>
      <c r="AL1629" s="77" t="s">
        <v>2918</v>
      </c>
      <c r="AM1629" s="77" t="s">
        <v>227</v>
      </c>
      <c r="AN1629" s="77" t="s">
        <v>656</v>
      </c>
      <c r="AO1629" s="77" t="s">
        <v>2919</v>
      </c>
      <c r="AP1629" s="77" t="s">
        <v>2920</v>
      </c>
      <c r="AQ1629" s="77"/>
      <c r="AR1629" s="79">
        <f>COUNTIF('Jalon + top _horaire passage'!A:A,A1629)+IF(W1629&lt;&gt;"",COUNTIF('Jalon + top _horaire passage'!A:A,W1629),0)+IF(X1629&lt;&gt;"",COUNTIF('Jalon + top _horaire passage'!A:A,X1629),0)+IF(Y1629&lt;&gt;"",COUNTIF('Jalon + top _horaire passage'!A:A,Y1629),0)+IF(AA1629&lt;&gt;"",COUNTIF('Jalon + top _horaire passage'!A:A,AA1629),0)+IF(AB1629&lt;&gt;"",COUNTIF('Jalon + top _horaire passage'!A:A,AB1629),0)+IF(AD1629&lt;&gt;"",COUNTIF('Jalon + top _horaire passage'!A:A,AD1629),0)</f>
        <v>0</v>
      </c>
    </row>
    <row r="1630" spans="1:44" x14ac:dyDescent="0.3">
      <c r="A1630" s="77" t="s">
        <v>8301</v>
      </c>
      <c r="B1630" s="159" t="s">
        <v>12</v>
      </c>
      <c r="C1630" s="78" t="s">
        <v>651</v>
      </c>
      <c r="D1630" s="77" t="s">
        <v>42</v>
      </c>
      <c r="E1630" s="77" t="s">
        <v>8301</v>
      </c>
      <c r="F1630" s="77" t="s">
        <v>2914</v>
      </c>
      <c r="G1630" s="77" t="s">
        <v>2915</v>
      </c>
      <c r="H1630" s="77" t="s">
        <v>44</v>
      </c>
      <c r="I1630" s="77" t="s">
        <v>221</v>
      </c>
      <c r="J1630" s="77" t="s">
        <v>19</v>
      </c>
      <c r="K1630" s="78" t="s">
        <v>34</v>
      </c>
      <c r="L1630" s="77" t="s">
        <v>98</v>
      </c>
      <c r="M1630" s="74" t="s">
        <v>12474</v>
      </c>
      <c r="N1630" s="74" t="s">
        <v>13</v>
      </c>
      <c r="O1630" s="159"/>
      <c r="P1630" s="77" t="s">
        <v>8302</v>
      </c>
      <c r="Q1630" s="77" t="s">
        <v>30</v>
      </c>
      <c r="R1630" s="77" t="s">
        <v>8301</v>
      </c>
      <c r="S1630" s="77"/>
      <c r="T1630" s="77"/>
      <c r="U1630" s="77" t="s">
        <v>11165</v>
      </c>
      <c r="V1630" s="74" t="s">
        <v>97</v>
      </c>
      <c r="W1630" s="100"/>
      <c r="X1630" s="99"/>
      <c r="Y1630" s="99"/>
      <c r="Z1630" s="100"/>
      <c r="AA1630" s="99" t="s">
        <v>8305</v>
      </c>
      <c r="AB1630" s="99"/>
      <c r="AC1630" s="100" t="s">
        <v>8303</v>
      </c>
      <c r="AD1630" s="100" t="s">
        <v>8304</v>
      </c>
      <c r="AE1630" s="83"/>
      <c r="AF1630" s="54"/>
      <c r="AG1630" s="78" t="s">
        <v>10997</v>
      </c>
      <c r="AH1630" s="77" t="s">
        <v>222</v>
      </c>
      <c r="AI1630" s="77" t="s">
        <v>223</v>
      </c>
      <c r="AJ1630" s="77" t="s">
        <v>224</v>
      </c>
      <c r="AK1630" s="77" t="s">
        <v>2917</v>
      </c>
      <c r="AL1630" s="77" t="s">
        <v>2918</v>
      </c>
      <c r="AM1630" s="77" t="s">
        <v>227</v>
      </c>
      <c r="AN1630" s="77" t="s">
        <v>656</v>
      </c>
      <c r="AO1630" s="77" t="s">
        <v>2919</v>
      </c>
      <c r="AP1630" s="77" t="s">
        <v>2920</v>
      </c>
      <c r="AQ1630" s="77"/>
      <c r="AR1630" s="79">
        <f>COUNTIF('Jalon + top _horaire passage'!A:A,A1630)+IF(W1630&lt;&gt;"",COUNTIF('Jalon + top _horaire passage'!A:A,W1630),0)+IF(X1630&lt;&gt;"",COUNTIF('Jalon + top _horaire passage'!A:A,X1630),0)+IF(Y1630&lt;&gt;"",COUNTIF('Jalon + top _horaire passage'!A:A,Y1630),0)+IF(AA1630&lt;&gt;"",COUNTIF('Jalon + top _horaire passage'!A:A,AA1630),0)+IF(AB1630&lt;&gt;"",COUNTIF('Jalon + top _horaire passage'!A:A,AB1630),0)+IF(AD1630&lt;&gt;"",COUNTIF('Jalon + top _horaire passage'!A:A,AD1630),0)</f>
        <v>0</v>
      </c>
    </row>
    <row r="1631" spans="1:44" x14ac:dyDescent="0.3">
      <c r="A1631" s="77" t="s">
        <v>8306</v>
      </c>
      <c r="B1631" s="159" t="s">
        <v>12</v>
      </c>
      <c r="C1631" s="78" t="s">
        <v>651</v>
      </c>
      <c r="D1631" s="77" t="s">
        <v>42</v>
      </c>
      <c r="E1631" s="77" t="s">
        <v>8306</v>
      </c>
      <c r="F1631" s="77" t="s">
        <v>2914</v>
      </c>
      <c r="G1631" s="77" t="s">
        <v>2915</v>
      </c>
      <c r="H1631" s="77" t="s">
        <v>44</v>
      </c>
      <c r="I1631" s="77" t="s">
        <v>221</v>
      </c>
      <c r="J1631" s="77" t="s">
        <v>19</v>
      </c>
      <c r="K1631" s="78" t="s">
        <v>34</v>
      </c>
      <c r="L1631" s="77" t="s">
        <v>98</v>
      </c>
      <c r="M1631" s="74" t="s">
        <v>12474</v>
      </c>
      <c r="N1631" s="74" t="s">
        <v>13</v>
      </c>
      <c r="O1631" s="159"/>
      <c r="P1631" s="77" t="s">
        <v>8307</v>
      </c>
      <c r="Q1631" s="77" t="s">
        <v>30</v>
      </c>
      <c r="R1631" s="77" t="s">
        <v>8306</v>
      </c>
      <c r="S1631" s="77"/>
      <c r="T1631" s="77"/>
      <c r="U1631" s="77" t="s">
        <v>11166</v>
      </c>
      <c r="V1631" s="74" t="s">
        <v>97</v>
      </c>
      <c r="W1631" s="100"/>
      <c r="X1631" s="99"/>
      <c r="Y1631" s="99"/>
      <c r="Z1631" s="100"/>
      <c r="AA1631" s="99" t="s">
        <v>8310</v>
      </c>
      <c r="AB1631" s="99"/>
      <c r="AC1631" s="100" t="s">
        <v>8308</v>
      </c>
      <c r="AD1631" s="100" t="s">
        <v>8309</v>
      </c>
      <c r="AE1631" s="83"/>
      <c r="AF1631" s="54"/>
      <c r="AG1631" s="78" t="s">
        <v>10997</v>
      </c>
      <c r="AH1631" s="77" t="s">
        <v>222</v>
      </c>
      <c r="AI1631" s="77" t="s">
        <v>223</v>
      </c>
      <c r="AJ1631" s="77" t="s">
        <v>224</v>
      </c>
      <c r="AK1631" s="77" t="s">
        <v>2917</v>
      </c>
      <c r="AL1631" s="77" t="s">
        <v>2918</v>
      </c>
      <c r="AM1631" s="77" t="s">
        <v>227</v>
      </c>
      <c r="AN1631" s="77" t="s">
        <v>656</v>
      </c>
      <c r="AO1631" s="77" t="s">
        <v>2919</v>
      </c>
      <c r="AP1631" s="77" t="s">
        <v>2920</v>
      </c>
      <c r="AQ1631" s="77"/>
      <c r="AR1631" s="79">
        <f>COUNTIF('Jalon + top _horaire passage'!A:A,A1631)+IF(W1631&lt;&gt;"",COUNTIF('Jalon + top _horaire passage'!A:A,W1631),0)+IF(X1631&lt;&gt;"",COUNTIF('Jalon + top _horaire passage'!A:A,X1631),0)+IF(Y1631&lt;&gt;"",COUNTIF('Jalon + top _horaire passage'!A:A,Y1631),0)+IF(AA1631&lt;&gt;"",COUNTIF('Jalon + top _horaire passage'!A:A,AA1631),0)+IF(AB1631&lt;&gt;"",COUNTIF('Jalon + top _horaire passage'!A:A,AB1631),0)+IF(AD1631&lt;&gt;"",COUNTIF('Jalon + top _horaire passage'!A:A,AD1631),0)</f>
        <v>0</v>
      </c>
    </row>
    <row r="1632" spans="1:44" x14ac:dyDescent="0.3">
      <c r="A1632" s="77" t="s">
        <v>8311</v>
      </c>
      <c r="B1632" s="159" t="s">
        <v>12</v>
      </c>
      <c r="C1632" s="78" t="s">
        <v>651</v>
      </c>
      <c r="D1632" s="77" t="s">
        <v>42</v>
      </c>
      <c r="E1632" s="77" t="s">
        <v>8311</v>
      </c>
      <c r="F1632" s="77" t="s">
        <v>2914</v>
      </c>
      <c r="G1632" s="77" t="s">
        <v>2915</v>
      </c>
      <c r="H1632" s="77" t="s">
        <v>44</v>
      </c>
      <c r="I1632" s="77" t="s">
        <v>221</v>
      </c>
      <c r="J1632" s="77" t="s">
        <v>19</v>
      </c>
      <c r="K1632" s="78" t="s">
        <v>34</v>
      </c>
      <c r="L1632" s="77" t="s">
        <v>98</v>
      </c>
      <c r="M1632" s="74" t="s">
        <v>12474</v>
      </c>
      <c r="N1632" s="74" t="s">
        <v>13</v>
      </c>
      <c r="O1632" s="159"/>
      <c r="P1632" s="77" t="s">
        <v>8312</v>
      </c>
      <c r="Q1632" s="77" t="s">
        <v>30</v>
      </c>
      <c r="R1632" s="77" t="s">
        <v>8311</v>
      </c>
      <c r="S1632" s="77"/>
      <c r="T1632" s="77"/>
      <c r="U1632" s="77" t="s">
        <v>11167</v>
      </c>
      <c r="V1632" s="74" t="s">
        <v>97</v>
      </c>
      <c r="W1632" s="100"/>
      <c r="X1632" s="99"/>
      <c r="Y1632" s="99"/>
      <c r="Z1632" s="100"/>
      <c r="AA1632" s="99" t="s">
        <v>8315</v>
      </c>
      <c r="AB1632" s="99"/>
      <c r="AC1632" s="100" t="s">
        <v>8313</v>
      </c>
      <c r="AD1632" s="100" t="s">
        <v>8314</v>
      </c>
      <c r="AE1632" s="83"/>
      <c r="AF1632" s="54"/>
      <c r="AG1632" s="78" t="s">
        <v>10997</v>
      </c>
      <c r="AH1632" s="77" t="s">
        <v>222</v>
      </c>
      <c r="AI1632" s="77" t="s">
        <v>223</v>
      </c>
      <c r="AJ1632" s="77" t="s">
        <v>224</v>
      </c>
      <c r="AK1632" s="77" t="s">
        <v>2917</v>
      </c>
      <c r="AL1632" s="77" t="s">
        <v>2918</v>
      </c>
      <c r="AM1632" s="77" t="s">
        <v>227</v>
      </c>
      <c r="AN1632" s="77" t="s">
        <v>656</v>
      </c>
      <c r="AO1632" s="77" t="s">
        <v>2919</v>
      </c>
      <c r="AP1632" s="77" t="s">
        <v>2920</v>
      </c>
      <c r="AQ1632" s="77"/>
      <c r="AR1632" s="79">
        <f>COUNTIF('Jalon + top _horaire passage'!A:A,A1632)+IF(W1632&lt;&gt;"",COUNTIF('Jalon + top _horaire passage'!A:A,W1632),0)+IF(X1632&lt;&gt;"",COUNTIF('Jalon + top _horaire passage'!A:A,X1632),0)+IF(Y1632&lt;&gt;"",COUNTIF('Jalon + top _horaire passage'!A:A,Y1632),0)+IF(AA1632&lt;&gt;"",COUNTIF('Jalon + top _horaire passage'!A:A,AA1632),0)+IF(AB1632&lt;&gt;"",COUNTIF('Jalon + top _horaire passage'!A:A,AB1632),0)+IF(AD1632&lt;&gt;"",COUNTIF('Jalon + top _horaire passage'!A:A,AD1632),0)</f>
        <v>0</v>
      </c>
    </row>
    <row r="1633" spans="1:44" x14ac:dyDescent="0.3">
      <c r="A1633" s="77" t="s">
        <v>8317</v>
      </c>
      <c r="B1633" s="159" t="s">
        <v>12</v>
      </c>
      <c r="C1633" s="78" t="s">
        <v>651</v>
      </c>
      <c r="D1633" s="77" t="s">
        <v>42</v>
      </c>
      <c r="E1633" s="77" t="s">
        <v>8316</v>
      </c>
      <c r="F1633" s="77" t="s">
        <v>2914</v>
      </c>
      <c r="G1633" s="77" t="s">
        <v>2915</v>
      </c>
      <c r="H1633" s="77" t="s">
        <v>44</v>
      </c>
      <c r="I1633" s="77" t="s">
        <v>221</v>
      </c>
      <c r="J1633" s="77" t="s">
        <v>19</v>
      </c>
      <c r="K1633" s="78" t="s">
        <v>34</v>
      </c>
      <c r="L1633" s="77" t="s">
        <v>98</v>
      </c>
      <c r="M1633" s="74" t="s">
        <v>12474</v>
      </c>
      <c r="N1633" s="74" t="s">
        <v>13</v>
      </c>
      <c r="O1633" s="159"/>
      <c r="P1633" s="77" t="s">
        <v>8318</v>
      </c>
      <c r="Q1633" s="77" t="s">
        <v>30</v>
      </c>
      <c r="R1633" s="77" t="s">
        <v>8317</v>
      </c>
      <c r="S1633" s="77"/>
      <c r="T1633" s="77"/>
      <c r="U1633" s="77" t="s">
        <v>11168</v>
      </c>
      <c r="V1633" s="74" t="s">
        <v>97</v>
      </c>
      <c r="W1633" s="100"/>
      <c r="X1633" s="99"/>
      <c r="Y1633" s="99"/>
      <c r="Z1633" s="100"/>
      <c r="AA1633" s="99" t="s">
        <v>8321</v>
      </c>
      <c r="AB1633" s="99"/>
      <c r="AC1633" s="100" t="s">
        <v>8319</v>
      </c>
      <c r="AD1633" s="100" t="s">
        <v>8320</v>
      </c>
      <c r="AE1633" s="83"/>
      <c r="AF1633" s="54"/>
      <c r="AG1633" s="78" t="s">
        <v>10997</v>
      </c>
      <c r="AH1633" s="77" t="s">
        <v>222</v>
      </c>
      <c r="AI1633" s="77" t="s">
        <v>223</v>
      </c>
      <c r="AJ1633" s="77" t="s">
        <v>224</v>
      </c>
      <c r="AK1633" s="77" t="s">
        <v>2917</v>
      </c>
      <c r="AL1633" s="77" t="s">
        <v>2918</v>
      </c>
      <c r="AM1633" s="77" t="s">
        <v>227</v>
      </c>
      <c r="AN1633" s="77" t="s">
        <v>656</v>
      </c>
      <c r="AO1633" s="77" t="s">
        <v>2919</v>
      </c>
      <c r="AP1633" s="77" t="s">
        <v>2920</v>
      </c>
      <c r="AQ1633" s="77"/>
      <c r="AR1633" s="79">
        <f>COUNTIF('Jalon + top _horaire passage'!A:A,A1633)+IF(W1633&lt;&gt;"",COUNTIF('Jalon + top _horaire passage'!A:A,W1633),0)+IF(X1633&lt;&gt;"",COUNTIF('Jalon + top _horaire passage'!A:A,X1633),0)+IF(Y1633&lt;&gt;"",COUNTIF('Jalon + top _horaire passage'!A:A,Y1633),0)+IF(AA1633&lt;&gt;"",COUNTIF('Jalon + top _horaire passage'!A:A,AA1633),0)+IF(AB1633&lt;&gt;"",COUNTIF('Jalon + top _horaire passage'!A:A,AB1633),0)+IF(AD1633&lt;&gt;"",COUNTIF('Jalon + top _horaire passage'!A:A,AD1633),0)</f>
        <v>0</v>
      </c>
    </row>
    <row r="1634" spans="1:44" x14ac:dyDescent="0.3">
      <c r="A1634" s="77" t="s">
        <v>8322</v>
      </c>
      <c r="B1634" s="159" t="s">
        <v>12</v>
      </c>
      <c r="C1634" s="78" t="s">
        <v>651</v>
      </c>
      <c r="D1634" s="77" t="s">
        <v>42</v>
      </c>
      <c r="E1634" s="77" t="s">
        <v>8322</v>
      </c>
      <c r="F1634" s="77" t="s">
        <v>2914</v>
      </c>
      <c r="G1634" s="77" t="s">
        <v>2915</v>
      </c>
      <c r="H1634" s="77" t="s">
        <v>44</v>
      </c>
      <c r="I1634" s="77" t="s">
        <v>221</v>
      </c>
      <c r="J1634" s="77" t="s">
        <v>19</v>
      </c>
      <c r="K1634" s="78" t="s">
        <v>34</v>
      </c>
      <c r="L1634" s="77" t="s">
        <v>98</v>
      </c>
      <c r="M1634" s="74" t="s">
        <v>12474</v>
      </c>
      <c r="N1634" s="74" t="s">
        <v>13</v>
      </c>
      <c r="O1634" s="159"/>
      <c r="P1634" s="77" t="s">
        <v>8323</v>
      </c>
      <c r="Q1634" s="77" t="s">
        <v>30</v>
      </c>
      <c r="R1634" s="77" t="s">
        <v>8322</v>
      </c>
      <c r="S1634" s="77"/>
      <c r="T1634" s="77"/>
      <c r="U1634" s="77" t="s">
        <v>11169</v>
      </c>
      <c r="V1634" s="74" t="s">
        <v>97</v>
      </c>
      <c r="W1634" s="100"/>
      <c r="X1634" s="99"/>
      <c r="Y1634" s="99"/>
      <c r="Z1634" s="100"/>
      <c r="AA1634" s="99" t="s">
        <v>8326</v>
      </c>
      <c r="AB1634" s="99"/>
      <c r="AC1634" s="100" t="s">
        <v>8324</v>
      </c>
      <c r="AD1634" s="100" t="s">
        <v>8325</v>
      </c>
      <c r="AE1634" s="83"/>
      <c r="AF1634" s="54"/>
      <c r="AG1634" s="78" t="s">
        <v>10997</v>
      </c>
      <c r="AH1634" s="77" t="s">
        <v>222</v>
      </c>
      <c r="AI1634" s="77" t="s">
        <v>223</v>
      </c>
      <c r="AJ1634" s="77" t="s">
        <v>224</v>
      </c>
      <c r="AK1634" s="77" t="s">
        <v>2917</v>
      </c>
      <c r="AL1634" s="77" t="s">
        <v>2918</v>
      </c>
      <c r="AM1634" s="77" t="s">
        <v>227</v>
      </c>
      <c r="AN1634" s="77" t="s">
        <v>656</v>
      </c>
      <c r="AO1634" s="77" t="s">
        <v>2919</v>
      </c>
      <c r="AP1634" s="77" t="s">
        <v>2920</v>
      </c>
      <c r="AQ1634" s="77"/>
      <c r="AR1634" s="79">
        <f>COUNTIF('Jalon + top _horaire passage'!A:A,A1634)+IF(W1634&lt;&gt;"",COUNTIF('Jalon + top _horaire passage'!A:A,W1634),0)+IF(X1634&lt;&gt;"",COUNTIF('Jalon + top _horaire passage'!A:A,X1634),0)+IF(Y1634&lt;&gt;"",COUNTIF('Jalon + top _horaire passage'!A:A,Y1634),0)+IF(AA1634&lt;&gt;"",COUNTIF('Jalon + top _horaire passage'!A:A,AA1634),0)+IF(AB1634&lt;&gt;"",COUNTIF('Jalon + top _horaire passage'!A:A,AB1634),0)+IF(AD1634&lt;&gt;"",COUNTIF('Jalon + top _horaire passage'!A:A,AD1634),0)</f>
        <v>0</v>
      </c>
    </row>
    <row r="1635" spans="1:44" x14ac:dyDescent="0.3">
      <c r="A1635" s="77" t="s">
        <v>8327</v>
      </c>
      <c r="B1635" s="159" t="s">
        <v>12</v>
      </c>
      <c r="C1635" s="78" t="s">
        <v>651</v>
      </c>
      <c r="D1635" s="77" t="s">
        <v>42</v>
      </c>
      <c r="E1635" s="77" t="s">
        <v>8327</v>
      </c>
      <c r="F1635" s="77" t="s">
        <v>2914</v>
      </c>
      <c r="G1635" s="77" t="s">
        <v>2915</v>
      </c>
      <c r="H1635" s="77" t="s">
        <v>44</v>
      </c>
      <c r="I1635" s="77" t="s">
        <v>221</v>
      </c>
      <c r="J1635" s="77" t="s">
        <v>237</v>
      </c>
      <c r="K1635" s="78" t="s">
        <v>34</v>
      </c>
      <c r="L1635" s="77" t="s">
        <v>98</v>
      </c>
      <c r="M1635" s="74" t="s">
        <v>12474</v>
      </c>
      <c r="N1635" s="74" t="s">
        <v>13</v>
      </c>
      <c r="O1635" s="159"/>
      <c r="P1635" s="77" t="s">
        <v>8328</v>
      </c>
      <c r="Q1635" s="77" t="s">
        <v>30</v>
      </c>
      <c r="R1635" s="77" t="s">
        <v>8327</v>
      </c>
      <c r="S1635" s="77"/>
      <c r="T1635" s="77"/>
      <c r="U1635" s="77" t="s">
        <v>11170</v>
      </c>
      <c r="V1635" s="74" t="s">
        <v>97</v>
      </c>
      <c r="W1635" s="100"/>
      <c r="X1635" s="99"/>
      <c r="Y1635" s="99"/>
      <c r="Z1635" s="100"/>
      <c r="AA1635" s="99" t="s">
        <v>8331</v>
      </c>
      <c r="AB1635" s="99"/>
      <c r="AC1635" s="100" t="s">
        <v>8329</v>
      </c>
      <c r="AD1635" s="100" t="s">
        <v>8330</v>
      </c>
      <c r="AE1635" s="83"/>
      <c r="AF1635" s="54"/>
      <c r="AG1635" s="78" t="s">
        <v>10997</v>
      </c>
      <c r="AH1635" s="77" t="s">
        <v>222</v>
      </c>
      <c r="AI1635" s="77" t="s">
        <v>223</v>
      </c>
      <c r="AJ1635" s="77" t="s">
        <v>224</v>
      </c>
      <c r="AK1635" s="77" t="s">
        <v>2917</v>
      </c>
      <c r="AL1635" s="77" t="s">
        <v>2918</v>
      </c>
      <c r="AM1635" s="77" t="s">
        <v>227</v>
      </c>
      <c r="AN1635" s="77" t="s">
        <v>656</v>
      </c>
      <c r="AO1635" s="77" t="s">
        <v>2919</v>
      </c>
      <c r="AP1635" s="77" t="s">
        <v>2920</v>
      </c>
      <c r="AQ1635" s="77"/>
      <c r="AR1635" s="79">
        <f>COUNTIF('Jalon + top _horaire passage'!A:A,A1635)+IF(W1635&lt;&gt;"",COUNTIF('Jalon + top _horaire passage'!A:A,W1635),0)+IF(X1635&lt;&gt;"",COUNTIF('Jalon + top _horaire passage'!A:A,X1635),0)+IF(Y1635&lt;&gt;"",COUNTIF('Jalon + top _horaire passage'!A:A,Y1635),0)+IF(AA1635&lt;&gt;"",COUNTIF('Jalon + top _horaire passage'!A:A,AA1635),0)+IF(AB1635&lt;&gt;"",COUNTIF('Jalon + top _horaire passage'!A:A,AB1635),0)+IF(AD1635&lt;&gt;"",COUNTIF('Jalon + top _horaire passage'!A:A,AD1635),0)</f>
        <v>0</v>
      </c>
    </row>
    <row r="1636" spans="1:44" x14ac:dyDescent="0.3">
      <c r="A1636" s="77" t="s">
        <v>8332</v>
      </c>
      <c r="B1636" s="159" t="s">
        <v>12</v>
      </c>
      <c r="C1636" s="78" t="s">
        <v>651</v>
      </c>
      <c r="D1636" s="77" t="s">
        <v>42</v>
      </c>
      <c r="E1636" s="77" t="s">
        <v>8332</v>
      </c>
      <c r="F1636" s="77" t="s">
        <v>2914</v>
      </c>
      <c r="G1636" s="77" t="s">
        <v>2915</v>
      </c>
      <c r="H1636" s="77" t="s">
        <v>44</v>
      </c>
      <c r="I1636" s="77" t="s">
        <v>221</v>
      </c>
      <c r="J1636" s="77" t="s">
        <v>19</v>
      </c>
      <c r="K1636" s="78" t="s">
        <v>34</v>
      </c>
      <c r="L1636" s="77" t="s">
        <v>15</v>
      </c>
      <c r="M1636" s="74" t="s">
        <v>12474</v>
      </c>
      <c r="N1636" s="74" t="s">
        <v>13</v>
      </c>
      <c r="O1636" s="159"/>
      <c r="P1636" s="77" t="s">
        <v>8333</v>
      </c>
      <c r="Q1636" s="77" t="s">
        <v>30</v>
      </c>
      <c r="R1636" s="77" t="s">
        <v>8332</v>
      </c>
      <c r="S1636" s="77"/>
      <c r="T1636" s="77"/>
      <c r="U1636" s="77" t="s">
        <v>8334</v>
      </c>
      <c r="V1636" s="74" t="s">
        <v>97</v>
      </c>
      <c r="W1636" s="100"/>
      <c r="X1636" s="99"/>
      <c r="Y1636" s="99" t="s">
        <v>8338</v>
      </c>
      <c r="Z1636" s="100" t="s">
        <v>10870</v>
      </c>
      <c r="AA1636" s="99" t="s">
        <v>8335</v>
      </c>
      <c r="AB1636" s="99"/>
      <c r="AC1636" s="100" t="s">
        <v>8336</v>
      </c>
      <c r="AD1636" s="100" t="s">
        <v>8337</v>
      </c>
      <c r="AE1636" s="83"/>
      <c r="AF1636" s="54" t="s">
        <v>12029</v>
      </c>
      <c r="AG1636" s="78" t="s">
        <v>10998</v>
      </c>
      <c r="AH1636" s="77" t="s">
        <v>222</v>
      </c>
      <c r="AI1636" s="77" t="s">
        <v>223</v>
      </c>
      <c r="AJ1636" s="77" t="s">
        <v>224</v>
      </c>
      <c r="AK1636" s="77" t="s">
        <v>2917</v>
      </c>
      <c r="AL1636" s="77" t="s">
        <v>2918</v>
      </c>
      <c r="AM1636" s="77" t="s">
        <v>227</v>
      </c>
      <c r="AN1636" s="77" t="s">
        <v>656</v>
      </c>
      <c r="AO1636" s="77" t="s">
        <v>2919</v>
      </c>
      <c r="AP1636" s="77" t="s">
        <v>2920</v>
      </c>
      <c r="AQ1636" s="77"/>
      <c r="AR1636" s="79">
        <f>COUNTIF('Jalon + top _horaire passage'!A:A,A1636)+IF(W1636&lt;&gt;"",COUNTIF('Jalon + top _horaire passage'!A:A,W1636),0)+IF(X1636&lt;&gt;"",COUNTIF('Jalon + top _horaire passage'!A:A,X1636),0)+IF(Y1636&lt;&gt;"",COUNTIF('Jalon + top _horaire passage'!A:A,Y1636),0)+IF(AA1636&lt;&gt;"",COUNTIF('Jalon + top _horaire passage'!A:A,AA1636),0)+IF(AB1636&lt;&gt;"",COUNTIF('Jalon + top _horaire passage'!A:A,AB1636),0)+IF(AD1636&lt;&gt;"",COUNTIF('Jalon + top _horaire passage'!A:A,AD1636),0)</f>
        <v>0</v>
      </c>
    </row>
    <row r="1637" spans="1:44" x14ac:dyDescent="0.3">
      <c r="A1637" s="77" t="s">
        <v>8339</v>
      </c>
      <c r="B1637" s="159" t="s">
        <v>12</v>
      </c>
      <c r="C1637" s="78" t="s">
        <v>59</v>
      </c>
      <c r="D1637" s="77" t="s">
        <v>42</v>
      </c>
      <c r="E1637" s="77" t="s">
        <v>8339</v>
      </c>
      <c r="F1637" s="77" t="s">
        <v>9801</v>
      </c>
      <c r="G1637" s="77" t="s">
        <v>8280</v>
      </c>
      <c r="H1637" s="77" t="s">
        <v>44</v>
      </c>
      <c r="I1637" s="77" t="s">
        <v>17</v>
      </c>
      <c r="J1637" s="77" t="s">
        <v>19</v>
      </c>
      <c r="K1637" s="78" t="s">
        <v>34</v>
      </c>
      <c r="L1637" s="77" t="s">
        <v>98</v>
      </c>
      <c r="M1637" s="74" t="s">
        <v>12473</v>
      </c>
      <c r="N1637" s="74" t="s">
        <v>13</v>
      </c>
      <c r="O1637" s="159"/>
      <c r="P1637" s="77" t="s">
        <v>8340</v>
      </c>
      <c r="Q1637" s="77" t="s">
        <v>30</v>
      </c>
      <c r="R1637" s="77" t="s">
        <v>8339</v>
      </c>
      <c r="S1637" s="77"/>
      <c r="T1637" s="77"/>
      <c r="U1637" s="77" t="s">
        <v>11619</v>
      </c>
      <c r="V1637" s="74" t="s">
        <v>97</v>
      </c>
      <c r="W1637" s="100"/>
      <c r="X1637" s="99"/>
      <c r="Y1637" s="99"/>
      <c r="Z1637" s="100"/>
      <c r="AA1637" s="99" t="s">
        <v>8343</v>
      </c>
      <c r="AB1637" s="99"/>
      <c r="AC1637" s="100" t="s">
        <v>8341</v>
      </c>
      <c r="AD1637" s="100" t="s">
        <v>8342</v>
      </c>
      <c r="AE1637" s="83"/>
      <c r="AF1637" s="54"/>
      <c r="AG1637" s="78" t="s">
        <v>10997</v>
      </c>
      <c r="AH1637" s="77" t="s">
        <v>20</v>
      </c>
      <c r="AI1637" s="77" t="s">
        <v>305</v>
      </c>
      <c r="AJ1637" s="77" t="s">
        <v>920</v>
      </c>
      <c r="AK1637" s="77" t="s">
        <v>921</v>
      </c>
      <c r="AL1637" s="77" t="s">
        <v>922</v>
      </c>
      <c r="AM1637" s="77" t="s">
        <v>25</v>
      </c>
      <c r="AN1637" s="77" t="s">
        <v>309</v>
      </c>
      <c r="AO1637" s="77" t="s">
        <v>923</v>
      </c>
      <c r="AP1637" s="77" t="s">
        <v>924</v>
      </c>
      <c r="AQ1637" s="77"/>
      <c r="AR1637" s="79">
        <f>COUNTIF('Jalon + top _horaire passage'!A:A,A1637)+IF(W1637&lt;&gt;"",COUNTIF('Jalon + top _horaire passage'!A:A,W1637),0)+IF(X1637&lt;&gt;"",COUNTIF('Jalon + top _horaire passage'!A:A,X1637),0)+IF(Y1637&lt;&gt;"",COUNTIF('Jalon + top _horaire passage'!A:A,Y1637),0)+IF(AA1637&lt;&gt;"",COUNTIF('Jalon + top _horaire passage'!A:A,AA1637),0)+IF(AB1637&lt;&gt;"",COUNTIF('Jalon + top _horaire passage'!A:A,AB1637),0)+IF(AD1637&lt;&gt;"",COUNTIF('Jalon + top _horaire passage'!A:A,AD1637),0)</f>
        <v>0</v>
      </c>
    </row>
    <row r="1638" spans="1:44" x14ac:dyDescent="0.3">
      <c r="A1638" s="77" t="s">
        <v>8344</v>
      </c>
      <c r="B1638" s="159" t="s">
        <v>8346</v>
      </c>
      <c r="C1638" s="78" t="s">
        <v>59</v>
      </c>
      <c r="D1638" s="77" t="s">
        <v>42</v>
      </c>
      <c r="E1638" s="77" t="s">
        <v>8344</v>
      </c>
      <c r="F1638" s="77" t="s">
        <v>12434</v>
      </c>
      <c r="G1638" s="77" t="s">
        <v>8345</v>
      </c>
      <c r="H1638" s="77" t="s">
        <v>44</v>
      </c>
      <c r="I1638" s="77" t="s">
        <v>17</v>
      </c>
      <c r="J1638" s="77" t="s">
        <v>19</v>
      </c>
      <c r="K1638" s="78" t="s">
        <v>34</v>
      </c>
      <c r="L1638" s="77" t="s">
        <v>15</v>
      </c>
      <c r="M1638" s="74" t="s">
        <v>12473</v>
      </c>
      <c r="N1638" s="74" t="s">
        <v>13</v>
      </c>
      <c r="O1638" s="159"/>
      <c r="P1638" s="77" t="s">
        <v>8347</v>
      </c>
      <c r="Q1638" s="77" t="s">
        <v>10891</v>
      </c>
      <c r="R1638" s="77" t="s">
        <v>8344</v>
      </c>
      <c r="S1638" s="77"/>
      <c r="T1638" s="77"/>
      <c r="U1638" s="77" t="s">
        <v>8348</v>
      </c>
      <c r="V1638" s="74" t="s">
        <v>97</v>
      </c>
      <c r="W1638" s="100"/>
      <c r="X1638" s="99"/>
      <c r="Y1638" s="99"/>
      <c r="Z1638" s="100"/>
      <c r="AA1638" s="99" t="s">
        <v>8350</v>
      </c>
      <c r="AB1638" s="99"/>
      <c r="AC1638" s="100" t="s">
        <v>8348</v>
      </c>
      <c r="AD1638" s="100" t="s">
        <v>8349</v>
      </c>
      <c r="AE1638" s="83"/>
      <c r="AF1638" s="54"/>
      <c r="AG1638" s="78" t="s">
        <v>10999</v>
      </c>
      <c r="AH1638" s="77" t="s">
        <v>20</v>
      </c>
      <c r="AI1638" s="77" t="s">
        <v>305</v>
      </c>
      <c r="AJ1638" s="77" t="s">
        <v>920</v>
      </c>
      <c r="AK1638" s="77" t="s">
        <v>921</v>
      </c>
      <c r="AL1638" s="77" t="s">
        <v>922</v>
      </c>
      <c r="AM1638" s="77" t="s">
        <v>25</v>
      </c>
      <c r="AN1638" s="77" t="s">
        <v>309</v>
      </c>
      <c r="AO1638" s="77" t="s">
        <v>923</v>
      </c>
      <c r="AP1638" s="77" t="s">
        <v>924</v>
      </c>
      <c r="AQ1638" s="77"/>
      <c r="AR1638" s="79">
        <f>COUNTIF('Jalon + top _horaire passage'!A:A,A1638)+IF(W1638&lt;&gt;"",COUNTIF('Jalon + top _horaire passage'!A:A,W1638),0)+IF(X1638&lt;&gt;"",COUNTIF('Jalon + top _horaire passage'!A:A,X1638),0)+IF(Y1638&lt;&gt;"",COUNTIF('Jalon + top _horaire passage'!A:A,Y1638),0)+IF(AA1638&lt;&gt;"",COUNTIF('Jalon + top _horaire passage'!A:A,AA1638),0)+IF(AB1638&lt;&gt;"",COUNTIF('Jalon + top _horaire passage'!A:A,AB1638),0)+IF(AD1638&lt;&gt;"",COUNTIF('Jalon + top _horaire passage'!A:A,AD1638),0)</f>
        <v>0</v>
      </c>
    </row>
    <row r="1639" spans="1:44" x14ac:dyDescent="0.3">
      <c r="A1639" s="77" t="s">
        <v>8351</v>
      </c>
      <c r="B1639" s="159" t="s">
        <v>12</v>
      </c>
      <c r="C1639" s="78" t="s">
        <v>59</v>
      </c>
      <c r="D1639" s="77" t="s">
        <v>42</v>
      </c>
      <c r="E1639" s="77" t="s">
        <v>8351</v>
      </c>
      <c r="F1639" s="77" t="s">
        <v>9801</v>
      </c>
      <c r="G1639" s="77" t="s">
        <v>8280</v>
      </c>
      <c r="H1639" s="77" t="s">
        <v>44</v>
      </c>
      <c r="I1639" s="77" t="s">
        <v>17</v>
      </c>
      <c r="J1639" s="77" t="s">
        <v>19</v>
      </c>
      <c r="K1639" s="78" t="s">
        <v>34</v>
      </c>
      <c r="L1639" s="77" t="s">
        <v>98</v>
      </c>
      <c r="M1639" s="74" t="s">
        <v>12473</v>
      </c>
      <c r="N1639" s="74" t="s">
        <v>13</v>
      </c>
      <c r="O1639" s="159"/>
      <c r="P1639" s="77" t="s">
        <v>8352</v>
      </c>
      <c r="Q1639" s="77" t="s">
        <v>11836</v>
      </c>
      <c r="R1639" s="77" t="s">
        <v>8351</v>
      </c>
      <c r="S1639" s="77"/>
      <c r="T1639" s="77"/>
      <c r="U1639" s="77" t="s">
        <v>11836</v>
      </c>
      <c r="V1639" s="74" t="s">
        <v>97</v>
      </c>
      <c r="W1639" s="100"/>
      <c r="X1639" s="99"/>
      <c r="Y1639" s="99"/>
      <c r="Z1639" s="100"/>
      <c r="AA1639" s="99" t="s">
        <v>8355</v>
      </c>
      <c r="AB1639" s="99"/>
      <c r="AC1639" s="100" t="s">
        <v>8353</v>
      </c>
      <c r="AD1639" s="100" t="s">
        <v>8354</v>
      </c>
      <c r="AE1639" s="83"/>
      <c r="AF1639" s="54"/>
      <c r="AG1639" s="78" t="s">
        <v>10997</v>
      </c>
      <c r="AH1639" s="77" t="s">
        <v>20</v>
      </c>
      <c r="AI1639" s="77" t="s">
        <v>305</v>
      </c>
      <c r="AJ1639" s="77" t="s">
        <v>920</v>
      </c>
      <c r="AK1639" s="77" t="s">
        <v>921</v>
      </c>
      <c r="AL1639" s="77" t="s">
        <v>922</v>
      </c>
      <c r="AM1639" s="77" t="s">
        <v>25</v>
      </c>
      <c r="AN1639" s="77" t="s">
        <v>309</v>
      </c>
      <c r="AO1639" s="77" t="s">
        <v>923</v>
      </c>
      <c r="AP1639" s="77" t="s">
        <v>924</v>
      </c>
      <c r="AQ1639" s="77"/>
      <c r="AR1639" s="79">
        <f>COUNTIF('Jalon + top _horaire passage'!A:A,A1639)+IF(W1639&lt;&gt;"",COUNTIF('Jalon + top _horaire passage'!A:A,W1639),0)+IF(X1639&lt;&gt;"",COUNTIF('Jalon + top _horaire passage'!A:A,X1639),0)+IF(Y1639&lt;&gt;"",COUNTIF('Jalon + top _horaire passage'!A:A,Y1639),0)+IF(AA1639&lt;&gt;"",COUNTIF('Jalon + top _horaire passage'!A:A,AA1639),0)+IF(AB1639&lt;&gt;"",COUNTIF('Jalon + top _horaire passage'!A:A,AB1639),0)+IF(AD1639&lt;&gt;"",COUNTIF('Jalon + top _horaire passage'!A:A,AD1639),0)</f>
        <v>0</v>
      </c>
    </row>
    <row r="1640" spans="1:44" x14ac:dyDescent="0.3">
      <c r="A1640" s="77" t="s">
        <v>8356</v>
      </c>
      <c r="B1640" s="159" t="s">
        <v>12881</v>
      </c>
      <c r="C1640" s="78" t="s">
        <v>59</v>
      </c>
      <c r="D1640" s="77" t="s">
        <v>42</v>
      </c>
      <c r="E1640" s="77" t="s">
        <v>8356</v>
      </c>
      <c r="F1640" s="77" t="s">
        <v>9792</v>
      </c>
      <c r="G1640" s="77" t="s">
        <v>12422</v>
      </c>
      <c r="H1640" s="77" t="s">
        <v>44</v>
      </c>
      <c r="I1640" s="77" t="s">
        <v>17</v>
      </c>
      <c r="J1640" s="77" t="s">
        <v>19</v>
      </c>
      <c r="K1640" s="78" t="s">
        <v>34</v>
      </c>
      <c r="L1640" s="77" t="s">
        <v>98</v>
      </c>
      <c r="M1640" s="74" t="s">
        <v>12473</v>
      </c>
      <c r="N1640" s="74" t="s">
        <v>13</v>
      </c>
      <c r="O1640" s="159"/>
      <c r="P1640" s="77" t="s">
        <v>8357</v>
      </c>
      <c r="Q1640" s="77" t="s">
        <v>30</v>
      </c>
      <c r="R1640" s="77" t="s">
        <v>8356</v>
      </c>
      <c r="S1640" s="77"/>
      <c r="T1640" s="77"/>
      <c r="U1640" s="77" t="s">
        <v>11620</v>
      </c>
      <c r="V1640" s="74" t="s">
        <v>97</v>
      </c>
      <c r="W1640" s="100"/>
      <c r="X1640" s="99"/>
      <c r="Y1640" s="99"/>
      <c r="Z1640" s="100"/>
      <c r="AA1640" s="99" t="s">
        <v>8360</v>
      </c>
      <c r="AB1640" s="99"/>
      <c r="AC1640" s="100" t="s">
        <v>8358</v>
      </c>
      <c r="AD1640" s="100" t="s">
        <v>8359</v>
      </c>
      <c r="AE1640" s="83"/>
      <c r="AF1640" s="54"/>
      <c r="AG1640" s="78" t="s">
        <v>10997</v>
      </c>
      <c r="AH1640" s="77" t="s">
        <v>20</v>
      </c>
      <c r="AI1640" s="77" t="s">
        <v>305</v>
      </c>
      <c r="AJ1640" s="77" t="s">
        <v>920</v>
      </c>
      <c r="AK1640" s="77" t="s">
        <v>921</v>
      </c>
      <c r="AL1640" s="77" t="s">
        <v>922</v>
      </c>
      <c r="AM1640" s="77" t="s">
        <v>25</v>
      </c>
      <c r="AN1640" s="77" t="s">
        <v>309</v>
      </c>
      <c r="AO1640" s="77" t="s">
        <v>923</v>
      </c>
      <c r="AP1640" s="77" t="s">
        <v>924</v>
      </c>
      <c r="AQ1640" s="77"/>
      <c r="AR1640" s="79">
        <f>COUNTIF('Jalon + top _horaire passage'!A:A,A1640)+IF(W1640&lt;&gt;"",COUNTIF('Jalon + top _horaire passage'!A:A,W1640),0)+IF(X1640&lt;&gt;"",COUNTIF('Jalon + top _horaire passage'!A:A,X1640),0)+IF(Y1640&lt;&gt;"",COUNTIF('Jalon + top _horaire passage'!A:A,Y1640),0)+IF(AA1640&lt;&gt;"",COUNTIF('Jalon + top _horaire passage'!A:A,AA1640),0)+IF(AB1640&lt;&gt;"",COUNTIF('Jalon + top _horaire passage'!A:A,AB1640),0)+IF(AD1640&lt;&gt;"",COUNTIF('Jalon + top _horaire passage'!A:A,AD1640),0)</f>
        <v>0</v>
      </c>
    </row>
    <row r="1641" spans="1:44" x14ac:dyDescent="0.3">
      <c r="A1641" s="77" t="s">
        <v>8361</v>
      </c>
      <c r="B1641" s="159" t="s">
        <v>12</v>
      </c>
      <c r="C1641" s="78" t="s">
        <v>59</v>
      </c>
      <c r="D1641" s="77" t="s">
        <v>42</v>
      </c>
      <c r="E1641" s="77" t="s">
        <v>8361</v>
      </c>
      <c r="F1641" s="77" t="s">
        <v>9792</v>
      </c>
      <c r="G1641" s="77" t="s">
        <v>12422</v>
      </c>
      <c r="H1641" s="77" t="s">
        <v>44</v>
      </c>
      <c r="I1641" s="77" t="s">
        <v>17</v>
      </c>
      <c r="J1641" s="77" t="s">
        <v>237</v>
      </c>
      <c r="K1641" s="78" t="s">
        <v>34</v>
      </c>
      <c r="L1641" s="77" t="s">
        <v>98</v>
      </c>
      <c r="M1641" s="74" t="s">
        <v>12473</v>
      </c>
      <c r="N1641" s="74" t="s">
        <v>13</v>
      </c>
      <c r="O1641" s="159"/>
      <c r="P1641" s="77" t="s">
        <v>8362</v>
      </c>
      <c r="Q1641" s="77" t="s">
        <v>30</v>
      </c>
      <c r="R1641" s="77" t="s">
        <v>8361</v>
      </c>
      <c r="S1641" s="77"/>
      <c r="T1641" s="77"/>
      <c r="U1641" s="77" t="s">
        <v>11621</v>
      </c>
      <c r="V1641" s="74" t="s">
        <v>97</v>
      </c>
      <c r="W1641" s="100"/>
      <c r="X1641" s="99"/>
      <c r="Y1641" s="99"/>
      <c r="Z1641" s="100"/>
      <c r="AA1641" s="99" t="s">
        <v>8365</v>
      </c>
      <c r="AB1641" s="99"/>
      <c r="AC1641" s="100" t="s">
        <v>8363</v>
      </c>
      <c r="AD1641" s="100" t="s">
        <v>8364</v>
      </c>
      <c r="AE1641" s="83"/>
      <c r="AF1641" s="54"/>
      <c r="AG1641" s="78" t="s">
        <v>10997</v>
      </c>
      <c r="AH1641" s="77" t="s">
        <v>20</v>
      </c>
      <c r="AI1641" s="77" t="s">
        <v>305</v>
      </c>
      <c r="AJ1641" s="77" t="s">
        <v>920</v>
      </c>
      <c r="AK1641" s="77" t="s">
        <v>921</v>
      </c>
      <c r="AL1641" s="77" t="s">
        <v>922</v>
      </c>
      <c r="AM1641" s="77" t="s">
        <v>25</v>
      </c>
      <c r="AN1641" s="77" t="s">
        <v>309</v>
      </c>
      <c r="AO1641" s="77" t="s">
        <v>923</v>
      </c>
      <c r="AP1641" s="77" t="s">
        <v>924</v>
      </c>
      <c r="AQ1641" s="77"/>
      <c r="AR1641" s="79">
        <f>COUNTIF('Jalon + top _horaire passage'!A:A,A1641)+IF(W1641&lt;&gt;"",COUNTIF('Jalon + top _horaire passage'!A:A,W1641),0)+IF(X1641&lt;&gt;"",COUNTIF('Jalon + top _horaire passage'!A:A,X1641),0)+IF(Y1641&lt;&gt;"",COUNTIF('Jalon + top _horaire passage'!A:A,Y1641),0)+IF(AA1641&lt;&gt;"",COUNTIF('Jalon + top _horaire passage'!A:A,AA1641),0)+IF(AB1641&lt;&gt;"",COUNTIF('Jalon + top _horaire passage'!A:A,AB1641),0)+IF(AD1641&lt;&gt;"",COUNTIF('Jalon + top _horaire passage'!A:A,AD1641),0)</f>
        <v>0</v>
      </c>
    </row>
    <row r="1642" spans="1:44" x14ac:dyDescent="0.3">
      <c r="A1642" s="77" t="s">
        <v>8366</v>
      </c>
      <c r="B1642" s="159" t="s">
        <v>12</v>
      </c>
      <c r="C1642" s="78" t="s">
        <v>59</v>
      </c>
      <c r="D1642" s="77" t="s">
        <v>42</v>
      </c>
      <c r="E1642" s="77" t="s">
        <v>8366</v>
      </c>
      <c r="F1642" s="77" t="s">
        <v>9792</v>
      </c>
      <c r="G1642" s="77" t="s">
        <v>12422</v>
      </c>
      <c r="H1642" s="77" t="s">
        <v>44</v>
      </c>
      <c r="I1642" s="77" t="s">
        <v>17</v>
      </c>
      <c r="J1642" s="77" t="s">
        <v>237</v>
      </c>
      <c r="K1642" s="78" t="s">
        <v>34</v>
      </c>
      <c r="L1642" s="77" t="s">
        <v>98</v>
      </c>
      <c r="M1642" s="74" t="s">
        <v>12473</v>
      </c>
      <c r="N1642" s="74" t="s">
        <v>13</v>
      </c>
      <c r="O1642" s="159"/>
      <c r="P1642" s="77" t="s">
        <v>8367</v>
      </c>
      <c r="Q1642" s="77" t="s">
        <v>11836</v>
      </c>
      <c r="R1642" s="77" t="s">
        <v>8366</v>
      </c>
      <c r="S1642" s="77"/>
      <c r="T1642" s="77"/>
      <c r="U1642" s="77" t="s">
        <v>11836</v>
      </c>
      <c r="V1642" s="74" t="s">
        <v>97</v>
      </c>
      <c r="W1642" s="100"/>
      <c r="X1642" s="99"/>
      <c r="Y1642" s="99"/>
      <c r="Z1642" s="100"/>
      <c r="AA1642" s="99" t="s">
        <v>8370</v>
      </c>
      <c r="AB1642" s="99"/>
      <c r="AC1642" s="100" t="s">
        <v>8368</v>
      </c>
      <c r="AD1642" s="100" t="s">
        <v>8369</v>
      </c>
      <c r="AE1642" s="83"/>
      <c r="AF1642" s="54"/>
      <c r="AG1642" s="78" t="s">
        <v>10997</v>
      </c>
      <c r="AH1642" s="77" t="s">
        <v>20</v>
      </c>
      <c r="AI1642" s="77" t="s">
        <v>305</v>
      </c>
      <c r="AJ1642" s="77" t="s">
        <v>920</v>
      </c>
      <c r="AK1642" s="77" t="s">
        <v>921</v>
      </c>
      <c r="AL1642" s="77" t="s">
        <v>922</v>
      </c>
      <c r="AM1642" s="77" t="s">
        <v>25</v>
      </c>
      <c r="AN1642" s="77" t="s">
        <v>309</v>
      </c>
      <c r="AO1642" s="77" t="s">
        <v>923</v>
      </c>
      <c r="AP1642" s="77" t="s">
        <v>924</v>
      </c>
      <c r="AQ1642" s="77"/>
      <c r="AR1642" s="79">
        <f>COUNTIF('Jalon + top _horaire passage'!A:A,A1642)+IF(W1642&lt;&gt;"",COUNTIF('Jalon + top _horaire passage'!A:A,W1642),0)+IF(X1642&lt;&gt;"",COUNTIF('Jalon + top _horaire passage'!A:A,X1642),0)+IF(Y1642&lt;&gt;"",COUNTIF('Jalon + top _horaire passage'!A:A,Y1642),0)+IF(AA1642&lt;&gt;"",COUNTIF('Jalon + top _horaire passage'!A:A,AA1642),0)+IF(AB1642&lt;&gt;"",COUNTIF('Jalon + top _horaire passage'!A:A,AB1642),0)+IF(AD1642&lt;&gt;"",COUNTIF('Jalon + top _horaire passage'!A:A,AD1642),0)</f>
        <v>0</v>
      </c>
    </row>
    <row r="1643" spans="1:44" x14ac:dyDescent="0.3">
      <c r="A1643" s="77" t="s">
        <v>8371</v>
      </c>
      <c r="B1643" s="159" t="s">
        <v>12</v>
      </c>
      <c r="C1643" s="78" t="s">
        <v>59</v>
      </c>
      <c r="D1643" s="77" t="s">
        <v>42</v>
      </c>
      <c r="E1643" s="77" t="s">
        <v>8371</v>
      </c>
      <c r="F1643" s="77" t="s">
        <v>12434</v>
      </c>
      <c r="G1643" s="77" t="s">
        <v>8345</v>
      </c>
      <c r="H1643" s="77" t="s">
        <v>44</v>
      </c>
      <c r="I1643" s="77" t="s">
        <v>17</v>
      </c>
      <c r="J1643" s="77" t="s">
        <v>19</v>
      </c>
      <c r="K1643" s="78" t="s">
        <v>34</v>
      </c>
      <c r="L1643" s="77" t="s">
        <v>98</v>
      </c>
      <c r="M1643" s="74" t="s">
        <v>12473</v>
      </c>
      <c r="N1643" s="74" t="s">
        <v>13</v>
      </c>
      <c r="O1643" s="159"/>
      <c r="P1643" s="77" t="s">
        <v>8372</v>
      </c>
      <c r="Q1643" s="77" t="s">
        <v>11836</v>
      </c>
      <c r="R1643" s="77" t="s">
        <v>8371</v>
      </c>
      <c r="S1643" s="77"/>
      <c r="T1643" s="77"/>
      <c r="U1643" s="77" t="s">
        <v>11836</v>
      </c>
      <c r="V1643" s="74" t="s">
        <v>97</v>
      </c>
      <c r="W1643" s="100"/>
      <c r="X1643" s="99"/>
      <c r="Y1643" s="99"/>
      <c r="Z1643" s="100"/>
      <c r="AA1643" s="99" t="s">
        <v>8375</v>
      </c>
      <c r="AB1643" s="99"/>
      <c r="AC1643" s="100" t="s">
        <v>8373</v>
      </c>
      <c r="AD1643" s="100" t="s">
        <v>8374</v>
      </c>
      <c r="AE1643" s="83"/>
      <c r="AF1643" s="54"/>
      <c r="AG1643" s="78" t="s">
        <v>10997</v>
      </c>
      <c r="AH1643" s="77" t="s">
        <v>20</v>
      </c>
      <c r="AI1643" s="77" t="s">
        <v>305</v>
      </c>
      <c r="AJ1643" s="77" t="s">
        <v>920</v>
      </c>
      <c r="AK1643" s="77" t="s">
        <v>921</v>
      </c>
      <c r="AL1643" s="77" t="s">
        <v>922</v>
      </c>
      <c r="AM1643" s="77" t="s">
        <v>25</v>
      </c>
      <c r="AN1643" s="77" t="s">
        <v>309</v>
      </c>
      <c r="AO1643" s="77" t="s">
        <v>923</v>
      </c>
      <c r="AP1643" s="77" t="s">
        <v>924</v>
      </c>
      <c r="AQ1643" s="77"/>
      <c r="AR1643" s="79">
        <f>COUNTIF('Jalon + top _horaire passage'!A:A,A1643)+IF(W1643&lt;&gt;"",COUNTIF('Jalon + top _horaire passage'!A:A,W1643),0)+IF(X1643&lt;&gt;"",COUNTIF('Jalon + top _horaire passage'!A:A,X1643),0)+IF(Y1643&lt;&gt;"",COUNTIF('Jalon + top _horaire passage'!A:A,Y1643),0)+IF(AA1643&lt;&gt;"",COUNTIF('Jalon + top _horaire passage'!A:A,AA1643),0)+IF(AB1643&lt;&gt;"",COUNTIF('Jalon + top _horaire passage'!A:A,AB1643),0)+IF(AD1643&lt;&gt;"",COUNTIF('Jalon + top _horaire passage'!A:A,AD1643),0)</f>
        <v>0</v>
      </c>
    </row>
    <row r="1644" spans="1:44" x14ac:dyDescent="0.3">
      <c r="A1644" s="77" t="s">
        <v>8376</v>
      </c>
      <c r="B1644" s="159" t="s">
        <v>8378</v>
      </c>
      <c r="C1644" s="78" t="s">
        <v>59</v>
      </c>
      <c r="D1644" s="77" t="s">
        <v>42</v>
      </c>
      <c r="E1644" s="77" t="s">
        <v>8376</v>
      </c>
      <c r="F1644" s="77" t="s">
        <v>12435</v>
      </c>
      <c r="G1644" s="77" t="s">
        <v>8377</v>
      </c>
      <c r="H1644" s="77" t="s">
        <v>44</v>
      </c>
      <c r="I1644" s="77" t="s">
        <v>17</v>
      </c>
      <c r="J1644" s="77" t="s">
        <v>19</v>
      </c>
      <c r="K1644" s="78" t="s">
        <v>34</v>
      </c>
      <c r="L1644" s="101" t="s">
        <v>15</v>
      </c>
      <c r="M1644" s="74" t="s">
        <v>12473</v>
      </c>
      <c r="N1644" s="74" t="s">
        <v>13</v>
      </c>
      <c r="O1644" s="159"/>
      <c r="P1644" s="77" t="s">
        <v>8379</v>
      </c>
      <c r="Q1644" s="77" t="s">
        <v>35</v>
      </c>
      <c r="R1644" s="77" t="s">
        <v>8376</v>
      </c>
      <c r="S1644" s="77"/>
      <c r="T1644" s="77"/>
      <c r="U1644" s="77" t="s">
        <v>12031</v>
      </c>
      <c r="V1644" s="74" t="s">
        <v>97</v>
      </c>
      <c r="W1644" s="100"/>
      <c r="X1644" s="99"/>
      <c r="Y1644" s="99" t="s">
        <v>12167</v>
      </c>
      <c r="Z1644" s="100" t="s">
        <v>12169</v>
      </c>
      <c r="AA1644" s="99" t="s">
        <v>12171</v>
      </c>
      <c r="AB1644" s="99"/>
      <c r="AC1644" s="100" t="s">
        <v>12173</v>
      </c>
      <c r="AD1644" s="100" t="s">
        <v>8380</v>
      </c>
      <c r="AE1644" s="83"/>
      <c r="AF1644" s="54" t="s">
        <v>12029</v>
      </c>
      <c r="AG1644" s="78" t="str">
        <f>CONCATENATE("NEXE ",AA1644," et ",AD1644)</f>
        <v>NEXE ZH2XJM et ZH2YJC</v>
      </c>
      <c r="AH1644" s="77" t="s">
        <v>20</v>
      </c>
      <c r="AI1644" s="77" t="s">
        <v>305</v>
      </c>
      <c r="AJ1644" s="77" t="s">
        <v>920</v>
      </c>
      <c r="AK1644" s="77" t="s">
        <v>921</v>
      </c>
      <c r="AL1644" s="77" t="s">
        <v>922</v>
      </c>
      <c r="AM1644" s="77" t="s">
        <v>25</v>
      </c>
      <c r="AN1644" s="77" t="s">
        <v>309</v>
      </c>
      <c r="AO1644" s="77" t="s">
        <v>923</v>
      </c>
      <c r="AP1644" s="77" t="s">
        <v>924</v>
      </c>
      <c r="AQ1644" s="77" t="s">
        <v>12144</v>
      </c>
      <c r="AR1644" s="79">
        <f>COUNTIF('Jalon + top _horaire passage'!A:A,A1644)+IF(W1644&lt;&gt;"",COUNTIF('Jalon + top _horaire passage'!A:A,W1644),0)+IF(X1644&lt;&gt;"",COUNTIF('Jalon + top _horaire passage'!A:A,X1644),0)+IF(Y1644&lt;&gt;"",COUNTIF('Jalon + top _horaire passage'!A:A,Y1644),0)+IF(AA1644&lt;&gt;"",COUNTIF('Jalon + top _horaire passage'!A:A,AA1644),0)+IF(AB1644&lt;&gt;"",COUNTIF('Jalon + top _horaire passage'!A:A,AB1644),0)+IF(AD1644&lt;&gt;"",COUNTIF('Jalon + top _horaire passage'!A:A,AD1644),0)</f>
        <v>0</v>
      </c>
    </row>
    <row r="1645" spans="1:44" x14ac:dyDescent="0.3">
      <c r="A1645" s="77" t="s">
        <v>8381</v>
      </c>
      <c r="B1645" s="159" t="s">
        <v>8382</v>
      </c>
      <c r="C1645" s="78" t="s">
        <v>59</v>
      </c>
      <c r="D1645" s="77" t="s">
        <v>42</v>
      </c>
      <c r="E1645" s="77" t="s">
        <v>8381</v>
      </c>
      <c r="F1645" s="77" t="s">
        <v>12434</v>
      </c>
      <c r="G1645" s="77" t="s">
        <v>8345</v>
      </c>
      <c r="H1645" s="77" t="s">
        <v>44</v>
      </c>
      <c r="I1645" s="77" t="s">
        <v>17</v>
      </c>
      <c r="J1645" s="77" t="s">
        <v>19</v>
      </c>
      <c r="K1645" s="78" t="s">
        <v>34</v>
      </c>
      <c r="L1645" s="77" t="s">
        <v>98</v>
      </c>
      <c r="M1645" s="74" t="s">
        <v>12473</v>
      </c>
      <c r="N1645" s="74" t="s">
        <v>13</v>
      </c>
      <c r="O1645" s="159"/>
      <c r="P1645" s="77" t="s">
        <v>8383</v>
      </c>
      <c r="Q1645" s="77" t="s">
        <v>11836</v>
      </c>
      <c r="R1645" s="77" t="s">
        <v>8381</v>
      </c>
      <c r="S1645" s="77"/>
      <c r="T1645" s="77"/>
      <c r="U1645" s="77" t="s">
        <v>11836</v>
      </c>
      <c r="V1645" s="74" t="s">
        <v>97</v>
      </c>
      <c r="W1645" s="100"/>
      <c r="X1645" s="99"/>
      <c r="Y1645" s="99"/>
      <c r="Z1645" s="100"/>
      <c r="AA1645" s="99" t="s">
        <v>8386</v>
      </c>
      <c r="AB1645" s="99"/>
      <c r="AC1645" s="100" t="s">
        <v>8384</v>
      </c>
      <c r="AD1645" s="100" t="s">
        <v>8385</v>
      </c>
      <c r="AE1645" s="83"/>
      <c r="AF1645" s="54"/>
      <c r="AG1645" s="78" t="s">
        <v>10997</v>
      </c>
      <c r="AH1645" s="77" t="s">
        <v>20</v>
      </c>
      <c r="AI1645" s="77" t="s">
        <v>305</v>
      </c>
      <c r="AJ1645" s="77" t="s">
        <v>920</v>
      </c>
      <c r="AK1645" s="77" t="s">
        <v>921</v>
      </c>
      <c r="AL1645" s="77" t="s">
        <v>922</v>
      </c>
      <c r="AM1645" s="77" t="s">
        <v>25</v>
      </c>
      <c r="AN1645" s="77" t="s">
        <v>309</v>
      </c>
      <c r="AO1645" s="77" t="s">
        <v>923</v>
      </c>
      <c r="AP1645" s="77" t="s">
        <v>924</v>
      </c>
      <c r="AQ1645" s="77"/>
      <c r="AR1645" s="79">
        <f>COUNTIF('Jalon + top _horaire passage'!A:A,A1645)+IF(W1645&lt;&gt;"",COUNTIF('Jalon + top _horaire passage'!A:A,W1645),0)+IF(X1645&lt;&gt;"",COUNTIF('Jalon + top _horaire passage'!A:A,X1645),0)+IF(Y1645&lt;&gt;"",COUNTIF('Jalon + top _horaire passage'!A:A,Y1645),0)+IF(AA1645&lt;&gt;"",COUNTIF('Jalon + top _horaire passage'!A:A,AA1645),0)+IF(AB1645&lt;&gt;"",COUNTIF('Jalon + top _horaire passage'!A:A,AB1645),0)+IF(AD1645&lt;&gt;"",COUNTIF('Jalon + top _horaire passage'!A:A,AD1645),0)</f>
        <v>0</v>
      </c>
    </row>
    <row r="1646" spans="1:44" x14ac:dyDescent="0.3">
      <c r="A1646" s="77" t="s">
        <v>8387</v>
      </c>
      <c r="B1646" s="159" t="s">
        <v>8388</v>
      </c>
      <c r="C1646" s="78" t="s">
        <v>59</v>
      </c>
      <c r="D1646" s="77" t="s">
        <v>42</v>
      </c>
      <c r="E1646" s="77" t="s">
        <v>8387</v>
      </c>
      <c r="F1646" s="77" t="s">
        <v>9801</v>
      </c>
      <c r="G1646" s="77" t="s">
        <v>8280</v>
      </c>
      <c r="H1646" s="77" t="s">
        <v>44</v>
      </c>
      <c r="I1646" s="77" t="s">
        <v>17</v>
      </c>
      <c r="J1646" s="77" t="s">
        <v>19</v>
      </c>
      <c r="K1646" s="78" t="s">
        <v>34</v>
      </c>
      <c r="L1646" s="77" t="s">
        <v>98</v>
      </c>
      <c r="M1646" s="74" t="s">
        <v>12473</v>
      </c>
      <c r="N1646" s="74" t="s">
        <v>13</v>
      </c>
      <c r="O1646" s="159"/>
      <c r="P1646" s="77" t="s">
        <v>8389</v>
      </c>
      <c r="Q1646" s="77" t="s">
        <v>30</v>
      </c>
      <c r="R1646" s="77" t="s">
        <v>8387</v>
      </c>
      <c r="S1646" s="77"/>
      <c r="T1646" s="77"/>
      <c r="U1646" s="77" t="s">
        <v>11604</v>
      </c>
      <c r="V1646" s="74" t="s">
        <v>97</v>
      </c>
      <c r="W1646" s="100"/>
      <c r="X1646" s="99"/>
      <c r="Y1646" s="99"/>
      <c r="Z1646" s="100"/>
      <c r="AA1646" s="99" t="s">
        <v>8392</v>
      </c>
      <c r="AB1646" s="99"/>
      <c r="AC1646" s="100" t="s">
        <v>8390</v>
      </c>
      <c r="AD1646" s="100" t="s">
        <v>8391</v>
      </c>
      <c r="AE1646" s="83"/>
      <c r="AF1646" s="54"/>
      <c r="AG1646" s="78" t="s">
        <v>10997</v>
      </c>
      <c r="AH1646" s="77" t="s">
        <v>20</v>
      </c>
      <c r="AI1646" s="77" t="s">
        <v>305</v>
      </c>
      <c r="AJ1646" s="77" t="s">
        <v>920</v>
      </c>
      <c r="AK1646" s="77" t="s">
        <v>921</v>
      </c>
      <c r="AL1646" s="77" t="s">
        <v>922</v>
      </c>
      <c r="AM1646" s="77" t="s">
        <v>25</v>
      </c>
      <c r="AN1646" s="77" t="s">
        <v>309</v>
      </c>
      <c r="AO1646" s="77" t="s">
        <v>923</v>
      </c>
      <c r="AP1646" s="77" t="s">
        <v>924</v>
      </c>
      <c r="AQ1646" s="77"/>
      <c r="AR1646" s="79">
        <f>COUNTIF('Jalon + top _horaire passage'!A:A,A1646)+IF(W1646&lt;&gt;"",COUNTIF('Jalon + top _horaire passage'!A:A,W1646),0)+IF(X1646&lt;&gt;"",COUNTIF('Jalon + top _horaire passage'!A:A,X1646),0)+IF(Y1646&lt;&gt;"",COUNTIF('Jalon + top _horaire passage'!A:A,Y1646),0)+IF(AA1646&lt;&gt;"",COUNTIF('Jalon + top _horaire passage'!A:A,AA1646),0)+IF(AB1646&lt;&gt;"",COUNTIF('Jalon + top _horaire passage'!A:A,AB1646),0)+IF(AD1646&lt;&gt;"",COUNTIF('Jalon + top _horaire passage'!A:A,AD1646),0)</f>
        <v>0</v>
      </c>
    </row>
    <row r="1647" spans="1:44" x14ac:dyDescent="0.3">
      <c r="A1647" s="77" t="s">
        <v>8393</v>
      </c>
      <c r="B1647" s="159" t="s">
        <v>8394</v>
      </c>
      <c r="C1647" s="78" t="s">
        <v>59</v>
      </c>
      <c r="D1647" s="77" t="s">
        <v>42</v>
      </c>
      <c r="E1647" s="77" t="s">
        <v>8393</v>
      </c>
      <c r="F1647" s="77" t="s">
        <v>12435</v>
      </c>
      <c r="G1647" s="77" t="s">
        <v>8377</v>
      </c>
      <c r="H1647" s="77" t="s">
        <v>44</v>
      </c>
      <c r="I1647" s="77" t="s">
        <v>17</v>
      </c>
      <c r="J1647" s="77" t="s">
        <v>19</v>
      </c>
      <c r="K1647" s="78" t="s">
        <v>34</v>
      </c>
      <c r="L1647" s="77" t="s">
        <v>98</v>
      </c>
      <c r="M1647" s="74" t="s">
        <v>12473</v>
      </c>
      <c r="N1647" s="74" t="s">
        <v>13</v>
      </c>
      <c r="O1647" s="159"/>
      <c r="P1647" s="77" t="s">
        <v>8395</v>
      </c>
      <c r="Q1647" s="77" t="s">
        <v>30</v>
      </c>
      <c r="R1647" s="77" t="s">
        <v>8393</v>
      </c>
      <c r="S1647" s="77"/>
      <c r="T1647" s="77"/>
      <c r="U1647" s="77" t="s">
        <v>11605</v>
      </c>
      <c r="V1647" s="74" t="s">
        <v>97</v>
      </c>
      <c r="W1647" s="100"/>
      <c r="X1647" s="99"/>
      <c r="Y1647" s="99"/>
      <c r="Z1647" s="100"/>
      <c r="AA1647" s="99" t="s">
        <v>8398</v>
      </c>
      <c r="AB1647" s="99"/>
      <c r="AC1647" s="100" t="s">
        <v>8396</v>
      </c>
      <c r="AD1647" s="100" t="s">
        <v>8397</v>
      </c>
      <c r="AE1647" s="83"/>
      <c r="AF1647" s="54"/>
      <c r="AG1647" s="78" t="s">
        <v>10997</v>
      </c>
      <c r="AH1647" s="77" t="s">
        <v>20</v>
      </c>
      <c r="AI1647" s="77" t="s">
        <v>305</v>
      </c>
      <c r="AJ1647" s="77" t="s">
        <v>920</v>
      </c>
      <c r="AK1647" s="77" t="s">
        <v>921</v>
      </c>
      <c r="AL1647" s="77" t="s">
        <v>922</v>
      </c>
      <c r="AM1647" s="77" t="s">
        <v>25</v>
      </c>
      <c r="AN1647" s="77" t="s">
        <v>309</v>
      </c>
      <c r="AO1647" s="77" t="s">
        <v>923</v>
      </c>
      <c r="AP1647" s="77" t="s">
        <v>924</v>
      </c>
      <c r="AQ1647" s="77"/>
      <c r="AR1647" s="79">
        <f>COUNTIF('Jalon + top _horaire passage'!A:A,A1647)+IF(W1647&lt;&gt;"",COUNTIF('Jalon + top _horaire passage'!A:A,W1647),0)+IF(X1647&lt;&gt;"",COUNTIF('Jalon + top _horaire passage'!A:A,X1647),0)+IF(Y1647&lt;&gt;"",COUNTIF('Jalon + top _horaire passage'!A:A,Y1647),0)+IF(AA1647&lt;&gt;"",COUNTIF('Jalon + top _horaire passage'!A:A,AA1647),0)+IF(AB1647&lt;&gt;"",COUNTIF('Jalon + top _horaire passage'!A:A,AB1647),0)+IF(AD1647&lt;&gt;"",COUNTIF('Jalon + top _horaire passage'!A:A,AD1647),0)</f>
        <v>0</v>
      </c>
    </row>
    <row r="1648" spans="1:44" x14ac:dyDescent="0.3">
      <c r="A1648" s="77" t="s">
        <v>8399</v>
      </c>
      <c r="B1648" s="159" t="s">
        <v>8400</v>
      </c>
      <c r="C1648" s="78" t="s">
        <v>59</v>
      </c>
      <c r="D1648" s="77" t="s">
        <v>42</v>
      </c>
      <c r="E1648" s="77" t="s">
        <v>8399</v>
      </c>
      <c r="F1648" s="77" t="s">
        <v>9801</v>
      </c>
      <c r="G1648" s="77" t="s">
        <v>8280</v>
      </c>
      <c r="H1648" s="77" t="s">
        <v>44</v>
      </c>
      <c r="I1648" s="77" t="s">
        <v>17</v>
      </c>
      <c r="J1648" s="77" t="s">
        <v>19</v>
      </c>
      <c r="K1648" s="78" t="s">
        <v>34</v>
      </c>
      <c r="L1648" s="77" t="s">
        <v>98</v>
      </c>
      <c r="M1648" s="74" t="s">
        <v>12473</v>
      </c>
      <c r="N1648" s="74" t="s">
        <v>13</v>
      </c>
      <c r="O1648" s="159"/>
      <c r="P1648" s="77" t="s">
        <v>8401</v>
      </c>
      <c r="Q1648" s="77" t="s">
        <v>30</v>
      </c>
      <c r="R1648" s="77" t="s">
        <v>8399</v>
      </c>
      <c r="S1648" s="77"/>
      <c r="T1648" s="77"/>
      <c r="U1648" s="77" t="s">
        <v>11606</v>
      </c>
      <c r="V1648" s="74" t="s">
        <v>97</v>
      </c>
      <c r="W1648" s="100"/>
      <c r="X1648" s="99"/>
      <c r="Y1648" s="99"/>
      <c r="Z1648" s="100"/>
      <c r="AA1648" s="99" t="s">
        <v>8404</v>
      </c>
      <c r="AB1648" s="99"/>
      <c r="AC1648" s="100" t="s">
        <v>8402</v>
      </c>
      <c r="AD1648" s="100" t="s">
        <v>8403</v>
      </c>
      <c r="AE1648" s="83"/>
      <c r="AF1648" s="54"/>
      <c r="AG1648" s="78" t="s">
        <v>10997</v>
      </c>
      <c r="AH1648" s="77" t="s">
        <v>20</v>
      </c>
      <c r="AI1648" s="77" t="s">
        <v>305</v>
      </c>
      <c r="AJ1648" s="77" t="s">
        <v>920</v>
      </c>
      <c r="AK1648" s="77" t="s">
        <v>921</v>
      </c>
      <c r="AL1648" s="77" t="s">
        <v>922</v>
      </c>
      <c r="AM1648" s="77" t="s">
        <v>25</v>
      </c>
      <c r="AN1648" s="77" t="s">
        <v>309</v>
      </c>
      <c r="AO1648" s="77" t="s">
        <v>923</v>
      </c>
      <c r="AP1648" s="77" t="s">
        <v>924</v>
      </c>
      <c r="AQ1648" s="77"/>
      <c r="AR1648" s="79">
        <f>COUNTIF('Jalon + top _horaire passage'!A:A,A1648)+IF(W1648&lt;&gt;"",COUNTIF('Jalon + top _horaire passage'!A:A,W1648),0)+IF(X1648&lt;&gt;"",COUNTIF('Jalon + top _horaire passage'!A:A,X1648),0)+IF(Y1648&lt;&gt;"",COUNTIF('Jalon + top _horaire passage'!A:A,Y1648),0)+IF(AA1648&lt;&gt;"",COUNTIF('Jalon + top _horaire passage'!A:A,AA1648),0)+IF(AB1648&lt;&gt;"",COUNTIF('Jalon + top _horaire passage'!A:A,AB1648),0)+IF(AD1648&lt;&gt;"",COUNTIF('Jalon + top _horaire passage'!A:A,AD1648),0)</f>
        <v>0</v>
      </c>
    </row>
    <row r="1649" spans="1:44" x14ac:dyDescent="0.3">
      <c r="A1649" s="77" t="s">
        <v>8405</v>
      </c>
      <c r="B1649" s="159" t="s">
        <v>8406</v>
      </c>
      <c r="C1649" s="78" t="s">
        <v>59</v>
      </c>
      <c r="D1649" s="77" t="s">
        <v>42</v>
      </c>
      <c r="E1649" s="77" t="s">
        <v>8405</v>
      </c>
      <c r="F1649" s="77" t="s">
        <v>9801</v>
      </c>
      <c r="G1649" s="77" t="s">
        <v>8280</v>
      </c>
      <c r="H1649" s="77" t="s">
        <v>44</v>
      </c>
      <c r="I1649" s="77" t="s">
        <v>17</v>
      </c>
      <c r="J1649" s="77" t="s">
        <v>19</v>
      </c>
      <c r="K1649" s="78" t="s">
        <v>34</v>
      </c>
      <c r="L1649" s="77" t="s">
        <v>98</v>
      </c>
      <c r="M1649" s="74" t="s">
        <v>12473</v>
      </c>
      <c r="N1649" s="74" t="s">
        <v>13</v>
      </c>
      <c r="O1649" s="159"/>
      <c r="P1649" s="77" t="s">
        <v>8407</v>
      </c>
      <c r="Q1649" s="77" t="s">
        <v>30</v>
      </c>
      <c r="R1649" s="77" t="s">
        <v>8405</v>
      </c>
      <c r="S1649" s="77"/>
      <c r="T1649" s="77"/>
      <c r="U1649" s="77" t="s">
        <v>11607</v>
      </c>
      <c r="V1649" s="74" t="s">
        <v>97</v>
      </c>
      <c r="W1649" s="100"/>
      <c r="X1649" s="99"/>
      <c r="Y1649" s="99"/>
      <c r="Z1649" s="100"/>
      <c r="AA1649" s="99" t="s">
        <v>8410</v>
      </c>
      <c r="AB1649" s="99"/>
      <c r="AC1649" s="100" t="s">
        <v>8408</v>
      </c>
      <c r="AD1649" s="100" t="s">
        <v>8409</v>
      </c>
      <c r="AE1649" s="83"/>
      <c r="AF1649" s="54"/>
      <c r="AG1649" s="78" t="s">
        <v>10997</v>
      </c>
      <c r="AH1649" s="77" t="s">
        <v>20</v>
      </c>
      <c r="AI1649" s="77" t="s">
        <v>305</v>
      </c>
      <c r="AJ1649" s="77" t="s">
        <v>920</v>
      </c>
      <c r="AK1649" s="77" t="s">
        <v>921</v>
      </c>
      <c r="AL1649" s="77" t="s">
        <v>922</v>
      </c>
      <c r="AM1649" s="77" t="s">
        <v>25</v>
      </c>
      <c r="AN1649" s="77" t="s">
        <v>309</v>
      </c>
      <c r="AO1649" s="77" t="s">
        <v>923</v>
      </c>
      <c r="AP1649" s="77" t="s">
        <v>924</v>
      </c>
      <c r="AQ1649" s="77"/>
      <c r="AR1649" s="79">
        <f>COUNTIF('Jalon + top _horaire passage'!A:A,A1649)+IF(W1649&lt;&gt;"",COUNTIF('Jalon + top _horaire passage'!A:A,W1649),0)+IF(X1649&lt;&gt;"",COUNTIF('Jalon + top _horaire passage'!A:A,X1649),0)+IF(Y1649&lt;&gt;"",COUNTIF('Jalon + top _horaire passage'!A:A,Y1649),0)+IF(AA1649&lt;&gt;"",COUNTIF('Jalon + top _horaire passage'!A:A,AA1649),0)+IF(AB1649&lt;&gt;"",COUNTIF('Jalon + top _horaire passage'!A:A,AB1649),0)+IF(AD1649&lt;&gt;"",COUNTIF('Jalon + top _horaire passage'!A:A,AD1649),0)</f>
        <v>0</v>
      </c>
    </row>
    <row r="1650" spans="1:44" x14ac:dyDescent="0.3">
      <c r="A1650" s="77" t="s">
        <v>8411</v>
      </c>
      <c r="B1650" s="159" t="s">
        <v>8412</v>
      </c>
      <c r="C1650" s="78" t="s">
        <v>59</v>
      </c>
      <c r="D1650" s="77" t="s">
        <v>42</v>
      </c>
      <c r="E1650" s="77" t="s">
        <v>8411</v>
      </c>
      <c r="F1650" s="77" t="s">
        <v>9801</v>
      </c>
      <c r="G1650" s="77" t="s">
        <v>8280</v>
      </c>
      <c r="H1650" s="77" t="s">
        <v>44</v>
      </c>
      <c r="I1650" s="77" t="s">
        <v>17</v>
      </c>
      <c r="J1650" s="77" t="s">
        <v>19</v>
      </c>
      <c r="K1650" s="78" t="s">
        <v>34</v>
      </c>
      <c r="L1650" s="77" t="s">
        <v>98</v>
      </c>
      <c r="M1650" s="74" t="s">
        <v>12473</v>
      </c>
      <c r="N1650" s="74" t="s">
        <v>13</v>
      </c>
      <c r="O1650" s="159"/>
      <c r="P1650" s="77" t="s">
        <v>8413</v>
      </c>
      <c r="Q1650" s="77" t="s">
        <v>30</v>
      </c>
      <c r="R1650" s="77" t="s">
        <v>8411</v>
      </c>
      <c r="S1650" s="77"/>
      <c r="T1650" s="77"/>
      <c r="U1650" s="77" t="s">
        <v>11608</v>
      </c>
      <c r="V1650" s="74" t="s">
        <v>97</v>
      </c>
      <c r="W1650" s="100"/>
      <c r="X1650" s="99"/>
      <c r="Y1650" s="99"/>
      <c r="Z1650" s="100"/>
      <c r="AA1650" s="99" t="s">
        <v>8416</v>
      </c>
      <c r="AB1650" s="99"/>
      <c r="AC1650" s="100" t="s">
        <v>8414</v>
      </c>
      <c r="AD1650" s="100" t="s">
        <v>8415</v>
      </c>
      <c r="AE1650" s="83"/>
      <c r="AF1650" s="54"/>
      <c r="AG1650" s="78" t="s">
        <v>10997</v>
      </c>
      <c r="AH1650" s="77" t="s">
        <v>20</v>
      </c>
      <c r="AI1650" s="77" t="s">
        <v>305</v>
      </c>
      <c r="AJ1650" s="77" t="s">
        <v>920</v>
      </c>
      <c r="AK1650" s="77" t="s">
        <v>921</v>
      </c>
      <c r="AL1650" s="77" t="s">
        <v>922</v>
      </c>
      <c r="AM1650" s="77" t="s">
        <v>25</v>
      </c>
      <c r="AN1650" s="77" t="s">
        <v>309</v>
      </c>
      <c r="AO1650" s="77" t="s">
        <v>923</v>
      </c>
      <c r="AP1650" s="77" t="s">
        <v>924</v>
      </c>
      <c r="AQ1650" s="77"/>
      <c r="AR1650" s="79">
        <f>COUNTIF('Jalon + top _horaire passage'!A:A,A1650)+IF(W1650&lt;&gt;"",COUNTIF('Jalon + top _horaire passage'!A:A,W1650),0)+IF(X1650&lt;&gt;"",COUNTIF('Jalon + top _horaire passage'!A:A,X1650),0)+IF(Y1650&lt;&gt;"",COUNTIF('Jalon + top _horaire passage'!A:A,Y1650),0)+IF(AA1650&lt;&gt;"",COUNTIF('Jalon + top _horaire passage'!A:A,AA1650),0)+IF(AB1650&lt;&gt;"",COUNTIF('Jalon + top _horaire passage'!A:A,AB1650),0)+IF(AD1650&lt;&gt;"",COUNTIF('Jalon + top _horaire passage'!A:A,AD1650),0)</f>
        <v>0</v>
      </c>
    </row>
    <row r="1651" spans="1:44" x14ac:dyDescent="0.3">
      <c r="A1651" s="77" t="s">
        <v>8417</v>
      </c>
      <c r="B1651" s="159" t="s">
        <v>8418</v>
      </c>
      <c r="C1651" s="78" t="s">
        <v>59</v>
      </c>
      <c r="D1651" s="77" t="s">
        <v>42</v>
      </c>
      <c r="E1651" s="77" t="s">
        <v>8417</v>
      </c>
      <c r="F1651" s="77" t="s">
        <v>9801</v>
      </c>
      <c r="G1651" s="77" t="s">
        <v>8280</v>
      </c>
      <c r="H1651" s="77" t="s">
        <v>44</v>
      </c>
      <c r="I1651" s="77" t="s">
        <v>17</v>
      </c>
      <c r="J1651" s="77" t="s">
        <v>19</v>
      </c>
      <c r="K1651" s="78" t="s">
        <v>34</v>
      </c>
      <c r="L1651" s="77" t="s">
        <v>98</v>
      </c>
      <c r="M1651" s="74" t="s">
        <v>12473</v>
      </c>
      <c r="N1651" s="74" t="s">
        <v>13</v>
      </c>
      <c r="O1651" s="159"/>
      <c r="P1651" s="77" t="s">
        <v>8419</v>
      </c>
      <c r="Q1651" s="77" t="s">
        <v>30</v>
      </c>
      <c r="R1651" s="77" t="s">
        <v>8417</v>
      </c>
      <c r="S1651" s="77"/>
      <c r="T1651" s="77"/>
      <c r="U1651" s="77" t="s">
        <v>11609</v>
      </c>
      <c r="V1651" s="74" t="s">
        <v>97</v>
      </c>
      <c r="W1651" s="100"/>
      <c r="X1651" s="99"/>
      <c r="Y1651" s="99"/>
      <c r="Z1651" s="100"/>
      <c r="AA1651" s="99" t="s">
        <v>8422</v>
      </c>
      <c r="AB1651" s="99"/>
      <c r="AC1651" s="100" t="s">
        <v>8420</v>
      </c>
      <c r="AD1651" s="100" t="s">
        <v>8421</v>
      </c>
      <c r="AE1651" s="83"/>
      <c r="AF1651" s="54"/>
      <c r="AG1651" s="78" t="s">
        <v>10997</v>
      </c>
      <c r="AH1651" s="77" t="s">
        <v>20</v>
      </c>
      <c r="AI1651" s="77" t="s">
        <v>305</v>
      </c>
      <c r="AJ1651" s="77" t="s">
        <v>920</v>
      </c>
      <c r="AK1651" s="77" t="s">
        <v>921</v>
      </c>
      <c r="AL1651" s="77" t="s">
        <v>922</v>
      </c>
      <c r="AM1651" s="77" t="s">
        <v>25</v>
      </c>
      <c r="AN1651" s="77" t="s">
        <v>309</v>
      </c>
      <c r="AO1651" s="77" t="s">
        <v>923</v>
      </c>
      <c r="AP1651" s="77" t="s">
        <v>924</v>
      </c>
      <c r="AQ1651" s="77"/>
      <c r="AR1651" s="79">
        <f>COUNTIF('Jalon + top _horaire passage'!A:A,A1651)+IF(W1651&lt;&gt;"",COUNTIF('Jalon + top _horaire passage'!A:A,W1651),0)+IF(X1651&lt;&gt;"",COUNTIF('Jalon + top _horaire passage'!A:A,X1651),0)+IF(Y1651&lt;&gt;"",COUNTIF('Jalon + top _horaire passage'!A:A,Y1651),0)+IF(AA1651&lt;&gt;"",COUNTIF('Jalon + top _horaire passage'!A:A,AA1651),0)+IF(AB1651&lt;&gt;"",COUNTIF('Jalon + top _horaire passage'!A:A,AB1651),0)+IF(AD1651&lt;&gt;"",COUNTIF('Jalon + top _horaire passage'!A:A,AD1651),0)</f>
        <v>0</v>
      </c>
    </row>
    <row r="1652" spans="1:44" x14ac:dyDescent="0.3">
      <c r="A1652" s="77" t="s">
        <v>8423</v>
      </c>
      <c r="B1652" s="159" t="s">
        <v>8424</v>
      </c>
      <c r="C1652" s="78" t="s">
        <v>59</v>
      </c>
      <c r="D1652" s="77" t="s">
        <v>42</v>
      </c>
      <c r="E1652" s="77" t="s">
        <v>8423</v>
      </c>
      <c r="F1652" s="77" t="s">
        <v>9801</v>
      </c>
      <c r="G1652" s="77" t="s">
        <v>8280</v>
      </c>
      <c r="H1652" s="77" t="s">
        <v>44</v>
      </c>
      <c r="I1652" s="77" t="s">
        <v>17</v>
      </c>
      <c r="J1652" s="77" t="s">
        <v>237</v>
      </c>
      <c r="K1652" s="78" t="s">
        <v>34</v>
      </c>
      <c r="L1652" s="77" t="s">
        <v>98</v>
      </c>
      <c r="M1652" s="74" t="s">
        <v>12473</v>
      </c>
      <c r="N1652" s="74" t="s">
        <v>13</v>
      </c>
      <c r="O1652" s="159"/>
      <c r="P1652" s="77" t="s">
        <v>8425</v>
      </c>
      <c r="Q1652" s="77" t="s">
        <v>30</v>
      </c>
      <c r="R1652" s="77" t="s">
        <v>8423</v>
      </c>
      <c r="S1652" s="77"/>
      <c r="T1652" s="77"/>
      <c r="U1652" s="77" t="s">
        <v>11610</v>
      </c>
      <c r="V1652" s="74" t="s">
        <v>97</v>
      </c>
      <c r="W1652" s="100"/>
      <c r="X1652" s="99"/>
      <c r="Y1652" s="99"/>
      <c r="Z1652" s="100"/>
      <c r="AA1652" s="99" t="s">
        <v>8428</v>
      </c>
      <c r="AB1652" s="99"/>
      <c r="AC1652" s="100" t="s">
        <v>8426</v>
      </c>
      <c r="AD1652" s="100" t="s">
        <v>8427</v>
      </c>
      <c r="AE1652" s="83"/>
      <c r="AF1652" s="54"/>
      <c r="AG1652" s="78" t="s">
        <v>10997</v>
      </c>
      <c r="AH1652" s="77" t="s">
        <v>20</v>
      </c>
      <c r="AI1652" s="77" t="s">
        <v>305</v>
      </c>
      <c r="AJ1652" s="77" t="s">
        <v>920</v>
      </c>
      <c r="AK1652" s="77" t="s">
        <v>921</v>
      </c>
      <c r="AL1652" s="77" t="s">
        <v>922</v>
      </c>
      <c r="AM1652" s="77" t="s">
        <v>25</v>
      </c>
      <c r="AN1652" s="77" t="s">
        <v>309</v>
      </c>
      <c r="AO1652" s="77" t="s">
        <v>923</v>
      </c>
      <c r="AP1652" s="77" t="s">
        <v>924</v>
      </c>
      <c r="AQ1652" s="77"/>
      <c r="AR1652" s="79">
        <f>COUNTIF('Jalon + top _horaire passage'!A:A,A1652)+IF(W1652&lt;&gt;"",COUNTIF('Jalon + top _horaire passage'!A:A,W1652),0)+IF(X1652&lt;&gt;"",COUNTIF('Jalon + top _horaire passage'!A:A,X1652),0)+IF(Y1652&lt;&gt;"",COUNTIF('Jalon + top _horaire passage'!A:A,Y1652),0)+IF(AA1652&lt;&gt;"",COUNTIF('Jalon + top _horaire passage'!A:A,AA1652),0)+IF(AB1652&lt;&gt;"",COUNTIF('Jalon + top _horaire passage'!A:A,AB1652),0)+IF(AD1652&lt;&gt;"",COUNTIF('Jalon + top _horaire passage'!A:A,AD1652),0)</f>
        <v>0</v>
      </c>
    </row>
    <row r="1653" spans="1:44" x14ac:dyDescent="0.3">
      <c r="A1653" s="77" t="s">
        <v>8429</v>
      </c>
      <c r="B1653" s="159" t="s">
        <v>8430</v>
      </c>
      <c r="C1653" s="78" t="s">
        <v>59</v>
      </c>
      <c r="D1653" s="77" t="s">
        <v>42</v>
      </c>
      <c r="E1653" s="77" t="s">
        <v>8429</v>
      </c>
      <c r="F1653" s="77" t="s">
        <v>12434</v>
      </c>
      <c r="G1653" s="77" t="s">
        <v>8345</v>
      </c>
      <c r="H1653" s="77" t="s">
        <v>44</v>
      </c>
      <c r="I1653" s="77" t="s">
        <v>17</v>
      </c>
      <c r="J1653" s="77" t="s">
        <v>571</v>
      </c>
      <c r="K1653" s="78" t="s">
        <v>34</v>
      </c>
      <c r="L1653" s="77" t="s">
        <v>98</v>
      </c>
      <c r="M1653" s="74" t="s">
        <v>12473</v>
      </c>
      <c r="N1653" s="74" t="s">
        <v>13</v>
      </c>
      <c r="O1653" s="159"/>
      <c r="P1653" s="77" t="s">
        <v>8431</v>
      </c>
      <c r="Q1653" s="77" t="s">
        <v>30</v>
      </c>
      <c r="R1653" s="77" t="s">
        <v>8429</v>
      </c>
      <c r="S1653" s="77"/>
      <c r="T1653" s="77" t="s">
        <v>9241</v>
      </c>
      <c r="U1653" s="77" t="s">
        <v>8432</v>
      </c>
      <c r="V1653" s="74" t="s">
        <v>216</v>
      </c>
      <c r="W1653" s="100"/>
      <c r="X1653" s="99"/>
      <c r="Y1653" s="99"/>
      <c r="Z1653" s="100"/>
      <c r="AA1653" s="99" t="s">
        <v>8435</v>
      </c>
      <c r="AB1653" s="99"/>
      <c r="AC1653" s="100" t="s">
        <v>8433</v>
      </c>
      <c r="AD1653" s="100" t="s">
        <v>8434</v>
      </c>
      <c r="AE1653" s="83"/>
      <c r="AF1653" s="54"/>
      <c r="AG1653" s="78" t="s">
        <v>12307</v>
      </c>
      <c r="AH1653" s="77" t="s">
        <v>20</v>
      </c>
      <c r="AI1653" s="77" t="s">
        <v>305</v>
      </c>
      <c r="AJ1653" s="77" t="s">
        <v>920</v>
      </c>
      <c r="AK1653" s="77" t="s">
        <v>921</v>
      </c>
      <c r="AL1653" s="77" t="s">
        <v>922</v>
      </c>
      <c r="AM1653" s="77" t="s">
        <v>25</v>
      </c>
      <c r="AN1653" s="77" t="s">
        <v>309</v>
      </c>
      <c r="AO1653" s="77" t="s">
        <v>923</v>
      </c>
      <c r="AP1653" s="77" t="s">
        <v>924</v>
      </c>
      <c r="AQ1653" s="77"/>
      <c r="AR1653" s="79">
        <f>COUNTIF('Jalon + top _horaire passage'!A:A,A1653)+IF(W1653&lt;&gt;"",COUNTIF('Jalon + top _horaire passage'!A:A,W1653),0)+IF(X1653&lt;&gt;"",COUNTIF('Jalon + top _horaire passage'!A:A,X1653),0)+IF(Y1653&lt;&gt;"",COUNTIF('Jalon + top _horaire passage'!A:A,Y1653),0)+IF(AA1653&lt;&gt;"",COUNTIF('Jalon + top _horaire passage'!A:A,AA1653),0)+IF(AB1653&lt;&gt;"",COUNTIF('Jalon + top _horaire passage'!A:A,AB1653),0)+IF(AD1653&lt;&gt;"",COUNTIF('Jalon + top _horaire passage'!A:A,AD1653),0)</f>
        <v>0</v>
      </c>
    </row>
    <row r="1654" spans="1:44" x14ac:dyDescent="0.3">
      <c r="A1654" s="77" t="s">
        <v>8436</v>
      </c>
      <c r="B1654" s="159" t="s">
        <v>8437</v>
      </c>
      <c r="C1654" s="78" t="s">
        <v>40</v>
      </c>
      <c r="D1654" s="77" t="s">
        <v>9</v>
      </c>
      <c r="E1654" s="77" t="s">
        <v>8436</v>
      </c>
      <c r="F1654" s="77" t="s">
        <v>2591</v>
      </c>
      <c r="G1654" s="77" t="s">
        <v>12381</v>
      </c>
      <c r="H1654" s="77" t="s">
        <v>44</v>
      </c>
      <c r="I1654" s="77" t="s">
        <v>39</v>
      </c>
      <c r="J1654" s="77" t="s">
        <v>19</v>
      </c>
      <c r="K1654" s="78" t="s">
        <v>18</v>
      </c>
      <c r="L1654" s="77" t="s">
        <v>15</v>
      </c>
      <c r="M1654" s="74" t="s">
        <v>12473</v>
      </c>
      <c r="N1654" s="74" t="s">
        <v>10986</v>
      </c>
      <c r="O1654" s="159"/>
      <c r="P1654" s="77"/>
      <c r="Q1654" s="77" t="s">
        <v>11044</v>
      </c>
      <c r="R1654" s="77" t="s">
        <v>8436</v>
      </c>
      <c r="S1654" s="77"/>
      <c r="T1654" s="77"/>
      <c r="U1654" s="77" t="s">
        <v>11064</v>
      </c>
      <c r="V1654" s="74" t="s">
        <v>216</v>
      </c>
      <c r="W1654" s="100"/>
      <c r="X1654" s="99"/>
      <c r="Y1654" s="99"/>
      <c r="Z1654" s="100"/>
      <c r="AA1654" s="99" t="s">
        <v>8440</v>
      </c>
      <c r="AB1654" s="99"/>
      <c r="AC1654" s="100" t="s">
        <v>8438</v>
      </c>
      <c r="AD1654" s="100" t="s">
        <v>8439</v>
      </c>
      <c r="AE1654" s="83"/>
      <c r="AF1654" s="54"/>
      <c r="AG1654" s="78" t="s">
        <v>12307</v>
      </c>
      <c r="AH1654" s="77" t="s">
        <v>20</v>
      </c>
      <c r="AI1654" s="77" t="s">
        <v>21</v>
      </c>
      <c r="AJ1654" s="77" t="s">
        <v>46</v>
      </c>
      <c r="AK1654" s="77" t="s">
        <v>1005</v>
      </c>
      <c r="AL1654" s="77" t="s">
        <v>1006</v>
      </c>
      <c r="AM1654" s="77" t="s">
        <v>25</v>
      </c>
      <c r="AN1654" s="77" t="s">
        <v>49</v>
      </c>
      <c r="AO1654" s="77" t="s">
        <v>1007</v>
      </c>
      <c r="AP1654" s="77" t="s">
        <v>1008</v>
      </c>
      <c r="AQ1654" s="77"/>
      <c r="AR1654" s="79">
        <f>COUNTIF('Jalon + top _horaire passage'!A:A,A1654)+IF(W1654&lt;&gt;"",COUNTIF('Jalon + top _horaire passage'!A:A,W1654),0)+IF(X1654&lt;&gt;"",COUNTIF('Jalon + top _horaire passage'!A:A,X1654),0)+IF(Y1654&lt;&gt;"",COUNTIF('Jalon + top _horaire passage'!A:A,Y1654),0)+IF(AA1654&lt;&gt;"",COUNTIF('Jalon + top _horaire passage'!A:A,AA1654),0)+IF(AB1654&lt;&gt;"",COUNTIF('Jalon + top _horaire passage'!A:A,AB1654),0)+IF(AD1654&lt;&gt;"",COUNTIF('Jalon + top _horaire passage'!A:A,AD1654),0)</f>
        <v>0</v>
      </c>
    </row>
    <row r="1655" spans="1:44" x14ac:dyDescent="0.3">
      <c r="A1655" s="77" t="s">
        <v>8441</v>
      </c>
      <c r="B1655" s="159" t="s">
        <v>8442</v>
      </c>
      <c r="C1655" s="78" t="s">
        <v>384</v>
      </c>
      <c r="D1655" s="77" t="s">
        <v>42</v>
      </c>
      <c r="E1655" s="77" t="s">
        <v>8441</v>
      </c>
      <c r="F1655" s="77" t="s">
        <v>12393</v>
      </c>
      <c r="G1655" s="77" t="s">
        <v>3260</v>
      </c>
      <c r="H1655" s="77" t="s">
        <v>44</v>
      </c>
      <c r="I1655" s="77" t="s">
        <v>17</v>
      </c>
      <c r="J1655" s="77" t="s">
        <v>19</v>
      </c>
      <c r="K1655" s="78" t="s">
        <v>34</v>
      </c>
      <c r="L1655" s="77" t="s">
        <v>98</v>
      </c>
      <c r="M1655" s="74" t="s">
        <v>12474</v>
      </c>
      <c r="N1655" s="74" t="s">
        <v>13</v>
      </c>
      <c r="O1655" s="159"/>
      <c r="P1655" s="77" t="s">
        <v>3262</v>
      </c>
      <c r="Q1655" s="77" t="s">
        <v>30</v>
      </c>
      <c r="R1655" s="77" t="s">
        <v>8441</v>
      </c>
      <c r="S1655" s="77"/>
      <c r="T1655" s="77"/>
      <c r="U1655" s="77" t="s">
        <v>11611</v>
      </c>
      <c r="V1655" s="74" t="s">
        <v>97</v>
      </c>
      <c r="W1655" s="100"/>
      <c r="X1655" s="99"/>
      <c r="Y1655" s="99"/>
      <c r="Z1655" s="100"/>
      <c r="AA1655" s="99" t="s">
        <v>8445</v>
      </c>
      <c r="AB1655" s="99"/>
      <c r="AC1655" s="100" t="s">
        <v>8443</v>
      </c>
      <c r="AD1655" s="100" t="s">
        <v>8444</v>
      </c>
      <c r="AE1655" s="83"/>
      <c r="AF1655" s="54"/>
      <c r="AG1655" s="78" t="s">
        <v>10997</v>
      </c>
      <c r="AH1655" s="77" t="s">
        <v>222</v>
      </c>
      <c r="AI1655" s="77" t="s">
        <v>223</v>
      </c>
      <c r="AJ1655" s="77" t="s">
        <v>386</v>
      </c>
      <c r="AK1655" s="77" t="s">
        <v>711</v>
      </c>
      <c r="AL1655" s="77" t="s">
        <v>712</v>
      </c>
      <c r="AM1655" s="77" t="s">
        <v>25</v>
      </c>
      <c r="AN1655" s="77" t="s">
        <v>389</v>
      </c>
      <c r="AO1655" s="77" t="s">
        <v>3265</v>
      </c>
      <c r="AP1655" s="77" t="s">
        <v>3266</v>
      </c>
      <c r="AQ1655" s="77"/>
      <c r="AR1655" s="79">
        <f>COUNTIF('Jalon + top _horaire passage'!A:A,A1655)+IF(W1655&lt;&gt;"",COUNTIF('Jalon + top _horaire passage'!A:A,W1655),0)+IF(X1655&lt;&gt;"",COUNTIF('Jalon + top _horaire passage'!A:A,X1655),0)+IF(Y1655&lt;&gt;"",COUNTIF('Jalon + top _horaire passage'!A:A,Y1655),0)+IF(AA1655&lt;&gt;"",COUNTIF('Jalon + top _horaire passage'!A:A,AA1655),0)+IF(AB1655&lt;&gt;"",COUNTIF('Jalon + top _horaire passage'!A:A,AB1655),0)+IF(AD1655&lt;&gt;"",COUNTIF('Jalon + top _horaire passage'!A:A,AD1655),0)</f>
        <v>0</v>
      </c>
    </row>
    <row r="1656" spans="1:44" x14ac:dyDescent="0.3">
      <c r="A1656" s="77" t="s">
        <v>8446</v>
      </c>
      <c r="B1656" s="159" t="s">
        <v>12</v>
      </c>
      <c r="C1656" s="78" t="s">
        <v>40</v>
      </c>
      <c r="D1656" s="77" t="s">
        <v>42</v>
      </c>
      <c r="E1656" s="77" t="s">
        <v>8446</v>
      </c>
      <c r="F1656" s="77" t="s">
        <v>2591</v>
      </c>
      <c r="G1656" s="77" t="s">
        <v>12381</v>
      </c>
      <c r="H1656" s="77" t="s">
        <v>44</v>
      </c>
      <c r="I1656" s="77" t="s">
        <v>39</v>
      </c>
      <c r="J1656" s="101" t="s">
        <v>237</v>
      </c>
      <c r="K1656" s="78" t="s">
        <v>34</v>
      </c>
      <c r="L1656" s="77" t="s">
        <v>98</v>
      </c>
      <c r="M1656" s="74" t="s">
        <v>12473</v>
      </c>
      <c r="N1656" s="74" t="s">
        <v>13</v>
      </c>
      <c r="O1656" s="159"/>
      <c r="P1656" s="77" t="s">
        <v>8447</v>
      </c>
      <c r="Q1656" s="77" t="s">
        <v>35</v>
      </c>
      <c r="R1656" s="77" t="s">
        <v>8446</v>
      </c>
      <c r="S1656" s="77"/>
      <c r="T1656" s="77" t="s">
        <v>9241</v>
      </c>
      <c r="U1656" s="77" t="s">
        <v>9241</v>
      </c>
      <c r="V1656" s="74" t="s">
        <v>97</v>
      </c>
      <c r="W1656" s="100"/>
      <c r="X1656" s="99"/>
      <c r="Y1656" s="99"/>
      <c r="Z1656" s="100"/>
      <c r="AA1656" s="99"/>
      <c r="AB1656" s="99"/>
      <c r="AC1656" s="100" t="s">
        <v>8446</v>
      </c>
      <c r="AD1656" s="100" t="s">
        <v>8448</v>
      </c>
      <c r="AE1656" s="83"/>
      <c r="AF1656" s="54"/>
      <c r="AG1656" s="78" t="s">
        <v>10997</v>
      </c>
      <c r="AH1656" s="77" t="s">
        <v>20</v>
      </c>
      <c r="AI1656" s="77" t="s">
        <v>21</v>
      </c>
      <c r="AJ1656" s="77" t="s">
        <v>46</v>
      </c>
      <c r="AK1656" s="77" t="s">
        <v>1005</v>
      </c>
      <c r="AL1656" s="77" t="s">
        <v>1006</v>
      </c>
      <c r="AM1656" s="77" t="s">
        <v>25</v>
      </c>
      <c r="AN1656" s="77" t="s">
        <v>49</v>
      </c>
      <c r="AO1656" s="77" t="s">
        <v>1007</v>
      </c>
      <c r="AP1656" s="77" t="s">
        <v>1008</v>
      </c>
      <c r="AQ1656" s="77"/>
      <c r="AR1656" s="79">
        <f>COUNTIF('Jalon + top _horaire passage'!A:A,A1656)+IF(W1656&lt;&gt;"",COUNTIF('Jalon + top _horaire passage'!A:A,W1656),0)+IF(X1656&lt;&gt;"",COUNTIF('Jalon + top _horaire passage'!A:A,X1656),0)+IF(Y1656&lt;&gt;"",COUNTIF('Jalon + top _horaire passage'!A:A,Y1656),0)+IF(AA1656&lt;&gt;"",COUNTIF('Jalon + top _horaire passage'!A:A,AA1656),0)+IF(AB1656&lt;&gt;"",COUNTIF('Jalon + top _horaire passage'!A:A,AB1656),0)+IF(AD1656&lt;&gt;"",COUNTIF('Jalon + top _horaire passage'!A:A,AD1656),0)</f>
        <v>0</v>
      </c>
    </row>
    <row r="1657" spans="1:44" x14ac:dyDescent="0.3">
      <c r="A1657" s="77" t="s">
        <v>8449</v>
      </c>
      <c r="B1657" s="159" t="s">
        <v>12</v>
      </c>
      <c r="C1657" s="78" t="s">
        <v>40</v>
      </c>
      <c r="D1657" s="77" t="s">
        <v>42</v>
      </c>
      <c r="E1657" s="77" t="s">
        <v>8449</v>
      </c>
      <c r="F1657" s="77" t="s">
        <v>2591</v>
      </c>
      <c r="G1657" s="77" t="s">
        <v>12381</v>
      </c>
      <c r="H1657" s="77" t="s">
        <v>44</v>
      </c>
      <c r="I1657" s="77" t="s">
        <v>39</v>
      </c>
      <c r="J1657" s="77" t="s">
        <v>571</v>
      </c>
      <c r="K1657" s="78" t="s">
        <v>34</v>
      </c>
      <c r="L1657" s="77" t="s">
        <v>98</v>
      </c>
      <c r="M1657" s="74" t="s">
        <v>12473</v>
      </c>
      <c r="N1657" s="74" t="s">
        <v>13</v>
      </c>
      <c r="O1657" s="159"/>
      <c r="P1657" s="77" t="s">
        <v>8450</v>
      </c>
      <c r="Q1657" s="77" t="s">
        <v>35</v>
      </c>
      <c r="R1657" s="77" t="s">
        <v>8449</v>
      </c>
      <c r="S1657" s="77"/>
      <c r="T1657" s="77" t="s">
        <v>9241</v>
      </c>
      <c r="U1657" s="77" t="s">
        <v>9241</v>
      </c>
      <c r="V1657" s="74" t="s">
        <v>216</v>
      </c>
      <c r="W1657" s="100"/>
      <c r="X1657" s="99"/>
      <c r="Y1657" s="99"/>
      <c r="Z1657" s="100"/>
      <c r="AA1657" s="99"/>
      <c r="AB1657" s="99"/>
      <c r="AC1657" s="100" t="s">
        <v>8449</v>
      </c>
      <c r="AD1657" s="100" t="s">
        <v>8451</v>
      </c>
      <c r="AE1657" s="83"/>
      <c r="AF1657" s="54"/>
      <c r="AG1657" s="78" t="s">
        <v>12307</v>
      </c>
      <c r="AH1657" s="77" t="s">
        <v>20</v>
      </c>
      <c r="AI1657" s="77" t="s">
        <v>21</v>
      </c>
      <c r="AJ1657" s="77" t="s">
        <v>46</v>
      </c>
      <c r="AK1657" s="77" t="s">
        <v>1005</v>
      </c>
      <c r="AL1657" s="77" t="s">
        <v>1006</v>
      </c>
      <c r="AM1657" s="77" t="s">
        <v>25</v>
      </c>
      <c r="AN1657" s="77" t="s">
        <v>49</v>
      </c>
      <c r="AO1657" s="77" t="s">
        <v>1007</v>
      </c>
      <c r="AP1657" s="77" t="s">
        <v>1008</v>
      </c>
      <c r="AQ1657" s="77"/>
      <c r="AR1657" s="79">
        <f>COUNTIF('Jalon + top _horaire passage'!A:A,A1657)+IF(W1657&lt;&gt;"",COUNTIF('Jalon + top _horaire passage'!A:A,W1657),0)+IF(X1657&lt;&gt;"",COUNTIF('Jalon + top _horaire passage'!A:A,X1657),0)+IF(Y1657&lt;&gt;"",COUNTIF('Jalon + top _horaire passage'!A:A,Y1657),0)+IF(AA1657&lt;&gt;"",COUNTIF('Jalon + top _horaire passage'!A:A,AA1657),0)+IF(AB1657&lt;&gt;"",COUNTIF('Jalon + top _horaire passage'!A:A,AB1657),0)+IF(AD1657&lt;&gt;"",COUNTIF('Jalon + top _horaire passage'!A:A,AD1657),0)</f>
        <v>0</v>
      </c>
    </row>
    <row r="1658" spans="1:44" x14ac:dyDescent="0.3">
      <c r="A1658" s="77" t="s">
        <v>8452</v>
      </c>
      <c r="B1658" s="159" t="s">
        <v>12</v>
      </c>
      <c r="C1658" s="78" t="s">
        <v>40</v>
      </c>
      <c r="D1658" s="77" t="s">
        <v>42</v>
      </c>
      <c r="E1658" s="77" t="s">
        <v>8452</v>
      </c>
      <c r="F1658" s="77" t="s">
        <v>2591</v>
      </c>
      <c r="G1658" s="77" t="s">
        <v>12381</v>
      </c>
      <c r="H1658" s="77" t="s">
        <v>44</v>
      </c>
      <c r="I1658" s="77" t="s">
        <v>39</v>
      </c>
      <c r="J1658" s="77" t="s">
        <v>571</v>
      </c>
      <c r="K1658" s="78" t="s">
        <v>34</v>
      </c>
      <c r="L1658" s="77" t="s">
        <v>98</v>
      </c>
      <c r="M1658" s="74" t="s">
        <v>12473</v>
      </c>
      <c r="N1658" s="74" t="s">
        <v>13</v>
      </c>
      <c r="O1658" s="159"/>
      <c r="P1658" s="77" t="s">
        <v>8453</v>
      </c>
      <c r="Q1658" s="77" t="s">
        <v>35</v>
      </c>
      <c r="R1658" s="77" t="s">
        <v>8452</v>
      </c>
      <c r="S1658" s="77"/>
      <c r="T1658" s="77" t="s">
        <v>9241</v>
      </c>
      <c r="U1658" s="77" t="s">
        <v>9241</v>
      </c>
      <c r="V1658" s="74" t="s">
        <v>216</v>
      </c>
      <c r="W1658" s="100"/>
      <c r="X1658" s="99"/>
      <c r="Y1658" s="99"/>
      <c r="Z1658" s="100"/>
      <c r="AA1658" s="99"/>
      <c r="AB1658" s="99"/>
      <c r="AC1658" s="100" t="s">
        <v>8452</v>
      </c>
      <c r="AD1658" s="100" t="s">
        <v>8454</v>
      </c>
      <c r="AE1658" s="83"/>
      <c r="AF1658" s="54"/>
      <c r="AG1658" s="78" t="s">
        <v>12307</v>
      </c>
      <c r="AH1658" s="77" t="s">
        <v>20</v>
      </c>
      <c r="AI1658" s="77" t="s">
        <v>21</v>
      </c>
      <c r="AJ1658" s="77" t="s">
        <v>46</v>
      </c>
      <c r="AK1658" s="77" t="s">
        <v>1005</v>
      </c>
      <c r="AL1658" s="77" t="s">
        <v>1006</v>
      </c>
      <c r="AM1658" s="77" t="s">
        <v>25</v>
      </c>
      <c r="AN1658" s="77" t="s">
        <v>49</v>
      </c>
      <c r="AO1658" s="77" t="s">
        <v>1007</v>
      </c>
      <c r="AP1658" s="77" t="s">
        <v>1008</v>
      </c>
      <c r="AQ1658" s="77"/>
      <c r="AR1658" s="79">
        <f>COUNTIF('Jalon + top _horaire passage'!A:A,A1658)+IF(W1658&lt;&gt;"",COUNTIF('Jalon + top _horaire passage'!A:A,W1658),0)+IF(X1658&lt;&gt;"",COUNTIF('Jalon + top _horaire passage'!A:A,X1658),0)+IF(Y1658&lt;&gt;"",COUNTIF('Jalon + top _horaire passage'!A:A,Y1658),0)+IF(AA1658&lt;&gt;"",COUNTIF('Jalon + top _horaire passage'!A:A,AA1658),0)+IF(AB1658&lt;&gt;"",COUNTIF('Jalon + top _horaire passage'!A:A,AB1658),0)+IF(AD1658&lt;&gt;"",COUNTIF('Jalon + top _horaire passage'!A:A,AD1658),0)</f>
        <v>0</v>
      </c>
    </row>
    <row r="1659" spans="1:44" x14ac:dyDescent="0.3">
      <c r="A1659" s="77" t="s">
        <v>8456</v>
      </c>
      <c r="B1659" s="159" t="s">
        <v>12</v>
      </c>
      <c r="C1659" s="78" t="s">
        <v>40</v>
      </c>
      <c r="D1659" s="77" t="s">
        <v>2912</v>
      </c>
      <c r="E1659" s="77" t="s">
        <v>8455</v>
      </c>
      <c r="F1659" s="77" t="s">
        <v>2591</v>
      </c>
      <c r="G1659" s="77" t="s">
        <v>12381</v>
      </c>
      <c r="H1659" s="77" t="s">
        <v>44</v>
      </c>
      <c r="I1659" s="77" t="s">
        <v>39</v>
      </c>
      <c r="J1659" s="77" t="s">
        <v>19</v>
      </c>
      <c r="K1659" s="78" t="s">
        <v>18</v>
      </c>
      <c r="L1659" s="77" t="s">
        <v>15</v>
      </c>
      <c r="M1659" s="74" t="s">
        <v>12473</v>
      </c>
      <c r="N1659" s="74" t="s">
        <v>10986</v>
      </c>
      <c r="O1659" s="159"/>
      <c r="P1659" s="77" t="s">
        <v>8457</v>
      </c>
      <c r="Q1659" s="77" t="s">
        <v>35</v>
      </c>
      <c r="R1659" s="77" t="s">
        <v>8456</v>
      </c>
      <c r="S1659" s="77"/>
      <c r="T1659" s="77"/>
      <c r="U1659" s="77" t="s">
        <v>8455</v>
      </c>
      <c r="V1659" s="74" t="s">
        <v>97</v>
      </c>
      <c r="W1659" s="100"/>
      <c r="X1659" s="99"/>
      <c r="Y1659" s="99"/>
      <c r="Z1659" s="100"/>
      <c r="AA1659" s="99" t="s">
        <v>8460</v>
      </c>
      <c r="AB1659" s="99"/>
      <c r="AC1659" s="100" t="s">
        <v>8458</v>
      </c>
      <c r="AD1659" s="100" t="s">
        <v>8459</v>
      </c>
      <c r="AE1659" s="83"/>
      <c r="AF1659" s="54"/>
      <c r="AG1659" s="78" t="s">
        <v>10999</v>
      </c>
      <c r="AH1659" s="77" t="s">
        <v>20</v>
      </c>
      <c r="AI1659" s="77" t="s">
        <v>21</v>
      </c>
      <c r="AJ1659" s="77" t="s">
        <v>46</v>
      </c>
      <c r="AK1659" s="77" t="s">
        <v>1005</v>
      </c>
      <c r="AL1659" s="77" t="s">
        <v>1006</v>
      </c>
      <c r="AM1659" s="77" t="s">
        <v>25</v>
      </c>
      <c r="AN1659" s="77" t="s">
        <v>49</v>
      </c>
      <c r="AO1659" s="77" t="s">
        <v>1007</v>
      </c>
      <c r="AP1659" s="77" t="s">
        <v>1008</v>
      </c>
      <c r="AQ1659" s="77"/>
      <c r="AR1659" s="79">
        <f>COUNTIF('Jalon + top _horaire passage'!A:A,A1659)+IF(W1659&lt;&gt;"",COUNTIF('Jalon + top _horaire passage'!A:A,W1659),0)+IF(X1659&lt;&gt;"",COUNTIF('Jalon + top _horaire passage'!A:A,X1659),0)+IF(Y1659&lt;&gt;"",COUNTIF('Jalon + top _horaire passage'!A:A,Y1659),0)+IF(AA1659&lt;&gt;"",COUNTIF('Jalon + top _horaire passage'!A:A,AA1659),0)+IF(AB1659&lt;&gt;"",COUNTIF('Jalon + top _horaire passage'!A:A,AB1659),0)+IF(AD1659&lt;&gt;"",COUNTIF('Jalon + top _horaire passage'!A:A,AD1659),0)</f>
        <v>0</v>
      </c>
    </row>
    <row r="1660" spans="1:44" x14ac:dyDescent="0.3">
      <c r="A1660" s="77" t="s">
        <v>8461</v>
      </c>
      <c r="B1660" s="159" t="s">
        <v>12</v>
      </c>
      <c r="C1660" s="78" t="s">
        <v>40</v>
      </c>
      <c r="D1660" s="77" t="s">
        <v>2912</v>
      </c>
      <c r="E1660" s="77" t="s">
        <v>8455</v>
      </c>
      <c r="F1660" s="77" t="s">
        <v>2591</v>
      </c>
      <c r="G1660" s="77" t="s">
        <v>12381</v>
      </c>
      <c r="H1660" s="77" t="s">
        <v>44</v>
      </c>
      <c r="I1660" s="77" t="s">
        <v>39</v>
      </c>
      <c r="J1660" s="77" t="s">
        <v>19</v>
      </c>
      <c r="K1660" s="78" t="s">
        <v>18</v>
      </c>
      <c r="L1660" s="77" t="s">
        <v>15</v>
      </c>
      <c r="M1660" s="74" t="s">
        <v>12473</v>
      </c>
      <c r="N1660" s="74" t="s">
        <v>10986</v>
      </c>
      <c r="O1660" s="159"/>
      <c r="P1660" s="77" t="s">
        <v>8457</v>
      </c>
      <c r="Q1660" s="77" t="s">
        <v>35</v>
      </c>
      <c r="R1660" s="77" t="s">
        <v>8461</v>
      </c>
      <c r="S1660" s="77"/>
      <c r="T1660" s="77"/>
      <c r="U1660" s="77" t="s">
        <v>8455</v>
      </c>
      <c r="V1660" s="74" t="s">
        <v>97</v>
      </c>
      <c r="W1660" s="100"/>
      <c r="X1660" s="99"/>
      <c r="Y1660" s="99"/>
      <c r="Z1660" s="100"/>
      <c r="AA1660" s="99" t="s">
        <v>8460</v>
      </c>
      <c r="AB1660" s="99"/>
      <c r="AC1660" s="100" t="s">
        <v>8462</v>
      </c>
      <c r="AD1660" s="100" t="s">
        <v>8463</v>
      </c>
      <c r="AE1660" s="83"/>
      <c r="AF1660" s="54"/>
      <c r="AG1660" s="78" t="s">
        <v>10999</v>
      </c>
      <c r="AH1660" s="77" t="s">
        <v>20</v>
      </c>
      <c r="AI1660" s="77" t="s">
        <v>21</v>
      </c>
      <c r="AJ1660" s="77" t="s">
        <v>46</v>
      </c>
      <c r="AK1660" s="77" t="s">
        <v>1005</v>
      </c>
      <c r="AL1660" s="77" t="s">
        <v>1006</v>
      </c>
      <c r="AM1660" s="77" t="s">
        <v>25</v>
      </c>
      <c r="AN1660" s="77" t="s">
        <v>49</v>
      </c>
      <c r="AO1660" s="77" t="s">
        <v>1007</v>
      </c>
      <c r="AP1660" s="77" t="s">
        <v>1008</v>
      </c>
      <c r="AQ1660" s="77"/>
      <c r="AR1660" s="79">
        <f>COUNTIF('Jalon + top _horaire passage'!A:A,A1660)+IF(W1660&lt;&gt;"",COUNTIF('Jalon + top _horaire passage'!A:A,W1660),0)+IF(X1660&lt;&gt;"",COUNTIF('Jalon + top _horaire passage'!A:A,X1660),0)+IF(Y1660&lt;&gt;"",COUNTIF('Jalon + top _horaire passage'!A:A,Y1660),0)+IF(AA1660&lt;&gt;"",COUNTIF('Jalon + top _horaire passage'!A:A,AA1660),0)+IF(AB1660&lt;&gt;"",COUNTIF('Jalon + top _horaire passage'!A:A,AB1660),0)+IF(AD1660&lt;&gt;"",COUNTIF('Jalon + top _horaire passage'!A:A,AD1660),0)</f>
        <v>0</v>
      </c>
    </row>
    <row r="1661" spans="1:44" x14ac:dyDescent="0.3">
      <c r="A1661" s="77" t="s">
        <v>8464</v>
      </c>
      <c r="B1661" s="159" t="s">
        <v>12</v>
      </c>
      <c r="C1661" s="78" t="s">
        <v>40</v>
      </c>
      <c r="D1661" s="77" t="s">
        <v>2912</v>
      </c>
      <c r="E1661" s="77" t="s">
        <v>8455</v>
      </c>
      <c r="F1661" s="77" t="s">
        <v>2591</v>
      </c>
      <c r="G1661" s="77" t="s">
        <v>12381</v>
      </c>
      <c r="H1661" s="77" t="s">
        <v>44</v>
      </c>
      <c r="I1661" s="77" t="s">
        <v>39</v>
      </c>
      <c r="J1661" s="77" t="s">
        <v>19</v>
      </c>
      <c r="K1661" s="78" t="s">
        <v>18</v>
      </c>
      <c r="L1661" s="77" t="s">
        <v>15</v>
      </c>
      <c r="M1661" s="74" t="s">
        <v>12473</v>
      </c>
      <c r="N1661" s="74" t="s">
        <v>10986</v>
      </c>
      <c r="O1661" s="159"/>
      <c r="P1661" s="77" t="s">
        <v>8457</v>
      </c>
      <c r="Q1661" s="77" t="s">
        <v>35</v>
      </c>
      <c r="R1661" s="77" t="s">
        <v>8464</v>
      </c>
      <c r="S1661" s="77"/>
      <c r="T1661" s="77"/>
      <c r="U1661" s="77" t="s">
        <v>8455</v>
      </c>
      <c r="V1661" s="74" t="s">
        <v>97</v>
      </c>
      <c r="W1661" s="100"/>
      <c r="X1661" s="99"/>
      <c r="Y1661" s="99"/>
      <c r="Z1661" s="100"/>
      <c r="AA1661" s="99" t="s">
        <v>8460</v>
      </c>
      <c r="AB1661" s="99"/>
      <c r="AC1661" s="100" t="s">
        <v>8465</v>
      </c>
      <c r="AD1661" s="100" t="s">
        <v>8466</v>
      </c>
      <c r="AE1661" s="83"/>
      <c r="AF1661" s="54"/>
      <c r="AG1661" s="78" t="s">
        <v>10999</v>
      </c>
      <c r="AH1661" s="77" t="s">
        <v>20</v>
      </c>
      <c r="AI1661" s="77" t="s">
        <v>21</v>
      </c>
      <c r="AJ1661" s="77" t="s">
        <v>46</v>
      </c>
      <c r="AK1661" s="77" t="s">
        <v>1005</v>
      </c>
      <c r="AL1661" s="77" t="s">
        <v>1006</v>
      </c>
      <c r="AM1661" s="77" t="s">
        <v>25</v>
      </c>
      <c r="AN1661" s="77" t="s">
        <v>49</v>
      </c>
      <c r="AO1661" s="77" t="s">
        <v>1007</v>
      </c>
      <c r="AP1661" s="77" t="s">
        <v>1008</v>
      </c>
      <c r="AQ1661" s="77"/>
      <c r="AR1661" s="79">
        <f>COUNTIF('Jalon + top _horaire passage'!A:A,A1661)+IF(W1661&lt;&gt;"",COUNTIF('Jalon + top _horaire passage'!A:A,W1661),0)+IF(X1661&lt;&gt;"",COUNTIF('Jalon + top _horaire passage'!A:A,X1661),0)+IF(Y1661&lt;&gt;"",COUNTIF('Jalon + top _horaire passage'!A:A,Y1661),0)+IF(AA1661&lt;&gt;"",COUNTIF('Jalon + top _horaire passage'!A:A,AA1661),0)+IF(AB1661&lt;&gt;"",COUNTIF('Jalon + top _horaire passage'!A:A,AB1661),0)+IF(AD1661&lt;&gt;"",COUNTIF('Jalon + top _horaire passage'!A:A,AD1661),0)</f>
        <v>0</v>
      </c>
    </row>
    <row r="1662" spans="1:44" x14ac:dyDescent="0.3">
      <c r="A1662" s="77" t="s">
        <v>8467</v>
      </c>
      <c r="B1662" s="159" t="s">
        <v>12</v>
      </c>
      <c r="C1662" s="78" t="s">
        <v>40</v>
      </c>
      <c r="D1662" s="77" t="s">
        <v>2912</v>
      </c>
      <c r="E1662" s="77" t="s">
        <v>8455</v>
      </c>
      <c r="F1662" s="77" t="s">
        <v>2591</v>
      </c>
      <c r="G1662" s="77" t="s">
        <v>12381</v>
      </c>
      <c r="H1662" s="77" t="s">
        <v>44</v>
      </c>
      <c r="I1662" s="77" t="s">
        <v>39</v>
      </c>
      <c r="J1662" s="77" t="s">
        <v>19</v>
      </c>
      <c r="K1662" s="78" t="s">
        <v>18</v>
      </c>
      <c r="L1662" s="77" t="s">
        <v>15</v>
      </c>
      <c r="M1662" s="74" t="s">
        <v>12473</v>
      </c>
      <c r="N1662" s="74" t="s">
        <v>10986</v>
      </c>
      <c r="O1662" s="159"/>
      <c r="P1662" s="77" t="s">
        <v>8457</v>
      </c>
      <c r="Q1662" s="77" t="s">
        <v>35</v>
      </c>
      <c r="R1662" s="77" t="s">
        <v>8467</v>
      </c>
      <c r="S1662" s="77"/>
      <c r="T1662" s="77"/>
      <c r="U1662" s="77" t="s">
        <v>8455</v>
      </c>
      <c r="V1662" s="74" t="s">
        <v>97</v>
      </c>
      <c r="W1662" s="100"/>
      <c r="X1662" s="99"/>
      <c r="Y1662" s="99"/>
      <c r="Z1662" s="100"/>
      <c r="AA1662" s="99" t="s">
        <v>8460</v>
      </c>
      <c r="AB1662" s="99"/>
      <c r="AC1662" s="100" t="s">
        <v>8468</v>
      </c>
      <c r="AD1662" s="100" t="s">
        <v>8469</v>
      </c>
      <c r="AE1662" s="83"/>
      <c r="AF1662" s="54"/>
      <c r="AG1662" s="78" t="s">
        <v>10999</v>
      </c>
      <c r="AH1662" s="77" t="s">
        <v>20</v>
      </c>
      <c r="AI1662" s="77" t="s">
        <v>21</v>
      </c>
      <c r="AJ1662" s="77" t="s">
        <v>46</v>
      </c>
      <c r="AK1662" s="77" t="s">
        <v>1005</v>
      </c>
      <c r="AL1662" s="77" t="s">
        <v>1006</v>
      </c>
      <c r="AM1662" s="77" t="s">
        <v>25</v>
      </c>
      <c r="AN1662" s="77" t="s">
        <v>49</v>
      </c>
      <c r="AO1662" s="77" t="s">
        <v>1007</v>
      </c>
      <c r="AP1662" s="77" t="s">
        <v>1008</v>
      </c>
      <c r="AQ1662" s="77"/>
      <c r="AR1662" s="79">
        <f>COUNTIF('Jalon + top _horaire passage'!A:A,A1662)+IF(W1662&lt;&gt;"",COUNTIF('Jalon + top _horaire passage'!A:A,W1662),0)+IF(X1662&lt;&gt;"",COUNTIF('Jalon + top _horaire passage'!A:A,X1662),0)+IF(Y1662&lt;&gt;"",COUNTIF('Jalon + top _horaire passage'!A:A,Y1662),0)+IF(AA1662&lt;&gt;"",COUNTIF('Jalon + top _horaire passage'!A:A,AA1662),0)+IF(AB1662&lt;&gt;"",COUNTIF('Jalon + top _horaire passage'!A:A,AB1662),0)+IF(AD1662&lt;&gt;"",COUNTIF('Jalon + top _horaire passage'!A:A,AD1662),0)</f>
        <v>0</v>
      </c>
    </row>
    <row r="1663" spans="1:44" x14ac:dyDescent="0.3">
      <c r="A1663" s="77" t="s">
        <v>8470</v>
      </c>
      <c r="B1663" s="159" t="s">
        <v>12</v>
      </c>
      <c r="C1663" s="78" t="s">
        <v>40</v>
      </c>
      <c r="D1663" s="77" t="s">
        <v>2912</v>
      </c>
      <c r="E1663" s="77" t="s">
        <v>8455</v>
      </c>
      <c r="F1663" s="77" t="s">
        <v>2591</v>
      </c>
      <c r="G1663" s="77" t="s">
        <v>12381</v>
      </c>
      <c r="H1663" s="77" t="s">
        <v>44</v>
      </c>
      <c r="I1663" s="77" t="s">
        <v>39</v>
      </c>
      <c r="J1663" s="77" t="s">
        <v>19</v>
      </c>
      <c r="K1663" s="78" t="s">
        <v>18</v>
      </c>
      <c r="L1663" s="77" t="s">
        <v>15</v>
      </c>
      <c r="M1663" s="74" t="s">
        <v>12473</v>
      </c>
      <c r="N1663" s="74" t="s">
        <v>10986</v>
      </c>
      <c r="O1663" s="159"/>
      <c r="P1663" s="77" t="s">
        <v>8457</v>
      </c>
      <c r="Q1663" s="77" t="s">
        <v>35</v>
      </c>
      <c r="R1663" s="77" t="s">
        <v>8470</v>
      </c>
      <c r="S1663" s="77"/>
      <c r="T1663" s="77"/>
      <c r="U1663" s="77" t="s">
        <v>8455</v>
      </c>
      <c r="V1663" s="74" t="s">
        <v>97</v>
      </c>
      <c r="W1663" s="100"/>
      <c r="X1663" s="99"/>
      <c r="Y1663" s="99"/>
      <c r="Z1663" s="100"/>
      <c r="AA1663" s="99" t="s">
        <v>8460</v>
      </c>
      <c r="AB1663" s="99"/>
      <c r="AC1663" s="100" t="s">
        <v>8471</v>
      </c>
      <c r="AD1663" s="100" t="s">
        <v>8472</v>
      </c>
      <c r="AE1663" s="83"/>
      <c r="AF1663" s="54"/>
      <c r="AG1663" s="78" t="s">
        <v>10999</v>
      </c>
      <c r="AH1663" s="77" t="s">
        <v>20</v>
      </c>
      <c r="AI1663" s="77" t="s">
        <v>21</v>
      </c>
      <c r="AJ1663" s="77" t="s">
        <v>46</v>
      </c>
      <c r="AK1663" s="77" t="s">
        <v>1005</v>
      </c>
      <c r="AL1663" s="77" t="s">
        <v>1006</v>
      </c>
      <c r="AM1663" s="77" t="s">
        <v>25</v>
      </c>
      <c r="AN1663" s="77" t="s">
        <v>49</v>
      </c>
      <c r="AO1663" s="77" t="s">
        <v>1007</v>
      </c>
      <c r="AP1663" s="77" t="s">
        <v>1008</v>
      </c>
      <c r="AQ1663" s="77"/>
      <c r="AR1663" s="79">
        <f>COUNTIF('Jalon + top _horaire passage'!A:A,A1663)+IF(W1663&lt;&gt;"",COUNTIF('Jalon + top _horaire passage'!A:A,W1663),0)+IF(X1663&lt;&gt;"",COUNTIF('Jalon + top _horaire passage'!A:A,X1663),0)+IF(Y1663&lt;&gt;"",COUNTIF('Jalon + top _horaire passage'!A:A,Y1663),0)+IF(AA1663&lt;&gt;"",COUNTIF('Jalon + top _horaire passage'!A:A,AA1663),0)+IF(AB1663&lt;&gt;"",COUNTIF('Jalon + top _horaire passage'!A:A,AB1663),0)+IF(AD1663&lt;&gt;"",COUNTIF('Jalon + top _horaire passage'!A:A,AD1663),0)</f>
        <v>0</v>
      </c>
    </row>
    <row r="1664" spans="1:44" x14ac:dyDescent="0.3">
      <c r="A1664" s="77" t="s">
        <v>8473</v>
      </c>
      <c r="B1664" s="159" t="s">
        <v>12</v>
      </c>
      <c r="C1664" s="78" t="s">
        <v>40</v>
      </c>
      <c r="D1664" s="77" t="s">
        <v>2912</v>
      </c>
      <c r="E1664" s="77" t="s">
        <v>8455</v>
      </c>
      <c r="F1664" s="77" t="s">
        <v>2591</v>
      </c>
      <c r="G1664" s="77" t="s">
        <v>12381</v>
      </c>
      <c r="H1664" s="77" t="s">
        <v>44</v>
      </c>
      <c r="I1664" s="77" t="s">
        <v>39</v>
      </c>
      <c r="J1664" s="77" t="s">
        <v>19</v>
      </c>
      <c r="K1664" s="78" t="s">
        <v>18</v>
      </c>
      <c r="L1664" s="77" t="s">
        <v>15</v>
      </c>
      <c r="M1664" s="74" t="s">
        <v>12473</v>
      </c>
      <c r="N1664" s="74" t="s">
        <v>10986</v>
      </c>
      <c r="O1664" s="159"/>
      <c r="P1664" s="77" t="s">
        <v>8457</v>
      </c>
      <c r="Q1664" s="77" t="s">
        <v>35</v>
      </c>
      <c r="R1664" s="77" t="s">
        <v>8473</v>
      </c>
      <c r="S1664" s="77"/>
      <c r="T1664" s="77"/>
      <c r="U1664" s="77" t="s">
        <v>8455</v>
      </c>
      <c r="V1664" s="74" t="s">
        <v>97</v>
      </c>
      <c r="W1664" s="100"/>
      <c r="X1664" s="99"/>
      <c r="Y1664" s="99"/>
      <c r="Z1664" s="100"/>
      <c r="AA1664" s="99" t="s">
        <v>8460</v>
      </c>
      <c r="AB1664" s="99"/>
      <c r="AC1664" s="100" t="s">
        <v>8474</v>
      </c>
      <c r="AD1664" s="100" t="s">
        <v>8475</v>
      </c>
      <c r="AE1664" s="83"/>
      <c r="AF1664" s="54"/>
      <c r="AG1664" s="78" t="s">
        <v>10999</v>
      </c>
      <c r="AH1664" s="77" t="s">
        <v>20</v>
      </c>
      <c r="AI1664" s="77" t="s">
        <v>21</v>
      </c>
      <c r="AJ1664" s="77" t="s">
        <v>46</v>
      </c>
      <c r="AK1664" s="77" t="s">
        <v>1005</v>
      </c>
      <c r="AL1664" s="77" t="s">
        <v>1006</v>
      </c>
      <c r="AM1664" s="77" t="s">
        <v>25</v>
      </c>
      <c r="AN1664" s="77" t="s">
        <v>49</v>
      </c>
      <c r="AO1664" s="77" t="s">
        <v>1007</v>
      </c>
      <c r="AP1664" s="77" t="s">
        <v>1008</v>
      </c>
      <c r="AQ1664" s="77"/>
      <c r="AR1664" s="79">
        <f>COUNTIF('Jalon + top _horaire passage'!A:A,A1664)+IF(W1664&lt;&gt;"",COUNTIF('Jalon + top _horaire passage'!A:A,W1664),0)+IF(X1664&lt;&gt;"",COUNTIF('Jalon + top _horaire passage'!A:A,X1664),0)+IF(Y1664&lt;&gt;"",COUNTIF('Jalon + top _horaire passage'!A:A,Y1664),0)+IF(AA1664&lt;&gt;"",COUNTIF('Jalon + top _horaire passage'!A:A,AA1664),0)+IF(AB1664&lt;&gt;"",COUNTIF('Jalon + top _horaire passage'!A:A,AB1664),0)+IF(AD1664&lt;&gt;"",COUNTIF('Jalon + top _horaire passage'!A:A,AD1664),0)</f>
        <v>0</v>
      </c>
    </row>
    <row r="1665" spans="1:44" x14ac:dyDescent="0.3">
      <c r="A1665" s="77" t="s">
        <v>8476</v>
      </c>
      <c r="B1665" s="159" t="s">
        <v>12</v>
      </c>
      <c r="C1665" s="78" t="s">
        <v>40</v>
      </c>
      <c r="D1665" s="77" t="s">
        <v>2912</v>
      </c>
      <c r="E1665" s="77" t="s">
        <v>8455</v>
      </c>
      <c r="F1665" s="77" t="s">
        <v>2591</v>
      </c>
      <c r="G1665" s="77" t="s">
        <v>12381</v>
      </c>
      <c r="H1665" s="77" t="s">
        <v>44</v>
      </c>
      <c r="I1665" s="77" t="s">
        <v>39</v>
      </c>
      <c r="J1665" s="77" t="s">
        <v>19</v>
      </c>
      <c r="K1665" s="78" t="s">
        <v>18</v>
      </c>
      <c r="L1665" s="77" t="s">
        <v>15</v>
      </c>
      <c r="M1665" s="74" t="s">
        <v>12473</v>
      </c>
      <c r="N1665" s="74" t="s">
        <v>10986</v>
      </c>
      <c r="O1665" s="159"/>
      <c r="P1665" s="77" t="s">
        <v>8457</v>
      </c>
      <c r="Q1665" s="77" t="s">
        <v>35</v>
      </c>
      <c r="R1665" s="77" t="s">
        <v>8476</v>
      </c>
      <c r="S1665" s="77"/>
      <c r="T1665" s="77"/>
      <c r="U1665" s="77" t="s">
        <v>8455</v>
      </c>
      <c r="V1665" s="74" t="s">
        <v>97</v>
      </c>
      <c r="W1665" s="100"/>
      <c r="X1665" s="99"/>
      <c r="Y1665" s="99"/>
      <c r="Z1665" s="100"/>
      <c r="AA1665" s="99" t="s">
        <v>8460</v>
      </c>
      <c r="AB1665" s="99"/>
      <c r="AC1665" s="100" t="s">
        <v>8477</v>
      </c>
      <c r="AD1665" s="100" t="s">
        <v>8478</v>
      </c>
      <c r="AE1665" s="83"/>
      <c r="AF1665" s="54"/>
      <c r="AG1665" s="78" t="s">
        <v>10999</v>
      </c>
      <c r="AH1665" s="77" t="s">
        <v>20</v>
      </c>
      <c r="AI1665" s="77" t="s">
        <v>21</v>
      </c>
      <c r="AJ1665" s="77" t="s">
        <v>46</v>
      </c>
      <c r="AK1665" s="77" t="s">
        <v>1005</v>
      </c>
      <c r="AL1665" s="77" t="s">
        <v>1006</v>
      </c>
      <c r="AM1665" s="77" t="s">
        <v>25</v>
      </c>
      <c r="AN1665" s="77" t="s">
        <v>49</v>
      </c>
      <c r="AO1665" s="77" t="s">
        <v>1007</v>
      </c>
      <c r="AP1665" s="77" t="s">
        <v>1008</v>
      </c>
      <c r="AQ1665" s="77"/>
      <c r="AR1665" s="79">
        <f>COUNTIF('Jalon + top _horaire passage'!A:A,A1665)+IF(W1665&lt;&gt;"",COUNTIF('Jalon + top _horaire passage'!A:A,W1665),0)+IF(X1665&lt;&gt;"",COUNTIF('Jalon + top _horaire passage'!A:A,X1665),0)+IF(Y1665&lt;&gt;"",COUNTIF('Jalon + top _horaire passage'!A:A,Y1665),0)+IF(AA1665&lt;&gt;"",COUNTIF('Jalon + top _horaire passage'!A:A,AA1665),0)+IF(AB1665&lt;&gt;"",COUNTIF('Jalon + top _horaire passage'!A:A,AB1665),0)+IF(AD1665&lt;&gt;"",COUNTIF('Jalon + top _horaire passage'!A:A,AD1665),0)</f>
        <v>0</v>
      </c>
    </row>
    <row r="1666" spans="1:44" x14ac:dyDescent="0.3">
      <c r="A1666" s="77" t="s">
        <v>8479</v>
      </c>
      <c r="B1666" s="159" t="s">
        <v>12</v>
      </c>
      <c r="C1666" s="78" t="s">
        <v>40</v>
      </c>
      <c r="D1666" s="77" t="s">
        <v>2912</v>
      </c>
      <c r="E1666" s="77" t="s">
        <v>8455</v>
      </c>
      <c r="F1666" s="77" t="s">
        <v>2591</v>
      </c>
      <c r="G1666" s="77" t="s">
        <v>12381</v>
      </c>
      <c r="H1666" s="77" t="s">
        <v>44</v>
      </c>
      <c r="I1666" s="77" t="s">
        <v>39</v>
      </c>
      <c r="J1666" s="77" t="s">
        <v>19</v>
      </c>
      <c r="K1666" s="78" t="s">
        <v>18</v>
      </c>
      <c r="L1666" s="77" t="s">
        <v>15</v>
      </c>
      <c r="M1666" s="74" t="s">
        <v>12473</v>
      </c>
      <c r="N1666" s="74" t="s">
        <v>10986</v>
      </c>
      <c r="O1666" s="159"/>
      <c r="P1666" s="77" t="s">
        <v>8480</v>
      </c>
      <c r="Q1666" s="77" t="s">
        <v>35</v>
      </c>
      <c r="R1666" s="77" t="s">
        <v>8479</v>
      </c>
      <c r="S1666" s="77"/>
      <c r="T1666" s="77"/>
      <c r="U1666" s="77" t="s">
        <v>8455</v>
      </c>
      <c r="V1666" s="74" t="s">
        <v>97</v>
      </c>
      <c r="W1666" s="100"/>
      <c r="X1666" s="99"/>
      <c r="Y1666" s="99"/>
      <c r="Z1666" s="100"/>
      <c r="AA1666" s="99" t="s">
        <v>8460</v>
      </c>
      <c r="AB1666" s="99"/>
      <c r="AC1666" s="100" t="s">
        <v>8481</v>
      </c>
      <c r="AD1666" s="100" t="s">
        <v>8482</v>
      </c>
      <c r="AE1666" s="83"/>
      <c r="AF1666" s="54"/>
      <c r="AG1666" s="78" t="s">
        <v>10999</v>
      </c>
      <c r="AH1666" s="77" t="s">
        <v>20</v>
      </c>
      <c r="AI1666" s="77" t="s">
        <v>21</v>
      </c>
      <c r="AJ1666" s="77" t="s">
        <v>46</v>
      </c>
      <c r="AK1666" s="77" t="s">
        <v>1005</v>
      </c>
      <c r="AL1666" s="77" t="s">
        <v>1006</v>
      </c>
      <c r="AM1666" s="77" t="s">
        <v>25</v>
      </c>
      <c r="AN1666" s="77" t="s">
        <v>49</v>
      </c>
      <c r="AO1666" s="77" t="s">
        <v>1007</v>
      </c>
      <c r="AP1666" s="77" t="s">
        <v>1008</v>
      </c>
      <c r="AQ1666" s="77"/>
      <c r="AR1666" s="79">
        <f>COUNTIF('Jalon + top _horaire passage'!A:A,A1666)+IF(W1666&lt;&gt;"",COUNTIF('Jalon + top _horaire passage'!A:A,W1666),0)+IF(X1666&lt;&gt;"",COUNTIF('Jalon + top _horaire passage'!A:A,X1666),0)+IF(Y1666&lt;&gt;"",COUNTIF('Jalon + top _horaire passage'!A:A,Y1666),0)+IF(AA1666&lt;&gt;"",COUNTIF('Jalon + top _horaire passage'!A:A,AA1666),0)+IF(AB1666&lt;&gt;"",COUNTIF('Jalon + top _horaire passage'!A:A,AB1666),0)+IF(AD1666&lt;&gt;"",COUNTIF('Jalon + top _horaire passage'!A:A,AD1666),0)</f>
        <v>0</v>
      </c>
    </row>
    <row r="1667" spans="1:44" x14ac:dyDescent="0.3">
      <c r="A1667" s="77" t="s">
        <v>8483</v>
      </c>
      <c r="B1667" s="159" t="s">
        <v>12</v>
      </c>
      <c r="C1667" s="78" t="s">
        <v>40</v>
      </c>
      <c r="D1667" s="77" t="s">
        <v>2912</v>
      </c>
      <c r="E1667" s="77" t="s">
        <v>8455</v>
      </c>
      <c r="F1667" s="77" t="s">
        <v>2591</v>
      </c>
      <c r="G1667" s="77" t="s">
        <v>12381</v>
      </c>
      <c r="H1667" s="77" t="s">
        <v>44</v>
      </c>
      <c r="I1667" s="77" t="s">
        <v>39</v>
      </c>
      <c r="J1667" s="77" t="s">
        <v>19</v>
      </c>
      <c r="K1667" s="78" t="s">
        <v>18</v>
      </c>
      <c r="L1667" s="77" t="s">
        <v>15</v>
      </c>
      <c r="M1667" s="74" t="s">
        <v>12473</v>
      </c>
      <c r="N1667" s="74" t="s">
        <v>10986</v>
      </c>
      <c r="O1667" s="159"/>
      <c r="P1667" s="77" t="s">
        <v>8457</v>
      </c>
      <c r="Q1667" s="77" t="s">
        <v>35</v>
      </c>
      <c r="R1667" s="77" t="s">
        <v>8483</v>
      </c>
      <c r="S1667" s="77"/>
      <c r="T1667" s="77"/>
      <c r="U1667" s="77" t="s">
        <v>8455</v>
      </c>
      <c r="V1667" s="74" t="s">
        <v>97</v>
      </c>
      <c r="W1667" s="100"/>
      <c r="X1667" s="99"/>
      <c r="Y1667" s="99"/>
      <c r="Z1667" s="100"/>
      <c r="AA1667" s="99" t="s">
        <v>8460</v>
      </c>
      <c r="AB1667" s="99"/>
      <c r="AC1667" s="100" t="s">
        <v>8484</v>
      </c>
      <c r="AD1667" s="100" t="s">
        <v>8485</v>
      </c>
      <c r="AE1667" s="83"/>
      <c r="AF1667" s="54"/>
      <c r="AG1667" s="78" t="s">
        <v>10999</v>
      </c>
      <c r="AH1667" s="77" t="s">
        <v>20</v>
      </c>
      <c r="AI1667" s="77" t="s">
        <v>21</v>
      </c>
      <c r="AJ1667" s="77" t="s">
        <v>46</v>
      </c>
      <c r="AK1667" s="77" t="s">
        <v>1005</v>
      </c>
      <c r="AL1667" s="77" t="s">
        <v>1006</v>
      </c>
      <c r="AM1667" s="77" t="s">
        <v>25</v>
      </c>
      <c r="AN1667" s="77" t="s">
        <v>49</v>
      </c>
      <c r="AO1667" s="77" t="s">
        <v>1007</v>
      </c>
      <c r="AP1667" s="77" t="s">
        <v>1008</v>
      </c>
      <c r="AQ1667" s="77"/>
      <c r="AR1667" s="79">
        <f>COUNTIF('Jalon + top _horaire passage'!A:A,A1667)+IF(W1667&lt;&gt;"",COUNTIF('Jalon + top _horaire passage'!A:A,W1667),0)+IF(X1667&lt;&gt;"",COUNTIF('Jalon + top _horaire passage'!A:A,X1667),0)+IF(Y1667&lt;&gt;"",COUNTIF('Jalon + top _horaire passage'!A:A,Y1667),0)+IF(AA1667&lt;&gt;"",COUNTIF('Jalon + top _horaire passage'!A:A,AA1667),0)+IF(AB1667&lt;&gt;"",COUNTIF('Jalon + top _horaire passage'!A:A,AB1667),0)+IF(AD1667&lt;&gt;"",COUNTIF('Jalon + top _horaire passage'!A:A,AD1667),0)</f>
        <v>0</v>
      </c>
    </row>
    <row r="1668" spans="1:44" x14ac:dyDescent="0.3">
      <c r="A1668" s="77" t="s">
        <v>8486</v>
      </c>
      <c r="B1668" s="159" t="s">
        <v>12</v>
      </c>
      <c r="C1668" s="78" t="s">
        <v>40</v>
      </c>
      <c r="D1668" s="77" t="s">
        <v>2912</v>
      </c>
      <c r="E1668" s="77" t="s">
        <v>8455</v>
      </c>
      <c r="F1668" s="77" t="s">
        <v>2591</v>
      </c>
      <c r="G1668" s="77" t="s">
        <v>12381</v>
      </c>
      <c r="H1668" s="77" t="s">
        <v>44</v>
      </c>
      <c r="I1668" s="77" t="s">
        <v>39</v>
      </c>
      <c r="J1668" s="77" t="s">
        <v>19</v>
      </c>
      <c r="K1668" s="78" t="s">
        <v>18</v>
      </c>
      <c r="L1668" s="77" t="s">
        <v>15</v>
      </c>
      <c r="M1668" s="74" t="s">
        <v>12473</v>
      </c>
      <c r="N1668" s="74" t="s">
        <v>10986</v>
      </c>
      <c r="O1668" s="159"/>
      <c r="P1668" s="77" t="s">
        <v>8457</v>
      </c>
      <c r="Q1668" s="77" t="s">
        <v>35</v>
      </c>
      <c r="R1668" s="77" t="s">
        <v>8486</v>
      </c>
      <c r="S1668" s="77"/>
      <c r="T1668" s="77"/>
      <c r="U1668" s="77" t="s">
        <v>8455</v>
      </c>
      <c r="V1668" s="74" t="s">
        <v>97</v>
      </c>
      <c r="W1668" s="100"/>
      <c r="X1668" s="99"/>
      <c r="Y1668" s="99"/>
      <c r="Z1668" s="100"/>
      <c r="AA1668" s="99" t="s">
        <v>8460</v>
      </c>
      <c r="AB1668" s="99"/>
      <c r="AC1668" s="100" t="s">
        <v>8487</v>
      </c>
      <c r="AD1668" s="100" t="s">
        <v>8488</v>
      </c>
      <c r="AE1668" s="83"/>
      <c r="AF1668" s="54"/>
      <c r="AG1668" s="78" t="s">
        <v>10999</v>
      </c>
      <c r="AH1668" s="77" t="s">
        <v>20</v>
      </c>
      <c r="AI1668" s="77" t="s">
        <v>21</v>
      </c>
      <c r="AJ1668" s="77" t="s">
        <v>46</v>
      </c>
      <c r="AK1668" s="77" t="s">
        <v>1005</v>
      </c>
      <c r="AL1668" s="77" t="s">
        <v>1006</v>
      </c>
      <c r="AM1668" s="77" t="s">
        <v>25</v>
      </c>
      <c r="AN1668" s="77" t="s">
        <v>49</v>
      </c>
      <c r="AO1668" s="77" t="s">
        <v>1007</v>
      </c>
      <c r="AP1668" s="77" t="s">
        <v>1008</v>
      </c>
      <c r="AQ1668" s="77"/>
      <c r="AR1668" s="79">
        <f>COUNTIF('Jalon + top _horaire passage'!A:A,A1668)+IF(W1668&lt;&gt;"",COUNTIF('Jalon + top _horaire passage'!A:A,W1668),0)+IF(X1668&lt;&gt;"",COUNTIF('Jalon + top _horaire passage'!A:A,X1668),0)+IF(Y1668&lt;&gt;"",COUNTIF('Jalon + top _horaire passage'!A:A,Y1668),0)+IF(AA1668&lt;&gt;"",COUNTIF('Jalon + top _horaire passage'!A:A,AA1668),0)+IF(AB1668&lt;&gt;"",COUNTIF('Jalon + top _horaire passage'!A:A,AB1668),0)+IF(AD1668&lt;&gt;"",COUNTIF('Jalon + top _horaire passage'!A:A,AD1668),0)</f>
        <v>0</v>
      </c>
    </row>
    <row r="1669" spans="1:44" x14ac:dyDescent="0.3">
      <c r="A1669" s="77" t="s">
        <v>8489</v>
      </c>
      <c r="B1669" s="159" t="s">
        <v>12</v>
      </c>
      <c r="C1669" s="78" t="s">
        <v>40</v>
      </c>
      <c r="D1669" s="77" t="s">
        <v>2912</v>
      </c>
      <c r="E1669" s="77" t="s">
        <v>8455</v>
      </c>
      <c r="F1669" s="77" t="s">
        <v>2591</v>
      </c>
      <c r="G1669" s="77" t="s">
        <v>12381</v>
      </c>
      <c r="H1669" s="77" t="s">
        <v>44</v>
      </c>
      <c r="I1669" s="77" t="s">
        <v>39</v>
      </c>
      <c r="J1669" s="77" t="s">
        <v>19</v>
      </c>
      <c r="K1669" s="78" t="s">
        <v>18</v>
      </c>
      <c r="L1669" s="77" t="s">
        <v>15</v>
      </c>
      <c r="M1669" s="74" t="s">
        <v>12473</v>
      </c>
      <c r="N1669" s="74" t="s">
        <v>10986</v>
      </c>
      <c r="O1669" s="159"/>
      <c r="P1669" s="77" t="s">
        <v>8480</v>
      </c>
      <c r="Q1669" s="77" t="s">
        <v>35</v>
      </c>
      <c r="R1669" s="77" t="s">
        <v>8489</v>
      </c>
      <c r="S1669" s="77"/>
      <c r="T1669" s="77"/>
      <c r="U1669" s="77" t="s">
        <v>8455</v>
      </c>
      <c r="V1669" s="74" t="s">
        <v>97</v>
      </c>
      <c r="W1669" s="100"/>
      <c r="X1669" s="99"/>
      <c r="Y1669" s="99"/>
      <c r="Z1669" s="100"/>
      <c r="AA1669" s="99" t="s">
        <v>8460</v>
      </c>
      <c r="AB1669" s="99"/>
      <c r="AC1669" s="100" t="s">
        <v>8490</v>
      </c>
      <c r="AD1669" s="100" t="s">
        <v>8491</v>
      </c>
      <c r="AE1669" s="83"/>
      <c r="AF1669" s="54"/>
      <c r="AG1669" s="78" t="s">
        <v>10999</v>
      </c>
      <c r="AH1669" s="77" t="s">
        <v>20</v>
      </c>
      <c r="AI1669" s="77" t="s">
        <v>21</v>
      </c>
      <c r="AJ1669" s="77" t="s">
        <v>46</v>
      </c>
      <c r="AK1669" s="77" t="s">
        <v>1005</v>
      </c>
      <c r="AL1669" s="77" t="s">
        <v>1006</v>
      </c>
      <c r="AM1669" s="77" t="s">
        <v>25</v>
      </c>
      <c r="AN1669" s="77" t="s">
        <v>49</v>
      </c>
      <c r="AO1669" s="77" t="s">
        <v>1007</v>
      </c>
      <c r="AP1669" s="77" t="s">
        <v>1008</v>
      </c>
      <c r="AQ1669" s="77"/>
      <c r="AR1669" s="79">
        <f>COUNTIF('Jalon + top _horaire passage'!A:A,A1669)+IF(W1669&lt;&gt;"",COUNTIF('Jalon + top _horaire passage'!A:A,W1669),0)+IF(X1669&lt;&gt;"",COUNTIF('Jalon + top _horaire passage'!A:A,X1669),0)+IF(Y1669&lt;&gt;"",COUNTIF('Jalon + top _horaire passage'!A:A,Y1669),0)+IF(AA1669&lt;&gt;"",COUNTIF('Jalon + top _horaire passage'!A:A,AA1669),0)+IF(AB1669&lt;&gt;"",COUNTIF('Jalon + top _horaire passage'!A:A,AB1669),0)+IF(AD1669&lt;&gt;"",COUNTIF('Jalon + top _horaire passage'!A:A,AD1669),0)</f>
        <v>0</v>
      </c>
    </row>
    <row r="1670" spans="1:44" x14ac:dyDescent="0.3">
      <c r="A1670" s="77" t="s">
        <v>8492</v>
      </c>
      <c r="B1670" s="159" t="s">
        <v>12</v>
      </c>
      <c r="C1670" s="78" t="s">
        <v>40</v>
      </c>
      <c r="D1670" s="77" t="s">
        <v>2912</v>
      </c>
      <c r="E1670" s="77" t="s">
        <v>8455</v>
      </c>
      <c r="F1670" s="77" t="s">
        <v>2591</v>
      </c>
      <c r="G1670" s="77" t="s">
        <v>12381</v>
      </c>
      <c r="H1670" s="77" t="s">
        <v>44</v>
      </c>
      <c r="I1670" s="77" t="s">
        <v>39</v>
      </c>
      <c r="J1670" s="77" t="s">
        <v>19</v>
      </c>
      <c r="K1670" s="78" t="s">
        <v>18</v>
      </c>
      <c r="L1670" s="77" t="s">
        <v>15</v>
      </c>
      <c r="M1670" s="74" t="s">
        <v>12473</v>
      </c>
      <c r="N1670" s="74" t="s">
        <v>10986</v>
      </c>
      <c r="O1670" s="159"/>
      <c r="P1670" s="77" t="s">
        <v>8480</v>
      </c>
      <c r="Q1670" s="77" t="s">
        <v>35</v>
      </c>
      <c r="R1670" s="77" t="s">
        <v>8492</v>
      </c>
      <c r="S1670" s="77"/>
      <c r="T1670" s="77"/>
      <c r="U1670" s="77" t="s">
        <v>8455</v>
      </c>
      <c r="V1670" s="74" t="s">
        <v>97</v>
      </c>
      <c r="W1670" s="100"/>
      <c r="X1670" s="99"/>
      <c r="Y1670" s="99"/>
      <c r="Z1670" s="100"/>
      <c r="AA1670" s="99" t="s">
        <v>8460</v>
      </c>
      <c r="AB1670" s="99"/>
      <c r="AC1670" s="100" t="s">
        <v>8493</v>
      </c>
      <c r="AD1670" s="100" t="s">
        <v>8494</v>
      </c>
      <c r="AE1670" s="83"/>
      <c r="AF1670" s="54"/>
      <c r="AG1670" s="78" t="s">
        <v>10999</v>
      </c>
      <c r="AH1670" s="77" t="s">
        <v>20</v>
      </c>
      <c r="AI1670" s="77" t="s">
        <v>21</v>
      </c>
      <c r="AJ1670" s="77" t="s">
        <v>46</v>
      </c>
      <c r="AK1670" s="77" t="s">
        <v>1005</v>
      </c>
      <c r="AL1670" s="77" t="s">
        <v>1006</v>
      </c>
      <c r="AM1670" s="77" t="s">
        <v>25</v>
      </c>
      <c r="AN1670" s="77" t="s">
        <v>49</v>
      </c>
      <c r="AO1670" s="77" t="s">
        <v>1007</v>
      </c>
      <c r="AP1670" s="77" t="s">
        <v>1008</v>
      </c>
      <c r="AQ1670" s="77"/>
      <c r="AR1670" s="79">
        <f>COUNTIF('Jalon + top _horaire passage'!A:A,A1670)+IF(W1670&lt;&gt;"",COUNTIF('Jalon + top _horaire passage'!A:A,W1670),0)+IF(X1670&lt;&gt;"",COUNTIF('Jalon + top _horaire passage'!A:A,X1670),0)+IF(Y1670&lt;&gt;"",COUNTIF('Jalon + top _horaire passage'!A:A,Y1670),0)+IF(AA1670&lt;&gt;"",COUNTIF('Jalon + top _horaire passage'!A:A,AA1670),0)+IF(AB1670&lt;&gt;"",COUNTIF('Jalon + top _horaire passage'!A:A,AB1670),0)+IF(AD1670&lt;&gt;"",COUNTIF('Jalon + top _horaire passage'!A:A,AD1670),0)</f>
        <v>0</v>
      </c>
    </row>
    <row r="1671" spans="1:44" x14ac:dyDescent="0.3">
      <c r="A1671" s="77" t="s">
        <v>8495</v>
      </c>
      <c r="B1671" s="159" t="s">
        <v>12</v>
      </c>
      <c r="C1671" s="78" t="s">
        <v>40</v>
      </c>
      <c r="D1671" s="77" t="s">
        <v>2912</v>
      </c>
      <c r="E1671" s="77" t="s">
        <v>8455</v>
      </c>
      <c r="F1671" s="77" t="s">
        <v>2591</v>
      </c>
      <c r="G1671" s="77" t="s">
        <v>12381</v>
      </c>
      <c r="H1671" s="77" t="s">
        <v>44</v>
      </c>
      <c r="I1671" s="77" t="s">
        <v>39</v>
      </c>
      <c r="J1671" s="77" t="s">
        <v>19</v>
      </c>
      <c r="K1671" s="78" t="s">
        <v>18</v>
      </c>
      <c r="L1671" s="77" t="s">
        <v>15</v>
      </c>
      <c r="M1671" s="74" t="s">
        <v>12473</v>
      </c>
      <c r="N1671" s="74" t="s">
        <v>10986</v>
      </c>
      <c r="O1671" s="159"/>
      <c r="P1671" s="77" t="s">
        <v>8480</v>
      </c>
      <c r="Q1671" s="77" t="s">
        <v>35</v>
      </c>
      <c r="R1671" s="77" t="s">
        <v>8495</v>
      </c>
      <c r="S1671" s="77"/>
      <c r="T1671" s="77"/>
      <c r="U1671" s="77" t="s">
        <v>8455</v>
      </c>
      <c r="V1671" s="74" t="s">
        <v>97</v>
      </c>
      <c r="W1671" s="100"/>
      <c r="X1671" s="99"/>
      <c r="Y1671" s="99"/>
      <c r="Z1671" s="100"/>
      <c r="AA1671" s="99" t="s">
        <v>8460</v>
      </c>
      <c r="AB1671" s="99"/>
      <c r="AC1671" s="100" t="s">
        <v>8496</v>
      </c>
      <c r="AD1671" s="100" t="s">
        <v>8497</v>
      </c>
      <c r="AE1671" s="83"/>
      <c r="AF1671" s="54"/>
      <c r="AG1671" s="78" t="s">
        <v>10999</v>
      </c>
      <c r="AH1671" s="77" t="s">
        <v>20</v>
      </c>
      <c r="AI1671" s="77" t="s">
        <v>21</v>
      </c>
      <c r="AJ1671" s="77" t="s">
        <v>46</v>
      </c>
      <c r="AK1671" s="77" t="s">
        <v>1005</v>
      </c>
      <c r="AL1671" s="77" t="s">
        <v>1006</v>
      </c>
      <c r="AM1671" s="77" t="s">
        <v>25</v>
      </c>
      <c r="AN1671" s="77" t="s">
        <v>49</v>
      </c>
      <c r="AO1671" s="77" t="s">
        <v>1007</v>
      </c>
      <c r="AP1671" s="77" t="s">
        <v>1008</v>
      </c>
      <c r="AQ1671" s="77"/>
      <c r="AR1671" s="79">
        <f>COUNTIF('Jalon + top _horaire passage'!A:A,A1671)+IF(W1671&lt;&gt;"",COUNTIF('Jalon + top _horaire passage'!A:A,W1671),0)+IF(X1671&lt;&gt;"",COUNTIF('Jalon + top _horaire passage'!A:A,X1671),0)+IF(Y1671&lt;&gt;"",COUNTIF('Jalon + top _horaire passage'!A:A,Y1671),0)+IF(AA1671&lt;&gt;"",COUNTIF('Jalon + top _horaire passage'!A:A,AA1671),0)+IF(AB1671&lt;&gt;"",COUNTIF('Jalon + top _horaire passage'!A:A,AB1671),0)+IF(AD1671&lt;&gt;"",COUNTIF('Jalon + top _horaire passage'!A:A,AD1671),0)</f>
        <v>0</v>
      </c>
    </row>
    <row r="1672" spans="1:44" x14ac:dyDescent="0.3">
      <c r="A1672" s="77" t="s">
        <v>8498</v>
      </c>
      <c r="B1672" s="159" t="s">
        <v>12</v>
      </c>
      <c r="C1672" s="78" t="s">
        <v>40</v>
      </c>
      <c r="D1672" s="77" t="s">
        <v>2912</v>
      </c>
      <c r="E1672" s="77" t="s">
        <v>8455</v>
      </c>
      <c r="F1672" s="77" t="s">
        <v>2591</v>
      </c>
      <c r="G1672" s="77" t="s">
        <v>12381</v>
      </c>
      <c r="H1672" s="77" t="s">
        <v>44</v>
      </c>
      <c r="I1672" s="77" t="s">
        <v>39</v>
      </c>
      <c r="J1672" s="77" t="s">
        <v>19</v>
      </c>
      <c r="K1672" s="78" t="s">
        <v>18</v>
      </c>
      <c r="L1672" s="77" t="s">
        <v>15</v>
      </c>
      <c r="M1672" s="74" t="s">
        <v>12473</v>
      </c>
      <c r="N1672" s="74" t="s">
        <v>10986</v>
      </c>
      <c r="O1672" s="159"/>
      <c r="P1672" s="77" t="s">
        <v>8457</v>
      </c>
      <c r="Q1672" s="77" t="s">
        <v>35</v>
      </c>
      <c r="R1672" s="77" t="s">
        <v>8498</v>
      </c>
      <c r="S1672" s="77"/>
      <c r="T1672" s="77"/>
      <c r="U1672" s="77" t="s">
        <v>8455</v>
      </c>
      <c r="V1672" s="74" t="s">
        <v>97</v>
      </c>
      <c r="W1672" s="100"/>
      <c r="X1672" s="99"/>
      <c r="Y1672" s="99"/>
      <c r="Z1672" s="100"/>
      <c r="AA1672" s="99" t="s">
        <v>8460</v>
      </c>
      <c r="AB1672" s="99"/>
      <c r="AC1672" s="100" t="s">
        <v>8499</v>
      </c>
      <c r="AD1672" s="100" t="s">
        <v>8500</v>
      </c>
      <c r="AE1672" s="83"/>
      <c r="AF1672" s="54"/>
      <c r="AG1672" s="78" t="s">
        <v>10999</v>
      </c>
      <c r="AH1672" s="77" t="s">
        <v>20</v>
      </c>
      <c r="AI1672" s="77" t="s">
        <v>21</v>
      </c>
      <c r="AJ1672" s="77" t="s">
        <v>46</v>
      </c>
      <c r="AK1672" s="77" t="s">
        <v>1005</v>
      </c>
      <c r="AL1672" s="77" t="s">
        <v>1006</v>
      </c>
      <c r="AM1672" s="77" t="s">
        <v>25</v>
      </c>
      <c r="AN1672" s="77" t="s">
        <v>49</v>
      </c>
      <c r="AO1672" s="77" t="s">
        <v>1007</v>
      </c>
      <c r="AP1672" s="77" t="s">
        <v>1008</v>
      </c>
      <c r="AQ1672" s="77"/>
      <c r="AR1672" s="79">
        <f>COUNTIF('Jalon + top _horaire passage'!A:A,A1672)+IF(W1672&lt;&gt;"",COUNTIF('Jalon + top _horaire passage'!A:A,W1672),0)+IF(X1672&lt;&gt;"",COUNTIF('Jalon + top _horaire passage'!A:A,X1672),0)+IF(Y1672&lt;&gt;"",COUNTIF('Jalon + top _horaire passage'!A:A,Y1672),0)+IF(AA1672&lt;&gt;"",COUNTIF('Jalon + top _horaire passage'!A:A,AA1672),0)+IF(AB1672&lt;&gt;"",COUNTIF('Jalon + top _horaire passage'!A:A,AB1672),0)+IF(AD1672&lt;&gt;"",COUNTIF('Jalon + top _horaire passage'!A:A,AD1672),0)</f>
        <v>0</v>
      </c>
    </row>
    <row r="1673" spans="1:44" x14ac:dyDescent="0.3">
      <c r="A1673" s="77" t="s">
        <v>8501</v>
      </c>
      <c r="B1673" s="159" t="s">
        <v>12</v>
      </c>
      <c r="C1673" s="78" t="s">
        <v>40</v>
      </c>
      <c r="D1673" s="77" t="s">
        <v>2912</v>
      </c>
      <c r="E1673" s="77" t="s">
        <v>8455</v>
      </c>
      <c r="F1673" s="77" t="s">
        <v>2591</v>
      </c>
      <c r="G1673" s="77" t="s">
        <v>12381</v>
      </c>
      <c r="H1673" s="77" t="s">
        <v>44</v>
      </c>
      <c r="I1673" s="77" t="s">
        <v>39</v>
      </c>
      <c r="J1673" s="77" t="s">
        <v>19</v>
      </c>
      <c r="K1673" s="78" t="s">
        <v>18</v>
      </c>
      <c r="L1673" s="77" t="s">
        <v>15</v>
      </c>
      <c r="M1673" s="74" t="s">
        <v>12473</v>
      </c>
      <c r="N1673" s="74" t="s">
        <v>10986</v>
      </c>
      <c r="O1673" s="159" t="s">
        <v>12470</v>
      </c>
      <c r="P1673" s="77" t="s">
        <v>8480</v>
      </c>
      <c r="Q1673" s="77" t="s">
        <v>35</v>
      </c>
      <c r="R1673" s="77" t="s">
        <v>8501</v>
      </c>
      <c r="S1673" s="77"/>
      <c r="T1673" s="77"/>
      <c r="U1673" s="77" t="s">
        <v>8455</v>
      </c>
      <c r="V1673" s="74" t="s">
        <v>97</v>
      </c>
      <c r="W1673" s="100"/>
      <c r="X1673" s="99"/>
      <c r="Y1673" s="99"/>
      <c r="Z1673" s="100"/>
      <c r="AA1673" s="99" t="s">
        <v>8460</v>
      </c>
      <c r="AB1673" s="99"/>
      <c r="AC1673" s="100" t="s">
        <v>8502</v>
      </c>
      <c r="AD1673" s="100" t="s">
        <v>8503</v>
      </c>
      <c r="AE1673" s="83"/>
      <c r="AF1673" s="54"/>
      <c r="AG1673" s="78" t="s">
        <v>10999</v>
      </c>
      <c r="AH1673" s="77" t="s">
        <v>20</v>
      </c>
      <c r="AI1673" s="77" t="s">
        <v>21</v>
      </c>
      <c r="AJ1673" s="77" t="s">
        <v>46</v>
      </c>
      <c r="AK1673" s="77" t="s">
        <v>1005</v>
      </c>
      <c r="AL1673" s="77" t="s">
        <v>1006</v>
      </c>
      <c r="AM1673" s="77" t="s">
        <v>25</v>
      </c>
      <c r="AN1673" s="77" t="s">
        <v>49</v>
      </c>
      <c r="AO1673" s="77" t="s">
        <v>1007</v>
      </c>
      <c r="AP1673" s="77" t="s">
        <v>1008</v>
      </c>
      <c r="AQ1673" s="77"/>
      <c r="AR1673" s="79">
        <f>COUNTIF('Jalon + top _horaire passage'!A:A,A1673)+IF(W1673&lt;&gt;"",COUNTIF('Jalon + top _horaire passage'!A:A,W1673),0)+IF(X1673&lt;&gt;"",COUNTIF('Jalon + top _horaire passage'!A:A,X1673),0)+IF(Y1673&lt;&gt;"",COUNTIF('Jalon + top _horaire passage'!A:A,Y1673),0)+IF(AA1673&lt;&gt;"",COUNTIF('Jalon + top _horaire passage'!A:A,AA1673),0)+IF(AB1673&lt;&gt;"",COUNTIF('Jalon + top _horaire passage'!A:A,AB1673),0)+IF(AD1673&lt;&gt;"",COUNTIF('Jalon + top _horaire passage'!A:A,AD1673),0)</f>
        <v>0</v>
      </c>
    </row>
    <row r="1674" spans="1:44" x14ac:dyDescent="0.3">
      <c r="A1674" s="77" t="s">
        <v>8504</v>
      </c>
      <c r="B1674" s="159" t="s">
        <v>12</v>
      </c>
      <c r="C1674" s="78" t="s">
        <v>40</v>
      </c>
      <c r="D1674" s="77" t="s">
        <v>2912</v>
      </c>
      <c r="E1674" s="77" t="s">
        <v>8455</v>
      </c>
      <c r="F1674" s="77" t="s">
        <v>2591</v>
      </c>
      <c r="G1674" s="77" t="s">
        <v>12381</v>
      </c>
      <c r="H1674" s="77" t="s">
        <v>44</v>
      </c>
      <c r="I1674" s="77" t="s">
        <v>39</v>
      </c>
      <c r="J1674" s="77" t="s">
        <v>19</v>
      </c>
      <c r="K1674" s="78" t="s">
        <v>18</v>
      </c>
      <c r="L1674" s="77" t="s">
        <v>15</v>
      </c>
      <c r="M1674" s="74" t="s">
        <v>12473</v>
      </c>
      <c r="N1674" s="74" t="s">
        <v>10986</v>
      </c>
      <c r="O1674" s="159"/>
      <c r="P1674" s="77" t="s">
        <v>8457</v>
      </c>
      <c r="Q1674" s="77" t="s">
        <v>35</v>
      </c>
      <c r="R1674" s="77" t="s">
        <v>8504</v>
      </c>
      <c r="S1674" s="77"/>
      <c r="T1674" s="77"/>
      <c r="U1674" s="77" t="s">
        <v>8455</v>
      </c>
      <c r="V1674" s="74" t="s">
        <v>97</v>
      </c>
      <c r="W1674" s="100"/>
      <c r="X1674" s="99"/>
      <c r="Y1674" s="99"/>
      <c r="Z1674" s="100"/>
      <c r="AA1674" s="99" t="s">
        <v>8460</v>
      </c>
      <c r="AB1674" s="99"/>
      <c r="AC1674" s="100" t="s">
        <v>8505</v>
      </c>
      <c r="AD1674" s="100" t="s">
        <v>8506</v>
      </c>
      <c r="AE1674" s="83"/>
      <c r="AF1674" s="54"/>
      <c r="AG1674" s="78" t="s">
        <v>10999</v>
      </c>
      <c r="AH1674" s="77" t="s">
        <v>20</v>
      </c>
      <c r="AI1674" s="77" t="s">
        <v>21</v>
      </c>
      <c r="AJ1674" s="77" t="s">
        <v>46</v>
      </c>
      <c r="AK1674" s="77" t="s">
        <v>1005</v>
      </c>
      <c r="AL1674" s="77" t="s">
        <v>1006</v>
      </c>
      <c r="AM1674" s="77" t="s">
        <v>25</v>
      </c>
      <c r="AN1674" s="77" t="s">
        <v>49</v>
      </c>
      <c r="AO1674" s="77" t="s">
        <v>1007</v>
      </c>
      <c r="AP1674" s="77" t="s">
        <v>1008</v>
      </c>
      <c r="AQ1674" s="77"/>
      <c r="AR1674" s="79">
        <f>COUNTIF('Jalon + top _horaire passage'!A:A,A1674)+IF(W1674&lt;&gt;"",COUNTIF('Jalon + top _horaire passage'!A:A,W1674),0)+IF(X1674&lt;&gt;"",COUNTIF('Jalon + top _horaire passage'!A:A,X1674),0)+IF(Y1674&lt;&gt;"",COUNTIF('Jalon + top _horaire passage'!A:A,Y1674),0)+IF(AA1674&lt;&gt;"",COUNTIF('Jalon + top _horaire passage'!A:A,AA1674),0)+IF(AB1674&lt;&gt;"",COUNTIF('Jalon + top _horaire passage'!A:A,AB1674),0)+IF(AD1674&lt;&gt;"",COUNTIF('Jalon + top _horaire passage'!A:A,AD1674),0)</f>
        <v>0</v>
      </c>
    </row>
    <row r="1675" spans="1:44" x14ac:dyDescent="0.3">
      <c r="A1675" s="77" t="s">
        <v>8507</v>
      </c>
      <c r="B1675" s="159" t="s">
        <v>12</v>
      </c>
      <c r="C1675" s="78" t="s">
        <v>40</v>
      </c>
      <c r="D1675" s="77" t="s">
        <v>2912</v>
      </c>
      <c r="E1675" s="77" t="s">
        <v>8455</v>
      </c>
      <c r="F1675" s="77" t="s">
        <v>2591</v>
      </c>
      <c r="G1675" s="77" t="s">
        <v>12381</v>
      </c>
      <c r="H1675" s="77" t="s">
        <v>44</v>
      </c>
      <c r="I1675" s="77" t="s">
        <v>39</v>
      </c>
      <c r="J1675" s="77" t="s">
        <v>19</v>
      </c>
      <c r="K1675" s="78" t="s">
        <v>18</v>
      </c>
      <c r="L1675" s="77" t="s">
        <v>15</v>
      </c>
      <c r="M1675" s="74" t="s">
        <v>12473</v>
      </c>
      <c r="N1675" s="74" t="s">
        <v>10986</v>
      </c>
      <c r="O1675" s="159"/>
      <c r="P1675" s="77" t="s">
        <v>8457</v>
      </c>
      <c r="Q1675" s="77" t="s">
        <v>35</v>
      </c>
      <c r="R1675" s="77" t="s">
        <v>8507</v>
      </c>
      <c r="S1675" s="77"/>
      <c r="T1675" s="77"/>
      <c r="U1675" s="77" t="s">
        <v>8455</v>
      </c>
      <c r="V1675" s="74" t="s">
        <v>97</v>
      </c>
      <c r="W1675" s="100"/>
      <c r="X1675" s="99"/>
      <c r="Y1675" s="99"/>
      <c r="Z1675" s="100"/>
      <c r="AA1675" s="99" t="s">
        <v>8460</v>
      </c>
      <c r="AB1675" s="99"/>
      <c r="AC1675" s="100" t="s">
        <v>8508</v>
      </c>
      <c r="AD1675" s="100" t="s">
        <v>8509</v>
      </c>
      <c r="AE1675" s="83"/>
      <c r="AF1675" s="54"/>
      <c r="AG1675" s="78" t="s">
        <v>10999</v>
      </c>
      <c r="AH1675" s="77" t="s">
        <v>20</v>
      </c>
      <c r="AI1675" s="77" t="s">
        <v>21</v>
      </c>
      <c r="AJ1675" s="77" t="s">
        <v>46</v>
      </c>
      <c r="AK1675" s="77" t="s">
        <v>1005</v>
      </c>
      <c r="AL1675" s="77" t="s">
        <v>1006</v>
      </c>
      <c r="AM1675" s="77" t="s">
        <v>25</v>
      </c>
      <c r="AN1675" s="77" t="s">
        <v>49</v>
      </c>
      <c r="AO1675" s="77" t="s">
        <v>1007</v>
      </c>
      <c r="AP1675" s="77" t="s">
        <v>1008</v>
      </c>
      <c r="AQ1675" s="77"/>
      <c r="AR1675" s="79">
        <f>COUNTIF('Jalon + top _horaire passage'!A:A,A1675)+IF(W1675&lt;&gt;"",COUNTIF('Jalon + top _horaire passage'!A:A,W1675),0)+IF(X1675&lt;&gt;"",COUNTIF('Jalon + top _horaire passage'!A:A,X1675),0)+IF(Y1675&lt;&gt;"",COUNTIF('Jalon + top _horaire passage'!A:A,Y1675),0)+IF(AA1675&lt;&gt;"",COUNTIF('Jalon + top _horaire passage'!A:A,AA1675),0)+IF(AB1675&lt;&gt;"",COUNTIF('Jalon + top _horaire passage'!A:A,AB1675),0)+IF(AD1675&lt;&gt;"",COUNTIF('Jalon + top _horaire passage'!A:A,AD1675),0)</f>
        <v>0</v>
      </c>
    </row>
    <row r="1676" spans="1:44" x14ac:dyDescent="0.3">
      <c r="A1676" s="77" t="s">
        <v>8510</v>
      </c>
      <c r="B1676" s="159" t="s">
        <v>12</v>
      </c>
      <c r="C1676" s="78" t="s">
        <v>40</v>
      </c>
      <c r="D1676" s="77" t="s">
        <v>2912</v>
      </c>
      <c r="E1676" s="77" t="s">
        <v>8455</v>
      </c>
      <c r="F1676" s="77" t="s">
        <v>2591</v>
      </c>
      <c r="G1676" s="77" t="s">
        <v>12381</v>
      </c>
      <c r="H1676" s="77" t="s">
        <v>44</v>
      </c>
      <c r="I1676" s="77" t="s">
        <v>39</v>
      </c>
      <c r="J1676" s="77" t="s">
        <v>19</v>
      </c>
      <c r="K1676" s="78" t="s">
        <v>18</v>
      </c>
      <c r="L1676" s="77" t="s">
        <v>15</v>
      </c>
      <c r="M1676" s="74" t="s">
        <v>12473</v>
      </c>
      <c r="N1676" s="74" t="s">
        <v>10986</v>
      </c>
      <c r="O1676" s="159"/>
      <c r="P1676" s="77" t="s">
        <v>8457</v>
      </c>
      <c r="Q1676" s="77" t="s">
        <v>35</v>
      </c>
      <c r="R1676" s="77" t="s">
        <v>8510</v>
      </c>
      <c r="S1676" s="77"/>
      <c r="T1676" s="77"/>
      <c r="U1676" s="77" t="s">
        <v>8455</v>
      </c>
      <c r="V1676" s="74" t="s">
        <v>97</v>
      </c>
      <c r="W1676" s="100"/>
      <c r="X1676" s="99"/>
      <c r="Y1676" s="99"/>
      <c r="Z1676" s="100"/>
      <c r="AA1676" s="99" t="s">
        <v>8460</v>
      </c>
      <c r="AB1676" s="99"/>
      <c r="AC1676" s="100" t="s">
        <v>8511</v>
      </c>
      <c r="AD1676" s="100" t="s">
        <v>8512</v>
      </c>
      <c r="AE1676" s="83"/>
      <c r="AF1676" s="54"/>
      <c r="AG1676" s="78" t="s">
        <v>10999</v>
      </c>
      <c r="AH1676" s="77" t="s">
        <v>20</v>
      </c>
      <c r="AI1676" s="77" t="s">
        <v>21</v>
      </c>
      <c r="AJ1676" s="77" t="s">
        <v>46</v>
      </c>
      <c r="AK1676" s="77" t="s">
        <v>1005</v>
      </c>
      <c r="AL1676" s="77" t="s">
        <v>1006</v>
      </c>
      <c r="AM1676" s="77" t="s">
        <v>25</v>
      </c>
      <c r="AN1676" s="77" t="s">
        <v>49</v>
      </c>
      <c r="AO1676" s="77" t="s">
        <v>1007</v>
      </c>
      <c r="AP1676" s="77" t="s">
        <v>1008</v>
      </c>
      <c r="AQ1676" s="77"/>
      <c r="AR1676" s="79">
        <f>COUNTIF('Jalon + top _horaire passage'!A:A,A1676)+IF(W1676&lt;&gt;"",COUNTIF('Jalon + top _horaire passage'!A:A,W1676),0)+IF(X1676&lt;&gt;"",COUNTIF('Jalon + top _horaire passage'!A:A,X1676),0)+IF(Y1676&lt;&gt;"",COUNTIF('Jalon + top _horaire passage'!A:A,Y1676),0)+IF(AA1676&lt;&gt;"",COUNTIF('Jalon + top _horaire passage'!A:A,AA1676),0)+IF(AB1676&lt;&gt;"",COUNTIF('Jalon + top _horaire passage'!A:A,AB1676),0)+IF(AD1676&lt;&gt;"",COUNTIF('Jalon + top _horaire passage'!A:A,AD1676),0)</f>
        <v>0</v>
      </c>
    </row>
    <row r="1677" spans="1:44" x14ac:dyDescent="0.3">
      <c r="A1677" s="77" t="s">
        <v>8513</v>
      </c>
      <c r="B1677" s="159" t="s">
        <v>12</v>
      </c>
      <c r="C1677" s="78" t="s">
        <v>40</v>
      </c>
      <c r="D1677" s="77" t="s">
        <v>2912</v>
      </c>
      <c r="E1677" s="77" t="s">
        <v>8455</v>
      </c>
      <c r="F1677" s="77" t="s">
        <v>2591</v>
      </c>
      <c r="G1677" s="77" t="s">
        <v>12381</v>
      </c>
      <c r="H1677" s="77" t="s">
        <v>44</v>
      </c>
      <c r="I1677" s="77" t="s">
        <v>39</v>
      </c>
      <c r="J1677" s="77" t="s">
        <v>19</v>
      </c>
      <c r="K1677" s="78" t="s">
        <v>18</v>
      </c>
      <c r="L1677" s="77" t="s">
        <v>15</v>
      </c>
      <c r="M1677" s="74" t="s">
        <v>12473</v>
      </c>
      <c r="N1677" s="74" t="s">
        <v>10986</v>
      </c>
      <c r="O1677" s="159"/>
      <c r="P1677" s="77" t="s">
        <v>8457</v>
      </c>
      <c r="Q1677" s="77" t="s">
        <v>35</v>
      </c>
      <c r="R1677" s="77" t="s">
        <v>8513</v>
      </c>
      <c r="S1677" s="77"/>
      <c r="T1677" s="77"/>
      <c r="U1677" s="77" t="s">
        <v>8455</v>
      </c>
      <c r="V1677" s="74" t="s">
        <v>97</v>
      </c>
      <c r="W1677" s="100"/>
      <c r="X1677" s="99"/>
      <c r="Y1677" s="99"/>
      <c r="Z1677" s="100"/>
      <c r="AA1677" s="99" t="s">
        <v>8460</v>
      </c>
      <c r="AB1677" s="99"/>
      <c r="AC1677" s="100" t="s">
        <v>8514</v>
      </c>
      <c r="AD1677" s="100" t="s">
        <v>8515</v>
      </c>
      <c r="AE1677" s="83"/>
      <c r="AF1677" s="54"/>
      <c r="AG1677" s="78" t="s">
        <v>10999</v>
      </c>
      <c r="AH1677" s="77" t="s">
        <v>20</v>
      </c>
      <c r="AI1677" s="77" t="s">
        <v>21</v>
      </c>
      <c r="AJ1677" s="77" t="s">
        <v>46</v>
      </c>
      <c r="AK1677" s="77" t="s">
        <v>1005</v>
      </c>
      <c r="AL1677" s="77" t="s">
        <v>1006</v>
      </c>
      <c r="AM1677" s="77" t="s">
        <v>25</v>
      </c>
      <c r="AN1677" s="77" t="s">
        <v>49</v>
      </c>
      <c r="AO1677" s="77" t="s">
        <v>1007</v>
      </c>
      <c r="AP1677" s="77" t="s">
        <v>1008</v>
      </c>
      <c r="AQ1677" s="77"/>
      <c r="AR1677" s="79">
        <f>COUNTIF('Jalon + top _horaire passage'!A:A,A1677)+IF(W1677&lt;&gt;"",COUNTIF('Jalon + top _horaire passage'!A:A,W1677),0)+IF(X1677&lt;&gt;"",COUNTIF('Jalon + top _horaire passage'!A:A,X1677),0)+IF(Y1677&lt;&gt;"",COUNTIF('Jalon + top _horaire passage'!A:A,Y1677),0)+IF(AA1677&lt;&gt;"",COUNTIF('Jalon + top _horaire passage'!A:A,AA1677),0)+IF(AB1677&lt;&gt;"",COUNTIF('Jalon + top _horaire passage'!A:A,AB1677),0)+IF(AD1677&lt;&gt;"",COUNTIF('Jalon + top _horaire passage'!A:A,AD1677),0)</f>
        <v>0</v>
      </c>
    </row>
    <row r="1678" spans="1:44" x14ac:dyDescent="0.3">
      <c r="A1678" s="77" t="s">
        <v>8516</v>
      </c>
      <c r="B1678" s="159" t="s">
        <v>12</v>
      </c>
      <c r="C1678" s="78" t="s">
        <v>40</v>
      </c>
      <c r="D1678" s="77" t="s">
        <v>2912</v>
      </c>
      <c r="E1678" s="77" t="s">
        <v>8455</v>
      </c>
      <c r="F1678" s="77" t="s">
        <v>2591</v>
      </c>
      <c r="G1678" s="77" t="s">
        <v>12381</v>
      </c>
      <c r="H1678" s="77" t="s">
        <v>44</v>
      </c>
      <c r="I1678" s="77" t="s">
        <v>39</v>
      </c>
      <c r="J1678" s="77" t="s">
        <v>19</v>
      </c>
      <c r="K1678" s="78" t="s">
        <v>18</v>
      </c>
      <c r="L1678" s="77" t="s">
        <v>15</v>
      </c>
      <c r="M1678" s="74" t="s">
        <v>12473</v>
      </c>
      <c r="N1678" s="74" t="s">
        <v>10986</v>
      </c>
      <c r="O1678" s="159"/>
      <c r="P1678" s="77" t="s">
        <v>8457</v>
      </c>
      <c r="Q1678" s="77" t="s">
        <v>35</v>
      </c>
      <c r="R1678" s="77" t="s">
        <v>8516</v>
      </c>
      <c r="S1678" s="77"/>
      <c r="T1678" s="77"/>
      <c r="U1678" s="77" t="s">
        <v>8455</v>
      </c>
      <c r="V1678" s="74" t="s">
        <v>97</v>
      </c>
      <c r="W1678" s="100"/>
      <c r="X1678" s="99"/>
      <c r="Y1678" s="99"/>
      <c r="Z1678" s="100"/>
      <c r="AA1678" s="99" t="s">
        <v>8460</v>
      </c>
      <c r="AB1678" s="99"/>
      <c r="AC1678" s="100" t="s">
        <v>8517</v>
      </c>
      <c r="AD1678" s="100" t="s">
        <v>8518</v>
      </c>
      <c r="AE1678" s="83"/>
      <c r="AF1678" s="54"/>
      <c r="AG1678" s="78" t="s">
        <v>10999</v>
      </c>
      <c r="AH1678" s="77" t="s">
        <v>20</v>
      </c>
      <c r="AI1678" s="77" t="s">
        <v>21</v>
      </c>
      <c r="AJ1678" s="77" t="s">
        <v>46</v>
      </c>
      <c r="AK1678" s="77" t="s">
        <v>1005</v>
      </c>
      <c r="AL1678" s="77" t="s">
        <v>1006</v>
      </c>
      <c r="AM1678" s="77" t="s">
        <v>25</v>
      </c>
      <c r="AN1678" s="77" t="s">
        <v>49</v>
      </c>
      <c r="AO1678" s="77" t="s">
        <v>1007</v>
      </c>
      <c r="AP1678" s="77" t="s">
        <v>1008</v>
      </c>
      <c r="AQ1678" s="77"/>
      <c r="AR1678" s="79">
        <f>COUNTIF('Jalon + top _horaire passage'!A:A,A1678)+IF(W1678&lt;&gt;"",COUNTIF('Jalon + top _horaire passage'!A:A,W1678),0)+IF(X1678&lt;&gt;"",COUNTIF('Jalon + top _horaire passage'!A:A,X1678),0)+IF(Y1678&lt;&gt;"",COUNTIF('Jalon + top _horaire passage'!A:A,Y1678),0)+IF(AA1678&lt;&gt;"",COUNTIF('Jalon + top _horaire passage'!A:A,AA1678),0)+IF(AB1678&lt;&gt;"",COUNTIF('Jalon + top _horaire passage'!A:A,AB1678),0)+IF(AD1678&lt;&gt;"",COUNTIF('Jalon + top _horaire passage'!A:A,AD1678),0)</f>
        <v>0</v>
      </c>
    </row>
    <row r="1679" spans="1:44" x14ac:dyDescent="0.3">
      <c r="A1679" s="77" t="s">
        <v>8519</v>
      </c>
      <c r="B1679" s="159" t="s">
        <v>12</v>
      </c>
      <c r="C1679" s="78" t="s">
        <v>40</v>
      </c>
      <c r="D1679" s="77" t="s">
        <v>9</v>
      </c>
      <c r="E1679" s="77" t="s">
        <v>8519</v>
      </c>
      <c r="F1679" s="77" t="s">
        <v>2591</v>
      </c>
      <c r="G1679" s="77" t="s">
        <v>12381</v>
      </c>
      <c r="H1679" s="77" t="s">
        <v>44</v>
      </c>
      <c r="I1679" s="77" t="s">
        <v>39</v>
      </c>
      <c r="J1679" s="77" t="s">
        <v>19</v>
      </c>
      <c r="K1679" s="78" t="s">
        <v>18</v>
      </c>
      <c r="L1679" s="77" t="s">
        <v>98</v>
      </c>
      <c r="M1679" s="74" t="s">
        <v>12473</v>
      </c>
      <c r="N1679" s="74" t="s">
        <v>10986</v>
      </c>
      <c r="O1679" s="159"/>
      <c r="P1679" s="77"/>
      <c r="Q1679" s="77" t="s">
        <v>30</v>
      </c>
      <c r="R1679" s="77" t="s">
        <v>8519</v>
      </c>
      <c r="S1679" s="77"/>
      <c r="T1679" s="77"/>
      <c r="U1679" s="77" t="s">
        <v>11487</v>
      </c>
      <c r="V1679" s="74" t="s">
        <v>97</v>
      </c>
      <c r="W1679" s="100"/>
      <c r="X1679" s="99"/>
      <c r="Y1679" s="99"/>
      <c r="Z1679" s="100"/>
      <c r="AA1679" s="99" t="s">
        <v>8522</v>
      </c>
      <c r="AB1679" s="99"/>
      <c r="AC1679" s="100" t="s">
        <v>8520</v>
      </c>
      <c r="AD1679" s="100" t="s">
        <v>8521</v>
      </c>
      <c r="AE1679" s="83"/>
      <c r="AF1679" s="54"/>
      <c r="AG1679" s="78" t="s">
        <v>10997</v>
      </c>
      <c r="AH1679" s="77" t="s">
        <v>20</v>
      </c>
      <c r="AI1679" s="77" t="s">
        <v>21</v>
      </c>
      <c r="AJ1679" s="77" t="s">
        <v>46</v>
      </c>
      <c r="AK1679" s="77" t="s">
        <v>1005</v>
      </c>
      <c r="AL1679" s="77" t="s">
        <v>1006</v>
      </c>
      <c r="AM1679" s="77" t="s">
        <v>25</v>
      </c>
      <c r="AN1679" s="77" t="s">
        <v>49</v>
      </c>
      <c r="AO1679" s="77" t="s">
        <v>1007</v>
      </c>
      <c r="AP1679" s="77" t="s">
        <v>1008</v>
      </c>
      <c r="AQ1679" s="77"/>
      <c r="AR1679" s="79">
        <f>COUNTIF('Jalon + top _horaire passage'!A:A,A1679)+IF(W1679&lt;&gt;"",COUNTIF('Jalon + top _horaire passage'!A:A,W1679),0)+IF(X1679&lt;&gt;"",COUNTIF('Jalon + top _horaire passage'!A:A,X1679),0)+IF(Y1679&lt;&gt;"",COUNTIF('Jalon + top _horaire passage'!A:A,Y1679),0)+IF(AA1679&lt;&gt;"",COUNTIF('Jalon + top _horaire passage'!A:A,AA1679),0)+IF(AB1679&lt;&gt;"",COUNTIF('Jalon + top _horaire passage'!A:A,AB1679),0)+IF(AD1679&lt;&gt;"",COUNTIF('Jalon + top _horaire passage'!A:A,AD1679),0)</f>
        <v>0</v>
      </c>
    </row>
    <row r="1680" spans="1:44" x14ac:dyDescent="0.3">
      <c r="A1680" s="77" t="s">
        <v>8523</v>
      </c>
      <c r="B1680" s="159" t="s">
        <v>8524</v>
      </c>
      <c r="C1680" s="78" t="s">
        <v>353</v>
      </c>
      <c r="D1680" s="77" t="s">
        <v>362</v>
      </c>
      <c r="E1680" s="77" t="s">
        <v>8523</v>
      </c>
      <c r="F1680" s="77" t="s">
        <v>12363</v>
      </c>
      <c r="G1680" s="77" t="s">
        <v>1756</v>
      </c>
      <c r="H1680" s="77" t="s">
        <v>44</v>
      </c>
      <c r="I1680" s="77" t="s">
        <v>166</v>
      </c>
      <c r="J1680" s="77" t="s">
        <v>19</v>
      </c>
      <c r="K1680" s="78" t="s">
        <v>18</v>
      </c>
      <c r="L1680" s="77" t="s">
        <v>98</v>
      </c>
      <c r="M1680" s="74" t="s">
        <v>12475</v>
      </c>
      <c r="N1680" s="74" t="s">
        <v>10986</v>
      </c>
      <c r="O1680" s="159"/>
      <c r="P1680" s="77" t="s">
        <v>8525</v>
      </c>
      <c r="Q1680" s="77" t="s">
        <v>30</v>
      </c>
      <c r="R1680" s="77" t="s">
        <v>8523</v>
      </c>
      <c r="S1680" s="77"/>
      <c r="T1680" s="77"/>
      <c r="U1680" s="77" t="s">
        <v>11752</v>
      </c>
      <c r="V1680" s="74" t="s">
        <v>97</v>
      </c>
      <c r="W1680" s="100"/>
      <c r="X1680" s="99"/>
      <c r="Y1680" s="99"/>
      <c r="Z1680" s="100"/>
      <c r="AA1680" s="99" t="s">
        <v>8528</v>
      </c>
      <c r="AB1680" s="99"/>
      <c r="AC1680" s="100" t="s">
        <v>8526</v>
      </c>
      <c r="AD1680" s="100" t="s">
        <v>8527</v>
      </c>
      <c r="AE1680" s="83"/>
      <c r="AF1680" s="54"/>
      <c r="AG1680" s="78" t="s">
        <v>10997</v>
      </c>
      <c r="AH1680" s="77" t="s">
        <v>354</v>
      </c>
      <c r="AI1680" s="77" t="s">
        <v>355</v>
      </c>
      <c r="AJ1680" s="77" t="s">
        <v>356</v>
      </c>
      <c r="AK1680" s="77" t="s">
        <v>624</v>
      </c>
      <c r="AL1680" s="77" t="s">
        <v>625</v>
      </c>
      <c r="AM1680" s="77" t="s">
        <v>170</v>
      </c>
      <c r="AN1680" s="77" t="s">
        <v>359</v>
      </c>
      <c r="AO1680" s="77" t="s">
        <v>626</v>
      </c>
      <c r="AP1680" s="77" t="s">
        <v>627</v>
      </c>
      <c r="AQ1680" s="77"/>
      <c r="AR1680" s="79">
        <f>COUNTIF('Jalon + top _horaire passage'!A:A,A1680)+IF(W1680&lt;&gt;"",COUNTIF('Jalon + top _horaire passage'!A:A,W1680),0)+IF(X1680&lt;&gt;"",COUNTIF('Jalon + top _horaire passage'!A:A,X1680),0)+IF(Y1680&lt;&gt;"",COUNTIF('Jalon + top _horaire passage'!A:A,Y1680),0)+IF(AA1680&lt;&gt;"",COUNTIF('Jalon + top _horaire passage'!A:A,AA1680),0)+IF(AB1680&lt;&gt;"",COUNTIF('Jalon + top _horaire passage'!A:A,AB1680),0)+IF(AD1680&lt;&gt;"",COUNTIF('Jalon + top _horaire passage'!A:A,AD1680),0)</f>
        <v>0</v>
      </c>
    </row>
    <row r="1681" spans="1:44" x14ac:dyDescent="0.3">
      <c r="A1681" s="77" t="s">
        <v>8529</v>
      </c>
      <c r="B1681" s="159" t="s">
        <v>8530</v>
      </c>
      <c r="C1681" s="78" t="s">
        <v>40</v>
      </c>
      <c r="D1681" s="77" t="s">
        <v>42</v>
      </c>
      <c r="E1681" s="77" t="s">
        <v>8529</v>
      </c>
      <c r="F1681" s="77" t="s">
        <v>2591</v>
      </c>
      <c r="G1681" s="77" t="s">
        <v>12381</v>
      </c>
      <c r="H1681" s="77" t="s">
        <v>44</v>
      </c>
      <c r="I1681" s="77" t="s">
        <v>39</v>
      </c>
      <c r="J1681" s="77" t="s">
        <v>19</v>
      </c>
      <c r="K1681" s="78" t="s">
        <v>34</v>
      </c>
      <c r="L1681" s="77" t="s">
        <v>15</v>
      </c>
      <c r="M1681" s="74" t="s">
        <v>12473</v>
      </c>
      <c r="N1681" s="74" t="s">
        <v>13</v>
      </c>
      <c r="O1681" s="159"/>
      <c r="P1681" s="77" t="s">
        <v>8531</v>
      </c>
      <c r="Q1681" s="77" t="s">
        <v>35</v>
      </c>
      <c r="R1681" s="77" t="s">
        <v>8529</v>
      </c>
      <c r="S1681" s="77"/>
      <c r="T1681" s="77"/>
      <c r="U1681" s="82" t="s">
        <v>8529</v>
      </c>
      <c r="V1681" s="74" t="s">
        <v>216</v>
      </c>
      <c r="W1681" s="100"/>
      <c r="X1681" s="99"/>
      <c r="Y1681" s="99"/>
      <c r="Z1681" s="100"/>
      <c r="AA1681" s="99"/>
      <c r="AB1681" s="99"/>
      <c r="AC1681" s="100" t="s">
        <v>8529</v>
      </c>
      <c r="AD1681" s="100" t="s">
        <v>8532</v>
      </c>
      <c r="AE1681" s="83"/>
      <c r="AF1681" s="54"/>
      <c r="AG1681" s="78" t="s">
        <v>12307</v>
      </c>
      <c r="AH1681" s="77" t="s">
        <v>20</v>
      </c>
      <c r="AI1681" s="77" t="s">
        <v>21</v>
      </c>
      <c r="AJ1681" s="77" t="s">
        <v>46</v>
      </c>
      <c r="AK1681" s="77" t="s">
        <v>1005</v>
      </c>
      <c r="AL1681" s="77" t="s">
        <v>1006</v>
      </c>
      <c r="AM1681" s="77" t="s">
        <v>25</v>
      </c>
      <c r="AN1681" s="77" t="s">
        <v>49</v>
      </c>
      <c r="AO1681" s="77" t="s">
        <v>1007</v>
      </c>
      <c r="AP1681" s="77" t="s">
        <v>1008</v>
      </c>
      <c r="AQ1681" s="77"/>
      <c r="AR1681" s="79">
        <f>COUNTIF('Jalon + top _horaire passage'!A:A,A1681)+IF(W1681&lt;&gt;"",COUNTIF('Jalon + top _horaire passage'!A:A,W1681),0)+IF(X1681&lt;&gt;"",COUNTIF('Jalon + top _horaire passage'!A:A,X1681),0)+IF(Y1681&lt;&gt;"",COUNTIF('Jalon + top _horaire passage'!A:A,Y1681),0)+IF(AA1681&lt;&gt;"",COUNTIF('Jalon + top _horaire passage'!A:A,AA1681),0)+IF(AB1681&lt;&gt;"",COUNTIF('Jalon + top _horaire passage'!A:A,AB1681),0)+IF(AD1681&lt;&gt;"",COUNTIF('Jalon + top _horaire passage'!A:A,AD1681),0)</f>
        <v>0</v>
      </c>
    </row>
    <row r="1682" spans="1:44" x14ac:dyDescent="0.3">
      <c r="A1682" s="77" t="s">
        <v>8533</v>
      </c>
      <c r="B1682" s="159" t="s">
        <v>12621</v>
      </c>
      <c r="C1682" s="78" t="s">
        <v>676</v>
      </c>
      <c r="D1682" s="77" t="s">
        <v>42</v>
      </c>
      <c r="E1682" s="77" t="s">
        <v>8533</v>
      </c>
      <c r="F1682" s="77" t="s">
        <v>12368</v>
      </c>
      <c r="G1682" s="77" t="s">
        <v>1946</v>
      </c>
      <c r="H1682" s="77" t="s">
        <v>44</v>
      </c>
      <c r="I1682" s="77" t="s">
        <v>166</v>
      </c>
      <c r="J1682" s="77" t="s">
        <v>19</v>
      </c>
      <c r="K1682" s="78" t="s">
        <v>34</v>
      </c>
      <c r="L1682" s="77" t="s">
        <v>98</v>
      </c>
      <c r="M1682" s="74" t="s">
        <v>12475</v>
      </c>
      <c r="N1682" s="74" t="s">
        <v>13</v>
      </c>
      <c r="O1682" s="159" t="s">
        <v>12470</v>
      </c>
      <c r="P1682" s="77" t="s">
        <v>8534</v>
      </c>
      <c r="Q1682" s="77" t="s">
        <v>30</v>
      </c>
      <c r="R1682" s="77" t="s">
        <v>8533</v>
      </c>
      <c r="S1682" s="77"/>
      <c r="T1682" s="77"/>
      <c r="U1682" s="77" t="s">
        <v>11753</v>
      </c>
      <c r="V1682" s="74" t="s">
        <v>97</v>
      </c>
      <c r="W1682" s="100"/>
      <c r="X1682" s="99"/>
      <c r="Y1682" s="99"/>
      <c r="Z1682" s="100"/>
      <c r="AA1682" s="99" t="s">
        <v>8537</v>
      </c>
      <c r="AB1682" s="99"/>
      <c r="AC1682" s="100" t="s">
        <v>8535</v>
      </c>
      <c r="AD1682" s="100" t="s">
        <v>8536</v>
      </c>
      <c r="AE1682" s="83"/>
      <c r="AF1682" s="54"/>
      <c r="AG1682" s="78" t="s">
        <v>10997</v>
      </c>
      <c r="AH1682" s="77" t="s">
        <v>354</v>
      </c>
      <c r="AI1682" s="77" t="s">
        <v>652</v>
      </c>
      <c r="AJ1682" s="77" t="s">
        <v>167</v>
      </c>
      <c r="AK1682" s="77" t="s">
        <v>677</v>
      </c>
      <c r="AL1682" s="77" t="s">
        <v>678</v>
      </c>
      <c r="AM1682" s="77" t="s">
        <v>170</v>
      </c>
      <c r="AN1682" s="77" t="s">
        <v>679</v>
      </c>
      <c r="AO1682" s="77" t="s">
        <v>680</v>
      </c>
      <c r="AP1682" s="77" t="s">
        <v>681</v>
      </c>
      <c r="AQ1682" s="77"/>
      <c r="AR1682" s="79">
        <f>COUNTIF('Jalon + top _horaire passage'!A:A,A1682)+IF(W1682&lt;&gt;"",COUNTIF('Jalon + top _horaire passage'!A:A,W1682),0)+IF(X1682&lt;&gt;"",COUNTIF('Jalon + top _horaire passage'!A:A,X1682),0)+IF(Y1682&lt;&gt;"",COUNTIF('Jalon + top _horaire passage'!A:A,Y1682),0)+IF(AA1682&lt;&gt;"",COUNTIF('Jalon + top _horaire passage'!A:A,AA1682),0)+IF(AB1682&lt;&gt;"",COUNTIF('Jalon + top _horaire passage'!A:A,AB1682),0)+IF(AD1682&lt;&gt;"",COUNTIF('Jalon + top _horaire passage'!A:A,AD1682),0)</f>
        <v>0</v>
      </c>
    </row>
    <row r="1683" spans="1:44" x14ac:dyDescent="0.3">
      <c r="A1683" s="77" t="s">
        <v>8538</v>
      </c>
      <c r="B1683" s="159" t="s">
        <v>12</v>
      </c>
      <c r="C1683" s="78" t="s">
        <v>892</v>
      </c>
      <c r="D1683" s="77" t="s">
        <v>42</v>
      </c>
      <c r="E1683" s="77" t="s">
        <v>8538</v>
      </c>
      <c r="F1683" s="77" t="s">
        <v>6393</v>
      </c>
      <c r="G1683" s="77" t="s">
        <v>12419</v>
      </c>
      <c r="H1683" s="77" t="s">
        <v>44</v>
      </c>
      <c r="I1683" s="77" t="s">
        <v>221</v>
      </c>
      <c r="J1683" s="77" t="s">
        <v>19</v>
      </c>
      <c r="K1683" s="78" t="s">
        <v>34</v>
      </c>
      <c r="L1683" s="77" t="s">
        <v>98</v>
      </c>
      <c r="M1683" s="74" t="s">
        <v>12476</v>
      </c>
      <c r="N1683" s="74" t="s">
        <v>13</v>
      </c>
      <c r="O1683" s="159"/>
      <c r="P1683" s="77" t="s">
        <v>8539</v>
      </c>
      <c r="Q1683" s="77" t="s">
        <v>35</v>
      </c>
      <c r="R1683" s="77" t="s">
        <v>8538</v>
      </c>
      <c r="S1683" s="77"/>
      <c r="T1683" s="77" t="s">
        <v>9241</v>
      </c>
      <c r="U1683" s="77" t="s">
        <v>9241</v>
      </c>
      <c r="V1683" s="74" t="s">
        <v>97</v>
      </c>
      <c r="W1683" s="100"/>
      <c r="X1683" s="99"/>
      <c r="Y1683" s="99"/>
      <c r="Z1683" s="100"/>
      <c r="AA1683" s="99"/>
      <c r="AB1683" s="99"/>
      <c r="AC1683" s="100" t="s">
        <v>8538</v>
      </c>
      <c r="AD1683" s="100" t="s">
        <v>8540</v>
      </c>
      <c r="AE1683" s="83"/>
      <c r="AF1683" s="54"/>
      <c r="AG1683" s="78" t="s">
        <v>10997</v>
      </c>
      <c r="AH1683" s="77">
        <v>0</v>
      </c>
      <c r="AI1683" s="77">
        <v>0</v>
      </c>
      <c r="AJ1683" s="77">
        <v>0</v>
      </c>
      <c r="AK1683" s="77">
        <v>0</v>
      </c>
      <c r="AL1683" s="77">
        <v>0</v>
      </c>
      <c r="AM1683" s="77">
        <v>0</v>
      </c>
      <c r="AN1683" s="77">
        <v>0</v>
      </c>
      <c r="AO1683" s="77">
        <v>0</v>
      </c>
      <c r="AP1683" s="77">
        <v>0</v>
      </c>
      <c r="AQ1683" s="77"/>
      <c r="AR1683" s="79">
        <f>COUNTIF('Jalon + top _horaire passage'!A:A,A1683)+IF(W1683&lt;&gt;"",COUNTIF('Jalon + top _horaire passage'!A:A,W1683),0)+IF(X1683&lt;&gt;"",COUNTIF('Jalon + top _horaire passage'!A:A,X1683),0)+IF(Y1683&lt;&gt;"",COUNTIF('Jalon + top _horaire passage'!A:A,Y1683),0)+IF(AA1683&lt;&gt;"",COUNTIF('Jalon + top _horaire passage'!A:A,AA1683),0)+IF(AB1683&lt;&gt;"",COUNTIF('Jalon + top _horaire passage'!A:A,AB1683),0)+IF(AD1683&lt;&gt;"",COUNTIF('Jalon + top _horaire passage'!A:A,AD1683),0)</f>
        <v>0</v>
      </c>
    </row>
    <row r="1684" spans="1:44" x14ac:dyDescent="0.3">
      <c r="A1684" s="77" t="s">
        <v>8541</v>
      </c>
      <c r="B1684" s="159" t="s">
        <v>12</v>
      </c>
      <c r="C1684" s="78" t="s">
        <v>892</v>
      </c>
      <c r="D1684" s="77" t="s">
        <v>42</v>
      </c>
      <c r="E1684" s="77" t="s">
        <v>8541</v>
      </c>
      <c r="F1684" s="77" t="s">
        <v>8542</v>
      </c>
      <c r="G1684" s="77" t="s">
        <v>8548</v>
      </c>
      <c r="H1684" s="77" t="s">
        <v>44</v>
      </c>
      <c r="I1684" s="77" t="s">
        <v>221</v>
      </c>
      <c r="J1684" s="77" t="s">
        <v>19</v>
      </c>
      <c r="K1684" s="78" t="s">
        <v>34</v>
      </c>
      <c r="L1684" s="77" t="s">
        <v>15</v>
      </c>
      <c r="M1684" s="74" t="s">
        <v>12473</v>
      </c>
      <c r="N1684" s="74" t="s">
        <v>13</v>
      </c>
      <c r="O1684" s="159"/>
      <c r="P1684" s="77" t="s">
        <v>8543</v>
      </c>
      <c r="Q1684" s="77" t="s">
        <v>6797</v>
      </c>
      <c r="R1684" s="77" t="s">
        <v>8541</v>
      </c>
      <c r="S1684" s="77"/>
      <c r="T1684" s="77"/>
      <c r="U1684" s="82" t="s">
        <v>10874</v>
      </c>
      <c r="V1684" s="74" t="s">
        <v>97</v>
      </c>
      <c r="W1684" s="100"/>
      <c r="X1684" s="99"/>
      <c r="Y1684" s="99"/>
      <c r="Z1684" s="100" t="s">
        <v>10874</v>
      </c>
      <c r="AA1684" s="99" t="s">
        <v>8546</v>
      </c>
      <c r="AB1684" s="99"/>
      <c r="AC1684" s="100" t="s">
        <v>8544</v>
      </c>
      <c r="AD1684" s="100" t="s">
        <v>8545</v>
      </c>
      <c r="AE1684" s="83"/>
      <c r="AF1684" s="54" t="s">
        <v>12029</v>
      </c>
      <c r="AG1684" s="78" t="s">
        <v>10998</v>
      </c>
      <c r="AH1684" s="77" t="s">
        <v>20</v>
      </c>
      <c r="AI1684" s="77" t="s">
        <v>305</v>
      </c>
      <c r="AJ1684" s="77" t="s">
        <v>306</v>
      </c>
      <c r="AK1684" s="77" t="s">
        <v>307</v>
      </c>
      <c r="AL1684" s="77" t="s">
        <v>308</v>
      </c>
      <c r="AM1684" s="77" t="s">
        <v>25</v>
      </c>
      <c r="AN1684" s="77" t="s">
        <v>309</v>
      </c>
      <c r="AO1684" s="77" t="s">
        <v>310</v>
      </c>
      <c r="AP1684" s="77" t="s">
        <v>311</v>
      </c>
      <c r="AQ1684" s="77"/>
      <c r="AR1684" s="79">
        <f>COUNTIF('Jalon + top _horaire passage'!A:A,A1684)+IF(W1684&lt;&gt;"",COUNTIF('Jalon + top _horaire passage'!A:A,W1684),0)+IF(X1684&lt;&gt;"",COUNTIF('Jalon + top _horaire passage'!A:A,X1684),0)+IF(Y1684&lt;&gt;"",COUNTIF('Jalon + top _horaire passage'!A:A,Y1684),0)+IF(AA1684&lt;&gt;"",COUNTIF('Jalon + top _horaire passage'!A:A,AA1684),0)+IF(AB1684&lt;&gt;"",COUNTIF('Jalon + top _horaire passage'!A:A,AB1684),0)+IF(AD1684&lt;&gt;"",COUNTIF('Jalon + top _horaire passage'!A:A,AD1684),0)</f>
        <v>0</v>
      </c>
    </row>
    <row r="1685" spans="1:44" x14ac:dyDescent="0.3">
      <c r="A1685" s="77" t="s">
        <v>8547</v>
      </c>
      <c r="B1685" s="159" t="s">
        <v>12</v>
      </c>
      <c r="C1685" s="78" t="s">
        <v>59</v>
      </c>
      <c r="D1685" s="77" t="s">
        <v>42</v>
      </c>
      <c r="E1685" s="77" t="s">
        <v>8547</v>
      </c>
      <c r="F1685" s="77" t="s">
        <v>8542</v>
      </c>
      <c r="G1685" s="77" t="s">
        <v>8548</v>
      </c>
      <c r="H1685" s="77" t="s">
        <v>44</v>
      </c>
      <c r="I1685" s="77" t="s">
        <v>17</v>
      </c>
      <c r="J1685" s="77" t="s">
        <v>19</v>
      </c>
      <c r="K1685" s="78" t="s">
        <v>34</v>
      </c>
      <c r="L1685" s="77" t="s">
        <v>98</v>
      </c>
      <c r="M1685" s="74" t="s">
        <v>12473</v>
      </c>
      <c r="N1685" s="74" t="s">
        <v>13</v>
      </c>
      <c r="O1685" s="159"/>
      <c r="P1685" s="77" t="s">
        <v>8549</v>
      </c>
      <c r="Q1685" s="77" t="s">
        <v>35</v>
      </c>
      <c r="R1685" s="77" t="s">
        <v>8547</v>
      </c>
      <c r="S1685" s="77"/>
      <c r="T1685" s="77"/>
      <c r="U1685" s="77" t="s">
        <v>8547</v>
      </c>
      <c r="V1685" s="74" t="s">
        <v>97</v>
      </c>
      <c r="W1685" s="100"/>
      <c r="X1685" s="99"/>
      <c r="Y1685" s="99"/>
      <c r="Z1685" s="100"/>
      <c r="AA1685" s="99" t="s">
        <v>8552</v>
      </c>
      <c r="AB1685" s="99"/>
      <c r="AC1685" s="100" t="s">
        <v>8550</v>
      </c>
      <c r="AD1685" s="100" t="s">
        <v>8551</v>
      </c>
      <c r="AE1685" s="83"/>
      <c r="AF1685" s="54"/>
      <c r="AG1685" s="78" t="s">
        <v>10997</v>
      </c>
      <c r="AH1685" s="77" t="s">
        <v>20</v>
      </c>
      <c r="AI1685" s="77" t="s">
        <v>305</v>
      </c>
      <c r="AJ1685" s="77" t="s">
        <v>306</v>
      </c>
      <c r="AK1685" s="77" t="s">
        <v>307</v>
      </c>
      <c r="AL1685" s="77" t="s">
        <v>308</v>
      </c>
      <c r="AM1685" s="77" t="s">
        <v>25</v>
      </c>
      <c r="AN1685" s="77" t="s">
        <v>309</v>
      </c>
      <c r="AO1685" s="77" t="s">
        <v>310</v>
      </c>
      <c r="AP1685" s="77" t="s">
        <v>311</v>
      </c>
      <c r="AQ1685" s="77"/>
      <c r="AR1685" s="79">
        <f>COUNTIF('Jalon + top _horaire passage'!A:A,A1685)+IF(W1685&lt;&gt;"",COUNTIF('Jalon + top _horaire passage'!A:A,W1685),0)+IF(X1685&lt;&gt;"",COUNTIF('Jalon + top _horaire passage'!A:A,X1685),0)+IF(Y1685&lt;&gt;"",COUNTIF('Jalon + top _horaire passage'!A:A,Y1685),0)+IF(AA1685&lt;&gt;"",COUNTIF('Jalon + top _horaire passage'!A:A,AA1685),0)+IF(AB1685&lt;&gt;"",COUNTIF('Jalon + top _horaire passage'!A:A,AB1685),0)+IF(AD1685&lt;&gt;"",COUNTIF('Jalon + top _horaire passage'!A:A,AD1685),0)</f>
        <v>0</v>
      </c>
    </row>
    <row r="1686" spans="1:44" x14ac:dyDescent="0.3">
      <c r="A1686" s="77" t="s">
        <v>8553</v>
      </c>
      <c r="B1686" s="159" t="s">
        <v>12690</v>
      </c>
      <c r="C1686" s="78" t="s">
        <v>199</v>
      </c>
      <c r="D1686" s="77" t="s">
        <v>42</v>
      </c>
      <c r="E1686" s="77" t="s">
        <v>8553</v>
      </c>
      <c r="F1686" s="77" t="s">
        <v>1049</v>
      </c>
      <c r="G1686" s="77" t="s">
        <v>195</v>
      </c>
      <c r="H1686" s="77" t="s">
        <v>44</v>
      </c>
      <c r="I1686" s="77" t="s">
        <v>17</v>
      </c>
      <c r="J1686" s="77" t="s">
        <v>237</v>
      </c>
      <c r="K1686" s="78" t="s">
        <v>34</v>
      </c>
      <c r="L1686" s="77" t="s">
        <v>98</v>
      </c>
      <c r="M1686" s="74" t="s">
        <v>12473</v>
      </c>
      <c r="N1686" s="74" t="s">
        <v>13</v>
      </c>
      <c r="O1686" s="159"/>
      <c r="P1686" s="77" t="s">
        <v>8554</v>
      </c>
      <c r="Q1686" s="77" t="s">
        <v>30</v>
      </c>
      <c r="R1686" s="77" t="s">
        <v>8553</v>
      </c>
      <c r="S1686" s="77"/>
      <c r="T1686" s="77"/>
      <c r="U1686" s="77" t="s">
        <v>11523</v>
      </c>
      <c r="V1686" s="74" t="s">
        <v>97</v>
      </c>
      <c r="W1686" s="100"/>
      <c r="X1686" s="99"/>
      <c r="Y1686" s="99"/>
      <c r="Z1686" s="100"/>
      <c r="AA1686" s="99" t="s">
        <v>8557</v>
      </c>
      <c r="AB1686" s="99"/>
      <c r="AC1686" s="100" t="s">
        <v>8555</v>
      </c>
      <c r="AD1686" s="100" t="s">
        <v>8556</v>
      </c>
      <c r="AE1686" s="83"/>
      <c r="AF1686" s="54"/>
      <c r="AG1686" s="78" t="s">
        <v>10997</v>
      </c>
      <c r="AH1686" s="77" t="s">
        <v>20</v>
      </c>
      <c r="AI1686" s="77" t="s">
        <v>21</v>
      </c>
      <c r="AJ1686" s="77" t="s">
        <v>22</v>
      </c>
      <c r="AK1686" s="77" t="s">
        <v>200</v>
      </c>
      <c r="AL1686" s="77" t="s">
        <v>201</v>
      </c>
      <c r="AM1686" s="77" t="s">
        <v>25</v>
      </c>
      <c r="AN1686" s="77" t="s">
        <v>202</v>
      </c>
      <c r="AO1686" s="77" t="s">
        <v>203</v>
      </c>
      <c r="AP1686" s="77" t="s">
        <v>204</v>
      </c>
      <c r="AQ1686" s="77"/>
      <c r="AR1686" s="79">
        <f>COUNTIF('Jalon + top _horaire passage'!A:A,A1686)+IF(W1686&lt;&gt;"",COUNTIF('Jalon + top _horaire passage'!A:A,W1686),0)+IF(X1686&lt;&gt;"",COUNTIF('Jalon + top _horaire passage'!A:A,X1686),0)+IF(Y1686&lt;&gt;"",COUNTIF('Jalon + top _horaire passage'!A:A,Y1686),0)+IF(AA1686&lt;&gt;"",COUNTIF('Jalon + top _horaire passage'!A:A,AA1686),0)+IF(AB1686&lt;&gt;"",COUNTIF('Jalon + top _horaire passage'!A:A,AB1686),0)+IF(AD1686&lt;&gt;"",COUNTIF('Jalon + top _horaire passage'!A:A,AD1686),0)</f>
        <v>0</v>
      </c>
    </row>
    <row r="1687" spans="1:44" x14ac:dyDescent="0.3">
      <c r="A1687" s="77" t="s">
        <v>8560</v>
      </c>
      <c r="B1687" s="169" t="s">
        <v>12601</v>
      </c>
      <c r="C1687" s="78" t="s">
        <v>892</v>
      </c>
      <c r="D1687" s="77" t="s">
        <v>42</v>
      </c>
      <c r="E1687" s="77" t="s">
        <v>8558</v>
      </c>
      <c r="F1687" s="77" t="s">
        <v>8559</v>
      </c>
      <c r="G1687" s="77" t="s">
        <v>12436</v>
      </c>
      <c r="H1687" s="77" t="s">
        <v>44</v>
      </c>
      <c r="I1687" s="77" t="s">
        <v>221</v>
      </c>
      <c r="J1687" s="77" t="s">
        <v>19</v>
      </c>
      <c r="K1687" s="78" t="s">
        <v>34</v>
      </c>
      <c r="L1687" s="77" t="s">
        <v>98</v>
      </c>
      <c r="M1687" s="74" t="s">
        <v>12473</v>
      </c>
      <c r="N1687" s="74" t="s">
        <v>13</v>
      </c>
      <c r="O1687" s="159"/>
      <c r="P1687" s="77" t="s">
        <v>8561</v>
      </c>
      <c r="Q1687" s="77" t="s">
        <v>35</v>
      </c>
      <c r="R1687" s="77" t="s">
        <v>8560</v>
      </c>
      <c r="S1687" s="77"/>
      <c r="T1687" s="77"/>
      <c r="U1687" s="77" t="s">
        <v>8558</v>
      </c>
      <c r="V1687" s="74" t="s">
        <v>97</v>
      </c>
      <c r="W1687" s="100"/>
      <c r="X1687" s="99"/>
      <c r="Y1687" s="99"/>
      <c r="Z1687" s="100"/>
      <c r="AA1687" s="99" t="s">
        <v>8564</v>
      </c>
      <c r="AB1687" s="99"/>
      <c r="AC1687" s="100" t="s">
        <v>8562</v>
      </c>
      <c r="AD1687" s="100" t="s">
        <v>8563</v>
      </c>
      <c r="AE1687" s="83"/>
      <c r="AF1687" s="54"/>
      <c r="AG1687" s="78" t="s">
        <v>10997</v>
      </c>
      <c r="AH1687" s="77">
        <v>0</v>
      </c>
      <c r="AI1687" s="77">
        <v>0</v>
      </c>
      <c r="AJ1687" s="77">
        <v>0</v>
      </c>
      <c r="AK1687" s="77">
        <v>0</v>
      </c>
      <c r="AL1687" s="77">
        <v>0</v>
      </c>
      <c r="AM1687" s="77">
        <v>0</v>
      </c>
      <c r="AN1687" s="77">
        <v>0</v>
      </c>
      <c r="AO1687" s="77">
        <v>0</v>
      </c>
      <c r="AP1687" s="77">
        <v>0</v>
      </c>
      <c r="AQ1687" s="77"/>
      <c r="AR1687" s="79">
        <f>COUNTIF('Jalon + top _horaire passage'!A:A,A1687)+IF(W1687&lt;&gt;"",COUNTIF('Jalon + top _horaire passage'!A:A,W1687),0)+IF(X1687&lt;&gt;"",COUNTIF('Jalon + top _horaire passage'!A:A,X1687),0)+IF(Y1687&lt;&gt;"",COUNTIF('Jalon + top _horaire passage'!A:A,Y1687),0)+IF(AA1687&lt;&gt;"",COUNTIF('Jalon + top _horaire passage'!A:A,AA1687),0)+IF(AB1687&lt;&gt;"",COUNTIF('Jalon + top _horaire passage'!A:A,AB1687),0)+IF(AD1687&lt;&gt;"",COUNTIF('Jalon + top _horaire passage'!A:A,AD1687),0)</f>
        <v>0</v>
      </c>
    </row>
    <row r="1688" spans="1:44" x14ac:dyDescent="0.3">
      <c r="A1688" s="77" t="s">
        <v>8566</v>
      </c>
      <c r="B1688" s="169" t="s">
        <v>12602</v>
      </c>
      <c r="C1688" s="78" t="s">
        <v>892</v>
      </c>
      <c r="D1688" s="77" t="s">
        <v>42</v>
      </c>
      <c r="E1688" s="77" t="s">
        <v>8565</v>
      </c>
      <c r="F1688" s="77" t="s">
        <v>8559</v>
      </c>
      <c r="G1688" s="77" t="s">
        <v>12436</v>
      </c>
      <c r="H1688" s="77" t="s">
        <v>44</v>
      </c>
      <c r="I1688" s="77" t="s">
        <v>221</v>
      </c>
      <c r="J1688" s="77" t="s">
        <v>19</v>
      </c>
      <c r="K1688" s="78" t="s">
        <v>34</v>
      </c>
      <c r="L1688" s="77" t="s">
        <v>98</v>
      </c>
      <c r="M1688" s="74" t="s">
        <v>12473</v>
      </c>
      <c r="N1688" s="74" t="s">
        <v>13</v>
      </c>
      <c r="O1688" s="159"/>
      <c r="P1688" s="77" t="s">
        <v>8567</v>
      </c>
      <c r="Q1688" s="77" t="s">
        <v>35</v>
      </c>
      <c r="R1688" s="77" t="s">
        <v>8566</v>
      </c>
      <c r="S1688" s="77"/>
      <c r="T1688" s="77"/>
      <c r="U1688" s="77" t="s">
        <v>8565</v>
      </c>
      <c r="V1688" s="74" t="s">
        <v>97</v>
      </c>
      <c r="W1688" s="100"/>
      <c r="X1688" s="99"/>
      <c r="Y1688" s="99"/>
      <c r="Z1688" s="100"/>
      <c r="AA1688" s="99" t="s">
        <v>8570</v>
      </c>
      <c r="AB1688" s="99"/>
      <c r="AC1688" s="100" t="s">
        <v>8568</v>
      </c>
      <c r="AD1688" s="100" t="s">
        <v>8569</v>
      </c>
      <c r="AE1688" s="83"/>
      <c r="AF1688" s="54"/>
      <c r="AG1688" s="78" t="s">
        <v>10997</v>
      </c>
      <c r="AH1688" s="77">
        <v>0</v>
      </c>
      <c r="AI1688" s="77">
        <v>0</v>
      </c>
      <c r="AJ1688" s="77">
        <v>0</v>
      </c>
      <c r="AK1688" s="77">
        <v>0</v>
      </c>
      <c r="AL1688" s="77">
        <v>0</v>
      </c>
      <c r="AM1688" s="77">
        <v>0</v>
      </c>
      <c r="AN1688" s="77">
        <v>0</v>
      </c>
      <c r="AO1688" s="77">
        <v>0</v>
      </c>
      <c r="AP1688" s="77">
        <v>0</v>
      </c>
      <c r="AQ1688" s="77"/>
      <c r="AR1688" s="79">
        <f>COUNTIF('Jalon + top _horaire passage'!A:A,A1688)+IF(W1688&lt;&gt;"",COUNTIF('Jalon + top _horaire passage'!A:A,W1688),0)+IF(X1688&lt;&gt;"",COUNTIF('Jalon + top _horaire passage'!A:A,X1688),0)+IF(Y1688&lt;&gt;"",COUNTIF('Jalon + top _horaire passage'!A:A,Y1688),0)+IF(AA1688&lt;&gt;"",COUNTIF('Jalon + top _horaire passage'!A:A,AA1688),0)+IF(AB1688&lt;&gt;"",COUNTIF('Jalon + top _horaire passage'!A:A,AB1688),0)+IF(AD1688&lt;&gt;"",COUNTIF('Jalon + top _horaire passage'!A:A,AD1688),0)</f>
        <v>0</v>
      </c>
    </row>
    <row r="1689" spans="1:44" x14ac:dyDescent="0.3">
      <c r="A1689" s="77" t="s">
        <v>8571</v>
      </c>
      <c r="B1689" s="159" t="s">
        <v>12627</v>
      </c>
      <c r="C1689" s="78" t="s">
        <v>651</v>
      </c>
      <c r="D1689" s="77" t="s">
        <v>42</v>
      </c>
      <c r="E1689" s="77" t="s">
        <v>8571</v>
      </c>
      <c r="F1689" s="77" t="s">
        <v>12437</v>
      </c>
      <c r="G1689" s="77" t="s">
        <v>12438</v>
      </c>
      <c r="H1689" s="77" t="s">
        <v>44</v>
      </c>
      <c r="I1689" s="77" t="s">
        <v>221</v>
      </c>
      <c r="J1689" s="77" t="s">
        <v>19</v>
      </c>
      <c r="K1689" s="78" t="s">
        <v>34</v>
      </c>
      <c r="L1689" s="77" t="s">
        <v>15</v>
      </c>
      <c r="M1689" s="74" t="s">
        <v>12474</v>
      </c>
      <c r="N1689" s="74" t="s">
        <v>13</v>
      </c>
      <c r="O1689" s="159" t="s">
        <v>12470</v>
      </c>
      <c r="P1689" s="77" t="s">
        <v>8572</v>
      </c>
      <c r="Q1689" s="77" t="s">
        <v>10891</v>
      </c>
      <c r="R1689" s="77" t="s">
        <v>8571</v>
      </c>
      <c r="S1689" s="77"/>
      <c r="T1689" s="77"/>
      <c r="U1689" s="77" t="s">
        <v>8573</v>
      </c>
      <c r="V1689" s="74" t="s">
        <v>97</v>
      </c>
      <c r="W1689" s="100"/>
      <c r="X1689" s="99"/>
      <c r="Y1689" s="99"/>
      <c r="Z1689" s="100"/>
      <c r="AA1689" s="99"/>
      <c r="AB1689" s="99"/>
      <c r="AC1689" s="100" t="s">
        <v>8571</v>
      </c>
      <c r="AD1689" s="100" t="s">
        <v>8573</v>
      </c>
      <c r="AE1689" s="83"/>
      <c r="AF1689" s="54"/>
      <c r="AG1689" s="78" t="s">
        <v>10999</v>
      </c>
      <c r="AH1689" s="77" t="s">
        <v>222</v>
      </c>
      <c r="AI1689" s="77" t="s">
        <v>223</v>
      </c>
      <c r="AJ1689" s="77" t="s">
        <v>224</v>
      </c>
      <c r="AK1689" s="77" t="s">
        <v>2917</v>
      </c>
      <c r="AL1689" s="77" t="s">
        <v>2918</v>
      </c>
      <c r="AM1689" s="77" t="s">
        <v>227</v>
      </c>
      <c r="AN1689" s="77" t="s">
        <v>656</v>
      </c>
      <c r="AO1689" s="77" t="s">
        <v>8574</v>
      </c>
      <c r="AP1689" s="77" t="s">
        <v>8575</v>
      </c>
      <c r="AQ1689" s="77"/>
      <c r="AR1689" s="79">
        <f>COUNTIF('Jalon + top _horaire passage'!A:A,A1689)+IF(W1689&lt;&gt;"",COUNTIF('Jalon + top _horaire passage'!A:A,W1689),0)+IF(X1689&lt;&gt;"",COUNTIF('Jalon + top _horaire passage'!A:A,X1689),0)+IF(Y1689&lt;&gt;"",COUNTIF('Jalon + top _horaire passage'!A:A,Y1689),0)+IF(AA1689&lt;&gt;"",COUNTIF('Jalon + top _horaire passage'!A:A,AA1689),0)+IF(AB1689&lt;&gt;"",COUNTIF('Jalon + top _horaire passage'!A:A,AB1689),0)+IF(AD1689&lt;&gt;"",COUNTIF('Jalon + top _horaire passage'!A:A,AD1689),0)</f>
        <v>0</v>
      </c>
    </row>
    <row r="1690" spans="1:44" x14ac:dyDescent="0.3">
      <c r="A1690" s="77" t="s">
        <v>8576</v>
      </c>
      <c r="B1690" s="159" t="s">
        <v>8577</v>
      </c>
      <c r="C1690" s="78" t="s">
        <v>353</v>
      </c>
      <c r="D1690" s="77" t="s">
        <v>2912</v>
      </c>
      <c r="E1690" s="77" t="s">
        <v>8576</v>
      </c>
      <c r="F1690" s="77" t="s">
        <v>12376</v>
      </c>
      <c r="G1690" s="77" t="s">
        <v>3715</v>
      </c>
      <c r="H1690" s="77" t="s">
        <v>44</v>
      </c>
      <c r="I1690" s="77" t="s">
        <v>166</v>
      </c>
      <c r="J1690" s="77" t="s">
        <v>19</v>
      </c>
      <c r="K1690" s="78" t="s">
        <v>18</v>
      </c>
      <c r="L1690" s="77" t="s">
        <v>15</v>
      </c>
      <c r="M1690" s="74" t="s">
        <v>12475</v>
      </c>
      <c r="N1690" s="74" t="s">
        <v>10986</v>
      </c>
      <c r="O1690" s="159"/>
      <c r="P1690" s="77"/>
      <c r="Q1690" s="77" t="s">
        <v>30</v>
      </c>
      <c r="R1690" s="77" t="s">
        <v>8576</v>
      </c>
      <c r="S1690" s="77"/>
      <c r="T1690" s="77"/>
      <c r="U1690" s="77" t="s">
        <v>8578</v>
      </c>
      <c r="V1690" s="74" t="s">
        <v>216</v>
      </c>
      <c r="W1690" s="100"/>
      <c r="X1690" s="99"/>
      <c r="Y1690" s="99"/>
      <c r="Z1690" s="100"/>
      <c r="AA1690" s="99" t="s">
        <v>8581</v>
      </c>
      <c r="AB1690" s="99"/>
      <c r="AC1690" s="100" t="s">
        <v>8579</v>
      </c>
      <c r="AD1690" s="100" t="s">
        <v>8580</v>
      </c>
      <c r="AE1690" s="83"/>
      <c r="AF1690" s="54"/>
      <c r="AG1690" s="78" t="s">
        <v>12307</v>
      </c>
      <c r="AH1690" s="77" t="s">
        <v>354</v>
      </c>
      <c r="AI1690" s="77" t="s">
        <v>355</v>
      </c>
      <c r="AJ1690" s="77" t="s">
        <v>356</v>
      </c>
      <c r="AK1690" s="77" t="s">
        <v>357</v>
      </c>
      <c r="AL1690" s="77" t="s">
        <v>358</v>
      </c>
      <c r="AM1690" s="77" t="s">
        <v>170</v>
      </c>
      <c r="AN1690" s="77" t="s">
        <v>359</v>
      </c>
      <c r="AO1690" s="77" t="s">
        <v>360</v>
      </c>
      <c r="AP1690" s="77" t="s">
        <v>360</v>
      </c>
      <c r="AQ1690" s="77"/>
      <c r="AR1690" s="79">
        <f>COUNTIF('Jalon + top _horaire passage'!A:A,A1690)+IF(W1690&lt;&gt;"",COUNTIF('Jalon + top _horaire passage'!A:A,W1690),0)+IF(X1690&lt;&gt;"",COUNTIF('Jalon + top _horaire passage'!A:A,X1690),0)+IF(Y1690&lt;&gt;"",COUNTIF('Jalon + top _horaire passage'!A:A,Y1690),0)+IF(AA1690&lt;&gt;"",COUNTIF('Jalon + top _horaire passage'!A:A,AA1690),0)+IF(AB1690&lt;&gt;"",COUNTIF('Jalon + top _horaire passage'!A:A,AB1690),0)+IF(AD1690&lt;&gt;"",COUNTIF('Jalon + top _horaire passage'!A:A,AD1690),0)</f>
        <v>0</v>
      </c>
    </row>
    <row r="1691" spans="1:44" x14ac:dyDescent="0.3">
      <c r="A1691" s="77" t="s">
        <v>8582</v>
      </c>
      <c r="B1691" s="159" t="s">
        <v>12</v>
      </c>
      <c r="C1691" s="78" t="s">
        <v>829</v>
      </c>
      <c r="D1691" s="77" t="s">
        <v>42</v>
      </c>
      <c r="E1691" s="77" t="s">
        <v>8582</v>
      </c>
      <c r="F1691" s="77" t="s">
        <v>12349</v>
      </c>
      <c r="G1691" s="77" t="s">
        <v>825</v>
      </c>
      <c r="H1691" s="77" t="s">
        <v>44</v>
      </c>
      <c r="I1691" s="77" t="s">
        <v>221</v>
      </c>
      <c r="J1691" s="77" t="s">
        <v>19</v>
      </c>
      <c r="K1691" s="78" t="s">
        <v>34</v>
      </c>
      <c r="L1691" s="77" t="s">
        <v>98</v>
      </c>
      <c r="M1691" s="74" t="s">
        <v>12473</v>
      </c>
      <c r="N1691" s="74" t="s">
        <v>13</v>
      </c>
      <c r="O1691" s="159"/>
      <c r="P1691" s="77" t="s">
        <v>8583</v>
      </c>
      <c r="Q1691" s="77" t="s">
        <v>35</v>
      </c>
      <c r="R1691" s="77" t="s">
        <v>8582</v>
      </c>
      <c r="S1691" s="77"/>
      <c r="T1691" s="77"/>
      <c r="U1691" s="77" t="s">
        <v>11781</v>
      </c>
      <c r="V1691" s="74" t="s">
        <v>97</v>
      </c>
      <c r="W1691" s="100"/>
      <c r="X1691" s="99"/>
      <c r="Y1691" s="99"/>
      <c r="Z1691" s="100"/>
      <c r="AA1691" s="99" t="s">
        <v>8586</v>
      </c>
      <c r="AB1691" s="99"/>
      <c r="AC1691" s="100" t="s">
        <v>8584</v>
      </c>
      <c r="AD1691" s="100" t="s">
        <v>8585</v>
      </c>
      <c r="AE1691" s="83"/>
      <c r="AF1691" s="54"/>
      <c r="AG1691" s="78" t="s">
        <v>10997</v>
      </c>
      <c r="AH1691" s="77" t="s">
        <v>222</v>
      </c>
      <c r="AI1691" s="77" t="s">
        <v>830</v>
      </c>
      <c r="AJ1691" s="77" t="s">
        <v>831</v>
      </c>
      <c r="AK1691" s="77" t="s">
        <v>832</v>
      </c>
      <c r="AL1691" s="77" t="s">
        <v>833</v>
      </c>
      <c r="AM1691" s="77" t="s">
        <v>227</v>
      </c>
      <c r="AN1691" s="77" t="s">
        <v>834</v>
      </c>
      <c r="AO1691" s="77" t="s">
        <v>835</v>
      </c>
      <c r="AP1691" s="77" t="s">
        <v>836</v>
      </c>
      <c r="AQ1691" s="77"/>
      <c r="AR1691" s="79">
        <f>COUNTIF('Jalon + top _horaire passage'!A:A,A1691)+IF(W1691&lt;&gt;"",COUNTIF('Jalon + top _horaire passage'!A:A,W1691),0)+IF(X1691&lt;&gt;"",COUNTIF('Jalon + top _horaire passage'!A:A,X1691),0)+IF(Y1691&lt;&gt;"",COUNTIF('Jalon + top _horaire passage'!A:A,Y1691),0)+IF(AA1691&lt;&gt;"",COUNTIF('Jalon + top _horaire passage'!A:A,AA1691),0)+IF(AB1691&lt;&gt;"",COUNTIF('Jalon + top _horaire passage'!A:A,AB1691),0)+IF(AD1691&lt;&gt;"",COUNTIF('Jalon + top _horaire passage'!A:A,AD1691),0)</f>
        <v>0</v>
      </c>
    </row>
    <row r="1692" spans="1:44" x14ac:dyDescent="0.3">
      <c r="A1692" s="77" t="s">
        <v>8587</v>
      </c>
      <c r="B1692" s="159" t="s">
        <v>8588</v>
      </c>
      <c r="C1692" s="78" t="s">
        <v>59</v>
      </c>
      <c r="D1692" s="77" t="s">
        <v>42</v>
      </c>
      <c r="E1692" s="77" t="s">
        <v>8587</v>
      </c>
      <c r="F1692" s="77" t="s">
        <v>9801</v>
      </c>
      <c r="G1692" s="77" t="s">
        <v>8280</v>
      </c>
      <c r="H1692" s="77" t="s">
        <v>44</v>
      </c>
      <c r="I1692" s="77" t="s">
        <v>17</v>
      </c>
      <c r="J1692" s="77" t="s">
        <v>19</v>
      </c>
      <c r="K1692" s="78" t="s">
        <v>34</v>
      </c>
      <c r="L1692" s="77" t="s">
        <v>15</v>
      </c>
      <c r="M1692" s="74" t="s">
        <v>12473</v>
      </c>
      <c r="N1692" s="74" t="s">
        <v>13</v>
      </c>
      <c r="O1692" s="159"/>
      <c r="P1692" s="77" t="s">
        <v>8589</v>
      </c>
      <c r="Q1692" s="77" t="s">
        <v>10891</v>
      </c>
      <c r="R1692" s="77" t="s">
        <v>8587</v>
      </c>
      <c r="S1692" s="77"/>
      <c r="T1692" s="77"/>
      <c r="U1692" s="100" t="s">
        <v>8590</v>
      </c>
      <c r="V1692" s="74" t="s">
        <v>97</v>
      </c>
      <c r="W1692" s="100"/>
      <c r="X1692" s="99"/>
      <c r="Y1692" s="99" t="s">
        <v>12325</v>
      </c>
      <c r="Z1692" s="100"/>
      <c r="AA1692" s="99"/>
      <c r="AB1692" s="99"/>
      <c r="AC1692" s="158" t="s">
        <v>12324</v>
      </c>
      <c r="AD1692" s="100" t="s">
        <v>8591</v>
      </c>
      <c r="AE1692" s="83"/>
      <c r="AF1692" s="54"/>
      <c r="AG1692" s="78" t="s">
        <v>12471</v>
      </c>
      <c r="AH1692" s="77" t="s">
        <v>20</v>
      </c>
      <c r="AI1692" s="77" t="s">
        <v>305</v>
      </c>
      <c r="AJ1692" s="77" t="s">
        <v>920</v>
      </c>
      <c r="AK1692" s="77" t="s">
        <v>921</v>
      </c>
      <c r="AL1692" s="77" t="s">
        <v>922</v>
      </c>
      <c r="AM1692" s="77" t="s">
        <v>25</v>
      </c>
      <c r="AN1692" s="77" t="s">
        <v>309</v>
      </c>
      <c r="AO1692" s="77" t="s">
        <v>923</v>
      </c>
      <c r="AP1692" s="77" t="s">
        <v>924</v>
      </c>
      <c r="AQ1692" s="77"/>
      <c r="AR1692" s="79">
        <f>COUNTIF('Jalon + top _horaire passage'!A:A,A1692)+IF(W1692&lt;&gt;"",COUNTIF('Jalon + top _horaire passage'!A:A,W1692),0)+IF(X1692&lt;&gt;"",COUNTIF('Jalon + top _horaire passage'!A:A,X1692),0)+IF(Y1692&lt;&gt;"",COUNTIF('Jalon + top _horaire passage'!A:A,Y1692),0)+IF(AA1692&lt;&gt;"",COUNTIF('Jalon + top _horaire passage'!A:A,AA1692),0)+IF(AB1692&lt;&gt;"",COUNTIF('Jalon + top _horaire passage'!A:A,AB1692),0)+IF(AD1692&lt;&gt;"",COUNTIF('Jalon + top _horaire passage'!A:A,AD1692),0)</f>
        <v>0</v>
      </c>
    </row>
    <row r="1693" spans="1:44" x14ac:dyDescent="0.3">
      <c r="A1693" s="77" t="s">
        <v>8592</v>
      </c>
      <c r="B1693" s="159" t="s">
        <v>12857</v>
      </c>
      <c r="C1693" s="78" t="s">
        <v>220</v>
      </c>
      <c r="D1693" s="77" t="s">
        <v>42</v>
      </c>
      <c r="E1693" s="77" t="s">
        <v>8592</v>
      </c>
      <c r="F1693" s="77" t="s">
        <v>5991</v>
      </c>
      <c r="G1693" s="77" t="s">
        <v>4713</v>
      </c>
      <c r="H1693" s="77" t="s">
        <v>44</v>
      </c>
      <c r="I1693" s="77" t="s">
        <v>221</v>
      </c>
      <c r="J1693" s="77" t="s">
        <v>237</v>
      </c>
      <c r="K1693" s="78" t="s">
        <v>34</v>
      </c>
      <c r="L1693" s="77" t="s">
        <v>98</v>
      </c>
      <c r="M1693" s="74" t="s">
        <v>12474</v>
      </c>
      <c r="N1693" s="74" t="s">
        <v>12033</v>
      </c>
      <c r="O1693" s="159"/>
      <c r="P1693" s="77" t="s">
        <v>8593</v>
      </c>
      <c r="Q1693" s="77" t="s">
        <v>30</v>
      </c>
      <c r="R1693" s="77" t="s">
        <v>8592</v>
      </c>
      <c r="S1693" s="77"/>
      <c r="T1693" s="77"/>
      <c r="U1693" s="77" t="s">
        <v>8595</v>
      </c>
      <c r="V1693" s="74" t="s">
        <v>97</v>
      </c>
      <c r="W1693" s="100"/>
      <c r="X1693" s="99"/>
      <c r="Y1693" s="99"/>
      <c r="Z1693" s="100"/>
      <c r="AA1693" s="99" t="s">
        <v>8598</v>
      </c>
      <c r="AB1693" s="99"/>
      <c r="AC1693" s="100" t="s">
        <v>8596</v>
      </c>
      <c r="AD1693" s="100" t="s">
        <v>8597</v>
      </c>
      <c r="AE1693" s="83"/>
      <c r="AF1693" s="54"/>
      <c r="AG1693" s="78" t="s">
        <v>10997</v>
      </c>
      <c r="AH1693" s="77" t="s">
        <v>222</v>
      </c>
      <c r="AI1693" s="77" t="s">
        <v>223</v>
      </c>
      <c r="AJ1693" s="77" t="s">
        <v>224</v>
      </c>
      <c r="AK1693" s="77" t="s">
        <v>225</v>
      </c>
      <c r="AL1693" s="77" t="s">
        <v>226</v>
      </c>
      <c r="AM1693" s="77" t="s">
        <v>227</v>
      </c>
      <c r="AN1693" s="77" t="s">
        <v>228</v>
      </c>
      <c r="AO1693" s="77" t="s">
        <v>229</v>
      </c>
      <c r="AP1693" s="77" t="s">
        <v>230</v>
      </c>
      <c r="AQ1693" s="77"/>
      <c r="AR1693" s="79">
        <f>COUNTIF('Jalon + top _horaire passage'!A:A,A1693)+IF(W1693&lt;&gt;"",COUNTIF('Jalon + top _horaire passage'!A:A,W1693),0)+IF(X1693&lt;&gt;"",COUNTIF('Jalon + top _horaire passage'!A:A,X1693),0)+IF(Y1693&lt;&gt;"",COUNTIF('Jalon + top _horaire passage'!A:A,Y1693),0)+IF(AA1693&lt;&gt;"",COUNTIF('Jalon + top _horaire passage'!A:A,AA1693),0)+IF(AB1693&lt;&gt;"",COUNTIF('Jalon + top _horaire passage'!A:A,AB1693),0)+IF(AD1693&lt;&gt;"",COUNTIF('Jalon + top _horaire passage'!A:A,AD1693),0)</f>
        <v>0</v>
      </c>
    </row>
    <row r="1694" spans="1:44" x14ac:dyDescent="0.3">
      <c r="A1694" s="77" t="s">
        <v>8599</v>
      </c>
      <c r="B1694" s="159" t="s">
        <v>8600</v>
      </c>
      <c r="C1694" s="78" t="s">
        <v>59</v>
      </c>
      <c r="D1694" s="77" t="s">
        <v>42</v>
      </c>
      <c r="E1694" s="77" t="s">
        <v>8599</v>
      </c>
      <c r="F1694" s="77" t="s">
        <v>9792</v>
      </c>
      <c r="G1694" s="77" t="s">
        <v>12422</v>
      </c>
      <c r="H1694" s="77" t="s">
        <v>44</v>
      </c>
      <c r="I1694" s="77" t="s">
        <v>17</v>
      </c>
      <c r="J1694" s="77" t="s">
        <v>19</v>
      </c>
      <c r="K1694" s="78" t="s">
        <v>34</v>
      </c>
      <c r="L1694" s="77" t="s">
        <v>98</v>
      </c>
      <c r="M1694" s="74" t="s">
        <v>12473</v>
      </c>
      <c r="N1694" s="74" t="s">
        <v>13</v>
      </c>
      <c r="O1694" s="159" t="s">
        <v>12470</v>
      </c>
      <c r="P1694" s="77" t="s">
        <v>8601</v>
      </c>
      <c r="Q1694" s="77" t="s">
        <v>35</v>
      </c>
      <c r="R1694" s="77" t="s">
        <v>8599</v>
      </c>
      <c r="S1694" s="77"/>
      <c r="T1694" s="77" t="s">
        <v>9241</v>
      </c>
      <c r="U1694" s="77" t="s">
        <v>9241</v>
      </c>
      <c r="V1694" s="74" t="s">
        <v>97</v>
      </c>
      <c r="W1694" s="100"/>
      <c r="X1694" s="99"/>
      <c r="Y1694" s="99"/>
      <c r="Z1694" s="100"/>
      <c r="AA1694" s="99"/>
      <c r="AB1694" s="99"/>
      <c r="AC1694" s="100" t="s">
        <v>8602</v>
      </c>
      <c r="AD1694" s="100" t="s">
        <v>8603</v>
      </c>
      <c r="AE1694" s="83"/>
      <c r="AF1694" s="54"/>
      <c r="AG1694" s="78" t="s">
        <v>10997</v>
      </c>
      <c r="AH1694" s="77" t="s">
        <v>20</v>
      </c>
      <c r="AI1694" s="77" t="s">
        <v>305</v>
      </c>
      <c r="AJ1694" s="77" t="s">
        <v>920</v>
      </c>
      <c r="AK1694" s="77" t="s">
        <v>921</v>
      </c>
      <c r="AL1694" s="77" t="s">
        <v>922</v>
      </c>
      <c r="AM1694" s="77" t="s">
        <v>25</v>
      </c>
      <c r="AN1694" s="77" t="s">
        <v>309</v>
      </c>
      <c r="AO1694" s="77" t="s">
        <v>923</v>
      </c>
      <c r="AP1694" s="77" t="s">
        <v>924</v>
      </c>
      <c r="AQ1694" s="77"/>
      <c r="AR1694" s="79">
        <f>COUNTIF('Jalon + top _horaire passage'!A:A,A1694)+IF(W1694&lt;&gt;"",COUNTIF('Jalon + top _horaire passage'!A:A,W1694),0)+IF(X1694&lt;&gt;"",COUNTIF('Jalon + top _horaire passage'!A:A,X1694),0)+IF(Y1694&lt;&gt;"",COUNTIF('Jalon + top _horaire passage'!A:A,Y1694),0)+IF(AA1694&lt;&gt;"",COUNTIF('Jalon + top _horaire passage'!A:A,AA1694),0)+IF(AB1694&lt;&gt;"",COUNTIF('Jalon + top _horaire passage'!A:A,AB1694),0)+IF(AD1694&lt;&gt;"",COUNTIF('Jalon + top _horaire passage'!A:A,AD1694),0)</f>
        <v>0</v>
      </c>
    </row>
    <row r="1695" spans="1:44" x14ac:dyDescent="0.3">
      <c r="A1695" s="77" t="s">
        <v>8604</v>
      </c>
      <c r="B1695" s="159" t="s">
        <v>12</v>
      </c>
      <c r="C1695" s="78" t="s">
        <v>59</v>
      </c>
      <c r="D1695" s="77" t="s">
        <v>42</v>
      </c>
      <c r="E1695" s="77" t="s">
        <v>8604</v>
      </c>
      <c r="F1695" s="77" t="s">
        <v>9792</v>
      </c>
      <c r="G1695" s="77" t="s">
        <v>12422</v>
      </c>
      <c r="H1695" s="77" t="s">
        <v>44</v>
      </c>
      <c r="I1695" s="77" t="s">
        <v>17</v>
      </c>
      <c r="J1695" s="77" t="s">
        <v>19</v>
      </c>
      <c r="K1695" s="78" t="s">
        <v>34</v>
      </c>
      <c r="L1695" s="77" t="s">
        <v>98</v>
      </c>
      <c r="M1695" s="74" t="s">
        <v>12473</v>
      </c>
      <c r="N1695" s="74" t="s">
        <v>13</v>
      </c>
      <c r="O1695" s="159" t="s">
        <v>12470</v>
      </c>
      <c r="P1695" s="77" t="s">
        <v>8605</v>
      </c>
      <c r="Q1695" s="77" t="s">
        <v>35</v>
      </c>
      <c r="R1695" s="77" t="s">
        <v>8604</v>
      </c>
      <c r="S1695" s="77"/>
      <c r="T1695" s="77" t="s">
        <v>9241</v>
      </c>
      <c r="U1695" s="77" t="s">
        <v>9241</v>
      </c>
      <c r="V1695" s="74" t="s">
        <v>97</v>
      </c>
      <c r="W1695" s="100"/>
      <c r="X1695" s="99"/>
      <c r="Y1695" s="99"/>
      <c r="Z1695" s="100"/>
      <c r="AA1695" s="99"/>
      <c r="AB1695" s="99"/>
      <c r="AC1695" s="100" t="s">
        <v>8606</v>
      </c>
      <c r="AD1695" s="100" t="s">
        <v>8607</v>
      </c>
      <c r="AE1695" s="83"/>
      <c r="AF1695" s="54"/>
      <c r="AG1695" s="78" t="s">
        <v>10997</v>
      </c>
      <c r="AH1695" s="77" t="s">
        <v>20</v>
      </c>
      <c r="AI1695" s="77" t="s">
        <v>305</v>
      </c>
      <c r="AJ1695" s="77" t="s">
        <v>920</v>
      </c>
      <c r="AK1695" s="77" t="s">
        <v>921</v>
      </c>
      <c r="AL1695" s="77" t="s">
        <v>922</v>
      </c>
      <c r="AM1695" s="77" t="s">
        <v>25</v>
      </c>
      <c r="AN1695" s="77" t="s">
        <v>309</v>
      </c>
      <c r="AO1695" s="77" t="s">
        <v>923</v>
      </c>
      <c r="AP1695" s="77" t="s">
        <v>924</v>
      </c>
      <c r="AQ1695" s="77"/>
      <c r="AR1695" s="79">
        <f>COUNTIF('Jalon + top _horaire passage'!A:A,A1695)+IF(W1695&lt;&gt;"",COUNTIF('Jalon + top _horaire passage'!A:A,W1695),0)+IF(X1695&lt;&gt;"",COUNTIF('Jalon + top _horaire passage'!A:A,X1695),0)+IF(Y1695&lt;&gt;"",COUNTIF('Jalon + top _horaire passage'!A:A,Y1695),0)+IF(AA1695&lt;&gt;"",COUNTIF('Jalon + top _horaire passage'!A:A,AA1695),0)+IF(AB1695&lt;&gt;"",COUNTIF('Jalon + top _horaire passage'!A:A,AB1695),0)+IF(AD1695&lt;&gt;"",COUNTIF('Jalon + top _horaire passage'!A:A,AD1695),0)</f>
        <v>0</v>
      </c>
    </row>
    <row r="1696" spans="1:44" x14ac:dyDescent="0.3">
      <c r="A1696" s="77" t="s">
        <v>8608</v>
      </c>
      <c r="B1696" s="159" t="s">
        <v>8609</v>
      </c>
      <c r="C1696" s="78" t="s">
        <v>59</v>
      </c>
      <c r="D1696" s="77" t="s">
        <v>42</v>
      </c>
      <c r="E1696" s="77" t="s">
        <v>8608</v>
      </c>
      <c r="F1696" s="77" t="s">
        <v>9792</v>
      </c>
      <c r="G1696" s="77" t="s">
        <v>12422</v>
      </c>
      <c r="H1696" s="77" t="s">
        <v>44</v>
      </c>
      <c r="I1696" s="77" t="s">
        <v>17</v>
      </c>
      <c r="J1696" s="77" t="s">
        <v>19</v>
      </c>
      <c r="K1696" s="78" t="s">
        <v>34</v>
      </c>
      <c r="L1696" s="77" t="s">
        <v>15</v>
      </c>
      <c r="M1696" s="74" t="s">
        <v>12473</v>
      </c>
      <c r="N1696" s="74" t="s">
        <v>13</v>
      </c>
      <c r="O1696" s="159" t="s">
        <v>12470</v>
      </c>
      <c r="P1696" s="77" t="s">
        <v>8610</v>
      </c>
      <c r="Q1696" s="77" t="s">
        <v>35</v>
      </c>
      <c r="R1696" s="77" t="s">
        <v>8608</v>
      </c>
      <c r="S1696" s="77"/>
      <c r="T1696" s="77"/>
      <c r="U1696" s="77" t="s">
        <v>11811</v>
      </c>
      <c r="V1696" s="74" t="s">
        <v>97</v>
      </c>
      <c r="W1696" s="100"/>
      <c r="X1696" s="99"/>
      <c r="Y1696" s="99" t="s">
        <v>8613</v>
      </c>
      <c r="Z1696" s="100" t="s">
        <v>10875</v>
      </c>
      <c r="AA1696" s="99" t="s">
        <v>8611</v>
      </c>
      <c r="AB1696" s="99"/>
      <c r="AC1696" s="102" t="s">
        <v>11811</v>
      </c>
      <c r="AD1696" s="100" t="s">
        <v>8612</v>
      </c>
      <c r="AE1696" s="83"/>
      <c r="AF1696" s="54" t="s">
        <v>12029</v>
      </c>
      <c r="AG1696" s="78" t="s">
        <v>10998</v>
      </c>
      <c r="AH1696" s="77" t="s">
        <v>20</v>
      </c>
      <c r="AI1696" s="77" t="s">
        <v>305</v>
      </c>
      <c r="AJ1696" s="77" t="s">
        <v>920</v>
      </c>
      <c r="AK1696" s="77" t="s">
        <v>921</v>
      </c>
      <c r="AL1696" s="77" t="s">
        <v>922</v>
      </c>
      <c r="AM1696" s="77" t="s">
        <v>25</v>
      </c>
      <c r="AN1696" s="77" t="s">
        <v>309</v>
      </c>
      <c r="AO1696" s="77" t="s">
        <v>923</v>
      </c>
      <c r="AP1696" s="77" t="s">
        <v>924</v>
      </c>
      <c r="AQ1696" s="77"/>
      <c r="AR1696" s="79">
        <f>COUNTIF('Jalon + top _horaire passage'!A:A,A1696)+IF(W1696&lt;&gt;"",COUNTIF('Jalon + top _horaire passage'!A:A,W1696),0)+IF(X1696&lt;&gt;"",COUNTIF('Jalon + top _horaire passage'!A:A,X1696),0)+IF(Y1696&lt;&gt;"",COUNTIF('Jalon + top _horaire passage'!A:A,Y1696),0)+IF(AA1696&lt;&gt;"",COUNTIF('Jalon + top _horaire passage'!A:A,AA1696),0)+IF(AB1696&lt;&gt;"",COUNTIF('Jalon + top _horaire passage'!A:A,AB1696),0)+IF(AD1696&lt;&gt;"",COUNTIF('Jalon + top _horaire passage'!A:A,AD1696),0)</f>
        <v>0</v>
      </c>
    </row>
    <row r="1697" spans="1:44" x14ac:dyDescent="0.3">
      <c r="A1697" s="77" t="s">
        <v>8614</v>
      </c>
      <c r="B1697" s="159" t="s">
        <v>8615</v>
      </c>
      <c r="C1697" s="78" t="s">
        <v>59</v>
      </c>
      <c r="D1697" s="77" t="s">
        <v>1526</v>
      </c>
      <c r="E1697" s="77" t="s">
        <v>8614</v>
      </c>
      <c r="F1697" s="77" t="s">
        <v>9792</v>
      </c>
      <c r="G1697" s="77" t="s">
        <v>12422</v>
      </c>
      <c r="H1697" s="77" t="s">
        <v>44</v>
      </c>
      <c r="I1697" s="77" t="s">
        <v>17</v>
      </c>
      <c r="J1697" s="77" t="s">
        <v>19</v>
      </c>
      <c r="K1697" s="78" t="s">
        <v>18</v>
      </c>
      <c r="L1697" s="77" t="s">
        <v>98</v>
      </c>
      <c r="M1697" s="74" t="s">
        <v>12473</v>
      </c>
      <c r="N1697" s="74" t="s">
        <v>10986</v>
      </c>
      <c r="O1697" s="159"/>
      <c r="P1697" s="77" t="s">
        <v>8616</v>
      </c>
      <c r="Q1697" s="77" t="s">
        <v>30</v>
      </c>
      <c r="R1697" s="77" t="s">
        <v>8614</v>
      </c>
      <c r="S1697" s="77"/>
      <c r="T1697" s="77"/>
      <c r="U1697" s="77" t="s">
        <v>11612</v>
      </c>
      <c r="V1697" s="74" t="s">
        <v>97</v>
      </c>
      <c r="W1697" s="100"/>
      <c r="X1697" s="99"/>
      <c r="Y1697" s="99"/>
      <c r="Z1697" s="100"/>
      <c r="AA1697" s="99" t="s">
        <v>8620</v>
      </c>
      <c r="AB1697" s="99"/>
      <c r="AC1697" s="100" t="s">
        <v>8618</v>
      </c>
      <c r="AD1697" s="100" t="s">
        <v>8619</v>
      </c>
      <c r="AE1697" s="83"/>
      <c r="AF1697" s="54"/>
      <c r="AG1697" s="78" t="s">
        <v>10997</v>
      </c>
      <c r="AH1697" s="77" t="s">
        <v>20</v>
      </c>
      <c r="AI1697" s="77" t="s">
        <v>305</v>
      </c>
      <c r="AJ1697" s="77" t="s">
        <v>920</v>
      </c>
      <c r="AK1697" s="77" t="s">
        <v>921</v>
      </c>
      <c r="AL1697" s="77" t="s">
        <v>922</v>
      </c>
      <c r="AM1697" s="77" t="s">
        <v>25</v>
      </c>
      <c r="AN1697" s="77" t="s">
        <v>309</v>
      </c>
      <c r="AO1697" s="77" t="s">
        <v>923</v>
      </c>
      <c r="AP1697" s="77" t="s">
        <v>924</v>
      </c>
      <c r="AQ1697" s="77"/>
      <c r="AR1697" s="79">
        <f>COUNTIF('Jalon + top _horaire passage'!A:A,A1697)+IF(W1697&lt;&gt;"",COUNTIF('Jalon + top _horaire passage'!A:A,W1697),0)+IF(X1697&lt;&gt;"",COUNTIF('Jalon + top _horaire passage'!A:A,X1697),0)+IF(Y1697&lt;&gt;"",COUNTIF('Jalon + top _horaire passage'!A:A,Y1697),0)+IF(AA1697&lt;&gt;"",COUNTIF('Jalon + top _horaire passage'!A:A,AA1697),0)+IF(AB1697&lt;&gt;"",COUNTIF('Jalon + top _horaire passage'!A:A,AB1697),0)+IF(AD1697&lt;&gt;"",COUNTIF('Jalon + top _horaire passage'!A:A,AD1697),0)</f>
        <v>0</v>
      </c>
    </row>
    <row r="1698" spans="1:44" x14ac:dyDescent="0.3">
      <c r="A1698" s="77" t="s">
        <v>8621</v>
      </c>
      <c r="B1698" s="159" t="s">
        <v>8622</v>
      </c>
      <c r="C1698" s="78" t="s">
        <v>59</v>
      </c>
      <c r="D1698" s="77" t="s">
        <v>1526</v>
      </c>
      <c r="E1698" s="77" t="s">
        <v>8621</v>
      </c>
      <c r="F1698" s="77" t="s">
        <v>9801</v>
      </c>
      <c r="G1698" s="77" t="s">
        <v>8280</v>
      </c>
      <c r="H1698" s="77" t="s">
        <v>44</v>
      </c>
      <c r="I1698" s="77" t="s">
        <v>17</v>
      </c>
      <c r="J1698" s="77" t="s">
        <v>237</v>
      </c>
      <c r="K1698" s="78" t="s">
        <v>18</v>
      </c>
      <c r="L1698" s="77" t="s">
        <v>98</v>
      </c>
      <c r="M1698" s="74" t="s">
        <v>12473</v>
      </c>
      <c r="N1698" s="74" t="s">
        <v>10986</v>
      </c>
      <c r="O1698" s="159"/>
      <c r="P1698" s="77" t="s">
        <v>8623</v>
      </c>
      <c r="Q1698" s="77" t="s">
        <v>30</v>
      </c>
      <c r="R1698" s="77" t="s">
        <v>8621</v>
      </c>
      <c r="S1698" s="77"/>
      <c r="T1698" s="77"/>
      <c r="U1698" s="77" t="s">
        <v>11613</v>
      </c>
      <c r="V1698" s="74" t="s">
        <v>97</v>
      </c>
      <c r="W1698" s="100"/>
      <c r="X1698" s="99"/>
      <c r="Y1698" s="99"/>
      <c r="Z1698" s="100"/>
      <c r="AA1698" s="99" t="s">
        <v>8626</v>
      </c>
      <c r="AB1698" s="99"/>
      <c r="AC1698" s="100" t="s">
        <v>8624</v>
      </c>
      <c r="AD1698" s="100" t="s">
        <v>8625</v>
      </c>
      <c r="AE1698" s="83"/>
      <c r="AF1698" s="54"/>
      <c r="AG1698" s="78" t="s">
        <v>10997</v>
      </c>
      <c r="AH1698" s="77" t="s">
        <v>20</v>
      </c>
      <c r="AI1698" s="77" t="s">
        <v>305</v>
      </c>
      <c r="AJ1698" s="77" t="s">
        <v>920</v>
      </c>
      <c r="AK1698" s="77" t="s">
        <v>921</v>
      </c>
      <c r="AL1698" s="77" t="s">
        <v>922</v>
      </c>
      <c r="AM1698" s="77" t="s">
        <v>25</v>
      </c>
      <c r="AN1698" s="77" t="s">
        <v>309</v>
      </c>
      <c r="AO1698" s="77" t="s">
        <v>923</v>
      </c>
      <c r="AP1698" s="77" t="s">
        <v>924</v>
      </c>
      <c r="AQ1698" s="77"/>
      <c r="AR1698" s="79">
        <f>COUNTIF('Jalon + top _horaire passage'!A:A,A1698)+IF(W1698&lt;&gt;"",COUNTIF('Jalon + top _horaire passage'!A:A,W1698),0)+IF(X1698&lt;&gt;"",COUNTIF('Jalon + top _horaire passage'!A:A,X1698),0)+IF(Y1698&lt;&gt;"",COUNTIF('Jalon + top _horaire passage'!A:A,Y1698),0)+IF(AA1698&lt;&gt;"",COUNTIF('Jalon + top _horaire passage'!A:A,AA1698),0)+IF(AB1698&lt;&gt;"",COUNTIF('Jalon + top _horaire passage'!A:A,AB1698),0)+IF(AD1698&lt;&gt;"",COUNTIF('Jalon + top _horaire passage'!A:A,AD1698),0)</f>
        <v>0</v>
      </c>
    </row>
    <row r="1699" spans="1:44" x14ac:dyDescent="0.3">
      <c r="A1699" s="77" t="s">
        <v>8627</v>
      </c>
      <c r="B1699" s="159" t="s">
        <v>8628</v>
      </c>
      <c r="C1699" s="78" t="s">
        <v>59</v>
      </c>
      <c r="D1699" s="77" t="s">
        <v>42</v>
      </c>
      <c r="E1699" s="77" t="s">
        <v>8627</v>
      </c>
      <c r="F1699" s="77" t="s">
        <v>9801</v>
      </c>
      <c r="G1699" s="77" t="s">
        <v>8280</v>
      </c>
      <c r="H1699" s="77" t="s">
        <v>44</v>
      </c>
      <c r="I1699" s="77" t="s">
        <v>17</v>
      </c>
      <c r="J1699" s="77" t="s">
        <v>237</v>
      </c>
      <c r="K1699" s="78" t="s">
        <v>34</v>
      </c>
      <c r="L1699" s="77" t="s">
        <v>98</v>
      </c>
      <c r="M1699" s="74" t="s">
        <v>12473</v>
      </c>
      <c r="N1699" s="74" t="s">
        <v>13</v>
      </c>
      <c r="O1699" s="159"/>
      <c r="P1699" s="77" t="s">
        <v>8629</v>
      </c>
      <c r="Q1699" s="77" t="s">
        <v>30</v>
      </c>
      <c r="R1699" s="77" t="s">
        <v>8627</v>
      </c>
      <c r="S1699" s="77"/>
      <c r="T1699" s="77"/>
      <c r="U1699" s="77" t="s">
        <v>11614</v>
      </c>
      <c r="V1699" s="74" t="s">
        <v>97</v>
      </c>
      <c r="W1699" s="100"/>
      <c r="X1699" s="99"/>
      <c r="Y1699" s="99"/>
      <c r="Z1699" s="100"/>
      <c r="AA1699" s="99" t="s">
        <v>8632</v>
      </c>
      <c r="AB1699" s="99"/>
      <c r="AC1699" s="100" t="s">
        <v>8630</v>
      </c>
      <c r="AD1699" s="100" t="s">
        <v>8631</v>
      </c>
      <c r="AE1699" s="83"/>
      <c r="AF1699" s="54"/>
      <c r="AG1699" s="78" t="s">
        <v>10997</v>
      </c>
      <c r="AH1699" s="77" t="s">
        <v>20</v>
      </c>
      <c r="AI1699" s="77" t="s">
        <v>305</v>
      </c>
      <c r="AJ1699" s="77" t="s">
        <v>920</v>
      </c>
      <c r="AK1699" s="77" t="s">
        <v>921</v>
      </c>
      <c r="AL1699" s="77" t="s">
        <v>922</v>
      </c>
      <c r="AM1699" s="77" t="s">
        <v>25</v>
      </c>
      <c r="AN1699" s="77" t="s">
        <v>309</v>
      </c>
      <c r="AO1699" s="77" t="s">
        <v>923</v>
      </c>
      <c r="AP1699" s="77" t="s">
        <v>924</v>
      </c>
      <c r="AQ1699" s="77"/>
      <c r="AR1699" s="79">
        <f>COUNTIF('Jalon + top _horaire passage'!A:A,A1699)+IF(W1699&lt;&gt;"",COUNTIF('Jalon + top _horaire passage'!A:A,W1699),0)+IF(X1699&lt;&gt;"",COUNTIF('Jalon + top _horaire passage'!A:A,X1699),0)+IF(Y1699&lt;&gt;"",COUNTIF('Jalon + top _horaire passage'!A:A,Y1699),0)+IF(AA1699&lt;&gt;"",COUNTIF('Jalon + top _horaire passage'!A:A,AA1699),0)+IF(AB1699&lt;&gt;"",COUNTIF('Jalon + top _horaire passage'!A:A,AB1699),0)+IF(AD1699&lt;&gt;"",COUNTIF('Jalon + top _horaire passage'!A:A,AD1699),0)</f>
        <v>0</v>
      </c>
    </row>
    <row r="1700" spans="1:44" x14ac:dyDescent="0.3">
      <c r="A1700" s="77" t="s">
        <v>8633</v>
      </c>
      <c r="B1700" s="159" t="s">
        <v>12</v>
      </c>
      <c r="C1700" s="78" t="s">
        <v>59</v>
      </c>
      <c r="D1700" s="77" t="s">
        <v>1526</v>
      </c>
      <c r="E1700" s="77" t="s">
        <v>8633</v>
      </c>
      <c r="F1700" s="77" t="s">
        <v>9801</v>
      </c>
      <c r="G1700" s="77" t="s">
        <v>8280</v>
      </c>
      <c r="H1700" s="77" t="s">
        <v>44</v>
      </c>
      <c r="I1700" s="77" t="s">
        <v>17</v>
      </c>
      <c r="J1700" s="77" t="s">
        <v>237</v>
      </c>
      <c r="K1700" s="78" t="s">
        <v>18</v>
      </c>
      <c r="L1700" s="77" t="s">
        <v>98</v>
      </c>
      <c r="M1700" s="74" t="s">
        <v>12473</v>
      </c>
      <c r="N1700" s="74" t="s">
        <v>10986</v>
      </c>
      <c r="O1700" s="159"/>
      <c r="P1700" s="77" t="s">
        <v>8634</v>
      </c>
      <c r="Q1700" s="77" t="s">
        <v>30</v>
      </c>
      <c r="R1700" s="77" t="s">
        <v>8633</v>
      </c>
      <c r="S1700" s="77"/>
      <c r="T1700" s="77"/>
      <c r="U1700" s="77" t="s">
        <v>11615</v>
      </c>
      <c r="V1700" s="74" t="s">
        <v>97</v>
      </c>
      <c r="W1700" s="100"/>
      <c r="X1700" s="99"/>
      <c r="Y1700" s="99"/>
      <c r="Z1700" s="100"/>
      <c r="AA1700" s="99" t="s">
        <v>8637</v>
      </c>
      <c r="AB1700" s="99"/>
      <c r="AC1700" s="100" t="s">
        <v>8635</v>
      </c>
      <c r="AD1700" s="100" t="s">
        <v>8636</v>
      </c>
      <c r="AE1700" s="83"/>
      <c r="AF1700" s="54"/>
      <c r="AG1700" s="78" t="s">
        <v>10997</v>
      </c>
      <c r="AH1700" s="77" t="s">
        <v>20</v>
      </c>
      <c r="AI1700" s="77" t="s">
        <v>305</v>
      </c>
      <c r="AJ1700" s="77" t="s">
        <v>920</v>
      </c>
      <c r="AK1700" s="77" t="s">
        <v>921</v>
      </c>
      <c r="AL1700" s="77" t="s">
        <v>922</v>
      </c>
      <c r="AM1700" s="77" t="s">
        <v>25</v>
      </c>
      <c r="AN1700" s="77" t="s">
        <v>309</v>
      </c>
      <c r="AO1700" s="77" t="s">
        <v>923</v>
      </c>
      <c r="AP1700" s="77" t="s">
        <v>924</v>
      </c>
      <c r="AQ1700" s="77"/>
      <c r="AR1700" s="79">
        <f>COUNTIF('Jalon + top _horaire passage'!A:A,A1700)+IF(W1700&lt;&gt;"",COUNTIF('Jalon + top _horaire passage'!A:A,W1700),0)+IF(X1700&lt;&gt;"",COUNTIF('Jalon + top _horaire passage'!A:A,X1700),0)+IF(Y1700&lt;&gt;"",COUNTIF('Jalon + top _horaire passage'!A:A,Y1700),0)+IF(AA1700&lt;&gt;"",COUNTIF('Jalon + top _horaire passage'!A:A,AA1700),0)+IF(AB1700&lt;&gt;"",COUNTIF('Jalon + top _horaire passage'!A:A,AB1700),0)+IF(AD1700&lt;&gt;"",COUNTIF('Jalon + top _horaire passage'!A:A,AD1700),0)</f>
        <v>0</v>
      </c>
    </row>
    <row r="1701" spans="1:44" x14ac:dyDescent="0.3">
      <c r="A1701" s="77" t="s">
        <v>8638</v>
      </c>
      <c r="B1701" s="159" t="s">
        <v>8639</v>
      </c>
      <c r="C1701" s="78" t="s">
        <v>59</v>
      </c>
      <c r="D1701" s="77" t="s">
        <v>42</v>
      </c>
      <c r="E1701" s="77" t="s">
        <v>8638</v>
      </c>
      <c r="F1701" s="77" t="s">
        <v>9801</v>
      </c>
      <c r="G1701" s="77" t="s">
        <v>8280</v>
      </c>
      <c r="H1701" s="77" t="s">
        <v>44</v>
      </c>
      <c r="I1701" s="77" t="s">
        <v>17</v>
      </c>
      <c r="J1701" s="77" t="s">
        <v>19</v>
      </c>
      <c r="K1701" s="78" t="s">
        <v>34</v>
      </c>
      <c r="L1701" s="77" t="s">
        <v>98</v>
      </c>
      <c r="M1701" s="74" t="s">
        <v>12473</v>
      </c>
      <c r="N1701" s="74" t="s">
        <v>13</v>
      </c>
      <c r="O1701" s="159"/>
      <c r="P1701" s="77" t="s">
        <v>8640</v>
      </c>
      <c r="Q1701" s="77" t="s">
        <v>30</v>
      </c>
      <c r="R1701" s="77" t="s">
        <v>8638</v>
      </c>
      <c r="S1701" s="77"/>
      <c r="T1701" s="77"/>
      <c r="U1701" s="77" t="s">
        <v>11616</v>
      </c>
      <c r="V1701" s="74" t="s">
        <v>97</v>
      </c>
      <c r="W1701" s="100"/>
      <c r="X1701" s="99"/>
      <c r="Y1701" s="99"/>
      <c r="Z1701" s="100"/>
      <c r="AA1701" s="99" t="s">
        <v>8643</v>
      </c>
      <c r="AB1701" s="99"/>
      <c r="AC1701" s="100" t="s">
        <v>8641</v>
      </c>
      <c r="AD1701" s="100" t="s">
        <v>8642</v>
      </c>
      <c r="AE1701" s="83"/>
      <c r="AF1701" s="54"/>
      <c r="AG1701" s="78" t="s">
        <v>10997</v>
      </c>
      <c r="AH1701" s="77" t="s">
        <v>20</v>
      </c>
      <c r="AI1701" s="77" t="s">
        <v>305</v>
      </c>
      <c r="AJ1701" s="77" t="s">
        <v>920</v>
      </c>
      <c r="AK1701" s="77" t="s">
        <v>921</v>
      </c>
      <c r="AL1701" s="77" t="s">
        <v>922</v>
      </c>
      <c r="AM1701" s="77" t="s">
        <v>25</v>
      </c>
      <c r="AN1701" s="77" t="s">
        <v>309</v>
      </c>
      <c r="AO1701" s="77" t="s">
        <v>923</v>
      </c>
      <c r="AP1701" s="77" t="s">
        <v>924</v>
      </c>
      <c r="AQ1701" s="77"/>
      <c r="AR1701" s="79">
        <f>COUNTIF('Jalon + top _horaire passage'!A:A,A1701)+IF(W1701&lt;&gt;"",COUNTIF('Jalon + top _horaire passage'!A:A,W1701),0)+IF(X1701&lt;&gt;"",COUNTIF('Jalon + top _horaire passage'!A:A,X1701),0)+IF(Y1701&lt;&gt;"",COUNTIF('Jalon + top _horaire passage'!A:A,Y1701),0)+IF(AA1701&lt;&gt;"",COUNTIF('Jalon + top _horaire passage'!A:A,AA1701),0)+IF(AB1701&lt;&gt;"",COUNTIF('Jalon + top _horaire passage'!A:A,AB1701),0)+IF(AD1701&lt;&gt;"",COUNTIF('Jalon + top _horaire passage'!A:A,AD1701),0)</f>
        <v>0</v>
      </c>
    </row>
    <row r="1702" spans="1:44" x14ac:dyDescent="0.3">
      <c r="A1702" s="77" t="s">
        <v>8644</v>
      </c>
      <c r="B1702" s="159" t="s">
        <v>8645</v>
      </c>
      <c r="C1702" s="78" t="s">
        <v>59</v>
      </c>
      <c r="D1702" s="77" t="s">
        <v>42</v>
      </c>
      <c r="E1702" s="77" t="s">
        <v>8644</v>
      </c>
      <c r="F1702" s="77" t="s">
        <v>9801</v>
      </c>
      <c r="G1702" s="77" t="s">
        <v>8280</v>
      </c>
      <c r="H1702" s="77" t="s">
        <v>44</v>
      </c>
      <c r="I1702" s="77" t="s">
        <v>17</v>
      </c>
      <c r="J1702" s="77" t="s">
        <v>19</v>
      </c>
      <c r="K1702" s="78" t="s">
        <v>34</v>
      </c>
      <c r="L1702" s="77" t="s">
        <v>98</v>
      </c>
      <c r="M1702" s="74" t="s">
        <v>12473</v>
      </c>
      <c r="N1702" s="74" t="s">
        <v>13</v>
      </c>
      <c r="O1702" s="159"/>
      <c r="P1702" s="77" t="s">
        <v>8646</v>
      </c>
      <c r="Q1702" s="77" t="s">
        <v>30</v>
      </c>
      <c r="R1702" s="77" t="s">
        <v>8644</v>
      </c>
      <c r="S1702" s="77"/>
      <c r="T1702" s="77"/>
      <c r="U1702" s="77" t="s">
        <v>11617</v>
      </c>
      <c r="V1702" s="74" t="s">
        <v>97</v>
      </c>
      <c r="W1702" s="100"/>
      <c r="X1702" s="99"/>
      <c r="Y1702" s="99"/>
      <c r="Z1702" s="100"/>
      <c r="AA1702" s="99" t="s">
        <v>8649</v>
      </c>
      <c r="AB1702" s="99"/>
      <c r="AC1702" s="100" t="s">
        <v>8647</v>
      </c>
      <c r="AD1702" s="100" t="s">
        <v>8648</v>
      </c>
      <c r="AE1702" s="83"/>
      <c r="AF1702" s="54"/>
      <c r="AG1702" s="78" t="s">
        <v>10997</v>
      </c>
      <c r="AH1702" s="77" t="s">
        <v>20</v>
      </c>
      <c r="AI1702" s="77" t="s">
        <v>305</v>
      </c>
      <c r="AJ1702" s="77" t="s">
        <v>920</v>
      </c>
      <c r="AK1702" s="77" t="s">
        <v>921</v>
      </c>
      <c r="AL1702" s="77" t="s">
        <v>922</v>
      </c>
      <c r="AM1702" s="77" t="s">
        <v>25</v>
      </c>
      <c r="AN1702" s="77" t="s">
        <v>309</v>
      </c>
      <c r="AO1702" s="77" t="s">
        <v>923</v>
      </c>
      <c r="AP1702" s="77" t="s">
        <v>924</v>
      </c>
      <c r="AQ1702" s="77"/>
      <c r="AR1702" s="79">
        <f>COUNTIF('Jalon + top _horaire passage'!A:A,A1702)+IF(W1702&lt;&gt;"",COUNTIF('Jalon + top _horaire passage'!A:A,W1702),0)+IF(X1702&lt;&gt;"",COUNTIF('Jalon + top _horaire passage'!A:A,X1702),0)+IF(Y1702&lt;&gt;"",COUNTIF('Jalon + top _horaire passage'!A:A,Y1702),0)+IF(AA1702&lt;&gt;"",COUNTIF('Jalon + top _horaire passage'!A:A,AA1702),0)+IF(AB1702&lt;&gt;"",COUNTIF('Jalon + top _horaire passage'!A:A,AB1702),0)+IF(AD1702&lt;&gt;"",COUNTIF('Jalon + top _horaire passage'!A:A,AD1702),0)</f>
        <v>0</v>
      </c>
    </row>
    <row r="1703" spans="1:44" x14ac:dyDescent="0.3">
      <c r="A1703" s="77" t="s">
        <v>8650</v>
      </c>
      <c r="B1703" s="159" t="s">
        <v>8651</v>
      </c>
      <c r="C1703" s="78" t="s">
        <v>59</v>
      </c>
      <c r="D1703" s="77" t="s">
        <v>42</v>
      </c>
      <c r="E1703" s="77" t="s">
        <v>8650</v>
      </c>
      <c r="F1703" s="77" t="s">
        <v>9801</v>
      </c>
      <c r="G1703" s="77" t="s">
        <v>8280</v>
      </c>
      <c r="H1703" s="77" t="s">
        <v>44</v>
      </c>
      <c r="I1703" s="77" t="s">
        <v>17</v>
      </c>
      <c r="J1703" s="77" t="s">
        <v>19</v>
      </c>
      <c r="K1703" s="78" t="s">
        <v>34</v>
      </c>
      <c r="L1703" s="77" t="s">
        <v>15</v>
      </c>
      <c r="M1703" s="74" t="s">
        <v>12473</v>
      </c>
      <c r="N1703" s="74" t="s">
        <v>13</v>
      </c>
      <c r="O1703" s="159"/>
      <c r="P1703" s="77" t="s">
        <v>8652</v>
      </c>
      <c r="Q1703" s="77" t="s">
        <v>10891</v>
      </c>
      <c r="R1703" s="77" t="s">
        <v>8650</v>
      </c>
      <c r="S1703" s="77"/>
      <c r="T1703" s="77"/>
      <c r="U1703" s="77" t="s">
        <v>8653</v>
      </c>
      <c r="V1703" s="74" t="s">
        <v>97</v>
      </c>
      <c r="W1703" s="100"/>
      <c r="X1703" s="99"/>
      <c r="Y1703" s="99"/>
      <c r="Z1703" s="100"/>
      <c r="AA1703" s="99" t="s">
        <v>8655</v>
      </c>
      <c r="AB1703" s="99"/>
      <c r="AC1703" s="100" t="s">
        <v>8653</v>
      </c>
      <c r="AD1703" s="100" t="s">
        <v>8654</v>
      </c>
      <c r="AE1703" s="83"/>
      <c r="AF1703" s="54"/>
      <c r="AG1703" s="78" t="s">
        <v>10999</v>
      </c>
      <c r="AH1703" s="77" t="s">
        <v>20</v>
      </c>
      <c r="AI1703" s="77" t="s">
        <v>305</v>
      </c>
      <c r="AJ1703" s="77" t="s">
        <v>920</v>
      </c>
      <c r="AK1703" s="77" t="s">
        <v>921</v>
      </c>
      <c r="AL1703" s="77" t="s">
        <v>922</v>
      </c>
      <c r="AM1703" s="77" t="s">
        <v>25</v>
      </c>
      <c r="AN1703" s="77" t="s">
        <v>309</v>
      </c>
      <c r="AO1703" s="77" t="s">
        <v>923</v>
      </c>
      <c r="AP1703" s="77" t="s">
        <v>924</v>
      </c>
      <c r="AQ1703" s="77"/>
      <c r="AR1703" s="79">
        <f>COUNTIF('Jalon + top _horaire passage'!A:A,A1703)+IF(W1703&lt;&gt;"",COUNTIF('Jalon + top _horaire passage'!A:A,W1703),0)+IF(X1703&lt;&gt;"",COUNTIF('Jalon + top _horaire passage'!A:A,X1703),0)+IF(Y1703&lt;&gt;"",COUNTIF('Jalon + top _horaire passage'!A:A,Y1703),0)+IF(AA1703&lt;&gt;"",COUNTIF('Jalon + top _horaire passage'!A:A,AA1703),0)+IF(AB1703&lt;&gt;"",COUNTIF('Jalon + top _horaire passage'!A:A,AB1703),0)+IF(AD1703&lt;&gt;"",COUNTIF('Jalon + top _horaire passage'!A:A,AD1703),0)</f>
        <v>0</v>
      </c>
    </row>
    <row r="1704" spans="1:44" x14ac:dyDescent="0.3">
      <c r="A1704" s="77" t="s">
        <v>8656</v>
      </c>
      <c r="B1704" s="159" t="s">
        <v>12</v>
      </c>
      <c r="C1704" s="78" t="s">
        <v>59</v>
      </c>
      <c r="D1704" s="77" t="s">
        <v>1526</v>
      </c>
      <c r="E1704" s="77" t="s">
        <v>8656</v>
      </c>
      <c r="F1704" s="77" t="s">
        <v>9801</v>
      </c>
      <c r="G1704" s="77" t="s">
        <v>8280</v>
      </c>
      <c r="H1704" s="77" t="s">
        <v>44</v>
      </c>
      <c r="I1704" s="77" t="s">
        <v>17</v>
      </c>
      <c r="J1704" s="77" t="s">
        <v>19</v>
      </c>
      <c r="K1704" s="78" t="s">
        <v>18</v>
      </c>
      <c r="L1704" s="77" t="s">
        <v>15</v>
      </c>
      <c r="M1704" s="74" t="s">
        <v>12473</v>
      </c>
      <c r="N1704" s="74" t="s">
        <v>10986</v>
      </c>
      <c r="O1704" s="159"/>
      <c r="P1704" s="77" t="s">
        <v>8657</v>
      </c>
      <c r="Q1704" s="77" t="s">
        <v>11044</v>
      </c>
      <c r="R1704" s="77" t="s">
        <v>8656</v>
      </c>
      <c r="S1704" s="77"/>
      <c r="T1704" s="77"/>
      <c r="U1704" s="77" t="s">
        <v>11075</v>
      </c>
      <c r="V1704" s="74" t="s">
        <v>216</v>
      </c>
      <c r="W1704" s="100"/>
      <c r="X1704" s="99"/>
      <c r="Y1704" s="99"/>
      <c r="Z1704" s="100"/>
      <c r="AA1704" s="99" t="s">
        <v>8660</v>
      </c>
      <c r="AB1704" s="99"/>
      <c r="AC1704" s="100" t="s">
        <v>8658</v>
      </c>
      <c r="AD1704" s="100" t="s">
        <v>8659</v>
      </c>
      <c r="AE1704" s="83"/>
      <c r="AF1704" s="54"/>
      <c r="AG1704" s="78" t="s">
        <v>12307</v>
      </c>
      <c r="AH1704" s="77" t="s">
        <v>20</v>
      </c>
      <c r="AI1704" s="77" t="s">
        <v>305</v>
      </c>
      <c r="AJ1704" s="77" t="s">
        <v>920</v>
      </c>
      <c r="AK1704" s="77" t="s">
        <v>921</v>
      </c>
      <c r="AL1704" s="77" t="s">
        <v>922</v>
      </c>
      <c r="AM1704" s="77" t="s">
        <v>25</v>
      </c>
      <c r="AN1704" s="77" t="s">
        <v>309</v>
      </c>
      <c r="AO1704" s="77" t="s">
        <v>923</v>
      </c>
      <c r="AP1704" s="77" t="s">
        <v>924</v>
      </c>
      <c r="AQ1704" s="77"/>
      <c r="AR1704" s="79">
        <f>COUNTIF('Jalon + top _horaire passage'!A:A,A1704)+IF(W1704&lt;&gt;"",COUNTIF('Jalon + top _horaire passage'!A:A,W1704),0)+IF(X1704&lt;&gt;"",COUNTIF('Jalon + top _horaire passage'!A:A,X1704),0)+IF(Y1704&lt;&gt;"",COUNTIF('Jalon + top _horaire passage'!A:A,Y1704),0)+IF(AA1704&lt;&gt;"",COUNTIF('Jalon + top _horaire passage'!A:A,AA1704),0)+IF(AB1704&lt;&gt;"",COUNTIF('Jalon + top _horaire passage'!A:A,AB1704),0)+IF(AD1704&lt;&gt;"",COUNTIF('Jalon + top _horaire passage'!A:A,AD1704),0)</f>
        <v>0</v>
      </c>
    </row>
    <row r="1705" spans="1:44" x14ac:dyDescent="0.3">
      <c r="A1705" s="77" t="s">
        <v>8661</v>
      </c>
      <c r="B1705" s="159" t="s">
        <v>8662</v>
      </c>
      <c r="C1705" s="78" t="s">
        <v>59</v>
      </c>
      <c r="D1705" s="77" t="s">
        <v>42</v>
      </c>
      <c r="E1705" s="77" t="s">
        <v>8661</v>
      </c>
      <c r="F1705" s="77" t="s">
        <v>9792</v>
      </c>
      <c r="G1705" s="77" t="s">
        <v>12422</v>
      </c>
      <c r="H1705" s="77" t="s">
        <v>44</v>
      </c>
      <c r="I1705" s="77" t="s">
        <v>17</v>
      </c>
      <c r="J1705" s="77" t="s">
        <v>237</v>
      </c>
      <c r="K1705" s="78" t="s">
        <v>34</v>
      </c>
      <c r="L1705" s="77" t="s">
        <v>98</v>
      </c>
      <c r="M1705" s="74" t="s">
        <v>12473</v>
      </c>
      <c r="N1705" s="74" t="s">
        <v>13</v>
      </c>
      <c r="O1705" s="159"/>
      <c r="P1705" s="77" t="s">
        <v>8663</v>
      </c>
      <c r="Q1705" s="77" t="s">
        <v>11836</v>
      </c>
      <c r="R1705" s="77" t="s">
        <v>8661</v>
      </c>
      <c r="S1705" s="77"/>
      <c r="T1705" s="77"/>
      <c r="U1705" s="77" t="s">
        <v>11836</v>
      </c>
      <c r="V1705" s="74" t="s">
        <v>97</v>
      </c>
      <c r="W1705" s="100"/>
      <c r="X1705" s="99"/>
      <c r="Y1705" s="99"/>
      <c r="Z1705" s="100"/>
      <c r="AA1705" s="99" t="s">
        <v>8666</v>
      </c>
      <c r="AB1705" s="99"/>
      <c r="AC1705" s="100" t="s">
        <v>8664</v>
      </c>
      <c r="AD1705" s="100" t="s">
        <v>8665</v>
      </c>
      <c r="AE1705" s="83"/>
      <c r="AF1705" s="54"/>
      <c r="AG1705" s="78" t="s">
        <v>10997</v>
      </c>
      <c r="AH1705" s="77" t="s">
        <v>20</v>
      </c>
      <c r="AI1705" s="77" t="s">
        <v>305</v>
      </c>
      <c r="AJ1705" s="77" t="s">
        <v>920</v>
      </c>
      <c r="AK1705" s="77" t="s">
        <v>921</v>
      </c>
      <c r="AL1705" s="77" t="s">
        <v>922</v>
      </c>
      <c r="AM1705" s="77" t="s">
        <v>25</v>
      </c>
      <c r="AN1705" s="77" t="s">
        <v>309</v>
      </c>
      <c r="AO1705" s="77" t="s">
        <v>923</v>
      </c>
      <c r="AP1705" s="77" t="s">
        <v>924</v>
      </c>
      <c r="AQ1705" s="77"/>
      <c r="AR1705" s="79">
        <f>COUNTIF('Jalon + top _horaire passage'!A:A,A1705)+IF(W1705&lt;&gt;"",COUNTIF('Jalon + top _horaire passage'!A:A,W1705),0)+IF(X1705&lt;&gt;"",COUNTIF('Jalon + top _horaire passage'!A:A,X1705),0)+IF(Y1705&lt;&gt;"",COUNTIF('Jalon + top _horaire passage'!A:A,Y1705),0)+IF(AA1705&lt;&gt;"",COUNTIF('Jalon + top _horaire passage'!A:A,AA1705),0)+IF(AB1705&lt;&gt;"",COUNTIF('Jalon + top _horaire passage'!A:A,AB1705),0)+IF(AD1705&lt;&gt;"",COUNTIF('Jalon + top _horaire passage'!A:A,AD1705),0)</f>
        <v>0</v>
      </c>
    </row>
    <row r="1706" spans="1:44" x14ac:dyDescent="0.3">
      <c r="A1706" s="77" t="s">
        <v>8667</v>
      </c>
      <c r="B1706" s="159" t="s">
        <v>8668</v>
      </c>
      <c r="C1706" s="78" t="s">
        <v>59</v>
      </c>
      <c r="D1706" s="77" t="s">
        <v>1526</v>
      </c>
      <c r="E1706" s="77" t="s">
        <v>8667</v>
      </c>
      <c r="F1706" s="77" t="s">
        <v>9792</v>
      </c>
      <c r="G1706" s="77" t="s">
        <v>12422</v>
      </c>
      <c r="H1706" s="77" t="s">
        <v>44</v>
      </c>
      <c r="I1706" s="77" t="s">
        <v>17</v>
      </c>
      <c r="J1706" s="77" t="s">
        <v>19</v>
      </c>
      <c r="K1706" s="78" t="s">
        <v>18</v>
      </c>
      <c r="L1706" s="77" t="s">
        <v>98</v>
      </c>
      <c r="M1706" s="74" t="s">
        <v>12473</v>
      </c>
      <c r="N1706" s="74" t="s">
        <v>10986</v>
      </c>
      <c r="O1706" s="159" t="s">
        <v>12470</v>
      </c>
      <c r="P1706" s="77" t="s">
        <v>8669</v>
      </c>
      <c r="Q1706" s="77" t="s">
        <v>11836</v>
      </c>
      <c r="R1706" s="77" t="s">
        <v>8667</v>
      </c>
      <c r="S1706" s="77"/>
      <c r="T1706" s="77"/>
      <c r="U1706" s="77" t="s">
        <v>11836</v>
      </c>
      <c r="V1706" s="74" t="s">
        <v>97</v>
      </c>
      <c r="W1706" s="100"/>
      <c r="X1706" s="99"/>
      <c r="Y1706" s="99"/>
      <c r="Z1706" s="100"/>
      <c r="AA1706" s="99" t="s">
        <v>8673</v>
      </c>
      <c r="AB1706" s="99"/>
      <c r="AC1706" s="100" t="s">
        <v>8671</v>
      </c>
      <c r="AD1706" s="100" t="s">
        <v>8672</v>
      </c>
      <c r="AE1706" s="83"/>
      <c r="AF1706" s="54"/>
      <c r="AG1706" s="78" t="s">
        <v>10997</v>
      </c>
      <c r="AH1706" s="77" t="s">
        <v>20</v>
      </c>
      <c r="AI1706" s="77" t="s">
        <v>305</v>
      </c>
      <c r="AJ1706" s="77" t="s">
        <v>920</v>
      </c>
      <c r="AK1706" s="77" t="s">
        <v>921</v>
      </c>
      <c r="AL1706" s="77" t="s">
        <v>922</v>
      </c>
      <c r="AM1706" s="77" t="s">
        <v>25</v>
      </c>
      <c r="AN1706" s="77" t="s">
        <v>309</v>
      </c>
      <c r="AO1706" s="77" t="s">
        <v>923</v>
      </c>
      <c r="AP1706" s="77" t="s">
        <v>924</v>
      </c>
      <c r="AQ1706" s="77"/>
      <c r="AR1706" s="79">
        <f>COUNTIF('Jalon + top _horaire passage'!A:A,A1706)+IF(W1706&lt;&gt;"",COUNTIF('Jalon + top _horaire passage'!A:A,W1706),0)+IF(X1706&lt;&gt;"",COUNTIF('Jalon + top _horaire passage'!A:A,X1706),0)+IF(Y1706&lt;&gt;"",COUNTIF('Jalon + top _horaire passage'!A:A,Y1706),0)+IF(AA1706&lt;&gt;"",COUNTIF('Jalon + top _horaire passage'!A:A,AA1706),0)+IF(AB1706&lt;&gt;"",COUNTIF('Jalon + top _horaire passage'!A:A,AB1706),0)+IF(AD1706&lt;&gt;"",COUNTIF('Jalon + top _horaire passage'!A:A,AD1706),0)</f>
        <v>0</v>
      </c>
    </row>
    <row r="1707" spans="1:44" x14ac:dyDescent="0.3">
      <c r="A1707" s="77" t="s">
        <v>8674</v>
      </c>
      <c r="B1707" s="159" t="s">
        <v>8675</v>
      </c>
      <c r="C1707" s="78" t="s">
        <v>59</v>
      </c>
      <c r="D1707" s="77" t="s">
        <v>1526</v>
      </c>
      <c r="E1707" s="77" t="s">
        <v>8674</v>
      </c>
      <c r="F1707" s="77" t="s">
        <v>9792</v>
      </c>
      <c r="G1707" s="77" t="s">
        <v>12422</v>
      </c>
      <c r="H1707" s="77" t="s">
        <v>44</v>
      </c>
      <c r="I1707" s="77" t="s">
        <v>17</v>
      </c>
      <c r="J1707" s="77" t="s">
        <v>19</v>
      </c>
      <c r="K1707" s="78" t="s">
        <v>18</v>
      </c>
      <c r="L1707" s="77" t="s">
        <v>98</v>
      </c>
      <c r="M1707" s="74" t="s">
        <v>12473</v>
      </c>
      <c r="N1707" s="74" t="s">
        <v>10986</v>
      </c>
      <c r="O1707" s="159"/>
      <c r="P1707" s="77" t="s">
        <v>8676</v>
      </c>
      <c r="Q1707" s="77" t="s">
        <v>11836</v>
      </c>
      <c r="R1707" s="77" t="s">
        <v>8674</v>
      </c>
      <c r="S1707" s="77"/>
      <c r="T1707" s="77"/>
      <c r="U1707" s="77" t="s">
        <v>11836</v>
      </c>
      <c r="V1707" s="74" t="s">
        <v>97</v>
      </c>
      <c r="W1707" s="100"/>
      <c r="X1707" s="99"/>
      <c r="Y1707" s="99"/>
      <c r="Z1707" s="100"/>
      <c r="AA1707" s="99" t="s">
        <v>8679</v>
      </c>
      <c r="AB1707" s="99"/>
      <c r="AC1707" s="100" t="s">
        <v>8677</v>
      </c>
      <c r="AD1707" s="100" t="s">
        <v>8678</v>
      </c>
      <c r="AE1707" s="83"/>
      <c r="AF1707" s="54"/>
      <c r="AG1707" s="78" t="s">
        <v>10997</v>
      </c>
      <c r="AH1707" s="77" t="s">
        <v>20</v>
      </c>
      <c r="AI1707" s="77" t="s">
        <v>305</v>
      </c>
      <c r="AJ1707" s="77" t="s">
        <v>920</v>
      </c>
      <c r="AK1707" s="77" t="s">
        <v>921</v>
      </c>
      <c r="AL1707" s="77" t="s">
        <v>922</v>
      </c>
      <c r="AM1707" s="77" t="s">
        <v>25</v>
      </c>
      <c r="AN1707" s="77" t="s">
        <v>309</v>
      </c>
      <c r="AO1707" s="77" t="s">
        <v>923</v>
      </c>
      <c r="AP1707" s="77" t="s">
        <v>924</v>
      </c>
      <c r="AQ1707" s="77"/>
      <c r="AR1707" s="79">
        <f>COUNTIF('Jalon + top _horaire passage'!A:A,A1707)+IF(W1707&lt;&gt;"",COUNTIF('Jalon + top _horaire passage'!A:A,W1707),0)+IF(X1707&lt;&gt;"",COUNTIF('Jalon + top _horaire passage'!A:A,X1707),0)+IF(Y1707&lt;&gt;"",COUNTIF('Jalon + top _horaire passage'!A:A,Y1707),0)+IF(AA1707&lt;&gt;"",COUNTIF('Jalon + top _horaire passage'!A:A,AA1707),0)+IF(AB1707&lt;&gt;"",COUNTIF('Jalon + top _horaire passage'!A:A,AB1707),0)+IF(AD1707&lt;&gt;"",COUNTIF('Jalon + top _horaire passage'!A:A,AD1707),0)</f>
        <v>0</v>
      </c>
    </row>
    <row r="1708" spans="1:44" x14ac:dyDescent="0.3">
      <c r="A1708" s="77" t="s">
        <v>8680</v>
      </c>
      <c r="B1708" s="159" t="s">
        <v>8681</v>
      </c>
      <c r="C1708" s="78" t="s">
        <v>59</v>
      </c>
      <c r="D1708" s="77" t="s">
        <v>1526</v>
      </c>
      <c r="E1708" s="77" t="s">
        <v>8680</v>
      </c>
      <c r="F1708" s="77" t="s">
        <v>9792</v>
      </c>
      <c r="G1708" s="77" t="s">
        <v>12422</v>
      </c>
      <c r="H1708" s="77" t="s">
        <v>44</v>
      </c>
      <c r="I1708" s="77" t="s">
        <v>17</v>
      </c>
      <c r="J1708" s="77" t="s">
        <v>237</v>
      </c>
      <c r="K1708" s="78" t="s">
        <v>18</v>
      </c>
      <c r="L1708" s="77" t="s">
        <v>98</v>
      </c>
      <c r="M1708" s="74" t="s">
        <v>12473</v>
      </c>
      <c r="N1708" s="74" t="s">
        <v>10986</v>
      </c>
      <c r="O1708" s="159"/>
      <c r="P1708" s="77" t="s">
        <v>8682</v>
      </c>
      <c r="Q1708" s="77" t="s">
        <v>30</v>
      </c>
      <c r="R1708" s="77" t="s">
        <v>8680</v>
      </c>
      <c r="S1708" s="77"/>
      <c r="T1708" s="77"/>
      <c r="U1708" s="77" t="s">
        <v>11646</v>
      </c>
      <c r="V1708" s="74" t="s">
        <v>97</v>
      </c>
      <c r="W1708" s="100"/>
      <c r="X1708" s="99"/>
      <c r="Y1708" s="99"/>
      <c r="Z1708" s="100"/>
      <c r="AA1708" s="99" t="s">
        <v>8685</v>
      </c>
      <c r="AB1708" s="99"/>
      <c r="AC1708" s="100" t="s">
        <v>8683</v>
      </c>
      <c r="AD1708" s="100" t="s">
        <v>8684</v>
      </c>
      <c r="AE1708" s="83"/>
      <c r="AF1708" s="54"/>
      <c r="AG1708" s="78" t="s">
        <v>10997</v>
      </c>
      <c r="AH1708" s="77" t="s">
        <v>20</v>
      </c>
      <c r="AI1708" s="77" t="s">
        <v>305</v>
      </c>
      <c r="AJ1708" s="77" t="s">
        <v>920</v>
      </c>
      <c r="AK1708" s="77" t="s">
        <v>921</v>
      </c>
      <c r="AL1708" s="77" t="s">
        <v>922</v>
      </c>
      <c r="AM1708" s="77" t="s">
        <v>25</v>
      </c>
      <c r="AN1708" s="77" t="s">
        <v>309</v>
      </c>
      <c r="AO1708" s="77" t="s">
        <v>923</v>
      </c>
      <c r="AP1708" s="77" t="s">
        <v>924</v>
      </c>
      <c r="AQ1708" s="77"/>
      <c r="AR1708" s="79">
        <f>COUNTIF('Jalon + top _horaire passage'!A:A,A1708)+IF(W1708&lt;&gt;"",COUNTIF('Jalon + top _horaire passage'!A:A,W1708),0)+IF(X1708&lt;&gt;"",COUNTIF('Jalon + top _horaire passage'!A:A,X1708),0)+IF(Y1708&lt;&gt;"",COUNTIF('Jalon + top _horaire passage'!A:A,Y1708),0)+IF(AA1708&lt;&gt;"",COUNTIF('Jalon + top _horaire passage'!A:A,AA1708),0)+IF(AB1708&lt;&gt;"",COUNTIF('Jalon + top _horaire passage'!A:A,AB1708),0)+IF(AD1708&lt;&gt;"",COUNTIF('Jalon + top _horaire passage'!A:A,AD1708),0)</f>
        <v>0</v>
      </c>
    </row>
    <row r="1709" spans="1:44" x14ac:dyDescent="0.3">
      <c r="A1709" s="77" t="s">
        <v>8686</v>
      </c>
      <c r="B1709" s="159" t="s">
        <v>8687</v>
      </c>
      <c r="C1709" s="78" t="s">
        <v>59</v>
      </c>
      <c r="D1709" s="77" t="s">
        <v>42</v>
      </c>
      <c r="E1709" s="77" t="s">
        <v>8686</v>
      </c>
      <c r="F1709" s="77" t="s">
        <v>9792</v>
      </c>
      <c r="G1709" s="77" t="s">
        <v>12422</v>
      </c>
      <c r="H1709" s="77" t="s">
        <v>44</v>
      </c>
      <c r="I1709" s="77" t="s">
        <v>17</v>
      </c>
      <c r="J1709" s="77" t="s">
        <v>237</v>
      </c>
      <c r="K1709" s="78" t="s">
        <v>34</v>
      </c>
      <c r="L1709" s="77" t="s">
        <v>98</v>
      </c>
      <c r="M1709" s="74" t="s">
        <v>12473</v>
      </c>
      <c r="N1709" s="74" t="s">
        <v>13</v>
      </c>
      <c r="O1709" s="159" t="s">
        <v>12470</v>
      </c>
      <c r="P1709" s="77" t="s">
        <v>8688</v>
      </c>
      <c r="Q1709" s="77" t="s">
        <v>11836</v>
      </c>
      <c r="R1709" s="77" t="s">
        <v>8686</v>
      </c>
      <c r="S1709" s="77"/>
      <c r="T1709" s="77"/>
      <c r="U1709" s="77" t="s">
        <v>11836</v>
      </c>
      <c r="V1709" s="74" t="s">
        <v>97</v>
      </c>
      <c r="W1709" s="100"/>
      <c r="X1709" s="99"/>
      <c r="Y1709" s="99"/>
      <c r="Z1709" s="100"/>
      <c r="AA1709" s="99" t="s">
        <v>8691</v>
      </c>
      <c r="AB1709" s="99"/>
      <c r="AC1709" s="100" t="s">
        <v>8689</v>
      </c>
      <c r="AD1709" s="100" t="s">
        <v>8690</v>
      </c>
      <c r="AE1709" s="83"/>
      <c r="AF1709" s="54"/>
      <c r="AG1709" s="78" t="s">
        <v>10997</v>
      </c>
      <c r="AH1709" s="77" t="s">
        <v>20</v>
      </c>
      <c r="AI1709" s="77" t="s">
        <v>305</v>
      </c>
      <c r="AJ1709" s="77" t="s">
        <v>920</v>
      </c>
      <c r="AK1709" s="77" t="s">
        <v>921</v>
      </c>
      <c r="AL1709" s="77" t="s">
        <v>922</v>
      </c>
      <c r="AM1709" s="77" t="s">
        <v>25</v>
      </c>
      <c r="AN1709" s="77" t="s">
        <v>309</v>
      </c>
      <c r="AO1709" s="77" t="s">
        <v>923</v>
      </c>
      <c r="AP1709" s="77" t="s">
        <v>924</v>
      </c>
      <c r="AQ1709" s="77"/>
      <c r="AR1709" s="79">
        <f>COUNTIF('Jalon + top _horaire passage'!A:A,A1709)+IF(W1709&lt;&gt;"",COUNTIF('Jalon + top _horaire passage'!A:A,W1709),0)+IF(X1709&lt;&gt;"",COUNTIF('Jalon + top _horaire passage'!A:A,X1709),0)+IF(Y1709&lt;&gt;"",COUNTIF('Jalon + top _horaire passage'!A:A,Y1709),0)+IF(AA1709&lt;&gt;"",COUNTIF('Jalon + top _horaire passage'!A:A,AA1709),0)+IF(AB1709&lt;&gt;"",COUNTIF('Jalon + top _horaire passage'!A:A,AB1709),0)+IF(AD1709&lt;&gt;"",COUNTIF('Jalon + top _horaire passage'!A:A,AD1709),0)</f>
        <v>0</v>
      </c>
    </row>
    <row r="1710" spans="1:44" x14ac:dyDescent="0.3">
      <c r="A1710" s="77" t="s">
        <v>8692</v>
      </c>
      <c r="B1710" s="159" t="s">
        <v>12</v>
      </c>
      <c r="C1710" s="78" t="s">
        <v>59</v>
      </c>
      <c r="D1710" s="77" t="s">
        <v>42</v>
      </c>
      <c r="E1710" s="77" t="s">
        <v>8692</v>
      </c>
      <c r="F1710" s="77" t="s">
        <v>9792</v>
      </c>
      <c r="G1710" s="77" t="s">
        <v>12422</v>
      </c>
      <c r="H1710" s="77" t="s">
        <v>44</v>
      </c>
      <c r="I1710" s="77" t="s">
        <v>17</v>
      </c>
      <c r="J1710" s="77" t="s">
        <v>237</v>
      </c>
      <c r="K1710" s="78" t="s">
        <v>34</v>
      </c>
      <c r="L1710" s="77" t="s">
        <v>98</v>
      </c>
      <c r="M1710" s="74" t="s">
        <v>12473</v>
      </c>
      <c r="N1710" s="74" t="s">
        <v>12032</v>
      </c>
      <c r="O1710" s="159"/>
      <c r="P1710" s="77" t="s">
        <v>8693</v>
      </c>
      <c r="Q1710" s="77" t="s">
        <v>30</v>
      </c>
      <c r="R1710" s="77" t="s">
        <v>8692</v>
      </c>
      <c r="S1710" s="77"/>
      <c r="T1710" s="77"/>
      <c r="U1710" s="77" t="s">
        <v>11647</v>
      </c>
      <c r="V1710" s="74" t="s">
        <v>97</v>
      </c>
      <c r="W1710" s="100"/>
      <c r="X1710" s="99"/>
      <c r="Y1710" s="99"/>
      <c r="Z1710" s="100"/>
      <c r="AA1710" s="99" t="s">
        <v>8697</v>
      </c>
      <c r="AB1710" s="99"/>
      <c r="AC1710" s="100" t="s">
        <v>8695</v>
      </c>
      <c r="AD1710" s="100" t="s">
        <v>8696</v>
      </c>
      <c r="AE1710" s="83"/>
      <c r="AF1710" s="54"/>
      <c r="AG1710" s="78" t="s">
        <v>10997</v>
      </c>
      <c r="AH1710" s="77" t="s">
        <v>20</v>
      </c>
      <c r="AI1710" s="77" t="s">
        <v>305</v>
      </c>
      <c r="AJ1710" s="77" t="s">
        <v>920</v>
      </c>
      <c r="AK1710" s="77" t="s">
        <v>921</v>
      </c>
      <c r="AL1710" s="77" t="s">
        <v>922</v>
      </c>
      <c r="AM1710" s="77" t="s">
        <v>25</v>
      </c>
      <c r="AN1710" s="77" t="s">
        <v>309</v>
      </c>
      <c r="AO1710" s="77" t="s">
        <v>923</v>
      </c>
      <c r="AP1710" s="77" t="s">
        <v>924</v>
      </c>
      <c r="AQ1710" s="77"/>
      <c r="AR1710" s="79">
        <f>COUNTIF('Jalon + top _horaire passage'!A:A,A1710)+IF(W1710&lt;&gt;"",COUNTIF('Jalon + top _horaire passage'!A:A,W1710),0)+IF(X1710&lt;&gt;"",COUNTIF('Jalon + top _horaire passage'!A:A,X1710),0)+IF(Y1710&lt;&gt;"",COUNTIF('Jalon + top _horaire passage'!A:A,Y1710),0)+IF(AA1710&lt;&gt;"",COUNTIF('Jalon + top _horaire passage'!A:A,AA1710),0)+IF(AB1710&lt;&gt;"",COUNTIF('Jalon + top _horaire passage'!A:A,AB1710),0)+IF(AD1710&lt;&gt;"",COUNTIF('Jalon + top _horaire passage'!A:A,AD1710),0)</f>
        <v>0</v>
      </c>
    </row>
    <row r="1711" spans="1:44" x14ac:dyDescent="0.3">
      <c r="A1711" s="77" t="s">
        <v>8698</v>
      </c>
      <c r="B1711" s="159" t="s">
        <v>8700</v>
      </c>
      <c r="C1711" s="78" t="s">
        <v>59</v>
      </c>
      <c r="D1711" s="77" t="s">
        <v>1526</v>
      </c>
      <c r="E1711" s="77" t="s">
        <v>8698</v>
      </c>
      <c r="F1711" s="77" t="s">
        <v>12439</v>
      </c>
      <c r="G1711" s="77" t="s">
        <v>8699</v>
      </c>
      <c r="H1711" s="77" t="s">
        <v>44</v>
      </c>
      <c r="I1711" s="77" t="s">
        <v>17</v>
      </c>
      <c r="J1711" s="77" t="s">
        <v>237</v>
      </c>
      <c r="K1711" s="78" t="s">
        <v>18</v>
      </c>
      <c r="L1711" s="77" t="s">
        <v>98</v>
      </c>
      <c r="M1711" s="74" t="s">
        <v>12473</v>
      </c>
      <c r="N1711" s="74" t="s">
        <v>10986</v>
      </c>
      <c r="O1711" s="159"/>
      <c r="P1711" s="77" t="s">
        <v>8701</v>
      </c>
      <c r="Q1711" s="77" t="s">
        <v>35</v>
      </c>
      <c r="R1711" s="77" t="s">
        <v>8698</v>
      </c>
      <c r="S1711" s="77"/>
      <c r="T1711" s="77"/>
      <c r="U1711" s="77" t="s">
        <v>11826</v>
      </c>
      <c r="V1711" s="74" t="s">
        <v>97</v>
      </c>
      <c r="W1711" s="100"/>
      <c r="X1711" s="99"/>
      <c r="Y1711" s="99"/>
      <c r="Z1711" s="100"/>
      <c r="AA1711" s="99" t="s">
        <v>8704</v>
      </c>
      <c r="AB1711" s="99"/>
      <c r="AC1711" s="100" t="s">
        <v>8702</v>
      </c>
      <c r="AD1711" s="100" t="s">
        <v>8703</v>
      </c>
      <c r="AE1711" s="83"/>
      <c r="AF1711" s="54"/>
      <c r="AG1711" s="78" t="s">
        <v>10997</v>
      </c>
      <c r="AH1711" s="77" t="s">
        <v>20</v>
      </c>
      <c r="AI1711" s="77" t="s">
        <v>305</v>
      </c>
      <c r="AJ1711" s="77" t="s">
        <v>920</v>
      </c>
      <c r="AK1711" s="77" t="s">
        <v>921</v>
      </c>
      <c r="AL1711" s="77" t="s">
        <v>922</v>
      </c>
      <c r="AM1711" s="77" t="s">
        <v>25</v>
      </c>
      <c r="AN1711" s="77" t="s">
        <v>309</v>
      </c>
      <c r="AO1711" s="77" t="s">
        <v>923</v>
      </c>
      <c r="AP1711" s="77" t="s">
        <v>924</v>
      </c>
      <c r="AQ1711" s="77"/>
      <c r="AR1711" s="79">
        <f>COUNTIF('Jalon + top _horaire passage'!A:A,A1711)+IF(W1711&lt;&gt;"",COUNTIF('Jalon + top _horaire passage'!A:A,W1711),0)+IF(X1711&lt;&gt;"",COUNTIF('Jalon + top _horaire passage'!A:A,X1711),0)+IF(Y1711&lt;&gt;"",COUNTIF('Jalon + top _horaire passage'!A:A,Y1711),0)+IF(AA1711&lt;&gt;"",COUNTIF('Jalon + top _horaire passage'!A:A,AA1711),0)+IF(AB1711&lt;&gt;"",COUNTIF('Jalon + top _horaire passage'!A:A,AB1711),0)+IF(AD1711&lt;&gt;"",COUNTIF('Jalon + top _horaire passage'!A:A,AD1711),0)</f>
        <v>0</v>
      </c>
    </row>
    <row r="1712" spans="1:44" x14ac:dyDescent="0.3">
      <c r="A1712" s="77" t="s">
        <v>8706</v>
      </c>
      <c r="B1712" s="159" t="s">
        <v>8707</v>
      </c>
      <c r="C1712" s="78" t="s">
        <v>59</v>
      </c>
      <c r="D1712" s="77" t="s">
        <v>1526</v>
      </c>
      <c r="E1712" s="77" t="s">
        <v>8705</v>
      </c>
      <c r="F1712" s="77" t="s">
        <v>12434</v>
      </c>
      <c r="G1712" s="77" t="s">
        <v>8345</v>
      </c>
      <c r="H1712" s="77" t="s">
        <v>44</v>
      </c>
      <c r="I1712" s="77" t="s">
        <v>17</v>
      </c>
      <c r="J1712" s="77" t="s">
        <v>19</v>
      </c>
      <c r="K1712" s="78" t="s">
        <v>18</v>
      </c>
      <c r="L1712" s="77" t="s">
        <v>15</v>
      </c>
      <c r="M1712" s="74" t="s">
        <v>12473</v>
      </c>
      <c r="N1712" s="74" t="s">
        <v>10986</v>
      </c>
      <c r="O1712" s="159"/>
      <c r="P1712" s="77" t="s">
        <v>8708</v>
      </c>
      <c r="Q1712" s="77" t="s">
        <v>10891</v>
      </c>
      <c r="R1712" s="77" t="s">
        <v>8706</v>
      </c>
      <c r="S1712" s="77"/>
      <c r="T1712" s="77"/>
      <c r="U1712" s="77" t="s">
        <v>72</v>
      </c>
      <c r="V1712" s="74" t="s">
        <v>97</v>
      </c>
      <c r="W1712" s="100"/>
      <c r="X1712" s="99"/>
      <c r="Y1712" s="99"/>
      <c r="Z1712" s="100"/>
      <c r="AA1712" s="99" t="s">
        <v>73</v>
      </c>
      <c r="AB1712" s="99"/>
      <c r="AC1712" s="100" t="s">
        <v>74</v>
      </c>
      <c r="AD1712" s="100" t="s">
        <v>75</v>
      </c>
      <c r="AE1712" s="83"/>
      <c r="AF1712" s="54"/>
      <c r="AG1712" s="78" t="s">
        <v>10999</v>
      </c>
      <c r="AH1712" s="77" t="s">
        <v>20</v>
      </c>
      <c r="AI1712" s="77" t="s">
        <v>305</v>
      </c>
      <c r="AJ1712" s="77" t="s">
        <v>920</v>
      </c>
      <c r="AK1712" s="77" t="s">
        <v>921</v>
      </c>
      <c r="AL1712" s="77" t="s">
        <v>922</v>
      </c>
      <c r="AM1712" s="77" t="s">
        <v>25</v>
      </c>
      <c r="AN1712" s="77" t="s">
        <v>309</v>
      </c>
      <c r="AO1712" s="77" t="s">
        <v>923</v>
      </c>
      <c r="AP1712" s="77" t="s">
        <v>924</v>
      </c>
      <c r="AQ1712" s="77"/>
      <c r="AR1712" s="79">
        <f>COUNTIF('Jalon + top _horaire passage'!A:A,A1712)+IF(W1712&lt;&gt;"",COUNTIF('Jalon + top _horaire passage'!A:A,W1712),0)+IF(X1712&lt;&gt;"",COUNTIF('Jalon + top _horaire passage'!A:A,X1712),0)+IF(Y1712&lt;&gt;"",COUNTIF('Jalon + top _horaire passage'!A:A,Y1712),0)+IF(AA1712&lt;&gt;"",COUNTIF('Jalon + top _horaire passage'!A:A,AA1712),0)+IF(AB1712&lt;&gt;"",COUNTIF('Jalon + top _horaire passage'!A:A,AB1712),0)+IF(AD1712&lt;&gt;"",COUNTIF('Jalon + top _horaire passage'!A:A,AD1712),0)</f>
        <v>0</v>
      </c>
    </row>
    <row r="1713" spans="1:44" x14ac:dyDescent="0.3">
      <c r="A1713" s="77" t="s">
        <v>8709</v>
      </c>
      <c r="B1713" s="159" t="s">
        <v>12</v>
      </c>
      <c r="C1713" s="78" t="s">
        <v>59</v>
      </c>
      <c r="D1713" s="77" t="s">
        <v>42</v>
      </c>
      <c r="E1713" s="77" t="s">
        <v>8709</v>
      </c>
      <c r="F1713" s="77" t="s">
        <v>12434</v>
      </c>
      <c r="G1713" s="77" t="s">
        <v>8345</v>
      </c>
      <c r="H1713" s="77" t="s">
        <v>44</v>
      </c>
      <c r="I1713" s="77" t="s">
        <v>17</v>
      </c>
      <c r="J1713" s="77" t="s">
        <v>19</v>
      </c>
      <c r="K1713" s="78" t="s">
        <v>34</v>
      </c>
      <c r="L1713" s="77" t="s">
        <v>15</v>
      </c>
      <c r="M1713" s="74" t="s">
        <v>12473</v>
      </c>
      <c r="N1713" s="74" t="s">
        <v>13</v>
      </c>
      <c r="O1713" s="159"/>
      <c r="P1713" s="77" t="s">
        <v>8710</v>
      </c>
      <c r="Q1713" s="77" t="s">
        <v>11044</v>
      </c>
      <c r="R1713" s="77" t="s">
        <v>8709</v>
      </c>
      <c r="S1713" s="77"/>
      <c r="T1713" s="77"/>
      <c r="U1713" s="77" t="s">
        <v>8711</v>
      </c>
      <c r="V1713" s="74" t="s">
        <v>97</v>
      </c>
      <c r="W1713" s="100"/>
      <c r="X1713" s="99"/>
      <c r="Y1713" s="99" t="s">
        <v>10876</v>
      </c>
      <c r="Z1713" s="100" t="s">
        <v>10877</v>
      </c>
      <c r="AA1713" s="99" t="s">
        <v>8712</v>
      </c>
      <c r="AB1713" s="99"/>
      <c r="AC1713" s="100" t="s">
        <v>8713</v>
      </c>
      <c r="AD1713" s="100" t="s">
        <v>8714</v>
      </c>
      <c r="AE1713" s="83"/>
      <c r="AF1713" s="54" t="s">
        <v>12029</v>
      </c>
      <c r="AG1713" s="78" t="s">
        <v>10998</v>
      </c>
      <c r="AH1713" s="77" t="s">
        <v>20</v>
      </c>
      <c r="AI1713" s="77" t="s">
        <v>305</v>
      </c>
      <c r="AJ1713" s="77" t="s">
        <v>920</v>
      </c>
      <c r="AK1713" s="77" t="s">
        <v>921</v>
      </c>
      <c r="AL1713" s="77" t="s">
        <v>922</v>
      </c>
      <c r="AM1713" s="77" t="s">
        <v>25</v>
      </c>
      <c r="AN1713" s="77" t="s">
        <v>309</v>
      </c>
      <c r="AO1713" s="77" t="s">
        <v>923</v>
      </c>
      <c r="AP1713" s="77" t="s">
        <v>924</v>
      </c>
      <c r="AQ1713" s="77"/>
      <c r="AR1713" s="79">
        <f>COUNTIF('Jalon + top _horaire passage'!A:A,A1713)+IF(W1713&lt;&gt;"",COUNTIF('Jalon + top _horaire passage'!A:A,W1713),0)+IF(X1713&lt;&gt;"",COUNTIF('Jalon + top _horaire passage'!A:A,X1713),0)+IF(Y1713&lt;&gt;"",COUNTIF('Jalon + top _horaire passage'!A:A,Y1713),0)+IF(AA1713&lt;&gt;"",COUNTIF('Jalon + top _horaire passage'!A:A,AA1713),0)+IF(AB1713&lt;&gt;"",COUNTIF('Jalon + top _horaire passage'!A:A,AB1713),0)+IF(AD1713&lt;&gt;"",COUNTIF('Jalon + top _horaire passage'!A:A,AD1713),0)</f>
        <v>0</v>
      </c>
    </row>
    <row r="1714" spans="1:44" x14ac:dyDescent="0.3">
      <c r="A1714" s="77" t="s">
        <v>8715</v>
      </c>
      <c r="B1714" s="159" t="s">
        <v>8716</v>
      </c>
      <c r="C1714" s="78" t="s">
        <v>59</v>
      </c>
      <c r="D1714" s="77" t="s">
        <v>42</v>
      </c>
      <c r="E1714" s="77" t="s">
        <v>8715</v>
      </c>
      <c r="F1714" s="77" t="s">
        <v>12434</v>
      </c>
      <c r="G1714" s="77" t="s">
        <v>8345</v>
      </c>
      <c r="H1714" s="77" t="s">
        <v>44</v>
      </c>
      <c r="I1714" s="77" t="s">
        <v>17</v>
      </c>
      <c r="J1714" s="77" t="s">
        <v>237</v>
      </c>
      <c r="K1714" s="78" t="s">
        <v>34</v>
      </c>
      <c r="L1714" s="77" t="s">
        <v>98</v>
      </c>
      <c r="M1714" s="74" t="s">
        <v>12473</v>
      </c>
      <c r="N1714" s="74" t="s">
        <v>13</v>
      </c>
      <c r="O1714" s="159"/>
      <c r="P1714" s="77" t="s">
        <v>8717</v>
      </c>
      <c r="Q1714" s="77" t="s">
        <v>11836</v>
      </c>
      <c r="R1714" s="77" t="s">
        <v>8715</v>
      </c>
      <c r="S1714" s="77"/>
      <c r="T1714" s="77"/>
      <c r="U1714" s="77" t="s">
        <v>11836</v>
      </c>
      <c r="V1714" s="74" t="s">
        <v>97</v>
      </c>
      <c r="W1714" s="100"/>
      <c r="X1714" s="99"/>
      <c r="Y1714" s="99"/>
      <c r="Z1714" s="100"/>
      <c r="AA1714" s="99" t="s">
        <v>8720</v>
      </c>
      <c r="AB1714" s="99"/>
      <c r="AC1714" s="100" t="s">
        <v>8718</v>
      </c>
      <c r="AD1714" s="100" t="s">
        <v>8719</v>
      </c>
      <c r="AE1714" s="83"/>
      <c r="AF1714" s="54"/>
      <c r="AG1714" s="78" t="s">
        <v>10997</v>
      </c>
      <c r="AH1714" s="77" t="s">
        <v>20</v>
      </c>
      <c r="AI1714" s="77" t="s">
        <v>305</v>
      </c>
      <c r="AJ1714" s="77" t="s">
        <v>920</v>
      </c>
      <c r="AK1714" s="77" t="s">
        <v>921</v>
      </c>
      <c r="AL1714" s="77" t="s">
        <v>922</v>
      </c>
      <c r="AM1714" s="77" t="s">
        <v>25</v>
      </c>
      <c r="AN1714" s="77" t="s">
        <v>309</v>
      </c>
      <c r="AO1714" s="77" t="s">
        <v>923</v>
      </c>
      <c r="AP1714" s="77" t="s">
        <v>924</v>
      </c>
      <c r="AQ1714" s="77"/>
      <c r="AR1714" s="79">
        <f>COUNTIF('Jalon + top _horaire passage'!A:A,A1714)+IF(W1714&lt;&gt;"",COUNTIF('Jalon + top _horaire passage'!A:A,W1714),0)+IF(X1714&lt;&gt;"",COUNTIF('Jalon + top _horaire passage'!A:A,X1714),0)+IF(Y1714&lt;&gt;"",COUNTIF('Jalon + top _horaire passage'!A:A,Y1714),0)+IF(AA1714&lt;&gt;"",COUNTIF('Jalon + top _horaire passage'!A:A,AA1714),0)+IF(AB1714&lt;&gt;"",COUNTIF('Jalon + top _horaire passage'!A:A,AB1714),0)+IF(AD1714&lt;&gt;"",COUNTIF('Jalon + top _horaire passage'!A:A,AD1714),0)</f>
        <v>0</v>
      </c>
    </row>
    <row r="1715" spans="1:44" x14ac:dyDescent="0.3">
      <c r="A1715" s="77" t="s">
        <v>8721</v>
      </c>
      <c r="B1715" s="159" t="s">
        <v>8722</v>
      </c>
      <c r="C1715" s="78" t="s">
        <v>59</v>
      </c>
      <c r="D1715" s="77" t="s">
        <v>42</v>
      </c>
      <c r="E1715" s="77" t="s">
        <v>8721</v>
      </c>
      <c r="F1715" s="77" t="s">
        <v>12434</v>
      </c>
      <c r="G1715" s="77" t="s">
        <v>8345</v>
      </c>
      <c r="H1715" s="77" t="s">
        <v>44</v>
      </c>
      <c r="I1715" s="77" t="s">
        <v>17</v>
      </c>
      <c r="J1715" s="77" t="s">
        <v>237</v>
      </c>
      <c r="K1715" s="78" t="s">
        <v>34</v>
      </c>
      <c r="L1715" s="77" t="s">
        <v>98</v>
      </c>
      <c r="M1715" s="74" t="s">
        <v>12473</v>
      </c>
      <c r="N1715" s="74" t="s">
        <v>13</v>
      </c>
      <c r="O1715" s="159"/>
      <c r="P1715" s="77" t="s">
        <v>8723</v>
      </c>
      <c r="Q1715" s="77" t="s">
        <v>11836</v>
      </c>
      <c r="R1715" s="77" t="s">
        <v>8721</v>
      </c>
      <c r="S1715" s="77"/>
      <c r="T1715" s="77"/>
      <c r="U1715" s="77" t="s">
        <v>11836</v>
      </c>
      <c r="V1715" s="74" t="s">
        <v>97</v>
      </c>
      <c r="W1715" s="100"/>
      <c r="X1715" s="99"/>
      <c r="Y1715" s="99"/>
      <c r="Z1715" s="100"/>
      <c r="AA1715" s="99" t="s">
        <v>8726</v>
      </c>
      <c r="AB1715" s="99"/>
      <c r="AC1715" s="100" t="s">
        <v>8724</v>
      </c>
      <c r="AD1715" s="100" t="s">
        <v>8725</v>
      </c>
      <c r="AE1715" s="83"/>
      <c r="AF1715" s="54"/>
      <c r="AG1715" s="78" t="s">
        <v>10997</v>
      </c>
      <c r="AH1715" s="77" t="s">
        <v>20</v>
      </c>
      <c r="AI1715" s="77" t="s">
        <v>305</v>
      </c>
      <c r="AJ1715" s="77" t="s">
        <v>920</v>
      </c>
      <c r="AK1715" s="77" t="s">
        <v>921</v>
      </c>
      <c r="AL1715" s="77" t="s">
        <v>922</v>
      </c>
      <c r="AM1715" s="77" t="s">
        <v>25</v>
      </c>
      <c r="AN1715" s="77" t="s">
        <v>309</v>
      </c>
      <c r="AO1715" s="77" t="s">
        <v>923</v>
      </c>
      <c r="AP1715" s="77" t="s">
        <v>924</v>
      </c>
      <c r="AQ1715" s="77"/>
      <c r="AR1715" s="79">
        <f>COUNTIF('Jalon + top _horaire passage'!A:A,A1715)+IF(W1715&lt;&gt;"",COUNTIF('Jalon + top _horaire passage'!A:A,W1715),0)+IF(X1715&lt;&gt;"",COUNTIF('Jalon + top _horaire passage'!A:A,X1715),0)+IF(Y1715&lt;&gt;"",COUNTIF('Jalon + top _horaire passage'!A:A,Y1715),0)+IF(AA1715&lt;&gt;"",COUNTIF('Jalon + top _horaire passage'!A:A,AA1715),0)+IF(AB1715&lt;&gt;"",COUNTIF('Jalon + top _horaire passage'!A:A,AB1715),0)+IF(AD1715&lt;&gt;"",COUNTIF('Jalon + top _horaire passage'!A:A,AD1715),0)</f>
        <v>0</v>
      </c>
    </row>
    <row r="1716" spans="1:44" x14ac:dyDescent="0.3">
      <c r="A1716" s="77" t="s">
        <v>8727</v>
      </c>
      <c r="B1716" s="159" t="s">
        <v>8728</v>
      </c>
      <c r="C1716" s="78" t="s">
        <v>59</v>
      </c>
      <c r="D1716" s="77" t="s">
        <v>42</v>
      </c>
      <c r="E1716" s="77" t="s">
        <v>8727</v>
      </c>
      <c r="F1716" s="77" t="s">
        <v>12434</v>
      </c>
      <c r="G1716" s="77" t="s">
        <v>8345</v>
      </c>
      <c r="H1716" s="77" t="s">
        <v>44</v>
      </c>
      <c r="I1716" s="77" t="s">
        <v>17</v>
      </c>
      <c r="J1716" s="77" t="s">
        <v>237</v>
      </c>
      <c r="K1716" s="78" t="s">
        <v>34</v>
      </c>
      <c r="L1716" s="77" t="s">
        <v>98</v>
      </c>
      <c r="M1716" s="74" t="s">
        <v>12473</v>
      </c>
      <c r="N1716" s="74" t="s">
        <v>13</v>
      </c>
      <c r="O1716" s="159"/>
      <c r="P1716" s="77" t="s">
        <v>8729</v>
      </c>
      <c r="Q1716" s="77" t="s">
        <v>30</v>
      </c>
      <c r="R1716" s="77" t="s">
        <v>8727</v>
      </c>
      <c r="S1716" s="77"/>
      <c r="T1716" s="77"/>
      <c r="U1716" s="77" t="s">
        <v>11622</v>
      </c>
      <c r="V1716" s="74" t="s">
        <v>97</v>
      </c>
      <c r="W1716" s="100"/>
      <c r="X1716" s="99"/>
      <c r="Y1716" s="99"/>
      <c r="Z1716" s="100"/>
      <c r="AA1716" s="99" t="s">
        <v>8732</v>
      </c>
      <c r="AB1716" s="99"/>
      <c r="AC1716" s="100" t="s">
        <v>8730</v>
      </c>
      <c r="AD1716" s="100" t="s">
        <v>8731</v>
      </c>
      <c r="AE1716" s="83"/>
      <c r="AF1716" s="54"/>
      <c r="AG1716" s="78" t="s">
        <v>10997</v>
      </c>
      <c r="AH1716" s="77" t="s">
        <v>20</v>
      </c>
      <c r="AI1716" s="77" t="s">
        <v>305</v>
      </c>
      <c r="AJ1716" s="77" t="s">
        <v>920</v>
      </c>
      <c r="AK1716" s="77" t="s">
        <v>921</v>
      </c>
      <c r="AL1716" s="77" t="s">
        <v>922</v>
      </c>
      <c r="AM1716" s="77" t="s">
        <v>25</v>
      </c>
      <c r="AN1716" s="77" t="s">
        <v>309</v>
      </c>
      <c r="AO1716" s="77" t="s">
        <v>923</v>
      </c>
      <c r="AP1716" s="77" t="s">
        <v>924</v>
      </c>
      <c r="AQ1716" s="77"/>
      <c r="AR1716" s="79">
        <f>COUNTIF('Jalon + top _horaire passage'!A:A,A1716)+IF(W1716&lt;&gt;"",COUNTIF('Jalon + top _horaire passage'!A:A,W1716),0)+IF(X1716&lt;&gt;"",COUNTIF('Jalon + top _horaire passage'!A:A,X1716),0)+IF(Y1716&lt;&gt;"",COUNTIF('Jalon + top _horaire passage'!A:A,Y1716),0)+IF(AA1716&lt;&gt;"",COUNTIF('Jalon + top _horaire passage'!A:A,AA1716),0)+IF(AB1716&lt;&gt;"",COUNTIF('Jalon + top _horaire passage'!A:A,AB1716),0)+IF(AD1716&lt;&gt;"",COUNTIF('Jalon + top _horaire passage'!A:A,AD1716),0)</f>
        <v>0</v>
      </c>
    </row>
    <row r="1717" spans="1:44" x14ac:dyDescent="0.3">
      <c r="A1717" s="77" t="s">
        <v>8733</v>
      </c>
      <c r="B1717" s="159" t="s">
        <v>8734</v>
      </c>
      <c r="C1717" s="78" t="s">
        <v>59</v>
      </c>
      <c r="D1717" s="77" t="s">
        <v>42</v>
      </c>
      <c r="E1717" s="77" t="s">
        <v>8733</v>
      </c>
      <c r="F1717" s="77" t="s">
        <v>12434</v>
      </c>
      <c r="G1717" s="77" t="s">
        <v>8345</v>
      </c>
      <c r="H1717" s="77" t="s">
        <v>44</v>
      </c>
      <c r="I1717" s="77" t="s">
        <v>17</v>
      </c>
      <c r="J1717" s="77" t="s">
        <v>237</v>
      </c>
      <c r="K1717" s="78" t="s">
        <v>34</v>
      </c>
      <c r="L1717" s="77" t="s">
        <v>98</v>
      </c>
      <c r="M1717" s="74" t="s">
        <v>12473</v>
      </c>
      <c r="N1717" s="74" t="s">
        <v>13</v>
      </c>
      <c r="O1717" s="159"/>
      <c r="P1717" s="77" t="s">
        <v>8735</v>
      </c>
      <c r="Q1717" s="77" t="s">
        <v>11836</v>
      </c>
      <c r="R1717" s="77" t="s">
        <v>8733</v>
      </c>
      <c r="S1717" s="77"/>
      <c r="T1717" s="77"/>
      <c r="U1717" s="77" t="s">
        <v>11836</v>
      </c>
      <c r="V1717" s="74" t="s">
        <v>97</v>
      </c>
      <c r="W1717" s="100"/>
      <c r="X1717" s="99"/>
      <c r="Y1717" s="99"/>
      <c r="Z1717" s="100"/>
      <c r="AA1717" s="99" t="s">
        <v>8738</v>
      </c>
      <c r="AB1717" s="99"/>
      <c r="AC1717" s="100" t="s">
        <v>8736</v>
      </c>
      <c r="AD1717" s="100" t="s">
        <v>8737</v>
      </c>
      <c r="AE1717" s="83"/>
      <c r="AF1717" s="54"/>
      <c r="AG1717" s="78" t="s">
        <v>10997</v>
      </c>
      <c r="AH1717" s="77" t="s">
        <v>20</v>
      </c>
      <c r="AI1717" s="77" t="s">
        <v>305</v>
      </c>
      <c r="AJ1717" s="77" t="s">
        <v>920</v>
      </c>
      <c r="AK1717" s="77" t="s">
        <v>921</v>
      </c>
      <c r="AL1717" s="77" t="s">
        <v>922</v>
      </c>
      <c r="AM1717" s="77" t="s">
        <v>25</v>
      </c>
      <c r="AN1717" s="77" t="s">
        <v>309</v>
      </c>
      <c r="AO1717" s="77" t="s">
        <v>923</v>
      </c>
      <c r="AP1717" s="77" t="s">
        <v>924</v>
      </c>
      <c r="AQ1717" s="77"/>
      <c r="AR1717" s="79">
        <f>COUNTIF('Jalon + top _horaire passage'!A:A,A1717)+IF(W1717&lt;&gt;"",COUNTIF('Jalon + top _horaire passage'!A:A,W1717),0)+IF(X1717&lt;&gt;"",COUNTIF('Jalon + top _horaire passage'!A:A,X1717),0)+IF(Y1717&lt;&gt;"",COUNTIF('Jalon + top _horaire passage'!A:A,Y1717),0)+IF(AA1717&lt;&gt;"",COUNTIF('Jalon + top _horaire passage'!A:A,AA1717),0)+IF(AB1717&lt;&gt;"",COUNTIF('Jalon + top _horaire passage'!A:A,AB1717),0)+IF(AD1717&lt;&gt;"",COUNTIF('Jalon + top _horaire passage'!A:A,AD1717),0)</f>
        <v>0</v>
      </c>
    </row>
    <row r="1718" spans="1:44" x14ac:dyDescent="0.3">
      <c r="A1718" s="77" t="s">
        <v>8739</v>
      </c>
      <c r="B1718" s="159" t="s">
        <v>8378</v>
      </c>
      <c r="C1718" s="78" t="s">
        <v>59</v>
      </c>
      <c r="D1718" s="77" t="s">
        <v>42</v>
      </c>
      <c r="E1718" s="77" t="s">
        <v>8739</v>
      </c>
      <c r="F1718" s="77" t="s">
        <v>12435</v>
      </c>
      <c r="G1718" s="77" t="s">
        <v>8377</v>
      </c>
      <c r="H1718" s="77" t="s">
        <v>44</v>
      </c>
      <c r="I1718" s="77" t="s">
        <v>17</v>
      </c>
      <c r="J1718" s="77" t="s">
        <v>19</v>
      </c>
      <c r="K1718" s="78" t="s">
        <v>34</v>
      </c>
      <c r="L1718" s="101" t="s">
        <v>15</v>
      </c>
      <c r="M1718" s="74" t="s">
        <v>12473</v>
      </c>
      <c r="N1718" s="74" t="s">
        <v>13</v>
      </c>
      <c r="O1718" s="159"/>
      <c r="P1718" s="77" t="s">
        <v>8740</v>
      </c>
      <c r="Q1718" s="77" t="s">
        <v>35</v>
      </c>
      <c r="R1718" s="77" t="s">
        <v>8739</v>
      </c>
      <c r="S1718" s="77"/>
      <c r="T1718" s="77"/>
      <c r="U1718" s="104" t="s">
        <v>8739</v>
      </c>
      <c r="V1718" s="74" t="s">
        <v>97</v>
      </c>
      <c r="W1718" s="100"/>
      <c r="X1718" s="99"/>
      <c r="Y1718" s="99" t="s">
        <v>12168</v>
      </c>
      <c r="Z1718" s="100" t="s">
        <v>12170</v>
      </c>
      <c r="AA1718" s="99" t="s">
        <v>12172</v>
      </c>
      <c r="AB1718" s="99"/>
      <c r="AC1718" s="100" t="s">
        <v>12174</v>
      </c>
      <c r="AD1718" s="100" t="s">
        <v>8741</v>
      </c>
      <c r="AE1718" s="83"/>
      <c r="AF1718" s="54" t="s">
        <v>12029</v>
      </c>
      <c r="AG1718" s="78" t="str">
        <f>CONCATENATE("NEXE ",AA1718," et ",AD1718)</f>
        <v>NEXE ZH2XJO et ZH2ZJC</v>
      </c>
      <c r="AH1718" s="77" t="s">
        <v>20</v>
      </c>
      <c r="AI1718" s="77" t="s">
        <v>305</v>
      </c>
      <c r="AJ1718" s="77" t="s">
        <v>920</v>
      </c>
      <c r="AK1718" s="77" t="s">
        <v>921</v>
      </c>
      <c r="AL1718" s="77" t="s">
        <v>922</v>
      </c>
      <c r="AM1718" s="77" t="s">
        <v>25</v>
      </c>
      <c r="AN1718" s="77" t="s">
        <v>309</v>
      </c>
      <c r="AO1718" s="77" t="s">
        <v>923</v>
      </c>
      <c r="AP1718" s="77" t="s">
        <v>924</v>
      </c>
      <c r="AQ1718" s="77" t="s">
        <v>12144</v>
      </c>
      <c r="AR1718" s="79">
        <f>COUNTIF('Jalon + top _horaire passage'!A:A,A1718)+IF(W1718&lt;&gt;"",COUNTIF('Jalon + top _horaire passage'!A:A,W1718),0)+IF(X1718&lt;&gt;"",COUNTIF('Jalon + top _horaire passage'!A:A,X1718),0)+IF(Y1718&lt;&gt;"",COUNTIF('Jalon + top _horaire passage'!A:A,Y1718),0)+IF(AA1718&lt;&gt;"",COUNTIF('Jalon + top _horaire passage'!A:A,AA1718),0)+IF(AB1718&lt;&gt;"",COUNTIF('Jalon + top _horaire passage'!A:A,AB1718),0)+IF(AD1718&lt;&gt;"",COUNTIF('Jalon + top _horaire passage'!A:A,AD1718),0)</f>
        <v>0</v>
      </c>
    </row>
    <row r="1719" spans="1:44" x14ac:dyDescent="0.3">
      <c r="A1719" s="77" t="s">
        <v>8742</v>
      </c>
      <c r="B1719" s="159" t="s">
        <v>8743</v>
      </c>
      <c r="C1719" s="78" t="s">
        <v>59</v>
      </c>
      <c r="D1719" s="77" t="s">
        <v>42</v>
      </c>
      <c r="E1719" s="77" t="s">
        <v>8742</v>
      </c>
      <c r="F1719" s="77" t="s">
        <v>9801</v>
      </c>
      <c r="G1719" s="77" t="s">
        <v>8280</v>
      </c>
      <c r="H1719" s="77" t="s">
        <v>44</v>
      </c>
      <c r="I1719" s="77" t="s">
        <v>17</v>
      </c>
      <c r="J1719" s="77" t="s">
        <v>19</v>
      </c>
      <c r="K1719" s="78" t="s">
        <v>34</v>
      </c>
      <c r="L1719" s="77" t="s">
        <v>98</v>
      </c>
      <c r="M1719" s="74" t="s">
        <v>12473</v>
      </c>
      <c r="N1719" s="74" t="s">
        <v>13</v>
      </c>
      <c r="O1719" s="159"/>
      <c r="P1719" s="77" t="s">
        <v>8744</v>
      </c>
      <c r="Q1719" s="77" t="s">
        <v>30</v>
      </c>
      <c r="R1719" s="77" t="s">
        <v>8742</v>
      </c>
      <c r="S1719" s="77"/>
      <c r="T1719" s="77"/>
      <c r="U1719" s="77" t="s">
        <v>11624</v>
      </c>
      <c r="V1719" s="74" t="s">
        <v>97</v>
      </c>
      <c r="W1719" s="100"/>
      <c r="X1719" s="99"/>
      <c r="Y1719" s="99"/>
      <c r="Z1719" s="100"/>
      <c r="AA1719" s="99" t="s">
        <v>8747</v>
      </c>
      <c r="AB1719" s="99"/>
      <c r="AC1719" s="100" t="s">
        <v>8745</v>
      </c>
      <c r="AD1719" s="100" t="s">
        <v>8746</v>
      </c>
      <c r="AE1719" s="83"/>
      <c r="AF1719" s="54"/>
      <c r="AG1719" s="78" t="s">
        <v>10997</v>
      </c>
      <c r="AH1719" s="77" t="s">
        <v>20</v>
      </c>
      <c r="AI1719" s="77" t="s">
        <v>305</v>
      </c>
      <c r="AJ1719" s="77" t="s">
        <v>920</v>
      </c>
      <c r="AK1719" s="77" t="s">
        <v>921</v>
      </c>
      <c r="AL1719" s="77" t="s">
        <v>922</v>
      </c>
      <c r="AM1719" s="77" t="s">
        <v>25</v>
      </c>
      <c r="AN1719" s="77" t="s">
        <v>309</v>
      </c>
      <c r="AO1719" s="77" t="s">
        <v>923</v>
      </c>
      <c r="AP1719" s="77" t="s">
        <v>924</v>
      </c>
      <c r="AQ1719" s="77"/>
      <c r="AR1719" s="79">
        <f>COUNTIF('Jalon + top _horaire passage'!A:A,A1719)+IF(W1719&lt;&gt;"",COUNTIF('Jalon + top _horaire passage'!A:A,W1719),0)+IF(X1719&lt;&gt;"",COUNTIF('Jalon + top _horaire passage'!A:A,X1719),0)+IF(Y1719&lt;&gt;"",COUNTIF('Jalon + top _horaire passage'!A:A,Y1719),0)+IF(AA1719&lt;&gt;"",COUNTIF('Jalon + top _horaire passage'!A:A,AA1719),0)+IF(AB1719&lt;&gt;"",COUNTIF('Jalon + top _horaire passage'!A:A,AB1719),0)+IF(AD1719&lt;&gt;"",COUNTIF('Jalon + top _horaire passage'!A:A,AD1719),0)</f>
        <v>0</v>
      </c>
    </row>
    <row r="1720" spans="1:44" x14ac:dyDescent="0.3">
      <c r="A1720" s="77" t="s">
        <v>8748</v>
      </c>
      <c r="B1720" s="159" t="s">
        <v>8749</v>
      </c>
      <c r="C1720" s="78" t="s">
        <v>59</v>
      </c>
      <c r="D1720" s="77" t="s">
        <v>42</v>
      </c>
      <c r="E1720" s="77" t="s">
        <v>8748</v>
      </c>
      <c r="F1720" s="77" t="s">
        <v>9801</v>
      </c>
      <c r="G1720" s="77" t="s">
        <v>8280</v>
      </c>
      <c r="H1720" s="77" t="s">
        <v>44</v>
      </c>
      <c r="I1720" s="77" t="s">
        <v>17</v>
      </c>
      <c r="J1720" s="77" t="s">
        <v>19</v>
      </c>
      <c r="K1720" s="78" t="s">
        <v>34</v>
      </c>
      <c r="L1720" s="77" t="s">
        <v>98</v>
      </c>
      <c r="M1720" s="74" t="s">
        <v>12473</v>
      </c>
      <c r="N1720" s="74" t="s">
        <v>13</v>
      </c>
      <c r="O1720" s="159"/>
      <c r="P1720" s="77" t="s">
        <v>8750</v>
      </c>
      <c r="Q1720" s="77" t="s">
        <v>30</v>
      </c>
      <c r="R1720" s="77" t="s">
        <v>8748</v>
      </c>
      <c r="S1720" s="77"/>
      <c r="T1720" s="77"/>
      <c r="U1720" s="77" t="s">
        <v>11625</v>
      </c>
      <c r="V1720" s="74" t="s">
        <v>97</v>
      </c>
      <c r="W1720" s="100"/>
      <c r="X1720" s="99"/>
      <c r="Y1720" s="99"/>
      <c r="Z1720" s="100"/>
      <c r="AA1720" s="99" t="s">
        <v>8753</v>
      </c>
      <c r="AB1720" s="99"/>
      <c r="AC1720" s="100" t="s">
        <v>8751</v>
      </c>
      <c r="AD1720" s="100" t="s">
        <v>8752</v>
      </c>
      <c r="AE1720" s="83"/>
      <c r="AF1720" s="54"/>
      <c r="AG1720" s="78" t="s">
        <v>10997</v>
      </c>
      <c r="AH1720" s="77" t="s">
        <v>20</v>
      </c>
      <c r="AI1720" s="77" t="s">
        <v>305</v>
      </c>
      <c r="AJ1720" s="77" t="s">
        <v>920</v>
      </c>
      <c r="AK1720" s="77" t="s">
        <v>921</v>
      </c>
      <c r="AL1720" s="77" t="s">
        <v>922</v>
      </c>
      <c r="AM1720" s="77" t="s">
        <v>25</v>
      </c>
      <c r="AN1720" s="77" t="s">
        <v>309</v>
      </c>
      <c r="AO1720" s="77" t="s">
        <v>923</v>
      </c>
      <c r="AP1720" s="77" t="s">
        <v>924</v>
      </c>
      <c r="AQ1720" s="77"/>
      <c r="AR1720" s="79">
        <f>COUNTIF('Jalon + top _horaire passage'!A:A,A1720)+IF(W1720&lt;&gt;"",COUNTIF('Jalon + top _horaire passage'!A:A,W1720),0)+IF(X1720&lt;&gt;"",COUNTIF('Jalon + top _horaire passage'!A:A,X1720),0)+IF(Y1720&lt;&gt;"",COUNTIF('Jalon + top _horaire passage'!A:A,Y1720),0)+IF(AA1720&lt;&gt;"",COUNTIF('Jalon + top _horaire passage'!A:A,AA1720),0)+IF(AB1720&lt;&gt;"",COUNTIF('Jalon + top _horaire passage'!A:A,AB1720),0)+IF(AD1720&lt;&gt;"",COUNTIF('Jalon + top _horaire passage'!A:A,AD1720),0)</f>
        <v>0</v>
      </c>
    </row>
    <row r="1721" spans="1:44" x14ac:dyDescent="0.3">
      <c r="A1721" s="77" t="s">
        <v>8754</v>
      </c>
      <c r="B1721" s="159" t="s">
        <v>8755</v>
      </c>
      <c r="C1721" s="78" t="s">
        <v>59</v>
      </c>
      <c r="D1721" s="77" t="s">
        <v>42</v>
      </c>
      <c r="E1721" s="77" t="s">
        <v>8754</v>
      </c>
      <c r="F1721" s="77" t="s">
        <v>9801</v>
      </c>
      <c r="G1721" s="77" t="s">
        <v>8280</v>
      </c>
      <c r="H1721" s="77" t="s">
        <v>44</v>
      </c>
      <c r="I1721" s="77" t="s">
        <v>17</v>
      </c>
      <c r="J1721" s="77" t="s">
        <v>571</v>
      </c>
      <c r="K1721" s="78" t="s">
        <v>34</v>
      </c>
      <c r="L1721" s="77" t="s">
        <v>98</v>
      </c>
      <c r="M1721" s="74" t="s">
        <v>12473</v>
      </c>
      <c r="N1721" s="74" t="s">
        <v>13</v>
      </c>
      <c r="O1721" s="159"/>
      <c r="P1721" s="77" t="s">
        <v>8756</v>
      </c>
      <c r="Q1721" s="77" t="s">
        <v>35</v>
      </c>
      <c r="R1721" s="77" t="s">
        <v>8754</v>
      </c>
      <c r="S1721" s="77"/>
      <c r="T1721" s="77" t="s">
        <v>9241</v>
      </c>
      <c r="U1721" s="77" t="s">
        <v>8757</v>
      </c>
      <c r="V1721" s="74" t="s">
        <v>216</v>
      </c>
      <c r="W1721" s="100"/>
      <c r="X1721" s="99"/>
      <c r="Y1721" s="99"/>
      <c r="Z1721" s="100"/>
      <c r="AA1721" s="99" t="s">
        <v>8760</v>
      </c>
      <c r="AB1721" s="99"/>
      <c r="AC1721" s="100" t="s">
        <v>8758</v>
      </c>
      <c r="AD1721" s="100" t="s">
        <v>8759</v>
      </c>
      <c r="AE1721" s="83"/>
      <c r="AF1721" s="54"/>
      <c r="AG1721" s="78" t="s">
        <v>12307</v>
      </c>
      <c r="AH1721" s="77" t="s">
        <v>20</v>
      </c>
      <c r="AI1721" s="77" t="s">
        <v>305</v>
      </c>
      <c r="AJ1721" s="77" t="s">
        <v>920</v>
      </c>
      <c r="AK1721" s="77" t="s">
        <v>921</v>
      </c>
      <c r="AL1721" s="77" t="s">
        <v>922</v>
      </c>
      <c r="AM1721" s="77" t="s">
        <v>25</v>
      </c>
      <c r="AN1721" s="77" t="s">
        <v>309</v>
      </c>
      <c r="AO1721" s="77" t="s">
        <v>923</v>
      </c>
      <c r="AP1721" s="77" t="s">
        <v>924</v>
      </c>
      <c r="AQ1721" s="77"/>
      <c r="AR1721" s="79">
        <f>COUNTIF('Jalon + top _horaire passage'!A:A,A1721)+IF(W1721&lt;&gt;"",COUNTIF('Jalon + top _horaire passage'!A:A,W1721),0)+IF(X1721&lt;&gt;"",COUNTIF('Jalon + top _horaire passage'!A:A,X1721),0)+IF(Y1721&lt;&gt;"",COUNTIF('Jalon + top _horaire passage'!A:A,Y1721),0)+IF(AA1721&lt;&gt;"",COUNTIF('Jalon + top _horaire passage'!A:A,AA1721),0)+IF(AB1721&lt;&gt;"",COUNTIF('Jalon + top _horaire passage'!A:A,AB1721),0)+IF(AD1721&lt;&gt;"",COUNTIF('Jalon + top _horaire passage'!A:A,AD1721),0)</f>
        <v>0</v>
      </c>
    </row>
    <row r="1722" spans="1:44" x14ac:dyDescent="0.3">
      <c r="A1722" s="77" t="s">
        <v>8761</v>
      </c>
      <c r="B1722" s="159" t="s">
        <v>8762</v>
      </c>
      <c r="C1722" s="78" t="s">
        <v>59</v>
      </c>
      <c r="D1722" s="77" t="s">
        <v>42</v>
      </c>
      <c r="E1722" s="77" t="s">
        <v>8761</v>
      </c>
      <c r="F1722" s="77" t="s">
        <v>9801</v>
      </c>
      <c r="G1722" s="77" t="s">
        <v>8280</v>
      </c>
      <c r="H1722" s="77" t="s">
        <v>44</v>
      </c>
      <c r="I1722" s="77" t="s">
        <v>17</v>
      </c>
      <c r="J1722" s="77" t="s">
        <v>19</v>
      </c>
      <c r="K1722" s="78" t="s">
        <v>34</v>
      </c>
      <c r="L1722" s="77" t="s">
        <v>98</v>
      </c>
      <c r="M1722" s="74" t="s">
        <v>12473</v>
      </c>
      <c r="N1722" s="74" t="s">
        <v>13</v>
      </c>
      <c r="O1722" s="159"/>
      <c r="P1722" s="77" t="s">
        <v>8763</v>
      </c>
      <c r="Q1722" s="77" t="s">
        <v>30</v>
      </c>
      <c r="R1722" s="77" t="s">
        <v>8761</v>
      </c>
      <c r="S1722" s="77"/>
      <c r="T1722" s="77"/>
      <c r="U1722" s="77" t="s">
        <v>11626</v>
      </c>
      <c r="V1722" s="74" t="s">
        <v>97</v>
      </c>
      <c r="W1722" s="100"/>
      <c r="X1722" s="99"/>
      <c r="Y1722" s="99"/>
      <c r="Z1722" s="100"/>
      <c r="AA1722" s="99" t="s">
        <v>8766</v>
      </c>
      <c r="AB1722" s="99"/>
      <c r="AC1722" s="100" t="s">
        <v>8764</v>
      </c>
      <c r="AD1722" s="100" t="s">
        <v>8765</v>
      </c>
      <c r="AE1722" s="83"/>
      <c r="AF1722" s="54"/>
      <c r="AG1722" s="78" t="s">
        <v>10997</v>
      </c>
      <c r="AH1722" s="77" t="s">
        <v>20</v>
      </c>
      <c r="AI1722" s="77" t="s">
        <v>305</v>
      </c>
      <c r="AJ1722" s="77" t="s">
        <v>920</v>
      </c>
      <c r="AK1722" s="77" t="s">
        <v>921</v>
      </c>
      <c r="AL1722" s="77" t="s">
        <v>922</v>
      </c>
      <c r="AM1722" s="77" t="s">
        <v>25</v>
      </c>
      <c r="AN1722" s="77" t="s">
        <v>309</v>
      </c>
      <c r="AO1722" s="77" t="s">
        <v>923</v>
      </c>
      <c r="AP1722" s="77" t="s">
        <v>924</v>
      </c>
      <c r="AQ1722" s="77"/>
      <c r="AR1722" s="79">
        <f>COUNTIF('Jalon + top _horaire passage'!A:A,A1722)+IF(W1722&lt;&gt;"",COUNTIF('Jalon + top _horaire passage'!A:A,W1722),0)+IF(X1722&lt;&gt;"",COUNTIF('Jalon + top _horaire passage'!A:A,X1722),0)+IF(Y1722&lt;&gt;"",COUNTIF('Jalon + top _horaire passage'!A:A,Y1722),0)+IF(AA1722&lt;&gt;"",COUNTIF('Jalon + top _horaire passage'!A:A,AA1722),0)+IF(AB1722&lt;&gt;"",COUNTIF('Jalon + top _horaire passage'!A:A,AB1722),0)+IF(AD1722&lt;&gt;"",COUNTIF('Jalon + top _horaire passage'!A:A,AD1722),0)</f>
        <v>0</v>
      </c>
    </row>
    <row r="1723" spans="1:44" x14ac:dyDescent="0.3">
      <c r="A1723" s="77" t="s">
        <v>8767</v>
      </c>
      <c r="B1723" s="159" t="s">
        <v>8768</v>
      </c>
      <c r="C1723" s="78" t="s">
        <v>59</v>
      </c>
      <c r="D1723" s="77" t="s">
        <v>42</v>
      </c>
      <c r="E1723" s="77" t="s">
        <v>8767</v>
      </c>
      <c r="F1723" s="77" t="s">
        <v>9801</v>
      </c>
      <c r="G1723" s="77" t="s">
        <v>8280</v>
      </c>
      <c r="H1723" s="77" t="s">
        <v>44</v>
      </c>
      <c r="I1723" s="77" t="s">
        <v>17</v>
      </c>
      <c r="J1723" s="77" t="s">
        <v>19</v>
      </c>
      <c r="K1723" s="78" t="s">
        <v>34</v>
      </c>
      <c r="L1723" s="77" t="s">
        <v>98</v>
      </c>
      <c r="M1723" s="74" t="s">
        <v>12473</v>
      </c>
      <c r="N1723" s="74" t="s">
        <v>13</v>
      </c>
      <c r="O1723" s="159"/>
      <c r="P1723" s="77" t="s">
        <v>8769</v>
      </c>
      <c r="Q1723" s="77" t="s">
        <v>30</v>
      </c>
      <c r="R1723" s="77" t="s">
        <v>8767</v>
      </c>
      <c r="S1723" s="77"/>
      <c r="T1723" s="77"/>
      <c r="U1723" s="77" t="s">
        <v>11627</v>
      </c>
      <c r="V1723" s="74" t="s">
        <v>97</v>
      </c>
      <c r="W1723" s="100"/>
      <c r="X1723" s="99"/>
      <c r="Y1723" s="99"/>
      <c r="Z1723" s="100"/>
      <c r="AA1723" s="99" t="s">
        <v>8772</v>
      </c>
      <c r="AB1723" s="99"/>
      <c r="AC1723" s="100" t="s">
        <v>8770</v>
      </c>
      <c r="AD1723" s="100" t="s">
        <v>8771</v>
      </c>
      <c r="AE1723" s="83"/>
      <c r="AF1723" s="54"/>
      <c r="AG1723" s="78" t="s">
        <v>10997</v>
      </c>
      <c r="AH1723" s="77" t="s">
        <v>20</v>
      </c>
      <c r="AI1723" s="77" t="s">
        <v>305</v>
      </c>
      <c r="AJ1723" s="77" t="s">
        <v>920</v>
      </c>
      <c r="AK1723" s="77" t="s">
        <v>921</v>
      </c>
      <c r="AL1723" s="77" t="s">
        <v>922</v>
      </c>
      <c r="AM1723" s="77" t="s">
        <v>25</v>
      </c>
      <c r="AN1723" s="77" t="s">
        <v>309</v>
      </c>
      <c r="AO1723" s="77" t="s">
        <v>923</v>
      </c>
      <c r="AP1723" s="77" t="s">
        <v>924</v>
      </c>
      <c r="AQ1723" s="77"/>
      <c r="AR1723" s="79">
        <f>COUNTIF('Jalon + top _horaire passage'!A:A,A1723)+IF(W1723&lt;&gt;"",COUNTIF('Jalon + top _horaire passage'!A:A,W1723),0)+IF(X1723&lt;&gt;"",COUNTIF('Jalon + top _horaire passage'!A:A,X1723),0)+IF(Y1723&lt;&gt;"",COUNTIF('Jalon + top _horaire passage'!A:A,Y1723),0)+IF(AA1723&lt;&gt;"",COUNTIF('Jalon + top _horaire passage'!A:A,AA1723),0)+IF(AB1723&lt;&gt;"",COUNTIF('Jalon + top _horaire passage'!A:A,AB1723),0)+IF(AD1723&lt;&gt;"",COUNTIF('Jalon + top _horaire passage'!A:A,AD1723),0)</f>
        <v>0</v>
      </c>
    </row>
    <row r="1724" spans="1:44" x14ac:dyDescent="0.3">
      <c r="A1724" s="77" t="s">
        <v>8773</v>
      </c>
      <c r="B1724" s="159" t="s">
        <v>8768</v>
      </c>
      <c r="C1724" s="78" t="s">
        <v>59</v>
      </c>
      <c r="D1724" s="77" t="s">
        <v>42</v>
      </c>
      <c r="E1724" s="77" t="s">
        <v>8773</v>
      </c>
      <c r="F1724" s="77" t="s">
        <v>9801</v>
      </c>
      <c r="G1724" s="77" t="s">
        <v>8280</v>
      </c>
      <c r="H1724" s="77" t="s">
        <v>44</v>
      </c>
      <c r="I1724" s="77" t="s">
        <v>17</v>
      </c>
      <c r="J1724" s="77" t="s">
        <v>237</v>
      </c>
      <c r="K1724" s="78" t="s">
        <v>34</v>
      </c>
      <c r="L1724" s="77" t="s">
        <v>98</v>
      </c>
      <c r="M1724" s="74" t="s">
        <v>12473</v>
      </c>
      <c r="N1724" s="74" t="s">
        <v>13</v>
      </c>
      <c r="O1724" s="159"/>
      <c r="P1724" s="77" t="s">
        <v>8774</v>
      </c>
      <c r="Q1724" s="77" t="s">
        <v>30</v>
      </c>
      <c r="R1724" s="77" t="s">
        <v>8773</v>
      </c>
      <c r="S1724" s="77"/>
      <c r="T1724" s="77"/>
      <c r="U1724" s="77" t="s">
        <v>11628</v>
      </c>
      <c r="V1724" s="74" t="s">
        <v>97</v>
      </c>
      <c r="W1724" s="100"/>
      <c r="X1724" s="99"/>
      <c r="Y1724" s="99"/>
      <c r="Z1724" s="100"/>
      <c r="AA1724" s="99" t="s">
        <v>8777</v>
      </c>
      <c r="AB1724" s="99"/>
      <c r="AC1724" s="100" t="s">
        <v>8775</v>
      </c>
      <c r="AD1724" s="100" t="s">
        <v>8776</v>
      </c>
      <c r="AE1724" s="83"/>
      <c r="AF1724" s="54"/>
      <c r="AG1724" s="78" t="s">
        <v>10997</v>
      </c>
      <c r="AH1724" s="77" t="s">
        <v>20</v>
      </c>
      <c r="AI1724" s="77" t="s">
        <v>305</v>
      </c>
      <c r="AJ1724" s="77" t="s">
        <v>920</v>
      </c>
      <c r="AK1724" s="77" t="s">
        <v>921</v>
      </c>
      <c r="AL1724" s="77" t="s">
        <v>922</v>
      </c>
      <c r="AM1724" s="77" t="s">
        <v>25</v>
      </c>
      <c r="AN1724" s="77" t="s">
        <v>309</v>
      </c>
      <c r="AO1724" s="77" t="s">
        <v>923</v>
      </c>
      <c r="AP1724" s="77" t="s">
        <v>924</v>
      </c>
      <c r="AQ1724" s="77"/>
      <c r="AR1724" s="79">
        <f>COUNTIF('Jalon + top _horaire passage'!A:A,A1724)+IF(W1724&lt;&gt;"",COUNTIF('Jalon + top _horaire passage'!A:A,W1724),0)+IF(X1724&lt;&gt;"",COUNTIF('Jalon + top _horaire passage'!A:A,X1724),0)+IF(Y1724&lt;&gt;"",COUNTIF('Jalon + top _horaire passage'!A:A,Y1724),0)+IF(AA1724&lt;&gt;"",COUNTIF('Jalon + top _horaire passage'!A:A,AA1724),0)+IF(AB1724&lt;&gt;"",COUNTIF('Jalon + top _horaire passage'!A:A,AB1724),0)+IF(AD1724&lt;&gt;"",COUNTIF('Jalon + top _horaire passage'!A:A,AD1724),0)</f>
        <v>0</v>
      </c>
    </row>
    <row r="1725" spans="1:44" x14ac:dyDescent="0.3">
      <c r="A1725" s="77" t="s">
        <v>8778</v>
      </c>
      <c r="B1725" s="159" t="s">
        <v>8768</v>
      </c>
      <c r="C1725" s="78" t="s">
        <v>59</v>
      </c>
      <c r="D1725" s="77" t="s">
        <v>42</v>
      </c>
      <c r="E1725" s="77" t="s">
        <v>8778</v>
      </c>
      <c r="F1725" s="77" t="s">
        <v>9801</v>
      </c>
      <c r="G1725" s="77" t="s">
        <v>8280</v>
      </c>
      <c r="H1725" s="77" t="s">
        <v>44</v>
      </c>
      <c r="I1725" s="77" t="s">
        <v>17</v>
      </c>
      <c r="J1725" s="77" t="s">
        <v>19</v>
      </c>
      <c r="K1725" s="78" t="s">
        <v>34</v>
      </c>
      <c r="L1725" s="77" t="s">
        <v>98</v>
      </c>
      <c r="M1725" s="74" t="s">
        <v>12473</v>
      </c>
      <c r="N1725" s="74" t="s">
        <v>13</v>
      </c>
      <c r="O1725" s="159"/>
      <c r="P1725" s="77" t="s">
        <v>8779</v>
      </c>
      <c r="Q1725" s="77" t="s">
        <v>30</v>
      </c>
      <c r="R1725" s="77" t="s">
        <v>8778</v>
      </c>
      <c r="S1725" s="77"/>
      <c r="T1725" s="77"/>
      <c r="U1725" s="77" t="s">
        <v>11629</v>
      </c>
      <c r="V1725" s="74" t="s">
        <v>97</v>
      </c>
      <c r="W1725" s="100"/>
      <c r="X1725" s="99"/>
      <c r="Y1725" s="99"/>
      <c r="Z1725" s="100"/>
      <c r="AA1725" s="99" t="s">
        <v>8782</v>
      </c>
      <c r="AB1725" s="99"/>
      <c r="AC1725" s="100" t="s">
        <v>8780</v>
      </c>
      <c r="AD1725" s="100" t="s">
        <v>8781</v>
      </c>
      <c r="AE1725" s="83"/>
      <c r="AF1725" s="54"/>
      <c r="AG1725" s="78" t="s">
        <v>10997</v>
      </c>
      <c r="AH1725" s="77" t="s">
        <v>20</v>
      </c>
      <c r="AI1725" s="77" t="s">
        <v>305</v>
      </c>
      <c r="AJ1725" s="77" t="s">
        <v>920</v>
      </c>
      <c r="AK1725" s="77" t="s">
        <v>921</v>
      </c>
      <c r="AL1725" s="77" t="s">
        <v>922</v>
      </c>
      <c r="AM1725" s="77" t="s">
        <v>25</v>
      </c>
      <c r="AN1725" s="77" t="s">
        <v>309</v>
      </c>
      <c r="AO1725" s="77" t="s">
        <v>923</v>
      </c>
      <c r="AP1725" s="77" t="s">
        <v>924</v>
      </c>
      <c r="AQ1725" s="77"/>
      <c r="AR1725" s="79">
        <f>COUNTIF('Jalon + top _horaire passage'!A:A,A1725)+IF(W1725&lt;&gt;"",COUNTIF('Jalon + top _horaire passage'!A:A,W1725),0)+IF(X1725&lt;&gt;"",COUNTIF('Jalon + top _horaire passage'!A:A,X1725),0)+IF(Y1725&lt;&gt;"",COUNTIF('Jalon + top _horaire passage'!A:A,Y1725),0)+IF(AA1725&lt;&gt;"",COUNTIF('Jalon + top _horaire passage'!A:A,AA1725),0)+IF(AB1725&lt;&gt;"",COUNTIF('Jalon + top _horaire passage'!A:A,AB1725),0)+IF(AD1725&lt;&gt;"",COUNTIF('Jalon + top _horaire passage'!A:A,AD1725),0)</f>
        <v>0</v>
      </c>
    </row>
    <row r="1726" spans="1:44" x14ac:dyDescent="0.3">
      <c r="A1726" s="77" t="s">
        <v>8783</v>
      </c>
      <c r="B1726" s="159" t="s">
        <v>8784</v>
      </c>
      <c r="C1726" s="78" t="s">
        <v>59</v>
      </c>
      <c r="D1726" s="77" t="s">
        <v>42</v>
      </c>
      <c r="E1726" s="77" t="s">
        <v>8783</v>
      </c>
      <c r="F1726" s="77" t="s">
        <v>9792</v>
      </c>
      <c r="G1726" s="77" t="s">
        <v>12422</v>
      </c>
      <c r="H1726" s="77" t="s">
        <v>44</v>
      </c>
      <c r="I1726" s="77" t="s">
        <v>17</v>
      </c>
      <c r="J1726" s="77" t="s">
        <v>19</v>
      </c>
      <c r="K1726" s="78" t="s">
        <v>34</v>
      </c>
      <c r="L1726" s="77" t="s">
        <v>98</v>
      </c>
      <c r="M1726" s="74" t="s">
        <v>12473</v>
      </c>
      <c r="N1726" s="74" t="s">
        <v>13</v>
      </c>
      <c r="O1726" s="159"/>
      <c r="P1726" s="77" t="s">
        <v>8785</v>
      </c>
      <c r="Q1726" s="77" t="s">
        <v>30</v>
      </c>
      <c r="R1726" s="77" t="s">
        <v>8783</v>
      </c>
      <c r="S1726" s="77"/>
      <c r="T1726" s="77"/>
      <c r="U1726" s="77" t="s">
        <v>11630</v>
      </c>
      <c r="V1726" s="74" t="s">
        <v>97</v>
      </c>
      <c r="W1726" s="100"/>
      <c r="X1726" s="99"/>
      <c r="Y1726" s="99"/>
      <c r="Z1726" s="100"/>
      <c r="AA1726" s="99" t="s">
        <v>8788</v>
      </c>
      <c r="AB1726" s="99"/>
      <c r="AC1726" s="100" t="s">
        <v>8786</v>
      </c>
      <c r="AD1726" s="100" t="s">
        <v>8787</v>
      </c>
      <c r="AE1726" s="83"/>
      <c r="AF1726" s="54"/>
      <c r="AG1726" s="78" t="s">
        <v>10997</v>
      </c>
      <c r="AH1726" s="77" t="s">
        <v>20</v>
      </c>
      <c r="AI1726" s="77" t="s">
        <v>305</v>
      </c>
      <c r="AJ1726" s="77" t="s">
        <v>920</v>
      </c>
      <c r="AK1726" s="77" t="s">
        <v>921</v>
      </c>
      <c r="AL1726" s="77" t="s">
        <v>922</v>
      </c>
      <c r="AM1726" s="77" t="s">
        <v>25</v>
      </c>
      <c r="AN1726" s="77" t="s">
        <v>309</v>
      </c>
      <c r="AO1726" s="77" t="s">
        <v>923</v>
      </c>
      <c r="AP1726" s="77" t="s">
        <v>924</v>
      </c>
      <c r="AQ1726" s="77"/>
      <c r="AR1726" s="79">
        <f>COUNTIF('Jalon + top _horaire passage'!A:A,A1726)+IF(W1726&lt;&gt;"",COUNTIF('Jalon + top _horaire passage'!A:A,W1726),0)+IF(X1726&lt;&gt;"",COUNTIF('Jalon + top _horaire passage'!A:A,X1726),0)+IF(Y1726&lt;&gt;"",COUNTIF('Jalon + top _horaire passage'!A:A,Y1726),0)+IF(AA1726&lt;&gt;"",COUNTIF('Jalon + top _horaire passage'!A:A,AA1726),0)+IF(AB1726&lt;&gt;"",COUNTIF('Jalon + top _horaire passage'!A:A,AB1726),0)+IF(AD1726&lt;&gt;"",COUNTIF('Jalon + top _horaire passage'!A:A,AD1726),0)</f>
        <v>0</v>
      </c>
    </row>
    <row r="1727" spans="1:44" x14ac:dyDescent="0.3">
      <c r="A1727" s="77" t="s">
        <v>8789</v>
      </c>
      <c r="B1727" s="159" t="s">
        <v>8790</v>
      </c>
      <c r="C1727" s="78" t="s">
        <v>59</v>
      </c>
      <c r="D1727" s="77" t="s">
        <v>42</v>
      </c>
      <c r="E1727" s="77" t="s">
        <v>8789</v>
      </c>
      <c r="F1727" s="77" t="s">
        <v>9792</v>
      </c>
      <c r="G1727" s="77" t="s">
        <v>12422</v>
      </c>
      <c r="H1727" s="77" t="s">
        <v>44</v>
      </c>
      <c r="I1727" s="77" t="s">
        <v>17</v>
      </c>
      <c r="J1727" s="77" t="s">
        <v>19</v>
      </c>
      <c r="K1727" s="78" t="s">
        <v>34</v>
      </c>
      <c r="L1727" s="77" t="s">
        <v>98</v>
      </c>
      <c r="M1727" s="74" t="s">
        <v>12473</v>
      </c>
      <c r="N1727" s="74" t="s">
        <v>13</v>
      </c>
      <c r="O1727" s="159"/>
      <c r="P1727" s="77" t="s">
        <v>8791</v>
      </c>
      <c r="Q1727" s="77" t="s">
        <v>30</v>
      </c>
      <c r="R1727" s="77" t="s">
        <v>8789</v>
      </c>
      <c r="S1727" s="77"/>
      <c r="T1727" s="77"/>
      <c r="U1727" s="77" t="s">
        <v>11631</v>
      </c>
      <c r="V1727" s="74" t="s">
        <v>97</v>
      </c>
      <c r="W1727" s="100"/>
      <c r="X1727" s="99"/>
      <c r="Y1727" s="99"/>
      <c r="Z1727" s="100"/>
      <c r="AA1727" s="99" t="s">
        <v>8794</v>
      </c>
      <c r="AB1727" s="99"/>
      <c r="AC1727" s="100" t="s">
        <v>8792</v>
      </c>
      <c r="AD1727" s="100" t="s">
        <v>8793</v>
      </c>
      <c r="AE1727" s="83"/>
      <c r="AF1727" s="54"/>
      <c r="AG1727" s="78" t="s">
        <v>10997</v>
      </c>
      <c r="AH1727" s="77" t="s">
        <v>20</v>
      </c>
      <c r="AI1727" s="77" t="s">
        <v>305</v>
      </c>
      <c r="AJ1727" s="77" t="s">
        <v>920</v>
      </c>
      <c r="AK1727" s="77" t="s">
        <v>921</v>
      </c>
      <c r="AL1727" s="77" t="s">
        <v>922</v>
      </c>
      <c r="AM1727" s="77" t="s">
        <v>25</v>
      </c>
      <c r="AN1727" s="77" t="s">
        <v>309</v>
      </c>
      <c r="AO1727" s="77" t="s">
        <v>923</v>
      </c>
      <c r="AP1727" s="77" t="s">
        <v>924</v>
      </c>
      <c r="AQ1727" s="77"/>
      <c r="AR1727" s="79">
        <f>COUNTIF('Jalon + top _horaire passage'!A:A,A1727)+IF(W1727&lt;&gt;"",COUNTIF('Jalon + top _horaire passage'!A:A,W1727),0)+IF(X1727&lt;&gt;"",COUNTIF('Jalon + top _horaire passage'!A:A,X1727),0)+IF(Y1727&lt;&gt;"",COUNTIF('Jalon + top _horaire passage'!A:A,Y1727),0)+IF(AA1727&lt;&gt;"",COUNTIF('Jalon + top _horaire passage'!A:A,AA1727),0)+IF(AB1727&lt;&gt;"",COUNTIF('Jalon + top _horaire passage'!A:A,AB1727),0)+IF(AD1727&lt;&gt;"",COUNTIF('Jalon + top _horaire passage'!A:A,AD1727),0)</f>
        <v>0</v>
      </c>
    </row>
    <row r="1728" spans="1:44" x14ac:dyDescent="0.3">
      <c r="A1728" s="77" t="s">
        <v>8795</v>
      </c>
      <c r="B1728" s="159" t="s">
        <v>8796</v>
      </c>
      <c r="C1728" s="78" t="s">
        <v>59</v>
      </c>
      <c r="D1728" s="77" t="s">
        <v>42</v>
      </c>
      <c r="E1728" s="77" t="s">
        <v>8795</v>
      </c>
      <c r="F1728" s="77" t="s">
        <v>9792</v>
      </c>
      <c r="G1728" s="77" t="s">
        <v>12422</v>
      </c>
      <c r="H1728" s="77" t="s">
        <v>44</v>
      </c>
      <c r="I1728" s="77" t="s">
        <v>17</v>
      </c>
      <c r="J1728" s="77" t="s">
        <v>19</v>
      </c>
      <c r="K1728" s="78" t="s">
        <v>34</v>
      </c>
      <c r="L1728" s="77" t="s">
        <v>98</v>
      </c>
      <c r="M1728" s="74" t="s">
        <v>12473</v>
      </c>
      <c r="N1728" s="74" t="s">
        <v>13</v>
      </c>
      <c r="O1728" s="159"/>
      <c r="P1728" s="77" t="s">
        <v>8797</v>
      </c>
      <c r="Q1728" s="77" t="s">
        <v>30</v>
      </c>
      <c r="R1728" s="77" t="s">
        <v>8795</v>
      </c>
      <c r="S1728" s="77"/>
      <c r="T1728" s="77"/>
      <c r="U1728" s="77" t="s">
        <v>11632</v>
      </c>
      <c r="V1728" s="74" t="s">
        <v>97</v>
      </c>
      <c r="W1728" s="100"/>
      <c r="X1728" s="99"/>
      <c r="Y1728" s="99"/>
      <c r="Z1728" s="100"/>
      <c r="AA1728" s="99" t="s">
        <v>8800</v>
      </c>
      <c r="AB1728" s="99"/>
      <c r="AC1728" s="100" t="s">
        <v>8798</v>
      </c>
      <c r="AD1728" s="100" t="s">
        <v>8799</v>
      </c>
      <c r="AE1728" s="83"/>
      <c r="AF1728" s="54"/>
      <c r="AG1728" s="78" t="s">
        <v>10997</v>
      </c>
      <c r="AH1728" s="77" t="s">
        <v>20</v>
      </c>
      <c r="AI1728" s="77" t="s">
        <v>305</v>
      </c>
      <c r="AJ1728" s="77" t="s">
        <v>920</v>
      </c>
      <c r="AK1728" s="77" t="s">
        <v>921</v>
      </c>
      <c r="AL1728" s="77" t="s">
        <v>922</v>
      </c>
      <c r="AM1728" s="77" t="s">
        <v>25</v>
      </c>
      <c r="AN1728" s="77" t="s">
        <v>309</v>
      </c>
      <c r="AO1728" s="77" t="s">
        <v>923</v>
      </c>
      <c r="AP1728" s="77" t="s">
        <v>924</v>
      </c>
      <c r="AQ1728" s="77"/>
      <c r="AR1728" s="79">
        <f>COUNTIF('Jalon + top _horaire passage'!A:A,A1728)+IF(W1728&lt;&gt;"",COUNTIF('Jalon + top _horaire passage'!A:A,W1728),0)+IF(X1728&lt;&gt;"",COUNTIF('Jalon + top _horaire passage'!A:A,X1728),0)+IF(Y1728&lt;&gt;"",COUNTIF('Jalon + top _horaire passage'!A:A,Y1728),0)+IF(AA1728&lt;&gt;"",COUNTIF('Jalon + top _horaire passage'!A:A,AA1728),0)+IF(AB1728&lt;&gt;"",COUNTIF('Jalon + top _horaire passage'!A:A,AB1728),0)+IF(AD1728&lt;&gt;"",COUNTIF('Jalon + top _horaire passage'!A:A,AD1728),0)</f>
        <v>0</v>
      </c>
    </row>
    <row r="1729" spans="1:44" x14ac:dyDescent="0.3">
      <c r="A1729" s="77" t="s">
        <v>8801</v>
      </c>
      <c r="B1729" s="159" t="s">
        <v>8796</v>
      </c>
      <c r="C1729" s="78" t="s">
        <v>59</v>
      </c>
      <c r="D1729" s="77" t="s">
        <v>42</v>
      </c>
      <c r="E1729" s="77" t="s">
        <v>8801</v>
      </c>
      <c r="F1729" s="77" t="s">
        <v>9801</v>
      </c>
      <c r="G1729" s="77" t="s">
        <v>8280</v>
      </c>
      <c r="H1729" s="77" t="s">
        <v>44</v>
      </c>
      <c r="I1729" s="77" t="s">
        <v>17</v>
      </c>
      <c r="J1729" s="77" t="s">
        <v>19</v>
      </c>
      <c r="K1729" s="78" t="s">
        <v>34</v>
      </c>
      <c r="L1729" s="77" t="s">
        <v>98</v>
      </c>
      <c r="M1729" s="74" t="s">
        <v>12473</v>
      </c>
      <c r="N1729" s="74" t="s">
        <v>13</v>
      </c>
      <c r="O1729" s="159"/>
      <c r="P1729" s="77" t="s">
        <v>8802</v>
      </c>
      <c r="Q1729" s="77" t="s">
        <v>30</v>
      </c>
      <c r="R1729" s="77" t="s">
        <v>8801</v>
      </c>
      <c r="S1729" s="77"/>
      <c r="T1729" s="77" t="s">
        <v>9241</v>
      </c>
      <c r="U1729" s="77" t="s">
        <v>8803</v>
      </c>
      <c r="V1729" s="74" t="s">
        <v>819</v>
      </c>
      <c r="W1729" s="100"/>
      <c r="X1729" s="99"/>
      <c r="Y1729" s="99"/>
      <c r="Z1729" s="100"/>
      <c r="AA1729" s="99" t="s">
        <v>8806</v>
      </c>
      <c r="AB1729" s="99"/>
      <c r="AC1729" s="100" t="s">
        <v>8804</v>
      </c>
      <c r="AD1729" s="100" t="s">
        <v>8805</v>
      </c>
      <c r="AE1729" s="83"/>
      <c r="AF1729" s="54"/>
      <c r="AG1729" s="78" t="s">
        <v>10992</v>
      </c>
      <c r="AH1729" s="77" t="s">
        <v>20</v>
      </c>
      <c r="AI1729" s="77" t="s">
        <v>305</v>
      </c>
      <c r="AJ1729" s="77" t="s">
        <v>920</v>
      </c>
      <c r="AK1729" s="77" t="s">
        <v>921</v>
      </c>
      <c r="AL1729" s="77" t="s">
        <v>922</v>
      </c>
      <c r="AM1729" s="77" t="s">
        <v>25</v>
      </c>
      <c r="AN1729" s="77" t="s">
        <v>309</v>
      </c>
      <c r="AO1729" s="77" t="s">
        <v>923</v>
      </c>
      <c r="AP1729" s="77" t="s">
        <v>924</v>
      </c>
      <c r="AQ1729" s="77"/>
      <c r="AR1729" s="79">
        <f>COUNTIF('Jalon + top _horaire passage'!A:A,A1729)+IF(W1729&lt;&gt;"",COUNTIF('Jalon + top _horaire passage'!A:A,W1729),0)+IF(X1729&lt;&gt;"",COUNTIF('Jalon + top _horaire passage'!A:A,X1729),0)+IF(Y1729&lt;&gt;"",COUNTIF('Jalon + top _horaire passage'!A:A,Y1729),0)+IF(AA1729&lt;&gt;"",COUNTIF('Jalon + top _horaire passage'!A:A,AA1729),0)+IF(AB1729&lt;&gt;"",COUNTIF('Jalon + top _horaire passage'!A:A,AB1729),0)+IF(AD1729&lt;&gt;"",COUNTIF('Jalon + top _horaire passage'!A:A,AD1729),0)</f>
        <v>0</v>
      </c>
    </row>
    <row r="1730" spans="1:44" x14ac:dyDescent="0.3">
      <c r="A1730" s="77" t="s">
        <v>8807</v>
      </c>
      <c r="B1730" s="159" t="s">
        <v>8796</v>
      </c>
      <c r="C1730" s="78" t="s">
        <v>59</v>
      </c>
      <c r="D1730" s="77" t="s">
        <v>42</v>
      </c>
      <c r="E1730" s="77" t="s">
        <v>8807</v>
      </c>
      <c r="F1730" s="77" t="s">
        <v>9801</v>
      </c>
      <c r="G1730" s="77" t="s">
        <v>8280</v>
      </c>
      <c r="H1730" s="77" t="s">
        <v>44</v>
      </c>
      <c r="I1730" s="77" t="s">
        <v>17</v>
      </c>
      <c r="J1730" s="77" t="s">
        <v>237</v>
      </c>
      <c r="K1730" s="78" t="s">
        <v>34</v>
      </c>
      <c r="L1730" s="77" t="s">
        <v>98</v>
      </c>
      <c r="M1730" s="74" t="s">
        <v>12473</v>
      </c>
      <c r="N1730" s="74" t="s">
        <v>13</v>
      </c>
      <c r="O1730" s="159"/>
      <c r="P1730" s="77" t="s">
        <v>8808</v>
      </c>
      <c r="Q1730" s="77" t="s">
        <v>30</v>
      </c>
      <c r="R1730" s="77" t="s">
        <v>8807</v>
      </c>
      <c r="S1730" s="77"/>
      <c r="T1730" s="77" t="s">
        <v>9241</v>
      </c>
      <c r="U1730" s="77" t="s">
        <v>11082</v>
      </c>
      <c r="V1730" s="74" t="s">
        <v>819</v>
      </c>
      <c r="W1730" s="100"/>
      <c r="X1730" s="99"/>
      <c r="Y1730" s="99"/>
      <c r="Z1730" s="100"/>
      <c r="AA1730" s="99" t="s">
        <v>8811</v>
      </c>
      <c r="AB1730" s="99"/>
      <c r="AC1730" s="100" t="s">
        <v>8809</v>
      </c>
      <c r="AD1730" s="100" t="s">
        <v>8810</v>
      </c>
      <c r="AE1730" s="83"/>
      <c r="AF1730" s="54"/>
      <c r="AG1730" s="78" t="s">
        <v>10992</v>
      </c>
      <c r="AH1730" s="77" t="s">
        <v>20</v>
      </c>
      <c r="AI1730" s="77" t="s">
        <v>305</v>
      </c>
      <c r="AJ1730" s="77" t="s">
        <v>920</v>
      </c>
      <c r="AK1730" s="77" t="s">
        <v>921</v>
      </c>
      <c r="AL1730" s="77" t="s">
        <v>922</v>
      </c>
      <c r="AM1730" s="77" t="s">
        <v>25</v>
      </c>
      <c r="AN1730" s="77" t="s">
        <v>309</v>
      </c>
      <c r="AO1730" s="77" t="s">
        <v>923</v>
      </c>
      <c r="AP1730" s="77" t="s">
        <v>924</v>
      </c>
      <c r="AQ1730" s="77"/>
      <c r="AR1730" s="79">
        <f>COUNTIF('Jalon + top _horaire passage'!A:A,A1730)+IF(W1730&lt;&gt;"",COUNTIF('Jalon + top _horaire passage'!A:A,W1730),0)+IF(X1730&lt;&gt;"",COUNTIF('Jalon + top _horaire passage'!A:A,X1730),0)+IF(Y1730&lt;&gt;"",COUNTIF('Jalon + top _horaire passage'!A:A,Y1730),0)+IF(AA1730&lt;&gt;"",COUNTIF('Jalon + top _horaire passage'!A:A,AA1730),0)+IF(AB1730&lt;&gt;"",COUNTIF('Jalon + top _horaire passage'!A:A,AB1730),0)+IF(AD1730&lt;&gt;"",COUNTIF('Jalon + top _horaire passage'!A:A,AD1730),0)</f>
        <v>0</v>
      </c>
    </row>
    <row r="1731" spans="1:44" x14ac:dyDescent="0.3">
      <c r="A1731" s="77" t="s">
        <v>8812</v>
      </c>
      <c r="B1731" s="159" t="s">
        <v>8813</v>
      </c>
      <c r="C1731" s="78" t="s">
        <v>59</v>
      </c>
      <c r="D1731" s="77" t="s">
        <v>42</v>
      </c>
      <c r="E1731" s="77" t="s">
        <v>8812</v>
      </c>
      <c r="F1731" s="77" t="s">
        <v>9792</v>
      </c>
      <c r="G1731" s="77" t="s">
        <v>12422</v>
      </c>
      <c r="H1731" s="77" t="s">
        <v>44</v>
      </c>
      <c r="I1731" s="77" t="s">
        <v>17</v>
      </c>
      <c r="J1731" s="77" t="s">
        <v>19</v>
      </c>
      <c r="K1731" s="78" t="s">
        <v>34</v>
      </c>
      <c r="L1731" s="77" t="s">
        <v>98</v>
      </c>
      <c r="M1731" s="74" t="s">
        <v>12473</v>
      </c>
      <c r="N1731" s="74" t="s">
        <v>13</v>
      </c>
      <c r="O1731" s="159"/>
      <c r="P1731" s="77" t="s">
        <v>8814</v>
      </c>
      <c r="Q1731" s="77" t="s">
        <v>30</v>
      </c>
      <c r="R1731" s="77" t="s">
        <v>8812</v>
      </c>
      <c r="S1731" s="77"/>
      <c r="T1731" s="77"/>
      <c r="U1731" s="77" t="s">
        <v>11633</v>
      </c>
      <c r="V1731" s="74" t="s">
        <v>97</v>
      </c>
      <c r="W1731" s="100"/>
      <c r="X1731" s="99"/>
      <c r="Y1731" s="99"/>
      <c r="Z1731" s="100"/>
      <c r="AA1731" s="99" t="s">
        <v>8817</v>
      </c>
      <c r="AB1731" s="99"/>
      <c r="AC1731" s="100" t="s">
        <v>8815</v>
      </c>
      <c r="AD1731" s="100" t="s">
        <v>8816</v>
      </c>
      <c r="AE1731" s="83"/>
      <c r="AF1731" s="54"/>
      <c r="AG1731" s="78" t="s">
        <v>10997</v>
      </c>
      <c r="AH1731" s="77" t="s">
        <v>20</v>
      </c>
      <c r="AI1731" s="77" t="s">
        <v>305</v>
      </c>
      <c r="AJ1731" s="77" t="s">
        <v>920</v>
      </c>
      <c r="AK1731" s="77" t="s">
        <v>921</v>
      </c>
      <c r="AL1731" s="77" t="s">
        <v>922</v>
      </c>
      <c r="AM1731" s="77" t="s">
        <v>25</v>
      </c>
      <c r="AN1731" s="77" t="s">
        <v>309</v>
      </c>
      <c r="AO1731" s="77" t="s">
        <v>923</v>
      </c>
      <c r="AP1731" s="77" t="s">
        <v>924</v>
      </c>
      <c r="AQ1731" s="77"/>
      <c r="AR1731" s="79">
        <f>COUNTIF('Jalon + top _horaire passage'!A:A,A1731)+IF(W1731&lt;&gt;"",COUNTIF('Jalon + top _horaire passage'!A:A,W1731),0)+IF(X1731&lt;&gt;"",COUNTIF('Jalon + top _horaire passage'!A:A,X1731),0)+IF(Y1731&lt;&gt;"",COUNTIF('Jalon + top _horaire passage'!A:A,Y1731),0)+IF(AA1731&lt;&gt;"",COUNTIF('Jalon + top _horaire passage'!A:A,AA1731),0)+IF(AB1731&lt;&gt;"",COUNTIF('Jalon + top _horaire passage'!A:A,AB1731),0)+IF(AD1731&lt;&gt;"",COUNTIF('Jalon + top _horaire passage'!A:A,AD1731),0)</f>
        <v>0</v>
      </c>
    </row>
    <row r="1732" spans="1:44" x14ac:dyDescent="0.3">
      <c r="A1732" s="77" t="s">
        <v>8818</v>
      </c>
      <c r="B1732" s="159" t="s">
        <v>8819</v>
      </c>
      <c r="C1732" s="78" t="s">
        <v>59</v>
      </c>
      <c r="D1732" s="77" t="s">
        <v>42</v>
      </c>
      <c r="E1732" s="77" t="s">
        <v>8818</v>
      </c>
      <c r="F1732" s="77" t="s">
        <v>9792</v>
      </c>
      <c r="G1732" s="77" t="s">
        <v>12422</v>
      </c>
      <c r="H1732" s="77" t="s">
        <v>44</v>
      </c>
      <c r="I1732" s="77" t="s">
        <v>17</v>
      </c>
      <c r="J1732" s="77" t="s">
        <v>19</v>
      </c>
      <c r="K1732" s="78" t="s">
        <v>34</v>
      </c>
      <c r="L1732" s="77" t="s">
        <v>98</v>
      </c>
      <c r="M1732" s="74" t="s">
        <v>12473</v>
      </c>
      <c r="N1732" s="74" t="s">
        <v>13</v>
      </c>
      <c r="O1732" s="159"/>
      <c r="P1732" s="77" t="s">
        <v>8820</v>
      </c>
      <c r="Q1732" s="77" t="s">
        <v>30</v>
      </c>
      <c r="R1732" s="77" t="s">
        <v>8818</v>
      </c>
      <c r="S1732" s="77"/>
      <c r="T1732" s="77"/>
      <c r="U1732" s="77" t="s">
        <v>11634</v>
      </c>
      <c r="V1732" s="74" t="s">
        <v>97</v>
      </c>
      <c r="W1732" s="100"/>
      <c r="X1732" s="99"/>
      <c r="Y1732" s="99"/>
      <c r="Z1732" s="100"/>
      <c r="AA1732" s="99" t="s">
        <v>8823</v>
      </c>
      <c r="AB1732" s="99"/>
      <c r="AC1732" s="100" t="s">
        <v>8821</v>
      </c>
      <c r="AD1732" s="100" t="s">
        <v>8822</v>
      </c>
      <c r="AE1732" s="83"/>
      <c r="AF1732" s="54"/>
      <c r="AG1732" s="78" t="s">
        <v>10997</v>
      </c>
      <c r="AH1732" s="77" t="s">
        <v>20</v>
      </c>
      <c r="AI1732" s="77" t="s">
        <v>305</v>
      </c>
      <c r="AJ1732" s="77" t="s">
        <v>920</v>
      </c>
      <c r="AK1732" s="77" t="s">
        <v>921</v>
      </c>
      <c r="AL1732" s="77" t="s">
        <v>922</v>
      </c>
      <c r="AM1732" s="77" t="s">
        <v>25</v>
      </c>
      <c r="AN1732" s="77" t="s">
        <v>309</v>
      </c>
      <c r="AO1732" s="77" t="s">
        <v>923</v>
      </c>
      <c r="AP1732" s="77" t="s">
        <v>924</v>
      </c>
      <c r="AQ1732" s="77"/>
      <c r="AR1732" s="79">
        <f>COUNTIF('Jalon + top _horaire passage'!A:A,A1732)+IF(W1732&lt;&gt;"",COUNTIF('Jalon + top _horaire passage'!A:A,W1732),0)+IF(X1732&lt;&gt;"",COUNTIF('Jalon + top _horaire passage'!A:A,X1732),0)+IF(Y1732&lt;&gt;"",COUNTIF('Jalon + top _horaire passage'!A:A,Y1732),0)+IF(AA1732&lt;&gt;"",COUNTIF('Jalon + top _horaire passage'!A:A,AA1732),0)+IF(AB1732&lt;&gt;"",COUNTIF('Jalon + top _horaire passage'!A:A,AB1732),0)+IF(AD1732&lt;&gt;"",COUNTIF('Jalon + top _horaire passage'!A:A,AD1732),0)</f>
        <v>0</v>
      </c>
    </row>
    <row r="1733" spans="1:44" x14ac:dyDescent="0.3">
      <c r="A1733" s="77" t="s">
        <v>8824</v>
      </c>
      <c r="B1733" s="159" t="s">
        <v>8825</v>
      </c>
      <c r="C1733" s="78" t="s">
        <v>59</v>
      </c>
      <c r="D1733" s="77" t="s">
        <v>42</v>
      </c>
      <c r="E1733" s="77" t="s">
        <v>8824</v>
      </c>
      <c r="F1733" s="77" t="s">
        <v>9792</v>
      </c>
      <c r="G1733" s="77" t="s">
        <v>12422</v>
      </c>
      <c r="H1733" s="77" t="s">
        <v>44</v>
      </c>
      <c r="I1733" s="77" t="s">
        <v>17</v>
      </c>
      <c r="J1733" s="77" t="s">
        <v>19</v>
      </c>
      <c r="K1733" s="78" t="s">
        <v>34</v>
      </c>
      <c r="L1733" s="77" t="s">
        <v>98</v>
      </c>
      <c r="M1733" s="74" t="s">
        <v>12473</v>
      </c>
      <c r="N1733" s="74" t="s">
        <v>13</v>
      </c>
      <c r="O1733" s="159"/>
      <c r="P1733" s="77" t="s">
        <v>8826</v>
      </c>
      <c r="Q1733" s="77" t="s">
        <v>30</v>
      </c>
      <c r="R1733" s="77" t="s">
        <v>8824</v>
      </c>
      <c r="S1733" s="77"/>
      <c r="T1733" s="77"/>
      <c r="U1733" s="77" t="s">
        <v>11635</v>
      </c>
      <c r="V1733" s="74" t="s">
        <v>97</v>
      </c>
      <c r="W1733" s="100"/>
      <c r="X1733" s="99"/>
      <c r="Y1733" s="99"/>
      <c r="Z1733" s="100"/>
      <c r="AA1733" s="99" t="s">
        <v>8829</v>
      </c>
      <c r="AB1733" s="99"/>
      <c r="AC1733" s="100" t="s">
        <v>8827</v>
      </c>
      <c r="AD1733" s="100" t="s">
        <v>8828</v>
      </c>
      <c r="AE1733" s="83"/>
      <c r="AF1733" s="54"/>
      <c r="AG1733" s="78" t="s">
        <v>10997</v>
      </c>
      <c r="AH1733" s="77" t="s">
        <v>20</v>
      </c>
      <c r="AI1733" s="77" t="s">
        <v>305</v>
      </c>
      <c r="AJ1733" s="77" t="s">
        <v>920</v>
      </c>
      <c r="AK1733" s="77" t="s">
        <v>921</v>
      </c>
      <c r="AL1733" s="77" t="s">
        <v>922</v>
      </c>
      <c r="AM1733" s="77" t="s">
        <v>25</v>
      </c>
      <c r="AN1733" s="77" t="s">
        <v>309</v>
      </c>
      <c r="AO1733" s="77" t="s">
        <v>923</v>
      </c>
      <c r="AP1733" s="77" t="s">
        <v>924</v>
      </c>
      <c r="AQ1733" s="77"/>
      <c r="AR1733" s="79">
        <f>COUNTIF('Jalon + top _horaire passage'!A:A,A1733)+IF(W1733&lt;&gt;"",COUNTIF('Jalon + top _horaire passage'!A:A,W1733),0)+IF(X1733&lt;&gt;"",COUNTIF('Jalon + top _horaire passage'!A:A,X1733),0)+IF(Y1733&lt;&gt;"",COUNTIF('Jalon + top _horaire passage'!A:A,Y1733),0)+IF(AA1733&lt;&gt;"",COUNTIF('Jalon + top _horaire passage'!A:A,AA1733),0)+IF(AB1733&lt;&gt;"",COUNTIF('Jalon + top _horaire passage'!A:A,AB1733),0)+IF(AD1733&lt;&gt;"",COUNTIF('Jalon + top _horaire passage'!A:A,AD1733),0)</f>
        <v>0</v>
      </c>
    </row>
    <row r="1734" spans="1:44" x14ac:dyDescent="0.3">
      <c r="A1734" s="77" t="s">
        <v>8830</v>
      </c>
      <c r="B1734" s="159" t="s">
        <v>8831</v>
      </c>
      <c r="C1734" s="78" t="s">
        <v>59</v>
      </c>
      <c r="D1734" s="77" t="s">
        <v>42</v>
      </c>
      <c r="E1734" s="77" t="s">
        <v>8830</v>
      </c>
      <c r="F1734" s="77" t="s">
        <v>9792</v>
      </c>
      <c r="G1734" s="77" t="s">
        <v>12422</v>
      </c>
      <c r="H1734" s="77" t="s">
        <v>44</v>
      </c>
      <c r="I1734" s="77" t="s">
        <v>17</v>
      </c>
      <c r="J1734" s="77" t="s">
        <v>19</v>
      </c>
      <c r="K1734" s="78" t="s">
        <v>34</v>
      </c>
      <c r="L1734" s="77" t="s">
        <v>98</v>
      </c>
      <c r="M1734" s="74" t="s">
        <v>12473</v>
      </c>
      <c r="N1734" s="74" t="s">
        <v>13</v>
      </c>
      <c r="O1734" s="159"/>
      <c r="P1734" s="77" t="s">
        <v>8832</v>
      </c>
      <c r="Q1734" s="77" t="s">
        <v>30</v>
      </c>
      <c r="R1734" s="77" t="s">
        <v>8830</v>
      </c>
      <c r="S1734" s="77"/>
      <c r="T1734" s="77"/>
      <c r="U1734" s="77" t="s">
        <v>11636</v>
      </c>
      <c r="V1734" s="74" t="s">
        <v>97</v>
      </c>
      <c r="W1734" s="100"/>
      <c r="X1734" s="99"/>
      <c r="Y1734" s="99"/>
      <c r="Z1734" s="100"/>
      <c r="AA1734" s="99" t="s">
        <v>8835</v>
      </c>
      <c r="AB1734" s="99"/>
      <c r="AC1734" s="100" t="s">
        <v>8833</v>
      </c>
      <c r="AD1734" s="100" t="s">
        <v>8834</v>
      </c>
      <c r="AE1734" s="83"/>
      <c r="AF1734" s="54"/>
      <c r="AG1734" s="78" t="s">
        <v>10997</v>
      </c>
      <c r="AH1734" s="77" t="s">
        <v>20</v>
      </c>
      <c r="AI1734" s="77" t="s">
        <v>305</v>
      </c>
      <c r="AJ1734" s="77" t="s">
        <v>920</v>
      </c>
      <c r="AK1734" s="77" t="s">
        <v>921</v>
      </c>
      <c r="AL1734" s="77" t="s">
        <v>922</v>
      </c>
      <c r="AM1734" s="77" t="s">
        <v>25</v>
      </c>
      <c r="AN1734" s="77" t="s">
        <v>309</v>
      </c>
      <c r="AO1734" s="77" t="s">
        <v>923</v>
      </c>
      <c r="AP1734" s="77" t="s">
        <v>924</v>
      </c>
      <c r="AQ1734" s="77"/>
      <c r="AR1734" s="79">
        <f>COUNTIF('Jalon + top _horaire passage'!A:A,A1734)+IF(W1734&lt;&gt;"",COUNTIF('Jalon + top _horaire passage'!A:A,W1734),0)+IF(X1734&lt;&gt;"",COUNTIF('Jalon + top _horaire passage'!A:A,X1734),0)+IF(Y1734&lt;&gt;"",COUNTIF('Jalon + top _horaire passage'!A:A,Y1734),0)+IF(AA1734&lt;&gt;"",COUNTIF('Jalon + top _horaire passage'!A:A,AA1734),0)+IF(AB1734&lt;&gt;"",COUNTIF('Jalon + top _horaire passage'!A:A,AB1734),0)+IF(AD1734&lt;&gt;"",COUNTIF('Jalon + top _horaire passage'!A:A,AD1734),0)</f>
        <v>0</v>
      </c>
    </row>
    <row r="1735" spans="1:44" x14ac:dyDescent="0.3">
      <c r="A1735" s="77" t="s">
        <v>8836</v>
      </c>
      <c r="B1735" s="159" t="s">
        <v>8837</v>
      </c>
      <c r="C1735" s="78" t="s">
        <v>59</v>
      </c>
      <c r="D1735" s="77" t="s">
        <v>42</v>
      </c>
      <c r="E1735" s="77" t="s">
        <v>8836</v>
      </c>
      <c r="F1735" s="77" t="s">
        <v>9792</v>
      </c>
      <c r="G1735" s="77" t="s">
        <v>12422</v>
      </c>
      <c r="H1735" s="77" t="s">
        <v>44</v>
      </c>
      <c r="I1735" s="77" t="s">
        <v>17</v>
      </c>
      <c r="J1735" s="77" t="s">
        <v>19</v>
      </c>
      <c r="K1735" s="78" t="s">
        <v>34</v>
      </c>
      <c r="L1735" s="77" t="s">
        <v>98</v>
      </c>
      <c r="M1735" s="74" t="s">
        <v>12473</v>
      </c>
      <c r="N1735" s="74" t="s">
        <v>13</v>
      </c>
      <c r="O1735" s="159"/>
      <c r="P1735" s="77" t="s">
        <v>8838</v>
      </c>
      <c r="Q1735" s="77" t="s">
        <v>30</v>
      </c>
      <c r="R1735" s="77" t="s">
        <v>8836</v>
      </c>
      <c r="S1735" s="77"/>
      <c r="T1735" s="77"/>
      <c r="U1735" s="77" t="s">
        <v>11637</v>
      </c>
      <c r="V1735" s="74" t="s">
        <v>97</v>
      </c>
      <c r="W1735" s="100"/>
      <c r="X1735" s="99"/>
      <c r="Y1735" s="99"/>
      <c r="Z1735" s="100"/>
      <c r="AA1735" s="99" t="s">
        <v>8841</v>
      </c>
      <c r="AB1735" s="99"/>
      <c r="AC1735" s="100" t="s">
        <v>8839</v>
      </c>
      <c r="AD1735" s="100" t="s">
        <v>8840</v>
      </c>
      <c r="AE1735" s="83"/>
      <c r="AF1735" s="54"/>
      <c r="AG1735" s="78" t="s">
        <v>10997</v>
      </c>
      <c r="AH1735" s="77" t="s">
        <v>20</v>
      </c>
      <c r="AI1735" s="77" t="s">
        <v>305</v>
      </c>
      <c r="AJ1735" s="77" t="s">
        <v>920</v>
      </c>
      <c r="AK1735" s="77" t="s">
        <v>921</v>
      </c>
      <c r="AL1735" s="77" t="s">
        <v>922</v>
      </c>
      <c r="AM1735" s="77" t="s">
        <v>25</v>
      </c>
      <c r="AN1735" s="77" t="s">
        <v>309</v>
      </c>
      <c r="AO1735" s="77" t="s">
        <v>923</v>
      </c>
      <c r="AP1735" s="77" t="s">
        <v>924</v>
      </c>
      <c r="AQ1735" s="77"/>
      <c r="AR1735" s="79">
        <f>COUNTIF('Jalon + top _horaire passage'!A:A,A1735)+IF(W1735&lt;&gt;"",COUNTIF('Jalon + top _horaire passage'!A:A,W1735),0)+IF(X1735&lt;&gt;"",COUNTIF('Jalon + top _horaire passage'!A:A,X1735),0)+IF(Y1735&lt;&gt;"",COUNTIF('Jalon + top _horaire passage'!A:A,Y1735),0)+IF(AA1735&lt;&gt;"",COUNTIF('Jalon + top _horaire passage'!A:A,AA1735),0)+IF(AB1735&lt;&gt;"",COUNTIF('Jalon + top _horaire passage'!A:A,AB1735),0)+IF(AD1735&lt;&gt;"",COUNTIF('Jalon + top _horaire passage'!A:A,AD1735),0)</f>
        <v>0</v>
      </c>
    </row>
    <row r="1736" spans="1:44" x14ac:dyDescent="0.3">
      <c r="A1736" s="77" t="s">
        <v>8842</v>
      </c>
      <c r="B1736" s="159" t="s">
        <v>8843</v>
      </c>
      <c r="C1736" s="78" t="s">
        <v>59</v>
      </c>
      <c r="D1736" s="77" t="s">
        <v>42</v>
      </c>
      <c r="E1736" s="77" t="s">
        <v>8842</v>
      </c>
      <c r="F1736" s="77" t="s">
        <v>9792</v>
      </c>
      <c r="G1736" s="77" t="s">
        <v>12422</v>
      </c>
      <c r="H1736" s="77" t="s">
        <v>44</v>
      </c>
      <c r="I1736" s="77" t="s">
        <v>17</v>
      </c>
      <c r="J1736" s="77" t="s">
        <v>19</v>
      </c>
      <c r="K1736" s="78" t="s">
        <v>34</v>
      </c>
      <c r="L1736" s="77" t="s">
        <v>98</v>
      </c>
      <c r="M1736" s="74" t="s">
        <v>12473</v>
      </c>
      <c r="N1736" s="74" t="s">
        <v>13</v>
      </c>
      <c r="O1736" s="159"/>
      <c r="P1736" s="77" t="s">
        <v>8844</v>
      </c>
      <c r="Q1736" s="77" t="s">
        <v>30</v>
      </c>
      <c r="R1736" s="77" t="s">
        <v>8842</v>
      </c>
      <c r="S1736" s="77"/>
      <c r="T1736" s="77"/>
      <c r="U1736" s="77" t="s">
        <v>11638</v>
      </c>
      <c r="V1736" s="74" t="s">
        <v>97</v>
      </c>
      <c r="W1736" s="100"/>
      <c r="X1736" s="99"/>
      <c r="Y1736" s="99"/>
      <c r="Z1736" s="100"/>
      <c r="AA1736" s="99" t="s">
        <v>8847</v>
      </c>
      <c r="AB1736" s="99"/>
      <c r="AC1736" s="100" t="s">
        <v>8845</v>
      </c>
      <c r="AD1736" s="100" t="s">
        <v>8846</v>
      </c>
      <c r="AE1736" s="83"/>
      <c r="AF1736" s="54"/>
      <c r="AG1736" s="78" t="s">
        <v>10997</v>
      </c>
      <c r="AH1736" s="77" t="s">
        <v>20</v>
      </c>
      <c r="AI1736" s="77" t="s">
        <v>305</v>
      </c>
      <c r="AJ1736" s="77" t="s">
        <v>920</v>
      </c>
      <c r="AK1736" s="77" t="s">
        <v>921</v>
      </c>
      <c r="AL1736" s="77" t="s">
        <v>922</v>
      </c>
      <c r="AM1736" s="77" t="s">
        <v>25</v>
      </c>
      <c r="AN1736" s="77" t="s">
        <v>309</v>
      </c>
      <c r="AO1736" s="77" t="s">
        <v>923</v>
      </c>
      <c r="AP1736" s="77" t="s">
        <v>924</v>
      </c>
      <c r="AQ1736" s="77"/>
      <c r="AR1736" s="79">
        <f>COUNTIF('Jalon + top _horaire passage'!A:A,A1736)+IF(W1736&lt;&gt;"",COUNTIF('Jalon + top _horaire passage'!A:A,W1736),0)+IF(X1736&lt;&gt;"",COUNTIF('Jalon + top _horaire passage'!A:A,X1736),0)+IF(Y1736&lt;&gt;"",COUNTIF('Jalon + top _horaire passage'!A:A,Y1736),0)+IF(AA1736&lt;&gt;"",COUNTIF('Jalon + top _horaire passage'!A:A,AA1736),0)+IF(AB1736&lt;&gt;"",COUNTIF('Jalon + top _horaire passage'!A:A,AB1736),0)+IF(AD1736&lt;&gt;"",COUNTIF('Jalon + top _horaire passage'!A:A,AD1736),0)</f>
        <v>0</v>
      </c>
    </row>
    <row r="1737" spans="1:44" x14ac:dyDescent="0.3">
      <c r="A1737" s="77" t="s">
        <v>8848</v>
      </c>
      <c r="B1737" s="159" t="s">
        <v>8849</v>
      </c>
      <c r="C1737" s="78" t="s">
        <v>59</v>
      </c>
      <c r="D1737" s="77" t="s">
        <v>42</v>
      </c>
      <c r="E1737" s="77" t="s">
        <v>8848</v>
      </c>
      <c r="F1737" s="77" t="s">
        <v>9792</v>
      </c>
      <c r="G1737" s="77" t="s">
        <v>12422</v>
      </c>
      <c r="H1737" s="77" t="s">
        <v>44</v>
      </c>
      <c r="I1737" s="77" t="s">
        <v>17</v>
      </c>
      <c r="J1737" s="77" t="s">
        <v>19</v>
      </c>
      <c r="K1737" s="78" t="s">
        <v>34</v>
      </c>
      <c r="L1737" s="77" t="s">
        <v>98</v>
      </c>
      <c r="M1737" s="74" t="s">
        <v>12473</v>
      </c>
      <c r="N1737" s="74" t="s">
        <v>13</v>
      </c>
      <c r="O1737" s="159"/>
      <c r="P1737" s="77" t="s">
        <v>8850</v>
      </c>
      <c r="Q1737" s="77" t="s">
        <v>30</v>
      </c>
      <c r="R1737" s="77" t="s">
        <v>8848</v>
      </c>
      <c r="S1737" s="77"/>
      <c r="T1737" s="77"/>
      <c r="U1737" s="77" t="s">
        <v>11639</v>
      </c>
      <c r="V1737" s="74" t="s">
        <v>97</v>
      </c>
      <c r="W1737" s="100"/>
      <c r="X1737" s="99"/>
      <c r="Y1737" s="99"/>
      <c r="Z1737" s="100"/>
      <c r="AA1737" s="99" t="s">
        <v>8853</v>
      </c>
      <c r="AB1737" s="99"/>
      <c r="AC1737" s="100" t="s">
        <v>8851</v>
      </c>
      <c r="AD1737" s="100" t="s">
        <v>8852</v>
      </c>
      <c r="AE1737" s="83"/>
      <c r="AF1737" s="54"/>
      <c r="AG1737" s="78" t="s">
        <v>10997</v>
      </c>
      <c r="AH1737" s="77" t="s">
        <v>20</v>
      </c>
      <c r="AI1737" s="77" t="s">
        <v>305</v>
      </c>
      <c r="AJ1737" s="77" t="s">
        <v>920</v>
      </c>
      <c r="AK1737" s="77" t="s">
        <v>921</v>
      </c>
      <c r="AL1737" s="77" t="s">
        <v>922</v>
      </c>
      <c r="AM1737" s="77" t="s">
        <v>25</v>
      </c>
      <c r="AN1737" s="77" t="s">
        <v>309</v>
      </c>
      <c r="AO1737" s="77" t="s">
        <v>923</v>
      </c>
      <c r="AP1737" s="77" t="s">
        <v>924</v>
      </c>
      <c r="AQ1737" s="77"/>
      <c r="AR1737" s="79">
        <f>COUNTIF('Jalon + top _horaire passage'!A:A,A1737)+IF(W1737&lt;&gt;"",COUNTIF('Jalon + top _horaire passage'!A:A,W1737),0)+IF(X1737&lt;&gt;"",COUNTIF('Jalon + top _horaire passage'!A:A,X1737),0)+IF(Y1737&lt;&gt;"",COUNTIF('Jalon + top _horaire passage'!A:A,Y1737),0)+IF(AA1737&lt;&gt;"",COUNTIF('Jalon + top _horaire passage'!A:A,AA1737),0)+IF(AB1737&lt;&gt;"",COUNTIF('Jalon + top _horaire passage'!A:A,AB1737),0)+IF(AD1737&lt;&gt;"",COUNTIF('Jalon + top _horaire passage'!A:A,AD1737),0)</f>
        <v>0</v>
      </c>
    </row>
    <row r="1738" spans="1:44" x14ac:dyDescent="0.3">
      <c r="A1738" s="77" t="s">
        <v>8854</v>
      </c>
      <c r="B1738" s="159" t="s">
        <v>8855</v>
      </c>
      <c r="C1738" s="78" t="s">
        <v>59</v>
      </c>
      <c r="D1738" s="77" t="s">
        <v>42</v>
      </c>
      <c r="E1738" s="77" t="s">
        <v>8854</v>
      </c>
      <c r="F1738" s="77" t="s">
        <v>9792</v>
      </c>
      <c r="G1738" s="77" t="s">
        <v>12422</v>
      </c>
      <c r="H1738" s="77" t="s">
        <v>44</v>
      </c>
      <c r="I1738" s="77" t="s">
        <v>17</v>
      </c>
      <c r="J1738" s="77" t="s">
        <v>19</v>
      </c>
      <c r="K1738" s="78" t="s">
        <v>34</v>
      </c>
      <c r="L1738" s="77" t="s">
        <v>98</v>
      </c>
      <c r="M1738" s="74" t="s">
        <v>12473</v>
      </c>
      <c r="N1738" s="74" t="s">
        <v>13</v>
      </c>
      <c r="O1738" s="159"/>
      <c r="P1738" s="77" t="s">
        <v>8856</v>
      </c>
      <c r="Q1738" s="77" t="s">
        <v>30</v>
      </c>
      <c r="R1738" s="77" t="s">
        <v>8854</v>
      </c>
      <c r="S1738" s="77"/>
      <c r="T1738" s="77"/>
      <c r="U1738" s="77" t="s">
        <v>11640</v>
      </c>
      <c r="V1738" s="74" t="s">
        <v>97</v>
      </c>
      <c r="W1738" s="100"/>
      <c r="X1738" s="99"/>
      <c r="Y1738" s="99"/>
      <c r="Z1738" s="100"/>
      <c r="AA1738" s="99" t="s">
        <v>8859</v>
      </c>
      <c r="AB1738" s="99"/>
      <c r="AC1738" s="100" t="s">
        <v>8857</v>
      </c>
      <c r="AD1738" s="100" t="s">
        <v>8858</v>
      </c>
      <c r="AE1738" s="83"/>
      <c r="AF1738" s="54"/>
      <c r="AG1738" s="78" t="s">
        <v>10997</v>
      </c>
      <c r="AH1738" s="77" t="s">
        <v>20</v>
      </c>
      <c r="AI1738" s="77" t="s">
        <v>305</v>
      </c>
      <c r="AJ1738" s="77" t="s">
        <v>920</v>
      </c>
      <c r="AK1738" s="77" t="s">
        <v>921</v>
      </c>
      <c r="AL1738" s="77" t="s">
        <v>922</v>
      </c>
      <c r="AM1738" s="77" t="s">
        <v>25</v>
      </c>
      <c r="AN1738" s="77" t="s">
        <v>309</v>
      </c>
      <c r="AO1738" s="77" t="s">
        <v>923</v>
      </c>
      <c r="AP1738" s="77" t="s">
        <v>924</v>
      </c>
      <c r="AQ1738" s="77"/>
      <c r="AR1738" s="79">
        <f>COUNTIF('Jalon + top _horaire passage'!A:A,A1738)+IF(W1738&lt;&gt;"",COUNTIF('Jalon + top _horaire passage'!A:A,W1738),0)+IF(X1738&lt;&gt;"",COUNTIF('Jalon + top _horaire passage'!A:A,X1738),0)+IF(Y1738&lt;&gt;"",COUNTIF('Jalon + top _horaire passage'!A:A,Y1738),0)+IF(AA1738&lt;&gt;"",COUNTIF('Jalon + top _horaire passage'!A:A,AA1738),0)+IF(AB1738&lt;&gt;"",COUNTIF('Jalon + top _horaire passage'!A:A,AB1738),0)+IF(AD1738&lt;&gt;"",COUNTIF('Jalon + top _horaire passage'!A:A,AD1738),0)</f>
        <v>0</v>
      </c>
    </row>
    <row r="1739" spans="1:44" x14ac:dyDescent="0.3">
      <c r="A1739" s="77" t="s">
        <v>8860</v>
      </c>
      <c r="B1739" s="159" t="s">
        <v>8861</v>
      </c>
      <c r="C1739" s="78" t="s">
        <v>59</v>
      </c>
      <c r="D1739" s="77" t="s">
        <v>42</v>
      </c>
      <c r="E1739" s="77" t="s">
        <v>8860</v>
      </c>
      <c r="F1739" s="77" t="s">
        <v>9792</v>
      </c>
      <c r="G1739" s="77" t="s">
        <v>12422</v>
      </c>
      <c r="H1739" s="77" t="s">
        <v>44</v>
      </c>
      <c r="I1739" s="77" t="s">
        <v>17</v>
      </c>
      <c r="J1739" s="77" t="s">
        <v>19</v>
      </c>
      <c r="K1739" s="78" t="s">
        <v>34</v>
      </c>
      <c r="L1739" s="77" t="s">
        <v>98</v>
      </c>
      <c r="M1739" s="74" t="s">
        <v>12473</v>
      </c>
      <c r="N1739" s="74" t="s">
        <v>13</v>
      </c>
      <c r="O1739" s="159"/>
      <c r="P1739" s="77" t="s">
        <v>8862</v>
      </c>
      <c r="Q1739" s="77" t="s">
        <v>30</v>
      </c>
      <c r="R1739" s="77" t="s">
        <v>8860</v>
      </c>
      <c r="S1739" s="77"/>
      <c r="T1739" s="77"/>
      <c r="U1739" s="77" t="s">
        <v>11641</v>
      </c>
      <c r="V1739" s="74" t="s">
        <v>97</v>
      </c>
      <c r="W1739" s="100"/>
      <c r="X1739" s="99"/>
      <c r="Y1739" s="99"/>
      <c r="Z1739" s="100"/>
      <c r="AA1739" s="99" t="s">
        <v>8865</v>
      </c>
      <c r="AB1739" s="99"/>
      <c r="AC1739" s="100" t="s">
        <v>8863</v>
      </c>
      <c r="AD1739" s="100" t="s">
        <v>8864</v>
      </c>
      <c r="AE1739" s="83"/>
      <c r="AF1739" s="54"/>
      <c r="AG1739" s="78" t="s">
        <v>10997</v>
      </c>
      <c r="AH1739" s="77" t="s">
        <v>20</v>
      </c>
      <c r="AI1739" s="77" t="s">
        <v>305</v>
      </c>
      <c r="AJ1739" s="77" t="s">
        <v>920</v>
      </c>
      <c r="AK1739" s="77" t="s">
        <v>921</v>
      </c>
      <c r="AL1739" s="77" t="s">
        <v>922</v>
      </c>
      <c r="AM1739" s="77" t="s">
        <v>25</v>
      </c>
      <c r="AN1739" s="77" t="s">
        <v>309</v>
      </c>
      <c r="AO1739" s="77" t="s">
        <v>923</v>
      </c>
      <c r="AP1739" s="77" t="s">
        <v>924</v>
      </c>
      <c r="AQ1739" s="77"/>
      <c r="AR1739" s="79">
        <f>COUNTIF('Jalon + top _horaire passage'!A:A,A1739)+IF(W1739&lt;&gt;"",COUNTIF('Jalon + top _horaire passage'!A:A,W1739),0)+IF(X1739&lt;&gt;"",COUNTIF('Jalon + top _horaire passage'!A:A,X1739),0)+IF(Y1739&lt;&gt;"",COUNTIF('Jalon + top _horaire passage'!A:A,Y1739),0)+IF(AA1739&lt;&gt;"",COUNTIF('Jalon + top _horaire passage'!A:A,AA1739),0)+IF(AB1739&lt;&gt;"",COUNTIF('Jalon + top _horaire passage'!A:A,AB1739),0)+IF(AD1739&lt;&gt;"",COUNTIF('Jalon + top _horaire passage'!A:A,AD1739),0)</f>
        <v>0</v>
      </c>
    </row>
    <row r="1740" spans="1:44" x14ac:dyDescent="0.3">
      <c r="A1740" s="77" t="s">
        <v>8866</v>
      </c>
      <c r="B1740" s="159" t="s">
        <v>8867</v>
      </c>
      <c r="C1740" s="78" t="s">
        <v>59</v>
      </c>
      <c r="D1740" s="77" t="s">
        <v>42</v>
      </c>
      <c r="E1740" s="77" t="s">
        <v>8866</v>
      </c>
      <c r="F1740" s="77" t="s">
        <v>9792</v>
      </c>
      <c r="G1740" s="77" t="s">
        <v>12422</v>
      </c>
      <c r="H1740" s="77" t="s">
        <v>44</v>
      </c>
      <c r="I1740" s="77" t="s">
        <v>17</v>
      </c>
      <c r="J1740" s="77" t="s">
        <v>19</v>
      </c>
      <c r="K1740" s="78" t="s">
        <v>34</v>
      </c>
      <c r="L1740" s="77" t="s">
        <v>98</v>
      </c>
      <c r="M1740" s="74" t="s">
        <v>12473</v>
      </c>
      <c r="N1740" s="74" t="s">
        <v>13</v>
      </c>
      <c r="O1740" s="159"/>
      <c r="P1740" s="77" t="s">
        <v>8868</v>
      </c>
      <c r="Q1740" s="77" t="s">
        <v>30</v>
      </c>
      <c r="R1740" s="77" t="s">
        <v>8866</v>
      </c>
      <c r="S1740" s="77"/>
      <c r="T1740" s="77"/>
      <c r="U1740" s="77" t="s">
        <v>11642</v>
      </c>
      <c r="V1740" s="74" t="s">
        <v>97</v>
      </c>
      <c r="W1740" s="100"/>
      <c r="X1740" s="99"/>
      <c r="Y1740" s="99"/>
      <c r="Z1740" s="100"/>
      <c r="AA1740" s="99" t="s">
        <v>8871</v>
      </c>
      <c r="AB1740" s="99"/>
      <c r="AC1740" s="100" t="s">
        <v>8869</v>
      </c>
      <c r="AD1740" s="100" t="s">
        <v>8870</v>
      </c>
      <c r="AE1740" s="83"/>
      <c r="AF1740" s="54"/>
      <c r="AG1740" s="78" t="s">
        <v>10997</v>
      </c>
      <c r="AH1740" s="77" t="s">
        <v>20</v>
      </c>
      <c r="AI1740" s="77" t="s">
        <v>305</v>
      </c>
      <c r="AJ1740" s="77" t="s">
        <v>920</v>
      </c>
      <c r="AK1740" s="77" t="s">
        <v>921</v>
      </c>
      <c r="AL1740" s="77" t="s">
        <v>922</v>
      </c>
      <c r="AM1740" s="77" t="s">
        <v>25</v>
      </c>
      <c r="AN1740" s="77" t="s">
        <v>309</v>
      </c>
      <c r="AO1740" s="77" t="s">
        <v>923</v>
      </c>
      <c r="AP1740" s="77" t="s">
        <v>924</v>
      </c>
      <c r="AQ1740" s="77"/>
      <c r="AR1740" s="79">
        <f>COUNTIF('Jalon + top _horaire passage'!A:A,A1740)+IF(W1740&lt;&gt;"",COUNTIF('Jalon + top _horaire passage'!A:A,W1740),0)+IF(X1740&lt;&gt;"",COUNTIF('Jalon + top _horaire passage'!A:A,X1740),0)+IF(Y1740&lt;&gt;"",COUNTIF('Jalon + top _horaire passage'!A:A,Y1740),0)+IF(AA1740&lt;&gt;"",COUNTIF('Jalon + top _horaire passage'!A:A,AA1740),0)+IF(AB1740&lt;&gt;"",COUNTIF('Jalon + top _horaire passage'!A:A,AB1740),0)+IF(AD1740&lt;&gt;"",COUNTIF('Jalon + top _horaire passage'!A:A,AD1740),0)</f>
        <v>0</v>
      </c>
    </row>
    <row r="1741" spans="1:44" x14ac:dyDescent="0.3">
      <c r="A1741" s="77" t="s">
        <v>8872</v>
      </c>
      <c r="B1741" s="159" t="s">
        <v>8873</v>
      </c>
      <c r="C1741" s="78" t="s">
        <v>59</v>
      </c>
      <c r="D1741" s="77" t="s">
        <v>42</v>
      </c>
      <c r="E1741" s="77" t="s">
        <v>8872</v>
      </c>
      <c r="F1741" s="77" t="s">
        <v>9792</v>
      </c>
      <c r="G1741" s="77" t="s">
        <v>12422</v>
      </c>
      <c r="H1741" s="77" t="s">
        <v>44</v>
      </c>
      <c r="I1741" s="77" t="s">
        <v>17</v>
      </c>
      <c r="J1741" s="77" t="s">
        <v>19</v>
      </c>
      <c r="K1741" s="78" t="s">
        <v>34</v>
      </c>
      <c r="L1741" s="77" t="s">
        <v>98</v>
      </c>
      <c r="M1741" s="74" t="s">
        <v>12473</v>
      </c>
      <c r="N1741" s="74" t="s">
        <v>13</v>
      </c>
      <c r="O1741" s="159"/>
      <c r="P1741" s="77" t="s">
        <v>8874</v>
      </c>
      <c r="Q1741" s="77" t="s">
        <v>30</v>
      </c>
      <c r="R1741" s="77" t="s">
        <v>8872</v>
      </c>
      <c r="S1741" s="77"/>
      <c r="T1741" s="77"/>
      <c r="U1741" s="77" t="s">
        <v>11643</v>
      </c>
      <c r="V1741" s="74" t="s">
        <v>97</v>
      </c>
      <c r="W1741" s="100"/>
      <c r="X1741" s="99"/>
      <c r="Y1741" s="99"/>
      <c r="Z1741" s="100"/>
      <c r="AA1741" s="99" t="s">
        <v>8877</v>
      </c>
      <c r="AB1741" s="99"/>
      <c r="AC1741" s="100" t="s">
        <v>8875</v>
      </c>
      <c r="AD1741" s="100" t="s">
        <v>8876</v>
      </c>
      <c r="AE1741" s="83"/>
      <c r="AF1741" s="54"/>
      <c r="AG1741" s="78" t="s">
        <v>10997</v>
      </c>
      <c r="AH1741" s="77" t="s">
        <v>20</v>
      </c>
      <c r="AI1741" s="77" t="s">
        <v>305</v>
      </c>
      <c r="AJ1741" s="77" t="s">
        <v>920</v>
      </c>
      <c r="AK1741" s="77" t="s">
        <v>921</v>
      </c>
      <c r="AL1741" s="77" t="s">
        <v>922</v>
      </c>
      <c r="AM1741" s="77" t="s">
        <v>25</v>
      </c>
      <c r="AN1741" s="77" t="s">
        <v>309</v>
      </c>
      <c r="AO1741" s="77" t="s">
        <v>923</v>
      </c>
      <c r="AP1741" s="77" t="s">
        <v>924</v>
      </c>
      <c r="AQ1741" s="77"/>
      <c r="AR1741" s="79">
        <f>COUNTIF('Jalon + top _horaire passage'!A:A,A1741)+IF(W1741&lt;&gt;"",COUNTIF('Jalon + top _horaire passage'!A:A,W1741),0)+IF(X1741&lt;&gt;"",COUNTIF('Jalon + top _horaire passage'!A:A,X1741),0)+IF(Y1741&lt;&gt;"",COUNTIF('Jalon + top _horaire passage'!A:A,Y1741),0)+IF(AA1741&lt;&gt;"",COUNTIF('Jalon + top _horaire passage'!A:A,AA1741),0)+IF(AB1741&lt;&gt;"",COUNTIF('Jalon + top _horaire passage'!A:A,AB1741),0)+IF(AD1741&lt;&gt;"",COUNTIF('Jalon + top _horaire passage'!A:A,AD1741),0)</f>
        <v>0</v>
      </c>
    </row>
    <row r="1742" spans="1:44" x14ac:dyDescent="0.3">
      <c r="A1742" s="77" t="s">
        <v>8878</v>
      </c>
      <c r="B1742" s="159" t="s">
        <v>8879</v>
      </c>
      <c r="C1742" s="78" t="s">
        <v>59</v>
      </c>
      <c r="D1742" s="77" t="s">
        <v>42</v>
      </c>
      <c r="E1742" s="77" t="s">
        <v>8878</v>
      </c>
      <c r="F1742" s="77" t="s">
        <v>12439</v>
      </c>
      <c r="G1742" s="77" t="s">
        <v>8699</v>
      </c>
      <c r="H1742" s="77" t="s">
        <v>44</v>
      </c>
      <c r="I1742" s="77" t="s">
        <v>17</v>
      </c>
      <c r="J1742" s="77" t="s">
        <v>19</v>
      </c>
      <c r="K1742" s="78" t="s">
        <v>34</v>
      </c>
      <c r="L1742" s="77" t="s">
        <v>98</v>
      </c>
      <c r="M1742" s="74" t="s">
        <v>12473</v>
      </c>
      <c r="N1742" s="74" t="s">
        <v>13</v>
      </c>
      <c r="O1742" s="159"/>
      <c r="P1742" s="77" t="s">
        <v>8880</v>
      </c>
      <c r="Q1742" s="77" t="s">
        <v>30</v>
      </c>
      <c r="R1742" s="77" t="s">
        <v>8878</v>
      </c>
      <c r="S1742" s="77"/>
      <c r="T1742" s="77"/>
      <c r="U1742" s="77" t="s">
        <v>11644</v>
      </c>
      <c r="V1742" s="74" t="s">
        <v>97</v>
      </c>
      <c r="W1742" s="100"/>
      <c r="X1742" s="99"/>
      <c r="Y1742" s="99"/>
      <c r="Z1742" s="100"/>
      <c r="AA1742" s="99" t="s">
        <v>8883</v>
      </c>
      <c r="AB1742" s="99"/>
      <c r="AC1742" s="100" t="s">
        <v>8881</v>
      </c>
      <c r="AD1742" s="100" t="s">
        <v>8882</v>
      </c>
      <c r="AE1742" s="83"/>
      <c r="AF1742" s="54"/>
      <c r="AG1742" s="78" t="s">
        <v>10997</v>
      </c>
      <c r="AH1742" s="77" t="s">
        <v>20</v>
      </c>
      <c r="AI1742" s="77" t="s">
        <v>305</v>
      </c>
      <c r="AJ1742" s="77" t="s">
        <v>920</v>
      </c>
      <c r="AK1742" s="77" t="s">
        <v>921</v>
      </c>
      <c r="AL1742" s="77" t="s">
        <v>922</v>
      </c>
      <c r="AM1742" s="77" t="s">
        <v>25</v>
      </c>
      <c r="AN1742" s="77" t="s">
        <v>309</v>
      </c>
      <c r="AO1742" s="77" t="s">
        <v>923</v>
      </c>
      <c r="AP1742" s="77" t="s">
        <v>924</v>
      </c>
      <c r="AQ1742" s="77"/>
      <c r="AR1742" s="79">
        <f>COUNTIF('Jalon + top _horaire passage'!A:A,A1742)+IF(W1742&lt;&gt;"",COUNTIF('Jalon + top _horaire passage'!A:A,W1742),0)+IF(X1742&lt;&gt;"",COUNTIF('Jalon + top _horaire passage'!A:A,X1742),0)+IF(Y1742&lt;&gt;"",COUNTIF('Jalon + top _horaire passage'!A:A,Y1742),0)+IF(AA1742&lt;&gt;"",COUNTIF('Jalon + top _horaire passage'!A:A,AA1742),0)+IF(AB1742&lt;&gt;"",COUNTIF('Jalon + top _horaire passage'!A:A,AB1742),0)+IF(AD1742&lt;&gt;"",COUNTIF('Jalon + top _horaire passage'!A:A,AD1742),0)</f>
        <v>0</v>
      </c>
    </row>
    <row r="1743" spans="1:44" x14ac:dyDescent="0.3">
      <c r="A1743" s="77" t="s">
        <v>8884</v>
      </c>
      <c r="B1743" s="159" t="s">
        <v>8885</v>
      </c>
      <c r="C1743" s="78" t="s">
        <v>59</v>
      </c>
      <c r="D1743" s="77" t="s">
        <v>42</v>
      </c>
      <c r="E1743" s="77" t="s">
        <v>8884</v>
      </c>
      <c r="F1743" s="77" t="s">
        <v>12439</v>
      </c>
      <c r="G1743" s="77" t="s">
        <v>8699</v>
      </c>
      <c r="H1743" s="77" t="s">
        <v>44</v>
      </c>
      <c r="I1743" s="77" t="s">
        <v>17</v>
      </c>
      <c r="J1743" s="77" t="s">
        <v>19</v>
      </c>
      <c r="K1743" s="78" t="s">
        <v>34</v>
      </c>
      <c r="L1743" s="77" t="s">
        <v>98</v>
      </c>
      <c r="M1743" s="74" t="s">
        <v>12473</v>
      </c>
      <c r="N1743" s="74" t="s">
        <v>13</v>
      </c>
      <c r="O1743" s="159"/>
      <c r="P1743" s="77" t="s">
        <v>8886</v>
      </c>
      <c r="Q1743" s="77" t="s">
        <v>30</v>
      </c>
      <c r="R1743" s="77" t="s">
        <v>8884</v>
      </c>
      <c r="S1743" s="77"/>
      <c r="T1743" s="77"/>
      <c r="U1743" s="77" t="s">
        <v>11645</v>
      </c>
      <c r="V1743" s="74" t="s">
        <v>97</v>
      </c>
      <c r="W1743" s="100"/>
      <c r="X1743" s="99"/>
      <c r="Y1743" s="99"/>
      <c r="Z1743" s="100"/>
      <c r="AA1743" s="99" t="s">
        <v>8889</v>
      </c>
      <c r="AB1743" s="99"/>
      <c r="AC1743" s="100" t="s">
        <v>8887</v>
      </c>
      <c r="AD1743" s="100" t="s">
        <v>8888</v>
      </c>
      <c r="AE1743" s="83"/>
      <c r="AF1743" s="54"/>
      <c r="AG1743" s="78" t="s">
        <v>10997</v>
      </c>
      <c r="AH1743" s="77" t="s">
        <v>20</v>
      </c>
      <c r="AI1743" s="77" t="s">
        <v>305</v>
      </c>
      <c r="AJ1743" s="77" t="s">
        <v>920</v>
      </c>
      <c r="AK1743" s="77" t="s">
        <v>921</v>
      </c>
      <c r="AL1743" s="77" t="s">
        <v>922</v>
      </c>
      <c r="AM1743" s="77" t="s">
        <v>25</v>
      </c>
      <c r="AN1743" s="77" t="s">
        <v>309</v>
      </c>
      <c r="AO1743" s="77" t="s">
        <v>923</v>
      </c>
      <c r="AP1743" s="77" t="s">
        <v>924</v>
      </c>
      <c r="AQ1743" s="77"/>
      <c r="AR1743" s="79">
        <f>COUNTIF('Jalon + top _horaire passage'!A:A,A1743)+IF(W1743&lt;&gt;"",COUNTIF('Jalon + top _horaire passage'!A:A,W1743),0)+IF(X1743&lt;&gt;"",COUNTIF('Jalon + top _horaire passage'!A:A,X1743),0)+IF(Y1743&lt;&gt;"",COUNTIF('Jalon + top _horaire passage'!A:A,Y1743),0)+IF(AA1743&lt;&gt;"",COUNTIF('Jalon + top _horaire passage'!A:A,AA1743),0)+IF(AB1743&lt;&gt;"",COUNTIF('Jalon + top _horaire passage'!A:A,AB1743),0)+IF(AD1743&lt;&gt;"",COUNTIF('Jalon + top _horaire passage'!A:A,AD1743),0)</f>
        <v>0</v>
      </c>
    </row>
    <row r="1744" spans="1:44" x14ac:dyDescent="0.3">
      <c r="A1744" s="77" t="s">
        <v>8890</v>
      </c>
      <c r="B1744" s="159" t="s">
        <v>8891</v>
      </c>
      <c r="C1744" s="78" t="s">
        <v>59</v>
      </c>
      <c r="D1744" s="77" t="s">
        <v>42</v>
      </c>
      <c r="E1744" s="77" t="s">
        <v>8890</v>
      </c>
      <c r="F1744" s="77" t="s">
        <v>12435</v>
      </c>
      <c r="G1744" s="77" t="s">
        <v>8377</v>
      </c>
      <c r="H1744" s="77" t="s">
        <v>44</v>
      </c>
      <c r="I1744" s="77" t="s">
        <v>17</v>
      </c>
      <c r="J1744" s="77" t="s">
        <v>19</v>
      </c>
      <c r="K1744" s="78" t="s">
        <v>34</v>
      </c>
      <c r="L1744" s="77" t="s">
        <v>98</v>
      </c>
      <c r="M1744" s="74" t="s">
        <v>12473</v>
      </c>
      <c r="N1744" s="74" t="s">
        <v>13</v>
      </c>
      <c r="O1744" s="159"/>
      <c r="P1744" s="77" t="s">
        <v>8892</v>
      </c>
      <c r="Q1744" s="77" t="s">
        <v>30</v>
      </c>
      <c r="R1744" s="77" t="s">
        <v>8890</v>
      </c>
      <c r="S1744" s="77"/>
      <c r="T1744" s="77"/>
      <c r="U1744" s="77" t="s">
        <v>11649</v>
      </c>
      <c r="V1744" s="74" t="s">
        <v>97</v>
      </c>
      <c r="W1744" s="100"/>
      <c r="X1744" s="99"/>
      <c r="Y1744" s="99"/>
      <c r="Z1744" s="100"/>
      <c r="AA1744" s="99" t="s">
        <v>8895</v>
      </c>
      <c r="AB1744" s="99"/>
      <c r="AC1744" s="100" t="s">
        <v>8893</v>
      </c>
      <c r="AD1744" s="100" t="s">
        <v>8894</v>
      </c>
      <c r="AE1744" s="83"/>
      <c r="AF1744" s="54"/>
      <c r="AG1744" s="78" t="s">
        <v>10997</v>
      </c>
      <c r="AH1744" s="77" t="s">
        <v>20</v>
      </c>
      <c r="AI1744" s="77" t="s">
        <v>305</v>
      </c>
      <c r="AJ1744" s="77" t="s">
        <v>920</v>
      </c>
      <c r="AK1744" s="77" t="s">
        <v>921</v>
      </c>
      <c r="AL1744" s="77" t="s">
        <v>922</v>
      </c>
      <c r="AM1744" s="77" t="s">
        <v>25</v>
      </c>
      <c r="AN1744" s="77" t="s">
        <v>309</v>
      </c>
      <c r="AO1744" s="77" t="s">
        <v>923</v>
      </c>
      <c r="AP1744" s="77" t="s">
        <v>924</v>
      </c>
      <c r="AQ1744" s="77"/>
      <c r="AR1744" s="79">
        <f>COUNTIF('Jalon + top _horaire passage'!A:A,A1744)+IF(W1744&lt;&gt;"",COUNTIF('Jalon + top _horaire passage'!A:A,W1744),0)+IF(X1744&lt;&gt;"",COUNTIF('Jalon + top _horaire passage'!A:A,X1744),0)+IF(Y1744&lt;&gt;"",COUNTIF('Jalon + top _horaire passage'!A:A,Y1744),0)+IF(AA1744&lt;&gt;"",COUNTIF('Jalon + top _horaire passage'!A:A,AA1744),0)+IF(AB1744&lt;&gt;"",COUNTIF('Jalon + top _horaire passage'!A:A,AB1744),0)+IF(AD1744&lt;&gt;"",COUNTIF('Jalon + top _horaire passage'!A:A,AD1744),0)</f>
        <v>0</v>
      </c>
    </row>
    <row r="1745" spans="1:44" x14ac:dyDescent="0.3">
      <c r="A1745" s="77" t="s">
        <v>8897</v>
      </c>
      <c r="B1745" s="159" t="s">
        <v>8898</v>
      </c>
      <c r="C1745" s="78" t="s">
        <v>59</v>
      </c>
      <c r="D1745" s="77" t="s">
        <v>42</v>
      </c>
      <c r="E1745" s="77" t="s">
        <v>8896</v>
      </c>
      <c r="F1745" s="77" t="s">
        <v>9801</v>
      </c>
      <c r="G1745" s="77" t="s">
        <v>8280</v>
      </c>
      <c r="H1745" s="77" t="s">
        <v>44</v>
      </c>
      <c r="I1745" s="77" t="s">
        <v>17</v>
      </c>
      <c r="J1745" s="77" t="s">
        <v>19</v>
      </c>
      <c r="K1745" s="78" t="s">
        <v>34</v>
      </c>
      <c r="L1745" s="77" t="s">
        <v>98</v>
      </c>
      <c r="M1745" s="74" t="s">
        <v>12473</v>
      </c>
      <c r="N1745" s="74" t="s">
        <v>13</v>
      </c>
      <c r="O1745" s="159"/>
      <c r="P1745" s="77" t="s">
        <v>8899</v>
      </c>
      <c r="Q1745" s="77" t="s">
        <v>30</v>
      </c>
      <c r="R1745" s="77" t="s">
        <v>8897</v>
      </c>
      <c r="S1745" s="77"/>
      <c r="T1745" s="77"/>
      <c r="U1745" s="77" t="s">
        <v>11623</v>
      </c>
      <c r="V1745" s="74" t="s">
        <v>97</v>
      </c>
      <c r="W1745" s="100"/>
      <c r="X1745" s="99"/>
      <c r="Y1745" s="99"/>
      <c r="Z1745" s="100"/>
      <c r="AA1745" s="99" t="s">
        <v>8902</v>
      </c>
      <c r="AB1745" s="99"/>
      <c r="AC1745" s="100" t="s">
        <v>8900</v>
      </c>
      <c r="AD1745" s="100" t="s">
        <v>8901</v>
      </c>
      <c r="AE1745" s="83"/>
      <c r="AF1745" s="54"/>
      <c r="AG1745" s="78" t="s">
        <v>10997</v>
      </c>
      <c r="AH1745" s="77" t="s">
        <v>20</v>
      </c>
      <c r="AI1745" s="77" t="s">
        <v>305</v>
      </c>
      <c r="AJ1745" s="77" t="s">
        <v>920</v>
      </c>
      <c r="AK1745" s="77" t="s">
        <v>921</v>
      </c>
      <c r="AL1745" s="77" t="s">
        <v>922</v>
      </c>
      <c r="AM1745" s="77" t="s">
        <v>25</v>
      </c>
      <c r="AN1745" s="77" t="s">
        <v>309</v>
      </c>
      <c r="AO1745" s="77" t="s">
        <v>923</v>
      </c>
      <c r="AP1745" s="77" t="s">
        <v>924</v>
      </c>
      <c r="AQ1745" s="77"/>
      <c r="AR1745" s="79">
        <f>COUNTIF('Jalon + top _horaire passage'!A:A,A1745)+IF(W1745&lt;&gt;"",COUNTIF('Jalon + top _horaire passage'!A:A,W1745),0)+IF(X1745&lt;&gt;"",COUNTIF('Jalon + top _horaire passage'!A:A,X1745),0)+IF(Y1745&lt;&gt;"",COUNTIF('Jalon + top _horaire passage'!A:A,Y1745),0)+IF(AA1745&lt;&gt;"",COUNTIF('Jalon + top _horaire passage'!A:A,AA1745),0)+IF(AB1745&lt;&gt;"",COUNTIF('Jalon + top _horaire passage'!A:A,AB1745),0)+IF(AD1745&lt;&gt;"",COUNTIF('Jalon + top _horaire passage'!A:A,AD1745),0)</f>
        <v>0</v>
      </c>
    </row>
    <row r="1746" spans="1:44" x14ac:dyDescent="0.3">
      <c r="A1746" s="77" t="s">
        <v>8903</v>
      </c>
      <c r="B1746" s="159" t="s">
        <v>12</v>
      </c>
      <c r="C1746" s="78" t="s">
        <v>59</v>
      </c>
      <c r="D1746" s="77" t="s">
        <v>42</v>
      </c>
      <c r="E1746" s="77" t="s">
        <v>8903</v>
      </c>
      <c r="F1746" s="77" t="s">
        <v>12434</v>
      </c>
      <c r="G1746" s="77" t="s">
        <v>8345</v>
      </c>
      <c r="H1746" s="77" t="s">
        <v>44</v>
      </c>
      <c r="I1746" s="77" t="s">
        <v>17</v>
      </c>
      <c r="J1746" s="77" t="s">
        <v>19</v>
      </c>
      <c r="K1746" s="78" t="s">
        <v>34</v>
      </c>
      <c r="L1746" s="77" t="s">
        <v>15</v>
      </c>
      <c r="M1746" s="74" t="s">
        <v>12473</v>
      </c>
      <c r="N1746" s="74" t="s">
        <v>13</v>
      </c>
      <c r="O1746" s="159"/>
      <c r="P1746" s="77" t="s">
        <v>8904</v>
      </c>
      <c r="Q1746" s="77" t="s">
        <v>6797</v>
      </c>
      <c r="R1746" s="77" t="s">
        <v>8903</v>
      </c>
      <c r="S1746" s="77"/>
      <c r="T1746" s="77"/>
      <c r="U1746" s="82" t="s">
        <v>10878</v>
      </c>
      <c r="V1746" s="74" t="s">
        <v>97</v>
      </c>
      <c r="W1746" s="100"/>
      <c r="X1746" s="99"/>
      <c r="Y1746" s="99"/>
      <c r="Z1746" s="100" t="s">
        <v>10878</v>
      </c>
      <c r="AA1746" s="99" t="s">
        <v>8905</v>
      </c>
      <c r="AB1746" s="99"/>
      <c r="AC1746" s="100" t="s">
        <v>8906</v>
      </c>
      <c r="AD1746" s="100" t="s">
        <v>8907</v>
      </c>
      <c r="AE1746" s="83"/>
      <c r="AF1746" s="54" t="s">
        <v>12029</v>
      </c>
      <c r="AG1746" s="78" t="s">
        <v>10998</v>
      </c>
      <c r="AH1746" s="77" t="s">
        <v>20</v>
      </c>
      <c r="AI1746" s="77" t="s">
        <v>305</v>
      </c>
      <c r="AJ1746" s="77" t="s">
        <v>920</v>
      </c>
      <c r="AK1746" s="77" t="s">
        <v>921</v>
      </c>
      <c r="AL1746" s="77" t="s">
        <v>922</v>
      </c>
      <c r="AM1746" s="77" t="s">
        <v>25</v>
      </c>
      <c r="AN1746" s="77" t="s">
        <v>309</v>
      </c>
      <c r="AO1746" s="77" t="s">
        <v>923</v>
      </c>
      <c r="AP1746" s="77" t="s">
        <v>924</v>
      </c>
      <c r="AQ1746" s="77"/>
      <c r="AR1746" s="79">
        <f>COUNTIF('Jalon + top _horaire passage'!A:A,A1746)+IF(W1746&lt;&gt;"",COUNTIF('Jalon + top _horaire passage'!A:A,W1746),0)+IF(X1746&lt;&gt;"",COUNTIF('Jalon + top _horaire passage'!A:A,X1746),0)+IF(Y1746&lt;&gt;"",COUNTIF('Jalon + top _horaire passage'!A:A,Y1746),0)+IF(AA1746&lt;&gt;"",COUNTIF('Jalon + top _horaire passage'!A:A,AA1746),0)+IF(AB1746&lt;&gt;"",COUNTIF('Jalon + top _horaire passage'!A:A,AB1746),0)+IF(AD1746&lt;&gt;"",COUNTIF('Jalon + top _horaire passage'!A:A,AD1746),0)</f>
        <v>0</v>
      </c>
    </row>
    <row r="1747" spans="1:44" x14ac:dyDescent="0.3">
      <c r="A1747" s="77" t="s">
        <v>8908</v>
      </c>
      <c r="B1747" s="159" t="s">
        <v>8909</v>
      </c>
      <c r="C1747" s="78" t="s">
        <v>199</v>
      </c>
      <c r="D1747" s="77" t="s">
        <v>42</v>
      </c>
      <c r="E1747" s="77" t="s">
        <v>8908</v>
      </c>
      <c r="F1747" s="77" t="s">
        <v>4810</v>
      </c>
      <c r="G1747" s="77" t="s">
        <v>1101</v>
      </c>
      <c r="H1747" s="77" t="s">
        <v>44</v>
      </c>
      <c r="I1747" s="77" t="s">
        <v>17</v>
      </c>
      <c r="J1747" s="77" t="s">
        <v>237</v>
      </c>
      <c r="K1747" s="78" t="s">
        <v>34</v>
      </c>
      <c r="L1747" s="77" t="s">
        <v>98</v>
      </c>
      <c r="M1747" s="74" t="s">
        <v>12473</v>
      </c>
      <c r="N1747" s="74" t="s">
        <v>13</v>
      </c>
      <c r="O1747" s="159"/>
      <c r="P1747" s="77" t="s">
        <v>8910</v>
      </c>
      <c r="Q1747" s="77" t="s">
        <v>35</v>
      </c>
      <c r="R1747" s="77" t="s">
        <v>8908</v>
      </c>
      <c r="S1747" s="77"/>
      <c r="T1747" s="77" t="s">
        <v>9241</v>
      </c>
      <c r="U1747" s="77" t="s">
        <v>9241</v>
      </c>
      <c r="V1747" s="74" t="s">
        <v>216</v>
      </c>
      <c r="W1747" s="100"/>
      <c r="X1747" s="99"/>
      <c r="Y1747" s="99"/>
      <c r="Z1747" s="100"/>
      <c r="AA1747" s="99"/>
      <c r="AB1747" s="99"/>
      <c r="AC1747" s="100" t="s">
        <v>8908</v>
      </c>
      <c r="AD1747" s="100" t="s">
        <v>8911</v>
      </c>
      <c r="AE1747" s="83"/>
      <c r="AF1747" s="54"/>
      <c r="AG1747" s="78" t="s">
        <v>12307</v>
      </c>
      <c r="AH1747" s="77" t="s">
        <v>20</v>
      </c>
      <c r="AI1747" s="77" t="s">
        <v>21</v>
      </c>
      <c r="AJ1747" s="77" t="s">
        <v>22</v>
      </c>
      <c r="AK1747" s="77" t="s">
        <v>23</v>
      </c>
      <c r="AL1747" s="77" t="s">
        <v>1106</v>
      </c>
      <c r="AM1747" s="77" t="s">
        <v>25</v>
      </c>
      <c r="AN1747" s="77" t="s">
        <v>202</v>
      </c>
      <c r="AO1747" s="77" t="s">
        <v>1107</v>
      </c>
      <c r="AP1747" s="77" t="s">
        <v>1108</v>
      </c>
      <c r="AQ1747" s="77"/>
      <c r="AR1747" s="79">
        <f>COUNTIF('Jalon + top _horaire passage'!A:A,A1747)+IF(W1747&lt;&gt;"",COUNTIF('Jalon + top _horaire passage'!A:A,W1747),0)+IF(X1747&lt;&gt;"",COUNTIF('Jalon + top _horaire passage'!A:A,X1747),0)+IF(Y1747&lt;&gt;"",COUNTIF('Jalon + top _horaire passage'!A:A,Y1747),0)+IF(AA1747&lt;&gt;"",COUNTIF('Jalon + top _horaire passage'!A:A,AA1747),0)+IF(AB1747&lt;&gt;"",COUNTIF('Jalon + top _horaire passage'!A:A,AB1747),0)+IF(AD1747&lt;&gt;"",COUNTIF('Jalon + top _horaire passage'!A:A,AD1747),0)</f>
        <v>0</v>
      </c>
    </row>
    <row r="1748" spans="1:44" x14ac:dyDescent="0.3">
      <c r="A1748" s="77" t="s">
        <v>8912</v>
      </c>
      <c r="B1748" s="159" t="s">
        <v>8909</v>
      </c>
      <c r="C1748" s="78" t="s">
        <v>199</v>
      </c>
      <c r="D1748" s="77" t="s">
        <v>9</v>
      </c>
      <c r="E1748" s="77" t="s">
        <v>8912</v>
      </c>
      <c r="F1748" s="77" t="s">
        <v>4810</v>
      </c>
      <c r="G1748" s="77" t="s">
        <v>1101</v>
      </c>
      <c r="H1748" s="77" t="s">
        <v>44</v>
      </c>
      <c r="I1748" s="77" t="s">
        <v>17</v>
      </c>
      <c r="J1748" s="77" t="s">
        <v>571</v>
      </c>
      <c r="K1748" s="78" t="s">
        <v>18</v>
      </c>
      <c r="L1748" s="77" t="s">
        <v>98</v>
      </c>
      <c r="M1748" s="74" t="s">
        <v>12473</v>
      </c>
      <c r="N1748" s="74" t="s">
        <v>10986</v>
      </c>
      <c r="O1748" s="159"/>
      <c r="P1748" s="77" t="s">
        <v>8913</v>
      </c>
      <c r="Q1748" s="77" t="s">
        <v>35</v>
      </c>
      <c r="R1748" s="77" t="s">
        <v>8912</v>
      </c>
      <c r="S1748" s="77"/>
      <c r="T1748" s="77" t="s">
        <v>9241</v>
      </c>
      <c r="U1748" s="77" t="s">
        <v>9241</v>
      </c>
      <c r="V1748" s="74" t="s">
        <v>216</v>
      </c>
      <c r="W1748" s="100"/>
      <c r="X1748" s="99"/>
      <c r="Y1748" s="99"/>
      <c r="Z1748" s="100"/>
      <c r="AA1748" s="99"/>
      <c r="AB1748" s="99"/>
      <c r="AC1748" s="100" t="s">
        <v>8912</v>
      </c>
      <c r="AD1748" s="100" t="s">
        <v>8914</v>
      </c>
      <c r="AE1748" s="83"/>
      <c r="AF1748" s="54"/>
      <c r="AG1748" s="78" t="s">
        <v>12307</v>
      </c>
      <c r="AH1748" s="77" t="s">
        <v>20</v>
      </c>
      <c r="AI1748" s="77" t="s">
        <v>21</v>
      </c>
      <c r="AJ1748" s="77" t="s">
        <v>22</v>
      </c>
      <c r="AK1748" s="77" t="s">
        <v>23</v>
      </c>
      <c r="AL1748" s="77" t="s">
        <v>1106</v>
      </c>
      <c r="AM1748" s="77" t="s">
        <v>25</v>
      </c>
      <c r="AN1748" s="77" t="s">
        <v>202</v>
      </c>
      <c r="AO1748" s="77" t="s">
        <v>1107</v>
      </c>
      <c r="AP1748" s="77" t="s">
        <v>1108</v>
      </c>
      <c r="AQ1748" s="77"/>
      <c r="AR1748" s="79">
        <f>COUNTIF('Jalon + top _horaire passage'!A:A,A1748)+IF(W1748&lt;&gt;"",COUNTIF('Jalon + top _horaire passage'!A:A,W1748),0)+IF(X1748&lt;&gt;"",COUNTIF('Jalon + top _horaire passage'!A:A,X1748),0)+IF(Y1748&lt;&gt;"",COUNTIF('Jalon + top _horaire passage'!A:A,Y1748),0)+IF(AA1748&lt;&gt;"",COUNTIF('Jalon + top _horaire passage'!A:A,AA1748),0)+IF(AB1748&lt;&gt;"",COUNTIF('Jalon + top _horaire passage'!A:A,AB1748),0)+IF(AD1748&lt;&gt;"",COUNTIF('Jalon + top _horaire passage'!A:A,AD1748),0)</f>
        <v>0</v>
      </c>
    </row>
    <row r="1749" spans="1:44" x14ac:dyDescent="0.3">
      <c r="A1749" s="77" t="s">
        <v>8915</v>
      </c>
      <c r="B1749" s="159" t="s">
        <v>12</v>
      </c>
      <c r="C1749" s="78" t="s">
        <v>40</v>
      </c>
      <c r="D1749" s="77" t="s">
        <v>42</v>
      </c>
      <c r="E1749" s="77" t="s">
        <v>8915</v>
      </c>
      <c r="F1749" s="77" t="s">
        <v>1574</v>
      </c>
      <c r="G1749" s="77" t="s">
        <v>1574</v>
      </c>
      <c r="H1749" s="77" t="s">
        <v>44</v>
      </c>
      <c r="I1749" s="77" t="s">
        <v>39</v>
      </c>
      <c r="J1749" s="77" t="s">
        <v>571</v>
      </c>
      <c r="K1749" s="78" t="s">
        <v>34</v>
      </c>
      <c r="L1749" s="77" t="s">
        <v>98</v>
      </c>
      <c r="M1749" s="74" t="s">
        <v>12473</v>
      </c>
      <c r="N1749" s="74" t="s">
        <v>13</v>
      </c>
      <c r="O1749" s="159"/>
      <c r="P1749" s="77" t="s">
        <v>8916</v>
      </c>
      <c r="Q1749" s="77" t="s">
        <v>35</v>
      </c>
      <c r="R1749" s="77" t="s">
        <v>8915</v>
      </c>
      <c r="S1749" s="77"/>
      <c r="T1749" s="77" t="s">
        <v>9241</v>
      </c>
      <c r="U1749" s="77" t="s">
        <v>9241</v>
      </c>
      <c r="V1749" s="74" t="s">
        <v>216</v>
      </c>
      <c r="W1749" s="100"/>
      <c r="X1749" s="99"/>
      <c r="Y1749" s="99"/>
      <c r="Z1749" s="100"/>
      <c r="AA1749" s="99"/>
      <c r="AB1749" s="99"/>
      <c r="AC1749" s="100" t="s">
        <v>8915</v>
      </c>
      <c r="AD1749" s="100" t="s">
        <v>8917</v>
      </c>
      <c r="AE1749" s="83"/>
      <c r="AF1749" s="54"/>
      <c r="AG1749" s="78" t="s">
        <v>12307</v>
      </c>
      <c r="AH1749" s="77" t="s">
        <v>20</v>
      </c>
      <c r="AI1749" s="77" t="s">
        <v>21</v>
      </c>
      <c r="AJ1749" s="77" t="s">
        <v>46</v>
      </c>
      <c r="AK1749" s="77" t="s">
        <v>1580</v>
      </c>
      <c r="AL1749" s="77" t="s">
        <v>1581</v>
      </c>
      <c r="AM1749" s="77" t="s">
        <v>25</v>
      </c>
      <c r="AN1749" s="77" t="s">
        <v>49</v>
      </c>
      <c r="AO1749" s="77" t="s">
        <v>1582</v>
      </c>
      <c r="AP1749" s="77" t="s">
        <v>1583</v>
      </c>
      <c r="AQ1749" s="77"/>
      <c r="AR1749" s="79">
        <f>COUNTIF('Jalon + top _horaire passage'!A:A,A1749)+IF(W1749&lt;&gt;"",COUNTIF('Jalon + top _horaire passage'!A:A,W1749),0)+IF(X1749&lt;&gt;"",COUNTIF('Jalon + top _horaire passage'!A:A,X1749),0)+IF(Y1749&lt;&gt;"",COUNTIF('Jalon + top _horaire passage'!A:A,Y1749),0)+IF(AA1749&lt;&gt;"",COUNTIF('Jalon + top _horaire passage'!A:A,AA1749),0)+IF(AB1749&lt;&gt;"",COUNTIF('Jalon + top _horaire passage'!A:A,AB1749),0)+IF(AD1749&lt;&gt;"",COUNTIF('Jalon + top _horaire passage'!A:A,AD1749),0)</f>
        <v>0</v>
      </c>
    </row>
    <row r="1750" spans="1:44" x14ac:dyDescent="0.3">
      <c r="A1750" s="77" t="s">
        <v>8918</v>
      </c>
      <c r="B1750" s="159" t="s">
        <v>12</v>
      </c>
      <c r="C1750" s="78" t="s">
        <v>59</v>
      </c>
      <c r="D1750" s="77" t="s">
        <v>42</v>
      </c>
      <c r="E1750" s="77" t="s">
        <v>8918</v>
      </c>
      <c r="F1750" s="77" t="s">
        <v>8542</v>
      </c>
      <c r="G1750" s="77" t="s">
        <v>8548</v>
      </c>
      <c r="H1750" s="77" t="s">
        <v>44</v>
      </c>
      <c r="I1750" s="77" t="s">
        <v>17</v>
      </c>
      <c r="J1750" s="77" t="s">
        <v>571</v>
      </c>
      <c r="K1750" s="78" t="s">
        <v>34</v>
      </c>
      <c r="L1750" s="77" t="s">
        <v>98</v>
      </c>
      <c r="M1750" s="74" t="s">
        <v>12473</v>
      </c>
      <c r="N1750" s="74" t="s">
        <v>13</v>
      </c>
      <c r="O1750" s="159"/>
      <c r="P1750" s="77" t="s">
        <v>8919</v>
      </c>
      <c r="Q1750" s="77" t="s">
        <v>35</v>
      </c>
      <c r="R1750" s="77" t="s">
        <v>8918</v>
      </c>
      <c r="S1750" s="77"/>
      <c r="T1750" s="77" t="s">
        <v>9241</v>
      </c>
      <c r="U1750" s="77" t="s">
        <v>11076</v>
      </c>
      <c r="V1750" s="74" t="s">
        <v>216</v>
      </c>
      <c r="W1750" s="100"/>
      <c r="X1750" s="99"/>
      <c r="Y1750" s="99"/>
      <c r="Z1750" s="100"/>
      <c r="AA1750" s="99" t="s">
        <v>8922</v>
      </c>
      <c r="AB1750" s="99"/>
      <c r="AC1750" s="100" t="s">
        <v>8920</v>
      </c>
      <c r="AD1750" s="100" t="s">
        <v>8921</v>
      </c>
      <c r="AE1750" s="83"/>
      <c r="AF1750" s="54"/>
      <c r="AG1750" s="78" t="s">
        <v>12307</v>
      </c>
      <c r="AH1750" s="77" t="s">
        <v>20</v>
      </c>
      <c r="AI1750" s="77" t="s">
        <v>305</v>
      </c>
      <c r="AJ1750" s="77" t="s">
        <v>306</v>
      </c>
      <c r="AK1750" s="77" t="s">
        <v>307</v>
      </c>
      <c r="AL1750" s="77" t="s">
        <v>308</v>
      </c>
      <c r="AM1750" s="77" t="s">
        <v>25</v>
      </c>
      <c r="AN1750" s="77" t="s">
        <v>309</v>
      </c>
      <c r="AO1750" s="77" t="s">
        <v>310</v>
      </c>
      <c r="AP1750" s="77" t="s">
        <v>311</v>
      </c>
      <c r="AQ1750" s="77"/>
      <c r="AR1750" s="79">
        <f>COUNTIF('Jalon + top _horaire passage'!A:A,A1750)+IF(W1750&lt;&gt;"",COUNTIF('Jalon + top _horaire passage'!A:A,W1750),0)+IF(X1750&lt;&gt;"",COUNTIF('Jalon + top _horaire passage'!A:A,X1750),0)+IF(Y1750&lt;&gt;"",COUNTIF('Jalon + top _horaire passage'!A:A,Y1750),0)+IF(AA1750&lt;&gt;"",COUNTIF('Jalon + top _horaire passage'!A:A,AA1750),0)+IF(AB1750&lt;&gt;"",COUNTIF('Jalon + top _horaire passage'!A:A,AB1750),0)+IF(AD1750&lt;&gt;"",COUNTIF('Jalon + top _horaire passage'!A:A,AD1750),0)</f>
        <v>0</v>
      </c>
    </row>
    <row r="1751" spans="1:44" x14ac:dyDescent="0.3">
      <c r="A1751" s="77" t="s">
        <v>8923</v>
      </c>
      <c r="B1751" s="159" t="s">
        <v>8924</v>
      </c>
      <c r="C1751" s="78" t="s">
        <v>101</v>
      </c>
      <c r="D1751" s="77" t="s">
        <v>42</v>
      </c>
      <c r="E1751" s="77" t="s">
        <v>8923</v>
      </c>
      <c r="F1751" s="77" t="s">
        <v>533</v>
      </c>
      <c r="G1751" s="77" t="s">
        <v>534</v>
      </c>
      <c r="H1751" s="77" t="s">
        <v>44</v>
      </c>
      <c r="I1751" s="77" t="s">
        <v>39</v>
      </c>
      <c r="J1751" s="77" t="s">
        <v>19</v>
      </c>
      <c r="K1751" s="78" t="s">
        <v>34</v>
      </c>
      <c r="L1751" s="101" t="s">
        <v>15</v>
      </c>
      <c r="M1751" s="74" t="s">
        <v>12473</v>
      </c>
      <c r="N1751" s="74" t="s">
        <v>13</v>
      </c>
      <c r="O1751" s="159"/>
      <c r="P1751" s="77" t="s">
        <v>8925</v>
      </c>
      <c r="Q1751" s="77" t="s">
        <v>35</v>
      </c>
      <c r="R1751" s="77" t="s">
        <v>8923</v>
      </c>
      <c r="S1751" s="77"/>
      <c r="T1751" s="77" t="s">
        <v>9241</v>
      </c>
      <c r="U1751" s="77" t="s">
        <v>8923</v>
      </c>
      <c r="V1751" s="74" t="s">
        <v>216</v>
      </c>
      <c r="W1751" s="100"/>
      <c r="X1751" s="99"/>
      <c r="Y1751" s="99" t="s">
        <v>11073</v>
      </c>
      <c r="Z1751" s="100" t="s">
        <v>11072</v>
      </c>
      <c r="AA1751" s="99" t="s">
        <v>8926</v>
      </c>
      <c r="AB1751" s="99"/>
      <c r="AC1751" s="100" t="s">
        <v>8927</v>
      </c>
      <c r="AD1751" s="100" t="s">
        <v>8928</v>
      </c>
      <c r="AE1751" s="83"/>
      <c r="AF1751" s="54" t="s">
        <v>12029</v>
      </c>
      <c r="AG1751" s="78" t="s">
        <v>12307</v>
      </c>
      <c r="AH1751" s="77" t="s">
        <v>20</v>
      </c>
      <c r="AI1751" s="77" t="s">
        <v>102</v>
      </c>
      <c r="AJ1751" s="77" t="s">
        <v>103</v>
      </c>
      <c r="AK1751" s="77" t="s">
        <v>539</v>
      </c>
      <c r="AL1751" s="77" t="s">
        <v>540</v>
      </c>
      <c r="AM1751" s="77" t="s">
        <v>25</v>
      </c>
      <c r="AN1751" s="77" t="s">
        <v>106</v>
      </c>
      <c r="AO1751" s="77" t="s">
        <v>107</v>
      </c>
      <c r="AP1751" s="77" t="s">
        <v>108</v>
      </c>
      <c r="AQ1751" s="77"/>
      <c r="AR1751" s="79">
        <f>COUNTIF('Jalon + top _horaire passage'!A:A,A1751)+IF(W1751&lt;&gt;"",COUNTIF('Jalon + top _horaire passage'!A:A,W1751),0)+IF(X1751&lt;&gt;"",COUNTIF('Jalon + top _horaire passage'!A:A,X1751),0)+IF(Y1751&lt;&gt;"",COUNTIF('Jalon + top _horaire passage'!A:A,Y1751),0)+IF(AA1751&lt;&gt;"",COUNTIF('Jalon + top _horaire passage'!A:A,AA1751),0)+IF(AB1751&lt;&gt;"",COUNTIF('Jalon + top _horaire passage'!A:A,AB1751),0)+IF(AD1751&lt;&gt;"",COUNTIF('Jalon + top _horaire passage'!A:A,AD1751),0)</f>
        <v>0</v>
      </c>
    </row>
    <row r="1752" spans="1:44" x14ac:dyDescent="0.3">
      <c r="A1752" s="77" t="s">
        <v>8929</v>
      </c>
      <c r="B1752" s="159" t="s">
        <v>8924</v>
      </c>
      <c r="C1752" s="78" t="s">
        <v>101</v>
      </c>
      <c r="D1752" s="77" t="s">
        <v>42</v>
      </c>
      <c r="E1752" s="77" t="s">
        <v>8929</v>
      </c>
      <c r="F1752" s="77" t="s">
        <v>533</v>
      </c>
      <c r="G1752" s="77" t="s">
        <v>534</v>
      </c>
      <c r="H1752" s="77" t="s">
        <v>44</v>
      </c>
      <c r="I1752" s="77" t="s">
        <v>39</v>
      </c>
      <c r="J1752" s="77" t="s">
        <v>19</v>
      </c>
      <c r="K1752" s="78" t="s">
        <v>34</v>
      </c>
      <c r="L1752" s="77" t="s">
        <v>15</v>
      </c>
      <c r="M1752" s="74" t="s">
        <v>12473</v>
      </c>
      <c r="N1752" s="74" t="s">
        <v>13</v>
      </c>
      <c r="O1752" s="159"/>
      <c r="P1752" s="77" t="s">
        <v>8930</v>
      </c>
      <c r="Q1752" s="77" t="s">
        <v>35</v>
      </c>
      <c r="R1752" s="77" t="s">
        <v>8929</v>
      </c>
      <c r="S1752" s="77"/>
      <c r="T1752" s="77"/>
      <c r="U1752" s="77" t="s">
        <v>8929</v>
      </c>
      <c r="V1752" s="74" t="s">
        <v>216</v>
      </c>
      <c r="W1752" s="100"/>
      <c r="X1752" s="99"/>
      <c r="Y1752" s="102" t="s">
        <v>8933</v>
      </c>
      <c r="Z1752" s="102" t="s">
        <v>11877</v>
      </c>
      <c r="AA1752" s="102" t="s">
        <v>11882</v>
      </c>
      <c r="AB1752" s="99"/>
      <c r="AC1752" s="100" t="s">
        <v>8931</v>
      </c>
      <c r="AD1752" s="100" t="s">
        <v>8932</v>
      </c>
      <c r="AE1752" s="83"/>
      <c r="AF1752" s="54"/>
      <c r="AG1752" s="78" t="s">
        <v>12307</v>
      </c>
      <c r="AH1752" s="77" t="s">
        <v>20</v>
      </c>
      <c r="AI1752" s="77" t="s">
        <v>102</v>
      </c>
      <c r="AJ1752" s="77" t="s">
        <v>103</v>
      </c>
      <c r="AK1752" s="77" t="s">
        <v>539</v>
      </c>
      <c r="AL1752" s="77" t="s">
        <v>540</v>
      </c>
      <c r="AM1752" s="77" t="s">
        <v>25</v>
      </c>
      <c r="AN1752" s="77" t="s">
        <v>106</v>
      </c>
      <c r="AO1752" s="77" t="s">
        <v>107</v>
      </c>
      <c r="AP1752" s="77" t="s">
        <v>108</v>
      </c>
      <c r="AQ1752" s="77"/>
      <c r="AR1752" s="79">
        <f>COUNTIF('Jalon + top _horaire passage'!A:A,A1752)+IF(W1752&lt;&gt;"",COUNTIF('Jalon + top _horaire passage'!A:A,W1752),0)+IF(X1752&lt;&gt;"",COUNTIF('Jalon + top _horaire passage'!A:A,X1752),0)+IF(Y1752&lt;&gt;"",COUNTIF('Jalon + top _horaire passage'!A:A,Y1752),0)+IF(AA1752&lt;&gt;"",COUNTIF('Jalon + top _horaire passage'!A:A,AA1752),0)+IF(AB1752&lt;&gt;"",COUNTIF('Jalon + top _horaire passage'!A:A,AB1752),0)+IF(AD1752&lt;&gt;"",COUNTIF('Jalon + top _horaire passage'!A:A,AD1752),0)</f>
        <v>0</v>
      </c>
    </row>
    <row r="1753" spans="1:44" x14ac:dyDescent="0.3">
      <c r="A1753" s="77" t="s">
        <v>8934</v>
      </c>
      <c r="B1753" s="173" t="s">
        <v>12611</v>
      </c>
      <c r="C1753" s="78" t="s">
        <v>199</v>
      </c>
      <c r="D1753" s="77" t="s">
        <v>42</v>
      </c>
      <c r="E1753" s="77" t="s">
        <v>8934</v>
      </c>
      <c r="F1753" s="77" t="s">
        <v>12348</v>
      </c>
      <c r="G1753" s="77" t="s">
        <v>818</v>
      </c>
      <c r="H1753" s="77" t="s">
        <v>44</v>
      </c>
      <c r="I1753" s="77" t="s">
        <v>17</v>
      </c>
      <c r="J1753" s="77" t="s">
        <v>19</v>
      </c>
      <c r="K1753" s="78" t="s">
        <v>34</v>
      </c>
      <c r="L1753" s="77" t="s">
        <v>98</v>
      </c>
      <c r="M1753" s="74" t="s">
        <v>12473</v>
      </c>
      <c r="N1753" s="74" t="s">
        <v>13</v>
      </c>
      <c r="O1753" s="159"/>
      <c r="P1753" s="77" t="s">
        <v>8935</v>
      </c>
      <c r="Q1753" s="77" t="s">
        <v>30</v>
      </c>
      <c r="R1753" s="77" t="s">
        <v>8934</v>
      </c>
      <c r="S1753" s="77"/>
      <c r="T1753" s="77" t="s">
        <v>9241</v>
      </c>
      <c r="U1753" s="77" t="s">
        <v>8936</v>
      </c>
      <c r="V1753" s="74" t="s">
        <v>819</v>
      </c>
      <c r="W1753" s="100"/>
      <c r="X1753" s="99"/>
      <c r="Y1753" s="99"/>
      <c r="Z1753" s="100"/>
      <c r="AA1753" s="99" t="s">
        <v>8939</v>
      </c>
      <c r="AB1753" s="99"/>
      <c r="AC1753" s="100" t="s">
        <v>8937</v>
      </c>
      <c r="AD1753" s="100" t="s">
        <v>8938</v>
      </c>
      <c r="AE1753" s="83"/>
      <c r="AF1753" s="54"/>
      <c r="AG1753" s="78" t="s">
        <v>10992</v>
      </c>
      <c r="AH1753" s="77" t="s">
        <v>20</v>
      </c>
      <c r="AI1753" s="77" t="s">
        <v>21</v>
      </c>
      <c r="AJ1753" s="77" t="s">
        <v>22</v>
      </c>
      <c r="AK1753" s="77" t="s">
        <v>200</v>
      </c>
      <c r="AL1753" s="77" t="s">
        <v>201</v>
      </c>
      <c r="AM1753" s="77" t="s">
        <v>25</v>
      </c>
      <c r="AN1753" s="77" t="s">
        <v>202</v>
      </c>
      <c r="AO1753" s="77" t="s">
        <v>203</v>
      </c>
      <c r="AP1753" s="77" t="s">
        <v>204</v>
      </c>
      <c r="AQ1753" s="77"/>
      <c r="AR1753" s="79">
        <f>COUNTIF('Jalon + top _horaire passage'!A:A,A1753)+IF(W1753&lt;&gt;"",COUNTIF('Jalon + top _horaire passage'!A:A,W1753),0)+IF(X1753&lt;&gt;"",COUNTIF('Jalon + top _horaire passage'!A:A,X1753),0)+IF(Y1753&lt;&gt;"",COUNTIF('Jalon + top _horaire passage'!A:A,Y1753),0)+IF(AA1753&lt;&gt;"",COUNTIF('Jalon + top _horaire passage'!A:A,AA1753),0)+IF(AB1753&lt;&gt;"",COUNTIF('Jalon + top _horaire passage'!A:A,AB1753),0)+IF(AD1753&lt;&gt;"",COUNTIF('Jalon + top _horaire passage'!A:A,AD1753),0)</f>
        <v>0</v>
      </c>
    </row>
    <row r="1754" spans="1:44" x14ac:dyDescent="0.3">
      <c r="A1754" s="77" t="s">
        <v>8940</v>
      </c>
      <c r="B1754" s="173" t="s">
        <v>12612</v>
      </c>
      <c r="C1754" s="78" t="s">
        <v>199</v>
      </c>
      <c r="D1754" s="77" t="s">
        <v>42</v>
      </c>
      <c r="E1754" s="77" t="s">
        <v>8940</v>
      </c>
      <c r="F1754" s="77" t="s">
        <v>12348</v>
      </c>
      <c r="G1754" s="77" t="s">
        <v>818</v>
      </c>
      <c r="H1754" s="77" t="s">
        <v>44</v>
      </c>
      <c r="I1754" s="77" t="s">
        <v>17</v>
      </c>
      <c r="J1754" s="77" t="s">
        <v>19</v>
      </c>
      <c r="K1754" s="78" t="s">
        <v>34</v>
      </c>
      <c r="L1754" s="77" t="s">
        <v>98</v>
      </c>
      <c r="M1754" s="74" t="s">
        <v>12473</v>
      </c>
      <c r="N1754" s="74" t="s">
        <v>13</v>
      </c>
      <c r="O1754" s="159"/>
      <c r="P1754" s="77" t="s">
        <v>8941</v>
      </c>
      <c r="Q1754" s="77" t="s">
        <v>30</v>
      </c>
      <c r="R1754" s="77" t="s">
        <v>8940</v>
      </c>
      <c r="S1754" s="77"/>
      <c r="T1754" s="77" t="s">
        <v>9241</v>
      </c>
      <c r="U1754" s="77" t="s">
        <v>8942</v>
      </c>
      <c r="V1754" s="74" t="s">
        <v>819</v>
      </c>
      <c r="W1754" s="100"/>
      <c r="X1754" s="99"/>
      <c r="Y1754" s="99"/>
      <c r="Z1754" s="100"/>
      <c r="AA1754" s="99" t="s">
        <v>8945</v>
      </c>
      <c r="AB1754" s="99"/>
      <c r="AC1754" s="100" t="s">
        <v>8943</v>
      </c>
      <c r="AD1754" s="100" t="s">
        <v>8944</v>
      </c>
      <c r="AE1754" s="83"/>
      <c r="AF1754" s="54"/>
      <c r="AG1754" s="78" t="s">
        <v>10992</v>
      </c>
      <c r="AH1754" s="77" t="s">
        <v>20</v>
      </c>
      <c r="AI1754" s="77" t="s">
        <v>21</v>
      </c>
      <c r="AJ1754" s="77" t="s">
        <v>22</v>
      </c>
      <c r="AK1754" s="77" t="s">
        <v>200</v>
      </c>
      <c r="AL1754" s="77" t="s">
        <v>201</v>
      </c>
      <c r="AM1754" s="77" t="s">
        <v>25</v>
      </c>
      <c r="AN1754" s="77" t="s">
        <v>202</v>
      </c>
      <c r="AO1754" s="77" t="s">
        <v>203</v>
      </c>
      <c r="AP1754" s="77" t="s">
        <v>204</v>
      </c>
      <c r="AQ1754" s="77"/>
      <c r="AR1754" s="79">
        <f>COUNTIF('Jalon + top _horaire passage'!A:A,A1754)+IF(W1754&lt;&gt;"",COUNTIF('Jalon + top _horaire passage'!A:A,W1754),0)+IF(X1754&lt;&gt;"",COUNTIF('Jalon + top _horaire passage'!A:A,X1754),0)+IF(Y1754&lt;&gt;"",COUNTIF('Jalon + top _horaire passage'!A:A,Y1754),0)+IF(AA1754&lt;&gt;"",COUNTIF('Jalon + top _horaire passage'!A:A,AA1754),0)+IF(AB1754&lt;&gt;"",COUNTIF('Jalon + top _horaire passage'!A:A,AB1754),0)+IF(AD1754&lt;&gt;"",COUNTIF('Jalon + top _horaire passage'!A:A,AD1754),0)</f>
        <v>0</v>
      </c>
    </row>
    <row r="1755" spans="1:44" x14ac:dyDescent="0.3">
      <c r="A1755" s="77" t="s">
        <v>8946</v>
      </c>
      <c r="B1755" s="159" t="s">
        <v>12</v>
      </c>
      <c r="C1755" s="78" t="s">
        <v>40</v>
      </c>
      <c r="D1755" s="77" t="s">
        <v>42</v>
      </c>
      <c r="E1755" s="77" t="s">
        <v>8946</v>
      </c>
      <c r="F1755" s="77" t="s">
        <v>1574</v>
      </c>
      <c r="G1755" s="77" t="s">
        <v>1574</v>
      </c>
      <c r="H1755" s="77" t="s">
        <v>44</v>
      </c>
      <c r="I1755" s="77" t="s">
        <v>39</v>
      </c>
      <c r="J1755" s="77" t="s">
        <v>571</v>
      </c>
      <c r="K1755" s="78" t="s">
        <v>34</v>
      </c>
      <c r="L1755" s="77" t="s">
        <v>98</v>
      </c>
      <c r="M1755" s="74" t="s">
        <v>12473</v>
      </c>
      <c r="N1755" s="74" t="s">
        <v>13</v>
      </c>
      <c r="O1755" s="159"/>
      <c r="P1755" s="77" t="s">
        <v>8947</v>
      </c>
      <c r="Q1755" s="77" t="s">
        <v>35</v>
      </c>
      <c r="R1755" s="77" t="s">
        <v>8946</v>
      </c>
      <c r="S1755" s="77"/>
      <c r="T1755" s="77" t="s">
        <v>9241</v>
      </c>
      <c r="U1755" s="77" t="s">
        <v>9241</v>
      </c>
      <c r="V1755" s="74" t="s">
        <v>216</v>
      </c>
      <c r="W1755" s="100"/>
      <c r="X1755" s="99"/>
      <c r="Y1755" s="99"/>
      <c r="Z1755" s="100"/>
      <c r="AA1755" s="99"/>
      <c r="AB1755" s="99"/>
      <c r="AC1755" s="100" t="s">
        <v>8946</v>
      </c>
      <c r="AD1755" s="100" t="s">
        <v>8948</v>
      </c>
      <c r="AE1755" s="83"/>
      <c r="AF1755" s="54"/>
      <c r="AG1755" s="78" t="s">
        <v>12307</v>
      </c>
      <c r="AH1755" s="77" t="s">
        <v>20</v>
      </c>
      <c r="AI1755" s="77" t="s">
        <v>21</v>
      </c>
      <c r="AJ1755" s="77" t="s">
        <v>46</v>
      </c>
      <c r="AK1755" s="77" t="s">
        <v>1580</v>
      </c>
      <c r="AL1755" s="77" t="s">
        <v>1581</v>
      </c>
      <c r="AM1755" s="77" t="s">
        <v>25</v>
      </c>
      <c r="AN1755" s="77" t="s">
        <v>49</v>
      </c>
      <c r="AO1755" s="77" t="s">
        <v>1582</v>
      </c>
      <c r="AP1755" s="77" t="s">
        <v>1583</v>
      </c>
      <c r="AQ1755" s="77"/>
      <c r="AR1755" s="79">
        <f>COUNTIF('Jalon + top _horaire passage'!A:A,A1755)+IF(W1755&lt;&gt;"",COUNTIF('Jalon + top _horaire passage'!A:A,W1755),0)+IF(X1755&lt;&gt;"",COUNTIF('Jalon + top _horaire passage'!A:A,X1755),0)+IF(Y1755&lt;&gt;"",COUNTIF('Jalon + top _horaire passage'!A:A,Y1755),0)+IF(AA1755&lt;&gt;"",COUNTIF('Jalon + top _horaire passage'!A:A,AA1755),0)+IF(AB1755&lt;&gt;"",COUNTIF('Jalon + top _horaire passage'!A:A,AB1755),0)+IF(AD1755&lt;&gt;"",COUNTIF('Jalon + top _horaire passage'!A:A,AD1755),0)</f>
        <v>0</v>
      </c>
    </row>
    <row r="1756" spans="1:44" x14ac:dyDescent="0.3">
      <c r="A1756" s="77" t="s">
        <v>8950</v>
      </c>
      <c r="B1756" s="159" t="s">
        <v>12</v>
      </c>
      <c r="C1756" s="78" t="s">
        <v>40</v>
      </c>
      <c r="D1756" s="77" t="s">
        <v>42</v>
      </c>
      <c r="E1756" s="77" t="s">
        <v>8949</v>
      </c>
      <c r="F1756" s="77" t="s">
        <v>1574</v>
      </c>
      <c r="G1756" s="77" t="s">
        <v>1574</v>
      </c>
      <c r="H1756" s="77" t="s">
        <v>44</v>
      </c>
      <c r="I1756" s="77" t="s">
        <v>39</v>
      </c>
      <c r="J1756" s="77" t="s">
        <v>571</v>
      </c>
      <c r="K1756" s="78" t="s">
        <v>34</v>
      </c>
      <c r="L1756" s="77" t="s">
        <v>98</v>
      </c>
      <c r="M1756" s="74" t="s">
        <v>12473</v>
      </c>
      <c r="N1756" s="74" t="s">
        <v>13</v>
      </c>
      <c r="O1756" s="159"/>
      <c r="P1756" s="77" t="s">
        <v>8951</v>
      </c>
      <c r="Q1756" s="77" t="s">
        <v>35</v>
      </c>
      <c r="R1756" s="77" t="s">
        <v>8950</v>
      </c>
      <c r="S1756" s="77"/>
      <c r="T1756" s="77" t="s">
        <v>9241</v>
      </c>
      <c r="U1756" s="77" t="s">
        <v>8949</v>
      </c>
      <c r="V1756" s="74" t="s">
        <v>216</v>
      </c>
      <c r="W1756" s="100"/>
      <c r="X1756" s="99"/>
      <c r="Y1756" s="99"/>
      <c r="Z1756" s="100"/>
      <c r="AA1756" s="99" t="s">
        <v>8954</v>
      </c>
      <c r="AB1756" s="99"/>
      <c r="AC1756" s="100" t="s">
        <v>8952</v>
      </c>
      <c r="AD1756" s="100" t="s">
        <v>8953</v>
      </c>
      <c r="AE1756" s="83"/>
      <c r="AF1756" s="54"/>
      <c r="AG1756" s="78" t="s">
        <v>12307</v>
      </c>
      <c r="AH1756" s="77" t="s">
        <v>20</v>
      </c>
      <c r="AI1756" s="77" t="s">
        <v>21</v>
      </c>
      <c r="AJ1756" s="77" t="s">
        <v>46</v>
      </c>
      <c r="AK1756" s="77" t="s">
        <v>1580</v>
      </c>
      <c r="AL1756" s="77" t="s">
        <v>1581</v>
      </c>
      <c r="AM1756" s="77" t="s">
        <v>25</v>
      </c>
      <c r="AN1756" s="77" t="s">
        <v>49</v>
      </c>
      <c r="AO1756" s="77" t="s">
        <v>1582</v>
      </c>
      <c r="AP1756" s="77" t="s">
        <v>1583</v>
      </c>
      <c r="AQ1756" s="77"/>
      <c r="AR1756" s="79">
        <f>COUNTIF('Jalon + top _horaire passage'!A:A,A1756)+IF(W1756&lt;&gt;"",COUNTIF('Jalon + top _horaire passage'!A:A,W1756),0)+IF(X1756&lt;&gt;"",COUNTIF('Jalon + top _horaire passage'!A:A,X1756),0)+IF(Y1756&lt;&gt;"",COUNTIF('Jalon + top _horaire passage'!A:A,Y1756),0)+IF(AA1756&lt;&gt;"",COUNTIF('Jalon + top _horaire passage'!A:A,AA1756),0)+IF(AB1756&lt;&gt;"",COUNTIF('Jalon + top _horaire passage'!A:A,AB1756),0)+IF(AD1756&lt;&gt;"",COUNTIF('Jalon + top _horaire passage'!A:A,AD1756),0)</f>
        <v>0</v>
      </c>
    </row>
    <row r="1757" spans="1:44" x14ac:dyDescent="0.3">
      <c r="A1757" s="77" t="s">
        <v>8955</v>
      </c>
      <c r="B1757" s="159" t="s">
        <v>12</v>
      </c>
      <c r="C1757" s="78" t="s">
        <v>40</v>
      </c>
      <c r="D1757" s="77" t="s">
        <v>42</v>
      </c>
      <c r="E1757" s="77" t="s">
        <v>8949</v>
      </c>
      <c r="F1757" s="77" t="s">
        <v>1574</v>
      </c>
      <c r="G1757" s="77" t="s">
        <v>1574</v>
      </c>
      <c r="H1757" s="77" t="s">
        <v>44</v>
      </c>
      <c r="I1757" s="77" t="s">
        <v>39</v>
      </c>
      <c r="J1757" s="77" t="s">
        <v>571</v>
      </c>
      <c r="K1757" s="78" t="s">
        <v>34</v>
      </c>
      <c r="L1757" s="77" t="s">
        <v>98</v>
      </c>
      <c r="M1757" s="74" t="s">
        <v>12473</v>
      </c>
      <c r="N1757" s="74" t="s">
        <v>13</v>
      </c>
      <c r="O1757" s="159"/>
      <c r="P1757" s="77" t="s">
        <v>8956</v>
      </c>
      <c r="Q1757" s="77" t="s">
        <v>35</v>
      </c>
      <c r="R1757" s="77" t="s">
        <v>8955</v>
      </c>
      <c r="S1757" s="77"/>
      <c r="T1757" s="77" t="s">
        <v>9241</v>
      </c>
      <c r="U1757" s="77" t="s">
        <v>8949</v>
      </c>
      <c r="V1757" s="74" t="s">
        <v>216</v>
      </c>
      <c r="W1757" s="100"/>
      <c r="X1757" s="99"/>
      <c r="Y1757" s="99"/>
      <c r="Z1757" s="100"/>
      <c r="AA1757" s="99" t="s">
        <v>8954</v>
      </c>
      <c r="AB1757" s="99"/>
      <c r="AC1757" s="100" t="s">
        <v>8957</v>
      </c>
      <c r="AD1757" s="100" t="s">
        <v>8958</v>
      </c>
      <c r="AE1757" s="83"/>
      <c r="AF1757" s="54"/>
      <c r="AG1757" s="78" t="s">
        <v>12307</v>
      </c>
      <c r="AH1757" s="77" t="s">
        <v>20</v>
      </c>
      <c r="AI1757" s="77" t="s">
        <v>21</v>
      </c>
      <c r="AJ1757" s="77" t="s">
        <v>46</v>
      </c>
      <c r="AK1757" s="77" t="s">
        <v>1580</v>
      </c>
      <c r="AL1757" s="77" t="s">
        <v>1581</v>
      </c>
      <c r="AM1757" s="77" t="s">
        <v>25</v>
      </c>
      <c r="AN1757" s="77" t="s">
        <v>49</v>
      </c>
      <c r="AO1757" s="77" t="s">
        <v>1582</v>
      </c>
      <c r="AP1757" s="77" t="s">
        <v>1583</v>
      </c>
      <c r="AQ1757" s="77"/>
      <c r="AR1757" s="79">
        <f>COUNTIF('Jalon + top _horaire passage'!A:A,A1757)+IF(W1757&lt;&gt;"",COUNTIF('Jalon + top _horaire passage'!A:A,W1757),0)+IF(X1757&lt;&gt;"",COUNTIF('Jalon + top _horaire passage'!A:A,X1757),0)+IF(Y1757&lt;&gt;"",COUNTIF('Jalon + top _horaire passage'!A:A,Y1757),0)+IF(AA1757&lt;&gt;"",COUNTIF('Jalon + top _horaire passage'!A:A,AA1757),0)+IF(AB1757&lt;&gt;"",COUNTIF('Jalon + top _horaire passage'!A:A,AB1757),0)+IF(AD1757&lt;&gt;"",COUNTIF('Jalon + top _horaire passage'!A:A,AD1757),0)</f>
        <v>0</v>
      </c>
    </row>
    <row r="1758" spans="1:44" x14ac:dyDescent="0.3">
      <c r="A1758" s="77" t="s">
        <v>8959</v>
      </c>
      <c r="B1758" s="159" t="s">
        <v>8960</v>
      </c>
      <c r="C1758" s="78" t="s">
        <v>40</v>
      </c>
      <c r="D1758" s="77" t="s">
        <v>721</v>
      </c>
      <c r="E1758" s="77" t="s">
        <v>8959</v>
      </c>
      <c r="F1758" s="77" t="s">
        <v>2228</v>
      </c>
      <c r="G1758" s="77" t="s">
        <v>639</v>
      </c>
      <c r="H1758" s="77" t="s">
        <v>44</v>
      </c>
      <c r="I1758" s="77" t="s">
        <v>39</v>
      </c>
      <c r="J1758" s="77" t="s">
        <v>19</v>
      </c>
      <c r="K1758" s="78" t="s">
        <v>18</v>
      </c>
      <c r="L1758" s="77" t="s">
        <v>98</v>
      </c>
      <c r="M1758" s="74" t="s">
        <v>12474</v>
      </c>
      <c r="N1758" s="74" t="s">
        <v>10986</v>
      </c>
      <c r="O1758" s="159"/>
      <c r="P1758" s="77"/>
      <c r="Q1758" s="77" t="s">
        <v>30</v>
      </c>
      <c r="R1758" s="77" t="s">
        <v>8959</v>
      </c>
      <c r="S1758" s="77"/>
      <c r="T1758" s="77"/>
      <c r="U1758" s="77" t="s">
        <v>11488</v>
      </c>
      <c r="V1758" s="74" t="s">
        <v>97</v>
      </c>
      <c r="W1758" s="100"/>
      <c r="X1758" s="99"/>
      <c r="Y1758" s="99"/>
      <c r="Z1758" s="100"/>
      <c r="AA1758" s="99" t="s">
        <v>8963</v>
      </c>
      <c r="AB1758" s="99"/>
      <c r="AC1758" s="100" t="s">
        <v>8961</v>
      </c>
      <c r="AD1758" s="100" t="s">
        <v>8962</v>
      </c>
      <c r="AE1758" s="83"/>
      <c r="AF1758" s="54"/>
      <c r="AG1758" s="78" t="s">
        <v>10997</v>
      </c>
      <c r="AH1758" s="77" t="s">
        <v>20</v>
      </c>
      <c r="AI1758" s="77" t="s">
        <v>21</v>
      </c>
      <c r="AJ1758" s="77" t="s">
        <v>46</v>
      </c>
      <c r="AK1758" s="77" t="s">
        <v>47</v>
      </c>
      <c r="AL1758" s="77" t="s">
        <v>48</v>
      </c>
      <c r="AM1758" s="77" t="s">
        <v>25</v>
      </c>
      <c r="AN1758" s="77" t="s">
        <v>49</v>
      </c>
      <c r="AO1758" s="77" t="s">
        <v>50</v>
      </c>
      <c r="AP1758" s="77" t="s">
        <v>51</v>
      </c>
      <c r="AQ1758" s="77"/>
      <c r="AR1758" s="79">
        <f>COUNTIF('Jalon + top _horaire passage'!A:A,A1758)+IF(W1758&lt;&gt;"",COUNTIF('Jalon + top _horaire passage'!A:A,W1758),0)+IF(X1758&lt;&gt;"",COUNTIF('Jalon + top _horaire passage'!A:A,X1758),0)+IF(Y1758&lt;&gt;"",COUNTIF('Jalon + top _horaire passage'!A:A,Y1758),0)+IF(AA1758&lt;&gt;"",COUNTIF('Jalon + top _horaire passage'!A:A,AA1758),0)+IF(AB1758&lt;&gt;"",COUNTIF('Jalon + top _horaire passage'!A:A,AB1758),0)+IF(AD1758&lt;&gt;"",COUNTIF('Jalon + top _horaire passage'!A:A,AD1758),0)</f>
        <v>0</v>
      </c>
    </row>
    <row r="1759" spans="1:44" x14ac:dyDescent="0.3">
      <c r="A1759" s="77" t="s">
        <v>8965</v>
      </c>
      <c r="B1759" s="159" t="s">
        <v>8966</v>
      </c>
      <c r="C1759" s="78" t="s">
        <v>651</v>
      </c>
      <c r="D1759" s="77" t="s">
        <v>42</v>
      </c>
      <c r="E1759" s="77" t="s">
        <v>8964</v>
      </c>
      <c r="F1759" s="77" t="s">
        <v>12437</v>
      </c>
      <c r="G1759" s="77" t="s">
        <v>12438</v>
      </c>
      <c r="H1759" s="77" t="s">
        <v>44</v>
      </c>
      <c r="I1759" s="77" t="s">
        <v>221</v>
      </c>
      <c r="J1759" s="77" t="s">
        <v>19</v>
      </c>
      <c r="K1759" s="78" t="s">
        <v>34</v>
      </c>
      <c r="L1759" s="77" t="s">
        <v>98</v>
      </c>
      <c r="M1759" s="74" t="s">
        <v>12474</v>
      </c>
      <c r="N1759" s="74" t="s">
        <v>13</v>
      </c>
      <c r="O1759" s="159" t="s">
        <v>12470</v>
      </c>
      <c r="P1759" s="77" t="s">
        <v>8967</v>
      </c>
      <c r="Q1759" s="77" t="s">
        <v>35</v>
      </c>
      <c r="R1759" s="77" t="s">
        <v>8965</v>
      </c>
      <c r="S1759" s="77"/>
      <c r="T1759" s="77"/>
      <c r="U1759" s="77" t="s">
        <v>8964</v>
      </c>
      <c r="V1759" s="74" t="s">
        <v>97</v>
      </c>
      <c r="W1759" s="100"/>
      <c r="X1759" s="99"/>
      <c r="Y1759" s="99"/>
      <c r="Z1759" s="100"/>
      <c r="AA1759" s="99" t="s">
        <v>8970</v>
      </c>
      <c r="AB1759" s="99"/>
      <c r="AC1759" s="100" t="s">
        <v>8968</v>
      </c>
      <c r="AD1759" s="100" t="s">
        <v>8969</v>
      </c>
      <c r="AE1759" s="83"/>
      <c r="AF1759" s="54"/>
      <c r="AG1759" s="78" t="s">
        <v>10997</v>
      </c>
      <c r="AH1759" s="77" t="s">
        <v>222</v>
      </c>
      <c r="AI1759" s="77" t="s">
        <v>223</v>
      </c>
      <c r="AJ1759" s="77" t="s">
        <v>224</v>
      </c>
      <c r="AK1759" s="77" t="s">
        <v>2917</v>
      </c>
      <c r="AL1759" s="77" t="s">
        <v>2918</v>
      </c>
      <c r="AM1759" s="77" t="s">
        <v>227</v>
      </c>
      <c r="AN1759" s="77" t="s">
        <v>656</v>
      </c>
      <c r="AO1759" s="77" t="s">
        <v>8574</v>
      </c>
      <c r="AP1759" s="77" t="s">
        <v>8575</v>
      </c>
      <c r="AQ1759" s="77"/>
      <c r="AR1759" s="79">
        <f>COUNTIF('Jalon + top _horaire passage'!A:A,A1759)+IF(W1759&lt;&gt;"",COUNTIF('Jalon + top _horaire passage'!A:A,W1759),0)+IF(X1759&lt;&gt;"",COUNTIF('Jalon + top _horaire passage'!A:A,X1759),0)+IF(Y1759&lt;&gt;"",COUNTIF('Jalon + top _horaire passage'!A:A,Y1759),0)+IF(AA1759&lt;&gt;"",COUNTIF('Jalon + top _horaire passage'!A:A,AA1759),0)+IF(AB1759&lt;&gt;"",COUNTIF('Jalon + top _horaire passage'!A:A,AB1759),0)+IF(AD1759&lt;&gt;"",COUNTIF('Jalon + top _horaire passage'!A:A,AD1759),0)</f>
        <v>0</v>
      </c>
    </row>
    <row r="1760" spans="1:44" x14ac:dyDescent="0.3">
      <c r="A1760" s="77" t="s">
        <v>8973</v>
      </c>
      <c r="B1760" s="159">
        <v>0</v>
      </c>
      <c r="C1760" s="78" t="s">
        <v>165</v>
      </c>
      <c r="D1760" s="77" t="s">
        <v>42</v>
      </c>
      <c r="E1760" s="77" t="s">
        <v>8971</v>
      </c>
      <c r="F1760" s="77" t="s">
        <v>8972</v>
      </c>
      <c r="G1760" s="77" t="s">
        <v>2502</v>
      </c>
      <c r="H1760" s="77" t="s">
        <v>44</v>
      </c>
      <c r="I1760" s="77" t="s">
        <v>166</v>
      </c>
      <c r="J1760" s="77" t="s">
        <v>19</v>
      </c>
      <c r="K1760" s="78" t="s">
        <v>377</v>
      </c>
      <c r="L1760" s="77" t="s">
        <v>15</v>
      </c>
      <c r="M1760" s="74" t="s">
        <v>12473</v>
      </c>
      <c r="N1760" s="74" t="s">
        <v>13</v>
      </c>
      <c r="O1760" s="159"/>
      <c r="P1760" s="77" t="s">
        <v>8974</v>
      </c>
      <c r="Q1760" s="77" t="s">
        <v>372</v>
      </c>
      <c r="R1760" s="77" t="s">
        <v>8973</v>
      </c>
      <c r="S1760" s="77" t="s">
        <v>165</v>
      </c>
      <c r="T1760" s="77"/>
      <c r="U1760" s="101" t="s">
        <v>11995</v>
      </c>
      <c r="V1760" s="74" t="s">
        <v>97</v>
      </c>
      <c r="W1760" s="102" t="s">
        <v>81</v>
      </c>
      <c r="X1760" s="99"/>
      <c r="Y1760" s="102"/>
      <c r="Z1760" s="100"/>
      <c r="AA1760" s="99"/>
      <c r="AB1760" s="99"/>
      <c r="AC1760" s="100"/>
      <c r="AD1760" s="100" t="s">
        <v>8975</v>
      </c>
      <c r="AE1760" s="83"/>
      <c r="AF1760" s="54"/>
      <c r="AG1760" s="78" t="s">
        <v>10992</v>
      </c>
      <c r="AH1760" s="77" t="s">
        <v>354</v>
      </c>
      <c r="AI1760" s="77" t="s">
        <v>652</v>
      </c>
      <c r="AJ1760" s="77" t="s">
        <v>167</v>
      </c>
      <c r="AK1760" s="77" t="s">
        <v>168</v>
      </c>
      <c r="AL1760" s="77" t="s">
        <v>169</v>
      </c>
      <c r="AM1760" s="77" t="s">
        <v>170</v>
      </c>
      <c r="AN1760" s="77" t="s">
        <v>171</v>
      </c>
      <c r="AO1760" s="77" t="s">
        <v>172</v>
      </c>
      <c r="AP1760" s="77" t="s">
        <v>173</v>
      </c>
      <c r="AQ1760" s="77"/>
      <c r="AR1760" s="79">
        <f>COUNTIF('Jalon + top _horaire passage'!A:A,A1760)+IF(W1760&lt;&gt;"",COUNTIF('Jalon + top _horaire passage'!A:A,W1760),0)+IF(X1760&lt;&gt;"",COUNTIF('Jalon + top _horaire passage'!A:A,X1760),0)+IF(Y1760&lt;&gt;"",COUNTIF('Jalon + top _horaire passage'!A:A,Y1760),0)+IF(AA1760&lt;&gt;"",COUNTIF('Jalon + top _horaire passage'!A:A,AA1760),0)+IF(AB1760&lt;&gt;"",COUNTIF('Jalon + top _horaire passage'!A:A,AB1760),0)+IF(AD1760&lt;&gt;"",COUNTIF('Jalon + top _horaire passage'!A:A,AD1760),0)</f>
        <v>0</v>
      </c>
    </row>
    <row r="1761" spans="1:44" x14ac:dyDescent="0.3">
      <c r="A1761" s="77" t="s">
        <v>8976</v>
      </c>
      <c r="B1761" s="159">
        <v>0</v>
      </c>
      <c r="C1761" s="78" t="s">
        <v>165</v>
      </c>
      <c r="D1761" s="77" t="s">
        <v>42</v>
      </c>
      <c r="E1761" s="77" t="s">
        <v>8971</v>
      </c>
      <c r="F1761" s="77" t="s">
        <v>8972</v>
      </c>
      <c r="G1761" s="77" t="s">
        <v>2502</v>
      </c>
      <c r="H1761" s="77" t="s">
        <v>44</v>
      </c>
      <c r="I1761" s="77" t="s">
        <v>166</v>
      </c>
      <c r="J1761" s="77" t="s">
        <v>19</v>
      </c>
      <c r="K1761" s="78" t="s">
        <v>376</v>
      </c>
      <c r="L1761" s="77" t="s">
        <v>15</v>
      </c>
      <c r="M1761" s="74" t="s">
        <v>12473</v>
      </c>
      <c r="N1761" s="74" t="s">
        <v>13</v>
      </c>
      <c r="O1761" s="159"/>
      <c r="P1761" s="77" t="s">
        <v>8977</v>
      </c>
      <c r="Q1761" s="77" t="s">
        <v>372</v>
      </c>
      <c r="R1761" s="77" t="s">
        <v>8976</v>
      </c>
      <c r="S1761" s="77" t="s">
        <v>165</v>
      </c>
      <c r="T1761" s="77"/>
      <c r="U1761" s="101" t="s">
        <v>11996</v>
      </c>
      <c r="V1761" s="74" t="s">
        <v>97</v>
      </c>
      <c r="W1761" s="102" t="s">
        <v>81</v>
      </c>
      <c r="X1761" s="99"/>
      <c r="Y1761" s="102"/>
      <c r="Z1761" s="100"/>
      <c r="AA1761" s="99"/>
      <c r="AB1761" s="99"/>
      <c r="AC1761" s="100"/>
      <c r="AD1761" s="100" t="s">
        <v>82</v>
      </c>
      <c r="AE1761" s="83"/>
      <c r="AF1761" s="54"/>
      <c r="AG1761" s="78" t="s">
        <v>12882</v>
      </c>
      <c r="AH1761" s="77" t="s">
        <v>354</v>
      </c>
      <c r="AI1761" s="77" t="s">
        <v>652</v>
      </c>
      <c r="AJ1761" s="77" t="s">
        <v>167</v>
      </c>
      <c r="AK1761" s="77" t="s">
        <v>168</v>
      </c>
      <c r="AL1761" s="77" t="s">
        <v>169</v>
      </c>
      <c r="AM1761" s="77" t="s">
        <v>170</v>
      </c>
      <c r="AN1761" s="77" t="s">
        <v>171</v>
      </c>
      <c r="AO1761" s="77" t="s">
        <v>172</v>
      </c>
      <c r="AP1761" s="77" t="s">
        <v>173</v>
      </c>
      <c r="AQ1761" s="77"/>
      <c r="AR1761" s="79">
        <f>COUNTIF('Jalon + top _horaire passage'!A:A,A1761)+IF(W1761&lt;&gt;"",COUNTIF('Jalon + top _horaire passage'!A:A,W1761),0)+IF(X1761&lt;&gt;"",COUNTIF('Jalon + top _horaire passage'!A:A,X1761),0)+IF(Y1761&lt;&gt;"",COUNTIF('Jalon + top _horaire passage'!A:A,Y1761),0)+IF(AA1761&lt;&gt;"",COUNTIF('Jalon + top _horaire passage'!A:A,AA1761),0)+IF(AB1761&lt;&gt;"",COUNTIF('Jalon + top _horaire passage'!A:A,AB1761),0)+IF(AD1761&lt;&gt;"",COUNTIF('Jalon + top _horaire passage'!A:A,AD1761),0)</f>
        <v>0</v>
      </c>
    </row>
    <row r="1762" spans="1:44" x14ac:dyDescent="0.3">
      <c r="A1762" s="77" t="s">
        <v>8978</v>
      </c>
      <c r="B1762" s="159">
        <v>0</v>
      </c>
      <c r="C1762" s="78" t="s">
        <v>353</v>
      </c>
      <c r="D1762" s="77" t="s">
        <v>42</v>
      </c>
      <c r="E1762" s="77" t="s">
        <v>8978</v>
      </c>
      <c r="F1762" s="77" t="s">
        <v>12376</v>
      </c>
      <c r="G1762" s="77" t="s">
        <v>3715</v>
      </c>
      <c r="H1762" s="101" t="s">
        <v>11875</v>
      </c>
      <c r="I1762" s="77" t="s">
        <v>166</v>
      </c>
      <c r="J1762" s="77" t="s">
        <v>19</v>
      </c>
      <c r="K1762" s="78" t="s">
        <v>377</v>
      </c>
      <c r="L1762" s="77" t="s">
        <v>15</v>
      </c>
      <c r="M1762" s="74" t="s">
        <v>12475</v>
      </c>
      <c r="N1762" s="74" t="s">
        <v>13</v>
      </c>
      <c r="O1762" s="159" t="s">
        <v>12470</v>
      </c>
      <c r="P1762" s="77"/>
      <c r="Q1762" s="77" t="s">
        <v>372</v>
      </c>
      <c r="R1762" s="77" t="s">
        <v>8978</v>
      </c>
      <c r="S1762" s="77" t="s">
        <v>374</v>
      </c>
      <c r="T1762" s="77"/>
      <c r="U1762" s="77" t="s">
        <v>8979</v>
      </c>
      <c r="V1762" s="74" t="s">
        <v>97</v>
      </c>
      <c r="W1762" s="100"/>
      <c r="X1762" s="99"/>
      <c r="Y1762" s="99"/>
      <c r="Z1762" s="100"/>
      <c r="AA1762" s="99"/>
      <c r="AB1762" s="99"/>
      <c r="AC1762" s="100"/>
      <c r="AD1762" s="100" t="s">
        <v>8980</v>
      </c>
      <c r="AE1762" s="83"/>
      <c r="AF1762" s="54"/>
      <c r="AG1762" s="78" t="s">
        <v>10992</v>
      </c>
      <c r="AH1762" s="77" t="s">
        <v>354</v>
      </c>
      <c r="AI1762" s="77" t="s">
        <v>355</v>
      </c>
      <c r="AJ1762" s="77" t="s">
        <v>356</v>
      </c>
      <c r="AK1762" s="77" t="s">
        <v>357</v>
      </c>
      <c r="AL1762" s="77" t="s">
        <v>358</v>
      </c>
      <c r="AM1762" s="77" t="s">
        <v>170</v>
      </c>
      <c r="AN1762" s="77" t="s">
        <v>359</v>
      </c>
      <c r="AO1762" s="77" t="s">
        <v>360</v>
      </c>
      <c r="AP1762" s="77" t="s">
        <v>360</v>
      </c>
      <c r="AQ1762" s="77"/>
      <c r="AR1762" s="79">
        <f>COUNTIF('Jalon + top _horaire passage'!A:A,A1762)+IF(W1762&lt;&gt;"",COUNTIF('Jalon + top _horaire passage'!A:A,W1762),0)+IF(X1762&lt;&gt;"",COUNTIF('Jalon + top _horaire passage'!A:A,X1762),0)+IF(Y1762&lt;&gt;"",COUNTIF('Jalon + top _horaire passage'!A:A,Y1762),0)+IF(AA1762&lt;&gt;"",COUNTIF('Jalon + top _horaire passage'!A:A,AA1762),0)+IF(AB1762&lt;&gt;"",COUNTIF('Jalon + top _horaire passage'!A:A,AB1762),0)+IF(AD1762&lt;&gt;"",COUNTIF('Jalon + top _horaire passage'!A:A,AD1762),0)</f>
        <v>0</v>
      </c>
    </row>
    <row r="1763" spans="1:44" x14ac:dyDescent="0.3">
      <c r="A1763" s="77" t="s">
        <v>8981</v>
      </c>
      <c r="B1763" s="159" t="s">
        <v>12</v>
      </c>
      <c r="C1763" s="78" t="s">
        <v>651</v>
      </c>
      <c r="D1763" s="77" t="s">
        <v>42</v>
      </c>
      <c r="E1763" s="77" t="s">
        <v>8981</v>
      </c>
      <c r="F1763" s="77" t="s">
        <v>2914</v>
      </c>
      <c r="G1763" s="77" t="s">
        <v>2915</v>
      </c>
      <c r="H1763" s="77" t="s">
        <v>44</v>
      </c>
      <c r="I1763" s="77" t="s">
        <v>221</v>
      </c>
      <c r="J1763" s="77" t="s">
        <v>19</v>
      </c>
      <c r="K1763" s="78" t="s">
        <v>34</v>
      </c>
      <c r="L1763" s="77" t="s">
        <v>15</v>
      </c>
      <c r="M1763" s="74" t="s">
        <v>12474</v>
      </c>
      <c r="N1763" s="74" t="s">
        <v>13</v>
      </c>
      <c r="O1763" s="159"/>
      <c r="P1763" s="77" t="s">
        <v>8982</v>
      </c>
      <c r="Q1763" s="77" t="s">
        <v>10891</v>
      </c>
      <c r="R1763" s="77" t="s">
        <v>8981</v>
      </c>
      <c r="S1763" s="77"/>
      <c r="T1763" s="77"/>
      <c r="U1763" s="77" t="s">
        <v>8983</v>
      </c>
      <c r="V1763" s="74" t="s">
        <v>97</v>
      </c>
      <c r="W1763" s="100"/>
      <c r="X1763" s="99"/>
      <c r="Y1763" s="99"/>
      <c r="Z1763" s="100"/>
      <c r="AA1763" s="99"/>
      <c r="AB1763" s="99"/>
      <c r="AC1763" s="100" t="s">
        <v>8981</v>
      </c>
      <c r="AD1763" s="100" t="s">
        <v>8983</v>
      </c>
      <c r="AE1763" s="83"/>
      <c r="AF1763" s="54"/>
      <c r="AG1763" s="78" t="s">
        <v>10999</v>
      </c>
      <c r="AH1763" s="77" t="s">
        <v>222</v>
      </c>
      <c r="AI1763" s="77" t="s">
        <v>223</v>
      </c>
      <c r="AJ1763" s="77" t="s">
        <v>224</v>
      </c>
      <c r="AK1763" s="77" t="s">
        <v>2917</v>
      </c>
      <c r="AL1763" s="77" t="s">
        <v>2918</v>
      </c>
      <c r="AM1763" s="77" t="s">
        <v>227</v>
      </c>
      <c r="AN1763" s="77" t="s">
        <v>656</v>
      </c>
      <c r="AO1763" s="77" t="s">
        <v>2919</v>
      </c>
      <c r="AP1763" s="77" t="s">
        <v>2920</v>
      </c>
      <c r="AQ1763" s="77"/>
      <c r="AR1763" s="79">
        <f>COUNTIF('Jalon + top _horaire passage'!A:A,A1763)+IF(W1763&lt;&gt;"",COUNTIF('Jalon + top _horaire passage'!A:A,W1763),0)+IF(X1763&lt;&gt;"",COUNTIF('Jalon + top _horaire passage'!A:A,X1763),0)+IF(Y1763&lt;&gt;"",COUNTIF('Jalon + top _horaire passage'!A:A,Y1763),0)+IF(AA1763&lt;&gt;"",COUNTIF('Jalon + top _horaire passage'!A:A,AA1763),0)+IF(AB1763&lt;&gt;"",COUNTIF('Jalon + top _horaire passage'!A:A,AB1763),0)+IF(AD1763&lt;&gt;"",COUNTIF('Jalon + top _horaire passage'!A:A,AD1763),0)</f>
        <v>0</v>
      </c>
    </row>
    <row r="1764" spans="1:44" x14ac:dyDescent="0.3">
      <c r="A1764" s="77" t="s">
        <v>8984</v>
      </c>
      <c r="B1764" s="159" t="s">
        <v>12691</v>
      </c>
      <c r="C1764" s="78" t="s">
        <v>199</v>
      </c>
      <c r="D1764" s="77" t="s">
        <v>42</v>
      </c>
      <c r="E1764" s="77" t="s">
        <v>8984</v>
      </c>
      <c r="F1764" s="77" t="s">
        <v>1049</v>
      </c>
      <c r="G1764" s="77" t="s">
        <v>195</v>
      </c>
      <c r="H1764" s="77" t="s">
        <v>44</v>
      </c>
      <c r="I1764" s="77" t="s">
        <v>17</v>
      </c>
      <c r="J1764" s="77" t="s">
        <v>19</v>
      </c>
      <c r="K1764" s="78" t="s">
        <v>34</v>
      </c>
      <c r="L1764" s="77" t="s">
        <v>98</v>
      </c>
      <c r="M1764" s="74" t="s">
        <v>12473</v>
      </c>
      <c r="N1764" s="74" t="s">
        <v>13</v>
      </c>
      <c r="O1764" s="159"/>
      <c r="P1764" s="77" t="s">
        <v>8985</v>
      </c>
      <c r="Q1764" s="77" t="s">
        <v>30</v>
      </c>
      <c r="R1764" s="77" t="s">
        <v>8984</v>
      </c>
      <c r="S1764" s="77"/>
      <c r="T1764" s="77"/>
      <c r="U1764" s="77" t="s">
        <v>11650</v>
      </c>
      <c r="V1764" s="74" t="s">
        <v>97</v>
      </c>
      <c r="W1764" s="100"/>
      <c r="X1764" s="99"/>
      <c r="Y1764" s="99"/>
      <c r="Z1764" s="100"/>
      <c r="AA1764" s="99" t="s">
        <v>8988</v>
      </c>
      <c r="AB1764" s="99"/>
      <c r="AC1764" s="100" t="s">
        <v>8986</v>
      </c>
      <c r="AD1764" s="100" t="s">
        <v>8987</v>
      </c>
      <c r="AE1764" s="83"/>
      <c r="AF1764" s="54"/>
      <c r="AG1764" s="78" t="s">
        <v>10997</v>
      </c>
      <c r="AH1764" s="77" t="s">
        <v>20</v>
      </c>
      <c r="AI1764" s="77" t="s">
        <v>21</v>
      </c>
      <c r="AJ1764" s="77" t="s">
        <v>22</v>
      </c>
      <c r="AK1764" s="77" t="s">
        <v>200</v>
      </c>
      <c r="AL1764" s="77" t="s">
        <v>201</v>
      </c>
      <c r="AM1764" s="77" t="s">
        <v>25</v>
      </c>
      <c r="AN1764" s="77" t="s">
        <v>202</v>
      </c>
      <c r="AO1764" s="77" t="s">
        <v>203</v>
      </c>
      <c r="AP1764" s="77" t="s">
        <v>204</v>
      </c>
      <c r="AQ1764" s="77"/>
      <c r="AR1764" s="79">
        <f>COUNTIF('Jalon + top _horaire passage'!A:A,A1764)+IF(W1764&lt;&gt;"",COUNTIF('Jalon + top _horaire passage'!A:A,W1764),0)+IF(X1764&lt;&gt;"",COUNTIF('Jalon + top _horaire passage'!A:A,X1764),0)+IF(Y1764&lt;&gt;"",COUNTIF('Jalon + top _horaire passage'!A:A,Y1764),0)+IF(AA1764&lt;&gt;"",COUNTIF('Jalon + top _horaire passage'!A:A,AA1764),0)+IF(AB1764&lt;&gt;"",COUNTIF('Jalon + top _horaire passage'!A:A,AB1764),0)+IF(AD1764&lt;&gt;"",COUNTIF('Jalon + top _horaire passage'!A:A,AD1764),0)</f>
        <v>0</v>
      </c>
    </row>
    <row r="1765" spans="1:44" x14ac:dyDescent="0.3">
      <c r="A1765" s="77" t="s">
        <v>8989</v>
      </c>
      <c r="B1765" s="159" t="s">
        <v>8990</v>
      </c>
      <c r="C1765" s="78" t="s">
        <v>40</v>
      </c>
      <c r="D1765" s="77" t="s">
        <v>42</v>
      </c>
      <c r="E1765" s="77" t="s">
        <v>8989</v>
      </c>
      <c r="F1765" s="77" t="s">
        <v>12338</v>
      </c>
      <c r="G1765" s="77" t="s">
        <v>631</v>
      </c>
      <c r="H1765" s="77" t="s">
        <v>44</v>
      </c>
      <c r="I1765" s="77" t="s">
        <v>39</v>
      </c>
      <c r="J1765" s="77" t="s">
        <v>571</v>
      </c>
      <c r="K1765" s="78" t="s">
        <v>34</v>
      </c>
      <c r="L1765" s="77" t="s">
        <v>98</v>
      </c>
      <c r="M1765" s="74" t="s">
        <v>12474</v>
      </c>
      <c r="N1765" s="74" t="s">
        <v>13</v>
      </c>
      <c r="O1765" s="159"/>
      <c r="P1765" s="77" t="s">
        <v>8991</v>
      </c>
      <c r="Q1765" s="77" t="s">
        <v>30</v>
      </c>
      <c r="R1765" s="77" t="s">
        <v>8989</v>
      </c>
      <c r="S1765" s="77"/>
      <c r="T1765" s="77" t="s">
        <v>9241</v>
      </c>
      <c r="U1765" s="77" t="s">
        <v>8992</v>
      </c>
      <c r="V1765" s="74" t="s">
        <v>216</v>
      </c>
      <c r="W1765" s="100"/>
      <c r="X1765" s="99"/>
      <c r="Y1765" s="99"/>
      <c r="Z1765" s="100"/>
      <c r="AA1765" s="99" t="s">
        <v>8995</v>
      </c>
      <c r="AB1765" s="99"/>
      <c r="AC1765" s="100" t="s">
        <v>8993</v>
      </c>
      <c r="AD1765" s="100" t="s">
        <v>8994</v>
      </c>
      <c r="AE1765" s="83"/>
      <c r="AF1765" s="54"/>
      <c r="AG1765" s="78" t="s">
        <v>12307</v>
      </c>
      <c r="AH1765" s="77" t="s">
        <v>20</v>
      </c>
      <c r="AI1765" s="77" t="s">
        <v>21</v>
      </c>
      <c r="AJ1765" s="77" t="s">
        <v>46</v>
      </c>
      <c r="AK1765" s="77" t="s">
        <v>47</v>
      </c>
      <c r="AL1765" s="77" t="s">
        <v>48</v>
      </c>
      <c r="AM1765" s="77" t="s">
        <v>25</v>
      </c>
      <c r="AN1765" s="77" t="s">
        <v>49</v>
      </c>
      <c r="AO1765" s="77" t="s">
        <v>50</v>
      </c>
      <c r="AP1765" s="77" t="s">
        <v>51</v>
      </c>
      <c r="AQ1765" s="77"/>
      <c r="AR1765" s="79">
        <f>COUNTIF('Jalon + top _horaire passage'!A:A,A1765)+IF(W1765&lt;&gt;"",COUNTIF('Jalon + top _horaire passage'!A:A,W1765),0)+IF(X1765&lt;&gt;"",COUNTIF('Jalon + top _horaire passage'!A:A,X1765),0)+IF(Y1765&lt;&gt;"",COUNTIF('Jalon + top _horaire passage'!A:A,Y1765),0)+IF(AA1765&lt;&gt;"",COUNTIF('Jalon + top _horaire passage'!A:A,AA1765),0)+IF(AB1765&lt;&gt;"",COUNTIF('Jalon + top _horaire passage'!A:A,AB1765),0)+IF(AD1765&lt;&gt;"",COUNTIF('Jalon + top _horaire passage'!A:A,AD1765),0)</f>
        <v>0</v>
      </c>
    </row>
    <row r="1766" spans="1:44" x14ac:dyDescent="0.3">
      <c r="A1766" s="77" t="s">
        <v>8996</v>
      </c>
      <c r="B1766" s="159" t="s">
        <v>8997</v>
      </c>
      <c r="C1766" s="78" t="s">
        <v>40</v>
      </c>
      <c r="D1766" s="77" t="s">
        <v>42</v>
      </c>
      <c r="E1766" s="77" t="s">
        <v>8996</v>
      </c>
      <c r="F1766" s="77" t="s">
        <v>10315</v>
      </c>
      <c r="G1766" s="77" t="s">
        <v>732</v>
      </c>
      <c r="H1766" s="77" t="s">
        <v>44</v>
      </c>
      <c r="I1766" s="77" t="s">
        <v>39</v>
      </c>
      <c r="J1766" s="77" t="s">
        <v>19</v>
      </c>
      <c r="K1766" s="78" t="s">
        <v>34</v>
      </c>
      <c r="L1766" s="77" t="s">
        <v>98</v>
      </c>
      <c r="M1766" s="74" t="s">
        <v>12475</v>
      </c>
      <c r="N1766" s="74" t="s">
        <v>12032</v>
      </c>
      <c r="O1766" s="159"/>
      <c r="P1766" s="77" t="s">
        <v>8998</v>
      </c>
      <c r="Q1766" s="77" t="s">
        <v>30</v>
      </c>
      <c r="R1766" s="77" t="s">
        <v>8996</v>
      </c>
      <c r="S1766" s="77"/>
      <c r="T1766" s="77"/>
      <c r="U1766" s="77" t="s">
        <v>11489</v>
      </c>
      <c r="V1766" s="74" t="s">
        <v>97</v>
      </c>
      <c r="W1766" s="100"/>
      <c r="X1766" s="99"/>
      <c r="Y1766" s="99"/>
      <c r="Z1766" s="100"/>
      <c r="AA1766" s="99" t="s">
        <v>9002</v>
      </c>
      <c r="AB1766" s="99"/>
      <c r="AC1766" s="100" t="s">
        <v>9000</v>
      </c>
      <c r="AD1766" s="100" t="s">
        <v>9001</v>
      </c>
      <c r="AE1766" s="83"/>
      <c r="AF1766" s="54"/>
      <c r="AG1766" s="78" t="s">
        <v>10997</v>
      </c>
      <c r="AH1766" s="77" t="s">
        <v>20</v>
      </c>
      <c r="AI1766" s="77" t="s">
        <v>21</v>
      </c>
      <c r="AJ1766" s="77" t="s">
        <v>46</v>
      </c>
      <c r="AK1766" s="77" t="s">
        <v>47</v>
      </c>
      <c r="AL1766" s="77" t="s">
        <v>738</v>
      </c>
      <c r="AM1766" s="77" t="s">
        <v>25</v>
      </c>
      <c r="AN1766" s="77" t="s">
        <v>49</v>
      </c>
      <c r="AO1766" s="77" t="s">
        <v>50</v>
      </c>
      <c r="AP1766" s="77" t="s">
        <v>51</v>
      </c>
      <c r="AQ1766" s="77"/>
      <c r="AR1766" s="79">
        <f>COUNTIF('Jalon + top _horaire passage'!A:A,A1766)+IF(W1766&lt;&gt;"",COUNTIF('Jalon + top _horaire passage'!A:A,W1766),0)+IF(X1766&lt;&gt;"",COUNTIF('Jalon + top _horaire passage'!A:A,X1766),0)+IF(Y1766&lt;&gt;"",COUNTIF('Jalon + top _horaire passage'!A:A,Y1766),0)+IF(AA1766&lt;&gt;"",COUNTIF('Jalon + top _horaire passage'!A:A,AA1766),0)+IF(AB1766&lt;&gt;"",COUNTIF('Jalon + top _horaire passage'!A:A,AB1766),0)+IF(AD1766&lt;&gt;"",COUNTIF('Jalon + top _horaire passage'!A:A,AD1766),0)</f>
        <v>0</v>
      </c>
    </row>
    <row r="1767" spans="1:44" x14ac:dyDescent="0.3">
      <c r="A1767" s="77" t="s">
        <v>9003</v>
      </c>
      <c r="B1767" s="159" t="s">
        <v>9004</v>
      </c>
      <c r="C1767" s="78" t="s">
        <v>40</v>
      </c>
      <c r="D1767" s="77" t="s">
        <v>42</v>
      </c>
      <c r="E1767" s="77" t="s">
        <v>9003</v>
      </c>
      <c r="F1767" s="77" t="s">
        <v>1808</v>
      </c>
      <c r="G1767" s="77" t="s">
        <v>1347</v>
      </c>
      <c r="H1767" s="77" t="s">
        <v>44</v>
      </c>
      <c r="I1767" s="77" t="s">
        <v>39</v>
      </c>
      <c r="J1767" s="77" t="s">
        <v>19</v>
      </c>
      <c r="K1767" s="78" t="s">
        <v>34</v>
      </c>
      <c r="L1767" s="77" t="s">
        <v>98</v>
      </c>
      <c r="M1767" s="74" t="s">
        <v>12474</v>
      </c>
      <c r="N1767" s="74" t="s">
        <v>13</v>
      </c>
      <c r="O1767" s="159"/>
      <c r="P1767" s="77" t="s">
        <v>9005</v>
      </c>
      <c r="Q1767" s="77" t="s">
        <v>30</v>
      </c>
      <c r="R1767" s="77" t="s">
        <v>9003</v>
      </c>
      <c r="S1767" s="77"/>
      <c r="T1767" s="77"/>
      <c r="U1767" s="77" t="s">
        <v>11490</v>
      </c>
      <c r="V1767" s="74" t="s">
        <v>97</v>
      </c>
      <c r="W1767" s="100"/>
      <c r="X1767" s="99"/>
      <c r="Y1767" s="99"/>
      <c r="Z1767" s="100"/>
      <c r="AA1767" s="99" t="s">
        <v>9008</v>
      </c>
      <c r="AB1767" s="99"/>
      <c r="AC1767" s="100" t="s">
        <v>9006</v>
      </c>
      <c r="AD1767" s="100" t="s">
        <v>9007</v>
      </c>
      <c r="AE1767" s="83"/>
      <c r="AF1767" s="54"/>
      <c r="AG1767" s="78" t="s">
        <v>10997</v>
      </c>
      <c r="AH1767" s="77" t="s">
        <v>354</v>
      </c>
      <c r="AI1767" s="77" t="s">
        <v>1350</v>
      </c>
      <c r="AJ1767" s="77" t="s">
        <v>1351</v>
      </c>
      <c r="AK1767" s="77" t="s">
        <v>1352</v>
      </c>
      <c r="AL1767" s="77" t="s">
        <v>1353</v>
      </c>
      <c r="AM1767" s="77" t="s">
        <v>25</v>
      </c>
      <c r="AN1767" s="77" t="s">
        <v>49</v>
      </c>
      <c r="AO1767" s="77" t="s">
        <v>50</v>
      </c>
      <c r="AP1767" s="77" t="s">
        <v>51</v>
      </c>
      <c r="AQ1767" s="77"/>
      <c r="AR1767" s="79">
        <f>COUNTIF('Jalon + top _horaire passage'!A:A,A1767)+IF(W1767&lt;&gt;"",COUNTIF('Jalon + top _horaire passage'!A:A,W1767),0)+IF(X1767&lt;&gt;"",COUNTIF('Jalon + top _horaire passage'!A:A,X1767),0)+IF(Y1767&lt;&gt;"",COUNTIF('Jalon + top _horaire passage'!A:A,Y1767),0)+IF(AA1767&lt;&gt;"",COUNTIF('Jalon + top _horaire passage'!A:A,AA1767),0)+IF(AB1767&lt;&gt;"",COUNTIF('Jalon + top _horaire passage'!A:A,AB1767),0)+IF(AD1767&lt;&gt;"",COUNTIF('Jalon + top _horaire passage'!A:A,AD1767),0)</f>
        <v>0</v>
      </c>
    </row>
    <row r="1768" spans="1:44" x14ac:dyDescent="0.3">
      <c r="A1768" s="77" t="s">
        <v>9010</v>
      </c>
      <c r="B1768" s="159">
        <v>0</v>
      </c>
      <c r="C1768" s="78" t="s">
        <v>892</v>
      </c>
      <c r="D1768" s="77" t="s">
        <v>9009</v>
      </c>
      <c r="E1768" s="77" t="s">
        <v>9010</v>
      </c>
      <c r="F1768" s="77" t="s">
        <v>1744</v>
      </c>
      <c r="G1768" s="77" t="s">
        <v>12362</v>
      </c>
      <c r="H1768" s="77" t="s">
        <v>44</v>
      </c>
      <c r="I1768" s="77" t="s">
        <v>221</v>
      </c>
      <c r="J1768" s="77" t="s">
        <v>19</v>
      </c>
      <c r="K1768" s="78" t="s">
        <v>18</v>
      </c>
      <c r="L1768" s="77" t="s">
        <v>98</v>
      </c>
      <c r="M1768" s="74" t="s">
        <v>12476</v>
      </c>
      <c r="N1768" s="74" t="s">
        <v>10986</v>
      </c>
      <c r="O1768" s="159"/>
      <c r="P1768" s="77"/>
      <c r="Q1768" s="77" t="s">
        <v>11048</v>
      </c>
      <c r="R1768" s="77" t="s">
        <v>9010</v>
      </c>
      <c r="S1768" s="77"/>
      <c r="T1768" s="77"/>
      <c r="U1768" s="77" t="s">
        <v>11772</v>
      </c>
      <c r="V1768" s="74" t="s">
        <v>97</v>
      </c>
      <c r="W1768" s="100"/>
      <c r="X1768" s="99"/>
      <c r="Y1768" s="99"/>
      <c r="Z1768" s="100"/>
      <c r="AA1768" s="99" t="s">
        <v>9015</v>
      </c>
      <c r="AB1768" s="99"/>
      <c r="AC1768" s="100" t="s">
        <v>9011</v>
      </c>
      <c r="AD1768" s="100" t="s">
        <v>9012</v>
      </c>
      <c r="AE1768" s="83"/>
      <c r="AF1768" s="54"/>
      <c r="AG1768" s="78" t="s">
        <v>10997</v>
      </c>
      <c r="AH1768" s="77" t="s">
        <v>5094</v>
      </c>
      <c r="AI1768" s="77" t="s">
        <v>5095</v>
      </c>
      <c r="AJ1768" s="77" t="s">
        <v>1342</v>
      </c>
      <c r="AK1768" s="77" t="s">
        <v>1342</v>
      </c>
      <c r="AL1768" s="77" t="s">
        <v>5096</v>
      </c>
      <c r="AM1768" s="77" t="s">
        <v>1543</v>
      </c>
      <c r="AN1768" s="77" t="s">
        <v>1544</v>
      </c>
      <c r="AO1768" s="77" t="s">
        <v>9013</v>
      </c>
      <c r="AP1768" s="77" t="s">
        <v>9014</v>
      </c>
      <c r="AQ1768" s="77"/>
      <c r="AR1768" s="79">
        <f>COUNTIF('Jalon + top _horaire passage'!A:A,A1768)+IF(W1768&lt;&gt;"",COUNTIF('Jalon + top _horaire passage'!A:A,W1768),0)+IF(X1768&lt;&gt;"",COUNTIF('Jalon + top _horaire passage'!A:A,X1768),0)+IF(Y1768&lt;&gt;"",COUNTIF('Jalon + top _horaire passage'!A:A,Y1768),0)+IF(AA1768&lt;&gt;"",COUNTIF('Jalon + top _horaire passage'!A:A,AA1768),0)+IF(AB1768&lt;&gt;"",COUNTIF('Jalon + top _horaire passage'!A:A,AB1768),0)+IF(AD1768&lt;&gt;"",COUNTIF('Jalon + top _horaire passage'!A:A,AD1768),0)</f>
        <v>0</v>
      </c>
    </row>
    <row r="1769" spans="1:44" x14ac:dyDescent="0.3">
      <c r="A1769" s="77" t="s">
        <v>9016</v>
      </c>
      <c r="B1769" s="159">
        <v>0</v>
      </c>
      <c r="C1769" s="78" t="s">
        <v>892</v>
      </c>
      <c r="D1769" s="77" t="s">
        <v>9009</v>
      </c>
      <c r="E1769" s="77" t="s">
        <v>9016</v>
      </c>
      <c r="F1769" s="77" t="s">
        <v>1744</v>
      </c>
      <c r="G1769" s="77" t="s">
        <v>12362</v>
      </c>
      <c r="H1769" s="77" t="s">
        <v>44</v>
      </c>
      <c r="I1769" s="77" t="s">
        <v>221</v>
      </c>
      <c r="J1769" s="77" t="s">
        <v>19</v>
      </c>
      <c r="K1769" s="78" t="s">
        <v>18</v>
      </c>
      <c r="L1769" s="77" t="s">
        <v>98</v>
      </c>
      <c r="M1769" s="74" t="s">
        <v>12476</v>
      </c>
      <c r="N1769" s="74" t="s">
        <v>10986</v>
      </c>
      <c r="O1769" s="159"/>
      <c r="P1769" s="77"/>
      <c r="Q1769" s="77" t="s">
        <v>11048</v>
      </c>
      <c r="R1769" s="77" t="s">
        <v>9016</v>
      </c>
      <c r="S1769" s="77"/>
      <c r="T1769" s="77"/>
      <c r="U1769" s="77" t="s">
        <v>11773</v>
      </c>
      <c r="V1769" s="74" t="s">
        <v>97</v>
      </c>
      <c r="W1769" s="100"/>
      <c r="X1769" s="99"/>
      <c r="Y1769" s="99"/>
      <c r="Z1769" s="100"/>
      <c r="AA1769" s="99" t="s">
        <v>9019</v>
      </c>
      <c r="AB1769" s="99"/>
      <c r="AC1769" s="100" t="s">
        <v>9017</v>
      </c>
      <c r="AD1769" s="100" t="s">
        <v>9018</v>
      </c>
      <c r="AE1769" s="83"/>
      <c r="AF1769" s="54"/>
      <c r="AG1769" s="78" t="s">
        <v>10997</v>
      </c>
      <c r="AH1769" s="77" t="s">
        <v>5094</v>
      </c>
      <c r="AI1769" s="77" t="s">
        <v>5095</v>
      </c>
      <c r="AJ1769" s="77" t="s">
        <v>1342</v>
      </c>
      <c r="AK1769" s="77" t="s">
        <v>1342</v>
      </c>
      <c r="AL1769" s="77" t="s">
        <v>5096</v>
      </c>
      <c r="AM1769" s="77" t="s">
        <v>1543</v>
      </c>
      <c r="AN1769" s="77" t="s">
        <v>1544</v>
      </c>
      <c r="AO1769" s="77" t="s">
        <v>9013</v>
      </c>
      <c r="AP1769" s="77" t="s">
        <v>9014</v>
      </c>
      <c r="AQ1769" s="77"/>
      <c r="AR1769" s="79">
        <f>COUNTIF('Jalon + top _horaire passage'!A:A,A1769)+IF(W1769&lt;&gt;"",COUNTIF('Jalon + top _horaire passage'!A:A,W1769),0)+IF(X1769&lt;&gt;"",COUNTIF('Jalon + top _horaire passage'!A:A,X1769),0)+IF(Y1769&lt;&gt;"",COUNTIF('Jalon + top _horaire passage'!A:A,Y1769),0)+IF(AA1769&lt;&gt;"",COUNTIF('Jalon + top _horaire passage'!A:A,AA1769),0)+IF(AB1769&lt;&gt;"",COUNTIF('Jalon + top _horaire passage'!A:A,AB1769),0)+IF(AD1769&lt;&gt;"",COUNTIF('Jalon + top _horaire passage'!A:A,AD1769),0)</f>
        <v>0</v>
      </c>
    </row>
    <row r="1770" spans="1:44" x14ac:dyDescent="0.3">
      <c r="A1770" s="77" t="s">
        <v>9020</v>
      </c>
      <c r="B1770" s="159" t="s">
        <v>9021</v>
      </c>
      <c r="C1770" s="78" t="s">
        <v>892</v>
      </c>
      <c r="D1770" s="77" t="s">
        <v>1742</v>
      </c>
      <c r="E1770" s="77" t="s">
        <v>9020</v>
      </c>
      <c r="F1770" s="77" t="s">
        <v>1744</v>
      </c>
      <c r="G1770" s="77" t="s">
        <v>12362</v>
      </c>
      <c r="H1770" s="77" t="s">
        <v>44</v>
      </c>
      <c r="I1770" s="77" t="s">
        <v>221</v>
      </c>
      <c r="J1770" s="77" t="s">
        <v>19</v>
      </c>
      <c r="K1770" s="78" t="s">
        <v>18</v>
      </c>
      <c r="L1770" s="77" t="s">
        <v>98</v>
      </c>
      <c r="M1770" s="74" t="s">
        <v>12476</v>
      </c>
      <c r="N1770" s="74" t="s">
        <v>10986</v>
      </c>
      <c r="O1770" s="159"/>
      <c r="P1770" s="77"/>
      <c r="Q1770" s="77" t="s">
        <v>11048</v>
      </c>
      <c r="R1770" s="77" t="s">
        <v>9020</v>
      </c>
      <c r="S1770" s="77"/>
      <c r="T1770" s="77"/>
      <c r="U1770" s="77" t="s">
        <v>11782</v>
      </c>
      <c r="V1770" s="74" t="s">
        <v>97</v>
      </c>
      <c r="W1770" s="100"/>
      <c r="X1770" s="99"/>
      <c r="Y1770" s="99"/>
      <c r="Z1770" s="100"/>
      <c r="AA1770" s="99" t="s">
        <v>9024</v>
      </c>
      <c r="AB1770" s="99"/>
      <c r="AC1770" s="100" t="s">
        <v>9022</v>
      </c>
      <c r="AD1770" s="100" t="s">
        <v>9023</v>
      </c>
      <c r="AE1770" s="83"/>
      <c r="AF1770" s="54"/>
      <c r="AG1770" s="78" t="s">
        <v>10997</v>
      </c>
      <c r="AH1770" s="77" t="s">
        <v>1748</v>
      </c>
      <c r="AI1770" s="77" t="s">
        <v>1748</v>
      </c>
      <c r="AJ1770" s="77" t="s">
        <v>1748</v>
      </c>
      <c r="AK1770" s="77" t="s">
        <v>1748</v>
      </c>
      <c r="AL1770" s="77" t="s">
        <v>1749</v>
      </c>
      <c r="AM1770" s="77" t="s">
        <v>1750</v>
      </c>
      <c r="AN1770" s="77" t="s">
        <v>1751</v>
      </c>
      <c r="AO1770" s="77" t="s">
        <v>1752</v>
      </c>
      <c r="AP1770" s="77" t="s">
        <v>1753</v>
      </c>
      <c r="AQ1770" s="77"/>
      <c r="AR1770" s="79">
        <f>COUNTIF('Jalon + top _horaire passage'!A:A,A1770)+IF(W1770&lt;&gt;"",COUNTIF('Jalon + top _horaire passage'!A:A,W1770),0)+IF(X1770&lt;&gt;"",COUNTIF('Jalon + top _horaire passage'!A:A,X1770),0)+IF(Y1770&lt;&gt;"",COUNTIF('Jalon + top _horaire passage'!A:A,Y1770),0)+IF(AA1770&lt;&gt;"",COUNTIF('Jalon + top _horaire passage'!A:A,AA1770),0)+IF(AB1770&lt;&gt;"",COUNTIF('Jalon + top _horaire passage'!A:A,AB1770),0)+IF(AD1770&lt;&gt;"",COUNTIF('Jalon + top _horaire passage'!A:A,AD1770),0)</f>
        <v>0</v>
      </c>
    </row>
    <row r="1771" spans="1:44" x14ac:dyDescent="0.3">
      <c r="A1771" s="77" t="s">
        <v>9025</v>
      </c>
      <c r="B1771" s="159" t="s">
        <v>9026</v>
      </c>
      <c r="C1771" s="78" t="s">
        <v>353</v>
      </c>
      <c r="D1771" s="77" t="s">
        <v>362</v>
      </c>
      <c r="E1771" s="77" t="s">
        <v>9025</v>
      </c>
      <c r="F1771" s="77" t="s">
        <v>12363</v>
      </c>
      <c r="G1771" s="77" t="s">
        <v>1756</v>
      </c>
      <c r="H1771" s="77" t="s">
        <v>44</v>
      </c>
      <c r="I1771" s="77" t="s">
        <v>166</v>
      </c>
      <c r="J1771" s="77" t="s">
        <v>19</v>
      </c>
      <c r="K1771" s="78" t="s">
        <v>18</v>
      </c>
      <c r="L1771" s="77" t="s">
        <v>98</v>
      </c>
      <c r="M1771" s="74" t="s">
        <v>12475</v>
      </c>
      <c r="N1771" s="74" t="s">
        <v>10986</v>
      </c>
      <c r="O1771" s="159"/>
      <c r="P1771" s="77"/>
      <c r="Q1771" s="77" t="s">
        <v>30</v>
      </c>
      <c r="R1771" s="77" t="s">
        <v>9025</v>
      </c>
      <c r="S1771" s="77"/>
      <c r="T1771" s="77"/>
      <c r="U1771" s="77" t="s">
        <v>11754</v>
      </c>
      <c r="V1771" s="74" t="s">
        <v>97</v>
      </c>
      <c r="W1771" s="100"/>
      <c r="X1771" s="99"/>
      <c r="Y1771" s="99"/>
      <c r="Z1771" s="100"/>
      <c r="AA1771" s="99" t="s">
        <v>9029</v>
      </c>
      <c r="AB1771" s="99"/>
      <c r="AC1771" s="100" t="s">
        <v>9027</v>
      </c>
      <c r="AD1771" s="100" t="s">
        <v>9028</v>
      </c>
      <c r="AE1771" s="83"/>
      <c r="AF1771" s="54"/>
      <c r="AG1771" s="78" t="s">
        <v>10997</v>
      </c>
      <c r="AH1771" s="77" t="s">
        <v>354</v>
      </c>
      <c r="AI1771" s="77" t="s">
        <v>355</v>
      </c>
      <c r="AJ1771" s="77" t="s">
        <v>356</v>
      </c>
      <c r="AK1771" s="77" t="s">
        <v>624</v>
      </c>
      <c r="AL1771" s="77" t="s">
        <v>625</v>
      </c>
      <c r="AM1771" s="77" t="s">
        <v>170</v>
      </c>
      <c r="AN1771" s="77" t="s">
        <v>359</v>
      </c>
      <c r="AO1771" s="77" t="s">
        <v>626</v>
      </c>
      <c r="AP1771" s="77" t="s">
        <v>627</v>
      </c>
      <c r="AQ1771" s="77"/>
      <c r="AR1771" s="79">
        <f>COUNTIF('Jalon + top _horaire passage'!A:A,A1771)+IF(W1771&lt;&gt;"",COUNTIF('Jalon + top _horaire passage'!A:A,W1771),0)+IF(X1771&lt;&gt;"",COUNTIF('Jalon + top _horaire passage'!A:A,X1771),0)+IF(Y1771&lt;&gt;"",COUNTIF('Jalon + top _horaire passage'!A:A,Y1771),0)+IF(AA1771&lt;&gt;"",COUNTIF('Jalon + top _horaire passage'!A:A,AA1771),0)+IF(AB1771&lt;&gt;"",COUNTIF('Jalon + top _horaire passage'!A:A,AB1771),0)+IF(AD1771&lt;&gt;"",COUNTIF('Jalon + top _horaire passage'!A:A,AD1771),0)</f>
        <v>0</v>
      </c>
    </row>
    <row r="1772" spans="1:44" x14ac:dyDescent="0.3">
      <c r="A1772" s="77" t="s">
        <v>9030</v>
      </c>
      <c r="B1772" s="159" t="s">
        <v>9031</v>
      </c>
      <c r="C1772" s="78" t="s">
        <v>40</v>
      </c>
      <c r="D1772" s="77" t="s">
        <v>42</v>
      </c>
      <c r="E1772" s="77" t="s">
        <v>9030</v>
      </c>
      <c r="F1772" s="77" t="s">
        <v>12338</v>
      </c>
      <c r="G1772" s="77" t="s">
        <v>631</v>
      </c>
      <c r="H1772" s="77" t="s">
        <v>44</v>
      </c>
      <c r="I1772" s="77" t="s">
        <v>39</v>
      </c>
      <c r="J1772" s="77" t="s">
        <v>571</v>
      </c>
      <c r="K1772" s="78" t="s">
        <v>34</v>
      </c>
      <c r="L1772" s="77" t="s">
        <v>98</v>
      </c>
      <c r="M1772" s="74" t="s">
        <v>12474</v>
      </c>
      <c r="N1772" s="74" t="s">
        <v>13</v>
      </c>
      <c r="O1772" s="159"/>
      <c r="P1772" s="77" t="s">
        <v>9032</v>
      </c>
      <c r="Q1772" s="77" t="s">
        <v>30</v>
      </c>
      <c r="R1772" s="77" t="s">
        <v>9030</v>
      </c>
      <c r="S1772" s="77"/>
      <c r="T1772" s="77" t="s">
        <v>9241</v>
      </c>
      <c r="U1772" s="77" t="s">
        <v>9033</v>
      </c>
      <c r="V1772" s="74" t="s">
        <v>216</v>
      </c>
      <c r="W1772" s="100"/>
      <c r="X1772" s="99"/>
      <c r="Y1772" s="99"/>
      <c r="Z1772" s="100"/>
      <c r="AA1772" s="99" t="s">
        <v>9036</v>
      </c>
      <c r="AB1772" s="99"/>
      <c r="AC1772" s="100" t="s">
        <v>9034</v>
      </c>
      <c r="AD1772" s="100" t="s">
        <v>9035</v>
      </c>
      <c r="AE1772" s="83"/>
      <c r="AF1772" s="54"/>
      <c r="AG1772" s="78" t="s">
        <v>12307</v>
      </c>
      <c r="AH1772" s="77" t="s">
        <v>20</v>
      </c>
      <c r="AI1772" s="77" t="s">
        <v>21</v>
      </c>
      <c r="AJ1772" s="77" t="s">
        <v>46</v>
      </c>
      <c r="AK1772" s="77" t="s">
        <v>47</v>
      </c>
      <c r="AL1772" s="77" t="s">
        <v>48</v>
      </c>
      <c r="AM1772" s="77" t="s">
        <v>25</v>
      </c>
      <c r="AN1772" s="77" t="s">
        <v>49</v>
      </c>
      <c r="AO1772" s="77" t="s">
        <v>50</v>
      </c>
      <c r="AP1772" s="77" t="s">
        <v>51</v>
      </c>
      <c r="AQ1772" s="77"/>
      <c r="AR1772" s="79">
        <f>COUNTIF('Jalon + top _horaire passage'!A:A,A1772)+IF(W1772&lt;&gt;"",COUNTIF('Jalon + top _horaire passage'!A:A,W1772),0)+IF(X1772&lt;&gt;"",COUNTIF('Jalon + top _horaire passage'!A:A,X1772),0)+IF(Y1772&lt;&gt;"",COUNTIF('Jalon + top _horaire passage'!A:A,Y1772),0)+IF(AA1772&lt;&gt;"",COUNTIF('Jalon + top _horaire passage'!A:A,AA1772),0)+IF(AB1772&lt;&gt;"",COUNTIF('Jalon + top _horaire passage'!A:A,AB1772),0)+IF(AD1772&lt;&gt;"",COUNTIF('Jalon + top _horaire passage'!A:A,AD1772),0)</f>
        <v>0</v>
      </c>
    </row>
    <row r="1773" spans="1:44" x14ac:dyDescent="0.3">
      <c r="A1773" s="77" t="s">
        <v>9037</v>
      </c>
      <c r="B1773" s="159" t="s">
        <v>9038</v>
      </c>
      <c r="C1773" s="78" t="s">
        <v>651</v>
      </c>
      <c r="D1773" s="77" t="s">
        <v>42</v>
      </c>
      <c r="E1773" s="77" t="s">
        <v>9037</v>
      </c>
      <c r="F1773" s="77" t="s">
        <v>7619</v>
      </c>
      <c r="G1773" s="77" t="s">
        <v>12339</v>
      </c>
      <c r="H1773" s="77" t="s">
        <v>44</v>
      </c>
      <c r="I1773" s="77" t="s">
        <v>221</v>
      </c>
      <c r="J1773" s="77" t="s">
        <v>237</v>
      </c>
      <c r="K1773" s="78" t="s">
        <v>34</v>
      </c>
      <c r="L1773" s="77" t="s">
        <v>98</v>
      </c>
      <c r="M1773" s="74" t="s">
        <v>12475</v>
      </c>
      <c r="N1773" s="74" t="s">
        <v>13</v>
      </c>
      <c r="O1773" s="159"/>
      <c r="P1773" s="77" t="s">
        <v>9039</v>
      </c>
      <c r="Q1773" s="77" t="s">
        <v>30</v>
      </c>
      <c r="R1773" s="77" t="s">
        <v>9037</v>
      </c>
      <c r="S1773" s="77"/>
      <c r="T1773" s="77"/>
      <c r="U1773" s="77" t="s">
        <v>11085</v>
      </c>
      <c r="V1773" s="74" t="s">
        <v>97</v>
      </c>
      <c r="W1773" s="100"/>
      <c r="X1773" s="99"/>
      <c r="Y1773" s="99"/>
      <c r="Z1773" s="100"/>
      <c r="AA1773" s="99" t="s">
        <v>9042</v>
      </c>
      <c r="AB1773" s="99"/>
      <c r="AC1773" s="100" t="s">
        <v>9040</v>
      </c>
      <c r="AD1773" s="100" t="s">
        <v>9041</v>
      </c>
      <c r="AE1773" s="83"/>
      <c r="AF1773" s="54"/>
      <c r="AG1773" s="78" t="s">
        <v>10997</v>
      </c>
      <c r="AH1773" s="77" t="s">
        <v>354</v>
      </c>
      <c r="AI1773" s="77" t="s">
        <v>652</v>
      </c>
      <c r="AJ1773" s="77" t="s">
        <v>653</v>
      </c>
      <c r="AK1773" s="77" t="s">
        <v>654</v>
      </c>
      <c r="AL1773" s="77" t="s">
        <v>655</v>
      </c>
      <c r="AM1773" s="77" t="s">
        <v>227</v>
      </c>
      <c r="AN1773" s="77" t="s">
        <v>656</v>
      </c>
      <c r="AO1773" s="77" t="s">
        <v>657</v>
      </c>
      <c r="AP1773" s="77" t="s">
        <v>658</v>
      </c>
      <c r="AQ1773" s="77"/>
      <c r="AR1773" s="79">
        <f>COUNTIF('Jalon + top _horaire passage'!A:A,A1773)+IF(W1773&lt;&gt;"",COUNTIF('Jalon + top _horaire passage'!A:A,W1773),0)+IF(X1773&lt;&gt;"",COUNTIF('Jalon + top _horaire passage'!A:A,X1773),0)+IF(Y1773&lt;&gt;"",COUNTIF('Jalon + top _horaire passage'!A:A,Y1773),0)+IF(AA1773&lt;&gt;"",COUNTIF('Jalon + top _horaire passage'!A:A,AA1773),0)+IF(AB1773&lt;&gt;"",COUNTIF('Jalon + top _horaire passage'!A:A,AB1773),0)+IF(AD1773&lt;&gt;"",COUNTIF('Jalon + top _horaire passage'!A:A,AD1773),0)</f>
        <v>0</v>
      </c>
    </row>
    <row r="1774" spans="1:44" x14ac:dyDescent="0.3">
      <c r="A1774" s="77" t="s">
        <v>9043</v>
      </c>
      <c r="B1774" s="159" t="s">
        <v>9044</v>
      </c>
      <c r="C1774" s="78" t="s">
        <v>651</v>
      </c>
      <c r="D1774" s="77" t="s">
        <v>42</v>
      </c>
      <c r="E1774" s="77" t="s">
        <v>9043</v>
      </c>
      <c r="F1774" s="77" t="s">
        <v>7619</v>
      </c>
      <c r="G1774" s="77" t="s">
        <v>12339</v>
      </c>
      <c r="H1774" s="77" t="s">
        <v>44</v>
      </c>
      <c r="I1774" s="77" t="s">
        <v>221</v>
      </c>
      <c r="J1774" s="77" t="s">
        <v>19</v>
      </c>
      <c r="K1774" s="78" t="s">
        <v>34</v>
      </c>
      <c r="L1774" s="77" t="s">
        <v>98</v>
      </c>
      <c r="M1774" s="74" t="s">
        <v>12475</v>
      </c>
      <c r="N1774" s="74" t="s">
        <v>12032</v>
      </c>
      <c r="O1774" s="159"/>
      <c r="P1774" s="77" t="s">
        <v>9045</v>
      </c>
      <c r="Q1774" s="77" t="s">
        <v>30</v>
      </c>
      <c r="R1774" s="77" t="s">
        <v>9043</v>
      </c>
      <c r="S1774" s="77"/>
      <c r="T1774" s="77"/>
      <c r="U1774" s="77" t="s">
        <v>11086</v>
      </c>
      <c r="V1774" s="74" t="s">
        <v>97</v>
      </c>
      <c r="W1774" s="100"/>
      <c r="X1774" s="99"/>
      <c r="Y1774" s="99"/>
      <c r="Z1774" s="100"/>
      <c r="AA1774" s="99" t="s">
        <v>9049</v>
      </c>
      <c r="AB1774" s="99"/>
      <c r="AC1774" s="100" t="s">
        <v>9047</v>
      </c>
      <c r="AD1774" s="100" t="s">
        <v>9048</v>
      </c>
      <c r="AE1774" s="83"/>
      <c r="AF1774" s="54"/>
      <c r="AG1774" s="78" t="s">
        <v>10997</v>
      </c>
      <c r="AH1774" s="77" t="s">
        <v>354</v>
      </c>
      <c r="AI1774" s="77" t="s">
        <v>652</v>
      </c>
      <c r="AJ1774" s="77" t="s">
        <v>653</v>
      </c>
      <c r="AK1774" s="77" t="s">
        <v>654</v>
      </c>
      <c r="AL1774" s="77" t="s">
        <v>655</v>
      </c>
      <c r="AM1774" s="77" t="s">
        <v>227</v>
      </c>
      <c r="AN1774" s="77" t="s">
        <v>656</v>
      </c>
      <c r="AO1774" s="77" t="s">
        <v>657</v>
      </c>
      <c r="AP1774" s="77" t="s">
        <v>658</v>
      </c>
      <c r="AQ1774" s="77"/>
      <c r="AR1774" s="79">
        <f>COUNTIF('Jalon + top _horaire passage'!A:A,A1774)+IF(W1774&lt;&gt;"",COUNTIF('Jalon + top _horaire passage'!A:A,W1774),0)+IF(X1774&lt;&gt;"",COUNTIF('Jalon + top _horaire passage'!A:A,X1774),0)+IF(Y1774&lt;&gt;"",COUNTIF('Jalon + top _horaire passage'!A:A,Y1774),0)+IF(AA1774&lt;&gt;"",COUNTIF('Jalon + top _horaire passage'!A:A,AA1774),0)+IF(AB1774&lt;&gt;"",COUNTIF('Jalon + top _horaire passage'!A:A,AB1774),0)+IF(AD1774&lt;&gt;"",COUNTIF('Jalon + top _horaire passage'!A:A,AD1774),0)</f>
        <v>0</v>
      </c>
    </row>
    <row r="1775" spans="1:44" x14ac:dyDescent="0.3">
      <c r="A1775" s="77" t="s">
        <v>9050</v>
      </c>
      <c r="B1775" s="159" t="s">
        <v>9051</v>
      </c>
      <c r="C1775" s="78" t="s">
        <v>651</v>
      </c>
      <c r="D1775" s="77" t="s">
        <v>42</v>
      </c>
      <c r="E1775" s="77" t="s">
        <v>9050</v>
      </c>
      <c r="F1775" s="77" t="s">
        <v>7619</v>
      </c>
      <c r="G1775" s="77" t="s">
        <v>12339</v>
      </c>
      <c r="H1775" s="77" t="s">
        <v>44</v>
      </c>
      <c r="I1775" s="77" t="s">
        <v>221</v>
      </c>
      <c r="J1775" s="77" t="s">
        <v>237</v>
      </c>
      <c r="K1775" s="78" t="s">
        <v>34</v>
      </c>
      <c r="L1775" s="77" t="s">
        <v>98</v>
      </c>
      <c r="M1775" s="74" t="s">
        <v>12475</v>
      </c>
      <c r="N1775" s="74" t="s">
        <v>13</v>
      </c>
      <c r="O1775" s="159"/>
      <c r="P1775" s="77" t="s">
        <v>9052</v>
      </c>
      <c r="Q1775" s="77" t="s">
        <v>30</v>
      </c>
      <c r="R1775" s="77" t="s">
        <v>9050</v>
      </c>
      <c r="S1775" s="77"/>
      <c r="T1775" s="77"/>
      <c r="U1775" s="77" t="s">
        <v>11087</v>
      </c>
      <c r="V1775" s="74" t="s">
        <v>97</v>
      </c>
      <c r="W1775" s="100"/>
      <c r="X1775" s="99"/>
      <c r="Y1775" s="99"/>
      <c r="Z1775" s="100"/>
      <c r="AA1775" s="99" t="s">
        <v>9055</v>
      </c>
      <c r="AB1775" s="99"/>
      <c r="AC1775" s="100" t="s">
        <v>9053</v>
      </c>
      <c r="AD1775" s="100" t="s">
        <v>9054</v>
      </c>
      <c r="AE1775" s="83"/>
      <c r="AF1775" s="54"/>
      <c r="AG1775" s="78" t="s">
        <v>10997</v>
      </c>
      <c r="AH1775" s="77" t="s">
        <v>354</v>
      </c>
      <c r="AI1775" s="77" t="s">
        <v>652</v>
      </c>
      <c r="AJ1775" s="77" t="s">
        <v>653</v>
      </c>
      <c r="AK1775" s="77" t="s">
        <v>654</v>
      </c>
      <c r="AL1775" s="77" t="s">
        <v>655</v>
      </c>
      <c r="AM1775" s="77" t="s">
        <v>227</v>
      </c>
      <c r="AN1775" s="77" t="s">
        <v>656</v>
      </c>
      <c r="AO1775" s="77" t="s">
        <v>657</v>
      </c>
      <c r="AP1775" s="77" t="s">
        <v>658</v>
      </c>
      <c r="AQ1775" s="77"/>
      <c r="AR1775" s="79">
        <f>COUNTIF('Jalon + top _horaire passage'!A:A,A1775)+IF(W1775&lt;&gt;"",COUNTIF('Jalon + top _horaire passage'!A:A,W1775),0)+IF(X1775&lt;&gt;"",COUNTIF('Jalon + top _horaire passage'!A:A,X1775),0)+IF(Y1775&lt;&gt;"",COUNTIF('Jalon + top _horaire passage'!A:A,Y1775),0)+IF(AA1775&lt;&gt;"",COUNTIF('Jalon + top _horaire passage'!A:A,AA1775),0)+IF(AB1775&lt;&gt;"",COUNTIF('Jalon + top _horaire passage'!A:A,AB1775),0)+IF(AD1775&lt;&gt;"",COUNTIF('Jalon + top _horaire passage'!A:A,AD1775),0)</f>
        <v>0</v>
      </c>
    </row>
    <row r="1776" spans="1:44" x14ac:dyDescent="0.3">
      <c r="A1776" s="77" t="s">
        <v>9056</v>
      </c>
      <c r="B1776" s="159" t="s">
        <v>12</v>
      </c>
      <c r="C1776" s="78" t="s">
        <v>892</v>
      </c>
      <c r="D1776" s="77" t="s">
        <v>1742</v>
      </c>
      <c r="E1776" s="77" t="s">
        <v>9056</v>
      </c>
      <c r="F1776" s="77" t="s">
        <v>1744</v>
      </c>
      <c r="G1776" s="77" t="s">
        <v>12362</v>
      </c>
      <c r="H1776" s="77" t="s">
        <v>44</v>
      </c>
      <c r="I1776" s="77" t="s">
        <v>221</v>
      </c>
      <c r="J1776" s="77" t="s">
        <v>19</v>
      </c>
      <c r="K1776" s="78" t="s">
        <v>18</v>
      </c>
      <c r="L1776" s="77" t="s">
        <v>98</v>
      </c>
      <c r="M1776" s="74" t="s">
        <v>12476</v>
      </c>
      <c r="N1776" s="74" t="s">
        <v>10986</v>
      </c>
      <c r="O1776" s="159"/>
      <c r="P1776" s="77"/>
      <c r="Q1776" s="77" t="s">
        <v>11048</v>
      </c>
      <c r="R1776" s="77" t="s">
        <v>9056</v>
      </c>
      <c r="S1776" s="77"/>
      <c r="T1776" s="77"/>
      <c r="U1776" s="77" t="s">
        <v>11783</v>
      </c>
      <c r="V1776" s="74" t="s">
        <v>97</v>
      </c>
      <c r="W1776" s="100"/>
      <c r="X1776" s="99"/>
      <c r="Y1776" s="99"/>
      <c r="Z1776" s="100"/>
      <c r="AA1776" s="99" t="s">
        <v>9059</v>
      </c>
      <c r="AB1776" s="99"/>
      <c r="AC1776" s="100" t="s">
        <v>9057</v>
      </c>
      <c r="AD1776" s="100" t="s">
        <v>9058</v>
      </c>
      <c r="AE1776" s="83"/>
      <c r="AF1776" s="54"/>
      <c r="AG1776" s="78" t="s">
        <v>10997</v>
      </c>
      <c r="AH1776" s="77" t="s">
        <v>1748</v>
      </c>
      <c r="AI1776" s="77" t="s">
        <v>1748</v>
      </c>
      <c r="AJ1776" s="77" t="s">
        <v>1748</v>
      </c>
      <c r="AK1776" s="77" t="s">
        <v>1748</v>
      </c>
      <c r="AL1776" s="77" t="s">
        <v>1749</v>
      </c>
      <c r="AM1776" s="77" t="s">
        <v>1750</v>
      </c>
      <c r="AN1776" s="77" t="s">
        <v>1751</v>
      </c>
      <c r="AO1776" s="77" t="s">
        <v>1752</v>
      </c>
      <c r="AP1776" s="77" t="s">
        <v>1753</v>
      </c>
      <c r="AQ1776" s="77"/>
      <c r="AR1776" s="79">
        <f>COUNTIF('Jalon + top _horaire passage'!A:A,A1776)+IF(W1776&lt;&gt;"",COUNTIF('Jalon + top _horaire passage'!A:A,W1776),0)+IF(X1776&lt;&gt;"",COUNTIF('Jalon + top _horaire passage'!A:A,X1776),0)+IF(Y1776&lt;&gt;"",COUNTIF('Jalon + top _horaire passage'!A:A,Y1776),0)+IF(AA1776&lt;&gt;"",COUNTIF('Jalon + top _horaire passage'!A:A,AA1776),0)+IF(AB1776&lt;&gt;"",COUNTIF('Jalon + top _horaire passage'!A:A,AB1776),0)+IF(AD1776&lt;&gt;"",COUNTIF('Jalon + top _horaire passage'!A:A,AD1776),0)</f>
        <v>0</v>
      </c>
    </row>
    <row r="1777" spans="1:44" x14ac:dyDescent="0.3">
      <c r="A1777" s="77" t="s">
        <v>9061</v>
      </c>
      <c r="B1777" s="159" t="s">
        <v>12772</v>
      </c>
      <c r="C1777" s="78" t="s">
        <v>353</v>
      </c>
      <c r="D1777" s="77" t="s">
        <v>1039</v>
      </c>
      <c r="E1777" s="77" t="s">
        <v>9060</v>
      </c>
      <c r="F1777" s="77" t="s">
        <v>3343</v>
      </c>
      <c r="G1777" s="77" t="s">
        <v>349</v>
      </c>
      <c r="H1777" s="77" t="s">
        <v>44</v>
      </c>
      <c r="I1777" s="77" t="s">
        <v>166</v>
      </c>
      <c r="J1777" s="77" t="s">
        <v>19</v>
      </c>
      <c r="K1777" s="78" t="s">
        <v>18</v>
      </c>
      <c r="L1777" s="77" t="s">
        <v>15</v>
      </c>
      <c r="M1777" s="74" t="s">
        <v>12475</v>
      </c>
      <c r="N1777" s="74" t="s">
        <v>10986</v>
      </c>
      <c r="O1777" s="159"/>
      <c r="P1777" s="77"/>
      <c r="Q1777" s="77" t="s">
        <v>10891</v>
      </c>
      <c r="R1777" s="77" t="s">
        <v>9061</v>
      </c>
      <c r="S1777" s="77"/>
      <c r="T1777" s="77"/>
      <c r="U1777" s="77" t="s">
        <v>9060</v>
      </c>
      <c r="V1777" s="74" t="s">
        <v>97</v>
      </c>
      <c r="W1777" s="100"/>
      <c r="X1777" s="99"/>
      <c r="Y1777" s="99" t="s">
        <v>12161</v>
      </c>
      <c r="Z1777" s="100" t="s">
        <v>12162</v>
      </c>
      <c r="AA1777" s="99" t="s">
        <v>12163</v>
      </c>
      <c r="AB1777" s="99"/>
      <c r="AC1777" s="100" t="s">
        <v>12164</v>
      </c>
      <c r="AD1777" s="100" t="s">
        <v>9062</v>
      </c>
      <c r="AE1777" s="83"/>
      <c r="AF1777" s="54" t="s">
        <v>12029</v>
      </c>
      <c r="AG1777" s="78" t="str">
        <f>CONCATENATE("NEXE ",AA1777," et ",AD1777)</f>
        <v>NEXE ZH4AJW et ZH4WJV</v>
      </c>
      <c r="AH1777" s="77" t="s">
        <v>354</v>
      </c>
      <c r="AI1777" s="77" t="s">
        <v>355</v>
      </c>
      <c r="AJ1777" s="77" t="s">
        <v>356</v>
      </c>
      <c r="AK1777" s="77" t="s">
        <v>357</v>
      </c>
      <c r="AL1777" s="77" t="s">
        <v>358</v>
      </c>
      <c r="AM1777" s="77" t="s">
        <v>170</v>
      </c>
      <c r="AN1777" s="77" t="s">
        <v>359</v>
      </c>
      <c r="AO1777" s="77" t="s">
        <v>360</v>
      </c>
      <c r="AP1777" s="77" t="s">
        <v>360</v>
      </c>
      <c r="AQ1777" s="77" t="s">
        <v>12144</v>
      </c>
      <c r="AR1777" s="79">
        <f>COUNTIF('Jalon + top _horaire passage'!A:A,A1777)+IF(W1777&lt;&gt;"",COUNTIF('Jalon + top _horaire passage'!A:A,W1777),0)+IF(X1777&lt;&gt;"",COUNTIF('Jalon + top _horaire passage'!A:A,X1777),0)+IF(Y1777&lt;&gt;"",COUNTIF('Jalon + top _horaire passage'!A:A,Y1777),0)+IF(AA1777&lt;&gt;"",COUNTIF('Jalon + top _horaire passage'!A:A,AA1777),0)+IF(AB1777&lt;&gt;"",COUNTIF('Jalon + top _horaire passage'!A:A,AB1777),0)+IF(AD1777&lt;&gt;"",COUNTIF('Jalon + top _horaire passage'!A:A,AD1777),0)</f>
        <v>0</v>
      </c>
    </row>
    <row r="1778" spans="1:44" x14ac:dyDescent="0.3">
      <c r="A1778" s="77" t="s">
        <v>9065</v>
      </c>
      <c r="B1778" s="159">
        <v>0</v>
      </c>
      <c r="C1778" s="78" t="s">
        <v>353</v>
      </c>
      <c r="D1778" s="77" t="s">
        <v>42</v>
      </c>
      <c r="E1778" s="77" t="s">
        <v>9063</v>
      </c>
      <c r="F1778" s="77" t="s">
        <v>9064</v>
      </c>
      <c r="G1778" s="77" t="s">
        <v>12440</v>
      </c>
      <c r="H1778" s="101" t="s">
        <v>11875</v>
      </c>
      <c r="I1778" s="77" t="s">
        <v>166</v>
      </c>
      <c r="J1778" s="77" t="s">
        <v>19</v>
      </c>
      <c r="K1778" s="78" t="s">
        <v>377</v>
      </c>
      <c r="L1778" s="77" t="s">
        <v>98</v>
      </c>
      <c r="M1778" s="74" t="s">
        <v>12475</v>
      </c>
      <c r="N1778" s="74" t="s">
        <v>13</v>
      </c>
      <c r="O1778" s="159"/>
      <c r="P1778" s="77"/>
      <c r="Q1778" s="77" t="s">
        <v>372</v>
      </c>
      <c r="R1778" s="77" t="s">
        <v>9065</v>
      </c>
      <c r="S1778" s="77" t="s">
        <v>374</v>
      </c>
      <c r="T1778" s="77" t="s">
        <v>9241</v>
      </c>
      <c r="U1778" s="77" t="s">
        <v>9066</v>
      </c>
      <c r="V1778" s="74" t="s">
        <v>97</v>
      </c>
      <c r="W1778" s="100"/>
      <c r="X1778" s="99"/>
      <c r="Y1778" s="99"/>
      <c r="Z1778" s="100"/>
      <c r="AA1778" s="99"/>
      <c r="AB1778" s="99"/>
      <c r="AC1778" s="100"/>
      <c r="AD1778" s="100" t="s">
        <v>9067</v>
      </c>
      <c r="AE1778" s="83"/>
      <c r="AF1778" s="54"/>
      <c r="AG1778" s="78" t="s">
        <v>10992</v>
      </c>
      <c r="AH1778" s="77" t="s">
        <v>354</v>
      </c>
      <c r="AI1778" s="77" t="s">
        <v>355</v>
      </c>
      <c r="AJ1778" s="77" t="s">
        <v>356</v>
      </c>
      <c r="AK1778" s="77" t="s">
        <v>357</v>
      </c>
      <c r="AL1778" s="77" t="s">
        <v>358</v>
      </c>
      <c r="AM1778" s="77" t="s">
        <v>170</v>
      </c>
      <c r="AN1778" s="77" t="s">
        <v>359</v>
      </c>
      <c r="AO1778" s="77" t="s">
        <v>360</v>
      </c>
      <c r="AP1778" s="77" t="s">
        <v>360</v>
      </c>
      <c r="AQ1778" s="77"/>
      <c r="AR1778" s="79">
        <f>COUNTIF('Jalon + top _horaire passage'!A:A,A1778)+IF(W1778&lt;&gt;"",COUNTIF('Jalon + top _horaire passage'!A:A,W1778),0)+IF(X1778&lt;&gt;"",COUNTIF('Jalon + top _horaire passage'!A:A,X1778),0)+IF(Y1778&lt;&gt;"",COUNTIF('Jalon + top _horaire passage'!A:A,Y1778),0)+IF(AA1778&lt;&gt;"",COUNTIF('Jalon + top _horaire passage'!A:A,AA1778),0)+IF(AB1778&lt;&gt;"",COUNTIF('Jalon + top _horaire passage'!A:A,AB1778),0)+IF(AD1778&lt;&gt;"",COUNTIF('Jalon + top _horaire passage'!A:A,AD1778),0)</f>
        <v>0</v>
      </c>
    </row>
    <row r="1779" spans="1:44" x14ac:dyDescent="0.3">
      <c r="A1779" s="77" t="s">
        <v>9069</v>
      </c>
      <c r="B1779" s="159">
        <v>0</v>
      </c>
      <c r="C1779" s="78" t="s">
        <v>353</v>
      </c>
      <c r="D1779" s="77" t="s">
        <v>42</v>
      </c>
      <c r="E1779" s="77" t="s">
        <v>9068</v>
      </c>
      <c r="F1779" s="77" t="s">
        <v>9064</v>
      </c>
      <c r="G1779" s="77" t="s">
        <v>12440</v>
      </c>
      <c r="H1779" s="101" t="s">
        <v>11875</v>
      </c>
      <c r="I1779" s="77" t="s">
        <v>166</v>
      </c>
      <c r="J1779" s="77" t="s">
        <v>237</v>
      </c>
      <c r="K1779" s="78" t="s">
        <v>377</v>
      </c>
      <c r="L1779" s="77" t="s">
        <v>98</v>
      </c>
      <c r="M1779" s="74" t="s">
        <v>12475</v>
      </c>
      <c r="N1779" s="74" t="s">
        <v>13</v>
      </c>
      <c r="O1779" s="159"/>
      <c r="P1779" s="77"/>
      <c r="Q1779" s="77" t="s">
        <v>372</v>
      </c>
      <c r="R1779" s="77" t="s">
        <v>9069</v>
      </c>
      <c r="S1779" s="77" t="s">
        <v>374</v>
      </c>
      <c r="T1779" s="77" t="s">
        <v>9241</v>
      </c>
      <c r="U1779" s="77" t="s">
        <v>9070</v>
      </c>
      <c r="V1779" s="74" t="s">
        <v>97</v>
      </c>
      <c r="W1779" s="100"/>
      <c r="X1779" s="99"/>
      <c r="Y1779" s="99"/>
      <c r="Z1779" s="100"/>
      <c r="AA1779" s="99"/>
      <c r="AB1779" s="99"/>
      <c r="AC1779" s="100"/>
      <c r="AD1779" s="100" t="s">
        <v>9071</v>
      </c>
      <c r="AE1779" s="83"/>
      <c r="AF1779" s="54"/>
      <c r="AG1779" s="78" t="s">
        <v>10992</v>
      </c>
      <c r="AH1779" s="77" t="s">
        <v>354</v>
      </c>
      <c r="AI1779" s="77" t="s">
        <v>355</v>
      </c>
      <c r="AJ1779" s="77" t="s">
        <v>356</v>
      </c>
      <c r="AK1779" s="77" t="s">
        <v>357</v>
      </c>
      <c r="AL1779" s="77" t="s">
        <v>358</v>
      </c>
      <c r="AM1779" s="77" t="s">
        <v>170</v>
      </c>
      <c r="AN1779" s="77" t="s">
        <v>359</v>
      </c>
      <c r="AO1779" s="77" t="s">
        <v>360</v>
      </c>
      <c r="AP1779" s="77" t="s">
        <v>360</v>
      </c>
      <c r="AQ1779" s="77"/>
      <c r="AR1779" s="79">
        <f>COUNTIF('Jalon + top _horaire passage'!A:A,A1779)+IF(W1779&lt;&gt;"",COUNTIF('Jalon + top _horaire passage'!A:A,W1779),0)+IF(X1779&lt;&gt;"",COUNTIF('Jalon + top _horaire passage'!A:A,X1779),0)+IF(Y1779&lt;&gt;"",COUNTIF('Jalon + top _horaire passage'!A:A,Y1779),0)+IF(AA1779&lt;&gt;"",COUNTIF('Jalon + top _horaire passage'!A:A,AA1779),0)+IF(AB1779&lt;&gt;"",COUNTIF('Jalon + top _horaire passage'!A:A,AB1779),0)+IF(AD1779&lt;&gt;"",COUNTIF('Jalon + top _horaire passage'!A:A,AD1779),0)</f>
        <v>0</v>
      </c>
    </row>
    <row r="1780" spans="1:44" x14ac:dyDescent="0.3">
      <c r="A1780" s="77" t="s">
        <v>9073</v>
      </c>
      <c r="B1780" s="159">
        <v>0</v>
      </c>
      <c r="C1780" s="78" t="s">
        <v>353</v>
      </c>
      <c r="D1780" s="77" t="s">
        <v>42</v>
      </c>
      <c r="E1780" s="77" t="s">
        <v>9072</v>
      </c>
      <c r="F1780" s="77" t="s">
        <v>9064</v>
      </c>
      <c r="G1780" s="77" t="s">
        <v>12440</v>
      </c>
      <c r="H1780" s="101" t="s">
        <v>11875</v>
      </c>
      <c r="I1780" s="77" t="s">
        <v>166</v>
      </c>
      <c r="J1780" s="77" t="s">
        <v>19</v>
      </c>
      <c r="K1780" s="78" t="s">
        <v>377</v>
      </c>
      <c r="L1780" s="77" t="s">
        <v>98</v>
      </c>
      <c r="M1780" s="74" t="s">
        <v>12475</v>
      </c>
      <c r="N1780" s="74" t="s">
        <v>13</v>
      </c>
      <c r="O1780" s="159"/>
      <c r="P1780" s="77"/>
      <c r="Q1780" s="77" t="s">
        <v>372</v>
      </c>
      <c r="R1780" s="77" t="s">
        <v>9073</v>
      </c>
      <c r="S1780" s="77" t="s">
        <v>374</v>
      </c>
      <c r="T1780" s="77" t="s">
        <v>9241</v>
      </c>
      <c r="U1780" s="77" t="s">
        <v>9074</v>
      </c>
      <c r="V1780" s="74" t="s">
        <v>97</v>
      </c>
      <c r="W1780" s="100"/>
      <c r="X1780" s="99"/>
      <c r="Y1780" s="99"/>
      <c r="Z1780" s="100"/>
      <c r="AA1780" s="99"/>
      <c r="AB1780" s="99"/>
      <c r="AC1780" s="100"/>
      <c r="AD1780" s="100" t="s">
        <v>9075</v>
      </c>
      <c r="AE1780" s="83"/>
      <c r="AF1780" s="54"/>
      <c r="AG1780" s="78" t="s">
        <v>10992</v>
      </c>
      <c r="AH1780" s="77" t="s">
        <v>354</v>
      </c>
      <c r="AI1780" s="77" t="s">
        <v>355</v>
      </c>
      <c r="AJ1780" s="77" t="s">
        <v>356</v>
      </c>
      <c r="AK1780" s="77" t="s">
        <v>357</v>
      </c>
      <c r="AL1780" s="77" t="s">
        <v>358</v>
      </c>
      <c r="AM1780" s="77" t="s">
        <v>170</v>
      </c>
      <c r="AN1780" s="77" t="s">
        <v>359</v>
      </c>
      <c r="AO1780" s="77" t="s">
        <v>360</v>
      </c>
      <c r="AP1780" s="77" t="s">
        <v>360</v>
      </c>
      <c r="AQ1780" s="77"/>
      <c r="AR1780" s="79">
        <f>COUNTIF('Jalon + top _horaire passage'!A:A,A1780)+IF(W1780&lt;&gt;"",COUNTIF('Jalon + top _horaire passage'!A:A,W1780),0)+IF(X1780&lt;&gt;"",COUNTIF('Jalon + top _horaire passage'!A:A,X1780),0)+IF(Y1780&lt;&gt;"",COUNTIF('Jalon + top _horaire passage'!A:A,Y1780),0)+IF(AA1780&lt;&gt;"",COUNTIF('Jalon + top _horaire passage'!A:A,AA1780),0)+IF(AB1780&lt;&gt;"",COUNTIF('Jalon + top _horaire passage'!A:A,AB1780),0)+IF(AD1780&lt;&gt;"",COUNTIF('Jalon + top _horaire passage'!A:A,AD1780),0)</f>
        <v>0</v>
      </c>
    </row>
    <row r="1781" spans="1:44" x14ac:dyDescent="0.3">
      <c r="A1781" s="77" t="s">
        <v>9077</v>
      </c>
      <c r="B1781" s="159">
        <v>0</v>
      </c>
      <c r="C1781" s="78" t="s">
        <v>353</v>
      </c>
      <c r="D1781" s="77" t="s">
        <v>42</v>
      </c>
      <c r="E1781" s="77" t="s">
        <v>9076</v>
      </c>
      <c r="F1781" s="77" t="s">
        <v>9064</v>
      </c>
      <c r="G1781" s="77" t="s">
        <v>12440</v>
      </c>
      <c r="H1781" s="101" t="s">
        <v>11875</v>
      </c>
      <c r="I1781" s="77" t="s">
        <v>166</v>
      </c>
      <c r="J1781" s="77" t="s">
        <v>237</v>
      </c>
      <c r="K1781" s="78" t="s">
        <v>377</v>
      </c>
      <c r="L1781" s="77" t="s">
        <v>98</v>
      </c>
      <c r="M1781" s="74" t="s">
        <v>12475</v>
      </c>
      <c r="N1781" s="74" t="s">
        <v>13</v>
      </c>
      <c r="O1781" s="159"/>
      <c r="P1781" s="77"/>
      <c r="Q1781" s="77" t="s">
        <v>372</v>
      </c>
      <c r="R1781" s="77" t="s">
        <v>9077</v>
      </c>
      <c r="S1781" s="77" t="s">
        <v>374</v>
      </c>
      <c r="T1781" s="77" t="s">
        <v>9241</v>
      </c>
      <c r="U1781" s="77" t="s">
        <v>9078</v>
      </c>
      <c r="V1781" s="74" t="s">
        <v>97</v>
      </c>
      <c r="W1781" s="100"/>
      <c r="X1781" s="99"/>
      <c r="Y1781" s="99"/>
      <c r="Z1781" s="100"/>
      <c r="AA1781" s="99"/>
      <c r="AB1781" s="99"/>
      <c r="AC1781" s="100"/>
      <c r="AD1781" s="100" t="s">
        <v>9079</v>
      </c>
      <c r="AE1781" s="83"/>
      <c r="AF1781" s="54"/>
      <c r="AG1781" s="78" t="s">
        <v>10992</v>
      </c>
      <c r="AH1781" s="77" t="s">
        <v>354</v>
      </c>
      <c r="AI1781" s="77" t="s">
        <v>355</v>
      </c>
      <c r="AJ1781" s="77" t="s">
        <v>356</v>
      </c>
      <c r="AK1781" s="77" t="s">
        <v>357</v>
      </c>
      <c r="AL1781" s="77" t="s">
        <v>358</v>
      </c>
      <c r="AM1781" s="77" t="s">
        <v>170</v>
      </c>
      <c r="AN1781" s="77" t="s">
        <v>359</v>
      </c>
      <c r="AO1781" s="77" t="s">
        <v>360</v>
      </c>
      <c r="AP1781" s="77" t="s">
        <v>360</v>
      </c>
      <c r="AQ1781" s="77"/>
      <c r="AR1781" s="79">
        <f>COUNTIF('Jalon + top _horaire passage'!A:A,A1781)+IF(W1781&lt;&gt;"",COUNTIF('Jalon + top _horaire passage'!A:A,W1781),0)+IF(X1781&lt;&gt;"",COUNTIF('Jalon + top _horaire passage'!A:A,X1781),0)+IF(Y1781&lt;&gt;"",COUNTIF('Jalon + top _horaire passage'!A:A,Y1781),0)+IF(AA1781&lt;&gt;"",COUNTIF('Jalon + top _horaire passage'!A:A,AA1781),0)+IF(AB1781&lt;&gt;"",COUNTIF('Jalon + top _horaire passage'!A:A,AB1781),0)+IF(AD1781&lt;&gt;"",COUNTIF('Jalon + top _horaire passage'!A:A,AD1781),0)</f>
        <v>0</v>
      </c>
    </row>
    <row r="1782" spans="1:44" x14ac:dyDescent="0.3">
      <c r="A1782" s="77" t="s">
        <v>9081</v>
      </c>
      <c r="B1782" s="159">
        <v>0</v>
      </c>
      <c r="C1782" s="78" t="s">
        <v>353</v>
      </c>
      <c r="D1782" s="77" t="s">
        <v>42</v>
      </c>
      <c r="E1782" s="77" t="s">
        <v>9080</v>
      </c>
      <c r="F1782" s="77" t="s">
        <v>9064</v>
      </c>
      <c r="G1782" s="77" t="s">
        <v>12440</v>
      </c>
      <c r="H1782" s="101" t="s">
        <v>11875</v>
      </c>
      <c r="I1782" s="77" t="s">
        <v>166</v>
      </c>
      <c r="J1782" s="77" t="s">
        <v>19</v>
      </c>
      <c r="K1782" s="78" t="s">
        <v>377</v>
      </c>
      <c r="L1782" s="77" t="s">
        <v>98</v>
      </c>
      <c r="M1782" s="74" t="s">
        <v>12475</v>
      </c>
      <c r="N1782" s="74" t="s">
        <v>13</v>
      </c>
      <c r="O1782" s="159"/>
      <c r="P1782" s="77"/>
      <c r="Q1782" s="77" t="s">
        <v>372</v>
      </c>
      <c r="R1782" s="77" t="s">
        <v>9081</v>
      </c>
      <c r="S1782" s="77" t="s">
        <v>374</v>
      </c>
      <c r="T1782" s="77" t="s">
        <v>9241</v>
      </c>
      <c r="U1782" s="77" t="s">
        <v>9082</v>
      </c>
      <c r="V1782" s="74" t="s">
        <v>97</v>
      </c>
      <c r="W1782" s="100"/>
      <c r="X1782" s="99"/>
      <c r="Y1782" s="99"/>
      <c r="Z1782" s="100"/>
      <c r="AA1782" s="99"/>
      <c r="AB1782" s="99"/>
      <c r="AC1782" s="100"/>
      <c r="AD1782" s="100" t="s">
        <v>9083</v>
      </c>
      <c r="AE1782" s="83"/>
      <c r="AF1782" s="54"/>
      <c r="AG1782" s="78" t="s">
        <v>10992</v>
      </c>
      <c r="AH1782" s="77" t="s">
        <v>354</v>
      </c>
      <c r="AI1782" s="77" t="s">
        <v>355</v>
      </c>
      <c r="AJ1782" s="77" t="s">
        <v>356</v>
      </c>
      <c r="AK1782" s="77" t="s">
        <v>357</v>
      </c>
      <c r="AL1782" s="77" t="s">
        <v>358</v>
      </c>
      <c r="AM1782" s="77" t="s">
        <v>170</v>
      </c>
      <c r="AN1782" s="77" t="s">
        <v>359</v>
      </c>
      <c r="AO1782" s="77" t="s">
        <v>360</v>
      </c>
      <c r="AP1782" s="77" t="s">
        <v>360</v>
      </c>
      <c r="AQ1782" s="77"/>
      <c r="AR1782" s="79">
        <f>COUNTIF('Jalon + top _horaire passage'!A:A,A1782)+IF(W1782&lt;&gt;"",COUNTIF('Jalon + top _horaire passage'!A:A,W1782),0)+IF(X1782&lt;&gt;"",COUNTIF('Jalon + top _horaire passage'!A:A,X1782),0)+IF(Y1782&lt;&gt;"",COUNTIF('Jalon + top _horaire passage'!A:A,Y1782),0)+IF(AA1782&lt;&gt;"",COUNTIF('Jalon + top _horaire passage'!A:A,AA1782),0)+IF(AB1782&lt;&gt;"",COUNTIF('Jalon + top _horaire passage'!A:A,AB1782),0)+IF(AD1782&lt;&gt;"",COUNTIF('Jalon + top _horaire passage'!A:A,AD1782),0)</f>
        <v>0</v>
      </c>
    </row>
    <row r="1783" spans="1:44" x14ac:dyDescent="0.3">
      <c r="A1783" s="77" t="s">
        <v>9085</v>
      </c>
      <c r="B1783" s="159">
        <v>0</v>
      </c>
      <c r="C1783" s="78" t="s">
        <v>353</v>
      </c>
      <c r="D1783" s="77" t="s">
        <v>42</v>
      </c>
      <c r="E1783" s="77" t="s">
        <v>9084</v>
      </c>
      <c r="F1783" s="77" t="s">
        <v>9064</v>
      </c>
      <c r="G1783" s="77" t="s">
        <v>12440</v>
      </c>
      <c r="H1783" s="101" t="s">
        <v>11875</v>
      </c>
      <c r="I1783" s="77" t="s">
        <v>166</v>
      </c>
      <c r="J1783" s="77" t="s">
        <v>237</v>
      </c>
      <c r="K1783" s="78" t="s">
        <v>377</v>
      </c>
      <c r="L1783" s="77" t="s">
        <v>98</v>
      </c>
      <c r="M1783" s="74" t="s">
        <v>12475</v>
      </c>
      <c r="N1783" s="74" t="s">
        <v>13</v>
      </c>
      <c r="O1783" s="159"/>
      <c r="P1783" s="77"/>
      <c r="Q1783" s="77" t="s">
        <v>372</v>
      </c>
      <c r="R1783" s="77" t="s">
        <v>9085</v>
      </c>
      <c r="S1783" s="77" t="s">
        <v>374</v>
      </c>
      <c r="T1783" s="77" t="s">
        <v>9241</v>
      </c>
      <c r="U1783" s="77" t="s">
        <v>9086</v>
      </c>
      <c r="V1783" s="74" t="s">
        <v>97</v>
      </c>
      <c r="W1783" s="100"/>
      <c r="X1783" s="99"/>
      <c r="Y1783" s="99"/>
      <c r="Z1783" s="100"/>
      <c r="AA1783" s="99"/>
      <c r="AB1783" s="99"/>
      <c r="AC1783" s="100"/>
      <c r="AD1783" s="100" t="s">
        <v>9087</v>
      </c>
      <c r="AE1783" s="83"/>
      <c r="AF1783" s="54"/>
      <c r="AG1783" s="78" t="s">
        <v>10992</v>
      </c>
      <c r="AH1783" s="77" t="s">
        <v>354</v>
      </c>
      <c r="AI1783" s="77" t="s">
        <v>355</v>
      </c>
      <c r="AJ1783" s="77" t="s">
        <v>356</v>
      </c>
      <c r="AK1783" s="77" t="s">
        <v>357</v>
      </c>
      <c r="AL1783" s="77" t="s">
        <v>358</v>
      </c>
      <c r="AM1783" s="77" t="s">
        <v>170</v>
      </c>
      <c r="AN1783" s="77" t="s">
        <v>359</v>
      </c>
      <c r="AO1783" s="77" t="s">
        <v>360</v>
      </c>
      <c r="AP1783" s="77" t="s">
        <v>360</v>
      </c>
      <c r="AQ1783" s="77"/>
      <c r="AR1783" s="79">
        <f>COUNTIF('Jalon + top _horaire passage'!A:A,A1783)+IF(W1783&lt;&gt;"",COUNTIF('Jalon + top _horaire passage'!A:A,W1783),0)+IF(X1783&lt;&gt;"",COUNTIF('Jalon + top _horaire passage'!A:A,X1783),0)+IF(Y1783&lt;&gt;"",COUNTIF('Jalon + top _horaire passage'!A:A,Y1783),0)+IF(AA1783&lt;&gt;"",COUNTIF('Jalon + top _horaire passage'!A:A,AA1783),0)+IF(AB1783&lt;&gt;"",COUNTIF('Jalon + top _horaire passage'!A:A,AB1783),0)+IF(AD1783&lt;&gt;"",COUNTIF('Jalon + top _horaire passage'!A:A,AD1783),0)</f>
        <v>0</v>
      </c>
    </row>
    <row r="1784" spans="1:44" x14ac:dyDescent="0.3">
      <c r="A1784" s="77" t="s">
        <v>9089</v>
      </c>
      <c r="B1784" s="159">
        <v>0</v>
      </c>
      <c r="C1784" s="78" t="s">
        <v>353</v>
      </c>
      <c r="D1784" s="77" t="s">
        <v>42</v>
      </c>
      <c r="E1784" s="77" t="s">
        <v>9088</v>
      </c>
      <c r="F1784" s="77" t="s">
        <v>9064</v>
      </c>
      <c r="G1784" s="77" t="s">
        <v>12440</v>
      </c>
      <c r="H1784" s="101" t="s">
        <v>11875</v>
      </c>
      <c r="I1784" s="77" t="s">
        <v>166</v>
      </c>
      <c r="J1784" s="77" t="s">
        <v>19</v>
      </c>
      <c r="K1784" s="78" t="s">
        <v>377</v>
      </c>
      <c r="L1784" s="77" t="s">
        <v>98</v>
      </c>
      <c r="M1784" s="74" t="s">
        <v>12475</v>
      </c>
      <c r="N1784" s="74" t="s">
        <v>13</v>
      </c>
      <c r="O1784" s="159"/>
      <c r="P1784" s="77"/>
      <c r="Q1784" s="77" t="s">
        <v>372</v>
      </c>
      <c r="R1784" s="77" t="s">
        <v>9089</v>
      </c>
      <c r="S1784" s="77" t="s">
        <v>374</v>
      </c>
      <c r="T1784" s="77" t="s">
        <v>9241</v>
      </c>
      <c r="U1784" s="77" t="s">
        <v>9090</v>
      </c>
      <c r="V1784" s="74" t="s">
        <v>97</v>
      </c>
      <c r="W1784" s="100"/>
      <c r="X1784" s="99"/>
      <c r="Y1784" s="99"/>
      <c r="Z1784" s="100"/>
      <c r="AA1784" s="99"/>
      <c r="AB1784" s="99"/>
      <c r="AC1784" s="100"/>
      <c r="AD1784" s="100" t="s">
        <v>9091</v>
      </c>
      <c r="AE1784" s="83"/>
      <c r="AF1784" s="54"/>
      <c r="AG1784" s="78" t="s">
        <v>10992</v>
      </c>
      <c r="AH1784" s="77" t="s">
        <v>354</v>
      </c>
      <c r="AI1784" s="77" t="s">
        <v>355</v>
      </c>
      <c r="AJ1784" s="77" t="s">
        <v>356</v>
      </c>
      <c r="AK1784" s="77" t="s">
        <v>357</v>
      </c>
      <c r="AL1784" s="77" t="s">
        <v>358</v>
      </c>
      <c r="AM1784" s="77" t="s">
        <v>170</v>
      </c>
      <c r="AN1784" s="77" t="s">
        <v>359</v>
      </c>
      <c r="AO1784" s="77" t="s">
        <v>360</v>
      </c>
      <c r="AP1784" s="77" t="s">
        <v>360</v>
      </c>
      <c r="AQ1784" s="77"/>
      <c r="AR1784" s="79">
        <f>COUNTIF('Jalon + top _horaire passage'!A:A,A1784)+IF(W1784&lt;&gt;"",COUNTIF('Jalon + top _horaire passage'!A:A,W1784),0)+IF(X1784&lt;&gt;"",COUNTIF('Jalon + top _horaire passage'!A:A,X1784),0)+IF(Y1784&lt;&gt;"",COUNTIF('Jalon + top _horaire passage'!A:A,Y1784),0)+IF(AA1784&lt;&gt;"",COUNTIF('Jalon + top _horaire passage'!A:A,AA1784),0)+IF(AB1784&lt;&gt;"",COUNTIF('Jalon + top _horaire passage'!A:A,AB1784),0)+IF(AD1784&lt;&gt;"",COUNTIF('Jalon + top _horaire passage'!A:A,AD1784),0)</f>
        <v>0</v>
      </c>
    </row>
    <row r="1785" spans="1:44" x14ac:dyDescent="0.3">
      <c r="A1785" s="77" t="s">
        <v>9093</v>
      </c>
      <c r="B1785" s="159">
        <v>0</v>
      </c>
      <c r="C1785" s="78" t="s">
        <v>353</v>
      </c>
      <c r="D1785" s="77" t="s">
        <v>42</v>
      </c>
      <c r="E1785" s="77" t="s">
        <v>9092</v>
      </c>
      <c r="F1785" s="77" t="s">
        <v>9064</v>
      </c>
      <c r="G1785" s="77" t="s">
        <v>12440</v>
      </c>
      <c r="H1785" s="101" t="s">
        <v>11875</v>
      </c>
      <c r="I1785" s="77" t="s">
        <v>166</v>
      </c>
      <c r="J1785" s="77" t="s">
        <v>19</v>
      </c>
      <c r="K1785" s="78" t="s">
        <v>377</v>
      </c>
      <c r="L1785" s="77" t="s">
        <v>98</v>
      </c>
      <c r="M1785" s="74" t="s">
        <v>12475</v>
      </c>
      <c r="N1785" s="74" t="s">
        <v>13</v>
      </c>
      <c r="O1785" s="159"/>
      <c r="P1785" s="77"/>
      <c r="Q1785" s="77" t="s">
        <v>372</v>
      </c>
      <c r="R1785" s="77" t="s">
        <v>9093</v>
      </c>
      <c r="S1785" s="77" t="s">
        <v>374</v>
      </c>
      <c r="T1785" s="77" t="s">
        <v>9241</v>
      </c>
      <c r="U1785" s="77" t="s">
        <v>9094</v>
      </c>
      <c r="V1785" s="74" t="s">
        <v>97</v>
      </c>
      <c r="W1785" s="100"/>
      <c r="X1785" s="99"/>
      <c r="Y1785" s="99"/>
      <c r="Z1785" s="100"/>
      <c r="AA1785" s="99"/>
      <c r="AB1785" s="99"/>
      <c r="AC1785" s="100"/>
      <c r="AD1785" s="100" t="s">
        <v>9095</v>
      </c>
      <c r="AE1785" s="83"/>
      <c r="AF1785" s="54"/>
      <c r="AG1785" s="78" t="s">
        <v>10992</v>
      </c>
      <c r="AH1785" s="77" t="s">
        <v>354</v>
      </c>
      <c r="AI1785" s="77" t="s">
        <v>355</v>
      </c>
      <c r="AJ1785" s="77" t="s">
        <v>356</v>
      </c>
      <c r="AK1785" s="77" t="s">
        <v>357</v>
      </c>
      <c r="AL1785" s="77" t="s">
        <v>358</v>
      </c>
      <c r="AM1785" s="77" t="s">
        <v>170</v>
      </c>
      <c r="AN1785" s="77" t="s">
        <v>359</v>
      </c>
      <c r="AO1785" s="77" t="s">
        <v>360</v>
      </c>
      <c r="AP1785" s="77" t="s">
        <v>360</v>
      </c>
      <c r="AQ1785" s="77"/>
      <c r="AR1785" s="79">
        <f>COUNTIF('Jalon + top _horaire passage'!A:A,A1785)+IF(W1785&lt;&gt;"",COUNTIF('Jalon + top _horaire passage'!A:A,W1785),0)+IF(X1785&lt;&gt;"",COUNTIF('Jalon + top _horaire passage'!A:A,X1785),0)+IF(Y1785&lt;&gt;"",COUNTIF('Jalon + top _horaire passage'!A:A,Y1785),0)+IF(AA1785&lt;&gt;"",COUNTIF('Jalon + top _horaire passage'!A:A,AA1785),0)+IF(AB1785&lt;&gt;"",COUNTIF('Jalon + top _horaire passage'!A:A,AB1785),0)+IF(AD1785&lt;&gt;"",COUNTIF('Jalon + top _horaire passage'!A:A,AD1785),0)</f>
        <v>0</v>
      </c>
    </row>
    <row r="1786" spans="1:44" x14ac:dyDescent="0.3">
      <c r="A1786" s="77" t="s">
        <v>9097</v>
      </c>
      <c r="B1786" s="159">
        <v>0</v>
      </c>
      <c r="C1786" s="78" t="s">
        <v>353</v>
      </c>
      <c r="D1786" s="77" t="s">
        <v>42</v>
      </c>
      <c r="E1786" s="77" t="s">
        <v>9096</v>
      </c>
      <c r="F1786" s="77" t="s">
        <v>9064</v>
      </c>
      <c r="G1786" s="77" t="s">
        <v>12440</v>
      </c>
      <c r="H1786" s="101" t="s">
        <v>11875</v>
      </c>
      <c r="I1786" s="77" t="s">
        <v>166</v>
      </c>
      <c r="J1786" s="77" t="s">
        <v>19</v>
      </c>
      <c r="K1786" s="78" t="s">
        <v>377</v>
      </c>
      <c r="L1786" s="77" t="s">
        <v>98</v>
      </c>
      <c r="M1786" s="74" t="s">
        <v>12475</v>
      </c>
      <c r="N1786" s="74" t="s">
        <v>13</v>
      </c>
      <c r="O1786" s="159"/>
      <c r="P1786" s="77"/>
      <c r="Q1786" s="77" t="s">
        <v>372</v>
      </c>
      <c r="R1786" s="77" t="s">
        <v>9097</v>
      </c>
      <c r="S1786" s="77" t="s">
        <v>374</v>
      </c>
      <c r="T1786" s="77" t="s">
        <v>9241</v>
      </c>
      <c r="U1786" s="77" t="s">
        <v>9098</v>
      </c>
      <c r="V1786" s="74" t="s">
        <v>97</v>
      </c>
      <c r="W1786" s="100"/>
      <c r="X1786" s="99"/>
      <c r="Y1786" s="99"/>
      <c r="Z1786" s="100"/>
      <c r="AA1786" s="99"/>
      <c r="AB1786" s="99"/>
      <c r="AC1786" s="100"/>
      <c r="AD1786" s="100" t="s">
        <v>9099</v>
      </c>
      <c r="AE1786" s="83"/>
      <c r="AF1786" s="54"/>
      <c r="AG1786" s="78" t="s">
        <v>12882</v>
      </c>
      <c r="AH1786" s="77" t="s">
        <v>354</v>
      </c>
      <c r="AI1786" s="77" t="s">
        <v>355</v>
      </c>
      <c r="AJ1786" s="77" t="s">
        <v>356</v>
      </c>
      <c r="AK1786" s="77" t="s">
        <v>357</v>
      </c>
      <c r="AL1786" s="77" t="s">
        <v>358</v>
      </c>
      <c r="AM1786" s="77" t="s">
        <v>170</v>
      </c>
      <c r="AN1786" s="77" t="s">
        <v>359</v>
      </c>
      <c r="AO1786" s="77" t="s">
        <v>360</v>
      </c>
      <c r="AP1786" s="77" t="s">
        <v>360</v>
      </c>
      <c r="AQ1786" s="77"/>
      <c r="AR1786" s="79">
        <f>COUNTIF('Jalon + top _horaire passage'!A:A,A1786)+IF(W1786&lt;&gt;"",COUNTIF('Jalon + top _horaire passage'!A:A,W1786),0)+IF(X1786&lt;&gt;"",COUNTIF('Jalon + top _horaire passage'!A:A,X1786),0)+IF(Y1786&lt;&gt;"",COUNTIF('Jalon + top _horaire passage'!A:A,Y1786),0)+IF(AA1786&lt;&gt;"",COUNTIF('Jalon + top _horaire passage'!A:A,AA1786),0)+IF(AB1786&lt;&gt;"",COUNTIF('Jalon + top _horaire passage'!A:A,AB1786),0)+IF(AD1786&lt;&gt;"",COUNTIF('Jalon + top _horaire passage'!A:A,AD1786),0)</f>
        <v>0</v>
      </c>
    </row>
    <row r="1787" spans="1:44" x14ac:dyDescent="0.3">
      <c r="A1787" s="77" t="s">
        <v>9100</v>
      </c>
      <c r="B1787" s="159" t="s">
        <v>12664</v>
      </c>
      <c r="C1787" s="78" t="s">
        <v>40</v>
      </c>
      <c r="D1787" s="77" t="s">
        <v>1526</v>
      </c>
      <c r="E1787" s="77" t="s">
        <v>9100</v>
      </c>
      <c r="F1787" s="77" t="s">
        <v>12441</v>
      </c>
      <c r="G1787" s="77" t="s">
        <v>12442</v>
      </c>
      <c r="H1787" s="77" t="s">
        <v>44</v>
      </c>
      <c r="I1787" s="77" t="s">
        <v>39</v>
      </c>
      <c r="J1787" s="77" t="s">
        <v>237</v>
      </c>
      <c r="K1787" s="78" t="s">
        <v>18</v>
      </c>
      <c r="L1787" s="77" t="s">
        <v>98</v>
      </c>
      <c r="M1787" s="74" t="s">
        <v>12475</v>
      </c>
      <c r="N1787" s="74" t="s">
        <v>10986</v>
      </c>
      <c r="O1787" s="159"/>
      <c r="P1787" s="77"/>
      <c r="Q1787" s="77" t="s">
        <v>30</v>
      </c>
      <c r="R1787" s="77" t="s">
        <v>9100</v>
      </c>
      <c r="S1787" s="77"/>
      <c r="T1787" s="77"/>
      <c r="U1787" s="77" t="s">
        <v>11491</v>
      </c>
      <c r="V1787" s="74" t="s">
        <v>97</v>
      </c>
      <c r="W1787" s="100"/>
      <c r="X1787" s="99"/>
      <c r="Y1787" s="99"/>
      <c r="Z1787" s="100"/>
      <c r="AA1787" s="99" t="s">
        <v>9103</v>
      </c>
      <c r="AB1787" s="99"/>
      <c r="AC1787" s="100" t="s">
        <v>9101</v>
      </c>
      <c r="AD1787" s="100" t="s">
        <v>9102</v>
      </c>
      <c r="AE1787" s="83"/>
      <c r="AF1787" s="54"/>
      <c r="AG1787" s="78" t="s">
        <v>10997</v>
      </c>
      <c r="AH1787" s="77" t="s">
        <v>20</v>
      </c>
      <c r="AI1787" s="77" t="s">
        <v>21</v>
      </c>
      <c r="AJ1787" s="77" t="s">
        <v>46</v>
      </c>
      <c r="AK1787" s="77" t="s">
        <v>47</v>
      </c>
      <c r="AL1787" s="77" t="s">
        <v>738</v>
      </c>
      <c r="AM1787" s="77" t="s">
        <v>25</v>
      </c>
      <c r="AN1787" s="77" t="s">
        <v>49</v>
      </c>
      <c r="AO1787" s="77" t="s">
        <v>1869</v>
      </c>
      <c r="AP1787" s="77" t="s">
        <v>1870</v>
      </c>
      <c r="AQ1787" s="77"/>
      <c r="AR1787" s="79">
        <f>COUNTIF('Jalon + top _horaire passage'!A:A,A1787)+IF(W1787&lt;&gt;"",COUNTIF('Jalon + top _horaire passage'!A:A,W1787),0)+IF(X1787&lt;&gt;"",COUNTIF('Jalon + top _horaire passage'!A:A,X1787),0)+IF(Y1787&lt;&gt;"",COUNTIF('Jalon + top _horaire passage'!A:A,Y1787),0)+IF(AA1787&lt;&gt;"",COUNTIF('Jalon + top _horaire passage'!A:A,AA1787),0)+IF(AB1787&lt;&gt;"",COUNTIF('Jalon + top _horaire passage'!A:A,AB1787),0)+IF(AD1787&lt;&gt;"",COUNTIF('Jalon + top _horaire passage'!A:A,AD1787),0)</f>
        <v>0</v>
      </c>
    </row>
    <row r="1788" spans="1:44" x14ac:dyDescent="0.3">
      <c r="A1788" s="77" t="s">
        <v>9105</v>
      </c>
      <c r="B1788" s="159">
        <v>0</v>
      </c>
      <c r="C1788" s="78" t="s">
        <v>384</v>
      </c>
      <c r="D1788" s="77" t="s">
        <v>42</v>
      </c>
      <c r="E1788" s="77" t="s">
        <v>9104</v>
      </c>
      <c r="F1788" s="77" t="s">
        <v>379</v>
      </c>
      <c r="G1788" s="77" t="s">
        <v>380</v>
      </c>
      <c r="H1788" s="77" t="s">
        <v>44</v>
      </c>
      <c r="I1788" s="77" t="s">
        <v>17</v>
      </c>
      <c r="J1788" s="77" t="s">
        <v>19</v>
      </c>
      <c r="K1788" s="78" t="s">
        <v>376</v>
      </c>
      <c r="L1788" s="77" t="s">
        <v>98</v>
      </c>
      <c r="M1788" s="74" t="s">
        <v>12474</v>
      </c>
      <c r="N1788" s="74" t="s">
        <v>13</v>
      </c>
      <c r="O1788" s="159"/>
      <c r="P1788" s="77" t="s">
        <v>9106</v>
      </c>
      <c r="Q1788" s="77" t="s">
        <v>372</v>
      </c>
      <c r="R1788" s="77" t="s">
        <v>9105</v>
      </c>
      <c r="S1788" s="77" t="s">
        <v>384</v>
      </c>
      <c r="T1788" s="77" t="s">
        <v>9241</v>
      </c>
      <c r="U1788" s="77" t="s">
        <v>9107</v>
      </c>
      <c r="V1788" s="74" t="s">
        <v>97</v>
      </c>
      <c r="W1788" s="102" t="s">
        <v>392</v>
      </c>
      <c r="X1788" s="99"/>
      <c r="Y1788" s="102"/>
      <c r="Z1788" s="100"/>
      <c r="AA1788" s="99"/>
      <c r="AB1788" s="99"/>
      <c r="AC1788" s="100"/>
      <c r="AD1788" s="100" t="s">
        <v>9108</v>
      </c>
      <c r="AE1788" s="83"/>
      <c r="AF1788" s="54"/>
      <c r="AG1788" s="78" t="s">
        <v>12882</v>
      </c>
      <c r="AH1788" s="77" t="s">
        <v>222</v>
      </c>
      <c r="AI1788" s="77" t="s">
        <v>223</v>
      </c>
      <c r="AJ1788" s="77" t="s">
        <v>386</v>
      </c>
      <c r="AK1788" s="77" t="s">
        <v>387</v>
      </c>
      <c r="AL1788" s="77" t="s">
        <v>388</v>
      </c>
      <c r="AM1788" s="77" t="s">
        <v>25</v>
      </c>
      <c r="AN1788" s="77" t="s">
        <v>389</v>
      </c>
      <c r="AO1788" s="77" t="s">
        <v>390</v>
      </c>
      <c r="AP1788" s="77" t="s">
        <v>391</v>
      </c>
      <c r="AQ1788" s="77"/>
      <c r="AR1788" s="79">
        <f>COUNTIF('Jalon + top _horaire passage'!A:A,A1788)+IF(W1788&lt;&gt;"",COUNTIF('Jalon + top _horaire passage'!A:A,W1788),0)+IF(X1788&lt;&gt;"",COUNTIF('Jalon + top _horaire passage'!A:A,X1788),0)+IF(Y1788&lt;&gt;"",COUNTIF('Jalon + top _horaire passage'!A:A,Y1788),0)+IF(AA1788&lt;&gt;"",COUNTIF('Jalon + top _horaire passage'!A:A,AA1788),0)+IF(AB1788&lt;&gt;"",COUNTIF('Jalon + top _horaire passage'!A:A,AB1788),0)+IF(AD1788&lt;&gt;"",COUNTIF('Jalon + top _horaire passage'!A:A,AD1788),0)</f>
        <v>0</v>
      </c>
    </row>
    <row r="1789" spans="1:44" x14ac:dyDescent="0.3">
      <c r="A1789" s="77" t="s">
        <v>9109</v>
      </c>
      <c r="B1789" s="159" t="s">
        <v>9110</v>
      </c>
      <c r="C1789" s="78" t="s">
        <v>59</v>
      </c>
      <c r="D1789" s="77" t="s">
        <v>42</v>
      </c>
      <c r="E1789" s="77" t="s">
        <v>9109</v>
      </c>
      <c r="F1789" s="77" t="s">
        <v>10317</v>
      </c>
      <c r="G1789" s="77" t="s">
        <v>7808</v>
      </c>
      <c r="H1789" s="77" t="s">
        <v>44</v>
      </c>
      <c r="I1789" s="77" t="s">
        <v>17</v>
      </c>
      <c r="J1789" s="77" t="s">
        <v>19</v>
      </c>
      <c r="K1789" s="78" t="s">
        <v>34</v>
      </c>
      <c r="L1789" s="77" t="s">
        <v>15</v>
      </c>
      <c r="M1789" s="74" t="s">
        <v>12473</v>
      </c>
      <c r="N1789" s="74" t="s">
        <v>13</v>
      </c>
      <c r="O1789" s="159"/>
      <c r="P1789" s="77" t="s">
        <v>9111</v>
      </c>
      <c r="Q1789" s="77" t="s">
        <v>35</v>
      </c>
      <c r="R1789" s="77" t="s">
        <v>9109</v>
      </c>
      <c r="S1789" s="77"/>
      <c r="T1789" s="77"/>
      <c r="U1789" s="77" t="s">
        <v>9109</v>
      </c>
      <c r="V1789" s="74" t="s">
        <v>216</v>
      </c>
      <c r="W1789" s="100"/>
      <c r="X1789" s="99"/>
      <c r="Y1789" s="99"/>
      <c r="Z1789" s="100"/>
      <c r="AA1789" s="99" t="s">
        <v>9114</v>
      </c>
      <c r="AB1789" s="99"/>
      <c r="AC1789" s="100" t="s">
        <v>9112</v>
      </c>
      <c r="AD1789" s="100" t="s">
        <v>9113</v>
      </c>
      <c r="AE1789" s="83"/>
      <c r="AF1789" s="54"/>
      <c r="AG1789" s="78" t="s">
        <v>12307</v>
      </c>
      <c r="AH1789" s="77" t="s">
        <v>20</v>
      </c>
      <c r="AI1789" s="77" t="s">
        <v>305</v>
      </c>
      <c r="AJ1789" s="77" t="s">
        <v>306</v>
      </c>
      <c r="AK1789" s="77" t="s">
        <v>307</v>
      </c>
      <c r="AL1789" s="77" t="s">
        <v>815</v>
      </c>
      <c r="AM1789" s="77" t="s">
        <v>25</v>
      </c>
      <c r="AN1789" s="77" t="s">
        <v>309</v>
      </c>
      <c r="AO1789" s="77" t="s">
        <v>310</v>
      </c>
      <c r="AP1789" s="77" t="s">
        <v>311</v>
      </c>
      <c r="AQ1789" s="77"/>
      <c r="AR1789" s="79">
        <f>COUNTIF('Jalon + top _horaire passage'!A:A,A1789)+IF(W1789&lt;&gt;"",COUNTIF('Jalon + top _horaire passage'!A:A,W1789),0)+IF(X1789&lt;&gt;"",COUNTIF('Jalon + top _horaire passage'!A:A,X1789),0)+IF(Y1789&lt;&gt;"",COUNTIF('Jalon + top _horaire passage'!A:A,Y1789),0)+IF(AA1789&lt;&gt;"",COUNTIF('Jalon + top _horaire passage'!A:A,AA1789),0)+IF(AB1789&lt;&gt;"",COUNTIF('Jalon + top _horaire passage'!A:A,AB1789),0)+IF(AD1789&lt;&gt;"",COUNTIF('Jalon + top _horaire passage'!A:A,AD1789),0)</f>
        <v>0</v>
      </c>
    </row>
    <row r="1790" spans="1:44" x14ac:dyDescent="0.3">
      <c r="A1790" s="77" t="s">
        <v>9115</v>
      </c>
      <c r="B1790" s="159" t="s">
        <v>9110</v>
      </c>
      <c r="C1790" s="78" t="s">
        <v>892</v>
      </c>
      <c r="D1790" s="77" t="s">
        <v>42</v>
      </c>
      <c r="E1790" s="77" t="s">
        <v>9115</v>
      </c>
      <c r="F1790" s="77" t="s">
        <v>3359</v>
      </c>
      <c r="G1790" s="77" t="s">
        <v>9921</v>
      </c>
      <c r="H1790" s="77" t="s">
        <v>44</v>
      </c>
      <c r="I1790" s="77" t="s">
        <v>221</v>
      </c>
      <c r="J1790" s="77" t="s">
        <v>237</v>
      </c>
      <c r="K1790" s="78" t="s">
        <v>34</v>
      </c>
      <c r="L1790" s="77" t="s">
        <v>98</v>
      </c>
      <c r="M1790" s="74" t="s">
        <v>12475</v>
      </c>
      <c r="N1790" s="74" t="s">
        <v>13</v>
      </c>
      <c r="O1790" s="159"/>
      <c r="P1790" s="77" t="s">
        <v>9116</v>
      </c>
      <c r="Q1790" s="77" t="s">
        <v>30</v>
      </c>
      <c r="R1790" s="77" t="s">
        <v>9115</v>
      </c>
      <c r="S1790" s="77"/>
      <c r="T1790" s="77"/>
      <c r="U1790" s="77" t="s">
        <v>11171</v>
      </c>
      <c r="V1790" s="74" t="s">
        <v>97</v>
      </c>
      <c r="W1790" s="100"/>
      <c r="X1790" s="99"/>
      <c r="Y1790" s="99"/>
      <c r="Z1790" s="100"/>
      <c r="AA1790" s="99" t="s">
        <v>9119</v>
      </c>
      <c r="AB1790" s="99"/>
      <c r="AC1790" s="100" t="s">
        <v>9117</v>
      </c>
      <c r="AD1790" s="100" t="s">
        <v>9118</v>
      </c>
      <c r="AE1790" s="83"/>
      <c r="AF1790" s="54"/>
      <c r="AG1790" s="78" t="s">
        <v>10997</v>
      </c>
      <c r="AH1790" s="77" t="s">
        <v>354</v>
      </c>
      <c r="AI1790" s="77" t="s">
        <v>652</v>
      </c>
      <c r="AJ1790" s="77" t="s">
        <v>653</v>
      </c>
      <c r="AK1790" s="77" t="s">
        <v>654</v>
      </c>
      <c r="AL1790" s="77" t="s">
        <v>655</v>
      </c>
      <c r="AM1790" s="77" t="s">
        <v>170</v>
      </c>
      <c r="AN1790" s="77" t="s">
        <v>679</v>
      </c>
      <c r="AO1790" s="77" t="s">
        <v>2660</v>
      </c>
      <c r="AP1790" s="77" t="s">
        <v>2661</v>
      </c>
      <c r="AQ1790" s="77"/>
      <c r="AR1790" s="79">
        <f>COUNTIF('Jalon + top _horaire passage'!A:A,A1790)+IF(W1790&lt;&gt;"",COUNTIF('Jalon + top _horaire passage'!A:A,W1790),0)+IF(X1790&lt;&gt;"",COUNTIF('Jalon + top _horaire passage'!A:A,X1790),0)+IF(Y1790&lt;&gt;"",COUNTIF('Jalon + top _horaire passage'!A:A,Y1790),0)+IF(AA1790&lt;&gt;"",COUNTIF('Jalon + top _horaire passage'!A:A,AA1790),0)+IF(AB1790&lt;&gt;"",COUNTIF('Jalon + top _horaire passage'!A:A,AB1790),0)+IF(AD1790&lt;&gt;"",COUNTIF('Jalon + top _horaire passage'!A:A,AD1790),0)</f>
        <v>0</v>
      </c>
    </row>
    <row r="1791" spans="1:44" x14ac:dyDescent="0.3">
      <c r="A1791" s="77" t="s">
        <v>9120</v>
      </c>
      <c r="B1791" s="159" t="s">
        <v>9110</v>
      </c>
      <c r="C1791" s="78" t="s">
        <v>892</v>
      </c>
      <c r="D1791" s="77" t="s">
        <v>42</v>
      </c>
      <c r="E1791" s="77" t="s">
        <v>9120</v>
      </c>
      <c r="F1791" s="77" t="s">
        <v>3359</v>
      </c>
      <c r="G1791" s="77" t="s">
        <v>9921</v>
      </c>
      <c r="H1791" s="77" t="s">
        <v>44</v>
      </c>
      <c r="I1791" s="77" t="s">
        <v>221</v>
      </c>
      <c r="J1791" s="77" t="s">
        <v>19</v>
      </c>
      <c r="K1791" s="78" t="s">
        <v>34</v>
      </c>
      <c r="L1791" s="77" t="s">
        <v>98</v>
      </c>
      <c r="M1791" s="74" t="s">
        <v>12475</v>
      </c>
      <c r="N1791" s="74" t="s">
        <v>13</v>
      </c>
      <c r="O1791" s="159"/>
      <c r="P1791" s="77" t="s">
        <v>9121</v>
      </c>
      <c r="Q1791" s="77" t="s">
        <v>30</v>
      </c>
      <c r="R1791" s="77" t="s">
        <v>9120</v>
      </c>
      <c r="S1791" s="77"/>
      <c r="T1791" s="77"/>
      <c r="U1791" s="77" t="s">
        <v>9122</v>
      </c>
      <c r="V1791" s="74" t="s">
        <v>97</v>
      </c>
      <c r="W1791" s="100"/>
      <c r="X1791" s="99"/>
      <c r="Y1791" s="99"/>
      <c r="Z1791" s="100"/>
      <c r="AA1791" s="99" t="s">
        <v>9125</v>
      </c>
      <c r="AB1791" s="99"/>
      <c r="AC1791" s="100" t="s">
        <v>9123</v>
      </c>
      <c r="AD1791" s="100" t="s">
        <v>9124</v>
      </c>
      <c r="AE1791" s="83"/>
      <c r="AF1791" s="54"/>
      <c r="AG1791" s="78" t="s">
        <v>10997</v>
      </c>
      <c r="AH1791" s="77" t="s">
        <v>354</v>
      </c>
      <c r="AI1791" s="77" t="s">
        <v>652</v>
      </c>
      <c r="AJ1791" s="77" t="s">
        <v>653</v>
      </c>
      <c r="AK1791" s="77" t="s">
        <v>654</v>
      </c>
      <c r="AL1791" s="77" t="s">
        <v>655</v>
      </c>
      <c r="AM1791" s="77" t="s">
        <v>170</v>
      </c>
      <c r="AN1791" s="77" t="s">
        <v>679</v>
      </c>
      <c r="AO1791" s="77" t="s">
        <v>2660</v>
      </c>
      <c r="AP1791" s="77" t="s">
        <v>2661</v>
      </c>
      <c r="AQ1791" s="77"/>
      <c r="AR1791" s="79">
        <f>COUNTIF('Jalon + top _horaire passage'!A:A,A1791)+IF(W1791&lt;&gt;"",COUNTIF('Jalon + top _horaire passage'!A:A,W1791),0)+IF(X1791&lt;&gt;"",COUNTIF('Jalon + top _horaire passage'!A:A,X1791),0)+IF(Y1791&lt;&gt;"",COUNTIF('Jalon + top _horaire passage'!A:A,Y1791),0)+IF(AA1791&lt;&gt;"",COUNTIF('Jalon + top _horaire passage'!A:A,AA1791),0)+IF(AB1791&lt;&gt;"",COUNTIF('Jalon + top _horaire passage'!A:A,AB1791),0)+IF(AD1791&lt;&gt;"",COUNTIF('Jalon + top _horaire passage'!A:A,AD1791),0)</f>
        <v>0</v>
      </c>
    </row>
    <row r="1792" spans="1:44" x14ac:dyDescent="0.3">
      <c r="A1792" s="77" t="s">
        <v>9126</v>
      </c>
      <c r="B1792" s="159" t="s">
        <v>9110</v>
      </c>
      <c r="C1792" s="78" t="s">
        <v>199</v>
      </c>
      <c r="D1792" s="77" t="s">
        <v>42</v>
      </c>
      <c r="E1792" s="77" t="s">
        <v>9126</v>
      </c>
      <c r="F1792" s="77" t="s">
        <v>12348</v>
      </c>
      <c r="G1792" s="77" t="s">
        <v>818</v>
      </c>
      <c r="H1792" s="77" t="s">
        <v>44</v>
      </c>
      <c r="I1792" s="77" t="s">
        <v>17</v>
      </c>
      <c r="J1792" s="77" t="s">
        <v>237</v>
      </c>
      <c r="K1792" s="78" t="s">
        <v>34</v>
      </c>
      <c r="L1792" s="77" t="s">
        <v>98</v>
      </c>
      <c r="M1792" s="74" t="s">
        <v>12473</v>
      </c>
      <c r="N1792" s="74" t="s">
        <v>13</v>
      </c>
      <c r="O1792" s="159"/>
      <c r="P1792" s="77" t="s">
        <v>9126</v>
      </c>
      <c r="Q1792" s="77" t="s">
        <v>30</v>
      </c>
      <c r="R1792" s="77" t="s">
        <v>9126</v>
      </c>
      <c r="S1792" s="77"/>
      <c r="T1792" s="77" t="s">
        <v>9241</v>
      </c>
      <c r="U1792" s="77" t="s">
        <v>9126</v>
      </c>
      <c r="V1792" s="74" t="s">
        <v>819</v>
      </c>
      <c r="W1792" s="100"/>
      <c r="X1792" s="99"/>
      <c r="Y1792" s="99"/>
      <c r="Z1792" s="100"/>
      <c r="AA1792" s="99" t="s">
        <v>9129</v>
      </c>
      <c r="AB1792" s="99"/>
      <c r="AC1792" s="100" t="s">
        <v>9127</v>
      </c>
      <c r="AD1792" s="100" t="s">
        <v>9128</v>
      </c>
      <c r="AE1792" s="83"/>
      <c r="AF1792" s="54"/>
      <c r="AG1792" s="78" t="s">
        <v>10992</v>
      </c>
      <c r="AH1792" s="77" t="s">
        <v>20</v>
      </c>
      <c r="AI1792" s="77" t="s">
        <v>21</v>
      </c>
      <c r="AJ1792" s="77" t="s">
        <v>22</v>
      </c>
      <c r="AK1792" s="77" t="s">
        <v>200</v>
      </c>
      <c r="AL1792" s="77" t="s">
        <v>201</v>
      </c>
      <c r="AM1792" s="77" t="s">
        <v>25</v>
      </c>
      <c r="AN1792" s="77" t="s">
        <v>202</v>
      </c>
      <c r="AO1792" s="77" t="s">
        <v>203</v>
      </c>
      <c r="AP1792" s="77" t="s">
        <v>204</v>
      </c>
      <c r="AQ1792" s="77"/>
      <c r="AR1792" s="79">
        <f>COUNTIF('Jalon + top _horaire passage'!A:A,A1792)+IF(W1792&lt;&gt;"",COUNTIF('Jalon + top _horaire passage'!A:A,W1792),0)+IF(X1792&lt;&gt;"",COUNTIF('Jalon + top _horaire passage'!A:A,X1792),0)+IF(Y1792&lt;&gt;"",COUNTIF('Jalon + top _horaire passage'!A:A,Y1792),0)+IF(AA1792&lt;&gt;"",COUNTIF('Jalon + top _horaire passage'!A:A,AA1792),0)+IF(AB1792&lt;&gt;"",COUNTIF('Jalon + top _horaire passage'!A:A,AB1792),0)+IF(AD1792&lt;&gt;"",COUNTIF('Jalon + top _horaire passage'!A:A,AD1792),0)</f>
        <v>0</v>
      </c>
    </row>
    <row r="1793" spans="1:44" x14ac:dyDescent="0.3">
      <c r="A1793" s="77" t="s">
        <v>9130</v>
      </c>
      <c r="B1793" s="159" t="s">
        <v>9110</v>
      </c>
      <c r="C1793" s="78" t="s">
        <v>40</v>
      </c>
      <c r="D1793" s="77" t="s">
        <v>42</v>
      </c>
      <c r="E1793" s="77" t="s">
        <v>9130</v>
      </c>
      <c r="F1793" s="77" t="s">
        <v>2228</v>
      </c>
      <c r="G1793" s="77" t="s">
        <v>639</v>
      </c>
      <c r="H1793" s="77" t="s">
        <v>44</v>
      </c>
      <c r="I1793" s="77" t="s">
        <v>39</v>
      </c>
      <c r="J1793" s="77" t="s">
        <v>19</v>
      </c>
      <c r="K1793" s="78" t="s">
        <v>34</v>
      </c>
      <c r="L1793" s="77" t="s">
        <v>98</v>
      </c>
      <c r="M1793" s="74" t="s">
        <v>12474</v>
      </c>
      <c r="N1793" s="74" t="s">
        <v>13</v>
      </c>
      <c r="O1793" s="159"/>
      <c r="P1793" s="77" t="s">
        <v>9131</v>
      </c>
      <c r="Q1793" s="77" t="s">
        <v>30</v>
      </c>
      <c r="R1793" s="77" t="s">
        <v>9130</v>
      </c>
      <c r="S1793" s="77"/>
      <c r="T1793" s="77"/>
      <c r="U1793" s="77" t="s">
        <v>11492</v>
      </c>
      <c r="V1793" s="74" t="s">
        <v>97</v>
      </c>
      <c r="W1793" s="100"/>
      <c r="X1793" s="99"/>
      <c r="Y1793" s="99"/>
      <c r="Z1793" s="100"/>
      <c r="AA1793" s="99" t="s">
        <v>9134</v>
      </c>
      <c r="AB1793" s="99"/>
      <c r="AC1793" s="100" t="s">
        <v>9132</v>
      </c>
      <c r="AD1793" s="100" t="s">
        <v>9133</v>
      </c>
      <c r="AE1793" s="83"/>
      <c r="AF1793" s="54"/>
      <c r="AG1793" s="78" t="s">
        <v>10997</v>
      </c>
      <c r="AH1793" s="77" t="s">
        <v>20</v>
      </c>
      <c r="AI1793" s="77" t="s">
        <v>21</v>
      </c>
      <c r="AJ1793" s="77" t="s">
        <v>46</v>
      </c>
      <c r="AK1793" s="77" t="s">
        <v>47</v>
      </c>
      <c r="AL1793" s="77" t="s">
        <v>48</v>
      </c>
      <c r="AM1793" s="77" t="s">
        <v>25</v>
      </c>
      <c r="AN1793" s="77" t="s">
        <v>49</v>
      </c>
      <c r="AO1793" s="77" t="s">
        <v>50</v>
      </c>
      <c r="AP1793" s="77" t="s">
        <v>51</v>
      </c>
      <c r="AQ1793" s="77"/>
      <c r="AR1793" s="79">
        <f>COUNTIF('Jalon + top _horaire passage'!A:A,A1793)+IF(W1793&lt;&gt;"",COUNTIF('Jalon + top _horaire passage'!A:A,W1793),0)+IF(X1793&lt;&gt;"",COUNTIF('Jalon + top _horaire passage'!A:A,X1793),0)+IF(Y1793&lt;&gt;"",COUNTIF('Jalon + top _horaire passage'!A:A,Y1793),0)+IF(AA1793&lt;&gt;"",COUNTIF('Jalon + top _horaire passage'!A:A,AA1793),0)+IF(AB1793&lt;&gt;"",COUNTIF('Jalon + top _horaire passage'!A:A,AB1793),0)+IF(AD1793&lt;&gt;"",COUNTIF('Jalon + top _horaire passage'!A:A,AD1793),0)</f>
        <v>0</v>
      </c>
    </row>
    <row r="1794" spans="1:44" x14ac:dyDescent="0.3">
      <c r="A1794" s="77" t="s">
        <v>9138</v>
      </c>
      <c r="B1794" s="159" t="s">
        <v>9138</v>
      </c>
      <c r="C1794" s="78" t="s">
        <v>676</v>
      </c>
      <c r="D1794" s="77" t="s">
        <v>42</v>
      </c>
      <c r="E1794" s="77" t="s">
        <v>9135</v>
      </c>
      <c r="F1794" s="77" t="s">
        <v>9136</v>
      </c>
      <c r="G1794" s="77" t="s">
        <v>9137</v>
      </c>
      <c r="H1794" s="101" t="s">
        <v>11875</v>
      </c>
      <c r="I1794" s="77" t="s">
        <v>166</v>
      </c>
      <c r="J1794" s="77" t="s">
        <v>19</v>
      </c>
      <c r="K1794" s="78" t="s">
        <v>377</v>
      </c>
      <c r="L1794" s="77" t="s">
        <v>98</v>
      </c>
      <c r="M1794" s="74" t="s">
        <v>12475</v>
      </c>
      <c r="N1794" s="74" t="s">
        <v>13</v>
      </c>
      <c r="O1794" s="159"/>
      <c r="P1794" s="77"/>
      <c r="Q1794" s="77" t="s">
        <v>372</v>
      </c>
      <c r="R1794" s="77" t="s">
        <v>9138</v>
      </c>
      <c r="S1794" s="77" t="s">
        <v>676</v>
      </c>
      <c r="T1794" s="77" t="s">
        <v>9241</v>
      </c>
      <c r="U1794" s="101" t="s">
        <v>11970</v>
      </c>
      <c r="V1794" s="74" t="s">
        <v>819</v>
      </c>
      <c r="W1794" s="100"/>
      <c r="X1794" s="99"/>
      <c r="Y1794" s="99"/>
      <c r="Z1794" s="100"/>
      <c r="AA1794" s="99"/>
      <c r="AB1794" s="99"/>
      <c r="AC1794" s="100"/>
      <c r="AD1794" s="100" t="s">
        <v>9139</v>
      </c>
      <c r="AE1794" s="83"/>
      <c r="AF1794" s="54"/>
      <c r="AG1794" s="78" t="s">
        <v>12882</v>
      </c>
      <c r="AH1794" s="77" t="s">
        <v>354</v>
      </c>
      <c r="AI1794" s="77" t="s">
        <v>652</v>
      </c>
      <c r="AJ1794" s="77" t="s">
        <v>653</v>
      </c>
      <c r="AK1794" s="77" t="s">
        <v>654</v>
      </c>
      <c r="AL1794" s="77" t="s">
        <v>9140</v>
      </c>
      <c r="AM1794" s="77" t="s">
        <v>170</v>
      </c>
      <c r="AN1794" s="77" t="s">
        <v>679</v>
      </c>
      <c r="AO1794" s="77" t="s">
        <v>9141</v>
      </c>
      <c r="AP1794" s="77" t="s">
        <v>9142</v>
      </c>
      <c r="AQ1794" s="77"/>
      <c r="AR1794" s="79">
        <f>COUNTIF('Jalon + top _horaire passage'!A:A,A1794)+IF(W1794&lt;&gt;"",COUNTIF('Jalon + top _horaire passage'!A:A,W1794),0)+IF(X1794&lt;&gt;"",COUNTIF('Jalon + top _horaire passage'!A:A,X1794),0)+IF(Y1794&lt;&gt;"",COUNTIF('Jalon + top _horaire passage'!A:A,Y1794),0)+IF(AA1794&lt;&gt;"",COUNTIF('Jalon + top _horaire passage'!A:A,AA1794),0)+IF(AB1794&lt;&gt;"",COUNTIF('Jalon + top _horaire passage'!A:A,AB1794),0)+IF(AD1794&lt;&gt;"",COUNTIF('Jalon + top _horaire passage'!A:A,AD1794),0)</f>
        <v>0</v>
      </c>
    </row>
    <row r="1795" spans="1:44" x14ac:dyDescent="0.3">
      <c r="A1795" s="77" t="s">
        <v>9144</v>
      </c>
      <c r="B1795" s="159" t="s">
        <v>9144</v>
      </c>
      <c r="C1795" s="78" t="s">
        <v>676</v>
      </c>
      <c r="D1795" s="77" t="s">
        <v>42</v>
      </c>
      <c r="E1795" s="77" t="s">
        <v>9143</v>
      </c>
      <c r="F1795" s="77" t="s">
        <v>9136</v>
      </c>
      <c r="G1795" s="77" t="s">
        <v>9137</v>
      </c>
      <c r="H1795" s="101" t="s">
        <v>11875</v>
      </c>
      <c r="I1795" s="77" t="s">
        <v>166</v>
      </c>
      <c r="J1795" s="77" t="s">
        <v>19</v>
      </c>
      <c r="K1795" s="78" t="s">
        <v>377</v>
      </c>
      <c r="L1795" s="77" t="s">
        <v>15</v>
      </c>
      <c r="M1795" s="74" t="s">
        <v>12475</v>
      </c>
      <c r="N1795" s="74" t="s">
        <v>13</v>
      </c>
      <c r="O1795" s="159"/>
      <c r="P1795" s="77"/>
      <c r="Q1795" s="77" t="s">
        <v>372</v>
      </c>
      <c r="R1795" s="77" t="s">
        <v>9144</v>
      </c>
      <c r="S1795" s="77" t="s">
        <v>676</v>
      </c>
      <c r="T1795" s="77"/>
      <c r="U1795" s="101" t="s">
        <v>11908</v>
      </c>
      <c r="V1795" s="74" t="s">
        <v>97</v>
      </c>
      <c r="W1795" s="100"/>
      <c r="X1795" s="99"/>
      <c r="Y1795" s="99"/>
      <c r="Z1795" s="100"/>
      <c r="AA1795" s="99"/>
      <c r="AB1795" s="99"/>
      <c r="AC1795" s="100"/>
      <c r="AD1795" s="100" t="s">
        <v>9145</v>
      </c>
      <c r="AE1795" s="83"/>
      <c r="AF1795" s="54"/>
      <c r="AG1795" s="78" t="s">
        <v>12882</v>
      </c>
      <c r="AH1795" s="77" t="s">
        <v>354</v>
      </c>
      <c r="AI1795" s="77" t="s">
        <v>652</v>
      </c>
      <c r="AJ1795" s="77" t="s">
        <v>653</v>
      </c>
      <c r="AK1795" s="77" t="s">
        <v>654</v>
      </c>
      <c r="AL1795" s="77" t="s">
        <v>9140</v>
      </c>
      <c r="AM1795" s="77" t="s">
        <v>170</v>
      </c>
      <c r="AN1795" s="77" t="s">
        <v>679</v>
      </c>
      <c r="AO1795" s="77" t="s">
        <v>9141</v>
      </c>
      <c r="AP1795" s="77" t="s">
        <v>9142</v>
      </c>
      <c r="AQ1795" s="77"/>
      <c r="AR1795" s="79">
        <f>COUNTIF('Jalon + top _horaire passage'!A:A,A1795)+IF(W1795&lt;&gt;"",COUNTIF('Jalon + top _horaire passage'!A:A,W1795),0)+IF(X1795&lt;&gt;"",COUNTIF('Jalon + top _horaire passage'!A:A,X1795),0)+IF(Y1795&lt;&gt;"",COUNTIF('Jalon + top _horaire passage'!A:A,Y1795),0)+IF(AA1795&lt;&gt;"",COUNTIF('Jalon + top _horaire passage'!A:A,AA1795),0)+IF(AB1795&lt;&gt;"",COUNTIF('Jalon + top _horaire passage'!A:A,AB1795),0)+IF(AD1795&lt;&gt;"",COUNTIF('Jalon + top _horaire passage'!A:A,AD1795),0)</f>
        <v>0</v>
      </c>
    </row>
    <row r="1796" spans="1:44" x14ac:dyDescent="0.3">
      <c r="A1796" s="77" t="s">
        <v>9147</v>
      </c>
      <c r="B1796" s="159" t="s">
        <v>9147</v>
      </c>
      <c r="C1796" s="78" t="s">
        <v>676</v>
      </c>
      <c r="D1796" s="77" t="s">
        <v>42</v>
      </c>
      <c r="E1796" s="77" t="s">
        <v>9146</v>
      </c>
      <c r="F1796" s="77" t="s">
        <v>9136</v>
      </c>
      <c r="G1796" s="77" t="s">
        <v>9137</v>
      </c>
      <c r="H1796" s="101" t="s">
        <v>11875</v>
      </c>
      <c r="I1796" s="77" t="s">
        <v>166</v>
      </c>
      <c r="J1796" s="77" t="s">
        <v>19</v>
      </c>
      <c r="K1796" s="78" t="s">
        <v>377</v>
      </c>
      <c r="L1796" s="77" t="s">
        <v>15</v>
      </c>
      <c r="M1796" s="74" t="s">
        <v>12475</v>
      </c>
      <c r="N1796" s="74" t="s">
        <v>13</v>
      </c>
      <c r="O1796" s="159"/>
      <c r="P1796" s="77"/>
      <c r="Q1796" s="77" t="s">
        <v>372</v>
      </c>
      <c r="R1796" s="77" t="s">
        <v>9147</v>
      </c>
      <c r="S1796" s="77" t="s">
        <v>676</v>
      </c>
      <c r="T1796" s="77"/>
      <c r="U1796" s="101" t="s">
        <v>11907</v>
      </c>
      <c r="V1796" s="74" t="s">
        <v>97</v>
      </c>
      <c r="W1796" s="100"/>
      <c r="X1796" s="99"/>
      <c r="Y1796" s="99"/>
      <c r="Z1796" s="100"/>
      <c r="AA1796" s="99"/>
      <c r="AB1796" s="99"/>
      <c r="AC1796" s="100"/>
      <c r="AD1796" s="100" t="s">
        <v>9148</v>
      </c>
      <c r="AE1796" s="83"/>
      <c r="AF1796" s="54"/>
      <c r="AG1796" s="78" t="s">
        <v>12882</v>
      </c>
      <c r="AH1796" s="77" t="s">
        <v>354</v>
      </c>
      <c r="AI1796" s="77" t="s">
        <v>652</v>
      </c>
      <c r="AJ1796" s="77" t="s">
        <v>653</v>
      </c>
      <c r="AK1796" s="77" t="s">
        <v>654</v>
      </c>
      <c r="AL1796" s="77" t="s">
        <v>9140</v>
      </c>
      <c r="AM1796" s="77" t="s">
        <v>170</v>
      </c>
      <c r="AN1796" s="77" t="s">
        <v>679</v>
      </c>
      <c r="AO1796" s="77" t="s">
        <v>9141</v>
      </c>
      <c r="AP1796" s="77" t="s">
        <v>9142</v>
      </c>
      <c r="AQ1796" s="77"/>
      <c r="AR1796" s="79">
        <f>COUNTIF('Jalon + top _horaire passage'!A:A,A1796)+IF(W1796&lt;&gt;"",COUNTIF('Jalon + top _horaire passage'!A:A,W1796),0)+IF(X1796&lt;&gt;"",COUNTIF('Jalon + top _horaire passage'!A:A,X1796),0)+IF(Y1796&lt;&gt;"",COUNTIF('Jalon + top _horaire passage'!A:A,Y1796),0)+IF(AA1796&lt;&gt;"",COUNTIF('Jalon + top _horaire passage'!A:A,AA1796),0)+IF(AB1796&lt;&gt;"",COUNTIF('Jalon + top _horaire passage'!A:A,AB1796),0)+IF(AD1796&lt;&gt;"",COUNTIF('Jalon + top _horaire passage'!A:A,AD1796),0)</f>
        <v>0</v>
      </c>
    </row>
    <row r="1797" spans="1:44" x14ac:dyDescent="0.3">
      <c r="A1797" s="77" t="s">
        <v>9149</v>
      </c>
      <c r="B1797" s="159" t="s">
        <v>9152</v>
      </c>
      <c r="C1797" s="78" t="s">
        <v>59</v>
      </c>
      <c r="D1797" s="77" t="s">
        <v>42</v>
      </c>
      <c r="E1797" s="77" t="s">
        <v>9149</v>
      </c>
      <c r="F1797" s="77" t="s">
        <v>9150</v>
      </c>
      <c r="G1797" s="77" t="s">
        <v>9151</v>
      </c>
      <c r="H1797" s="77" t="s">
        <v>44</v>
      </c>
      <c r="I1797" s="77" t="s">
        <v>17</v>
      </c>
      <c r="J1797" s="77" t="s">
        <v>19</v>
      </c>
      <c r="K1797" s="78" t="s">
        <v>34</v>
      </c>
      <c r="L1797" s="77" t="s">
        <v>98</v>
      </c>
      <c r="M1797" s="74" t="s">
        <v>12473</v>
      </c>
      <c r="N1797" s="74" t="s">
        <v>13</v>
      </c>
      <c r="O1797" s="159"/>
      <c r="P1797" s="77"/>
      <c r="Q1797" s="77" t="s">
        <v>30</v>
      </c>
      <c r="R1797" s="77" t="s">
        <v>9149</v>
      </c>
      <c r="S1797" s="77"/>
      <c r="T1797" s="77"/>
      <c r="U1797" s="77" t="s">
        <v>9153</v>
      </c>
      <c r="V1797" s="74" t="s">
        <v>97</v>
      </c>
      <c r="W1797" s="100"/>
      <c r="X1797" s="99"/>
      <c r="Y1797" s="99"/>
      <c r="Z1797" s="100"/>
      <c r="AA1797" s="99" t="s">
        <v>9154</v>
      </c>
      <c r="AB1797" s="99"/>
      <c r="AC1797" s="100" t="s">
        <v>9155</v>
      </c>
      <c r="AD1797" s="100" t="s">
        <v>9156</v>
      </c>
      <c r="AE1797" s="83"/>
      <c r="AF1797" s="54"/>
      <c r="AG1797" s="78" t="s">
        <v>10997</v>
      </c>
      <c r="AH1797" s="77" t="s">
        <v>20</v>
      </c>
      <c r="AI1797" s="77" t="s">
        <v>305</v>
      </c>
      <c r="AJ1797" s="77" t="s">
        <v>9157</v>
      </c>
      <c r="AK1797" s="77" t="s">
        <v>9158</v>
      </c>
      <c r="AL1797" s="77" t="s">
        <v>815</v>
      </c>
      <c r="AM1797" s="77" t="s">
        <v>1750</v>
      </c>
      <c r="AN1797" s="77" t="s">
        <v>1751</v>
      </c>
      <c r="AO1797" s="77" t="s">
        <v>1752</v>
      </c>
      <c r="AP1797" s="77" t="s">
        <v>1753</v>
      </c>
      <c r="AQ1797" s="77"/>
      <c r="AR1797" s="79">
        <f>COUNTIF('Jalon + top _horaire passage'!A:A,A1797)+IF(W1797&lt;&gt;"",COUNTIF('Jalon + top _horaire passage'!A:A,W1797),0)+IF(X1797&lt;&gt;"",COUNTIF('Jalon + top _horaire passage'!A:A,X1797),0)+IF(Y1797&lt;&gt;"",COUNTIF('Jalon + top _horaire passage'!A:A,Y1797),0)+IF(AA1797&lt;&gt;"",COUNTIF('Jalon + top _horaire passage'!A:A,AA1797),0)+IF(AB1797&lt;&gt;"",COUNTIF('Jalon + top _horaire passage'!A:A,AB1797),0)+IF(AD1797&lt;&gt;"",COUNTIF('Jalon + top _horaire passage'!A:A,AD1797),0)</f>
        <v>0</v>
      </c>
    </row>
    <row r="1798" spans="1:44" x14ac:dyDescent="0.3">
      <c r="A1798" s="77" t="s">
        <v>9159</v>
      </c>
      <c r="B1798" s="159" t="s">
        <v>9160</v>
      </c>
      <c r="C1798" s="78" t="s">
        <v>59</v>
      </c>
      <c r="D1798" s="77" t="s">
        <v>42</v>
      </c>
      <c r="E1798" s="77" t="s">
        <v>9159</v>
      </c>
      <c r="F1798" s="77" t="s">
        <v>9150</v>
      </c>
      <c r="G1798" s="77" t="s">
        <v>9151</v>
      </c>
      <c r="H1798" s="77" t="s">
        <v>44</v>
      </c>
      <c r="I1798" s="77" t="s">
        <v>17</v>
      </c>
      <c r="J1798" s="77" t="s">
        <v>19</v>
      </c>
      <c r="K1798" s="78" t="s">
        <v>34</v>
      </c>
      <c r="L1798" s="77" t="s">
        <v>98</v>
      </c>
      <c r="M1798" s="74" t="s">
        <v>12473</v>
      </c>
      <c r="N1798" s="74" t="s">
        <v>13</v>
      </c>
      <c r="O1798" s="159"/>
      <c r="P1798" s="77"/>
      <c r="Q1798" s="77" t="s">
        <v>30</v>
      </c>
      <c r="R1798" s="77" t="s">
        <v>9159</v>
      </c>
      <c r="S1798" s="77"/>
      <c r="T1798" s="77"/>
      <c r="U1798" s="77" t="s">
        <v>9161</v>
      </c>
      <c r="V1798" s="74" t="s">
        <v>97</v>
      </c>
      <c r="W1798" s="100"/>
      <c r="X1798" s="99"/>
      <c r="Y1798" s="99"/>
      <c r="Z1798" s="100"/>
      <c r="AA1798" s="99" t="s">
        <v>9162</v>
      </c>
      <c r="AB1798" s="99"/>
      <c r="AC1798" s="100" t="s">
        <v>9163</v>
      </c>
      <c r="AD1798" s="100" t="s">
        <v>9164</v>
      </c>
      <c r="AE1798" s="83"/>
      <c r="AF1798" s="54"/>
      <c r="AG1798" s="78" t="s">
        <v>10997</v>
      </c>
      <c r="AH1798" s="77" t="s">
        <v>20</v>
      </c>
      <c r="AI1798" s="77" t="s">
        <v>305</v>
      </c>
      <c r="AJ1798" s="77" t="s">
        <v>9157</v>
      </c>
      <c r="AK1798" s="77" t="s">
        <v>9158</v>
      </c>
      <c r="AL1798" s="77" t="s">
        <v>815</v>
      </c>
      <c r="AM1798" s="77" t="s">
        <v>1750</v>
      </c>
      <c r="AN1798" s="77" t="s">
        <v>1751</v>
      </c>
      <c r="AO1798" s="77" t="s">
        <v>1752</v>
      </c>
      <c r="AP1798" s="77" t="s">
        <v>1753</v>
      </c>
      <c r="AQ1798" s="77"/>
      <c r="AR1798" s="79">
        <f>COUNTIF('Jalon + top _horaire passage'!A:A,A1798)+IF(W1798&lt;&gt;"",COUNTIF('Jalon + top _horaire passage'!A:A,W1798),0)+IF(X1798&lt;&gt;"",COUNTIF('Jalon + top _horaire passage'!A:A,X1798),0)+IF(Y1798&lt;&gt;"",COUNTIF('Jalon + top _horaire passage'!A:A,Y1798),0)+IF(AA1798&lt;&gt;"",COUNTIF('Jalon + top _horaire passage'!A:A,AA1798),0)+IF(AB1798&lt;&gt;"",COUNTIF('Jalon + top _horaire passage'!A:A,AB1798),0)+IF(AD1798&lt;&gt;"",COUNTIF('Jalon + top _horaire passage'!A:A,AD1798),0)</f>
        <v>0</v>
      </c>
    </row>
    <row r="1799" spans="1:44" x14ac:dyDescent="0.3">
      <c r="A1799" s="77" t="s">
        <v>9165</v>
      </c>
      <c r="B1799" s="159" t="s">
        <v>9166</v>
      </c>
      <c r="C1799" s="78" t="s">
        <v>59</v>
      </c>
      <c r="D1799" s="77" t="s">
        <v>42</v>
      </c>
      <c r="E1799" s="77" t="s">
        <v>9165</v>
      </c>
      <c r="F1799" s="77" t="s">
        <v>9150</v>
      </c>
      <c r="G1799" s="77" t="s">
        <v>9151</v>
      </c>
      <c r="H1799" s="77" t="s">
        <v>44</v>
      </c>
      <c r="I1799" s="77" t="s">
        <v>17</v>
      </c>
      <c r="J1799" s="77" t="s">
        <v>19</v>
      </c>
      <c r="K1799" s="78" t="s">
        <v>34</v>
      </c>
      <c r="L1799" s="77" t="s">
        <v>98</v>
      </c>
      <c r="M1799" s="74" t="s">
        <v>12473</v>
      </c>
      <c r="N1799" s="74" t="s">
        <v>13</v>
      </c>
      <c r="O1799" s="159"/>
      <c r="P1799" s="77"/>
      <c r="Q1799" s="77" t="s">
        <v>30</v>
      </c>
      <c r="R1799" s="77" t="s">
        <v>9165</v>
      </c>
      <c r="S1799" s="77"/>
      <c r="T1799" s="77"/>
      <c r="U1799" s="77" t="s">
        <v>11812</v>
      </c>
      <c r="V1799" s="74" t="s">
        <v>97</v>
      </c>
      <c r="W1799" s="100"/>
      <c r="X1799" s="99"/>
      <c r="Y1799" s="99"/>
      <c r="Z1799" s="100"/>
      <c r="AA1799" s="99" t="s">
        <v>9167</v>
      </c>
      <c r="AB1799" s="99"/>
      <c r="AC1799" s="100" t="s">
        <v>9168</v>
      </c>
      <c r="AD1799" s="100" t="s">
        <v>9169</v>
      </c>
      <c r="AE1799" s="83"/>
      <c r="AF1799" s="54"/>
      <c r="AG1799" s="78" t="s">
        <v>10997</v>
      </c>
      <c r="AH1799" s="77" t="s">
        <v>20</v>
      </c>
      <c r="AI1799" s="77" t="s">
        <v>305</v>
      </c>
      <c r="AJ1799" s="77" t="s">
        <v>9157</v>
      </c>
      <c r="AK1799" s="77" t="s">
        <v>9158</v>
      </c>
      <c r="AL1799" s="77" t="s">
        <v>815</v>
      </c>
      <c r="AM1799" s="77" t="s">
        <v>1750</v>
      </c>
      <c r="AN1799" s="77" t="s">
        <v>1751</v>
      </c>
      <c r="AO1799" s="77" t="s">
        <v>1752</v>
      </c>
      <c r="AP1799" s="77" t="s">
        <v>1753</v>
      </c>
      <c r="AQ1799" s="77"/>
      <c r="AR1799" s="79">
        <f>COUNTIF('Jalon + top _horaire passage'!A:A,A1799)+IF(W1799&lt;&gt;"",COUNTIF('Jalon + top _horaire passage'!A:A,W1799),0)+IF(X1799&lt;&gt;"",COUNTIF('Jalon + top _horaire passage'!A:A,X1799),0)+IF(Y1799&lt;&gt;"",COUNTIF('Jalon + top _horaire passage'!A:A,Y1799),0)+IF(AA1799&lt;&gt;"",COUNTIF('Jalon + top _horaire passage'!A:A,AA1799),0)+IF(AB1799&lt;&gt;"",COUNTIF('Jalon + top _horaire passage'!A:A,AB1799),0)+IF(AD1799&lt;&gt;"",COUNTIF('Jalon + top _horaire passage'!A:A,AD1799),0)</f>
        <v>0</v>
      </c>
    </row>
    <row r="1800" spans="1:44" x14ac:dyDescent="0.3">
      <c r="A1800" s="77" t="s">
        <v>9170</v>
      </c>
      <c r="B1800" s="159" t="s">
        <v>9171</v>
      </c>
      <c r="C1800" s="78" t="s">
        <v>59</v>
      </c>
      <c r="D1800" s="77" t="s">
        <v>42</v>
      </c>
      <c r="E1800" s="77" t="s">
        <v>9170</v>
      </c>
      <c r="F1800" s="77" t="s">
        <v>9150</v>
      </c>
      <c r="G1800" s="77" t="s">
        <v>9151</v>
      </c>
      <c r="H1800" s="77" t="s">
        <v>44</v>
      </c>
      <c r="I1800" s="77" t="s">
        <v>17</v>
      </c>
      <c r="J1800" s="77" t="s">
        <v>19</v>
      </c>
      <c r="K1800" s="78" t="s">
        <v>34</v>
      </c>
      <c r="L1800" s="77" t="s">
        <v>98</v>
      </c>
      <c r="M1800" s="74" t="s">
        <v>12473</v>
      </c>
      <c r="N1800" s="74" t="s">
        <v>13</v>
      </c>
      <c r="O1800" s="159"/>
      <c r="P1800" s="77"/>
      <c r="Q1800" s="77" t="s">
        <v>30</v>
      </c>
      <c r="R1800" s="77" t="s">
        <v>9170</v>
      </c>
      <c r="S1800" s="77"/>
      <c r="T1800" s="77"/>
      <c r="U1800" s="77" t="s">
        <v>9172</v>
      </c>
      <c r="V1800" s="74" t="s">
        <v>97</v>
      </c>
      <c r="W1800" s="100"/>
      <c r="X1800" s="99"/>
      <c r="Y1800" s="99"/>
      <c r="Z1800" s="100"/>
      <c r="AA1800" s="99" t="s">
        <v>9173</v>
      </c>
      <c r="AB1800" s="99"/>
      <c r="AC1800" s="100" t="s">
        <v>9174</v>
      </c>
      <c r="AD1800" s="100" t="s">
        <v>9175</v>
      </c>
      <c r="AE1800" s="83"/>
      <c r="AF1800" s="54"/>
      <c r="AG1800" s="78" t="s">
        <v>10997</v>
      </c>
      <c r="AH1800" s="77" t="s">
        <v>20</v>
      </c>
      <c r="AI1800" s="77" t="s">
        <v>305</v>
      </c>
      <c r="AJ1800" s="77" t="s">
        <v>9157</v>
      </c>
      <c r="AK1800" s="77" t="s">
        <v>9158</v>
      </c>
      <c r="AL1800" s="77" t="s">
        <v>815</v>
      </c>
      <c r="AM1800" s="77" t="s">
        <v>1750</v>
      </c>
      <c r="AN1800" s="77" t="s">
        <v>1751</v>
      </c>
      <c r="AO1800" s="77" t="s">
        <v>1752</v>
      </c>
      <c r="AP1800" s="77" t="s">
        <v>1753</v>
      </c>
      <c r="AQ1800" s="77"/>
      <c r="AR1800" s="79">
        <f>COUNTIF('Jalon + top _horaire passage'!A:A,A1800)+IF(W1800&lt;&gt;"",COUNTIF('Jalon + top _horaire passage'!A:A,W1800),0)+IF(X1800&lt;&gt;"",COUNTIF('Jalon + top _horaire passage'!A:A,X1800),0)+IF(Y1800&lt;&gt;"",COUNTIF('Jalon + top _horaire passage'!A:A,Y1800),0)+IF(AA1800&lt;&gt;"",COUNTIF('Jalon + top _horaire passage'!A:A,AA1800),0)+IF(AB1800&lt;&gt;"",COUNTIF('Jalon + top _horaire passage'!A:A,AB1800),0)+IF(AD1800&lt;&gt;"",COUNTIF('Jalon + top _horaire passage'!A:A,AD1800),0)</f>
        <v>0</v>
      </c>
    </row>
    <row r="1801" spans="1:44" x14ac:dyDescent="0.3">
      <c r="A1801" s="77" t="s">
        <v>9176</v>
      </c>
      <c r="B1801" s="159" t="s">
        <v>9177</v>
      </c>
      <c r="C1801" s="78" t="s">
        <v>59</v>
      </c>
      <c r="D1801" s="77" t="s">
        <v>42</v>
      </c>
      <c r="E1801" s="77" t="s">
        <v>9176</v>
      </c>
      <c r="F1801" s="77" t="s">
        <v>9150</v>
      </c>
      <c r="G1801" s="77" t="s">
        <v>9151</v>
      </c>
      <c r="H1801" s="77" t="s">
        <v>44</v>
      </c>
      <c r="I1801" s="77" t="s">
        <v>17</v>
      </c>
      <c r="J1801" s="77" t="s">
        <v>19</v>
      </c>
      <c r="K1801" s="78" t="s">
        <v>34</v>
      </c>
      <c r="L1801" s="77" t="s">
        <v>98</v>
      </c>
      <c r="M1801" s="74" t="s">
        <v>12473</v>
      </c>
      <c r="N1801" s="74" t="s">
        <v>13</v>
      </c>
      <c r="O1801" s="159"/>
      <c r="P1801" s="77"/>
      <c r="Q1801" s="77" t="s">
        <v>30</v>
      </c>
      <c r="R1801" s="77" t="s">
        <v>9176</v>
      </c>
      <c r="S1801" s="77"/>
      <c r="T1801" s="77"/>
      <c r="U1801" s="77" t="s">
        <v>9178</v>
      </c>
      <c r="V1801" s="74" t="s">
        <v>97</v>
      </c>
      <c r="W1801" s="100"/>
      <c r="X1801" s="99"/>
      <c r="Y1801" s="99"/>
      <c r="Z1801" s="100"/>
      <c r="AA1801" s="99" t="s">
        <v>9179</v>
      </c>
      <c r="AB1801" s="99"/>
      <c r="AC1801" s="100" t="s">
        <v>9180</v>
      </c>
      <c r="AD1801" s="100" t="s">
        <v>9181</v>
      </c>
      <c r="AE1801" s="83"/>
      <c r="AF1801" s="54"/>
      <c r="AG1801" s="78" t="s">
        <v>10997</v>
      </c>
      <c r="AH1801" s="77" t="s">
        <v>20</v>
      </c>
      <c r="AI1801" s="77" t="s">
        <v>305</v>
      </c>
      <c r="AJ1801" s="77" t="s">
        <v>9157</v>
      </c>
      <c r="AK1801" s="77" t="s">
        <v>9158</v>
      </c>
      <c r="AL1801" s="77" t="s">
        <v>815</v>
      </c>
      <c r="AM1801" s="77" t="s">
        <v>1750</v>
      </c>
      <c r="AN1801" s="77" t="s">
        <v>1751</v>
      </c>
      <c r="AO1801" s="77" t="s">
        <v>1752</v>
      </c>
      <c r="AP1801" s="77" t="s">
        <v>1753</v>
      </c>
      <c r="AQ1801" s="77"/>
      <c r="AR1801" s="79">
        <f>COUNTIF('Jalon + top _horaire passage'!A:A,A1801)+IF(W1801&lt;&gt;"",COUNTIF('Jalon + top _horaire passage'!A:A,W1801),0)+IF(X1801&lt;&gt;"",COUNTIF('Jalon + top _horaire passage'!A:A,X1801),0)+IF(Y1801&lt;&gt;"",COUNTIF('Jalon + top _horaire passage'!A:A,Y1801),0)+IF(AA1801&lt;&gt;"",COUNTIF('Jalon + top _horaire passage'!A:A,AA1801),0)+IF(AB1801&lt;&gt;"",COUNTIF('Jalon + top _horaire passage'!A:A,AB1801),0)+IF(AD1801&lt;&gt;"",COUNTIF('Jalon + top _horaire passage'!A:A,AD1801),0)</f>
        <v>0</v>
      </c>
    </row>
    <row r="1802" spans="1:44" x14ac:dyDescent="0.3">
      <c r="A1802" s="77" t="s">
        <v>9182</v>
      </c>
      <c r="B1802" s="159" t="s">
        <v>9183</v>
      </c>
      <c r="C1802" s="78" t="s">
        <v>59</v>
      </c>
      <c r="D1802" s="77" t="s">
        <v>42</v>
      </c>
      <c r="E1802" s="77" t="s">
        <v>9182</v>
      </c>
      <c r="F1802" s="77" t="s">
        <v>9150</v>
      </c>
      <c r="G1802" s="77" t="s">
        <v>9151</v>
      </c>
      <c r="H1802" s="77" t="s">
        <v>44</v>
      </c>
      <c r="I1802" s="77" t="s">
        <v>17</v>
      </c>
      <c r="J1802" s="77" t="s">
        <v>19</v>
      </c>
      <c r="K1802" s="78" t="s">
        <v>34</v>
      </c>
      <c r="L1802" s="77" t="s">
        <v>98</v>
      </c>
      <c r="M1802" s="74" t="s">
        <v>12473</v>
      </c>
      <c r="N1802" s="74" t="s">
        <v>13</v>
      </c>
      <c r="O1802" s="159"/>
      <c r="P1802" s="77"/>
      <c r="Q1802" s="77" t="s">
        <v>30</v>
      </c>
      <c r="R1802" s="77" t="s">
        <v>9182</v>
      </c>
      <c r="S1802" s="77"/>
      <c r="T1802" s="77"/>
      <c r="U1802" s="77" t="s">
        <v>9184</v>
      </c>
      <c r="V1802" s="74" t="s">
        <v>97</v>
      </c>
      <c r="W1802" s="100"/>
      <c r="X1802" s="99"/>
      <c r="Y1802" s="99"/>
      <c r="Z1802" s="100"/>
      <c r="AA1802" s="99" t="s">
        <v>9185</v>
      </c>
      <c r="AB1802" s="99"/>
      <c r="AC1802" s="100" t="s">
        <v>9186</v>
      </c>
      <c r="AD1802" s="100" t="s">
        <v>9187</v>
      </c>
      <c r="AE1802" s="83"/>
      <c r="AF1802" s="54"/>
      <c r="AG1802" s="78" t="s">
        <v>10997</v>
      </c>
      <c r="AH1802" s="77" t="s">
        <v>20</v>
      </c>
      <c r="AI1802" s="77" t="s">
        <v>305</v>
      </c>
      <c r="AJ1802" s="77" t="s">
        <v>9157</v>
      </c>
      <c r="AK1802" s="77" t="s">
        <v>9158</v>
      </c>
      <c r="AL1802" s="77" t="s">
        <v>815</v>
      </c>
      <c r="AM1802" s="77" t="s">
        <v>1750</v>
      </c>
      <c r="AN1802" s="77" t="s">
        <v>1751</v>
      </c>
      <c r="AO1802" s="77" t="s">
        <v>1752</v>
      </c>
      <c r="AP1802" s="77" t="s">
        <v>1753</v>
      </c>
      <c r="AQ1802" s="77"/>
      <c r="AR1802" s="79">
        <f>COUNTIF('Jalon + top _horaire passage'!A:A,A1802)+IF(W1802&lt;&gt;"",COUNTIF('Jalon + top _horaire passage'!A:A,W1802),0)+IF(X1802&lt;&gt;"",COUNTIF('Jalon + top _horaire passage'!A:A,X1802),0)+IF(Y1802&lt;&gt;"",COUNTIF('Jalon + top _horaire passage'!A:A,Y1802),0)+IF(AA1802&lt;&gt;"",COUNTIF('Jalon + top _horaire passage'!A:A,AA1802),0)+IF(AB1802&lt;&gt;"",COUNTIF('Jalon + top _horaire passage'!A:A,AB1802),0)+IF(AD1802&lt;&gt;"",COUNTIF('Jalon + top _horaire passage'!A:A,AD1802),0)</f>
        <v>0</v>
      </c>
    </row>
    <row r="1803" spans="1:44" x14ac:dyDescent="0.3">
      <c r="A1803" s="77" t="s">
        <v>9188</v>
      </c>
      <c r="B1803" s="159" t="s">
        <v>9189</v>
      </c>
      <c r="C1803" s="78" t="s">
        <v>59</v>
      </c>
      <c r="D1803" s="77" t="s">
        <v>42</v>
      </c>
      <c r="E1803" s="77" t="s">
        <v>9188</v>
      </c>
      <c r="F1803" s="77" t="s">
        <v>9150</v>
      </c>
      <c r="G1803" s="77" t="s">
        <v>9151</v>
      </c>
      <c r="H1803" s="77" t="s">
        <v>44</v>
      </c>
      <c r="I1803" s="77" t="s">
        <v>17</v>
      </c>
      <c r="J1803" s="77" t="s">
        <v>19</v>
      </c>
      <c r="K1803" s="78" t="s">
        <v>34</v>
      </c>
      <c r="L1803" s="77" t="s">
        <v>98</v>
      </c>
      <c r="M1803" s="74" t="s">
        <v>12473</v>
      </c>
      <c r="N1803" s="74" t="s">
        <v>13</v>
      </c>
      <c r="O1803" s="159"/>
      <c r="P1803" s="77"/>
      <c r="Q1803" s="77" t="s">
        <v>30</v>
      </c>
      <c r="R1803" s="77" t="s">
        <v>9188</v>
      </c>
      <c r="S1803" s="77"/>
      <c r="T1803" s="77"/>
      <c r="U1803" s="77" t="s">
        <v>9190</v>
      </c>
      <c r="V1803" s="74" t="s">
        <v>97</v>
      </c>
      <c r="W1803" s="100"/>
      <c r="X1803" s="99"/>
      <c r="Y1803" s="99"/>
      <c r="Z1803" s="100"/>
      <c r="AA1803" s="99" t="s">
        <v>9191</v>
      </c>
      <c r="AB1803" s="99"/>
      <c r="AC1803" s="100" t="s">
        <v>9192</v>
      </c>
      <c r="AD1803" s="100" t="s">
        <v>9193</v>
      </c>
      <c r="AE1803" s="83"/>
      <c r="AF1803" s="54"/>
      <c r="AG1803" s="78" t="s">
        <v>10997</v>
      </c>
      <c r="AH1803" s="77" t="s">
        <v>20</v>
      </c>
      <c r="AI1803" s="77" t="s">
        <v>305</v>
      </c>
      <c r="AJ1803" s="77" t="s">
        <v>9157</v>
      </c>
      <c r="AK1803" s="77" t="s">
        <v>9158</v>
      </c>
      <c r="AL1803" s="77" t="s">
        <v>815</v>
      </c>
      <c r="AM1803" s="77" t="s">
        <v>1750</v>
      </c>
      <c r="AN1803" s="77" t="s">
        <v>1751</v>
      </c>
      <c r="AO1803" s="77" t="s">
        <v>1752</v>
      </c>
      <c r="AP1803" s="77" t="s">
        <v>1753</v>
      </c>
      <c r="AQ1803" s="77"/>
      <c r="AR1803" s="79">
        <f>COUNTIF('Jalon + top _horaire passage'!A:A,A1803)+IF(W1803&lt;&gt;"",COUNTIF('Jalon + top _horaire passage'!A:A,W1803),0)+IF(X1803&lt;&gt;"",COUNTIF('Jalon + top _horaire passage'!A:A,X1803),0)+IF(Y1803&lt;&gt;"",COUNTIF('Jalon + top _horaire passage'!A:A,Y1803),0)+IF(AA1803&lt;&gt;"",COUNTIF('Jalon + top _horaire passage'!A:A,AA1803),0)+IF(AB1803&lt;&gt;"",COUNTIF('Jalon + top _horaire passage'!A:A,AB1803),0)+IF(AD1803&lt;&gt;"",COUNTIF('Jalon + top _horaire passage'!A:A,AD1803),0)</f>
        <v>0</v>
      </c>
    </row>
    <row r="1804" spans="1:44" x14ac:dyDescent="0.3">
      <c r="A1804" s="77" t="s">
        <v>9194</v>
      </c>
      <c r="B1804" s="159" t="s">
        <v>9195</v>
      </c>
      <c r="C1804" s="78" t="s">
        <v>59</v>
      </c>
      <c r="D1804" s="77" t="s">
        <v>42</v>
      </c>
      <c r="E1804" s="77" t="s">
        <v>9194</v>
      </c>
      <c r="F1804" s="77" t="s">
        <v>9150</v>
      </c>
      <c r="G1804" s="77" t="s">
        <v>9151</v>
      </c>
      <c r="H1804" s="77" t="s">
        <v>44</v>
      </c>
      <c r="I1804" s="77" t="s">
        <v>17</v>
      </c>
      <c r="J1804" s="77" t="s">
        <v>19</v>
      </c>
      <c r="K1804" s="78" t="s">
        <v>34</v>
      </c>
      <c r="L1804" s="77" t="s">
        <v>98</v>
      </c>
      <c r="M1804" s="74" t="s">
        <v>12473</v>
      </c>
      <c r="N1804" s="74" t="s">
        <v>13</v>
      </c>
      <c r="O1804" s="159"/>
      <c r="P1804" s="77"/>
      <c r="Q1804" s="77" t="s">
        <v>30</v>
      </c>
      <c r="R1804" s="77" t="s">
        <v>9194</v>
      </c>
      <c r="S1804" s="77"/>
      <c r="T1804" s="77"/>
      <c r="U1804" s="77" t="s">
        <v>9196</v>
      </c>
      <c r="V1804" s="74" t="s">
        <v>97</v>
      </c>
      <c r="W1804" s="100"/>
      <c r="X1804" s="99"/>
      <c r="Y1804" s="99"/>
      <c r="Z1804" s="100"/>
      <c r="AA1804" s="99" t="s">
        <v>9197</v>
      </c>
      <c r="AB1804" s="99"/>
      <c r="AC1804" s="100" t="s">
        <v>9198</v>
      </c>
      <c r="AD1804" s="100" t="s">
        <v>9199</v>
      </c>
      <c r="AE1804" s="83"/>
      <c r="AF1804" s="54"/>
      <c r="AG1804" s="78" t="s">
        <v>10997</v>
      </c>
      <c r="AH1804" s="77" t="s">
        <v>20</v>
      </c>
      <c r="AI1804" s="77" t="s">
        <v>305</v>
      </c>
      <c r="AJ1804" s="77" t="s">
        <v>9157</v>
      </c>
      <c r="AK1804" s="77" t="s">
        <v>9158</v>
      </c>
      <c r="AL1804" s="77" t="s">
        <v>815</v>
      </c>
      <c r="AM1804" s="77" t="s">
        <v>1750</v>
      </c>
      <c r="AN1804" s="77" t="s">
        <v>1751</v>
      </c>
      <c r="AO1804" s="77" t="s">
        <v>1752</v>
      </c>
      <c r="AP1804" s="77" t="s">
        <v>1753</v>
      </c>
      <c r="AQ1804" s="77"/>
      <c r="AR1804" s="79">
        <f>COUNTIF('Jalon + top _horaire passage'!A:A,A1804)+IF(W1804&lt;&gt;"",COUNTIF('Jalon + top _horaire passage'!A:A,W1804),0)+IF(X1804&lt;&gt;"",COUNTIF('Jalon + top _horaire passage'!A:A,X1804),0)+IF(Y1804&lt;&gt;"",COUNTIF('Jalon + top _horaire passage'!A:A,Y1804),0)+IF(AA1804&lt;&gt;"",COUNTIF('Jalon + top _horaire passage'!A:A,AA1804),0)+IF(AB1804&lt;&gt;"",COUNTIF('Jalon + top _horaire passage'!A:A,AB1804),0)+IF(AD1804&lt;&gt;"",COUNTIF('Jalon + top _horaire passage'!A:A,AD1804),0)</f>
        <v>0</v>
      </c>
    </row>
    <row r="1805" spans="1:44" x14ac:dyDescent="0.3">
      <c r="A1805" s="77" t="s">
        <v>9200</v>
      </c>
      <c r="B1805" s="159" t="s">
        <v>9201</v>
      </c>
      <c r="C1805" s="78" t="s">
        <v>59</v>
      </c>
      <c r="D1805" s="77" t="s">
        <v>42</v>
      </c>
      <c r="E1805" s="77" t="s">
        <v>9200</v>
      </c>
      <c r="F1805" s="77" t="s">
        <v>9150</v>
      </c>
      <c r="G1805" s="77" t="s">
        <v>9151</v>
      </c>
      <c r="H1805" s="77" t="s">
        <v>44</v>
      </c>
      <c r="I1805" s="77" t="s">
        <v>17</v>
      </c>
      <c r="J1805" s="77" t="s">
        <v>19</v>
      </c>
      <c r="K1805" s="78" t="s">
        <v>34</v>
      </c>
      <c r="L1805" s="77" t="s">
        <v>98</v>
      </c>
      <c r="M1805" s="74" t="s">
        <v>12473</v>
      </c>
      <c r="N1805" s="74" t="s">
        <v>13</v>
      </c>
      <c r="O1805" s="159"/>
      <c r="P1805" s="77"/>
      <c r="Q1805" s="77" t="s">
        <v>30</v>
      </c>
      <c r="R1805" s="77" t="s">
        <v>9200</v>
      </c>
      <c r="S1805" s="77"/>
      <c r="T1805" s="77"/>
      <c r="U1805" s="77" t="s">
        <v>9202</v>
      </c>
      <c r="V1805" s="74" t="s">
        <v>97</v>
      </c>
      <c r="W1805" s="100"/>
      <c r="X1805" s="99"/>
      <c r="Y1805" s="99"/>
      <c r="Z1805" s="100"/>
      <c r="AA1805" s="99" t="s">
        <v>9203</v>
      </c>
      <c r="AB1805" s="99"/>
      <c r="AC1805" s="100" t="s">
        <v>9204</v>
      </c>
      <c r="AD1805" s="100" t="s">
        <v>9205</v>
      </c>
      <c r="AE1805" s="83"/>
      <c r="AF1805" s="54"/>
      <c r="AG1805" s="78" t="s">
        <v>10997</v>
      </c>
      <c r="AH1805" s="77" t="s">
        <v>20</v>
      </c>
      <c r="AI1805" s="77" t="s">
        <v>305</v>
      </c>
      <c r="AJ1805" s="77" t="s">
        <v>9157</v>
      </c>
      <c r="AK1805" s="77" t="s">
        <v>9158</v>
      </c>
      <c r="AL1805" s="77" t="s">
        <v>815</v>
      </c>
      <c r="AM1805" s="77" t="s">
        <v>1750</v>
      </c>
      <c r="AN1805" s="77" t="s">
        <v>1751</v>
      </c>
      <c r="AO1805" s="77" t="s">
        <v>1752</v>
      </c>
      <c r="AP1805" s="77" t="s">
        <v>1753</v>
      </c>
      <c r="AQ1805" s="77"/>
      <c r="AR1805" s="79">
        <f>COUNTIF('Jalon + top _horaire passage'!A:A,A1805)+IF(W1805&lt;&gt;"",COUNTIF('Jalon + top _horaire passage'!A:A,W1805),0)+IF(X1805&lt;&gt;"",COUNTIF('Jalon + top _horaire passage'!A:A,X1805),0)+IF(Y1805&lt;&gt;"",COUNTIF('Jalon + top _horaire passage'!A:A,Y1805),0)+IF(AA1805&lt;&gt;"",COUNTIF('Jalon + top _horaire passage'!A:A,AA1805),0)+IF(AB1805&lt;&gt;"",COUNTIF('Jalon + top _horaire passage'!A:A,AB1805),0)+IF(AD1805&lt;&gt;"",COUNTIF('Jalon + top _horaire passage'!A:A,AD1805),0)</f>
        <v>0</v>
      </c>
    </row>
    <row r="1806" spans="1:44" x14ac:dyDescent="0.3">
      <c r="A1806" s="77" t="s">
        <v>9206</v>
      </c>
      <c r="B1806" s="159" t="s">
        <v>9207</v>
      </c>
      <c r="C1806" s="78" t="s">
        <v>59</v>
      </c>
      <c r="D1806" s="77" t="s">
        <v>42</v>
      </c>
      <c r="E1806" s="77" t="s">
        <v>9206</v>
      </c>
      <c r="F1806" s="77" t="s">
        <v>9150</v>
      </c>
      <c r="G1806" s="77" t="s">
        <v>9151</v>
      </c>
      <c r="H1806" s="77" t="s">
        <v>44</v>
      </c>
      <c r="I1806" s="77" t="s">
        <v>17</v>
      </c>
      <c r="J1806" s="77" t="s">
        <v>19</v>
      </c>
      <c r="K1806" s="78" t="s">
        <v>34</v>
      </c>
      <c r="L1806" s="77" t="s">
        <v>98</v>
      </c>
      <c r="M1806" s="74" t="s">
        <v>12473</v>
      </c>
      <c r="N1806" s="74" t="s">
        <v>13</v>
      </c>
      <c r="O1806" s="159"/>
      <c r="P1806" s="77"/>
      <c r="Q1806" s="77" t="s">
        <v>30</v>
      </c>
      <c r="R1806" s="77" t="s">
        <v>9206</v>
      </c>
      <c r="S1806" s="77"/>
      <c r="T1806" s="77"/>
      <c r="U1806" s="77" t="s">
        <v>11813</v>
      </c>
      <c r="V1806" s="74" t="s">
        <v>97</v>
      </c>
      <c r="W1806" s="100"/>
      <c r="X1806" s="99"/>
      <c r="Y1806" s="99"/>
      <c r="Z1806" s="100"/>
      <c r="AA1806" s="99" t="s">
        <v>9208</v>
      </c>
      <c r="AB1806" s="99"/>
      <c r="AC1806" s="100" t="s">
        <v>9209</v>
      </c>
      <c r="AD1806" s="100" t="s">
        <v>9210</v>
      </c>
      <c r="AE1806" s="83"/>
      <c r="AF1806" s="54"/>
      <c r="AG1806" s="78" t="s">
        <v>10997</v>
      </c>
      <c r="AH1806" s="77" t="s">
        <v>20</v>
      </c>
      <c r="AI1806" s="77" t="s">
        <v>305</v>
      </c>
      <c r="AJ1806" s="77" t="s">
        <v>9157</v>
      </c>
      <c r="AK1806" s="77" t="s">
        <v>9158</v>
      </c>
      <c r="AL1806" s="77" t="s">
        <v>815</v>
      </c>
      <c r="AM1806" s="77" t="s">
        <v>1750</v>
      </c>
      <c r="AN1806" s="77" t="s">
        <v>1751</v>
      </c>
      <c r="AO1806" s="77" t="s">
        <v>1752</v>
      </c>
      <c r="AP1806" s="77" t="s">
        <v>1753</v>
      </c>
      <c r="AQ1806" s="77"/>
      <c r="AR1806" s="79">
        <f>COUNTIF('Jalon + top _horaire passage'!A:A,A1806)+IF(W1806&lt;&gt;"",COUNTIF('Jalon + top _horaire passage'!A:A,W1806),0)+IF(X1806&lt;&gt;"",COUNTIF('Jalon + top _horaire passage'!A:A,X1806),0)+IF(Y1806&lt;&gt;"",COUNTIF('Jalon + top _horaire passage'!A:A,Y1806),0)+IF(AA1806&lt;&gt;"",COUNTIF('Jalon + top _horaire passage'!A:A,AA1806),0)+IF(AB1806&lt;&gt;"",COUNTIF('Jalon + top _horaire passage'!A:A,AB1806),0)+IF(AD1806&lt;&gt;"",COUNTIF('Jalon + top _horaire passage'!A:A,AD1806),0)</f>
        <v>0</v>
      </c>
    </row>
    <row r="1807" spans="1:44" x14ac:dyDescent="0.3">
      <c r="A1807" s="77" t="s">
        <v>9211</v>
      </c>
      <c r="B1807" s="159" t="s">
        <v>9212</v>
      </c>
      <c r="C1807" s="78" t="s">
        <v>59</v>
      </c>
      <c r="D1807" s="77" t="s">
        <v>42</v>
      </c>
      <c r="E1807" s="77" t="s">
        <v>9211</v>
      </c>
      <c r="F1807" s="77" t="s">
        <v>9150</v>
      </c>
      <c r="G1807" s="77" t="s">
        <v>9151</v>
      </c>
      <c r="H1807" s="77" t="s">
        <v>44</v>
      </c>
      <c r="I1807" s="77" t="s">
        <v>17</v>
      </c>
      <c r="J1807" s="77" t="s">
        <v>19</v>
      </c>
      <c r="K1807" s="78" t="s">
        <v>34</v>
      </c>
      <c r="L1807" s="77" t="s">
        <v>98</v>
      </c>
      <c r="M1807" s="74" t="s">
        <v>12473</v>
      </c>
      <c r="N1807" s="74" t="s">
        <v>13</v>
      </c>
      <c r="O1807" s="159"/>
      <c r="P1807" s="77"/>
      <c r="Q1807" s="77" t="s">
        <v>30</v>
      </c>
      <c r="R1807" s="77" t="s">
        <v>9211</v>
      </c>
      <c r="S1807" s="77"/>
      <c r="T1807" s="77"/>
      <c r="U1807" s="77" t="s">
        <v>9213</v>
      </c>
      <c r="V1807" s="74" t="s">
        <v>97</v>
      </c>
      <c r="W1807" s="100"/>
      <c r="X1807" s="99"/>
      <c r="Y1807" s="99"/>
      <c r="Z1807" s="100"/>
      <c r="AA1807" s="99" t="s">
        <v>9214</v>
      </c>
      <c r="AB1807" s="99"/>
      <c r="AC1807" s="100" t="s">
        <v>9215</v>
      </c>
      <c r="AD1807" s="100" t="s">
        <v>9216</v>
      </c>
      <c r="AE1807" s="83"/>
      <c r="AF1807" s="54"/>
      <c r="AG1807" s="78" t="s">
        <v>10997</v>
      </c>
      <c r="AH1807" s="77" t="s">
        <v>20</v>
      </c>
      <c r="AI1807" s="77" t="s">
        <v>305</v>
      </c>
      <c r="AJ1807" s="77" t="s">
        <v>9157</v>
      </c>
      <c r="AK1807" s="77" t="s">
        <v>9158</v>
      </c>
      <c r="AL1807" s="77" t="s">
        <v>815</v>
      </c>
      <c r="AM1807" s="77" t="s">
        <v>1750</v>
      </c>
      <c r="AN1807" s="77" t="s">
        <v>1751</v>
      </c>
      <c r="AO1807" s="77" t="s">
        <v>1752</v>
      </c>
      <c r="AP1807" s="77" t="s">
        <v>1753</v>
      </c>
      <c r="AQ1807" s="77"/>
      <c r="AR1807" s="79">
        <f>COUNTIF('Jalon + top _horaire passage'!A:A,A1807)+IF(W1807&lt;&gt;"",COUNTIF('Jalon + top _horaire passage'!A:A,W1807),0)+IF(X1807&lt;&gt;"",COUNTIF('Jalon + top _horaire passage'!A:A,X1807),0)+IF(Y1807&lt;&gt;"",COUNTIF('Jalon + top _horaire passage'!A:A,Y1807),0)+IF(AA1807&lt;&gt;"",COUNTIF('Jalon + top _horaire passage'!A:A,AA1807),0)+IF(AB1807&lt;&gt;"",COUNTIF('Jalon + top _horaire passage'!A:A,AB1807),0)+IF(AD1807&lt;&gt;"",COUNTIF('Jalon + top _horaire passage'!A:A,AD1807),0)</f>
        <v>0</v>
      </c>
    </row>
    <row r="1808" spans="1:44" x14ac:dyDescent="0.3">
      <c r="A1808" s="77" t="s">
        <v>9217</v>
      </c>
      <c r="B1808" s="159" t="s">
        <v>9218</v>
      </c>
      <c r="C1808" s="78" t="s">
        <v>59</v>
      </c>
      <c r="D1808" s="77" t="s">
        <v>42</v>
      </c>
      <c r="E1808" s="77" t="s">
        <v>9217</v>
      </c>
      <c r="F1808" s="77" t="s">
        <v>9150</v>
      </c>
      <c r="G1808" s="77" t="s">
        <v>9151</v>
      </c>
      <c r="H1808" s="77" t="s">
        <v>44</v>
      </c>
      <c r="I1808" s="77" t="s">
        <v>17</v>
      </c>
      <c r="J1808" s="77" t="s">
        <v>19</v>
      </c>
      <c r="K1808" s="78" t="s">
        <v>34</v>
      </c>
      <c r="L1808" s="77" t="s">
        <v>98</v>
      </c>
      <c r="M1808" s="74" t="s">
        <v>12473</v>
      </c>
      <c r="N1808" s="74" t="s">
        <v>13</v>
      </c>
      <c r="O1808" s="159"/>
      <c r="P1808" s="77"/>
      <c r="Q1808" s="77" t="s">
        <v>30</v>
      </c>
      <c r="R1808" s="77" t="s">
        <v>9217</v>
      </c>
      <c r="S1808" s="77"/>
      <c r="T1808" s="77"/>
      <c r="U1808" s="77" t="s">
        <v>9219</v>
      </c>
      <c r="V1808" s="74" t="s">
        <v>97</v>
      </c>
      <c r="W1808" s="100"/>
      <c r="X1808" s="99"/>
      <c r="Y1808" s="99"/>
      <c r="Z1808" s="100"/>
      <c r="AA1808" s="99" t="s">
        <v>9220</v>
      </c>
      <c r="AB1808" s="99"/>
      <c r="AC1808" s="100" t="s">
        <v>9221</v>
      </c>
      <c r="AD1808" s="100" t="s">
        <v>9222</v>
      </c>
      <c r="AE1808" s="83"/>
      <c r="AF1808" s="54"/>
      <c r="AG1808" s="78" t="s">
        <v>10997</v>
      </c>
      <c r="AH1808" s="77" t="s">
        <v>20</v>
      </c>
      <c r="AI1808" s="77" t="s">
        <v>305</v>
      </c>
      <c r="AJ1808" s="77" t="s">
        <v>9157</v>
      </c>
      <c r="AK1808" s="77" t="s">
        <v>9158</v>
      </c>
      <c r="AL1808" s="77" t="s">
        <v>815</v>
      </c>
      <c r="AM1808" s="77" t="s">
        <v>1750</v>
      </c>
      <c r="AN1808" s="77" t="s">
        <v>1751</v>
      </c>
      <c r="AO1808" s="77" t="s">
        <v>1752</v>
      </c>
      <c r="AP1808" s="77" t="s">
        <v>1753</v>
      </c>
      <c r="AQ1808" s="77"/>
      <c r="AR1808" s="79">
        <f>COUNTIF('Jalon + top _horaire passage'!A:A,A1808)+IF(W1808&lt;&gt;"",COUNTIF('Jalon + top _horaire passage'!A:A,W1808),0)+IF(X1808&lt;&gt;"",COUNTIF('Jalon + top _horaire passage'!A:A,X1808),0)+IF(Y1808&lt;&gt;"",COUNTIF('Jalon + top _horaire passage'!A:A,Y1808),0)+IF(AA1808&lt;&gt;"",COUNTIF('Jalon + top _horaire passage'!A:A,AA1808),0)+IF(AB1808&lt;&gt;"",COUNTIF('Jalon + top _horaire passage'!A:A,AB1808),0)+IF(AD1808&lt;&gt;"",COUNTIF('Jalon + top _horaire passage'!A:A,AD1808),0)</f>
        <v>0</v>
      </c>
    </row>
    <row r="1809" spans="1:44" x14ac:dyDescent="0.3">
      <c r="A1809" s="77" t="s">
        <v>9223</v>
      </c>
      <c r="B1809" s="159" t="s">
        <v>9201</v>
      </c>
      <c r="C1809" s="78" t="s">
        <v>59</v>
      </c>
      <c r="D1809" s="77" t="s">
        <v>42</v>
      </c>
      <c r="E1809" s="77" t="s">
        <v>9223</v>
      </c>
      <c r="F1809" s="77" t="s">
        <v>9150</v>
      </c>
      <c r="G1809" s="77" t="s">
        <v>9151</v>
      </c>
      <c r="H1809" s="77" t="s">
        <v>44</v>
      </c>
      <c r="I1809" s="77" t="s">
        <v>17</v>
      </c>
      <c r="J1809" s="77" t="s">
        <v>19</v>
      </c>
      <c r="K1809" s="78" t="s">
        <v>34</v>
      </c>
      <c r="L1809" s="77" t="s">
        <v>98</v>
      </c>
      <c r="M1809" s="74" t="s">
        <v>12473</v>
      </c>
      <c r="N1809" s="74" t="s">
        <v>13</v>
      </c>
      <c r="O1809" s="159"/>
      <c r="P1809" s="77"/>
      <c r="Q1809" s="77" t="s">
        <v>30</v>
      </c>
      <c r="R1809" s="77" t="s">
        <v>9223</v>
      </c>
      <c r="S1809" s="77"/>
      <c r="T1809" s="77"/>
      <c r="U1809" s="77" t="s">
        <v>9224</v>
      </c>
      <c r="V1809" s="74" t="s">
        <v>97</v>
      </c>
      <c r="W1809" s="100"/>
      <c r="X1809" s="99"/>
      <c r="Y1809" s="99"/>
      <c r="Z1809" s="100"/>
      <c r="AA1809" s="99" t="s">
        <v>9225</v>
      </c>
      <c r="AB1809" s="99"/>
      <c r="AC1809" s="100" t="s">
        <v>9226</v>
      </c>
      <c r="AD1809" s="100" t="s">
        <v>9227</v>
      </c>
      <c r="AE1809" s="83"/>
      <c r="AF1809" s="54"/>
      <c r="AG1809" s="78" t="s">
        <v>10997</v>
      </c>
      <c r="AH1809" s="77" t="s">
        <v>20</v>
      </c>
      <c r="AI1809" s="77" t="s">
        <v>305</v>
      </c>
      <c r="AJ1809" s="77" t="s">
        <v>9157</v>
      </c>
      <c r="AK1809" s="77" t="s">
        <v>9158</v>
      </c>
      <c r="AL1809" s="77" t="s">
        <v>815</v>
      </c>
      <c r="AM1809" s="77" t="s">
        <v>1750</v>
      </c>
      <c r="AN1809" s="77" t="s">
        <v>1751</v>
      </c>
      <c r="AO1809" s="77" t="s">
        <v>1752</v>
      </c>
      <c r="AP1809" s="77" t="s">
        <v>1753</v>
      </c>
      <c r="AQ1809" s="77"/>
      <c r="AR1809" s="79">
        <f>COUNTIF('Jalon + top _horaire passage'!A:A,A1809)+IF(W1809&lt;&gt;"",COUNTIF('Jalon + top _horaire passage'!A:A,W1809),0)+IF(X1809&lt;&gt;"",COUNTIF('Jalon + top _horaire passage'!A:A,X1809),0)+IF(Y1809&lt;&gt;"",COUNTIF('Jalon + top _horaire passage'!A:A,Y1809),0)+IF(AA1809&lt;&gt;"",COUNTIF('Jalon + top _horaire passage'!A:A,AA1809),0)+IF(AB1809&lt;&gt;"",COUNTIF('Jalon + top _horaire passage'!A:A,AB1809),0)+IF(AD1809&lt;&gt;"",COUNTIF('Jalon + top _horaire passage'!A:A,AD1809),0)</f>
        <v>0</v>
      </c>
    </row>
    <row r="1810" spans="1:44" x14ac:dyDescent="0.3">
      <c r="A1810" s="77" t="s">
        <v>9228</v>
      </c>
      <c r="B1810" s="159" t="s">
        <v>9229</v>
      </c>
      <c r="C1810" s="78" t="s">
        <v>59</v>
      </c>
      <c r="D1810" s="77" t="s">
        <v>42</v>
      </c>
      <c r="E1810" s="77" t="s">
        <v>9228</v>
      </c>
      <c r="F1810" s="77" t="s">
        <v>9150</v>
      </c>
      <c r="G1810" s="77" t="s">
        <v>9151</v>
      </c>
      <c r="H1810" s="77" t="s">
        <v>44</v>
      </c>
      <c r="I1810" s="77" t="s">
        <v>17</v>
      </c>
      <c r="J1810" s="77" t="s">
        <v>19</v>
      </c>
      <c r="K1810" s="78" t="s">
        <v>34</v>
      </c>
      <c r="L1810" s="77" t="s">
        <v>98</v>
      </c>
      <c r="M1810" s="74" t="s">
        <v>12473</v>
      </c>
      <c r="N1810" s="74" t="s">
        <v>13</v>
      </c>
      <c r="O1810" s="159"/>
      <c r="P1810" s="77"/>
      <c r="Q1810" s="77" t="s">
        <v>30</v>
      </c>
      <c r="R1810" s="77" t="s">
        <v>9228</v>
      </c>
      <c r="S1810" s="77"/>
      <c r="T1810" s="77"/>
      <c r="U1810" s="77" t="s">
        <v>9230</v>
      </c>
      <c r="V1810" s="74" t="s">
        <v>97</v>
      </c>
      <c r="W1810" s="100"/>
      <c r="X1810" s="99"/>
      <c r="Y1810" s="99"/>
      <c r="Z1810" s="100"/>
      <c r="AA1810" s="99" t="s">
        <v>9231</v>
      </c>
      <c r="AB1810" s="99"/>
      <c r="AC1810" s="100" t="s">
        <v>9232</v>
      </c>
      <c r="AD1810" s="100" t="s">
        <v>9233</v>
      </c>
      <c r="AE1810" s="83"/>
      <c r="AF1810" s="54"/>
      <c r="AG1810" s="78" t="s">
        <v>10997</v>
      </c>
      <c r="AH1810" s="77" t="s">
        <v>20</v>
      </c>
      <c r="AI1810" s="77" t="s">
        <v>305</v>
      </c>
      <c r="AJ1810" s="77" t="s">
        <v>9157</v>
      </c>
      <c r="AK1810" s="77" t="s">
        <v>9158</v>
      </c>
      <c r="AL1810" s="77" t="s">
        <v>815</v>
      </c>
      <c r="AM1810" s="77" t="s">
        <v>1750</v>
      </c>
      <c r="AN1810" s="77" t="s">
        <v>1751</v>
      </c>
      <c r="AO1810" s="77" t="s">
        <v>1752</v>
      </c>
      <c r="AP1810" s="77" t="s">
        <v>1753</v>
      </c>
      <c r="AQ1810" s="77"/>
      <c r="AR1810" s="79">
        <f>COUNTIF('Jalon + top _horaire passage'!A:A,A1810)+IF(W1810&lt;&gt;"",COUNTIF('Jalon + top _horaire passage'!A:A,W1810),0)+IF(X1810&lt;&gt;"",COUNTIF('Jalon + top _horaire passage'!A:A,X1810),0)+IF(Y1810&lt;&gt;"",COUNTIF('Jalon + top _horaire passage'!A:A,Y1810),0)+IF(AA1810&lt;&gt;"",COUNTIF('Jalon + top _horaire passage'!A:A,AA1810),0)+IF(AB1810&lt;&gt;"",COUNTIF('Jalon + top _horaire passage'!A:A,AB1810),0)+IF(AD1810&lt;&gt;"",COUNTIF('Jalon + top _horaire passage'!A:A,AD1810),0)</f>
        <v>0</v>
      </c>
    </row>
    <row r="1811" spans="1:44" x14ac:dyDescent="0.3">
      <c r="A1811" s="77" t="s">
        <v>9234</v>
      </c>
      <c r="B1811" s="159" t="s">
        <v>9235</v>
      </c>
      <c r="C1811" s="78" t="s">
        <v>59</v>
      </c>
      <c r="D1811" s="77" t="s">
        <v>42</v>
      </c>
      <c r="E1811" s="77" t="s">
        <v>9234</v>
      </c>
      <c r="F1811" s="77" t="s">
        <v>9150</v>
      </c>
      <c r="G1811" s="77" t="s">
        <v>9151</v>
      </c>
      <c r="H1811" s="77" t="s">
        <v>44</v>
      </c>
      <c r="I1811" s="77" t="s">
        <v>17</v>
      </c>
      <c r="J1811" s="77" t="s">
        <v>19</v>
      </c>
      <c r="K1811" s="78" t="s">
        <v>34</v>
      </c>
      <c r="L1811" s="77" t="s">
        <v>98</v>
      </c>
      <c r="M1811" s="74" t="s">
        <v>12473</v>
      </c>
      <c r="N1811" s="74" t="s">
        <v>13</v>
      </c>
      <c r="O1811" s="159"/>
      <c r="P1811" s="77"/>
      <c r="Q1811" s="77" t="s">
        <v>30</v>
      </c>
      <c r="R1811" s="77" t="s">
        <v>9234</v>
      </c>
      <c r="S1811" s="77"/>
      <c r="T1811" s="77"/>
      <c r="U1811" s="77" t="s">
        <v>9236</v>
      </c>
      <c r="V1811" s="74" t="s">
        <v>97</v>
      </c>
      <c r="W1811" s="100"/>
      <c r="X1811" s="99"/>
      <c r="Y1811" s="99"/>
      <c r="Z1811" s="100"/>
      <c r="AA1811" s="99" t="s">
        <v>9237</v>
      </c>
      <c r="AB1811" s="99"/>
      <c r="AC1811" s="100" t="s">
        <v>9238</v>
      </c>
      <c r="AD1811" s="100" t="s">
        <v>9239</v>
      </c>
      <c r="AE1811" s="83"/>
      <c r="AF1811" s="54"/>
      <c r="AG1811" s="78" t="s">
        <v>10997</v>
      </c>
      <c r="AH1811" s="77" t="s">
        <v>20</v>
      </c>
      <c r="AI1811" s="77" t="s">
        <v>305</v>
      </c>
      <c r="AJ1811" s="77" t="s">
        <v>9157</v>
      </c>
      <c r="AK1811" s="77" t="s">
        <v>9158</v>
      </c>
      <c r="AL1811" s="77" t="s">
        <v>815</v>
      </c>
      <c r="AM1811" s="77" t="s">
        <v>1750</v>
      </c>
      <c r="AN1811" s="77" t="s">
        <v>1751</v>
      </c>
      <c r="AO1811" s="77" t="s">
        <v>1752</v>
      </c>
      <c r="AP1811" s="77" t="s">
        <v>1753</v>
      </c>
      <c r="AQ1811" s="77"/>
      <c r="AR1811" s="79">
        <f>COUNTIF('Jalon + top _horaire passage'!A:A,A1811)+IF(W1811&lt;&gt;"",COUNTIF('Jalon + top _horaire passage'!A:A,W1811),0)+IF(X1811&lt;&gt;"",COUNTIF('Jalon + top _horaire passage'!A:A,X1811),0)+IF(Y1811&lt;&gt;"",COUNTIF('Jalon + top _horaire passage'!A:A,Y1811),0)+IF(AA1811&lt;&gt;"",COUNTIF('Jalon + top _horaire passage'!A:A,AA1811),0)+IF(AB1811&lt;&gt;"",COUNTIF('Jalon + top _horaire passage'!A:A,AB1811),0)+IF(AD1811&lt;&gt;"",COUNTIF('Jalon + top _horaire passage'!A:A,AD1811),0)</f>
        <v>0</v>
      </c>
    </row>
    <row r="1812" spans="1:44" x14ac:dyDescent="0.3">
      <c r="A1812" s="77" t="s">
        <v>9240</v>
      </c>
      <c r="B1812" s="159" t="s">
        <v>535</v>
      </c>
      <c r="C1812" s="78" t="s">
        <v>101</v>
      </c>
      <c r="D1812" s="77" t="s">
        <v>42</v>
      </c>
      <c r="E1812" s="77" t="s">
        <v>9240</v>
      </c>
      <c r="F1812" s="77" t="s">
        <v>533</v>
      </c>
      <c r="G1812" s="77" t="s">
        <v>534</v>
      </c>
      <c r="H1812" s="77" t="s">
        <v>44</v>
      </c>
      <c r="I1812" s="77" t="s">
        <v>39</v>
      </c>
      <c r="J1812" s="77" t="s">
        <v>19</v>
      </c>
      <c r="K1812" s="78" t="s">
        <v>34</v>
      </c>
      <c r="L1812" s="77" t="s">
        <v>98</v>
      </c>
      <c r="M1812" s="74" t="s">
        <v>12473</v>
      </c>
      <c r="N1812" s="74" t="s">
        <v>13</v>
      </c>
      <c r="O1812" s="159"/>
      <c r="P1812" s="77"/>
      <c r="Q1812" s="77" t="s">
        <v>11044</v>
      </c>
      <c r="R1812" s="77" t="s">
        <v>9240</v>
      </c>
      <c r="S1812" s="77"/>
      <c r="T1812" s="77"/>
      <c r="U1812" s="77" t="s">
        <v>9240</v>
      </c>
      <c r="V1812" s="74" t="s">
        <v>97</v>
      </c>
      <c r="W1812" s="100"/>
      <c r="X1812" s="99"/>
      <c r="Y1812" s="99"/>
      <c r="Z1812" s="100"/>
      <c r="AA1812" s="99" t="s">
        <v>9242</v>
      </c>
      <c r="AB1812" s="99"/>
      <c r="AC1812" s="100" t="s">
        <v>9243</v>
      </c>
      <c r="AD1812" s="100" t="s">
        <v>9244</v>
      </c>
      <c r="AE1812" s="83"/>
      <c r="AF1812" s="54"/>
      <c r="AG1812" s="78" t="s">
        <v>10997</v>
      </c>
      <c r="AH1812" s="77" t="s">
        <v>20</v>
      </c>
      <c r="AI1812" s="77" t="s">
        <v>102</v>
      </c>
      <c r="AJ1812" s="77" t="s">
        <v>103</v>
      </c>
      <c r="AK1812" s="77" t="s">
        <v>539</v>
      </c>
      <c r="AL1812" s="77" t="s">
        <v>540</v>
      </c>
      <c r="AM1812" s="77" t="s">
        <v>25</v>
      </c>
      <c r="AN1812" s="77" t="s">
        <v>106</v>
      </c>
      <c r="AO1812" s="77" t="s">
        <v>107</v>
      </c>
      <c r="AP1812" s="77" t="s">
        <v>108</v>
      </c>
      <c r="AQ1812" s="77"/>
      <c r="AR1812" s="79">
        <f>COUNTIF('Jalon + top _horaire passage'!A:A,A1812)+IF(W1812&lt;&gt;"",COUNTIF('Jalon + top _horaire passage'!A:A,W1812),0)+IF(X1812&lt;&gt;"",COUNTIF('Jalon + top _horaire passage'!A:A,X1812),0)+IF(Y1812&lt;&gt;"",COUNTIF('Jalon + top _horaire passage'!A:A,Y1812),0)+IF(AA1812&lt;&gt;"",COUNTIF('Jalon + top _horaire passage'!A:A,AA1812),0)+IF(AB1812&lt;&gt;"",COUNTIF('Jalon + top _horaire passage'!A:A,AB1812),0)+IF(AD1812&lt;&gt;"",COUNTIF('Jalon + top _horaire passage'!A:A,AD1812),0)</f>
        <v>0</v>
      </c>
    </row>
    <row r="1813" spans="1:44" x14ac:dyDescent="0.3">
      <c r="A1813" s="77" t="s">
        <v>9246</v>
      </c>
      <c r="B1813" s="159">
        <v>0</v>
      </c>
      <c r="C1813" s="78" t="s">
        <v>40</v>
      </c>
      <c r="D1813" s="77" t="s">
        <v>42</v>
      </c>
      <c r="E1813" s="77" t="s">
        <v>9245</v>
      </c>
      <c r="F1813" s="77" t="s">
        <v>2591</v>
      </c>
      <c r="G1813" s="77" t="s">
        <v>12381</v>
      </c>
      <c r="H1813" s="77" t="s">
        <v>44</v>
      </c>
      <c r="I1813" s="77" t="s">
        <v>39</v>
      </c>
      <c r="J1813" s="77" t="s">
        <v>19</v>
      </c>
      <c r="K1813" s="78" t="s">
        <v>34</v>
      </c>
      <c r="L1813" s="77" t="s">
        <v>98</v>
      </c>
      <c r="M1813" s="74" t="s">
        <v>12473</v>
      </c>
      <c r="N1813" s="74" t="s">
        <v>13</v>
      </c>
      <c r="O1813" s="159"/>
      <c r="P1813" s="77" t="s">
        <v>9247</v>
      </c>
      <c r="Q1813" s="77" t="s">
        <v>35</v>
      </c>
      <c r="R1813" s="77" t="s">
        <v>9246</v>
      </c>
      <c r="S1813" s="77"/>
      <c r="T1813" s="77"/>
      <c r="U1813" s="77" t="s">
        <v>9245</v>
      </c>
      <c r="V1813" s="74" t="s">
        <v>97</v>
      </c>
      <c r="W1813" s="100"/>
      <c r="X1813" s="99"/>
      <c r="Y1813" s="99"/>
      <c r="Z1813" s="100"/>
      <c r="AA1813" s="99" t="s">
        <v>9250</v>
      </c>
      <c r="AB1813" s="99"/>
      <c r="AC1813" s="100" t="s">
        <v>9248</v>
      </c>
      <c r="AD1813" s="100" t="s">
        <v>9249</v>
      </c>
      <c r="AE1813" s="83"/>
      <c r="AF1813" s="54"/>
      <c r="AG1813" s="78" t="s">
        <v>10997</v>
      </c>
      <c r="AH1813" s="77" t="s">
        <v>20</v>
      </c>
      <c r="AI1813" s="77" t="s">
        <v>21</v>
      </c>
      <c r="AJ1813" s="77" t="s">
        <v>46</v>
      </c>
      <c r="AK1813" s="77" t="s">
        <v>1005</v>
      </c>
      <c r="AL1813" s="77" t="s">
        <v>1006</v>
      </c>
      <c r="AM1813" s="77" t="s">
        <v>25</v>
      </c>
      <c r="AN1813" s="77" t="s">
        <v>49</v>
      </c>
      <c r="AO1813" s="77" t="s">
        <v>1007</v>
      </c>
      <c r="AP1813" s="77" t="s">
        <v>1008</v>
      </c>
      <c r="AQ1813" s="77"/>
      <c r="AR1813" s="79">
        <f>COUNTIF('Jalon + top _horaire passage'!A:A,A1813)+IF(W1813&lt;&gt;"",COUNTIF('Jalon + top _horaire passage'!A:A,W1813),0)+IF(X1813&lt;&gt;"",COUNTIF('Jalon + top _horaire passage'!A:A,X1813),0)+IF(Y1813&lt;&gt;"",COUNTIF('Jalon + top _horaire passage'!A:A,Y1813),0)+IF(AA1813&lt;&gt;"",COUNTIF('Jalon + top _horaire passage'!A:A,AA1813),0)+IF(AB1813&lt;&gt;"",COUNTIF('Jalon + top _horaire passage'!A:A,AB1813),0)+IF(AD1813&lt;&gt;"",COUNTIF('Jalon + top _horaire passage'!A:A,AD1813),0)</f>
        <v>0</v>
      </c>
    </row>
    <row r="1814" spans="1:44" x14ac:dyDescent="0.3">
      <c r="A1814" s="77" t="s">
        <v>9251</v>
      </c>
      <c r="B1814" s="159">
        <v>0</v>
      </c>
      <c r="C1814" s="78" t="s">
        <v>40</v>
      </c>
      <c r="D1814" s="77" t="s">
        <v>42</v>
      </c>
      <c r="E1814" s="77" t="s">
        <v>9245</v>
      </c>
      <c r="F1814" s="77" t="s">
        <v>2591</v>
      </c>
      <c r="G1814" s="77" t="s">
        <v>12381</v>
      </c>
      <c r="H1814" s="77" t="s">
        <v>44</v>
      </c>
      <c r="I1814" s="77" t="s">
        <v>39</v>
      </c>
      <c r="J1814" s="77" t="s">
        <v>19</v>
      </c>
      <c r="K1814" s="78" t="s">
        <v>34</v>
      </c>
      <c r="L1814" s="77" t="s">
        <v>98</v>
      </c>
      <c r="M1814" s="74" t="s">
        <v>12473</v>
      </c>
      <c r="N1814" s="74" t="s">
        <v>13</v>
      </c>
      <c r="O1814" s="159"/>
      <c r="P1814" s="77" t="s">
        <v>9247</v>
      </c>
      <c r="Q1814" s="77" t="s">
        <v>35</v>
      </c>
      <c r="R1814" s="77" t="s">
        <v>9251</v>
      </c>
      <c r="S1814" s="77"/>
      <c r="T1814" s="77"/>
      <c r="U1814" s="77" t="s">
        <v>9245</v>
      </c>
      <c r="V1814" s="74" t="s">
        <v>97</v>
      </c>
      <c r="W1814" s="100"/>
      <c r="X1814" s="99"/>
      <c r="Y1814" s="99"/>
      <c r="Z1814" s="100"/>
      <c r="AA1814" s="99" t="s">
        <v>9250</v>
      </c>
      <c r="AB1814" s="99"/>
      <c r="AC1814" s="100" t="s">
        <v>9252</v>
      </c>
      <c r="AD1814" s="100" t="s">
        <v>9253</v>
      </c>
      <c r="AE1814" s="83"/>
      <c r="AF1814" s="54"/>
      <c r="AG1814" s="78" t="s">
        <v>10997</v>
      </c>
      <c r="AH1814" s="77" t="s">
        <v>20</v>
      </c>
      <c r="AI1814" s="77" t="s">
        <v>21</v>
      </c>
      <c r="AJ1814" s="77" t="s">
        <v>46</v>
      </c>
      <c r="AK1814" s="77" t="s">
        <v>1005</v>
      </c>
      <c r="AL1814" s="77" t="s">
        <v>1006</v>
      </c>
      <c r="AM1814" s="77" t="s">
        <v>25</v>
      </c>
      <c r="AN1814" s="77" t="s">
        <v>49</v>
      </c>
      <c r="AO1814" s="77" t="s">
        <v>1007</v>
      </c>
      <c r="AP1814" s="77" t="s">
        <v>1008</v>
      </c>
      <c r="AQ1814" s="77"/>
      <c r="AR1814" s="79">
        <f>COUNTIF('Jalon + top _horaire passage'!A:A,A1814)+IF(W1814&lt;&gt;"",COUNTIF('Jalon + top _horaire passage'!A:A,W1814),0)+IF(X1814&lt;&gt;"",COUNTIF('Jalon + top _horaire passage'!A:A,X1814),0)+IF(Y1814&lt;&gt;"",COUNTIF('Jalon + top _horaire passage'!A:A,Y1814),0)+IF(AA1814&lt;&gt;"",COUNTIF('Jalon + top _horaire passage'!A:A,AA1814),0)+IF(AB1814&lt;&gt;"",COUNTIF('Jalon + top _horaire passage'!A:A,AB1814),0)+IF(AD1814&lt;&gt;"",COUNTIF('Jalon + top _horaire passage'!A:A,AD1814),0)</f>
        <v>0</v>
      </c>
    </row>
    <row r="1815" spans="1:44" x14ac:dyDescent="0.3">
      <c r="A1815" s="77" t="s">
        <v>9254</v>
      </c>
      <c r="B1815" s="159">
        <v>0</v>
      </c>
      <c r="C1815" s="78" t="s">
        <v>40</v>
      </c>
      <c r="D1815" s="77" t="s">
        <v>42</v>
      </c>
      <c r="E1815" s="77" t="s">
        <v>9245</v>
      </c>
      <c r="F1815" s="77" t="s">
        <v>2591</v>
      </c>
      <c r="G1815" s="77" t="s">
        <v>12381</v>
      </c>
      <c r="H1815" s="77" t="s">
        <v>44</v>
      </c>
      <c r="I1815" s="77" t="s">
        <v>39</v>
      </c>
      <c r="J1815" s="77" t="s">
        <v>19</v>
      </c>
      <c r="K1815" s="78" t="s">
        <v>34</v>
      </c>
      <c r="L1815" s="77" t="s">
        <v>98</v>
      </c>
      <c r="M1815" s="74" t="s">
        <v>12473</v>
      </c>
      <c r="N1815" s="74" t="s">
        <v>13</v>
      </c>
      <c r="O1815" s="159"/>
      <c r="P1815" s="77" t="s">
        <v>9247</v>
      </c>
      <c r="Q1815" s="77" t="s">
        <v>35</v>
      </c>
      <c r="R1815" s="77" t="s">
        <v>9254</v>
      </c>
      <c r="S1815" s="77"/>
      <c r="T1815" s="77"/>
      <c r="U1815" s="77" t="s">
        <v>9245</v>
      </c>
      <c r="V1815" s="74" t="s">
        <v>97</v>
      </c>
      <c r="W1815" s="100"/>
      <c r="X1815" s="99"/>
      <c r="Y1815" s="99"/>
      <c r="Z1815" s="100"/>
      <c r="AA1815" s="99" t="s">
        <v>9250</v>
      </c>
      <c r="AB1815" s="99"/>
      <c r="AC1815" s="100" t="s">
        <v>9255</v>
      </c>
      <c r="AD1815" s="100" t="s">
        <v>9256</v>
      </c>
      <c r="AE1815" s="83"/>
      <c r="AF1815" s="54"/>
      <c r="AG1815" s="78" t="s">
        <v>10997</v>
      </c>
      <c r="AH1815" s="77" t="s">
        <v>20</v>
      </c>
      <c r="AI1815" s="77" t="s">
        <v>21</v>
      </c>
      <c r="AJ1815" s="77" t="s">
        <v>46</v>
      </c>
      <c r="AK1815" s="77" t="s">
        <v>1005</v>
      </c>
      <c r="AL1815" s="77" t="s">
        <v>1006</v>
      </c>
      <c r="AM1815" s="77" t="s">
        <v>25</v>
      </c>
      <c r="AN1815" s="77" t="s">
        <v>49</v>
      </c>
      <c r="AO1815" s="77" t="s">
        <v>1007</v>
      </c>
      <c r="AP1815" s="77" t="s">
        <v>1008</v>
      </c>
      <c r="AQ1815" s="77"/>
      <c r="AR1815" s="79">
        <f>COUNTIF('Jalon + top _horaire passage'!A:A,A1815)+IF(W1815&lt;&gt;"",COUNTIF('Jalon + top _horaire passage'!A:A,W1815),0)+IF(X1815&lt;&gt;"",COUNTIF('Jalon + top _horaire passage'!A:A,X1815),0)+IF(Y1815&lt;&gt;"",COUNTIF('Jalon + top _horaire passage'!A:A,Y1815),0)+IF(AA1815&lt;&gt;"",COUNTIF('Jalon + top _horaire passage'!A:A,AA1815),0)+IF(AB1815&lt;&gt;"",COUNTIF('Jalon + top _horaire passage'!A:A,AB1815),0)+IF(AD1815&lt;&gt;"",COUNTIF('Jalon + top _horaire passage'!A:A,AD1815),0)</f>
        <v>0</v>
      </c>
    </row>
    <row r="1816" spans="1:44" x14ac:dyDescent="0.3">
      <c r="A1816" s="77" t="s">
        <v>9257</v>
      </c>
      <c r="B1816" s="159">
        <v>0</v>
      </c>
      <c r="C1816" s="78" t="s">
        <v>40</v>
      </c>
      <c r="D1816" s="77" t="s">
        <v>42</v>
      </c>
      <c r="E1816" s="77" t="s">
        <v>9245</v>
      </c>
      <c r="F1816" s="77" t="s">
        <v>2591</v>
      </c>
      <c r="G1816" s="77" t="s">
        <v>12381</v>
      </c>
      <c r="H1816" s="77" t="s">
        <v>44</v>
      </c>
      <c r="I1816" s="77" t="s">
        <v>39</v>
      </c>
      <c r="J1816" s="77" t="s">
        <v>19</v>
      </c>
      <c r="K1816" s="78" t="s">
        <v>34</v>
      </c>
      <c r="L1816" s="77" t="s">
        <v>98</v>
      </c>
      <c r="M1816" s="74" t="s">
        <v>12473</v>
      </c>
      <c r="N1816" s="74" t="s">
        <v>13</v>
      </c>
      <c r="O1816" s="159"/>
      <c r="P1816" s="77" t="s">
        <v>9247</v>
      </c>
      <c r="Q1816" s="77" t="s">
        <v>35</v>
      </c>
      <c r="R1816" s="77" t="s">
        <v>9257</v>
      </c>
      <c r="S1816" s="77"/>
      <c r="T1816" s="77"/>
      <c r="U1816" s="77" t="s">
        <v>9245</v>
      </c>
      <c r="V1816" s="74" t="s">
        <v>97</v>
      </c>
      <c r="W1816" s="100"/>
      <c r="X1816" s="99"/>
      <c r="Y1816" s="99"/>
      <c r="Z1816" s="100"/>
      <c r="AA1816" s="99" t="s">
        <v>9250</v>
      </c>
      <c r="AB1816" s="99"/>
      <c r="AC1816" s="100" t="s">
        <v>9258</v>
      </c>
      <c r="AD1816" s="100" t="s">
        <v>9259</v>
      </c>
      <c r="AE1816" s="83"/>
      <c r="AF1816" s="54"/>
      <c r="AG1816" s="78" t="s">
        <v>10997</v>
      </c>
      <c r="AH1816" s="77" t="s">
        <v>20</v>
      </c>
      <c r="AI1816" s="77" t="s">
        <v>21</v>
      </c>
      <c r="AJ1816" s="77" t="s">
        <v>46</v>
      </c>
      <c r="AK1816" s="77" t="s">
        <v>1005</v>
      </c>
      <c r="AL1816" s="77" t="s">
        <v>1006</v>
      </c>
      <c r="AM1816" s="77" t="s">
        <v>25</v>
      </c>
      <c r="AN1816" s="77" t="s">
        <v>49</v>
      </c>
      <c r="AO1816" s="77" t="s">
        <v>1007</v>
      </c>
      <c r="AP1816" s="77" t="s">
        <v>1008</v>
      </c>
      <c r="AQ1816" s="77"/>
      <c r="AR1816" s="79">
        <f>COUNTIF('Jalon + top _horaire passage'!A:A,A1816)+IF(W1816&lt;&gt;"",COUNTIF('Jalon + top _horaire passage'!A:A,W1816),0)+IF(X1816&lt;&gt;"",COUNTIF('Jalon + top _horaire passage'!A:A,X1816),0)+IF(Y1816&lt;&gt;"",COUNTIF('Jalon + top _horaire passage'!A:A,Y1816),0)+IF(AA1816&lt;&gt;"",COUNTIF('Jalon + top _horaire passage'!A:A,AA1816),0)+IF(AB1816&lt;&gt;"",COUNTIF('Jalon + top _horaire passage'!A:A,AB1816),0)+IF(AD1816&lt;&gt;"",COUNTIF('Jalon + top _horaire passage'!A:A,AD1816),0)</f>
        <v>0</v>
      </c>
    </row>
    <row r="1817" spans="1:44" x14ac:dyDescent="0.3">
      <c r="A1817" s="77" t="s">
        <v>9260</v>
      </c>
      <c r="B1817" s="159">
        <v>0</v>
      </c>
      <c r="C1817" s="78" t="s">
        <v>40</v>
      </c>
      <c r="D1817" s="77" t="s">
        <v>42</v>
      </c>
      <c r="E1817" s="77" t="s">
        <v>9245</v>
      </c>
      <c r="F1817" s="77" t="s">
        <v>2591</v>
      </c>
      <c r="G1817" s="77" t="s">
        <v>12381</v>
      </c>
      <c r="H1817" s="77" t="s">
        <v>44</v>
      </c>
      <c r="I1817" s="77" t="s">
        <v>39</v>
      </c>
      <c r="J1817" s="77" t="s">
        <v>19</v>
      </c>
      <c r="K1817" s="78" t="s">
        <v>34</v>
      </c>
      <c r="L1817" s="77" t="s">
        <v>98</v>
      </c>
      <c r="M1817" s="74" t="s">
        <v>12473</v>
      </c>
      <c r="N1817" s="74" t="s">
        <v>13</v>
      </c>
      <c r="O1817" s="159"/>
      <c r="P1817" s="77" t="s">
        <v>9247</v>
      </c>
      <c r="Q1817" s="77" t="s">
        <v>35</v>
      </c>
      <c r="R1817" s="77" t="s">
        <v>9260</v>
      </c>
      <c r="S1817" s="77"/>
      <c r="T1817" s="77"/>
      <c r="U1817" s="77" t="s">
        <v>9245</v>
      </c>
      <c r="V1817" s="74" t="s">
        <v>97</v>
      </c>
      <c r="W1817" s="100"/>
      <c r="X1817" s="99"/>
      <c r="Y1817" s="99"/>
      <c r="Z1817" s="100"/>
      <c r="AA1817" s="99" t="s">
        <v>9250</v>
      </c>
      <c r="AB1817" s="99"/>
      <c r="AC1817" s="100" t="s">
        <v>9261</v>
      </c>
      <c r="AD1817" s="100" t="s">
        <v>9262</v>
      </c>
      <c r="AE1817" s="83"/>
      <c r="AF1817" s="54"/>
      <c r="AG1817" s="78" t="s">
        <v>10997</v>
      </c>
      <c r="AH1817" s="77" t="s">
        <v>20</v>
      </c>
      <c r="AI1817" s="77" t="s">
        <v>21</v>
      </c>
      <c r="AJ1817" s="77" t="s">
        <v>46</v>
      </c>
      <c r="AK1817" s="77" t="s">
        <v>1005</v>
      </c>
      <c r="AL1817" s="77" t="s">
        <v>1006</v>
      </c>
      <c r="AM1817" s="77" t="s">
        <v>25</v>
      </c>
      <c r="AN1817" s="77" t="s">
        <v>49</v>
      </c>
      <c r="AO1817" s="77" t="s">
        <v>1007</v>
      </c>
      <c r="AP1817" s="77" t="s">
        <v>1008</v>
      </c>
      <c r="AQ1817" s="77"/>
      <c r="AR1817" s="79">
        <f>COUNTIF('Jalon + top _horaire passage'!A:A,A1817)+IF(W1817&lt;&gt;"",COUNTIF('Jalon + top _horaire passage'!A:A,W1817),0)+IF(X1817&lt;&gt;"",COUNTIF('Jalon + top _horaire passage'!A:A,X1817),0)+IF(Y1817&lt;&gt;"",COUNTIF('Jalon + top _horaire passage'!A:A,Y1817),0)+IF(AA1817&lt;&gt;"",COUNTIF('Jalon + top _horaire passage'!A:A,AA1817),0)+IF(AB1817&lt;&gt;"",COUNTIF('Jalon + top _horaire passage'!A:A,AB1817),0)+IF(AD1817&lt;&gt;"",COUNTIF('Jalon + top _horaire passage'!A:A,AD1817),0)</f>
        <v>0</v>
      </c>
    </row>
    <row r="1818" spans="1:44" x14ac:dyDescent="0.3">
      <c r="A1818" s="77" t="s">
        <v>9263</v>
      </c>
      <c r="B1818" s="159">
        <v>0</v>
      </c>
      <c r="C1818" s="78" t="s">
        <v>40</v>
      </c>
      <c r="D1818" s="77" t="s">
        <v>42</v>
      </c>
      <c r="E1818" s="77" t="s">
        <v>9245</v>
      </c>
      <c r="F1818" s="77" t="s">
        <v>2591</v>
      </c>
      <c r="G1818" s="77" t="s">
        <v>12381</v>
      </c>
      <c r="H1818" s="77" t="s">
        <v>44</v>
      </c>
      <c r="I1818" s="77" t="s">
        <v>39</v>
      </c>
      <c r="J1818" s="77" t="s">
        <v>19</v>
      </c>
      <c r="K1818" s="78" t="s">
        <v>34</v>
      </c>
      <c r="L1818" s="77" t="s">
        <v>98</v>
      </c>
      <c r="M1818" s="74" t="s">
        <v>12473</v>
      </c>
      <c r="N1818" s="74" t="s">
        <v>13</v>
      </c>
      <c r="O1818" s="159"/>
      <c r="P1818" s="77" t="s">
        <v>9247</v>
      </c>
      <c r="Q1818" s="77" t="s">
        <v>35</v>
      </c>
      <c r="R1818" s="77" t="s">
        <v>9263</v>
      </c>
      <c r="S1818" s="77"/>
      <c r="T1818" s="77"/>
      <c r="U1818" s="77" t="s">
        <v>9245</v>
      </c>
      <c r="V1818" s="74" t="s">
        <v>97</v>
      </c>
      <c r="W1818" s="100"/>
      <c r="X1818" s="99"/>
      <c r="Y1818" s="99"/>
      <c r="Z1818" s="100"/>
      <c r="AA1818" s="99" t="s">
        <v>9250</v>
      </c>
      <c r="AB1818" s="99"/>
      <c r="AC1818" s="100" t="s">
        <v>9264</v>
      </c>
      <c r="AD1818" s="100" t="s">
        <v>9265</v>
      </c>
      <c r="AE1818" s="83"/>
      <c r="AF1818" s="54"/>
      <c r="AG1818" s="78" t="s">
        <v>10997</v>
      </c>
      <c r="AH1818" s="77" t="s">
        <v>20</v>
      </c>
      <c r="AI1818" s="77" t="s">
        <v>21</v>
      </c>
      <c r="AJ1818" s="77" t="s">
        <v>46</v>
      </c>
      <c r="AK1818" s="77" t="s">
        <v>1005</v>
      </c>
      <c r="AL1818" s="77" t="s">
        <v>1006</v>
      </c>
      <c r="AM1818" s="77" t="s">
        <v>25</v>
      </c>
      <c r="AN1818" s="77" t="s">
        <v>49</v>
      </c>
      <c r="AO1818" s="77" t="s">
        <v>1007</v>
      </c>
      <c r="AP1818" s="77" t="s">
        <v>1008</v>
      </c>
      <c r="AQ1818" s="77"/>
      <c r="AR1818" s="79">
        <f>COUNTIF('Jalon + top _horaire passage'!A:A,A1818)+IF(W1818&lt;&gt;"",COUNTIF('Jalon + top _horaire passage'!A:A,W1818),0)+IF(X1818&lt;&gt;"",COUNTIF('Jalon + top _horaire passage'!A:A,X1818),0)+IF(Y1818&lt;&gt;"",COUNTIF('Jalon + top _horaire passage'!A:A,Y1818),0)+IF(AA1818&lt;&gt;"",COUNTIF('Jalon + top _horaire passage'!A:A,AA1818),0)+IF(AB1818&lt;&gt;"",COUNTIF('Jalon + top _horaire passage'!A:A,AB1818),0)+IF(AD1818&lt;&gt;"",COUNTIF('Jalon + top _horaire passage'!A:A,AD1818),0)</f>
        <v>0</v>
      </c>
    </row>
    <row r="1819" spans="1:44" x14ac:dyDescent="0.3">
      <c r="A1819" s="77" t="s">
        <v>9266</v>
      </c>
      <c r="B1819" s="159">
        <v>0</v>
      </c>
      <c r="C1819" s="78" t="s">
        <v>40</v>
      </c>
      <c r="D1819" s="77" t="s">
        <v>42</v>
      </c>
      <c r="E1819" s="77" t="s">
        <v>9245</v>
      </c>
      <c r="F1819" s="77" t="s">
        <v>2591</v>
      </c>
      <c r="G1819" s="77" t="s">
        <v>12381</v>
      </c>
      <c r="H1819" s="77" t="s">
        <v>44</v>
      </c>
      <c r="I1819" s="77" t="s">
        <v>39</v>
      </c>
      <c r="J1819" s="77" t="s">
        <v>19</v>
      </c>
      <c r="K1819" s="78" t="s">
        <v>34</v>
      </c>
      <c r="L1819" s="77" t="s">
        <v>98</v>
      </c>
      <c r="M1819" s="74" t="s">
        <v>12473</v>
      </c>
      <c r="N1819" s="74" t="s">
        <v>13</v>
      </c>
      <c r="O1819" s="159"/>
      <c r="P1819" s="77" t="s">
        <v>9247</v>
      </c>
      <c r="Q1819" s="77" t="s">
        <v>35</v>
      </c>
      <c r="R1819" s="77" t="s">
        <v>9266</v>
      </c>
      <c r="S1819" s="77"/>
      <c r="T1819" s="77"/>
      <c r="U1819" s="77" t="s">
        <v>9245</v>
      </c>
      <c r="V1819" s="74" t="s">
        <v>97</v>
      </c>
      <c r="W1819" s="100"/>
      <c r="X1819" s="99"/>
      <c r="Y1819" s="99"/>
      <c r="Z1819" s="100"/>
      <c r="AA1819" s="99" t="s">
        <v>9250</v>
      </c>
      <c r="AB1819" s="99"/>
      <c r="AC1819" s="100" t="s">
        <v>9267</v>
      </c>
      <c r="AD1819" s="100" t="s">
        <v>9268</v>
      </c>
      <c r="AE1819" s="83"/>
      <c r="AF1819" s="54"/>
      <c r="AG1819" s="78" t="s">
        <v>10997</v>
      </c>
      <c r="AH1819" s="77" t="s">
        <v>20</v>
      </c>
      <c r="AI1819" s="77" t="s">
        <v>21</v>
      </c>
      <c r="AJ1819" s="77" t="s">
        <v>46</v>
      </c>
      <c r="AK1819" s="77" t="s">
        <v>1005</v>
      </c>
      <c r="AL1819" s="77" t="s">
        <v>1006</v>
      </c>
      <c r="AM1819" s="77" t="s">
        <v>25</v>
      </c>
      <c r="AN1819" s="77" t="s">
        <v>49</v>
      </c>
      <c r="AO1819" s="77" t="s">
        <v>1007</v>
      </c>
      <c r="AP1819" s="77" t="s">
        <v>1008</v>
      </c>
      <c r="AQ1819" s="77"/>
      <c r="AR1819" s="79">
        <f>COUNTIF('Jalon + top _horaire passage'!A:A,A1819)+IF(W1819&lt;&gt;"",COUNTIF('Jalon + top _horaire passage'!A:A,W1819),0)+IF(X1819&lt;&gt;"",COUNTIF('Jalon + top _horaire passage'!A:A,X1819),0)+IF(Y1819&lt;&gt;"",COUNTIF('Jalon + top _horaire passage'!A:A,Y1819),0)+IF(AA1819&lt;&gt;"",COUNTIF('Jalon + top _horaire passage'!A:A,AA1819),0)+IF(AB1819&lt;&gt;"",COUNTIF('Jalon + top _horaire passage'!A:A,AB1819),0)+IF(AD1819&lt;&gt;"",COUNTIF('Jalon + top _horaire passage'!A:A,AD1819),0)</f>
        <v>0</v>
      </c>
    </row>
    <row r="1820" spans="1:44" x14ac:dyDescent="0.3">
      <c r="A1820" s="77" t="s">
        <v>9269</v>
      </c>
      <c r="B1820" s="159">
        <v>0</v>
      </c>
      <c r="C1820" s="78" t="s">
        <v>40</v>
      </c>
      <c r="D1820" s="77" t="s">
        <v>42</v>
      </c>
      <c r="E1820" s="77" t="s">
        <v>9245</v>
      </c>
      <c r="F1820" s="77" t="s">
        <v>2591</v>
      </c>
      <c r="G1820" s="77" t="s">
        <v>12381</v>
      </c>
      <c r="H1820" s="77" t="s">
        <v>44</v>
      </c>
      <c r="I1820" s="77" t="s">
        <v>39</v>
      </c>
      <c r="J1820" s="77" t="s">
        <v>19</v>
      </c>
      <c r="K1820" s="78" t="s">
        <v>34</v>
      </c>
      <c r="L1820" s="77" t="s">
        <v>98</v>
      </c>
      <c r="M1820" s="74" t="s">
        <v>12473</v>
      </c>
      <c r="N1820" s="74" t="s">
        <v>13</v>
      </c>
      <c r="O1820" s="159"/>
      <c r="P1820" s="77" t="s">
        <v>9247</v>
      </c>
      <c r="Q1820" s="77" t="s">
        <v>35</v>
      </c>
      <c r="R1820" s="77" t="s">
        <v>9269</v>
      </c>
      <c r="S1820" s="77"/>
      <c r="T1820" s="77"/>
      <c r="U1820" s="77" t="s">
        <v>9245</v>
      </c>
      <c r="V1820" s="74" t="s">
        <v>97</v>
      </c>
      <c r="W1820" s="100"/>
      <c r="X1820" s="99"/>
      <c r="Y1820" s="99"/>
      <c r="Z1820" s="100"/>
      <c r="AA1820" s="99" t="s">
        <v>9250</v>
      </c>
      <c r="AB1820" s="99"/>
      <c r="AC1820" s="100" t="s">
        <v>9270</v>
      </c>
      <c r="AD1820" s="100" t="s">
        <v>9271</v>
      </c>
      <c r="AE1820" s="83"/>
      <c r="AF1820" s="54"/>
      <c r="AG1820" s="78" t="s">
        <v>10997</v>
      </c>
      <c r="AH1820" s="77" t="s">
        <v>20</v>
      </c>
      <c r="AI1820" s="77" t="s">
        <v>21</v>
      </c>
      <c r="AJ1820" s="77" t="s">
        <v>46</v>
      </c>
      <c r="AK1820" s="77" t="s">
        <v>1005</v>
      </c>
      <c r="AL1820" s="77" t="s">
        <v>1006</v>
      </c>
      <c r="AM1820" s="77" t="s">
        <v>25</v>
      </c>
      <c r="AN1820" s="77" t="s">
        <v>49</v>
      </c>
      <c r="AO1820" s="77" t="s">
        <v>1007</v>
      </c>
      <c r="AP1820" s="77" t="s">
        <v>1008</v>
      </c>
      <c r="AQ1820" s="77"/>
      <c r="AR1820" s="79">
        <f>COUNTIF('Jalon + top _horaire passage'!A:A,A1820)+IF(W1820&lt;&gt;"",COUNTIF('Jalon + top _horaire passage'!A:A,W1820),0)+IF(X1820&lt;&gt;"",COUNTIF('Jalon + top _horaire passage'!A:A,X1820),0)+IF(Y1820&lt;&gt;"",COUNTIF('Jalon + top _horaire passage'!A:A,Y1820),0)+IF(AA1820&lt;&gt;"",COUNTIF('Jalon + top _horaire passage'!A:A,AA1820),0)+IF(AB1820&lt;&gt;"",COUNTIF('Jalon + top _horaire passage'!A:A,AB1820),0)+IF(AD1820&lt;&gt;"",COUNTIF('Jalon + top _horaire passage'!A:A,AD1820),0)</f>
        <v>0</v>
      </c>
    </row>
    <row r="1821" spans="1:44" x14ac:dyDescent="0.3">
      <c r="A1821" s="77" t="s">
        <v>9272</v>
      </c>
      <c r="B1821" s="159">
        <v>0</v>
      </c>
      <c r="C1821" s="78" t="s">
        <v>40</v>
      </c>
      <c r="D1821" s="77" t="s">
        <v>42</v>
      </c>
      <c r="E1821" s="77" t="s">
        <v>9245</v>
      </c>
      <c r="F1821" s="77" t="s">
        <v>2591</v>
      </c>
      <c r="G1821" s="77" t="s">
        <v>12381</v>
      </c>
      <c r="H1821" s="77" t="s">
        <v>44</v>
      </c>
      <c r="I1821" s="77" t="s">
        <v>39</v>
      </c>
      <c r="J1821" s="77" t="s">
        <v>19</v>
      </c>
      <c r="K1821" s="78" t="s">
        <v>34</v>
      </c>
      <c r="L1821" s="77" t="s">
        <v>98</v>
      </c>
      <c r="M1821" s="74" t="s">
        <v>12473</v>
      </c>
      <c r="N1821" s="74" t="s">
        <v>13</v>
      </c>
      <c r="O1821" s="159"/>
      <c r="P1821" s="77" t="s">
        <v>9247</v>
      </c>
      <c r="Q1821" s="77" t="s">
        <v>35</v>
      </c>
      <c r="R1821" s="77" t="s">
        <v>9272</v>
      </c>
      <c r="S1821" s="77"/>
      <c r="T1821" s="77"/>
      <c r="U1821" s="77" t="s">
        <v>9245</v>
      </c>
      <c r="V1821" s="74" t="s">
        <v>97</v>
      </c>
      <c r="W1821" s="100"/>
      <c r="X1821" s="99"/>
      <c r="Y1821" s="99"/>
      <c r="Z1821" s="100"/>
      <c r="AA1821" s="99" t="s">
        <v>9250</v>
      </c>
      <c r="AB1821" s="99"/>
      <c r="AC1821" s="100" t="s">
        <v>9273</v>
      </c>
      <c r="AD1821" s="100" t="s">
        <v>9274</v>
      </c>
      <c r="AE1821" s="83"/>
      <c r="AF1821" s="54"/>
      <c r="AG1821" s="78" t="s">
        <v>10997</v>
      </c>
      <c r="AH1821" s="77" t="s">
        <v>20</v>
      </c>
      <c r="AI1821" s="77" t="s">
        <v>21</v>
      </c>
      <c r="AJ1821" s="77" t="s">
        <v>46</v>
      </c>
      <c r="AK1821" s="77" t="s">
        <v>1005</v>
      </c>
      <c r="AL1821" s="77" t="s">
        <v>1006</v>
      </c>
      <c r="AM1821" s="77" t="s">
        <v>25</v>
      </c>
      <c r="AN1821" s="77" t="s">
        <v>49</v>
      </c>
      <c r="AO1821" s="77" t="s">
        <v>1007</v>
      </c>
      <c r="AP1821" s="77" t="s">
        <v>1008</v>
      </c>
      <c r="AQ1821" s="77"/>
      <c r="AR1821" s="79">
        <f>COUNTIF('Jalon + top _horaire passage'!A:A,A1821)+IF(W1821&lt;&gt;"",COUNTIF('Jalon + top _horaire passage'!A:A,W1821),0)+IF(X1821&lt;&gt;"",COUNTIF('Jalon + top _horaire passage'!A:A,X1821),0)+IF(Y1821&lt;&gt;"",COUNTIF('Jalon + top _horaire passage'!A:A,Y1821),0)+IF(AA1821&lt;&gt;"",COUNTIF('Jalon + top _horaire passage'!A:A,AA1821),0)+IF(AB1821&lt;&gt;"",COUNTIF('Jalon + top _horaire passage'!A:A,AB1821),0)+IF(AD1821&lt;&gt;"",COUNTIF('Jalon + top _horaire passage'!A:A,AD1821),0)</f>
        <v>0</v>
      </c>
    </row>
    <row r="1822" spans="1:44" x14ac:dyDescent="0.3">
      <c r="A1822" s="77" t="s">
        <v>9275</v>
      </c>
      <c r="B1822" s="159">
        <v>0</v>
      </c>
      <c r="C1822" s="78" t="s">
        <v>40</v>
      </c>
      <c r="D1822" s="77" t="s">
        <v>42</v>
      </c>
      <c r="E1822" s="77" t="s">
        <v>9245</v>
      </c>
      <c r="F1822" s="77" t="s">
        <v>2591</v>
      </c>
      <c r="G1822" s="77" t="s">
        <v>12381</v>
      </c>
      <c r="H1822" s="77" t="s">
        <v>44</v>
      </c>
      <c r="I1822" s="77" t="s">
        <v>39</v>
      </c>
      <c r="J1822" s="77" t="s">
        <v>19</v>
      </c>
      <c r="K1822" s="78" t="s">
        <v>34</v>
      </c>
      <c r="L1822" s="77" t="s">
        <v>98</v>
      </c>
      <c r="M1822" s="74" t="s">
        <v>12473</v>
      </c>
      <c r="N1822" s="74" t="s">
        <v>13</v>
      </c>
      <c r="O1822" s="159"/>
      <c r="P1822" s="77" t="s">
        <v>9247</v>
      </c>
      <c r="Q1822" s="77" t="s">
        <v>35</v>
      </c>
      <c r="R1822" s="77" t="s">
        <v>9275</v>
      </c>
      <c r="S1822" s="77"/>
      <c r="T1822" s="77"/>
      <c r="U1822" s="77" t="s">
        <v>9245</v>
      </c>
      <c r="V1822" s="74" t="s">
        <v>97</v>
      </c>
      <c r="W1822" s="100"/>
      <c r="X1822" s="99"/>
      <c r="Y1822" s="99"/>
      <c r="Z1822" s="100"/>
      <c r="AA1822" s="99" t="s">
        <v>9250</v>
      </c>
      <c r="AB1822" s="99"/>
      <c r="AC1822" s="100" t="s">
        <v>9276</v>
      </c>
      <c r="AD1822" s="100" t="s">
        <v>9277</v>
      </c>
      <c r="AE1822" s="83"/>
      <c r="AF1822" s="54"/>
      <c r="AG1822" s="78" t="s">
        <v>10997</v>
      </c>
      <c r="AH1822" s="77" t="s">
        <v>20</v>
      </c>
      <c r="AI1822" s="77" t="s">
        <v>21</v>
      </c>
      <c r="AJ1822" s="77" t="s">
        <v>46</v>
      </c>
      <c r="AK1822" s="77" t="s">
        <v>1005</v>
      </c>
      <c r="AL1822" s="77" t="s">
        <v>1006</v>
      </c>
      <c r="AM1822" s="77" t="s">
        <v>25</v>
      </c>
      <c r="AN1822" s="77" t="s">
        <v>49</v>
      </c>
      <c r="AO1822" s="77" t="s">
        <v>1007</v>
      </c>
      <c r="AP1822" s="77" t="s">
        <v>1008</v>
      </c>
      <c r="AQ1822" s="77"/>
      <c r="AR1822" s="79">
        <f>COUNTIF('Jalon + top _horaire passage'!A:A,A1822)+IF(W1822&lt;&gt;"",COUNTIF('Jalon + top _horaire passage'!A:A,W1822),0)+IF(X1822&lt;&gt;"",COUNTIF('Jalon + top _horaire passage'!A:A,X1822),0)+IF(Y1822&lt;&gt;"",COUNTIF('Jalon + top _horaire passage'!A:A,Y1822),0)+IF(AA1822&lt;&gt;"",COUNTIF('Jalon + top _horaire passage'!A:A,AA1822),0)+IF(AB1822&lt;&gt;"",COUNTIF('Jalon + top _horaire passage'!A:A,AB1822),0)+IF(AD1822&lt;&gt;"",COUNTIF('Jalon + top _horaire passage'!A:A,AD1822),0)</f>
        <v>0</v>
      </c>
    </row>
    <row r="1823" spans="1:44" x14ac:dyDescent="0.3">
      <c r="A1823" s="77" t="s">
        <v>9278</v>
      </c>
      <c r="B1823" s="159">
        <v>0</v>
      </c>
      <c r="C1823" s="78" t="s">
        <v>40</v>
      </c>
      <c r="D1823" s="77" t="s">
        <v>42</v>
      </c>
      <c r="E1823" s="77" t="s">
        <v>9245</v>
      </c>
      <c r="F1823" s="77" t="s">
        <v>2591</v>
      </c>
      <c r="G1823" s="77" t="s">
        <v>12381</v>
      </c>
      <c r="H1823" s="77" t="s">
        <v>44</v>
      </c>
      <c r="I1823" s="77" t="s">
        <v>39</v>
      </c>
      <c r="J1823" s="77" t="s">
        <v>19</v>
      </c>
      <c r="K1823" s="78" t="s">
        <v>34</v>
      </c>
      <c r="L1823" s="77" t="s">
        <v>98</v>
      </c>
      <c r="M1823" s="74" t="s">
        <v>12473</v>
      </c>
      <c r="N1823" s="74" t="s">
        <v>13</v>
      </c>
      <c r="O1823" s="159"/>
      <c r="P1823" s="77" t="s">
        <v>9247</v>
      </c>
      <c r="Q1823" s="77" t="s">
        <v>35</v>
      </c>
      <c r="R1823" s="77" t="s">
        <v>9278</v>
      </c>
      <c r="S1823" s="77"/>
      <c r="T1823" s="77"/>
      <c r="U1823" s="77" t="s">
        <v>9245</v>
      </c>
      <c r="V1823" s="74" t="s">
        <v>97</v>
      </c>
      <c r="W1823" s="100"/>
      <c r="X1823" s="99"/>
      <c r="Y1823" s="99"/>
      <c r="Z1823" s="100"/>
      <c r="AA1823" s="99" t="s">
        <v>9250</v>
      </c>
      <c r="AB1823" s="99"/>
      <c r="AC1823" s="100" t="s">
        <v>9279</v>
      </c>
      <c r="AD1823" s="100" t="s">
        <v>9280</v>
      </c>
      <c r="AE1823" s="83"/>
      <c r="AF1823" s="54"/>
      <c r="AG1823" s="78" t="s">
        <v>10997</v>
      </c>
      <c r="AH1823" s="77" t="s">
        <v>20</v>
      </c>
      <c r="AI1823" s="77" t="s">
        <v>21</v>
      </c>
      <c r="AJ1823" s="77" t="s">
        <v>46</v>
      </c>
      <c r="AK1823" s="77" t="s">
        <v>1005</v>
      </c>
      <c r="AL1823" s="77" t="s">
        <v>1006</v>
      </c>
      <c r="AM1823" s="77" t="s">
        <v>25</v>
      </c>
      <c r="AN1823" s="77" t="s">
        <v>49</v>
      </c>
      <c r="AO1823" s="77" t="s">
        <v>1007</v>
      </c>
      <c r="AP1823" s="77" t="s">
        <v>1008</v>
      </c>
      <c r="AQ1823" s="77"/>
      <c r="AR1823" s="79">
        <f>COUNTIF('Jalon + top _horaire passage'!A:A,A1823)+IF(W1823&lt;&gt;"",COUNTIF('Jalon + top _horaire passage'!A:A,W1823),0)+IF(X1823&lt;&gt;"",COUNTIF('Jalon + top _horaire passage'!A:A,X1823),0)+IF(Y1823&lt;&gt;"",COUNTIF('Jalon + top _horaire passage'!A:A,Y1823),0)+IF(AA1823&lt;&gt;"",COUNTIF('Jalon + top _horaire passage'!A:A,AA1823),0)+IF(AB1823&lt;&gt;"",COUNTIF('Jalon + top _horaire passage'!A:A,AB1823),0)+IF(AD1823&lt;&gt;"",COUNTIF('Jalon + top _horaire passage'!A:A,AD1823),0)</f>
        <v>0</v>
      </c>
    </row>
    <row r="1824" spans="1:44" x14ac:dyDescent="0.3">
      <c r="A1824" s="77" t="s">
        <v>9281</v>
      </c>
      <c r="B1824" s="159">
        <v>0</v>
      </c>
      <c r="C1824" s="78" t="s">
        <v>40</v>
      </c>
      <c r="D1824" s="77" t="s">
        <v>42</v>
      </c>
      <c r="E1824" s="77" t="s">
        <v>9245</v>
      </c>
      <c r="F1824" s="77" t="s">
        <v>2591</v>
      </c>
      <c r="G1824" s="77" t="s">
        <v>12381</v>
      </c>
      <c r="H1824" s="77" t="s">
        <v>44</v>
      </c>
      <c r="I1824" s="77" t="s">
        <v>39</v>
      </c>
      <c r="J1824" s="77" t="s">
        <v>19</v>
      </c>
      <c r="K1824" s="78" t="s">
        <v>34</v>
      </c>
      <c r="L1824" s="77" t="s">
        <v>98</v>
      </c>
      <c r="M1824" s="74" t="s">
        <v>12473</v>
      </c>
      <c r="N1824" s="74" t="s">
        <v>13</v>
      </c>
      <c r="O1824" s="159"/>
      <c r="P1824" s="77" t="s">
        <v>9247</v>
      </c>
      <c r="Q1824" s="77" t="s">
        <v>35</v>
      </c>
      <c r="R1824" s="77" t="s">
        <v>9281</v>
      </c>
      <c r="S1824" s="77"/>
      <c r="T1824" s="77"/>
      <c r="U1824" s="77" t="s">
        <v>9245</v>
      </c>
      <c r="V1824" s="74" t="s">
        <v>97</v>
      </c>
      <c r="W1824" s="100"/>
      <c r="X1824" s="99"/>
      <c r="Y1824" s="99"/>
      <c r="Z1824" s="100"/>
      <c r="AA1824" s="99" t="s">
        <v>9250</v>
      </c>
      <c r="AB1824" s="99"/>
      <c r="AC1824" s="100" t="s">
        <v>9282</v>
      </c>
      <c r="AD1824" s="100" t="s">
        <v>9283</v>
      </c>
      <c r="AE1824" s="83"/>
      <c r="AF1824" s="54"/>
      <c r="AG1824" s="78" t="s">
        <v>10997</v>
      </c>
      <c r="AH1824" s="77" t="s">
        <v>20</v>
      </c>
      <c r="AI1824" s="77" t="s">
        <v>21</v>
      </c>
      <c r="AJ1824" s="77" t="s">
        <v>46</v>
      </c>
      <c r="AK1824" s="77" t="s">
        <v>1005</v>
      </c>
      <c r="AL1824" s="77" t="s">
        <v>1006</v>
      </c>
      <c r="AM1824" s="77" t="s">
        <v>25</v>
      </c>
      <c r="AN1824" s="77" t="s">
        <v>49</v>
      </c>
      <c r="AO1824" s="77" t="s">
        <v>1007</v>
      </c>
      <c r="AP1824" s="77" t="s">
        <v>1008</v>
      </c>
      <c r="AQ1824" s="77"/>
      <c r="AR1824" s="79">
        <f>COUNTIF('Jalon + top _horaire passage'!A:A,A1824)+IF(W1824&lt;&gt;"",COUNTIF('Jalon + top _horaire passage'!A:A,W1824),0)+IF(X1824&lt;&gt;"",COUNTIF('Jalon + top _horaire passage'!A:A,X1824),0)+IF(Y1824&lt;&gt;"",COUNTIF('Jalon + top _horaire passage'!A:A,Y1824),0)+IF(AA1824&lt;&gt;"",COUNTIF('Jalon + top _horaire passage'!A:A,AA1824),0)+IF(AB1824&lt;&gt;"",COUNTIF('Jalon + top _horaire passage'!A:A,AB1824),0)+IF(AD1824&lt;&gt;"",COUNTIF('Jalon + top _horaire passage'!A:A,AD1824),0)</f>
        <v>0</v>
      </c>
    </row>
    <row r="1825" spans="1:44" x14ac:dyDescent="0.3">
      <c r="A1825" s="77" t="s">
        <v>9284</v>
      </c>
      <c r="B1825" s="159">
        <v>0</v>
      </c>
      <c r="C1825" s="78" t="s">
        <v>40</v>
      </c>
      <c r="D1825" s="77" t="s">
        <v>42</v>
      </c>
      <c r="E1825" s="77" t="s">
        <v>9245</v>
      </c>
      <c r="F1825" s="77" t="s">
        <v>2591</v>
      </c>
      <c r="G1825" s="77" t="s">
        <v>12381</v>
      </c>
      <c r="H1825" s="77" t="s">
        <v>44</v>
      </c>
      <c r="I1825" s="77" t="s">
        <v>39</v>
      </c>
      <c r="J1825" s="77" t="s">
        <v>19</v>
      </c>
      <c r="K1825" s="78" t="s">
        <v>34</v>
      </c>
      <c r="L1825" s="77" t="s">
        <v>98</v>
      </c>
      <c r="M1825" s="74" t="s">
        <v>12473</v>
      </c>
      <c r="N1825" s="74" t="s">
        <v>13</v>
      </c>
      <c r="O1825" s="159"/>
      <c r="P1825" s="77" t="s">
        <v>9247</v>
      </c>
      <c r="Q1825" s="77" t="s">
        <v>35</v>
      </c>
      <c r="R1825" s="77" t="s">
        <v>9284</v>
      </c>
      <c r="S1825" s="77"/>
      <c r="T1825" s="77"/>
      <c r="U1825" s="77" t="s">
        <v>9245</v>
      </c>
      <c r="V1825" s="74" t="s">
        <v>97</v>
      </c>
      <c r="W1825" s="100"/>
      <c r="X1825" s="99"/>
      <c r="Y1825" s="99"/>
      <c r="Z1825" s="100"/>
      <c r="AA1825" s="99" t="s">
        <v>9250</v>
      </c>
      <c r="AB1825" s="99"/>
      <c r="AC1825" s="100" t="s">
        <v>9285</v>
      </c>
      <c r="AD1825" s="100" t="s">
        <v>9286</v>
      </c>
      <c r="AE1825" s="83"/>
      <c r="AF1825" s="54"/>
      <c r="AG1825" s="78" t="s">
        <v>10997</v>
      </c>
      <c r="AH1825" s="77" t="s">
        <v>20</v>
      </c>
      <c r="AI1825" s="77" t="s">
        <v>21</v>
      </c>
      <c r="AJ1825" s="77" t="s">
        <v>46</v>
      </c>
      <c r="AK1825" s="77" t="s">
        <v>1005</v>
      </c>
      <c r="AL1825" s="77" t="s">
        <v>1006</v>
      </c>
      <c r="AM1825" s="77" t="s">
        <v>25</v>
      </c>
      <c r="AN1825" s="77" t="s">
        <v>49</v>
      </c>
      <c r="AO1825" s="77" t="s">
        <v>1007</v>
      </c>
      <c r="AP1825" s="77" t="s">
        <v>1008</v>
      </c>
      <c r="AQ1825" s="77"/>
      <c r="AR1825" s="79">
        <f>COUNTIF('Jalon + top _horaire passage'!A:A,A1825)+IF(W1825&lt;&gt;"",COUNTIF('Jalon + top _horaire passage'!A:A,W1825),0)+IF(X1825&lt;&gt;"",COUNTIF('Jalon + top _horaire passage'!A:A,X1825),0)+IF(Y1825&lt;&gt;"",COUNTIF('Jalon + top _horaire passage'!A:A,Y1825),0)+IF(AA1825&lt;&gt;"",COUNTIF('Jalon + top _horaire passage'!A:A,AA1825),0)+IF(AB1825&lt;&gt;"",COUNTIF('Jalon + top _horaire passage'!A:A,AB1825),0)+IF(AD1825&lt;&gt;"",COUNTIF('Jalon + top _horaire passage'!A:A,AD1825),0)</f>
        <v>0</v>
      </c>
    </row>
    <row r="1826" spans="1:44" x14ac:dyDescent="0.3">
      <c r="A1826" s="77" t="s">
        <v>9287</v>
      </c>
      <c r="B1826" s="159">
        <v>0</v>
      </c>
      <c r="C1826" s="78" t="s">
        <v>40</v>
      </c>
      <c r="D1826" s="77" t="s">
        <v>42</v>
      </c>
      <c r="E1826" s="77" t="s">
        <v>9245</v>
      </c>
      <c r="F1826" s="77" t="s">
        <v>2591</v>
      </c>
      <c r="G1826" s="77" t="s">
        <v>12381</v>
      </c>
      <c r="H1826" s="77" t="s">
        <v>44</v>
      </c>
      <c r="I1826" s="77" t="s">
        <v>39</v>
      </c>
      <c r="J1826" s="77" t="s">
        <v>19</v>
      </c>
      <c r="K1826" s="78" t="s">
        <v>34</v>
      </c>
      <c r="L1826" s="77" t="s">
        <v>98</v>
      </c>
      <c r="M1826" s="74" t="s">
        <v>12473</v>
      </c>
      <c r="N1826" s="74" t="s">
        <v>13</v>
      </c>
      <c r="O1826" s="159"/>
      <c r="P1826" s="77" t="s">
        <v>9247</v>
      </c>
      <c r="Q1826" s="77" t="s">
        <v>35</v>
      </c>
      <c r="R1826" s="77" t="s">
        <v>9287</v>
      </c>
      <c r="S1826" s="77"/>
      <c r="T1826" s="77"/>
      <c r="U1826" s="77" t="s">
        <v>9245</v>
      </c>
      <c r="V1826" s="74" t="s">
        <v>97</v>
      </c>
      <c r="W1826" s="100"/>
      <c r="X1826" s="99"/>
      <c r="Y1826" s="99"/>
      <c r="Z1826" s="100"/>
      <c r="AA1826" s="99" t="s">
        <v>9250</v>
      </c>
      <c r="AB1826" s="99"/>
      <c r="AC1826" s="100" t="s">
        <v>9288</v>
      </c>
      <c r="AD1826" s="100" t="s">
        <v>9289</v>
      </c>
      <c r="AE1826" s="83"/>
      <c r="AF1826" s="54"/>
      <c r="AG1826" s="78" t="s">
        <v>10997</v>
      </c>
      <c r="AH1826" s="77" t="s">
        <v>20</v>
      </c>
      <c r="AI1826" s="77" t="s">
        <v>21</v>
      </c>
      <c r="AJ1826" s="77" t="s">
        <v>46</v>
      </c>
      <c r="AK1826" s="77" t="s">
        <v>1005</v>
      </c>
      <c r="AL1826" s="77" t="s">
        <v>1006</v>
      </c>
      <c r="AM1826" s="77" t="s">
        <v>25</v>
      </c>
      <c r="AN1826" s="77" t="s">
        <v>49</v>
      </c>
      <c r="AO1826" s="77" t="s">
        <v>1007</v>
      </c>
      <c r="AP1826" s="77" t="s">
        <v>1008</v>
      </c>
      <c r="AQ1826" s="77"/>
      <c r="AR1826" s="79">
        <f>COUNTIF('Jalon + top _horaire passage'!A:A,A1826)+IF(W1826&lt;&gt;"",COUNTIF('Jalon + top _horaire passage'!A:A,W1826),0)+IF(X1826&lt;&gt;"",COUNTIF('Jalon + top _horaire passage'!A:A,X1826),0)+IF(Y1826&lt;&gt;"",COUNTIF('Jalon + top _horaire passage'!A:A,Y1826),0)+IF(AA1826&lt;&gt;"",COUNTIF('Jalon + top _horaire passage'!A:A,AA1826),0)+IF(AB1826&lt;&gt;"",COUNTIF('Jalon + top _horaire passage'!A:A,AB1826),0)+IF(AD1826&lt;&gt;"",COUNTIF('Jalon + top _horaire passage'!A:A,AD1826),0)</f>
        <v>0</v>
      </c>
    </row>
    <row r="1827" spans="1:44" x14ac:dyDescent="0.3">
      <c r="A1827" s="77" t="s">
        <v>9290</v>
      </c>
      <c r="B1827" s="159">
        <v>0</v>
      </c>
      <c r="C1827" s="78" t="s">
        <v>40</v>
      </c>
      <c r="D1827" s="77" t="s">
        <v>42</v>
      </c>
      <c r="E1827" s="77" t="s">
        <v>9245</v>
      </c>
      <c r="F1827" s="77" t="s">
        <v>2591</v>
      </c>
      <c r="G1827" s="77" t="s">
        <v>12381</v>
      </c>
      <c r="H1827" s="77" t="s">
        <v>44</v>
      </c>
      <c r="I1827" s="77" t="s">
        <v>39</v>
      </c>
      <c r="J1827" s="77" t="s">
        <v>19</v>
      </c>
      <c r="K1827" s="78" t="s">
        <v>34</v>
      </c>
      <c r="L1827" s="77" t="s">
        <v>98</v>
      </c>
      <c r="M1827" s="74" t="s">
        <v>12473</v>
      </c>
      <c r="N1827" s="74" t="s">
        <v>13</v>
      </c>
      <c r="O1827" s="159"/>
      <c r="P1827" s="77" t="s">
        <v>9247</v>
      </c>
      <c r="Q1827" s="77" t="s">
        <v>35</v>
      </c>
      <c r="R1827" s="77" t="s">
        <v>9290</v>
      </c>
      <c r="S1827" s="77"/>
      <c r="T1827" s="77"/>
      <c r="U1827" s="77" t="s">
        <v>9245</v>
      </c>
      <c r="V1827" s="74" t="s">
        <v>97</v>
      </c>
      <c r="W1827" s="100"/>
      <c r="X1827" s="99"/>
      <c r="Y1827" s="99"/>
      <c r="Z1827" s="100"/>
      <c r="AA1827" s="99" t="s">
        <v>9250</v>
      </c>
      <c r="AB1827" s="99"/>
      <c r="AC1827" s="100" t="s">
        <v>9291</v>
      </c>
      <c r="AD1827" s="100" t="s">
        <v>9292</v>
      </c>
      <c r="AE1827" s="83"/>
      <c r="AF1827" s="54"/>
      <c r="AG1827" s="78" t="s">
        <v>10997</v>
      </c>
      <c r="AH1827" s="77" t="s">
        <v>20</v>
      </c>
      <c r="AI1827" s="77" t="s">
        <v>21</v>
      </c>
      <c r="AJ1827" s="77" t="s">
        <v>46</v>
      </c>
      <c r="AK1827" s="77" t="s">
        <v>1005</v>
      </c>
      <c r="AL1827" s="77" t="s">
        <v>1006</v>
      </c>
      <c r="AM1827" s="77" t="s">
        <v>25</v>
      </c>
      <c r="AN1827" s="77" t="s">
        <v>49</v>
      </c>
      <c r="AO1827" s="77" t="s">
        <v>1007</v>
      </c>
      <c r="AP1827" s="77" t="s">
        <v>1008</v>
      </c>
      <c r="AQ1827" s="77"/>
      <c r="AR1827" s="79">
        <f>COUNTIF('Jalon + top _horaire passage'!A:A,A1827)+IF(W1827&lt;&gt;"",COUNTIF('Jalon + top _horaire passage'!A:A,W1827),0)+IF(X1827&lt;&gt;"",COUNTIF('Jalon + top _horaire passage'!A:A,X1827),0)+IF(Y1827&lt;&gt;"",COUNTIF('Jalon + top _horaire passage'!A:A,Y1827),0)+IF(AA1827&lt;&gt;"",COUNTIF('Jalon + top _horaire passage'!A:A,AA1827),0)+IF(AB1827&lt;&gt;"",COUNTIF('Jalon + top _horaire passage'!A:A,AB1827),0)+IF(AD1827&lt;&gt;"",COUNTIF('Jalon + top _horaire passage'!A:A,AD1827),0)</f>
        <v>0</v>
      </c>
    </row>
    <row r="1828" spans="1:44" x14ac:dyDescent="0.3">
      <c r="A1828" s="77" t="s">
        <v>9293</v>
      </c>
      <c r="B1828" s="159">
        <v>0</v>
      </c>
      <c r="C1828" s="78" t="s">
        <v>40</v>
      </c>
      <c r="D1828" s="77" t="s">
        <v>42</v>
      </c>
      <c r="E1828" s="77" t="s">
        <v>9245</v>
      </c>
      <c r="F1828" s="77" t="s">
        <v>2591</v>
      </c>
      <c r="G1828" s="77" t="s">
        <v>12381</v>
      </c>
      <c r="H1828" s="77" t="s">
        <v>44</v>
      </c>
      <c r="I1828" s="77" t="s">
        <v>39</v>
      </c>
      <c r="J1828" s="77" t="s">
        <v>19</v>
      </c>
      <c r="K1828" s="78" t="s">
        <v>34</v>
      </c>
      <c r="L1828" s="77" t="s">
        <v>98</v>
      </c>
      <c r="M1828" s="74" t="s">
        <v>12473</v>
      </c>
      <c r="N1828" s="74" t="s">
        <v>13</v>
      </c>
      <c r="O1828" s="159"/>
      <c r="P1828" s="77" t="s">
        <v>9247</v>
      </c>
      <c r="Q1828" s="77" t="s">
        <v>35</v>
      </c>
      <c r="R1828" s="77" t="s">
        <v>9293</v>
      </c>
      <c r="S1828" s="77"/>
      <c r="T1828" s="77"/>
      <c r="U1828" s="77" t="s">
        <v>9245</v>
      </c>
      <c r="V1828" s="74" t="s">
        <v>97</v>
      </c>
      <c r="W1828" s="100"/>
      <c r="X1828" s="99"/>
      <c r="Y1828" s="99"/>
      <c r="Z1828" s="100"/>
      <c r="AA1828" s="99" t="s">
        <v>9250</v>
      </c>
      <c r="AB1828" s="99"/>
      <c r="AC1828" s="100" t="s">
        <v>9294</v>
      </c>
      <c r="AD1828" s="100" t="s">
        <v>9295</v>
      </c>
      <c r="AE1828" s="83"/>
      <c r="AF1828" s="54"/>
      <c r="AG1828" s="78" t="s">
        <v>10997</v>
      </c>
      <c r="AH1828" s="77" t="s">
        <v>20</v>
      </c>
      <c r="AI1828" s="77" t="s">
        <v>21</v>
      </c>
      <c r="AJ1828" s="77" t="s">
        <v>46</v>
      </c>
      <c r="AK1828" s="77" t="s">
        <v>1005</v>
      </c>
      <c r="AL1828" s="77" t="s">
        <v>1006</v>
      </c>
      <c r="AM1828" s="77" t="s">
        <v>25</v>
      </c>
      <c r="AN1828" s="77" t="s">
        <v>49</v>
      </c>
      <c r="AO1828" s="77" t="s">
        <v>1007</v>
      </c>
      <c r="AP1828" s="77" t="s">
        <v>1008</v>
      </c>
      <c r="AQ1828" s="77"/>
      <c r="AR1828" s="79">
        <f>COUNTIF('Jalon + top _horaire passage'!A:A,A1828)+IF(W1828&lt;&gt;"",COUNTIF('Jalon + top _horaire passage'!A:A,W1828),0)+IF(X1828&lt;&gt;"",COUNTIF('Jalon + top _horaire passage'!A:A,X1828),0)+IF(Y1828&lt;&gt;"",COUNTIF('Jalon + top _horaire passage'!A:A,Y1828),0)+IF(AA1828&lt;&gt;"",COUNTIF('Jalon + top _horaire passage'!A:A,AA1828),0)+IF(AB1828&lt;&gt;"",COUNTIF('Jalon + top _horaire passage'!A:A,AB1828),0)+IF(AD1828&lt;&gt;"",COUNTIF('Jalon + top _horaire passage'!A:A,AD1828),0)</f>
        <v>0</v>
      </c>
    </row>
    <row r="1829" spans="1:44" x14ac:dyDescent="0.3">
      <c r="A1829" s="77" t="s">
        <v>9296</v>
      </c>
      <c r="B1829" s="159">
        <v>0</v>
      </c>
      <c r="C1829" s="78" t="s">
        <v>40</v>
      </c>
      <c r="D1829" s="77" t="s">
        <v>42</v>
      </c>
      <c r="E1829" s="77" t="s">
        <v>9245</v>
      </c>
      <c r="F1829" s="77" t="s">
        <v>2591</v>
      </c>
      <c r="G1829" s="77" t="s">
        <v>12381</v>
      </c>
      <c r="H1829" s="77" t="s">
        <v>44</v>
      </c>
      <c r="I1829" s="77" t="s">
        <v>39</v>
      </c>
      <c r="J1829" s="77" t="s">
        <v>19</v>
      </c>
      <c r="K1829" s="78" t="s">
        <v>34</v>
      </c>
      <c r="L1829" s="77" t="s">
        <v>98</v>
      </c>
      <c r="M1829" s="74" t="s">
        <v>12473</v>
      </c>
      <c r="N1829" s="74" t="s">
        <v>13</v>
      </c>
      <c r="O1829" s="159"/>
      <c r="P1829" s="77" t="s">
        <v>9247</v>
      </c>
      <c r="Q1829" s="77" t="s">
        <v>35</v>
      </c>
      <c r="R1829" s="77" t="s">
        <v>9296</v>
      </c>
      <c r="S1829" s="77"/>
      <c r="T1829" s="77"/>
      <c r="U1829" s="77" t="s">
        <v>9245</v>
      </c>
      <c r="V1829" s="74" t="s">
        <v>97</v>
      </c>
      <c r="W1829" s="100"/>
      <c r="X1829" s="99"/>
      <c r="Y1829" s="99"/>
      <c r="Z1829" s="100"/>
      <c r="AA1829" s="99" t="s">
        <v>9250</v>
      </c>
      <c r="AB1829" s="99"/>
      <c r="AC1829" s="100" t="s">
        <v>9297</v>
      </c>
      <c r="AD1829" s="100" t="s">
        <v>9298</v>
      </c>
      <c r="AE1829" s="83"/>
      <c r="AF1829" s="54"/>
      <c r="AG1829" s="78" t="s">
        <v>10997</v>
      </c>
      <c r="AH1829" s="77" t="s">
        <v>20</v>
      </c>
      <c r="AI1829" s="77" t="s">
        <v>21</v>
      </c>
      <c r="AJ1829" s="77" t="s">
        <v>46</v>
      </c>
      <c r="AK1829" s="77" t="s">
        <v>1005</v>
      </c>
      <c r="AL1829" s="77" t="s">
        <v>1006</v>
      </c>
      <c r="AM1829" s="77" t="s">
        <v>25</v>
      </c>
      <c r="AN1829" s="77" t="s">
        <v>49</v>
      </c>
      <c r="AO1829" s="77" t="s">
        <v>1007</v>
      </c>
      <c r="AP1829" s="77" t="s">
        <v>1008</v>
      </c>
      <c r="AQ1829" s="77"/>
      <c r="AR1829" s="79">
        <f>COUNTIF('Jalon + top _horaire passage'!A:A,A1829)+IF(W1829&lt;&gt;"",COUNTIF('Jalon + top _horaire passage'!A:A,W1829),0)+IF(X1829&lt;&gt;"",COUNTIF('Jalon + top _horaire passage'!A:A,X1829),0)+IF(Y1829&lt;&gt;"",COUNTIF('Jalon + top _horaire passage'!A:A,Y1829),0)+IF(AA1829&lt;&gt;"",COUNTIF('Jalon + top _horaire passage'!A:A,AA1829),0)+IF(AB1829&lt;&gt;"",COUNTIF('Jalon + top _horaire passage'!A:A,AB1829),0)+IF(AD1829&lt;&gt;"",COUNTIF('Jalon + top _horaire passage'!A:A,AD1829),0)</f>
        <v>0</v>
      </c>
    </row>
    <row r="1830" spans="1:44" x14ac:dyDescent="0.3">
      <c r="A1830" s="77" t="s">
        <v>9299</v>
      </c>
      <c r="B1830" s="159">
        <v>0</v>
      </c>
      <c r="C1830" s="78" t="s">
        <v>40</v>
      </c>
      <c r="D1830" s="77" t="s">
        <v>42</v>
      </c>
      <c r="E1830" s="77" t="s">
        <v>9245</v>
      </c>
      <c r="F1830" s="77" t="s">
        <v>2591</v>
      </c>
      <c r="G1830" s="77" t="s">
        <v>12381</v>
      </c>
      <c r="H1830" s="77" t="s">
        <v>44</v>
      </c>
      <c r="I1830" s="77" t="s">
        <v>39</v>
      </c>
      <c r="J1830" s="77" t="s">
        <v>19</v>
      </c>
      <c r="K1830" s="78" t="s">
        <v>34</v>
      </c>
      <c r="L1830" s="77" t="s">
        <v>98</v>
      </c>
      <c r="M1830" s="74" t="s">
        <v>12473</v>
      </c>
      <c r="N1830" s="74" t="s">
        <v>13</v>
      </c>
      <c r="O1830" s="159"/>
      <c r="P1830" s="77" t="s">
        <v>9247</v>
      </c>
      <c r="Q1830" s="77" t="s">
        <v>35</v>
      </c>
      <c r="R1830" s="77" t="s">
        <v>9299</v>
      </c>
      <c r="S1830" s="77"/>
      <c r="T1830" s="77"/>
      <c r="U1830" s="77" t="s">
        <v>9245</v>
      </c>
      <c r="V1830" s="74" t="s">
        <v>97</v>
      </c>
      <c r="W1830" s="100"/>
      <c r="X1830" s="99"/>
      <c r="Y1830" s="99"/>
      <c r="Z1830" s="100"/>
      <c r="AA1830" s="99" t="s">
        <v>9250</v>
      </c>
      <c r="AB1830" s="99"/>
      <c r="AC1830" s="100" t="s">
        <v>9300</v>
      </c>
      <c r="AD1830" s="100" t="s">
        <v>9301</v>
      </c>
      <c r="AE1830" s="83"/>
      <c r="AF1830" s="54"/>
      <c r="AG1830" s="78" t="s">
        <v>10997</v>
      </c>
      <c r="AH1830" s="77" t="s">
        <v>20</v>
      </c>
      <c r="AI1830" s="77" t="s">
        <v>21</v>
      </c>
      <c r="AJ1830" s="77" t="s">
        <v>46</v>
      </c>
      <c r="AK1830" s="77" t="s">
        <v>1005</v>
      </c>
      <c r="AL1830" s="77" t="s">
        <v>1006</v>
      </c>
      <c r="AM1830" s="77" t="s">
        <v>25</v>
      </c>
      <c r="AN1830" s="77" t="s">
        <v>49</v>
      </c>
      <c r="AO1830" s="77" t="s">
        <v>1007</v>
      </c>
      <c r="AP1830" s="77" t="s">
        <v>1008</v>
      </c>
      <c r="AQ1830" s="77"/>
      <c r="AR1830" s="79">
        <f>COUNTIF('Jalon + top _horaire passage'!A:A,A1830)+IF(W1830&lt;&gt;"",COUNTIF('Jalon + top _horaire passage'!A:A,W1830),0)+IF(X1830&lt;&gt;"",COUNTIF('Jalon + top _horaire passage'!A:A,X1830),0)+IF(Y1830&lt;&gt;"",COUNTIF('Jalon + top _horaire passage'!A:A,Y1830),0)+IF(AA1830&lt;&gt;"",COUNTIF('Jalon + top _horaire passage'!A:A,AA1830),0)+IF(AB1830&lt;&gt;"",COUNTIF('Jalon + top _horaire passage'!A:A,AB1830),0)+IF(AD1830&lt;&gt;"",COUNTIF('Jalon + top _horaire passage'!A:A,AD1830),0)</f>
        <v>0</v>
      </c>
    </row>
    <row r="1831" spans="1:44" x14ac:dyDescent="0.3">
      <c r="A1831" s="77" t="s">
        <v>9302</v>
      </c>
      <c r="B1831" s="159">
        <v>0</v>
      </c>
      <c r="C1831" s="78" t="s">
        <v>40</v>
      </c>
      <c r="D1831" s="77" t="s">
        <v>42</v>
      </c>
      <c r="E1831" s="77" t="s">
        <v>9245</v>
      </c>
      <c r="F1831" s="77" t="s">
        <v>2591</v>
      </c>
      <c r="G1831" s="77" t="s">
        <v>12381</v>
      </c>
      <c r="H1831" s="77" t="s">
        <v>44</v>
      </c>
      <c r="I1831" s="77" t="s">
        <v>39</v>
      </c>
      <c r="J1831" s="77" t="s">
        <v>19</v>
      </c>
      <c r="K1831" s="78" t="s">
        <v>34</v>
      </c>
      <c r="L1831" s="77" t="s">
        <v>98</v>
      </c>
      <c r="M1831" s="74" t="s">
        <v>12473</v>
      </c>
      <c r="N1831" s="74" t="s">
        <v>13</v>
      </c>
      <c r="O1831" s="159"/>
      <c r="P1831" s="77" t="s">
        <v>9247</v>
      </c>
      <c r="Q1831" s="77" t="s">
        <v>35</v>
      </c>
      <c r="R1831" s="77" t="s">
        <v>9302</v>
      </c>
      <c r="S1831" s="77"/>
      <c r="T1831" s="77"/>
      <c r="U1831" s="77" t="s">
        <v>9245</v>
      </c>
      <c r="V1831" s="74" t="s">
        <v>97</v>
      </c>
      <c r="W1831" s="100"/>
      <c r="X1831" s="99"/>
      <c r="Y1831" s="99"/>
      <c r="Z1831" s="100"/>
      <c r="AA1831" s="99" t="s">
        <v>9250</v>
      </c>
      <c r="AB1831" s="99"/>
      <c r="AC1831" s="100" t="s">
        <v>9303</v>
      </c>
      <c r="AD1831" s="100" t="s">
        <v>9304</v>
      </c>
      <c r="AE1831" s="83"/>
      <c r="AF1831" s="54"/>
      <c r="AG1831" s="78" t="s">
        <v>10997</v>
      </c>
      <c r="AH1831" s="77" t="s">
        <v>20</v>
      </c>
      <c r="AI1831" s="77" t="s">
        <v>21</v>
      </c>
      <c r="AJ1831" s="77" t="s">
        <v>46</v>
      </c>
      <c r="AK1831" s="77" t="s">
        <v>1005</v>
      </c>
      <c r="AL1831" s="77" t="s">
        <v>1006</v>
      </c>
      <c r="AM1831" s="77" t="s">
        <v>25</v>
      </c>
      <c r="AN1831" s="77" t="s">
        <v>49</v>
      </c>
      <c r="AO1831" s="77" t="s">
        <v>1007</v>
      </c>
      <c r="AP1831" s="77" t="s">
        <v>1008</v>
      </c>
      <c r="AQ1831" s="77"/>
      <c r="AR1831" s="79">
        <f>COUNTIF('Jalon + top _horaire passage'!A:A,A1831)+IF(W1831&lt;&gt;"",COUNTIF('Jalon + top _horaire passage'!A:A,W1831),0)+IF(X1831&lt;&gt;"",COUNTIF('Jalon + top _horaire passage'!A:A,X1831),0)+IF(Y1831&lt;&gt;"",COUNTIF('Jalon + top _horaire passage'!A:A,Y1831),0)+IF(AA1831&lt;&gt;"",COUNTIF('Jalon + top _horaire passage'!A:A,AA1831),0)+IF(AB1831&lt;&gt;"",COUNTIF('Jalon + top _horaire passage'!A:A,AB1831),0)+IF(AD1831&lt;&gt;"",COUNTIF('Jalon + top _horaire passage'!A:A,AD1831),0)</f>
        <v>0</v>
      </c>
    </row>
    <row r="1832" spans="1:44" x14ac:dyDescent="0.3">
      <c r="A1832" s="77" t="s">
        <v>9305</v>
      </c>
      <c r="B1832" s="159">
        <v>0</v>
      </c>
      <c r="C1832" s="78" t="s">
        <v>40</v>
      </c>
      <c r="D1832" s="77" t="s">
        <v>42</v>
      </c>
      <c r="E1832" s="77" t="s">
        <v>9245</v>
      </c>
      <c r="F1832" s="77" t="s">
        <v>2591</v>
      </c>
      <c r="G1832" s="77" t="s">
        <v>12381</v>
      </c>
      <c r="H1832" s="77" t="s">
        <v>44</v>
      </c>
      <c r="I1832" s="77" t="s">
        <v>39</v>
      </c>
      <c r="J1832" s="77" t="s">
        <v>19</v>
      </c>
      <c r="K1832" s="78" t="s">
        <v>34</v>
      </c>
      <c r="L1832" s="77" t="s">
        <v>98</v>
      </c>
      <c r="M1832" s="74" t="s">
        <v>12473</v>
      </c>
      <c r="N1832" s="74" t="s">
        <v>13</v>
      </c>
      <c r="O1832" s="159"/>
      <c r="P1832" s="77" t="s">
        <v>9247</v>
      </c>
      <c r="Q1832" s="77" t="s">
        <v>35</v>
      </c>
      <c r="R1832" s="77" t="s">
        <v>9305</v>
      </c>
      <c r="S1832" s="77"/>
      <c r="T1832" s="77"/>
      <c r="U1832" s="77" t="s">
        <v>9245</v>
      </c>
      <c r="V1832" s="74" t="s">
        <v>97</v>
      </c>
      <c r="W1832" s="100"/>
      <c r="X1832" s="99"/>
      <c r="Y1832" s="99"/>
      <c r="Z1832" s="100"/>
      <c r="AA1832" s="99" t="s">
        <v>9250</v>
      </c>
      <c r="AB1832" s="99"/>
      <c r="AC1832" s="100" t="s">
        <v>9306</v>
      </c>
      <c r="AD1832" s="100" t="s">
        <v>9307</v>
      </c>
      <c r="AE1832" s="83"/>
      <c r="AF1832" s="54"/>
      <c r="AG1832" s="78" t="s">
        <v>10997</v>
      </c>
      <c r="AH1832" s="77" t="s">
        <v>20</v>
      </c>
      <c r="AI1832" s="77" t="s">
        <v>21</v>
      </c>
      <c r="AJ1832" s="77" t="s">
        <v>46</v>
      </c>
      <c r="AK1832" s="77" t="s">
        <v>1005</v>
      </c>
      <c r="AL1832" s="77" t="s">
        <v>1006</v>
      </c>
      <c r="AM1832" s="77" t="s">
        <v>25</v>
      </c>
      <c r="AN1832" s="77" t="s">
        <v>49</v>
      </c>
      <c r="AO1832" s="77" t="s">
        <v>1007</v>
      </c>
      <c r="AP1832" s="77" t="s">
        <v>1008</v>
      </c>
      <c r="AQ1832" s="77"/>
      <c r="AR1832" s="79">
        <f>COUNTIF('Jalon + top _horaire passage'!A:A,A1832)+IF(W1832&lt;&gt;"",COUNTIF('Jalon + top _horaire passage'!A:A,W1832),0)+IF(X1832&lt;&gt;"",COUNTIF('Jalon + top _horaire passage'!A:A,X1832),0)+IF(Y1832&lt;&gt;"",COUNTIF('Jalon + top _horaire passage'!A:A,Y1832),0)+IF(AA1832&lt;&gt;"",COUNTIF('Jalon + top _horaire passage'!A:A,AA1832),0)+IF(AB1832&lt;&gt;"",COUNTIF('Jalon + top _horaire passage'!A:A,AB1832),0)+IF(AD1832&lt;&gt;"",COUNTIF('Jalon + top _horaire passage'!A:A,AD1832),0)</f>
        <v>0</v>
      </c>
    </row>
    <row r="1833" spans="1:44" x14ac:dyDescent="0.3">
      <c r="A1833" s="77" t="s">
        <v>9309</v>
      </c>
      <c r="B1833" s="159">
        <v>0</v>
      </c>
      <c r="C1833" s="78" t="s">
        <v>829</v>
      </c>
      <c r="D1833" s="77" t="s">
        <v>42</v>
      </c>
      <c r="E1833" s="77" t="s">
        <v>9308</v>
      </c>
      <c r="F1833" s="77" t="s">
        <v>3505</v>
      </c>
      <c r="G1833" s="77" t="s">
        <v>3469</v>
      </c>
      <c r="H1833" s="77" t="s">
        <v>44</v>
      </c>
      <c r="I1833" s="77" t="s">
        <v>221</v>
      </c>
      <c r="J1833" s="77" t="s">
        <v>19</v>
      </c>
      <c r="K1833" s="78" t="s">
        <v>34</v>
      </c>
      <c r="L1833" s="77" t="s">
        <v>98</v>
      </c>
      <c r="M1833" s="74" t="s">
        <v>12473</v>
      </c>
      <c r="N1833" s="74" t="s">
        <v>13</v>
      </c>
      <c r="O1833" s="159"/>
      <c r="P1833" s="77"/>
      <c r="Q1833" s="77" t="s">
        <v>11048</v>
      </c>
      <c r="R1833" s="77" t="s">
        <v>9309</v>
      </c>
      <c r="S1833" s="77"/>
      <c r="T1833" s="77"/>
      <c r="U1833" s="77" t="s">
        <v>11784</v>
      </c>
      <c r="V1833" s="74" t="s">
        <v>97</v>
      </c>
      <c r="W1833" s="100"/>
      <c r="X1833" s="99"/>
      <c r="Y1833" s="99"/>
      <c r="Z1833" s="100"/>
      <c r="AA1833" s="99" t="s">
        <v>9310</v>
      </c>
      <c r="AB1833" s="99"/>
      <c r="AC1833" s="100" t="s">
        <v>9311</v>
      </c>
      <c r="AD1833" s="100" t="s">
        <v>9312</v>
      </c>
      <c r="AE1833" s="83"/>
      <c r="AF1833" s="54"/>
      <c r="AG1833" s="78" t="s">
        <v>10997</v>
      </c>
      <c r="AH1833" s="77" t="s">
        <v>222</v>
      </c>
      <c r="AI1833" s="77" t="s">
        <v>830</v>
      </c>
      <c r="AJ1833" s="77" t="s">
        <v>831</v>
      </c>
      <c r="AK1833" s="77" t="s">
        <v>3416</v>
      </c>
      <c r="AL1833" s="77" t="s">
        <v>3417</v>
      </c>
      <c r="AM1833" s="77" t="s">
        <v>227</v>
      </c>
      <c r="AN1833" s="77" t="s">
        <v>834</v>
      </c>
      <c r="AO1833" s="77" t="s">
        <v>835</v>
      </c>
      <c r="AP1833" s="77" t="s">
        <v>836</v>
      </c>
      <c r="AQ1833" s="77"/>
      <c r="AR1833" s="79">
        <f>COUNTIF('Jalon + top _horaire passage'!A:A,A1833)+IF(W1833&lt;&gt;"",COUNTIF('Jalon + top _horaire passage'!A:A,W1833),0)+IF(X1833&lt;&gt;"",COUNTIF('Jalon + top _horaire passage'!A:A,X1833),0)+IF(Y1833&lt;&gt;"",COUNTIF('Jalon + top _horaire passage'!A:A,Y1833),0)+IF(AA1833&lt;&gt;"",COUNTIF('Jalon + top _horaire passage'!A:A,AA1833),0)+IF(AB1833&lt;&gt;"",COUNTIF('Jalon + top _horaire passage'!A:A,AB1833),0)+IF(AD1833&lt;&gt;"",COUNTIF('Jalon + top _horaire passage'!A:A,AD1833),0)</f>
        <v>0</v>
      </c>
    </row>
    <row r="1834" spans="1:44" x14ac:dyDescent="0.3">
      <c r="A1834" s="77" t="s">
        <v>9313</v>
      </c>
      <c r="B1834" s="159">
        <v>0</v>
      </c>
      <c r="C1834" s="78" t="s">
        <v>829</v>
      </c>
      <c r="D1834" s="77" t="s">
        <v>42</v>
      </c>
      <c r="E1834" s="77" t="s">
        <v>9313</v>
      </c>
      <c r="F1834" s="77" t="s">
        <v>3505</v>
      </c>
      <c r="G1834" s="77" t="s">
        <v>3469</v>
      </c>
      <c r="H1834" s="77" t="s">
        <v>44</v>
      </c>
      <c r="I1834" s="77" t="s">
        <v>221</v>
      </c>
      <c r="J1834" s="77" t="s">
        <v>19</v>
      </c>
      <c r="K1834" s="78" t="s">
        <v>18</v>
      </c>
      <c r="L1834" s="77" t="s">
        <v>15</v>
      </c>
      <c r="M1834" s="74" t="s">
        <v>12473</v>
      </c>
      <c r="N1834" s="74" t="s">
        <v>10986</v>
      </c>
      <c r="O1834" s="159"/>
      <c r="P1834" s="77"/>
      <c r="Q1834" s="77" t="s">
        <v>35</v>
      </c>
      <c r="R1834" s="77" t="s">
        <v>9313</v>
      </c>
      <c r="S1834" s="77"/>
      <c r="T1834" s="77"/>
      <c r="U1834" s="77" t="s">
        <v>9313</v>
      </c>
      <c r="V1834" s="74" t="s">
        <v>431</v>
      </c>
      <c r="W1834" s="100"/>
      <c r="X1834" s="99"/>
      <c r="Y1834" s="99"/>
      <c r="Z1834" s="100"/>
      <c r="AA1834" s="99" t="s">
        <v>9314</v>
      </c>
      <c r="AB1834" s="99"/>
      <c r="AC1834" s="100" t="s">
        <v>9315</v>
      </c>
      <c r="AD1834" s="100" t="s">
        <v>9316</v>
      </c>
      <c r="AE1834" s="83"/>
      <c r="AF1834" s="54"/>
      <c r="AG1834" s="78" t="s">
        <v>10996</v>
      </c>
      <c r="AH1834" s="77" t="s">
        <v>222</v>
      </c>
      <c r="AI1834" s="77" t="s">
        <v>830</v>
      </c>
      <c r="AJ1834" s="77" t="s">
        <v>831</v>
      </c>
      <c r="AK1834" s="77" t="s">
        <v>3416</v>
      </c>
      <c r="AL1834" s="77" t="s">
        <v>3417</v>
      </c>
      <c r="AM1834" s="77" t="s">
        <v>227</v>
      </c>
      <c r="AN1834" s="77" t="s">
        <v>834</v>
      </c>
      <c r="AO1834" s="77" t="s">
        <v>835</v>
      </c>
      <c r="AP1834" s="77" t="s">
        <v>836</v>
      </c>
      <c r="AQ1834" s="77"/>
      <c r="AR1834" s="79">
        <f>COUNTIF('Jalon + top _horaire passage'!A:A,A1834)+IF(W1834&lt;&gt;"",COUNTIF('Jalon + top _horaire passage'!A:A,W1834),0)+IF(X1834&lt;&gt;"",COUNTIF('Jalon + top _horaire passage'!A:A,X1834),0)+IF(Y1834&lt;&gt;"",COUNTIF('Jalon + top _horaire passage'!A:A,Y1834),0)+IF(AA1834&lt;&gt;"",COUNTIF('Jalon + top _horaire passage'!A:A,AA1834),0)+IF(AB1834&lt;&gt;"",COUNTIF('Jalon + top _horaire passage'!A:A,AB1834),0)+IF(AD1834&lt;&gt;"",COUNTIF('Jalon + top _horaire passage'!A:A,AD1834),0)</f>
        <v>0</v>
      </c>
    </row>
    <row r="1835" spans="1:44" x14ac:dyDescent="0.3">
      <c r="A1835" s="77" t="s">
        <v>9317</v>
      </c>
      <c r="B1835" s="159">
        <v>0</v>
      </c>
      <c r="C1835" s="78" t="s">
        <v>829</v>
      </c>
      <c r="D1835" s="77" t="s">
        <v>42</v>
      </c>
      <c r="E1835" s="77" t="s">
        <v>9317</v>
      </c>
      <c r="F1835" s="77" t="s">
        <v>3505</v>
      </c>
      <c r="G1835" s="77" t="s">
        <v>3469</v>
      </c>
      <c r="H1835" s="77" t="s">
        <v>44</v>
      </c>
      <c r="I1835" s="77" t="s">
        <v>221</v>
      </c>
      <c r="J1835" s="77" t="s">
        <v>19</v>
      </c>
      <c r="K1835" s="78" t="s">
        <v>18</v>
      </c>
      <c r="L1835" s="77" t="s">
        <v>15</v>
      </c>
      <c r="M1835" s="74" t="s">
        <v>12473</v>
      </c>
      <c r="N1835" s="74" t="s">
        <v>10986</v>
      </c>
      <c r="O1835" s="159"/>
      <c r="P1835" s="77"/>
      <c r="Q1835" s="77" t="s">
        <v>35</v>
      </c>
      <c r="R1835" s="77" t="s">
        <v>9317</v>
      </c>
      <c r="S1835" s="77"/>
      <c r="T1835" s="77"/>
      <c r="U1835" s="77" t="s">
        <v>9317</v>
      </c>
      <c r="V1835" s="74" t="s">
        <v>216</v>
      </c>
      <c r="W1835" s="100"/>
      <c r="X1835" s="99"/>
      <c r="Y1835" s="99"/>
      <c r="Z1835" s="100"/>
      <c r="AA1835" s="99" t="s">
        <v>9318</v>
      </c>
      <c r="AB1835" s="99"/>
      <c r="AC1835" s="100" t="s">
        <v>9319</v>
      </c>
      <c r="AD1835" s="100" t="s">
        <v>9320</v>
      </c>
      <c r="AE1835" s="83"/>
      <c r="AF1835" s="54"/>
      <c r="AG1835" s="78" t="s">
        <v>12307</v>
      </c>
      <c r="AH1835" s="77" t="s">
        <v>222</v>
      </c>
      <c r="AI1835" s="77" t="s">
        <v>830</v>
      </c>
      <c r="AJ1835" s="77" t="s">
        <v>831</v>
      </c>
      <c r="AK1835" s="77" t="s">
        <v>3416</v>
      </c>
      <c r="AL1835" s="77" t="s">
        <v>3417</v>
      </c>
      <c r="AM1835" s="77" t="s">
        <v>227</v>
      </c>
      <c r="AN1835" s="77" t="s">
        <v>834</v>
      </c>
      <c r="AO1835" s="77" t="s">
        <v>835</v>
      </c>
      <c r="AP1835" s="77" t="s">
        <v>836</v>
      </c>
      <c r="AQ1835" s="77"/>
      <c r="AR1835" s="79">
        <f>COUNTIF('Jalon + top _horaire passage'!A:A,A1835)+IF(W1835&lt;&gt;"",COUNTIF('Jalon + top _horaire passage'!A:A,W1835),0)+IF(X1835&lt;&gt;"",COUNTIF('Jalon + top _horaire passage'!A:A,X1835),0)+IF(Y1835&lt;&gt;"",COUNTIF('Jalon + top _horaire passage'!A:A,Y1835),0)+IF(AA1835&lt;&gt;"",COUNTIF('Jalon + top _horaire passage'!A:A,AA1835),0)+IF(AB1835&lt;&gt;"",COUNTIF('Jalon + top _horaire passage'!A:A,AB1835),0)+IF(AD1835&lt;&gt;"",COUNTIF('Jalon + top _horaire passage'!A:A,AD1835),0)</f>
        <v>0</v>
      </c>
    </row>
    <row r="1836" spans="1:44" x14ac:dyDescent="0.3">
      <c r="A1836" s="77" t="s">
        <v>9321</v>
      </c>
      <c r="B1836" s="159" t="s">
        <v>9321</v>
      </c>
      <c r="C1836" s="78" t="s">
        <v>892</v>
      </c>
      <c r="D1836" s="77" t="s">
        <v>42</v>
      </c>
      <c r="E1836" s="77" t="s">
        <v>9321</v>
      </c>
      <c r="F1836" s="77" t="s">
        <v>1727</v>
      </c>
      <c r="G1836" s="77" t="s">
        <v>12360</v>
      </c>
      <c r="H1836" s="77" t="s">
        <v>44</v>
      </c>
      <c r="I1836" s="77" t="s">
        <v>221</v>
      </c>
      <c r="J1836" s="77">
        <v>0</v>
      </c>
      <c r="K1836" s="78" t="s">
        <v>9323</v>
      </c>
      <c r="L1836" s="77" t="s">
        <v>15</v>
      </c>
      <c r="M1836" s="74" t="s">
        <v>12473</v>
      </c>
      <c r="N1836" s="74" t="s">
        <v>12032</v>
      </c>
      <c r="O1836" s="159" t="s">
        <v>12470</v>
      </c>
      <c r="P1836" s="77" t="s">
        <v>9321</v>
      </c>
      <c r="Q1836" s="77" t="s">
        <v>11002</v>
      </c>
      <c r="R1836" s="77" t="s">
        <v>9321</v>
      </c>
      <c r="S1836" s="77"/>
      <c r="T1836" s="77"/>
      <c r="U1836" s="77" t="s">
        <v>900</v>
      </c>
      <c r="V1836" s="74" t="s">
        <v>97</v>
      </c>
      <c r="W1836" s="100"/>
      <c r="X1836" s="99"/>
      <c r="Y1836" s="99"/>
      <c r="Z1836" s="100"/>
      <c r="AA1836" s="99"/>
      <c r="AB1836" s="99"/>
      <c r="AC1836" s="100"/>
      <c r="AD1836" s="100" t="s">
        <v>9322</v>
      </c>
      <c r="AE1836" s="83"/>
      <c r="AF1836" s="54"/>
      <c r="AG1836" s="78" t="s">
        <v>10991</v>
      </c>
      <c r="AH1836" s="77" t="s">
        <v>20</v>
      </c>
      <c r="AI1836" s="77" t="s">
        <v>305</v>
      </c>
      <c r="AJ1836" s="77" t="s">
        <v>306</v>
      </c>
      <c r="AK1836" s="77" t="s">
        <v>307</v>
      </c>
      <c r="AL1836" s="77" t="s">
        <v>308</v>
      </c>
      <c r="AM1836" s="77" t="s">
        <v>25</v>
      </c>
      <c r="AN1836" s="77" t="s">
        <v>309</v>
      </c>
      <c r="AO1836" s="77" t="s">
        <v>310</v>
      </c>
      <c r="AP1836" s="77" t="s">
        <v>311</v>
      </c>
      <c r="AQ1836" s="77"/>
      <c r="AR1836" s="79">
        <f>COUNTIF('Jalon + top _horaire passage'!A:A,A1836)+IF(W1836&lt;&gt;"",COUNTIF('Jalon + top _horaire passage'!A:A,W1836),0)+IF(X1836&lt;&gt;"",COUNTIF('Jalon + top _horaire passage'!A:A,X1836),0)+IF(Y1836&lt;&gt;"",COUNTIF('Jalon + top _horaire passage'!A:A,Y1836),0)+IF(AA1836&lt;&gt;"",COUNTIF('Jalon + top _horaire passage'!A:A,AA1836),0)+IF(AB1836&lt;&gt;"",COUNTIF('Jalon + top _horaire passage'!A:A,AB1836),0)+IF(AD1836&lt;&gt;"",COUNTIF('Jalon + top _horaire passage'!A:A,AD1836),0)</f>
        <v>0</v>
      </c>
    </row>
    <row r="1837" spans="1:44" x14ac:dyDescent="0.3">
      <c r="A1837" s="77" t="s">
        <v>9324</v>
      </c>
      <c r="B1837" s="159" t="s">
        <v>9324</v>
      </c>
      <c r="C1837" s="78" t="s">
        <v>892</v>
      </c>
      <c r="D1837" s="77" t="s">
        <v>42</v>
      </c>
      <c r="E1837" s="77" t="s">
        <v>9324</v>
      </c>
      <c r="F1837" s="77" t="s">
        <v>1727</v>
      </c>
      <c r="G1837" s="77" t="s">
        <v>12360</v>
      </c>
      <c r="H1837" s="77" t="s">
        <v>44</v>
      </c>
      <c r="I1837" s="77" t="s">
        <v>221</v>
      </c>
      <c r="J1837" s="77">
        <v>0</v>
      </c>
      <c r="K1837" s="78" t="s">
        <v>9323</v>
      </c>
      <c r="L1837" s="77" t="s">
        <v>15</v>
      </c>
      <c r="M1837" s="74" t="s">
        <v>12473</v>
      </c>
      <c r="N1837" s="74" t="s">
        <v>12032</v>
      </c>
      <c r="O1837" s="159"/>
      <c r="P1837" s="77" t="s">
        <v>9324</v>
      </c>
      <c r="Q1837" s="77" t="s">
        <v>11002</v>
      </c>
      <c r="R1837" s="77" t="s">
        <v>9324</v>
      </c>
      <c r="S1837" s="77"/>
      <c r="T1837" s="77"/>
      <c r="U1837" s="77" t="s">
        <v>900</v>
      </c>
      <c r="V1837" s="74" t="s">
        <v>97</v>
      </c>
      <c r="W1837" s="100"/>
      <c r="X1837" s="99"/>
      <c r="Y1837" s="99"/>
      <c r="Z1837" s="100"/>
      <c r="AA1837" s="99"/>
      <c r="AB1837" s="99"/>
      <c r="AC1837" s="100"/>
      <c r="AD1837" s="100" t="s">
        <v>9325</v>
      </c>
      <c r="AE1837" s="83"/>
      <c r="AF1837" s="54"/>
      <c r="AG1837" s="78" t="s">
        <v>10991</v>
      </c>
      <c r="AH1837" s="77" t="s">
        <v>20</v>
      </c>
      <c r="AI1837" s="77" t="s">
        <v>305</v>
      </c>
      <c r="AJ1837" s="77" t="s">
        <v>306</v>
      </c>
      <c r="AK1837" s="77" t="s">
        <v>307</v>
      </c>
      <c r="AL1837" s="77" t="s">
        <v>308</v>
      </c>
      <c r="AM1837" s="77" t="s">
        <v>25</v>
      </c>
      <c r="AN1837" s="77" t="s">
        <v>309</v>
      </c>
      <c r="AO1837" s="77" t="s">
        <v>310</v>
      </c>
      <c r="AP1837" s="77" t="s">
        <v>311</v>
      </c>
      <c r="AQ1837" s="77"/>
      <c r="AR1837" s="79">
        <f>COUNTIF('Jalon + top _horaire passage'!A:A,A1837)+IF(W1837&lt;&gt;"",COUNTIF('Jalon + top _horaire passage'!A:A,W1837),0)+IF(X1837&lt;&gt;"",COUNTIF('Jalon + top _horaire passage'!A:A,X1837),0)+IF(Y1837&lt;&gt;"",COUNTIF('Jalon + top _horaire passage'!A:A,Y1837),0)+IF(AA1837&lt;&gt;"",COUNTIF('Jalon + top _horaire passage'!A:A,AA1837),0)+IF(AB1837&lt;&gt;"",COUNTIF('Jalon + top _horaire passage'!A:A,AB1837),0)+IF(AD1837&lt;&gt;"",COUNTIF('Jalon + top _horaire passage'!A:A,AD1837),0)</f>
        <v>0</v>
      </c>
    </row>
    <row r="1838" spans="1:44" x14ac:dyDescent="0.3">
      <c r="A1838" s="77" t="s">
        <v>9326</v>
      </c>
      <c r="B1838" s="159" t="s">
        <v>9326</v>
      </c>
      <c r="C1838" s="78" t="s">
        <v>892</v>
      </c>
      <c r="D1838" s="77" t="s">
        <v>42</v>
      </c>
      <c r="E1838" s="77" t="s">
        <v>9326</v>
      </c>
      <c r="F1838" s="77" t="s">
        <v>1727</v>
      </c>
      <c r="G1838" s="77" t="s">
        <v>12360</v>
      </c>
      <c r="H1838" s="77" t="s">
        <v>44</v>
      </c>
      <c r="I1838" s="77" t="s">
        <v>221</v>
      </c>
      <c r="J1838" s="77">
        <v>0</v>
      </c>
      <c r="K1838" s="78" t="s">
        <v>9323</v>
      </c>
      <c r="L1838" s="77" t="s">
        <v>15</v>
      </c>
      <c r="M1838" s="74" t="s">
        <v>12473</v>
      </c>
      <c r="N1838" s="74" t="s">
        <v>12032</v>
      </c>
      <c r="O1838" s="159"/>
      <c r="P1838" s="77" t="s">
        <v>9326</v>
      </c>
      <c r="Q1838" s="77" t="s">
        <v>11002</v>
      </c>
      <c r="R1838" s="77" t="s">
        <v>9326</v>
      </c>
      <c r="S1838" s="77"/>
      <c r="T1838" s="77"/>
      <c r="U1838" s="77" t="s">
        <v>900</v>
      </c>
      <c r="V1838" s="74" t="s">
        <v>97</v>
      </c>
      <c r="W1838" s="100"/>
      <c r="X1838" s="99"/>
      <c r="Y1838" s="99"/>
      <c r="Z1838" s="100"/>
      <c r="AA1838" s="99"/>
      <c r="AB1838" s="99"/>
      <c r="AC1838" s="100"/>
      <c r="AD1838" s="100" t="s">
        <v>9327</v>
      </c>
      <c r="AE1838" s="83"/>
      <c r="AF1838" s="54"/>
      <c r="AG1838" s="78" t="s">
        <v>10991</v>
      </c>
      <c r="AH1838" s="77" t="s">
        <v>20</v>
      </c>
      <c r="AI1838" s="77" t="s">
        <v>305</v>
      </c>
      <c r="AJ1838" s="77" t="s">
        <v>306</v>
      </c>
      <c r="AK1838" s="77" t="s">
        <v>307</v>
      </c>
      <c r="AL1838" s="77" t="s">
        <v>308</v>
      </c>
      <c r="AM1838" s="77" t="s">
        <v>25</v>
      </c>
      <c r="AN1838" s="77" t="s">
        <v>309</v>
      </c>
      <c r="AO1838" s="77" t="s">
        <v>310</v>
      </c>
      <c r="AP1838" s="77" t="s">
        <v>311</v>
      </c>
      <c r="AQ1838" s="77"/>
      <c r="AR1838" s="79">
        <f>COUNTIF('Jalon + top _horaire passage'!A:A,A1838)+IF(W1838&lt;&gt;"",COUNTIF('Jalon + top _horaire passage'!A:A,W1838),0)+IF(X1838&lt;&gt;"",COUNTIF('Jalon + top _horaire passage'!A:A,X1838),0)+IF(Y1838&lt;&gt;"",COUNTIF('Jalon + top _horaire passage'!A:A,Y1838),0)+IF(AA1838&lt;&gt;"",COUNTIF('Jalon + top _horaire passage'!A:A,AA1838),0)+IF(AB1838&lt;&gt;"",COUNTIF('Jalon + top _horaire passage'!A:A,AB1838),0)+IF(AD1838&lt;&gt;"",COUNTIF('Jalon + top _horaire passage'!A:A,AD1838),0)</f>
        <v>0</v>
      </c>
    </row>
    <row r="1839" spans="1:44" x14ac:dyDescent="0.3">
      <c r="A1839" s="77" t="s">
        <v>9328</v>
      </c>
      <c r="B1839" s="159" t="s">
        <v>9328</v>
      </c>
      <c r="C1839" s="78" t="s">
        <v>892</v>
      </c>
      <c r="D1839" s="77" t="s">
        <v>42</v>
      </c>
      <c r="E1839" s="77" t="s">
        <v>9328</v>
      </c>
      <c r="F1839" s="77" t="s">
        <v>1727</v>
      </c>
      <c r="G1839" s="77" t="s">
        <v>12360</v>
      </c>
      <c r="H1839" s="77" t="s">
        <v>44</v>
      </c>
      <c r="I1839" s="77" t="s">
        <v>221</v>
      </c>
      <c r="J1839" s="77">
        <v>0</v>
      </c>
      <c r="K1839" s="78" t="s">
        <v>9323</v>
      </c>
      <c r="L1839" s="77" t="s">
        <v>15</v>
      </c>
      <c r="M1839" s="74" t="s">
        <v>12473</v>
      </c>
      <c r="N1839" s="74" t="s">
        <v>12032</v>
      </c>
      <c r="O1839" s="159"/>
      <c r="P1839" s="77" t="s">
        <v>9328</v>
      </c>
      <c r="Q1839" s="77" t="s">
        <v>11002</v>
      </c>
      <c r="R1839" s="77" t="s">
        <v>9328</v>
      </c>
      <c r="S1839" s="77"/>
      <c r="T1839" s="77"/>
      <c r="U1839" s="77" t="s">
        <v>900</v>
      </c>
      <c r="V1839" s="74" t="s">
        <v>97</v>
      </c>
      <c r="W1839" s="100"/>
      <c r="X1839" s="99"/>
      <c r="Y1839" s="99"/>
      <c r="Z1839" s="100"/>
      <c r="AA1839" s="99"/>
      <c r="AB1839" s="99"/>
      <c r="AC1839" s="100"/>
      <c r="AD1839" s="100" t="s">
        <v>9329</v>
      </c>
      <c r="AE1839" s="83"/>
      <c r="AF1839" s="54"/>
      <c r="AG1839" s="78" t="s">
        <v>10991</v>
      </c>
      <c r="AH1839" s="77" t="s">
        <v>20</v>
      </c>
      <c r="AI1839" s="77" t="s">
        <v>305</v>
      </c>
      <c r="AJ1839" s="77" t="s">
        <v>306</v>
      </c>
      <c r="AK1839" s="77" t="s">
        <v>307</v>
      </c>
      <c r="AL1839" s="77" t="s">
        <v>308</v>
      </c>
      <c r="AM1839" s="77" t="s">
        <v>25</v>
      </c>
      <c r="AN1839" s="77" t="s">
        <v>309</v>
      </c>
      <c r="AO1839" s="77" t="s">
        <v>310</v>
      </c>
      <c r="AP1839" s="77" t="s">
        <v>311</v>
      </c>
      <c r="AQ1839" s="77"/>
      <c r="AR1839" s="79">
        <f>COUNTIF('Jalon + top _horaire passage'!A:A,A1839)+IF(W1839&lt;&gt;"",COUNTIF('Jalon + top _horaire passage'!A:A,W1839),0)+IF(X1839&lt;&gt;"",COUNTIF('Jalon + top _horaire passage'!A:A,X1839),0)+IF(Y1839&lt;&gt;"",COUNTIF('Jalon + top _horaire passage'!A:A,Y1839),0)+IF(AA1839&lt;&gt;"",COUNTIF('Jalon + top _horaire passage'!A:A,AA1839),0)+IF(AB1839&lt;&gt;"",COUNTIF('Jalon + top _horaire passage'!A:A,AB1839),0)+IF(AD1839&lt;&gt;"",COUNTIF('Jalon + top _horaire passage'!A:A,AD1839),0)</f>
        <v>0</v>
      </c>
    </row>
    <row r="1840" spans="1:44" x14ac:dyDescent="0.3">
      <c r="A1840" s="77" t="s">
        <v>9330</v>
      </c>
      <c r="B1840" s="159" t="s">
        <v>9330</v>
      </c>
      <c r="C1840" s="78" t="s">
        <v>892</v>
      </c>
      <c r="D1840" s="77" t="s">
        <v>42</v>
      </c>
      <c r="E1840" s="77" t="s">
        <v>9330</v>
      </c>
      <c r="F1840" s="77" t="s">
        <v>1727</v>
      </c>
      <c r="G1840" s="77" t="s">
        <v>12360</v>
      </c>
      <c r="H1840" s="77" t="s">
        <v>44</v>
      </c>
      <c r="I1840" s="77" t="s">
        <v>221</v>
      </c>
      <c r="J1840" s="77">
        <v>0</v>
      </c>
      <c r="K1840" s="78" t="s">
        <v>9323</v>
      </c>
      <c r="L1840" s="77" t="s">
        <v>15</v>
      </c>
      <c r="M1840" s="74" t="s">
        <v>12473</v>
      </c>
      <c r="N1840" s="74" t="s">
        <v>12032</v>
      </c>
      <c r="O1840" s="159" t="s">
        <v>12470</v>
      </c>
      <c r="P1840" s="77" t="s">
        <v>9330</v>
      </c>
      <c r="Q1840" s="77" t="s">
        <v>11002</v>
      </c>
      <c r="R1840" s="77" t="s">
        <v>9330</v>
      </c>
      <c r="S1840" s="77"/>
      <c r="T1840" s="77"/>
      <c r="U1840" s="77" t="s">
        <v>900</v>
      </c>
      <c r="V1840" s="74" t="s">
        <v>97</v>
      </c>
      <c r="W1840" s="100"/>
      <c r="X1840" s="99"/>
      <c r="Y1840" s="99"/>
      <c r="Z1840" s="100"/>
      <c r="AA1840" s="99"/>
      <c r="AB1840" s="99"/>
      <c r="AC1840" s="100"/>
      <c r="AD1840" s="100" t="s">
        <v>9331</v>
      </c>
      <c r="AE1840" s="83"/>
      <c r="AF1840" s="54"/>
      <c r="AG1840" s="78" t="s">
        <v>10991</v>
      </c>
      <c r="AH1840" s="77" t="s">
        <v>20</v>
      </c>
      <c r="AI1840" s="77" t="s">
        <v>305</v>
      </c>
      <c r="AJ1840" s="77" t="s">
        <v>306</v>
      </c>
      <c r="AK1840" s="77" t="s">
        <v>307</v>
      </c>
      <c r="AL1840" s="77" t="s">
        <v>308</v>
      </c>
      <c r="AM1840" s="77" t="s">
        <v>25</v>
      </c>
      <c r="AN1840" s="77" t="s">
        <v>309</v>
      </c>
      <c r="AO1840" s="77" t="s">
        <v>310</v>
      </c>
      <c r="AP1840" s="77" t="s">
        <v>311</v>
      </c>
      <c r="AQ1840" s="77"/>
      <c r="AR1840" s="79">
        <f>COUNTIF('Jalon + top _horaire passage'!A:A,A1840)+IF(W1840&lt;&gt;"",COUNTIF('Jalon + top _horaire passage'!A:A,W1840),0)+IF(X1840&lt;&gt;"",COUNTIF('Jalon + top _horaire passage'!A:A,X1840),0)+IF(Y1840&lt;&gt;"",COUNTIF('Jalon + top _horaire passage'!A:A,Y1840),0)+IF(AA1840&lt;&gt;"",COUNTIF('Jalon + top _horaire passage'!A:A,AA1840),0)+IF(AB1840&lt;&gt;"",COUNTIF('Jalon + top _horaire passage'!A:A,AB1840),0)+IF(AD1840&lt;&gt;"",COUNTIF('Jalon + top _horaire passage'!A:A,AD1840),0)</f>
        <v>0</v>
      </c>
    </row>
    <row r="1841" spans="1:44" x14ac:dyDescent="0.3">
      <c r="A1841" s="77" t="s">
        <v>9332</v>
      </c>
      <c r="B1841" s="159" t="s">
        <v>9332</v>
      </c>
      <c r="C1841" s="78" t="s">
        <v>892</v>
      </c>
      <c r="D1841" s="77" t="s">
        <v>42</v>
      </c>
      <c r="E1841" s="77" t="s">
        <v>9332</v>
      </c>
      <c r="F1841" s="77" t="s">
        <v>1727</v>
      </c>
      <c r="G1841" s="77" t="s">
        <v>12360</v>
      </c>
      <c r="H1841" s="77" t="s">
        <v>44</v>
      </c>
      <c r="I1841" s="77" t="s">
        <v>221</v>
      </c>
      <c r="J1841" s="77">
        <v>0</v>
      </c>
      <c r="K1841" s="78" t="s">
        <v>9323</v>
      </c>
      <c r="L1841" s="77" t="s">
        <v>15</v>
      </c>
      <c r="M1841" s="74" t="s">
        <v>12473</v>
      </c>
      <c r="N1841" s="74" t="s">
        <v>12032</v>
      </c>
      <c r="O1841" s="159"/>
      <c r="P1841" s="77" t="s">
        <v>9332</v>
      </c>
      <c r="Q1841" s="77" t="s">
        <v>11002</v>
      </c>
      <c r="R1841" s="77" t="s">
        <v>9332</v>
      </c>
      <c r="S1841" s="77"/>
      <c r="T1841" s="77"/>
      <c r="U1841" s="77" t="s">
        <v>900</v>
      </c>
      <c r="V1841" s="74" t="s">
        <v>97</v>
      </c>
      <c r="W1841" s="100"/>
      <c r="X1841" s="99"/>
      <c r="Y1841" s="99"/>
      <c r="Z1841" s="100"/>
      <c r="AA1841" s="99"/>
      <c r="AB1841" s="99"/>
      <c r="AC1841" s="100"/>
      <c r="AD1841" s="100" t="s">
        <v>9333</v>
      </c>
      <c r="AE1841" s="83"/>
      <c r="AF1841" s="54"/>
      <c r="AG1841" s="78" t="s">
        <v>10991</v>
      </c>
      <c r="AH1841" s="77" t="s">
        <v>20</v>
      </c>
      <c r="AI1841" s="77" t="s">
        <v>305</v>
      </c>
      <c r="AJ1841" s="77" t="s">
        <v>306</v>
      </c>
      <c r="AK1841" s="77" t="s">
        <v>307</v>
      </c>
      <c r="AL1841" s="77" t="s">
        <v>308</v>
      </c>
      <c r="AM1841" s="77" t="s">
        <v>25</v>
      </c>
      <c r="AN1841" s="77" t="s">
        <v>309</v>
      </c>
      <c r="AO1841" s="77" t="s">
        <v>310</v>
      </c>
      <c r="AP1841" s="77" t="s">
        <v>311</v>
      </c>
      <c r="AQ1841" s="77"/>
      <c r="AR1841" s="79">
        <f>COUNTIF('Jalon + top _horaire passage'!A:A,A1841)+IF(W1841&lt;&gt;"",COUNTIF('Jalon + top _horaire passage'!A:A,W1841),0)+IF(X1841&lt;&gt;"",COUNTIF('Jalon + top _horaire passage'!A:A,X1841),0)+IF(Y1841&lt;&gt;"",COUNTIF('Jalon + top _horaire passage'!A:A,Y1841),0)+IF(AA1841&lt;&gt;"",COUNTIF('Jalon + top _horaire passage'!A:A,AA1841),0)+IF(AB1841&lt;&gt;"",COUNTIF('Jalon + top _horaire passage'!A:A,AB1841),0)+IF(AD1841&lt;&gt;"",COUNTIF('Jalon + top _horaire passage'!A:A,AD1841),0)</f>
        <v>0</v>
      </c>
    </row>
    <row r="1842" spans="1:44" x14ac:dyDescent="0.3">
      <c r="A1842" s="77" t="s">
        <v>9334</v>
      </c>
      <c r="B1842" s="159" t="s">
        <v>9334</v>
      </c>
      <c r="C1842" s="78" t="s">
        <v>892</v>
      </c>
      <c r="D1842" s="77" t="s">
        <v>42</v>
      </c>
      <c r="E1842" s="77" t="s">
        <v>9334</v>
      </c>
      <c r="F1842" s="77" t="s">
        <v>1727</v>
      </c>
      <c r="G1842" s="77" t="s">
        <v>12360</v>
      </c>
      <c r="H1842" s="77" t="s">
        <v>44</v>
      </c>
      <c r="I1842" s="77" t="s">
        <v>221</v>
      </c>
      <c r="J1842" s="77">
        <v>0</v>
      </c>
      <c r="K1842" s="78" t="s">
        <v>9323</v>
      </c>
      <c r="L1842" s="77" t="s">
        <v>15</v>
      </c>
      <c r="M1842" s="74" t="s">
        <v>12473</v>
      </c>
      <c r="N1842" s="74" t="s">
        <v>12032</v>
      </c>
      <c r="O1842" s="159"/>
      <c r="P1842" s="77" t="s">
        <v>9334</v>
      </c>
      <c r="Q1842" s="77" t="s">
        <v>11002</v>
      </c>
      <c r="R1842" s="77" t="s">
        <v>9334</v>
      </c>
      <c r="S1842" s="77"/>
      <c r="T1842" s="77"/>
      <c r="U1842" s="77" t="s">
        <v>900</v>
      </c>
      <c r="V1842" s="74" t="s">
        <v>97</v>
      </c>
      <c r="W1842" s="100"/>
      <c r="X1842" s="99"/>
      <c r="Y1842" s="99"/>
      <c r="Z1842" s="100"/>
      <c r="AA1842" s="99"/>
      <c r="AB1842" s="99"/>
      <c r="AC1842" s="100"/>
      <c r="AD1842" s="100" t="s">
        <v>9335</v>
      </c>
      <c r="AE1842" s="83"/>
      <c r="AF1842" s="54"/>
      <c r="AG1842" s="78" t="s">
        <v>10991</v>
      </c>
      <c r="AH1842" s="77" t="s">
        <v>20</v>
      </c>
      <c r="AI1842" s="77" t="s">
        <v>305</v>
      </c>
      <c r="AJ1842" s="77" t="s">
        <v>306</v>
      </c>
      <c r="AK1842" s="77" t="s">
        <v>307</v>
      </c>
      <c r="AL1842" s="77" t="s">
        <v>308</v>
      </c>
      <c r="AM1842" s="77" t="s">
        <v>25</v>
      </c>
      <c r="AN1842" s="77" t="s">
        <v>309</v>
      </c>
      <c r="AO1842" s="77" t="s">
        <v>310</v>
      </c>
      <c r="AP1842" s="77" t="s">
        <v>311</v>
      </c>
      <c r="AQ1842" s="77"/>
      <c r="AR1842" s="79">
        <f>COUNTIF('Jalon + top _horaire passage'!A:A,A1842)+IF(W1842&lt;&gt;"",COUNTIF('Jalon + top _horaire passage'!A:A,W1842),0)+IF(X1842&lt;&gt;"",COUNTIF('Jalon + top _horaire passage'!A:A,X1842),0)+IF(Y1842&lt;&gt;"",COUNTIF('Jalon + top _horaire passage'!A:A,Y1842),0)+IF(AA1842&lt;&gt;"",COUNTIF('Jalon + top _horaire passage'!A:A,AA1842),0)+IF(AB1842&lt;&gt;"",COUNTIF('Jalon + top _horaire passage'!A:A,AB1842),0)+IF(AD1842&lt;&gt;"",COUNTIF('Jalon + top _horaire passage'!A:A,AD1842),0)</f>
        <v>0</v>
      </c>
    </row>
    <row r="1843" spans="1:44" x14ac:dyDescent="0.3">
      <c r="A1843" s="77" t="s">
        <v>9336</v>
      </c>
      <c r="B1843" s="159" t="s">
        <v>9336</v>
      </c>
      <c r="C1843" s="78" t="s">
        <v>353</v>
      </c>
      <c r="D1843" s="77" t="s">
        <v>42</v>
      </c>
      <c r="E1843" s="77" t="s">
        <v>9336</v>
      </c>
      <c r="F1843" s="77" t="s">
        <v>12361</v>
      </c>
      <c r="G1843" s="77" t="s">
        <v>1734</v>
      </c>
      <c r="H1843" s="77" t="s">
        <v>44</v>
      </c>
      <c r="I1843" s="77" t="s">
        <v>166</v>
      </c>
      <c r="J1843" s="77" t="s">
        <v>19</v>
      </c>
      <c r="K1843" s="78" t="s">
        <v>34</v>
      </c>
      <c r="L1843" s="77" t="s">
        <v>98</v>
      </c>
      <c r="M1843" s="74" t="s">
        <v>12475</v>
      </c>
      <c r="N1843" s="74" t="s">
        <v>13</v>
      </c>
      <c r="O1843" s="159"/>
      <c r="P1843" s="77"/>
      <c r="Q1843" s="77" t="s">
        <v>30</v>
      </c>
      <c r="R1843" s="77" t="s">
        <v>9336</v>
      </c>
      <c r="S1843" s="77"/>
      <c r="T1843" s="77"/>
      <c r="U1843" s="77" t="s">
        <v>9337</v>
      </c>
      <c r="V1843" s="74" t="s">
        <v>97</v>
      </c>
      <c r="W1843" s="100"/>
      <c r="X1843" s="99"/>
      <c r="Y1843" s="99"/>
      <c r="Z1843" s="100"/>
      <c r="AA1843" s="99" t="s">
        <v>9338</v>
      </c>
      <c r="AB1843" s="99"/>
      <c r="AC1843" s="100" t="s">
        <v>9339</v>
      </c>
      <c r="AD1843" s="100" t="s">
        <v>9340</v>
      </c>
      <c r="AE1843" s="83"/>
      <c r="AF1843" s="54"/>
      <c r="AG1843" s="78" t="s">
        <v>10997</v>
      </c>
      <c r="AH1843" s="77" t="s">
        <v>354</v>
      </c>
      <c r="AI1843" s="77" t="s">
        <v>355</v>
      </c>
      <c r="AJ1843" s="77" t="s">
        <v>356</v>
      </c>
      <c r="AK1843" s="77" t="s">
        <v>357</v>
      </c>
      <c r="AL1843" s="77" t="s">
        <v>358</v>
      </c>
      <c r="AM1843" s="77" t="s">
        <v>170</v>
      </c>
      <c r="AN1843" s="77" t="s">
        <v>359</v>
      </c>
      <c r="AO1843" s="77" t="s">
        <v>1739</v>
      </c>
      <c r="AP1843" s="77" t="s">
        <v>1740</v>
      </c>
      <c r="AQ1843" s="77"/>
      <c r="AR1843" s="79">
        <f>COUNTIF('Jalon + top _horaire passage'!A:A,A1843)+IF(W1843&lt;&gt;"",COUNTIF('Jalon + top _horaire passage'!A:A,W1843),0)+IF(X1843&lt;&gt;"",COUNTIF('Jalon + top _horaire passage'!A:A,X1843),0)+IF(Y1843&lt;&gt;"",COUNTIF('Jalon + top _horaire passage'!A:A,Y1843),0)+IF(AA1843&lt;&gt;"",COUNTIF('Jalon + top _horaire passage'!A:A,AA1843),0)+IF(AB1843&lt;&gt;"",COUNTIF('Jalon + top _horaire passage'!A:A,AB1843),0)+IF(AD1843&lt;&gt;"",COUNTIF('Jalon + top _horaire passage'!A:A,AD1843),0)</f>
        <v>0</v>
      </c>
    </row>
    <row r="1844" spans="1:44" x14ac:dyDescent="0.3">
      <c r="A1844" s="77" t="s">
        <v>9341</v>
      </c>
      <c r="B1844" s="159" t="s">
        <v>9341</v>
      </c>
      <c r="C1844" s="78" t="s">
        <v>40</v>
      </c>
      <c r="D1844" s="77" t="s">
        <v>42</v>
      </c>
      <c r="E1844" s="77" t="s">
        <v>9341</v>
      </c>
      <c r="F1844" s="77" t="s">
        <v>10315</v>
      </c>
      <c r="G1844" s="77" t="s">
        <v>732</v>
      </c>
      <c r="H1844" s="77" t="s">
        <v>44</v>
      </c>
      <c r="I1844" s="77" t="s">
        <v>39</v>
      </c>
      <c r="J1844" s="77" t="s">
        <v>237</v>
      </c>
      <c r="K1844" s="78" t="s">
        <v>34</v>
      </c>
      <c r="L1844" s="77" t="s">
        <v>98</v>
      </c>
      <c r="M1844" s="74" t="s">
        <v>12475</v>
      </c>
      <c r="N1844" s="74" t="s">
        <v>13</v>
      </c>
      <c r="O1844" s="159"/>
      <c r="P1844" s="77"/>
      <c r="Q1844" s="77" t="s">
        <v>30</v>
      </c>
      <c r="R1844" s="77" t="s">
        <v>9341</v>
      </c>
      <c r="S1844" s="77"/>
      <c r="T1844" s="77"/>
      <c r="U1844" s="77" t="s">
        <v>11475</v>
      </c>
      <c r="V1844" s="74" t="s">
        <v>97</v>
      </c>
      <c r="W1844" s="100"/>
      <c r="X1844" s="99"/>
      <c r="Y1844" s="99"/>
      <c r="Z1844" s="100"/>
      <c r="AA1844" s="99" t="s">
        <v>9342</v>
      </c>
      <c r="AB1844" s="99"/>
      <c r="AC1844" s="100" t="s">
        <v>9343</v>
      </c>
      <c r="AD1844" s="100" t="s">
        <v>9344</v>
      </c>
      <c r="AE1844" s="83"/>
      <c r="AF1844" s="54"/>
      <c r="AG1844" s="78" t="s">
        <v>10997</v>
      </c>
      <c r="AH1844" s="77" t="s">
        <v>20</v>
      </c>
      <c r="AI1844" s="77" t="s">
        <v>21</v>
      </c>
      <c r="AJ1844" s="77" t="s">
        <v>46</v>
      </c>
      <c r="AK1844" s="77" t="s">
        <v>47</v>
      </c>
      <c r="AL1844" s="77" t="s">
        <v>738</v>
      </c>
      <c r="AM1844" s="77" t="s">
        <v>25</v>
      </c>
      <c r="AN1844" s="77" t="s">
        <v>49</v>
      </c>
      <c r="AO1844" s="77" t="s">
        <v>50</v>
      </c>
      <c r="AP1844" s="77" t="s">
        <v>51</v>
      </c>
      <c r="AQ1844" s="77"/>
      <c r="AR1844" s="79">
        <f>COUNTIF('Jalon + top _horaire passage'!A:A,A1844)+IF(W1844&lt;&gt;"",COUNTIF('Jalon + top _horaire passage'!A:A,W1844),0)+IF(X1844&lt;&gt;"",COUNTIF('Jalon + top _horaire passage'!A:A,X1844),0)+IF(Y1844&lt;&gt;"",COUNTIF('Jalon + top _horaire passage'!A:A,Y1844),0)+IF(AA1844&lt;&gt;"",COUNTIF('Jalon + top _horaire passage'!A:A,AA1844),0)+IF(AB1844&lt;&gt;"",COUNTIF('Jalon + top _horaire passage'!A:A,AB1844),0)+IF(AD1844&lt;&gt;"",COUNTIF('Jalon + top _horaire passage'!A:A,AD1844),0)</f>
        <v>0</v>
      </c>
    </row>
    <row r="1845" spans="1:44" x14ac:dyDescent="0.3">
      <c r="A1845" s="77" t="s">
        <v>9345</v>
      </c>
      <c r="B1845" s="159" t="s">
        <v>9345</v>
      </c>
      <c r="C1845" s="78" t="s">
        <v>40</v>
      </c>
      <c r="D1845" s="77" t="s">
        <v>42</v>
      </c>
      <c r="E1845" s="77" t="s">
        <v>9345</v>
      </c>
      <c r="F1845" s="77" t="s">
        <v>2162</v>
      </c>
      <c r="G1845" s="77" t="s">
        <v>1602</v>
      </c>
      <c r="H1845" s="77" t="s">
        <v>44</v>
      </c>
      <c r="I1845" s="77" t="s">
        <v>39</v>
      </c>
      <c r="J1845" s="77" t="s">
        <v>19</v>
      </c>
      <c r="K1845" s="78" t="s">
        <v>34</v>
      </c>
      <c r="L1845" s="77" t="s">
        <v>98</v>
      </c>
      <c r="M1845" s="74" t="s">
        <v>12474</v>
      </c>
      <c r="N1845" s="74" t="s">
        <v>13</v>
      </c>
      <c r="O1845" s="159"/>
      <c r="P1845" s="77"/>
      <c r="Q1845" s="77" t="s">
        <v>30</v>
      </c>
      <c r="R1845" s="77" t="s">
        <v>9345</v>
      </c>
      <c r="S1845" s="77"/>
      <c r="T1845" s="77"/>
      <c r="U1845" s="77" t="s">
        <v>11486</v>
      </c>
      <c r="V1845" s="74" t="s">
        <v>97</v>
      </c>
      <c r="W1845" s="100"/>
      <c r="X1845" s="99"/>
      <c r="Y1845" s="99"/>
      <c r="Z1845" s="100"/>
      <c r="AA1845" s="99" t="s">
        <v>9346</v>
      </c>
      <c r="AB1845" s="99"/>
      <c r="AC1845" s="100" t="s">
        <v>9347</v>
      </c>
      <c r="AD1845" s="100" t="s">
        <v>9348</v>
      </c>
      <c r="AE1845" s="83"/>
      <c r="AF1845" s="54"/>
      <c r="AG1845" s="78" t="s">
        <v>10997</v>
      </c>
      <c r="AH1845" s="77" t="s">
        <v>20</v>
      </c>
      <c r="AI1845" s="77" t="s">
        <v>21</v>
      </c>
      <c r="AJ1845" s="77" t="s">
        <v>46</v>
      </c>
      <c r="AK1845" s="77" t="s">
        <v>47</v>
      </c>
      <c r="AL1845" s="77" t="s">
        <v>48</v>
      </c>
      <c r="AM1845" s="77" t="s">
        <v>25</v>
      </c>
      <c r="AN1845" s="77" t="s">
        <v>49</v>
      </c>
      <c r="AO1845" s="77" t="s">
        <v>50</v>
      </c>
      <c r="AP1845" s="77" t="s">
        <v>51</v>
      </c>
      <c r="AQ1845" s="77"/>
      <c r="AR1845" s="79">
        <f>COUNTIF('Jalon + top _horaire passage'!A:A,A1845)+IF(W1845&lt;&gt;"",COUNTIF('Jalon + top _horaire passage'!A:A,W1845),0)+IF(X1845&lt;&gt;"",COUNTIF('Jalon + top _horaire passage'!A:A,X1845),0)+IF(Y1845&lt;&gt;"",COUNTIF('Jalon + top _horaire passage'!A:A,Y1845),0)+IF(AA1845&lt;&gt;"",COUNTIF('Jalon + top _horaire passage'!A:A,AA1845),0)+IF(AB1845&lt;&gt;"",COUNTIF('Jalon + top _horaire passage'!A:A,AB1845),0)+IF(AD1845&lt;&gt;"",COUNTIF('Jalon + top _horaire passage'!A:A,AD1845),0)</f>
        <v>0</v>
      </c>
    </row>
    <row r="1846" spans="1:44" x14ac:dyDescent="0.3">
      <c r="A1846" s="77" t="s">
        <v>9349</v>
      </c>
      <c r="B1846" s="159" t="s">
        <v>9351</v>
      </c>
      <c r="C1846" s="78" t="s">
        <v>101</v>
      </c>
      <c r="D1846" s="77" t="s">
        <v>42</v>
      </c>
      <c r="E1846" s="77" t="s">
        <v>9349</v>
      </c>
      <c r="F1846" s="77" t="s">
        <v>9350</v>
      </c>
      <c r="G1846" s="77" t="s">
        <v>6637</v>
      </c>
      <c r="H1846" s="77" t="s">
        <v>44</v>
      </c>
      <c r="I1846" s="77" t="s">
        <v>17</v>
      </c>
      <c r="J1846" s="77" t="s">
        <v>19</v>
      </c>
      <c r="K1846" s="78" t="s">
        <v>34</v>
      </c>
      <c r="L1846" s="77" t="s">
        <v>98</v>
      </c>
      <c r="M1846" s="74" t="s">
        <v>12473</v>
      </c>
      <c r="N1846" s="74" t="s">
        <v>13</v>
      </c>
      <c r="O1846" s="159" t="s">
        <v>12470</v>
      </c>
      <c r="P1846" s="77"/>
      <c r="Q1846" s="77" t="s">
        <v>30</v>
      </c>
      <c r="R1846" s="77" t="s">
        <v>9349</v>
      </c>
      <c r="S1846" s="77"/>
      <c r="T1846" s="77"/>
      <c r="U1846" s="77" t="s">
        <v>11806</v>
      </c>
      <c r="V1846" s="74" t="s">
        <v>97</v>
      </c>
      <c r="W1846" s="100"/>
      <c r="X1846" s="99"/>
      <c r="Y1846" s="99"/>
      <c r="Z1846" s="100"/>
      <c r="AA1846" s="99" t="s">
        <v>9352</v>
      </c>
      <c r="AB1846" s="99"/>
      <c r="AC1846" s="100" t="s">
        <v>9353</v>
      </c>
      <c r="AD1846" s="100" t="s">
        <v>9354</v>
      </c>
      <c r="AE1846" s="83"/>
      <c r="AF1846" s="54"/>
      <c r="AG1846" s="78" t="s">
        <v>10997</v>
      </c>
      <c r="AH1846" s="77" t="s">
        <v>20</v>
      </c>
      <c r="AI1846" s="77" t="s">
        <v>102</v>
      </c>
      <c r="AJ1846" s="77" t="s">
        <v>2486</v>
      </c>
      <c r="AK1846" s="77" t="s">
        <v>2582</v>
      </c>
      <c r="AL1846" s="77" t="s">
        <v>2583</v>
      </c>
      <c r="AM1846" s="77" t="s">
        <v>25</v>
      </c>
      <c r="AN1846" s="77" t="s">
        <v>106</v>
      </c>
      <c r="AO1846" s="77" t="s">
        <v>107</v>
      </c>
      <c r="AP1846" s="77" t="s">
        <v>108</v>
      </c>
      <c r="AQ1846" s="77"/>
      <c r="AR1846" s="79">
        <f>COUNTIF('Jalon + top _horaire passage'!A:A,A1846)+IF(W1846&lt;&gt;"",COUNTIF('Jalon + top _horaire passage'!A:A,W1846),0)+IF(X1846&lt;&gt;"",COUNTIF('Jalon + top _horaire passage'!A:A,X1846),0)+IF(Y1846&lt;&gt;"",COUNTIF('Jalon + top _horaire passage'!A:A,Y1846),0)+IF(AA1846&lt;&gt;"",COUNTIF('Jalon + top _horaire passage'!A:A,AA1846),0)+IF(AB1846&lt;&gt;"",COUNTIF('Jalon + top _horaire passage'!A:A,AB1846),0)+IF(AD1846&lt;&gt;"",COUNTIF('Jalon + top _horaire passage'!A:A,AD1846),0)</f>
        <v>0</v>
      </c>
    </row>
    <row r="1847" spans="1:44" x14ac:dyDescent="0.3">
      <c r="A1847" s="77" t="s">
        <v>9355</v>
      </c>
      <c r="B1847" s="159" t="s">
        <v>9356</v>
      </c>
      <c r="C1847" s="78" t="s">
        <v>101</v>
      </c>
      <c r="D1847" s="77" t="s">
        <v>42</v>
      </c>
      <c r="E1847" s="77" t="s">
        <v>9355</v>
      </c>
      <c r="F1847" s="77" t="s">
        <v>9350</v>
      </c>
      <c r="G1847" s="77" t="s">
        <v>6637</v>
      </c>
      <c r="H1847" s="77" t="s">
        <v>44</v>
      </c>
      <c r="I1847" s="77" t="s">
        <v>17</v>
      </c>
      <c r="J1847" s="77" t="s">
        <v>19</v>
      </c>
      <c r="K1847" s="78" t="s">
        <v>34</v>
      </c>
      <c r="L1847" s="77" t="s">
        <v>98</v>
      </c>
      <c r="M1847" s="74" t="s">
        <v>12473</v>
      </c>
      <c r="N1847" s="74" t="s">
        <v>13</v>
      </c>
      <c r="O1847" s="159"/>
      <c r="P1847" s="77"/>
      <c r="Q1847" s="77" t="s">
        <v>30</v>
      </c>
      <c r="R1847" s="77" t="s">
        <v>9355</v>
      </c>
      <c r="S1847" s="77"/>
      <c r="T1847" s="77"/>
      <c r="U1847" s="77" t="s">
        <v>11808</v>
      </c>
      <c r="V1847" s="74" t="s">
        <v>97</v>
      </c>
      <c r="W1847" s="100"/>
      <c r="X1847" s="99"/>
      <c r="Y1847" s="99"/>
      <c r="Z1847" s="100"/>
      <c r="AA1847" s="99" t="s">
        <v>9357</v>
      </c>
      <c r="AB1847" s="99"/>
      <c r="AC1847" s="100" t="s">
        <v>9358</v>
      </c>
      <c r="AD1847" s="100" t="s">
        <v>9359</v>
      </c>
      <c r="AE1847" s="83"/>
      <c r="AF1847" s="54"/>
      <c r="AG1847" s="78" t="s">
        <v>10997</v>
      </c>
      <c r="AH1847" s="77" t="s">
        <v>20</v>
      </c>
      <c r="AI1847" s="77" t="s">
        <v>102</v>
      </c>
      <c r="AJ1847" s="77" t="s">
        <v>2486</v>
      </c>
      <c r="AK1847" s="77" t="s">
        <v>2582</v>
      </c>
      <c r="AL1847" s="77" t="s">
        <v>2583</v>
      </c>
      <c r="AM1847" s="77" t="s">
        <v>25</v>
      </c>
      <c r="AN1847" s="77" t="s">
        <v>106</v>
      </c>
      <c r="AO1847" s="77" t="s">
        <v>107</v>
      </c>
      <c r="AP1847" s="77" t="s">
        <v>108</v>
      </c>
      <c r="AQ1847" s="77"/>
      <c r="AR1847" s="79">
        <f>COUNTIF('Jalon + top _horaire passage'!A:A,A1847)+IF(W1847&lt;&gt;"",COUNTIF('Jalon + top _horaire passage'!A:A,W1847),0)+IF(X1847&lt;&gt;"",COUNTIF('Jalon + top _horaire passage'!A:A,X1847),0)+IF(Y1847&lt;&gt;"",COUNTIF('Jalon + top _horaire passage'!A:A,Y1847),0)+IF(AA1847&lt;&gt;"",COUNTIF('Jalon + top _horaire passage'!A:A,AA1847),0)+IF(AB1847&lt;&gt;"",COUNTIF('Jalon + top _horaire passage'!A:A,AB1847),0)+IF(AD1847&lt;&gt;"",COUNTIF('Jalon + top _horaire passage'!A:A,AD1847),0)</f>
        <v>0</v>
      </c>
    </row>
    <row r="1848" spans="1:44" x14ac:dyDescent="0.3">
      <c r="A1848" s="77" t="s">
        <v>9360</v>
      </c>
      <c r="B1848" s="159" t="s">
        <v>9361</v>
      </c>
      <c r="C1848" s="78" t="s">
        <v>101</v>
      </c>
      <c r="D1848" s="77" t="s">
        <v>42</v>
      </c>
      <c r="E1848" s="77" t="s">
        <v>9360</v>
      </c>
      <c r="F1848" s="77" t="s">
        <v>9350</v>
      </c>
      <c r="G1848" s="77" t="s">
        <v>6637</v>
      </c>
      <c r="H1848" s="77" t="s">
        <v>44</v>
      </c>
      <c r="I1848" s="77" t="s">
        <v>17</v>
      </c>
      <c r="J1848" s="77" t="s">
        <v>19</v>
      </c>
      <c r="K1848" s="78" t="s">
        <v>34</v>
      </c>
      <c r="L1848" s="77" t="s">
        <v>98</v>
      </c>
      <c r="M1848" s="74" t="s">
        <v>12473</v>
      </c>
      <c r="N1848" s="74" t="s">
        <v>13</v>
      </c>
      <c r="O1848" s="159"/>
      <c r="P1848" s="77"/>
      <c r="Q1848" s="77" t="s">
        <v>30</v>
      </c>
      <c r="R1848" s="77" t="s">
        <v>9360</v>
      </c>
      <c r="S1848" s="77"/>
      <c r="T1848" s="77"/>
      <c r="U1848" s="77" t="s">
        <v>11807</v>
      </c>
      <c r="V1848" s="74" t="s">
        <v>97</v>
      </c>
      <c r="W1848" s="100"/>
      <c r="X1848" s="99"/>
      <c r="Y1848" s="99"/>
      <c r="Z1848" s="100"/>
      <c r="AA1848" s="99" t="s">
        <v>9362</v>
      </c>
      <c r="AB1848" s="99"/>
      <c r="AC1848" s="100" t="s">
        <v>9363</v>
      </c>
      <c r="AD1848" s="100" t="s">
        <v>9364</v>
      </c>
      <c r="AE1848" s="83"/>
      <c r="AF1848" s="54"/>
      <c r="AG1848" s="78" t="s">
        <v>10997</v>
      </c>
      <c r="AH1848" s="77" t="s">
        <v>20</v>
      </c>
      <c r="AI1848" s="77" t="s">
        <v>102</v>
      </c>
      <c r="AJ1848" s="77" t="s">
        <v>2486</v>
      </c>
      <c r="AK1848" s="77" t="s">
        <v>2582</v>
      </c>
      <c r="AL1848" s="77" t="s">
        <v>2583</v>
      </c>
      <c r="AM1848" s="77" t="s">
        <v>25</v>
      </c>
      <c r="AN1848" s="77" t="s">
        <v>106</v>
      </c>
      <c r="AO1848" s="77" t="s">
        <v>107</v>
      </c>
      <c r="AP1848" s="77" t="s">
        <v>108</v>
      </c>
      <c r="AQ1848" s="77"/>
      <c r="AR1848" s="79">
        <f>COUNTIF('Jalon + top _horaire passage'!A:A,A1848)+IF(W1848&lt;&gt;"",COUNTIF('Jalon + top _horaire passage'!A:A,W1848),0)+IF(X1848&lt;&gt;"",COUNTIF('Jalon + top _horaire passage'!A:A,X1848),0)+IF(Y1848&lt;&gt;"",COUNTIF('Jalon + top _horaire passage'!A:A,Y1848),0)+IF(AA1848&lt;&gt;"",COUNTIF('Jalon + top _horaire passage'!A:A,AA1848),0)+IF(AB1848&lt;&gt;"",COUNTIF('Jalon + top _horaire passage'!A:A,AB1848),0)+IF(AD1848&lt;&gt;"",COUNTIF('Jalon + top _horaire passage'!A:A,AD1848),0)</f>
        <v>0</v>
      </c>
    </row>
    <row r="1849" spans="1:44" x14ac:dyDescent="0.3">
      <c r="A1849" s="77" t="s">
        <v>9365</v>
      </c>
      <c r="B1849" s="159" t="s">
        <v>9366</v>
      </c>
      <c r="C1849" s="78" t="s">
        <v>101</v>
      </c>
      <c r="D1849" s="77" t="s">
        <v>42</v>
      </c>
      <c r="E1849" s="77" t="s">
        <v>9365</v>
      </c>
      <c r="F1849" s="77" t="s">
        <v>9350</v>
      </c>
      <c r="G1849" s="77" t="s">
        <v>6637</v>
      </c>
      <c r="H1849" s="77" t="s">
        <v>44</v>
      </c>
      <c r="I1849" s="77" t="s">
        <v>17</v>
      </c>
      <c r="J1849" s="77" t="s">
        <v>19</v>
      </c>
      <c r="K1849" s="78" t="s">
        <v>34</v>
      </c>
      <c r="L1849" s="77" t="s">
        <v>98</v>
      </c>
      <c r="M1849" s="74" t="s">
        <v>12473</v>
      </c>
      <c r="N1849" s="74" t="s">
        <v>13</v>
      </c>
      <c r="O1849" s="159"/>
      <c r="P1849" s="77"/>
      <c r="Q1849" s="77" t="s">
        <v>30</v>
      </c>
      <c r="R1849" s="77" t="s">
        <v>9365</v>
      </c>
      <c r="S1849" s="77"/>
      <c r="T1849" s="77"/>
      <c r="U1849" s="77" t="s">
        <v>11805</v>
      </c>
      <c r="V1849" s="74" t="s">
        <v>97</v>
      </c>
      <c r="W1849" s="100"/>
      <c r="X1849" s="99"/>
      <c r="Y1849" s="99"/>
      <c r="Z1849" s="100"/>
      <c r="AA1849" s="99" t="s">
        <v>9367</v>
      </c>
      <c r="AB1849" s="99"/>
      <c r="AC1849" s="100" t="s">
        <v>9368</v>
      </c>
      <c r="AD1849" s="100" t="s">
        <v>9369</v>
      </c>
      <c r="AE1849" s="83"/>
      <c r="AF1849" s="54"/>
      <c r="AG1849" s="78" t="s">
        <v>10997</v>
      </c>
      <c r="AH1849" s="77" t="s">
        <v>20</v>
      </c>
      <c r="AI1849" s="77" t="s">
        <v>102</v>
      </c>
      <c r="AJ1849" s="77" t="s">
        <v>2486</v>
      </c>
      <c r="AK1849" s="77" t="s">
        <v>2582</v>
      </c>
      <c r="AL1849" s="77" t="s">
        <v>2583</v>
      </c>
      <c r="AM1849" s="77" t="s">
        <v>25</v>
      </c>
      <c r="AN1849" s="77" t="s">
        <v>106</v>
      </c>
      <c r="AO1849" s="77" t="s">
        <v>107</v>
      </c>
      <c r="AP1849" s="77" t="s">
        <v>108</v>
      </c>
      <c r="AQ1849" s="77"/>
      <c r="AR1849" s="79">
        <f>COUNTIF('Jalon + top _horaire passage'!A:A,A1849)+IF(W1849&lt;&gt;"",COUNTIF('Jalon + top _horaire passage'!A:A,W1849),0)+IF(X1849&lt;&gt;"",COUNTIF('Jalon + top _horaire passage'!A:A,X1849),0)+IF(Y1849&lt;&gt;"",COUNTIF('Jalon + top _horaire passage'!A:A,Y1849),0)+IF(AA1849&lt;&gt;"",COUNTIF('Jalon + top _horaire passage'!A:A,AA1849),0)+IF(AB1849&lt;&gt;"",COUNTIF('Jalon + top _horaire passage'!A:A,AB1849),0)+IF(AD1849&lt;&gt;"",COUNTIF('Jalon + top _horaire passage'!A:A,AD1849),0)</f>
        <v>0</v>
      </c>
    </row>
    <row r="1850" spans="1:44" x14ac:dyDescent="0.3">
      <c r="A1850" s="77" t="s">
        <v>9370</v>
      </c>
      <c r="B1850" s="159" t="s">
        <v>9370</v>
      </c>
      <c r="C1850" s="78" t="s">
        <v>40</v>
      </c>
      <c r="D1850" s="77" t="s">
        <v>42</v>
      </c>
      <c r="E1850" s="77" t="s">
        <v>9370</v>
      </c>
      <c r="F1850" s="77" t="s">
        <v>9371</v>
      </c>
      <c r="G1850" s="77" t="s">
        <v>12443</v>
      </c>
      <c r="H1850" s="77" t="s">
        <v>44</v>
      </c>
      <c r="I1850" s="77" t="s">
        <v>17</v>
      </c>
      <c r="J1850" s="77" t="s">
        <v>19</v>
      </c>
      <c r="K1850" s="78" t="s">
        <v>34</v>
      </c>
      <c r="L1850" s="77" t="s">
        <v>98</v>
      </c>
      <c r="M1850" s="74" t="s">
        <v>12474</v>
      </c>
      <c r="N1850" s="74" t="s">
        <v>13</v>
      </c>
      <c r="O1850" s="159"/>
      <c r="P1850" s="77"/>
      <c r="Q1850" s="77" t="s">
        <v>30</v>
      </c>
      <c r="R1850" s="77" t="s">
        <v>9370</v>
      </c>
      <c r="S1850" s="77"/>
      <c r="T1850" s="77"/>
      <c r="U1850" s="77" t="s">
        <v>11809</v>
      </c>
      <c r="V1850" s="74" t="s">
        <v>97</v>
      </c>
      <c r="W1850" s="100"/>
      <c r="X1850" s="99"/>
      <c r="Y1850" s="99"/>
      <c r="Z1850" s="100"/>
      <c r="AA1850" s="99" t="s">
        <v>9372</v>
      </c>
      <c r="AB1850" s="99"/>
      <c r="AC1850" s="100" t="s">
        <v>9373</v>
      </c>
      <c r="AD1850" s="100" t="s">
        <v>9374</v>
      </c>
      <c r="AE1850" s="83"/>
      <c r="AF1850" s="54"/>
      <c r="AG1850" s="78" t="s">
        <v>10997</v>
      </c>
      <c r="AH1850" s="77">
        <v>0</v>
      </c>
      <c r="AI1850" s="77">
        <v>0</v>
      </c>
      <c r="AJ1850" s="77">
        <v>0</v>
      </c>
      <c r="AK1850" s="77">
        <v>0</v>
      </c>
      <c r="AL1850" s="77">
        <v>0</v>
      </c>
      <c r="AM1850" s="77">
        <v>0</v>
      </c>
      <c r="AN1850" s="77">
        <v>0</v>
      </c>
      <c r="AO1850" s="77">
        <v>0</v>
      </c>
      <c r="AP1850" s="77">
        <v>0</v>
      </c>
      <c r="AQ1850" s="77"/>
      <c r="AR1850" s="79">
        <f>COUNTIF('Jalon + top _horaire passage'!A:A,A1850)+IF(W1850&lt;&gt;"",COUNTIF('Jalon + top _horaire passage'!A:A,W1850),0)+IF(X1850&lt;&gt;"",COUNTIF('Jalon + top _horaire passage'!A:A,X1850),0)+IF(Y1850&lt;&gt;"",COUNTIF('Jalon + top _horaire passage'!A:A,Y1850),0)+IF(AA1850&lt;&gt;"",COUNTIF('Jalon + top _horaire passage'!A:A,AA1850),0)+IF(AB1850&lt;&gt;"",COUNTIF('Jalon + top _horaire passage'!A:A,AB1850),0)+IF(AD1850&lt;&gt;"",COUNTIF('Jalon + top _horaire passage'!A:A,AD1850),0)</f>
        <v>0</v>
      </c>
    </row>
    <row r="1851" spans="1:44" x14ac:dyDescent="0.3">
      <c r="A1851" s="77" t="s">
        <v>9375</v>
      </c>
      <c r="B1851" s="159" t="s">
        <v>9375</v>
      </c>
      <c r="C1851" s="78" t="s">
        <v>892</v>
      </c>
      <c r="D1851" s="77" t="s">
        <v>42</v>
      </c>
      <c r="E1851" s="77" t="s">
        <v>9375</v>
      </c>
      <c r="F1851" s="77" t="s">
        <v>892</v>
      </c>
      <c r="G1851" s="77" t="s">
        <v>12090</v>
      </c>
      <c r="H1851" s="77" t="s">
        <v>44</v>
      </c>
      <c r="I1851" s="77" t="s">
        <v>221</v>
      </c>
      <c r="J1851" s="77">
        <v>0</v>
      </c>
      <c r="K1851" s="78" t="s">
        <v>9323</v>
      </c>
      <c r="L1851" s="77" t="s">
        <v>15</v>
      </c>
      <c r="M1851" s="74" t="s">
        <v>12476</v>
      </c>
      <c r="N1851" s="74" t="s">
        <v>12032</v>
      </c>
      <c r="O1851" s="159"/>
      <c r="P1851" s="77" t="s">
        <v>9375</v>
      </c>
      <c r="Q1851" s="77" t="s">
        <v>11002</v>
      </c>
      <c r="R1851" s="77" t="s">
        <v>9375</v>
      </c>
      <c r="S1851" s="77"/>
      <c r="T1851" s="77"/>
      <c r="U1851" s="77" t="s">
        <v>900</v>
      </c>
      <c r="V1851" s="74" t="s">
        <v>97</v>
      </c>
      <c r="W1851" s="100"/>
      <c r="X1851" s="99"/>
      <c r="Y1851" s="99"/>
      <c r="Z1851" s="100"/>
      <c r="AA1851" s="99"/>
      <c r="AB1851" s="99"/>
      <c r="AC1851" s="100"/>
      <c r="AD1851" s="100" t="s">
        <v>9376</v>
      </c>
      <c r="AE1851" s="83"/>
      <c r="AF1851" s="54"/>
      <c r="AG1851" s="78" t="s">
        <v>10991</v>
      </c>
      <c r="AH1851" s="77">
        <v>0</v>
      </c>
      <c r="AI1851" s="77">
        <v>0</v>
      </c>
      <c r="AJ1851" s="77">
        <v>0</v>
      </c>
      <c r="AK1851" s="77">
        <v>0</v>
      </c>
      <c r="AL1851" s="77">
        <v>0</v>
      </c>
      <c r="AM1851" s="77">
        <v>0</v>
      </c>
      <c r="AN1851" s="77">
        <v>0</v>
      </c>
      <c r="AO1851" s="77">
        <v>0</v>
      </c>
      <c r="AP1851" s="77">
        <v>0</v>
      </c>
      <c r="AQ1851" s="77"/>
      <c r="AR1851" s="79">
        <f>COUNTIF('Jalon + top _horaire passage'!A:A,A1851)+IF(W1851&lt;&gt;"",COUNTIF('Jalon + top _horaire passage'!A:A,W1851),0)+IF(X1851&lt;&gt;"",COUNTIF('Jalon + top _horaire passage'!A:A,X1851),0)+IF(Y1851&lt;&gt;"",COUNTIF('Jalon + top _horaire passage'!A:A,Y1851),0)+IF(AA1851&lt;&gt;"",COUNTIF('Jalon + top _horaire passage'!A:A,AA1851),0)+IF(AB1851&lt;&gt;"",COUNTIF('Jalon + top _horaire passage'!A:A,AB1851),0)+IF(AD1851&lt;&gt;"",COUNTIF('Jalon + top _horaire passage'!A:A,AD1851),0)</f>
        <v>0</v>
      </c>
    </row>
    <row r="1852" spans="1:44" x14ac:dyDescent="0.3">
      <c r="A1852" s="77" t="s">
        <v>9377</v>
      </c>
      <c r="B1852" s="159" t="s">
        <v>9377</v>
      </c>
      <c r="C1852" s="78" t="s">
        <v>892</v>
      </c>
      <c r="D1852" s="77" t="s">
        <v>42</v>
      </c>
      <c r="E1852" s="77" t="s">
        <v>9377</v>
      </c>
      <c r="F1852" s="77" t="s">
        <v>892</v>
      </c>
      <c r="G1852" s="77" t="s">
        <v>12090</v>
      </c>
      <c r="H1852" s="77" t="s">
        <v>44</v>
      </c>
      <c r="I1852" s="77" t="s">
        <v>221</v>
      </c>
      <c r="J1852" s="77">
        <v>0</v>
      </c>
      <c r="K1852" s="78" t="s">
        <v>9323</v>
      </c>
      <c r="L1852" s="77" t="s">
        <v>15</v>
      </c>
      <c r="M1852" s="74" t="s">
        <v>12476</v>
      </c>
      <c r="N1852" s="74" t="s">
        <v>12032</v>
      </c>
      <c r="O1852" s="159" t="s">
        <v>12470</v>
      </c>
      <c r="P1852" s="77" t="s">
        <v>9377</v>
      </c>
      <c r="Q1852" s="77" t="s">
        <v>11002</v>
      </c>
      <c r="R1852" s="77" t="s">
        <v>9377</v>
      </c>
      <c r="S1852" s="77"/>
      <c r="T1852" s="77"/>
      <c r="U1852" s="77" t="s">
        <v>900</v>
      </c>
      <c r="V1852" s="74" t="s">
        <v>97</v>
      </c>
      <c r="W1852" s="100"/>
      <c r="X1852" s="99"/>
      <c r="Y1852" s="99"/>
      <c r="Z1852" s="100"/>
      <c r="AA1852" s="99"/>
      <c r="AB1852" s="99"/>
      <c r="AC1852" s="100"/>
      <c r="AD1852" s="100" t="s">
        <v>9378</v>
      </c>
      <c r="AE1852" s="83"/>
      <c r="AF1852" s="54"/>
      <c r="AG1852" s="78" t="s">
        <v>10991</v>
      </c>
      <c r="AH1852" s="77">
        <v>0</v>
      </c>
      <c r="AI1852" s="77">
        <v>0</v>
      </c>
      <c r="AJ1852" s="77">
        <v>0</v>
      </c>
      <c r="AK1852" s="77">
        <v>0</v>
      </c>
      <c r="AL1852" s="77">
        <v>0</v>
      </c>
      <c r="AM1852" s="77">
        <v>0</v>
      </c>
      <c r="AN1852" s="77">
        <v>0</v>
      </c>
      <c r="AO1852" s="77">
        <v>0</v>
      </c>
      <c r="AP1852" s="77">
        <v>0</v>
      </c>
      <c r="AQ1852" s="77"/>
      <c r="AR1852" s="79">
        <f>COUNTIF('Jalon + top _horaire passage'!A:A,A1852)+IF(W1852&lt;&gt;"",COUNTIF('Jalon + top _horaire passage'!A:A,W1852),0)+IF(X1852&lt;&gt;"",COUNTIF('Jalon + top _horaire passage'!A:A,X1852),0)+IF(Y1852&lt;&gt;"",COUNTIF('Jalon + top _horaire passage'!A:A,Y1852),0)+IF(AA1852&lt;&gt;"",COUNTIF('Jalon + top _horaire passage'!A:A,AA1852),0)+IF(AB1852&lt;&gt;"",COUNTIF('Jalon + top _horaire passage'!A:A,AB1852),0)+IF(AD1852&lt;&gt;"",COUNTIF('Jalon + top _horaire passage'!A:A,AD1852),0)</f>
        <v>0</v>
      </c>
    </row>
    <row r="1853" spans="1:44" x14ac:dyDescent="0.3">
      <c r="A1853" s="77" t="s">
        <v>9379</v>
      </c>
      <c r="B1853" s="159" t="s">
        <v>9379</v>
      </c>
      <c r="C1853" s="78" t="s">
        <v>892</v>
      </c>
      <c r="D1853" s="77" t="s">
        <v>42</v>
      </c>
      <c r="E1853" s="77" t="s">
        <v>9379</v>
      </c>
      <c r="F1853" s="77" t="s">
        <v>892</v>
      </c>
      <c r="G1853" s="77" t="s">
        <v>12090</v>
      </c>
      <c r="H1853" s="77" t="s">
        <v>44</v>
      </c>
      <c r="I1853" s="77" t="s">
        <v>221</v>
      </c>
      <c r="J1853" s="77">
        <v>0</v>
      </c>
      <c r="K1853" s="78" t="s">
        <v>9323</v>
      </c>
      <c r="L1853" s="77" t="s">
        <v>15</v>
      </c>
      <c r="M1853" s="74" t="s">
        <v>12476</v>
      </c>
      <c r="N1853" s="74" t="s">
        <v>12032</v>
      </c>
      <c r="O1853" s="159"/>
      <c r="P1853" s="77" t="s">
        <v>9379</v>
      </c>
      <c r="Q1853" s="77" t="s">
        <v>11002</v>
      </c>
      <c r="R1853" s="77" t="s">
        <v>9379</v>
      </c>
      <c r="S1853" s="77"/>
      <c r="T1853" s="77"/>
      <c r="U1853" s="77" t="s">
        <v>900</v>
      </c>
      <c r="V1853" s="74" t="s">
        <v>97</v>
      </c>
      <c r="W1853" s="100"/>
      <c r="X1853" s="99"/>
      <c r="Y1853" s="99"/>
      <c r="Z1853" s="100"/>
      <c r="AA1853" s="99"/>
      <c r="AB1853" s="99"/>
      <c r="AC1853" s="100"/>
      <c r="AD1853" s="100" t="s">
        <v>9380</v>
      </c>
      <c r="AE1853" s="83"/>
      <c r="AF1853" s="54"/>
      <c r="AG1853" s="78" t="s">
        <v>10991</v>
      </c>
      <c r="AH1853" s="77">
        <v>0</v>
      </c>
      <c r="AI1853" s="77">
        <v>0</v>
      </c>
      <c r="AJ1853" s="77">
        <v>0</v>
      </c>
      <c r="AK1853" s="77">
        <v>0</v>
      </c>
      <c r="AL1853" s="77">
        <v>0</v>
      </c>
      <c r="AM1853" s="77">
        <v>0</v>
      </c>
      <c r="AN1853" s="77">
        <v>0</v>
      </c>
      <c r="AO1853" s="77">
        <v>0</v>
      </c>
      <c r="AP1853" s="77">
        <v>0</v>
      </c>
      <c r="AQ1853" s="77"/>
      <c r="AR1853" s="79">
        <f>COUNTIF('Jalon + top _horaire passage'!A:A,A1853)+IF(W1853&lt;&gt;"",COUNTIF('Jalon + top _horaire passage'!A:A,W1853),0)+IF(X1853&lt;&gt;"",COUNTIF('Jalon + top _horaire passage'!A:A,X1853),0)+IF(Y1853&lt;&gt;"",COUNTIF('Jalon + top _horaire passage'!A:A,Y1853),0)+IF(AA1853&lt;&gt;"",COUNTIF('Jalon + top _horaire passage'!A:A,AA1853),0)+IF(AB1853&lt;&gt;"",COUNTIF('Jalon + top _horaire passage'!A:A,AB1853),0)+IF(AD1853&lt;&gt;"",COUNTIF('Jalon + top _horaire passage'!A:A,AD1853),0)</f>
        <v>0</v>
      </c>
    </row>
    <row r="1854" spans="1:44" x14ac:dyDescent="0.3">
      <c r="A1854" s="77" t="s">
        <v>9381</v>
      </c>
      <c r="B1854" s="159" t="s">
        <v>9381</v>
      </c>
      <c r="C1854" s="78" t="s">
        <v>892</v>
      </c>
      <c r="D1854" s="77" t="s">
        <v>42</v>
      </c>
      <c r="E1854" s="77" t="s">
        <v>9381</v>
      </c>
      <c r="F1854" s="77" t="s">
        <v>892</v>
      </c>
      <c r="G1854" s="77" t="s">
        <v>12090</v>
      </c>
      <c r="H1854" s="77" t="s">
        <v>44</v>
      </c>
      <c r="I1854" s="77" t="s">
        <v>221</v>
      </c>
      <c r="J1854" s="77">
        <v>0</v>
      </c>
      <c r="K1854" s="78" t="s">
        <v>9323</v>
      </c>
      <c r="L1854" s="77" t="s">
        <v>15</v>
      </c>
      <c r="M1854" s="74" t="s">
        <v>12476</v>
      </c>
      <c r="N1854" s="74" t="s">
        <v>12032</v>
      </c>
      <c r="O1854" s="159"/>
      <c r="P1854" s="77" t="s">
        <v>9381</v>
      </c>
      <c r="Q1854" s="77" t="s">
        <v>11002</v>
      </c>
      <c r="R1854" s="77" t="s">
        <v>9381</v>
      </c>
      <c r="S1854" s="77"/>
      <c r="T1854" s="77"/>
      <c r="U1854" s="77" t="s">
        <v>900</v>
      </c>
      <c r="V1854" s="74" t="s">
        <v>97</v>
      </c>
      <c r="W1854" s="100"/>
      <c r="X1854" s="99"/>
      <c r="Y1854" s="99"/>
      <c r="Z1854" s="100"/>
      <c r="AA1854" s="99"/>
      <c r="AB1854" s="99"/>
      <c r="AC1854" s="100"/>
      <c r="AD1854" s="100" t="s">
        <v>9382</v>
      </c>
      <c r="AE1854" s="83"/>
      <c r="AF1854" s="54"/>
      <c r="AG1854" s="78" t="s">
        <v>10991</v>
      </c>
      <c r="AH1854" s="77">
        <v>0</v>
      </c>
      <c r="AI1854" s="77">
        <v>0</v>
      </c>
      <c r="AJ1854" s="77">
        <v>0</v>
      </c>
      <c r="AK1854" s="77">
        <v>0</v>
      </c>
      <c r="AL1854" s="77">
        <v>0</v>
      </c>
      <c r="AM1854" s="77">
        <v>0</v>
      </c>
      <c r="AN1854" s="77">
        <v>0</v>
      </c>
      <c r="AO1854" s="77">
        <v>0</v>
      </c>
      <c r="AP1854" s="77">
        <v>0</v>
      </c>
      <c r="AQ1854" s="77"/>
      <c r="AR1854" s="79">
        <f>COUNTIF('Jalon + top _horaire passage'!A:A,A1854)+IF(W1854&lt;&gt;"",COUNTIF('Jalon + top _horaire passage'!A:A,W1854),0)+IF(X1854&lt;&gt;"",COUNTIF('Jalon + top _horaire passage'!A:A,X1854),0)+IF(Y1854&lt;&gt;"",COUNTIF('Jalon + top _horaire passage'!A:A,Y1854),0)+IF(AA1854&lt;&gt;"",COUNTIF('Jalon + top _horaire passage'!A:A,AA1854),0)+IF(AB1854&lt;&gt;"",COUNTIF('Jalon + top _horaire passage'!A:A,AB1854),0)+IF(AD1854&lt;&gt;"",COUNTIF('Jalon + top _horaire passage'!A:A,AD1854),0)</f>
        <v>0</v>
      </c>
    </row>
    <row r="1855" spans="1:44" x14ac:dyDescent="0.3">
      <c r="A1855" s="77" t="s">
        <v>9383</v>
      </c>
      <c r="B1855" s="159" t="s">
        <v>9383</v>
      </c>
      <c r="C1855" s="78" t="s">
        <v>892</v>
      </c>
      <c r="D1855" s="77" t="s">
        <v>42</v>
      </c>
      <c r="E1855" s="77" t="s">
        <v>9383</v>
      </c>
      <c r="F1855" s="77" t="s">
        <v>892</v>
      </c>
      <c r="G1855" s="77" t="s">
        <v>12090</v>
      </c>
      <c r="H1855" s="77" t="s">
        <v>44</v>
      </c>
      <c r="I1855" s="77" t="s">
        <v>221</v>
      </c>
      <c r="J1855" s="77">
        <v>0</v>
      </c>
      <c r="K1855" s="78" t="s">
        <v>9323</v>
      </c>
      <c r="L1855" s="77" t="s">
        <v>15</v>
      </c>
      <c r="M1855" s="74" t="s">
        <v>12476</v>
      </c>
      <c r="N1855" s="74" t="s">
        <v>12032</v>
      </c>
      <c r="O1855" s="159"/>
      <c r="P1855" s="77" t="s">
        <v>9383</v>
      </c>
      <c r="Q1855" s="77" t="s">
        <v>11002</v>
      </c>
      <c r="R1855" s="77" t="s">
        <v>9383</v>
      </c>
      <c r="S1855" s="77"/>
      <c r="T1855" s="77"/>
      <c r="U1855" s="77" t="s">
        <v>900</v>
      </c>
      <c r="V1855" s="74" t="s">
        <v>97</v>
      </c>
      <c r="W1855" s="100"/>
      <c r="X1855" s="99"/>
      <c r="Y1855" s="99"/>
      <c r="Z1855" s="100"/>
      <c r="AA1855" s="99"/>
      <c r="AB1855" s="99"/>
      <c r="AC1855" s="100"/>
      <c r="AD1855" s="100" t="s">
        <v>9384</v>
      </c>
      <c r="AE1855" s="83"/>
      <c r="AF1855" s="54"/>
      <c r="AG1855" s="78" t="s">
        <v>10991</v>
      </c>
      <c r="AH1855" s="77">
        <v>0</v>
      </c>
      <c r="AI1855" s="77">
        <v>0</v>
      </c>
      <c r="AJ1855" s="77">
        <v>0</v>
      </c>
      <c r="AK1855" s="77">
        <v>0</v>
      </c>
      <c r="AL1855" s="77">
        <v>0</v>
      </c>
      <c r="AM1855" s="77">
        <v>0</v>
      </c>
      <c r="AN1855" s="77">
        <v>0</v>
      </c>
      <c r="AO1855" s="77">
        <v>0</v>
      </c>
      <c r="AP1855" s="77">
        <v>0</v>
      </c>
      <c r="AQ1855" s="77"/>
      <c r="AR1855" s="79">
        <f>COUNTIF('Jalon + top _horaire passage'!A:A,A1855)+IF(W1855&lt;&gt;"",COUNTIF('Jalon + top _horaire passage'!A:A,W1855),0)+IF(X1855&lt;&gt;"",COUNTIF('Jalon + top _horaire passage'!A:A,X1855),0)+IF(Y1855&lt;&gt;"",COUNTIF('Jalon + top _horaire passage'!A:A,Y1855),0)+IF(AA1855&lt;&gt;"",COUNTIF('Jalon + top _horaire passage'!A:A,AA1855),0)+IF(AB1855&lt;&gt;"",COUNTIF('Jalon + top _horaire passage'!A:A,AB1855),0)+IF(AD1855&lt;&gt;"",COUNTIF('Jalon + top _horaire passage'!A:A,AD1855),0)</f>
        <v>0</v>
      </c>
    </row>
    <row r="1856" spans="1:44" x14ac:dyDescent="0.3">
      <c r="A1856" s="77" t="s">
        <v>9385</v>
      </c>
      <c r="B1856" s="159" t="s">
        <v>9385</v>
      </c>
      <c r="C1856" s="78" t="s">
        <v>892</v>
      </c>
      <c r="D1856" s="77" t="s">
        <v>42</v>
      </c>
      <c r="E1856" s="77" t="s">
        <v>9385</v>
      </c>
      <c r="F1856" s="77" t="s">
        <v>892</v>
      </c>
      <c r="G1856" s="77" t="s">
        <v>12090</v>
      </c>
      <c r="H1856" s="77" t="s">
        <v>44</v>
      </c>
      <c r="I1856" s="77" t="s">
        <v>221</v>
      </c>
      <c r="J1856" s="77">
        <v>0</v>
      </c>
      <c r="K1856" s="78" t="s">
        <v>9323</v>
      </c>
      <c r="L1856" s="77" t="s">
        <v>15</v>
      </c>
      <c r="M1856" s="74" t="s">
        <v>12476</v>
      </c>
      <c r="N1856" s="74" t="s">
        <v>12032</v>
      </c>
      <c r="O1856" s="159" t="s">
        <v>12470</v>
      </c>
      <c r="P1856" s="77" t="s">
        <v>9385</v>
      </c>
      <c r="Q1856" s="77" t="s">
        <v>11002</v>
      </c>
      <c r="R1856" s="77" t="s">
        <v>9385</v>
      </c>
      <c r="S1856" s="77"/>
      <c r="T1856" s="77"/>
      <c r="U1856" s="77" t="s">
        <v>900</v>
      </c>
      <c r="V1856" s="74" t="s">
        <v>97</v>
      </c>
      <c r="W1856" s="100"/>
      <c r="X1856" s="99"/>
      <c r="Y1856" s="99"/>
      <c r="Z1856" s="100"/>
      <c r="AA1856" s="99"/>
      <c r="AB1856" s="99"/>
      <c r="AC1856" s="100"/>
      <c r="AD1856" s="100" t="s">
        <v>9386</v>
      </c>
      <c r="AE1856" s="83"/>
      <c r="AF1856" s="54"/>
      <c r="AG1856" s="78" t="s">
        <v>10991</v>
      </c>
      <c r="AH1856" s="77">
        <v>0</v>
      </c>
      <c r="AI1856" s="77">
        <v>0</v>
      </c>
      <c r="AJ1856" s="77">
        <v>0</v>
      </c>
      <c r="AK1856" s="77">
        <v>0</v>
      </c>
      <c r="AL1856" s="77">
        <v>0</v>
      </c>
      <c r="AM1856" s="77">
        <v>0</v>
      </c>
      <c r="AN1856" s="77">
        <v>0</v>
      </c>
      <c r="AO1856" s="77">
        <v>0</v>
      </c>
      <c r="AP1856" s="77">
        <v>0</v>
      </c>
      <c r="AQ1856" s="77"/>
      <c r="AR1856" s="79">
        <f>COUNTIF('Jalon + top _horaire passage'!A:A,A1856)+IF(W1856&lt;&gt;"",COUNTIF('Jalon + top _horaire passage'!A:A,W1856),0)+IF(X1856&lt;&gt;"",COUNTIF('Jalon + top _horaire passage'!A:A,X1856),0)+IF(Y1856&lt;&gt;"",COUNTIF('Jalon + top _horaire passage'!A:A,Y1856),0)+IF(AA1856&lt;&gt;"",COUNTIF('Jalon + top _horaire passage'!A:A,AA1856),0)+IF(AB1856&lt;&gt;"",COUNTIF('Jalon + top _horaire passage'!A:A,AB1856),0)+IF(AD1856&lt;&gt;"",COUNTIF('Jalon + top _horaire passage'!A:A,AD1856),0)</f>
        <v>0</v>
      </c>
    </row>
    <row r="1857" spans="1:44" x14ac:dyDescent="0.3">
      <c r="A1857" s="77" t="s">
        <v>9387</v>
      </c>
      <c r="B1857" s="159" t="s">
        <v>9387</v>
      </c>
      <c r="C1857" s="78" t="s">
        <v>892</v>
      </c>
      <c r="D1857" s="77" t="s">
        <v>42</v>
      </c>
      <c r="E1857" s="77" t="s">
        <v>9387</v>
      </c>
      <c r="F1857" s="77" t="s">
        <v>892</v>
      </c>
      <c r="G1857" s="77" t="s">
        <v>12090</v>
      </c>
      <c r="H1857" s="77" t="s">
        <v>44</v>
      </c>
      <c r="I1857" s="77" t="s">
        <v>221</v>
      </c>
      <c r="J1857" s="77">
        <v>0</v>
      </c>
      <c r="K1857" s="78" t="s">
        <v>9323</v>
      </c>
      <c r="L1857" s="77" t="s">
        <v>15</v>
      </c>
      <c r="M1857" s="74" t="s">
        <v>12476</v>
      </c>
      <c r="N1857" s="74" t="s">
        <v>12032</v>
      </c>
      <c r="O1857" s="159" t="s">
        <v>12470</v>
      </c>
      <c r="P1857" s="77" t="s">
        <v>9387</v>
      </c>
      <c r="Q1857" s="77" t="s">
        <v>11002</v>
      </c>
      <c r="R1857" s="77" t="s">
        <v>9387</v>
      </c>
      <c r="S1857" s="77"/>
      <c r="T1857" s="77"/>
      <c r="U1857" s="77" t="s">
        <v>900</v>
      </c>
      <c r="V1857" s="74" t="s">
        <v>97</v>
      </c>
      <c r="W1857" s="100"/>
      <c r="X1857" s="99"/>
      <c r="Y1857" s="99"/>
      <c r="Z1857" s="100"/>
      <c r="AA1857" s="99"/>
      <c r="AB1857" s="99"/>
      <c r="AC1857" s="100"/>
      <c r="AD1857" s="100" t="s">
        <v>9388</v>
      </c>
      <c r="AE1857" s="83"/>
      <c r="AF1857" s="54"/>
      <c r="AG1857" s="78" t="s">
        <v>10991</v>
      </c>
      <c r="AH1857" s="77">
        <v>0</v>
      </c>
      <c r="AI1857" s="77">
        <v>0</v>
      </c>
      <c r="AJ1857" s="77">
        <v>0</v>
      </c>
      <c r="AK1857" s="77">
        <v>0</v>
      </c>
      <c r="AL1857" s="77">
        <v>0</v>
      </c>
      <c r="AM1857" s="77">
        <v>0</v>
      </c>
      <c r="AN1857" s="77">
        <v>0</v>
      </c>
      <c r="AO1857" s="77">
        <v>0</v>
      </c>
      <c r="AP1857" s="77">
        <v>0</v>
      </c>
      <c r="AQ1857" s="77"/>
      <c r="AR1857" s="79">
        <f>COUNTIF('Jalon + top _horaire passage'!A:A,A1857)+IF(W1857&lt;&gt;"",COUNTIF('Jalon + top _horaire passage'!A:A,W1857),0)+IF(X1857&lt;&gt;"",COUNTIF('Jalon + top _horaire passage'!A:A,X1857),0)+IF(Y1857&lt;&gt;"",COUNTIF('Jalon + top _horaire passage'!A:A,Y1857),0)+IF(AA1857&lt;&gt;"",COUNTIF('Jalon + top _horaire passage'!A:A,AA1857),0)+IF(AB1857&lt;&gt;"",COUNTIF('Jalon + top _horaire passage'!A:A,AB1857),0)+IF(AD1857&lt;&gt;"",COUNTIF('Jalon + top _horaire passage'!A:A,AD1857),0)</f>
        <v>0</v>
      </c>
    </row>
    <row r="1858" spans="1:44" x14ac:dyDescent="0.3">
      <c r="A1858" s="77" t="s">
        <v>9389</v>
      </c>
      <c r="B1858" s="159" t="s">
        <v>9389</v>
      </c>
      <c r="C1858" s="78" t="s">
        <v>892</v>
      </c>
      <c r="D1858" s="77" t="s">
        <v>42</v>
      </c>
      <c r="E1858" s="77" t="s">
        <v>9389</v>
      </c>
      <c r="F1858" s="77" t="s">
        <v>892</v>
      </c>
      <c r="G1858" s="77" t="s">
        <v>12090</v>
      </c>
      <c r="H1858" s="77" t="s">
        <v>44</v>
      </c>
      <c r="I1858" s="77" t="s">
        <v>221</v>
      </c>
      <c r="J1858" s="77">
        <v>0</v>
      </c>
      <c r="K1858" s="78" t="s">
        <v>9323</v>
      </c>
      <c r="L1858" s="77" t="s">
        <v>15</v>
      </c>
      <c r="M1858" s="74" t="s">
        <v>12476</v>
      </c>
      <c r="N1858" s="74" t="s">
        <v>12032</v>
      </c>
      <c r="O1858" s="159"/>
      <c r="P1858" s="77" t="s">
        <v>9389</v>
      </c>
      <c r="Q1858" s="77" t="s">
        <v>11002</v>
      </c>
      <c r="R1858" s="77" t="s">
        <v>9389</v>
      </c>
      <c r="S1858" s="77"/>
      <c r="T1858" s="77"/>
      <c r="U1858" s="77" t="s">
        <v>900</v>
      </c>
      <c r="V1858" s="74" t="s">
        <v>97</v>
      </c>
      <c r="W1858" s="100"/>
      <c r="X1858" s="99"/>
      <c r="Y1858" s="99"/>
      <c r="Z1858" s="100"/>
      <c r="AA1858" s="99"/>
      <c r="AB1858" s="99"/>
      <c r="AC1858" s="100"/>
      <c r="AD1858" s="100" t="s">
        <v>9390</v>
      </c>
      <c r="AE1858" s="83"/>
      <c r="AF1858" s="54"/>
      <c r="AG1858" s="78" t="s">
        <v>10991</v>
      </c>
      <c r="AH1858" s="77">
        <v>0</v>
      </c>
      <c r="AI1858" s="77">
        <v>0</v>
      </c>
      <c r="AJ1858" s="77">
        <v>0</v>
      </c>
      <c r="AK1858" s="77">
        <v>0</v>
      </c>
      <c r="AL1858" s="77">
        <v>0</v>
      </c>
      <c r="AM1858" s="77">
        <v>0</v>
      </c>
      <c r="AN1858" s="77">
        <v>0</v>
      </c>
      <c r="AO1858" s="77">
        <v>0</v>
      </c>
      <c r="AP1858" s="77">
        <v>0</v>
      </c>
      <c r="AQ1858" s="77"/>
      <c r="AR1858" s="79">
        <f>COUNTIF('Jalon + top _horaire passage'!A:A,A1858)+IF(W1858&lt;&gt;"",COUNTIF('Jalon + top _horaire passage'!A:A,W1858),0)+IF(X1858&lt;&gt;"",COUNTIF('Jalon + top _horaire passage'!A:A,X1858),0)+IF(Y1858&lt;&gt;"",COUNTIF('Jalon + top _horaire passage'!A:A,Y1858),0)+IF(AA1858&lt;&gt;"",COUNTIF('Jalon + top _horaire passage'!A:A,AA1858),0)+IF(AB1858&lt;&gt;"",COUNTIF('Jalon + top _horaire passage'!A:A,AB1858),0)+IF(AD1858&lt;&gt;"",COUNTIF('Jalon + top _horaire passage'!A:A,AD1858),0)</f>
        <v>0</v>
      </c>
    </row>
    <row r="1859" spans="1:44" x14ac:dyDescent="0.3">
      <c r="A1859" s="77" t="s">
        <v>9391</v>
      </c>
      <c r="B1859" s="159" t="s">
        <v>9391</v>
      </c>
      <c r="C1859" s="78" t="s">
        <v>892</v>
      </c>
      <c r="D1859" s="77" t="s">
        <v>42</v>
      </c>
      <c r="E1859" s="77" t="s">
        <v>9391</v>
      </c>
      <c r="F1859" s="77" t="s">
        <v>892</v>
      </c>
      <c r="G1859" s="77" t="s">
        <v>12090</v>
      </c>
      <c r="H1859" s="77" t="s">
        <v>44</v>
      </c>
      <c r="I1859" s="77" t="s">
        <v>221</v>
      </c>
      <c r="J1859" s="77">
        <v>0</v>
      </c>
      <c r="K1859" s="78" t="s">
        <v>9323</v>
      </c>
      <c r="L1859" s="77" t="s">
        <v>15</v>
      </c>
      <c r="M1859" s="74" t="s">
        <v>12476</v>
      </c>
      <c r="N1859" s="74" t="s">
        <v>12032</v>
      </c>
      <c r="O1859" s="159"/>
      <c r="P1859" s="77" t="s">
        <v>9391</v>
      </c>
      <c r="Q1859" s="77" t="s">
        <v>11002</v>
      </c>
      <c r="R1859" s="77" t="s">
        <v>9391</v>
      </c>
      <c r="S1859" s="77"/>
      <c r="T1859" s="77"/>
      <c r="U1859" s="77" t="s">
        <v>900</v>
      </c>
      <c r="V1859" s="74" t="s">
        <v>97</v>
      </c>
      <c r="W1859" s="100"/>
      <c r="X1859" s="99"/>
      <c r="Y1859" s="99"/>
      <c r="Z1859" s="100"/>
      <c r="AA1859" s="99"/>
      <c r="AB1859" s="99"/>
      <c r="AC1859" s="100"/>
      <c r="AD1859" s="100" t="s">
        <v>9392</v>
      </c>
      <c r="AE1859" s="83"/>
      <c r="AF1859" s="54"/>
      <c r="AG1859" s="78" t="s">
        <v>10991</v>
      </c>
      <c r="AH1859" s="77">
        <v>0</v>
      </c>
      <c r="AI1859" s="77">
        <v>0</v>
      </c>
      <c r="AJ1859" s="77">
        <v>0</v>
      </c>
      <c r="AK1859" s="77">
        <v>0</v>
      </c>
      <c r="AL1859" s="77">
        <v>0</v>
      </c>
      <c r="AM1859" s="77">
        <v>0</v>
      </c>
      <c r="AN1859" s="77">
        <v>0</v>
      </c>
      <c r="AO1859" s="77">
        <v>0</v>
      </c>
      <c r="AP1859" s="77">
        <v>0</v>
      </c>
      <c r="AQ1859" s="77"/>
      <c r="AR1859" s="79">
        <f>COUNTIF('Jalon + top _horaire passage'!A:A,A1859)+IF(W1859&lt;&gt;"",COUNTIF('Jalon + top _horaire passage'!A:A,W1859),0)+IF(X1859&lt;&gt;"",COUNTIF('Jalon + top _horaire passage'!A:A,X1859),0)+IF(Y1859&lt;&gt;"",COUNTIF('Jalon + top _horaire passage'!A:A,Y1859),0)+IF(AA1859&lt;&gt;"",COUNTIF('Jalon + top _horaire passage'!A:A,AA1859),0)+IF(AB1859&lt;&gt;"",COUNTIF('Jalon + top _horaire passage'!A:A,AB1859),0)+IF(AD1859&lt;&gt;"",COUNTIF('Jalon + top _horaire passage'!A:A,AD1859),0)</f>
        <v>0</v>
      </c>
    </row>
    <row r="1860" spans="1:44" x14ac:dyDescent="0.3">
      <c r="A1860" s="77" t="s">
        <v>9393</v>
      </c>
      <c r="B1860" s="159" t="s">
        <v>9393</v>
      </c>
      <c r="C1860" s="78" t="s">
        <v>892</v>
      </c>
      <c r="D1860" s="77" t="s">
        <v>42</v>
      </c>
      <c r="E1860" s="77" t="s">
        <v>9393</v>
      </c>
      <c r="F1860" s="77" t="s">
        <v>892</v>
      </c>
      <c r="G1860" s="77" t="s">
        <v>12090</v>
      </c>
      <c r="H1860" s="77" t="s">
        <v>44</v>
      </c>
      <c r="I1860" s="77" t="s">
        <v>221</v>
      </c>
      <c r="J1860" s="77">
        <v>0</v>
      </c>
      <c r="K1860" s="78" t="s">
        <v>9323</v>
      </c>
      <c r="L1860" s="77" t="s">
        <v>15</v>
      </c>
      <c r="M1860" s="74" t="s">
        <v>12476</v>
      </c>
      <c r="N1860" s="74" t="s">
        <v>12032</v>
      </c>
      <c r="O1860" s="159"/>
      <c r="P1860" s="77" t="s">
        <v>9393</v>
      </c>
      <c r="Q1860" s="77" t="s">
        <v>11002</v>
      </c>
      <c r="R1860" s="77" t="s">
        <v>9393</v>
      </c>
      <c r="S1860" s="77"/>
      <c r="T1860" s="77"/>
      <c r="U1860" s="77" t="s">
        <v>900</v>
      </c>
      <c r="V1860" s="74" t="s">
        <v>97</v>
      </c>
      <c r="W1860" s="100"/>
      <c r="X1860" s="99"/>
      <c r="Y1860" s="99"/>
      <c r="Z1860" s="100"/>
      <c r="AA1860" s="99"/>
      <c r="AB1860" s="99"/>
      <c r="AC1860" s="100"/>
      <c r="AD1860" s="100" t="s">
        <v>9394</v>
      </c>
      <c r="AE1860" s="83"/>
      <c r="AF1860" s="54"/>
      <c r="AG1860" s="78" t="s">
        <v>10991</v>
      </c>
      <c r="AH1860" s="77">
        <v>0</v>
      </c>
      <c r="AI1860" s="77">
        <v>0</v>
      </c>
      <c r="AJ1860" s="77">
        <v>0</v>
      </c>
      <c r="AK1860" s="77">
        <v>0</v>
      </c>
      <c r="AL1860" s="77">
        <v>0</v>
      </c>
      <c r="AM1860" s="77">
        <v>0</v>
      </c>
      <c r="AN1860" s="77">
        <v>0</v>
      </c>
      <c r="AO1860" s="77">
        <v>0</v>
      </c>
      <c r="AP1860" s="77">
        <v>0</v>
      </c>
      <c r="AQ1860" s="77"/>
      <c r="AR1860" s="79">
        <f>COUNTIF('Jalon + top _horaire passage'!A:A,A1860)+IF(W1860&lt;&gt;"",COUNTIF('Jalon + top _horaire passage'!A:A,W1860),0)+IF(X1860&lt;&gt;"",COUNTIF('Jalon + top _horaire passage'!A:A,X1860),0)+IF(Y1860&lt;&gt;"",COUNTIF('Jalon + top _horaire passage'!A:A,Y1860),0)+IF(AA1860&lt;&gt;"",COUNTIF('Jalon + top _horaire passage'!A:A,AA1860),0)+IF(AB1860&lt;&gt;"",COUNTIF('Jalon + top _horaire passage'!A:A,AB1860),0)+IF(AD1860&lt;&gt;"",COUNTIF('Jalon + top _horaire passage'!A:A,AD1860),0)</f>
        <v>0</v>
      </c>
    </row>
    <row r="1861" spans="1:44" x14ac:dyDescent="0.3">
      <c r="A1861" s="77" t="s">
        <v>9395</v>
      </c>
      <c r="B1861" s="159" t="s">
        <v>9395</v>
      </c>
      <c r="C1861" s="78" t="s">
        <v>892</v>
      </c>
      <c r="D1861" s="77" t="s">
        <v>42</v>
      </c>
      <c r="E1861" s="77" t="s">
        <v>9395</v>
      </c>
      <c r="F1861" s="77" t="s">
        <v>892</v>
      </c>
      <c r="G1861" s="77" t="s">
        <v>12090</v>
      </c>
      <c r="H1861" s="77" t="s">
        <v>44</v>
      </c>
      <c r="I1861" s="77" t="s">
        <v>221</v>
      </c>
      <c r="J1861" s="77">
        <v>0</v>
      </c>
      <c r="K1861" s="78" t="s">
        <v>9323</v>
      </c>
      <c r="L1861" s="77" t="s">
        <v>15</v>
      </c>
      <c r="M1861" s="74" t="s">
        <v>12476</v>
      </c>
      <c r="N1861" s="74" t="s">
        <v>12033</v>
      </c>
      <c r="O1861" s="159"/>
      <c r="P1861" s="77" t="s">
        <v>9395</v>
      </c>
      <c r="Q1861" s="77" t="s">
        <v>11002</v>
      </c>
      <c r="R1861" s="77" t="s">
        <v>9395</v>
      </c>
      <c r="S1861" s="77"/>
      <c r="T1861" s="77"/>
      <c r="U1861" s="77" t="s">
        <v>900</v>
      </c>
      <c r="V1861" s="74" t="s">
        <v>97</v>
      </c>
      <c r="W1861" s="100"/>
      <c r="X1861" s="99"/>
      <c r="Y1861" s="99"/>
      <c r="Z1861" s="100"/>
      <c r="AA1861" s="99"/>
      <c r="AB1861" s="99"/>
      <c r="AC1861" s="100"/>
      <c r="AD1861" s="100" t="s">
        <v>9396</v>
      </c>
      <c r="AE1861" s="83"/>
      <c r="AF1861" s="54"/>
      <c r="AG1861" s="78" t="s">
        <v>10991</v>
      </c>
      <c r="AH1861" s="77">
        <v>0</v>
      </c>
      <c r="AI1861" s="77">
        <v>0</v>
      </c>
      <c r="AJ1861" s="77">
        <v>0</v>
      </c>
      <c r="AK1861" s="77">
        <v>0</v>
      </c>
      <c r="AL1861" s="77">
        <v>0</v>
      </c>
      <c r="AM1861" s="77">
        <v>0</v>
      </c>
      <c r="AN1861" s="77">
        <v>0</v>
      </c>
      <c r="AO1861" s="77">
        <v>0</v>
      </c>
      <c r="AP1861" s="77">
        <v>0</v>
      </c>
      <c r="AQ1861" s="77"/>
      <c r="AR1861" s="79">
        <f>COUNTIF('Jalon + top _horaire passage'!A:A,A1861)+IF(W1861&lt;&gt;"",COUNTIF('Jalon + top _horaire passage'!A:A,W1861),0)+IF(X1861&lt;&gt;"",COUNTIF('Jalon + top _horaire passage'!A:A,X1861),0)+IF(Y1861&lt;&gt;"",COUNTIF('Jalon + top _horaire passage'!A:A,Y1861),0)+IF(AA1861&lt;&gt;"",COUNTIF('Jalon + top _horaire passage'!A:A,AA1861),0)+IF(AB1861&lt;&gt;"",COUNTIF('Jalon + top _horaire passage'!A:A,AB1861),0)+IF(AD1861&lt;&gt;"",COUNTIF('Jalon + top _horaire passage'!A:A,AD1861),0)</f>
        <v>0</v>
      </c>
    </row>
    <row r="1862" spans="1:44" x14ac:dyDescent="0.3">
      <c r="A1862" s="77" t="s">
        <v>9397</v>
      </c>
      <c r="B1862" s="159" t="s">
        <v>9397</v>
      </c>
      <c r="C1862" s="78" t="s">
        <v>892</v>
      </c>
      <c r="D1862" s="77" t="s">
        <v>42</v>
      </c>
      <c r="E1862" s="77" t="s">
        <v>9397</v>
      </c>
      <c r="F1862" s="77" t="s">
        <v>892</v>
      </c>
      <c r="G1862" s="77" t="s">
        <v>12090</v>
      </c>
      <c r="H1862" s="77" t="s">
        <v>44</v>
      </c>
      <c r="I1862" s="77" t="s">
        <v>221</v>
      </c>
      <c r="J1862" s="77">
        <v>0</v>
      </c>
      <c r="K1862" s="78" t="s">
        <v>9323</v>
      </c>
      <c r="L1862" s="77" t="s">
        <v>15</v>
      </c>
      <c r="M1862" s="74" t="s">
        <v>12476</v>
      </c>
      <c r="N1862" s="74" t="s">
        <v>12032</v>
      </c>
      <c r="O1862" s="159"/>
      <c r="P1862" s="77" t="s">
        <v>9397</v>
      </c>
      <c r="Q1862" s="77" t="s">
        <v>11002</v>
      </c>
      <c r="R1862" s="77" t="s">
        <v>9397</v>
      </c>
      <c r="S1862" s="77"/>
      <c r="T1862" s="77"/>
      <c r="U1862" s="77" t="s">
        <v>900</v>
      </c>
      <c r="V1862" s="74" t="s">
        <v>97</v>
      </c>
      <c r="W1862" s="100"/>
      <c r="X1862" s="99"/>
      <c r="Y1862" s="99"/>
      <c r="Z1862" s="100"/>
      <c r="AA1862" s="99"/>
      <c r="AB1862" s="99"/>
      <c r="AC1862" s="100"/>
      <c r="AD1862" s="100" t="s">
        <v>9398</v>
      </c>
      <c r="AE1862" s="83"/>
      <c r="AF1862" s="54"/>
      <c r="AG1862" s="78" t="s">
        <v>10991</v>
      </c>
      <c r="AH1862" s="77">
        <v>0</v>
      </c>
      <c r="AI1862" s="77">
        <v>0</v>
      </c>
      <c r="AJ1862" s="77">
        <v>0</v>
      </c>
      <c r="AK1862" s="77">
        <v>0</v>
      </c>
      <c r="AL1862" s="77">
        <v>0</v>
      </c>
      <c r="AM1862" s="77">
        <v>0</v>
      </c>
      <c r="AN1862" s="77">
        <v>0</v>
      </c>
      <c r="AO1862" s="77">
        <v>0</v>
      </c>
      <c r="AP1862" s="77">
        <v>0</v>
      </c>
      <c r="AQ1862" s="77"/>
      <c r="AR1862" s="79">
        <f>COUNTIF('Jalon + top _horaire passage'!A:A,A1862)+IF(W1862&lt;&gt;"",COUNTIF('Jalon + top _horaire passage'!A:A,W1862),0)+IF(X1862&lt;&gt;"",COUNTIF('Jalon + top _horaire passage'!A:A,X1862),0)+IF(Y1862&lt;&gt;"",COUNTIF('Jalon + top _horaire passage'!A:A,Y1862),0)+IF(AA1862&lt;&gt;"",COUNTIF('Jalon + top _horaire passage'!A:A,AA1862),0)+IF(AB1862&lt;&gt;"",COUNTIF('Jalon + top _horaire passage'!A:A,AB1862),0)+IF(AD1862&lt;&gt;"",COUNTIF('Jalon + top _horaire passage'!A:A,AD1862),0)</f>
        <v>0</v>
      </c>
    </row>
    <row r="1863" spans="1:44" x14ac:dyDescent="0.3">
      <c r="A1863" s="77" t="s">
        <v>9399</v>
      </c>
      <c r="B1863" s="159" t="s">
        <v>9399</v>
      </c>
      <c r="C1863" s="78" t="s">
        <v>892</v>
      </c>
      <c r="D1863" s="77" t="s">
        <v>42</v>
      </c>
      <c r="E1863" s="77" t="s">
        <v>9399</v>
      </c>
      <c r="F1863" s="77" t="s">
        <v>892</v>
      </c>
      <c r="G1863" s="77" t="s">
        <v>12090</v>
      </c>
      <c r="H1863" s="77" t="s">
        <v>44</v>
      </c>
      <c r="I1863" s="77" t="s">
        <v>221</v>
      </c>
      <c r="J1863" s="77">
        <v>0</v>
      </c>
      <c r="K1863" s="78" t="s">
        <v>9323</v>
      </c>
      <c r="L1863" s="77" t="s">
        <v>15</v>
      </c>
      <c r="M1863" s="74" t="s">
        <v>12476</v>
      </c>
      <c r="N1863" s="74" t="s">
        <v>12032</v>
      </c>
      <c r="O1863" s="159"/>
      <c r="P1863" s="77" t="s">
        <v>9399</v>
      </c>
      <c r="Q1863" s="77" t="s">
        <v>11002</v>
      </c>
      <c r="R1863" s="77" t="s">
        <v>9399</v>
      </c>
      <c r="S1863" s="77"/>
      <c r="T1863" s="77"/>
      <c r="U1863" s="77" t="s">
        <v>900</v>
      </c>
      <c r="V1863" s="74" t="s">
        <v>97</v>
      </c>
      <c r="W1863" s="100"/>
      <c r="X1863" s="99"/>
      <c r="Y1863" s="99"/>
      <c r="Z1863" s="100"/>
      <c r="AA1863" s="99"/>
      <c r="AB1863" s="99"/>
      <c r="AC1863" s="100"/>
      <c r="AD1863" s="100" t="s">
        <v>9400</v>
      </c>
      <c r="AE1863" s="83"/>
      <c r="AF1863" s="54"/>
      <c r="AG1863" s="78" t="s">
        <v>10991</v>
      </c>
      <c r="AH1863" s="77">
        <v>0</v>
      </c>
      <c r="AI1863" s="77">
        <v>0</v>
      </c>
      <c r="AJ1863" s="77">
        <v>0</v>
      </c>
      <c r="AK1863" s="77">
        <v>0</v>
      </c>
      <c r="AL1863" s="77">
        <v>0</v>
      </c>
      <c r="AM1863" s="77">
        <v>0</v>
      </c>
      <c r="AN1863" s="77">
        <v>0</v>
      </c>
      <c r="AO1863" s="77">
        <v>0</v>
      </c>
      <c r="AP1863" s="77">
        <v>0</v>
      </c>
      <c r="AQ1863" s="77"/>
      <c r="AR1863" s="79">
        <f>COUNTIF('Jalon + top _horaire passage'!A:A,A1863)+IF(W1863&lt;&gt;"",COUNTIF('Jalon + top _horaire passage'!A:A,W1863),0)+IF(X1863&lt;&gt;"",COUNTIF('Jalon + top _horaire passage'!A:A,X1863),0)+IF(Y1863&lt;&gt;"",COUNTIF('Jalon + top _horaire passage'!A:A,Y1863),0)+IF(AA1863&lt;&gt;"",COUNTIF('Jalon + top _horaire passage'!A:A,AA1863),0)+IF(AB1863&lt;&gt;"",COUNTIF('Jalon + top _horaire passage'!A:A,AB1863),0)+IF(AD1863&lt;&gt;"",COUNTIF('Jalon + top _horaire passage'!A:A,AD1863),0)</f>
        <v>0</v>
      </c>
    </row>
    <row r="1864" spans="1:44" x14ac:dyDescent="0.3">
      <c r="A1864" s="77" t="s">
        <v>9401</v>
      </c>
      <c r="B1864" s="159" t="s">
        <v>9401</v>
      </c>
      <c r="C1864" s="78" t="s">
        <v>892</v>
      </c>
      <c r="D1864" s="77" t="s">
        <v>42</v>
      </c>
      <c r="E1864" s="77" t="s">
        <v>9401</v>
      </c>
      <c r="F1864" s="77" t="s">
        <v>892</v>
      </c>
      <c r="G1864" s="77" t="s">
        <v>12090</v>
      </c>
      <c r="H1864" s="77" t="s">
        <v>44</v>
      </c>
      <c r="I1864" s="77" t="s">
        <v>221</v>
      </c>
      <c r="J1864" s="77">
        <v>0</v>
      </c>
      <c r="K1864" s="78" t="s">
        <v>9323</v>
      </c>
      <c r="L1864" s="77" t="s">
        <v>15</v>
      </c>
      <c r="M1864" s="74" t="s">
        <v>12476</v>
      </c>
      <c r="N1864" s="74" t="s">
        <v>12033</v>
      </c>
      <c r="O1864" s="159"/>
      <c r="P1864" s="77" t="s">
        <v>9401</v>
      </c>
      <c r="Q1864" s="77" t="s">
        <v>11002</v>
      </c>
      <c r="R1864" s="77" t="s">
        <v>9401</v>
      </c>
      <c r="S1864" s="77"/>
      <c r="T1864" s="77"/>
      <c r="U1864" s="77" t="s">
        <v>900</v>
      </c>
      <c r="V1864" s="74" t="s">
        <v>97</v>
      </c>
      <c r="W1864" s="100"/>
      <c r="X1864" s="99"/>
      <c r="Y1864" s="99"/>
      <c r="Z1864" s="100"/>
      <c r="AA1864" s="99"/>
      <c r="AB1864" s="99"/>
      <c r="AC1864" s="100"/>
      <c r="AD1864" s="100" t="s">
        <v>9402</v>
      </c>
      <c r="AE1864" s="83"/>
      <c r="AF1864" s="54"/>
      <c r="AG1864" s="78" t="s">
        <v>10991</v>
      </c>
      <c r="AH1864" s="77">
        <v>0</v>
      </c>
      <c r="AI1864" s="77">
        <v>0</v>
      </c>
      <c r="AJ1864" s="77">
        <v>0</v>
      </c>
      <c r="AK1864" s="77">
        <v>0</v>
      </c>
      <c r="AL1864" s="77">
        <v>0</v>
      </c>
      <c r="AM1864" s="77">
        <v>0</v>
      </c>
      <c r="AN1864" s="77">
        <v>0</v>
      </c>
      <c r="AO1864" s="77">
        <v>0</v>
      </c>
      <c r="AP1864" s="77">
        <v>0</v>
      </c>
      <c r="AQ1864" s="77"/>
      <c r="AR1864" s="79">
        <f>COUNTIF('Jalon + top _horaire passage'!A:A,A1864)+IF(W1864&lt;&gt;"",COUNTIF('Jalon + top _horaire passage'!A:A,W1864),0)+IF(X1864&lt;&gt;"",COUNTIF('Jalon + top _horaire passage'!A:A,X1864),0)+IF(Y1864&lt;&gt;"",COUNTIF('Jalon + top _horaire passage'!A:A,Y1864),0)+IF(AA1864&lt;&gt;"",COUNTIF('Jalon + top _horaire passage'!A:A,AA1864),0)+IF(AB1864&lt;&gt;"",COUNTIF('Jalon + top _horaire passage'!A:A,AB1864),0)+IF(AD1864&lt;&gt;"",COUNTIF('Jalon + top _horaire passage'!A:A,AD1864),0)</f>
        <v>0</v>
      </c>
    </row>
    <row r="1865" spans="1:44" x14ac:dyDescent="0.3">
      <c r="A1865" s="77" t="s">
        <v>9403</v>
      </c>
      <c r="B1865" s="159" t="s">
        <v>9403</v>
      </c>
      <c r="C1865" s="78" t="s">
        <v>892</v>
      </c>
      <c r="D1865" s="77" t="s">
        <v>42</v>
      </c>
      <c r="E1865" s="77" t="s">
        <v>9403</v>
      </c>
      <c r="F1865" s="77" t="s">
        <v>892</v>
      </c>
      <c r="G1865" s="77" t="s">
        <v>12090</v>
      </c>
      <c r="H1865" s="77" t="s">
        <v>44</v>
      </c>
      <c r="I1865" s="77" t="s">
        <v>221</v>
      </c>
      <c r="J1865" s="77">
        <v>0</v>
      </c>
      <c r="K1865" s="78" t="s">
        <v>9323</v>
      </c>
      <c r="L1865" s="77" t="s">
        <v>15</v>
      </c>
      <c r="M1865" s="74" t="s">
        <v>12476</v>
      </c>
      <c r="N1865" s="74" t="s">
        <v>12032</v>
      </c>
      <c r="O1865" s="159"/>
      <c r="P1865" s="77" t="s">
        <v>9403</v>
      </c>
      <c r="Q1865" s="77" t="s">
        <v>11002</v>
      </c>
      <c r="R1865" s="77" t="s">
        <v>9403</v>
      </c>
      <c r="S1865" s="77"/>
      <c r="T1865" s="77"/>
      <c r="U1865" s="77" t="s">
        <v>900</v>
      </c>
      <c r="V1865" s="74" t="s">
        <v>97</v>
      </c>
      <c r="W1865" s="100"/>
      <c r="X1865" s="99"/>
      <c r="Y1865" s="99"/>
      <c r="Z1865" s="100"/>
      <c r="AA1865" s="99"/>
      <c r="AB1865" s="99"/>
      <c r="AC1865" s="100"/>
      <c r="AD1865" s="100" t="s">
        <v>9404</v>
      </c>
      <c r="AE1865" s="83"/>
      <c r="AF1865" s="54"/>
      <c r="AG1865" s="78" t="s">
        <v>10991</v>
      </c>
      <c r="AH1865" s="77">
        <v>0</v>
      </c>
      <c r="AI1865" s="77">
        <v>0</v>
      </c>
      <c r="AJ1865" s="77">
        <v>0</v>
      </c>
      <c r="AK1865" s="77">
        <v>0</v>
      </c>
      <c r="AL1865" s="77">
        <v>0</v>
      </c>
      <c r="AM1865" s="77">
        <v>0</v>
      </c>
      <c r="AN1865" s="77">
        <v>0</v>
      </c>
      <c r="AO1865" s="77">
        <v>0</v>
      </c>
      <c r="AP1865" s="77">
        <v>0</v>
      </c>
      <c r="AQ1865" s="77"/>
      <c r="AR1865" s="79">
        <f>COUNTIF('Jalon + top _horaire passage'!A:A,A1865)+IF(W1865&lt;&gt;"",COUNTIF('Jalon + top _horaire passage'!A:A,W1865),0)+IF(X1865&lt;&gt;"",COUNTIF('Jalon + top _horaire passage'!A:A,X1865),0)+IF(Y1865&lt;&gt;"",COUNTIF('Jalon + top _horaire passage'!A:A,Y1865),0)+IF(AA1865&lt;&gt;"",COUNTIF('Jalon + top _horaire passage'!A:A,AA1865),0)+IF(AB1865&lt;&gt;"",COUNTIF('Jalon + top _horaire passage'!A:A,AB1865),0)+IF(AD1865&lt;&gt;"",COUNTIF('Jalon + top _horaire passage'!A:A,AD1865),0)</f>
        <v>0</v>
      </c>
    </row>
    <row r="1866" spans="1:44" x14ac:dyDescent="0.3">
      <c r="A1866" s="77" t="s">
        <v>9405</v>
      </c>
      <c r="B1866" s="159" t="s">
        <v>9405</v>
      </c>
      <c r="C1866" s="78" t="s">
        <v>892</v>
      </c>
      <c r="D1866" s="77" t="s">
        <v>42</v>
      </c>
      <c r="E1866" s="77" t="s">
        <v>9405</v>
      </c>
      <c r="F1866" s="77" t="s">
        <v>892</v>
      </c>
      <c r="G1866" s="77" t="s">
        <v>12090</v>
      </c>
      <c r="H1866" s="77" t="s">
        <v>44</v>
      </c>
      <c r="I1866" s="77" t="s">
        <v>221</v>
      </c>
      <c r="J1866" s="77">
        <v>0</v>
      </c>
      <c r="K1866" s="78" t="s">
        <v>9323</v>
      </c>
      <c r="L1866" s="77" t="s">
        <v>15</v>
      </c>
      <c r="M1866" s="74" t="s">
        <v>12476</v>
      </c>
      <c r="N1866" s="74" t="s">
        <v>12032</v>
      </c>
      <c r="O1866" s="159"/>
      <c r="P1866" s="77" t="s">
        <v>9405</v>
      </c>
      <c r="Q1866" s="77" t="s">
        <v>11002</v>
      </c>
      <c r="R1866" s="77" t="s">
        <v>9405</v>
      </c>
      <c r="S1866" s="77"/>
      <c r="T1866" s="77"/>
      <c r="U1866" s="77" t="s">
        <v>900</v>
      </c>
      <c r="V1866" s="74" t="s">
        <v>97</v>
      </c>
      <c r="W1866" s="100"/>
      <c r="X1866" s="99"/>
      <c r="Y1866" s="99"/>
      <c r="Z1866" s="100"/>
      <c r="AA1866" s="99"/>
      <c r="AB1866" s="99"/>
      <c r="AC1866" s="100"/>
      <c r="AD1866" s="100" t="s">
        <v>9406</v>
      </c>
      <c r="AE1866" s="83"/>
      <c r="AF1866" s="54"/>
      <c r="AG1866" s="78" t="s">
        <v>10991</v>
      </c>
      <c r="AH1866" s="77">
        <v>0</v>
      </c>
      <c r="AI1866" s="77">
        <v>0</v>
      </c>
      <c r="AJ1866" s="77">
        <v>0</v>
      </c>
      <c r="AK1866" s="77">
        <v>0</v>
      </c>
      <c r="AL1866" s="77">
        <v>0</v>
      </c>
      <c r="AM1866" s="77">
        <v>0</v>
      </c>
      <c r="AN1866" s="77">
        <v>0</v>
      </c>
      <c r="AO1866" s="77">
        <v>0</v>
      </c>
      <c r="AP1866" s="77">
        <v>0</v>
      </c>
      <c r="AQ1866" s="77"/>
      <c r="AR1866" s="79">
        <f>COUNTIF('Jalon + top _horaire passage'!A:A,A1866)+IF(W1866&lt;&gt;"",COUNTIF('Jalon + top _horaire passage'!A:A,W1866),0)+IF(X1866&lt;&gt;"",COUNTIF('Jalon + top _horaire passage'!A:A,X1866),0)+IF(Y1866&lt;&gt;"",COUNTIF('Jalon + top _horaire passage'!A:A,Y1866),0)+IF(AA1866&lt;&gt;"",COUNTIF('Jalon + top _horaire passage'!A:A,AA1866),0)+IF(AB1866&lt;&gt;"",COUNTIF('Jalon + top _horaire passage'!A:A,AB1866),0)+IF(AD1866&lt;&gt;"",COUNTIF('Jalon + top _horaire passage'!A:A,AD1866),0)</f>
        <v>0</v>
      </c>
    </row>
    <row r="1867" spans="1:44" x14ac:dyDescent="0.3">
      <c r="A1867" s="77" t="s">
        <v>9408</v>
      </c>
      <c r="B1867" s="159" t="s">
        <v>9407</v>
      </c>
      <c r="C1867" s="78" t="s">
        <v>892</v>
      </c>
      <c r="D1867" s="77" t="s">
        <v>42</v>
      </c>
      <c r="E1867" s="77" t="s">
        <v>9407</v>
      </c>
      <c r="F1867" s="77" t="s">
        <v>892</v>
      </c>
      <c r="G1867" s="77" t="s">
        <v>12090</v>
      </c>
      <c r="H1867" s="77" t="s">
        <v>44</v>
      </c>
      <c r="I1867" s="77" t="s">
        <v>221</v>
      </c>
      <c r="J1867" s="77">
        <v>0</v>
      </c>
      <c r="K1867" s="78" t="s">
        <v>9323</v>
      </c>
      <c r="L1867" s="77" t="s">
        <v>15</v>
      </c>
      <c r="M1867" s="74" t="s">
        <v>12476</v>
      </c>
      <c r="N1867" s="74" t="s">
        <v>12032</v>
      </c>
      <c r="O1867" s="159"/>
      <c r="P1867" s="77" t="s">
        <v>9408</v>
      </c>
      <c r="Q1867" s="77" t="s">
        <v>11002</v>
      </c>
      <c r="R1867" s="77" t="s">
        <v>9408</v>
      </c>
      <c r="S1867" s="77"/>
      <c r="T1867" s="77"/>
      <c r="U1867" s="77" t="s">
        <v>900</v>
      </c>
      <c r="V1867" s="74" t="s">
        <v>97</v>
      </c>
      <c r="W1867" s="100"/>
      <c r="X1867" s="99"/>
      <c r="Y1867" s="99"/>
      <c r="Z1867" s="100"/>
      <c r="AA1867" s="99"/>
      <c r="AB1867" s="99"/>
      <c r="AC1867" s="100"/>
      <c r="AD1867" s="100" t="s">
        <v>9409</v>
      </c>
      <c r="AE1867" s="83"/>
      <c r="AF1867" s="54"/>
      <c r="AG1867" s="78" t="s">
        <v>10991</v>
      </c>
      <c r="AH1867" s="77">
        <v>0</v>
      </c>
      <c r="AI1867" s="77">
        <v>0</v>
      </c>
      <c r="AJ1867" s="77">
        <v>0</v>
      </c>
      <c r="AK1867" s="77">
        <v>0</v>
      </c>
      <c r="AL1867" s="77">
        <v>0</v>
      </c>
      <c r="AM1867" s="77">
        <v>0</v>
      </c>
      <c r="AN1867" s="77">
        <v>0</v>
      </c>
      <c r="AO1867" s="77">
        <v>0</v>
      </c>
      <c r="AP1867" s="77">
        <v>0</v>
      </c>
      <c r="AQ1867" s="77"/>
      <c r="AR1867" s="79">
        <f>COUNTIF('Jalon + top _horaire passage'!A:A,A1867)+IF(W1867&lt;&gt;"",COUNTIF('Jalon + top _horaire passage'!A:A,W1867),0)+IF(X1867&lt;&gt;"",COUNTIF('Jalon + top _horaire passage'!A:A,X1867),0)+IF(Y1867&lt;&gt;"",COUNTIF('Jalon + top _horaire passage'!A:A,Y1867),0)+IF(AA1867&lt;&gt;"",COUNTIF('Jalon + top _horaire passage'!A:A,AA1867),0)+IF(AB1867&lt;&gt;"",COUNTIF('Jalon + top _horaire passage'!A:A,AB1867),0)+IF(AD1867&lt;&gt;"",COUNTIF('Jalon + top _horaire passage'!A:A,AD1867),0)</f>
        <v>0</v>
      </c>
    </row>
    <row r="1868" spans="1:44" x14ac:dyDescent="0.3">
      <c r="A1868" s="77" t="s">
        <v>9410</v>
      </c>
      <c r="B1868" s="159" t="s">
        <v>9411</v>
      </c>
      <c r="C1868" s="78" t="s">
        <v>59</v>
      </c>
      <c r="D1868" s="77" t="s">
        <v>42</v>
      </c>
      <c r="E1868" s="77" t="s">
        <v>9410</v>
      </c>
      <c r="F1868" s="77" t="s">
        <v>9150</v>
      </c>
      <c r="G1868" s="77" t="s">
        <v>9151</v>
      </c>
      <c r="H1868" s="77" t="s">
        <v>44</v>
      </c>
      <c r="I1868" s="77" t="s">
        <v>17</v>
      </c>
      <c r="J1868" s="77" t="s">
        <v>19</v>
      </c>
      <c r="K1868" s="78" t="s">
        <v>34</v>
      </c>
      <c r="L1868" s="77" t="s">
        <v>98</v>
      </c>
      <c r="M1868" s="74" t="s">
        <v>12473</v>
      </c>
      <c r="N1868" s="74" t="s">
        <v>13</v>
      </c>
      <c r="O1868" s="159"/>
      <c r="P1868" s="77"/>
      <c r="Q1868" s="77" t="s">
        <v>30</v>
      </c>
      <c r="R1868" s="77" t="s">
        <v>9410</v>
      </c>
      <c r="S1868" s="77"/>
      <c r="T1868" s="77"/>
      <c r="U1868" s="77" t="s">
        <v>11810</v>
      </c>
      <c r="V1868" s="74" t="s">
        <v>97</v>
      </c>
      <c r="W1868" s="100"/>
      <c r="X1868" s="99"/>
      <c r="Y1868" s="99"/>
      <c r="Z1868" s="100"/>
      <c r="AA1868" s="99" t="s">
        <v>9412</v>
      </c>
      <c r="AB1868" s="99"/>
      <c r="AC1868" s="100" t="s">
        <v>9413</v>
      </c>
      <c r="AD1868" s="100" t="s">
        <v>9414</v>
      </c>
      <c r="AE1868" s="83"/>
      <c r="AF1868" s="54"/>
      <c r="AG1868" s="78" t="s">
        <v>10997</v>
      </c>
      <c r="AH1868" s="77" t="s">
        <v>20</v>
      </c>
      <c r="AI1868" s="77" t="s">
        <v>305</v>
      </c>
      <c r="AJ1868" s="77" t="s">
        <v>9157</v>
      </c>
      <c r="AK1868" s="77" t="s">
        <v>9158</v>
      </c>
      <c r="AL1868" s="77" t="s">
        <v>815</v>
      </c>
      <c r="AM1868" s="77" t="s">
        <v>1750</v>
      </c>
      <c r="AN1868" s="77" t="s">
        <v>1751</v>
      </c>
      <c r="AO1868" s="77" t="s">
        <v>1752</v>
      </c>
      <c r="AP1868" s="77" t="s">
        <v>1753</v>
      </c>
      <c r="AQ1868" s="77"/>
      <c r="AR1868" s="79">
        <f>COUNTIF('Jalon + top _horaire passage'!A:A,A1868)+IF(W1868&lt;&gt;"",COUNTIF('Jalon + top _horaire passage'!A:A,W1868),0)+IF(X1868&lt;&gt;"",COUNTIF('Jalon + top _horaire passage'!A:A,X1868),0)+IF(Y1868&lt;&gt;"",COUNTIF('Jalon + top _horaire passage'!A:A,Y1868),0)+IF(AA1868&lt;&gt;"",COUNTIF('Jalon + top _horaire passage'!A:A,AA1868),0)+IF(AB1868&lt;&gt;"",COUNTIF('Jalon + top _horaire passage'!A:A,AB1868),0)+IF(AD1868&lt;&gt;"",COUNTIF('Jalon + top _horaire passage'!A:A,AD1868),0)</f>
        <v>0</v>
      </c>
    </row>
    <row r="1869" spans="1:44" x14ac:dyDescent="0.3">
      <c r="A1869" s="77" t="s">
        <v>9415</v>
      </c>
      <c r="B1869" s="159" t="s">
        <v>9415</v>
      </c>
      <c r="C1869" s="78" t="s">
        <v>384</v>
      </c>
      <c r="D1869" s="77" t="s">
        <v>42</v>
      </c>
      <c r="E1869" s="77" t="s">
        <v>9415</v>
      </c>
      <c r="F1869" s="77" t="s">
        <v>3033</v>
      </c>
      <c r="G1869" s="77" t="s">
        <v>12353</v>
      </c>
      <c r="H1869" s="77" t="s">
        <v>44</v>
      </c>
      <c r="I1869" s="77" t="s">
        <v>17</v>
      </c>
      <c r="J1869" s="77" t="s">
        <v>19</v>
      </c>
      <c r="K1869" s="78" t="s">
        <v>34</v>
      </c>
      <c r="L1869" s="77" t="s">
        <v>98</v>
      </c>
      <c r="M1869" s="74" t="s">
        <v>12474</v>
      </c>
      <c r="N1869" s="74" t="s">
        <v>13</v>
      </c>
      <c r="O1869" s="159"/>
      <c r="P1869" s="77"/>
      <c r="Q1869" s="77" t="s">
        <v>35</v>
      </c>
      <c r="R1869" s="77" t="s">
        <v>9415</v>
      </c>
      <c r="S1869" s="77"/>
      <c r="T1869" s="77" t="s">
        <v>9241</v>
      </c>
      <c r="U1869" s="77" t="s">
        <v>9415</v>
      </c>
      <c r="V1869" s="74" t="s">
        <v>231</v>
      </c>
      <c r="W1869" s="100"/>
      <c r="X1869" s="99"/>
      <c r="Y1869" s="99" t="s">
        <v>6793</v>
      </c>
      <c r="Z1869" s="100"/>
      <c r="AA1869" s="99" t="s">
        <v>9416</v>
      </c>
      <c r="AB1869" s="99"/>
      <c r="AC1869" s="100" t="s">
        <v>9417</v>
      </c>
      <c r="AD1869" s="100" t="s">
        <v>9418</v>
      </c>
      <c r="AE1869" s="83"/>
      <c r="AF1869" s="54"/>
      <c r="AG1869" s="78" t="s">
        <v>10992</v>
      </c>
      <c r="AH1869" s="77" t="s">
        <v>222</v>
      </c>
      <c r="AI1869" s="77" t="s">
        <v>223</v>
      </c>
      <c r="AJ1869" s="77" t="s">
        <v>386</v>
      </c>
      <c r="AK1869" s="77" t="s">
        <v>387</v>
      </c>
      <c r="AL1869" s="77" t="s">
        <v>388</v>
      </c>
      <c r="AM1869" s="77" t="s">
        <v>25</v>
      </c>
      <c r="AN1869" s="77" t="s">
        <v>389</v>
      </c>
      <c r="AO1869" s="77" t="s">
        <v>984</v>
      </c>
      <c r="AP1869" s="77" t="s">
        <v>985</v>
      </c>
      <c r="AQ1869" s="77"/>
      <c r="AR1869" s="79">
        <f>COUNTIF('Jalon + top _horaire passage'!A:A,A1869)+IF(W1869&lt;&gt;"",COUNTIF('Jalon + top _horaire passage'!A:A,W1869),0)+IF(X1869&lt;&gt;"",COUNTIF('Jalon + top _horaire passage'!A:A,X1869),0)+IF(Y1869&lt;&gt;"",COUNTIF('Jalon + top _horaire passage'!A:A,Y1869),0)+IF(AA1869&lt;&gt;"",COUNTIF('Jalon + top _horaire passage'!A:A,AA1869),0)+IF(AB1869&lt;&gt;"",COUNTIF('Jalon + top _horaire passage'!A:A,AB1869),0)+IF(AD1869&lt;&gt;"",COUNTIF('Jalon + top _horaire passage'!A:A,AD1869),0)</f>
        <v>0</v>
      </c>
    </row>
    <row r="1870" spans="1:44" x14ac:dyDescent="0.3">
      <c r="A1870" s="77" t="s">
        <v>9419</v>
      </c>
      <c r="B1870" s="159" t="s">
        <v>9419</v>
      </c>
      <c r="C1870" s="78" t="s">
        <v>892</v>
      </c>
      <c r="D1870" s="77" t="s">
        <v>42</v>
      </c>
      <c r="E1870" s="77" t="s">
        <v>9419</v>
      </c>
      <c r="F1870" s="77" t="s">
        <v>1744</v>
      </c>
      <c r="G1870" s="77" t="s">
        <v>12362</v>
      </c>
      <c r="H1870" s="77" t="s">
        <v>44</v>
      </c>
      <c r="I1870" s="77" t="s">
        <v>221</v>
      </c>
      <c r="J1870" s="77" t="s">
        <v>19</v>
      </c>
      <c r="K1870" s="78" t="s">
        <v>34</v>
      </c>
      <c r="L1870" s="77" t="s">
        <v>98</v>
      </c>
      <c r="M1870" s="74" t="s">
        <v>12476</v>
      </c>
      <c r="N1870" s="74" t="s">
        <v>13</v>
      </c>
      <c r="O1870" s="159"/>
      <c r="P1870" s="77"/>
      <c r="Q1870" s="77" t="s">
        <v>30</v>
      </c>
      <c r="R1870" s="77" t="s">
        <v>9419</v>
      </c>
      <c r="S1870" s="77"/>
      <c r="T1870" s="77"/>
      <c r="U1870" s="77" t="s">
        <v>11785</v>
      </c>
      <c r="V1870" s="74" t="s">
        <v>97</v>
      </c>
      <c r="W1870" s="100"/>
      <c r="X1870" s="99"/>
      <c r="Y1870" s="99"/>
      <c r="Z1870" s="100"/>
      <c r="AA1870" s="99" t="s">
        <v>9420</v>
      </c>
      <c r="AB1870" s="99"/>
      <c r="AC1870" s="100" t="s">
        <v>9421</v>
      </c>
      <c r="AD1870" s="100" t="s">
        <v>9422</v>
      </c>
      <c r="AE1870" s="83"/>
      <c r="AF1870" s="54"/>
      <c r="AG1870" s="78" t="s">
        <v>10997</v>
      </c>
      <c r="AH1870" s="77" t="s">
        <v>20</v>
      </c>
      <c r="AI1870" s="77" t="s">
        <v>102</v>
      </c>
      <c r="AJ1870" s="77" t="s">
        <v>2486</v>
      </c>
      <c r="AK1870" s="77" t="s">
        <v>2582</v>
      </c>
      <c r="AL1870" s="77" t="s">
        <v>2583</v>
      </c>
      <c r="AM1870" s="77" t="s">
        <v>25</v>
      </c>
      <c r="AN1870" s="77" t="s">
        <v>106</v>
      </c>
      <c r="AO1870" s="77" t="s">
        <v>107</v>
      </c>
      <c r="AP1870" s="77" t="s">
        <v>108</v>
      </c>
      <c r="AQ1870" s="77"/>
      <c r="AR1870" s="79">
        <f>COUNTIF('Jalon + top _horaire passage'!A:A,A1870)+IF(W1870&lt;&gt;"",COUNTIF('Jalon + top _horaire passage'!A:A,W1870),0)+IF(X1870&lt;&gt;"",COUNTIF('Jalon + top _horaire passage'!A:A,X1870),0)+IF(Y1870&lt;&gt;"",COUNTIF('Jalon + top _horaire passage'!A:A,Y1870),0)+IF(AA1870&lt;&gt;"",COUNTIF('Jalon + top _horaire passage'!A:A,AA1870),0)+IF(AB1870&lt;&gt;"",COUNTIF('Jalon + top _horaire passage'!A:A,AB1870),0)+IF(AD1870&lt;&gt;"",COUNTIF('Jalon + top _horaire passage'!A:A,AD1870),0)</f>
        <v>0</v>
      </c>
    </row>
    <row r="1871" spans="1:44" x14ac:dyDescent="0.3">
      <c r="A1871" s="77" t="s">
        <v>9423</v>
      </c>
      <c r="B1871" s="159" t="s">
        <v>9423</v>
      </c>
      <c r="C1871" s="78" t="s">
        <v>384</v>
      </c>
      <c r="D1871" s="77" t="s">
        <v>42</v>
      </c>
      <c r="E1871" s="77" t="s">
        <v>9423</v>
      </c>
      <c r="F1871" s="77" t="s">
        <v>3033</v>
      </c>
      <c r="G1871" s="77" t="s">
        <v>12353</v>
      </c>
      <c r="H1871" s="77" t="s">
        <v>44</v>
      </c>
      <c r="I1871" s="77" t="s">
        <v>17</v>
      </c>
      <c r="J1871" s="77" t="s">
        <v>19</v>
      </c>
      <c r="K1871" s="78" t="s">
        <v>34</v>
      </c>
      <c r="L1871" s="77" t="s">
        <v>15</v>
      </c>
      <c r="M1871" s="74" t="s">
        <v>12474</v>
      </c>
      <c r="N1871" s="74" t="s">
        <v>13</v>
      </c>
      <c r="O1871" s="159"/>
      <c r="P1871" s="77"/>
      <c r="Q1871" s="77" t="s">
        <v>35</v>
      </c>
      <c r="R1871" s="77" t="s">
        <v>9423</v>
      </c>
      <c r="S1871" s="77"/>
      <c r="T1871" s="77"/>
      <c r="U1871" s="77" t="s">
        <v>6794</v>
      </c>
      <c r="V1871" s="74" t="s">
        <v>231</v>
      </c>
      <c r="W1871" s="100"/>
      <c r="X1871" s="99"/>
      <c r="Y1871" s="99" t="s">
        <v>6798</v>
      </c>
      <c r="Z1871" s="100" t="s">
        <v>10890</v>
      </c>
      <c r="AA1871" s="99" t="s">
        <v>5116</v>
      </c>
      <c r="AB1871" s="99"/>
      <c r="AC1871" s="100" t="s">
        <v>9424</v>
      </c>
      <c r="AD1871" s="100" t="s">
        <v>9425</v>
      </c>
      <c r="AE1871" s="83"/>
      <c r="AF1871" s="54" t="s">
        <v>12029</v>
      </c>
      <c r="AG1871" s="78" t="s">
        <v>10998</v>
      </c>
      <c r="AH1871" s="77" t="s">
        <v>222</v>
      </c>
      <c r="AI1871" s="77" t="s">
        <v>223</v>
      </c>
      <c r="AJ1871" s="77" t="s">
        <v>386</v>
      </c>
      <c r="AK1871" s="77" t="s">
        <v>387</v>
      </c>
      <c r="AL1871" s="77" t="s">
        <v>388</v>
      </c>
      <c r="AM1871" s="77" t="s">
        <v>25</v>
      </c>
      <c r="AN1871" s="77" t="s">
        <v>389</v>
      </c>
      <c r="AO1871" s="77" t="s">
        <v>984</v>
      </c>
      <c r="AP1871" s="77" t="s">
        <v>985</v>
      </c>
      <c r="AQ1871" s="77"/>
      <c r="AR1871" s="79">
        <f>COUNTIF('Jalon + top _horaire passage'!A:A,A1871)+IF(W1871&lt;&gt;"",COUNTIF('Jalon + top _horaire passage'!A:A,W1871),0)+IF(X1871&lt;&gt;"",COUNTIF('Jalon + top _horaire passage'!A:A,X1871),0)+IF(Y1871&lt;&gt;"",COUNTIF('Jalon + top _horaire passage'!A:A,Y1871),0)+IF(AA1871&lt;&gt;"",COUNTIF('Jalon + top _horaire passage'!A:A,AA1871),0)+IF(AB1871&lt;&gt;"",COUNTIF('Jalon + top _horaire passage'!A:A,AB1871),0)+IF(AD1871&lt;&gt;"",COUNTIF('Jalon + top _horaire passage'!A:A,AD1871),0)</f>
        <v>0</v>
      </c>
    </row>
    <row r="1872" spans="1:44" x14ac:dyDescent="0.3">
      <c r="A1872" s="77" t="s">
        <v>9427</v>
      </c>
      <c r="B1872" s="159" t="s">
        <v>9428</v>
      </c>
      <c r="C1872" s="78" t="s">
        <v>651</v>
      </c>
      <c r="D1872" s="77" t="s">
        <v>42</v>
      </c>
      <c r="E1872" s="77" t="s">
        <v>9426</v>
      </c>
      <c r="F1872" s="77" t="s">
        <v>889</v>
      </c>
      <c r="G1872" s="77" t="s">
        <v>12352</v>
      </c>
      <c r="H1872" s="77" t="s">
        <v>44</v>
      </c>
      <c r="I1872" s="77" t="s">
        <v>221</v>
      </c>
      <c r="J1872" s="77" t="s">
        <v>19</v>
      </c>
      <c r="K1872" s="78" t="s">
        <v>376</v>
      </c>
      <c r="L1872" s="77" t="s">
        <v>98</v>
      </c>
      <c r="M1872" s="74" t="s">
        <v>12474</v>
      </c>
      <c r="N1872" s="74" t="s">
        <v>13</v>
      </c>
      <c r="O1872" s="159"/>
      <c r="P1872" s="77"/>
      <c r="Q1872" s="77" t="s">
        <v>372</v>
      </c>
      <c r="R1872" s="77" t="s">
        <v>9427</v>
      </c>
      <c r="S1872" s="77" t="s">
        <v>651</v>
      </c>
      <c r="T1872" s="77" t="s">
        <v>9241</v>
      </c>
      <c r="U1872" s="101" t="s">
        <v>11932</v>
      </c>
      <c r="V1872" s="74" t="s">
        <v>819</v>
      </c>
      <c r="W1872" s="102" t="s">
        <v>78</v>
      </c>
      <c r="X1872" s="99"/>
      <c r="Y1872" s="102"/>
      <c r="Z1872" s="100"/>
      <c r="AA1872" s="99"/>
      <c r="AB1872" s="99"/>
      <c r="AC1872" s="100"/>
      <c r="AD1872" s="100" t="s">
        <v>9429</v>
      </c>
      <c r="AE1872" s="83"/>
      <c r="AF1872" s="54"/>
      <c r="AG1872" s="78" t="s">
        <v>12882</v>
      </c>
      <c r="AH1872" s="77" t="s">
        <v>222</v>
      </c>
      <c r="AI1872" s="77" t="s">
        <v>223</v>
      </c>
      <c r="AJ1872" s="77" t="s">
        <v>224</v>
      </c>
      <c r="AK1872" s="77" t="s">
        <v>2917</v>
      </c>
      <c r="AL1872" s="77" t="s">
        <v>2918</v>
      </c>
      <c r="AM1872" s="77" t="s">
        <v>227</v>
      </c>
      <c r="AN1872" s="77" t="s">
        <v>656</v>
      </c>
      <c r="AO1872" s="77" t="s">
        <v>6868</v>
      </c>
      <c r="AP1872" s="77" t="s">
        <v>6869</v>
      </c>
      <c r="AQ1872" s="77"/>
      <c r="AR1872" s="79">
        <f>COUNTIF('Jalon + top _horaire passage'!A:A,A1872)+IF(W1872&lt;&gt;"",COUNTIF('Jalon + top _horaire passage'!A:A,W1872),0)+IF(X1872&lt;&gt;"",COUNTIF('Jalon + top _horaire passage'!A:A,X1872),0)+IF(Y1872&lt;&gt;"",COUNTIF('Jalon + top _horaire passage'!A:A,Y1872),0)+IF(AA1872&lt;&gt;"",COUNTIF('Jalon + top _horaire passage'!A:A,AA1872),0)+IF(AB1872&lt;&gt;"",COUNTIF('Jalon + top _horaire passage'!A:A,AB1872),0)+IF(AD1872&lt;&gt;"",COUNTIF('Jalon + top _horaire passage'!A:A,AD1872),0)</f>
        <v>0</v>
      </c>
    </row>
    <row r="1873" spans="1:44" x14ac:dyDescent="0.3">
      <c r="A1873" s="77" t="s">
        <v>9431</v>
      </c>
      <c r="B1873" s="159" t="s">
        <v>9432</v>
      </c>
      <c r="C1873" s="78" t="s">
        <v>651</v>
      </c>
      <c r="D1873" s="77" t="s">
        <v>42</v>
      </c>
      <c r="E1873" s="77" t="s">
        <v>9430</v>
      </c>
      <c r="F1873" s="77" t="s">
        <v>889</v>
      </c>
      <c r="G1873" s="77" t="s">
        <v>12352</v>
      </c>
      <c r="H1873" s="77" t="s">
        <v>44</v>
      </c>
      <c r="I1873" s="77" t="s">
        <v>221</v>
      </c>
      <c r="J1873" s="77" t="s">
        <v>19</v>
      </c>
      <c r="K1873" s="78" t="s">
        <v>376</v>
      </c>
      <c r="L1873" s="77" t="s">
        <v>98</v>
      </c>
      <c r="M1873" s="74" t="s">
        <v>12474</v>
      </c>
      <c r="N1873" s="74" t="s">
        <v>13</v>
      </c>
      <c r="O1873" s="159"/>
      <c r="P1873" s="77"/>
      <c r="Q1873" s="77" t="s">
        <v>372</v>
      </c>
      <c r="R1873" s="77" t="s">
        <v>9431</v>
      </c>
      <c r="S1873" s="77" t="s">
        <v>651</v>
      </c>
      <c r="T1873" s="77" t="s">
        <v>9241</v>
      </c>
      <c r="U1873" s="101" t="s">
        <v>11930</v>
      </c>
      <c r="V1873" s="74" t="s">
        <v>819</v>
      </c>
      <c r="W1873" s="102" t="s">
        <v>78</v>
      </c>
      <c r="X1873" s="99"/>
      <c r="Y1873" s="102"/>
      <c r="Z1873" s="100"/>
      <c r="AA1873" s="99"/>
      <c r="AB1873" s="99"/>
      <c r="AC1873" s="100"/>
      <c r="AD1873" s="100" t="s">
        <v>9433</v>
      </c>
      <c r="AE1873" s="83"/>
      <c r="AF1873" s="54"/>
      <c r="AG1873" s="78" t="s">
        <v>12882</v>
      </c>
      <c r="AH1873" s="77" t="s">
        <v>222</v>
      </c>
      <c r="AI1873" s="77" t="s">
        <v>223</v>
      </c>
      <c r="AJ1873" s="77" t="s">
        <v>224</v>
      </c>
      <c r="AK1873" s="77" t="s">
        <v>2917</v>
      </c>
      <c r="AL1873" s="77" t="s">
        <v>2918</v>
      </c>
      <c r="AM1873" s="77" t="s">
        <v>227</v>
      </c>
      <c r="AN1873" s="77" t="s">
        <v>656</v>
      </c>
      <c r="AO1873" s="77" t="s">
        <v>6868</v>
      </c>
      <c r="AP1873" s="77" t="s">
        <v>6869</v>
      </c>
      <c r="AQ1873" s="77"/>
      <c r="AR1873" s="79">
        <f>COUNTIF('Jalon + top _horaire passage'!A:A,A1873)+IF(W1873&lt;&gt;"",COUNTIF('Jalon + top _horaire passage'!A:A,W1873),0)+IF(X1873&lt;&gt;"",COUNTIF('Jalon + top _horaire passage'!A:A,X1873),0)+IF(Y1873&lt;&gt;"",COUNTIF('Jalon + top _horaire passage'!A:A,Y1873),0)+IF(AA1873&lt;&gt;"",COUNTIF('Jalon + top _horaire passage'!A:A,AA1873),0)+IF(AB1873&lt;&gt;"",COUNTIF('Jalon + top _horaire passage'!A:A,AB1873),0)+IF(AD1873&lt;&gt;"",COUNTIF('Jalon + top _horaire passage'!A:A,AD1873),0)</f>
        <v>0</v>
      </c>
    </row>
    <row r="1874" spans="1:44" x14ac:dyDescent="0.3">
      <c r="A1874" s="77" t="s">
        <v>9435</v>
      </c>
      <c r="B1874" s="159" t="s">
        <v>9436</v>
      </c>
      <c r="C1874" s="78" t="s">
        <v>651</v>
      </c>
      <c r="D1874" s="77" t="s">
        <v>42</v>
      </c>
      <c r="E1874" s="77" t="s">
        <v>9434</v>
      </c>
      <c r="F1874" s="77" t="s">
        <v>889</v>
      </c>
      <c r="G1874" s="77" t="s">
        <v>12352</v>
      </c>
      <c r="H1874" s="77" t="s">
        <v>44</v>
      </c>
      <c r="I1874" s="77" t="s">
        <v>221</v>
      </c>
      <c r="J1874" s="77" t="s">
        <v>19</v>
      </c>
      <c r="K1874" s="78" t="s">
        <v>376</v>
      </c>
      <c r="L1874" s="77" t="s">
        <v>98</v>
      </c>
      <c r="M1874" s="74" t="s">
        <v>12474</v>
      </c>
      <c r="N1874" s="74" t="s">
        <v>13</v>
      </c>
      <c r="O1874" s="159"/>
      <c r="P1874" s="77"/>
      <c r="Q1874" s="77" t="s">
        <v>372</v>
      </c>
      <c r="R1874" s="77" t="s">
        <v>9435</v>
      </c>
      <c r="S1874" s="77" t="s">
        <v>651</v>
      </c>
      <c r="T1874" s="77" t="s">
        <v>9241</v>
      </c>
      <c r="U1874" s="101" t="s">
        <v>11927</v>
      </c>
      <c r="V1874" s="74" t="s">
        <v>819</v>
      </c>
      <c r="W1874" s="102" t="s">
        <v>78</v>
      </c>
      <c r="X1874" s="99"/>
      <c r="Y1874" s="102"/>
      <c r="Z1874" s="100"/>
      <c r="AA1874" s="99"/>
      <c r="AB1874" s="99"/>
      <c r="AC1874" s="100"/>
      <c r="AD1874" s="100" t="s">
        <v>9437</v>
      </c>
      <c r="AE1874" s="83"/>
      <c r="AF1874" s="54"/>
      <c r="AG1874" s="78" t="s">
        <v>12882</v>
      </c>
      <c r="AH1874" s="77" t="s">
        <v>222</v>
      </c>
      <c r="AI1874" s="77" t="s">
        <v>223</v>
      </c>
      <c r="AJ1874" s="77" t="s">
        <v>224</v>
      </c>
      <c r="AK1874" s="77" t="s">
        <v>2917</v>
      </c>
      <c r="AL1874" s="77" t="s">
        <v>2918</v>
      </c>
      <c r="AM1874" s="77" t="s">
        <v>227</v>
      </c>
      <c r="AN1874" s="77" t="s">
        <v>656</v>
      </c>
      <c r="AO1874" s="77" t="s">
        <v>6868</v>
      </c>
      <c r="AP1874" s="77" t="s">
        <v>6869</v>
      </c>
      <c r="AQ1874" s="77"/>
      <c r="AR1874" s="79">
        <f>COUNTIF('Jalon + top _horaire passage'!A:A,A1874)+IF(W1874&lt;&gt;"",COUNTIF('Jalon + top _horaire passage'!A:A,W1874),0)+IF(X1874&lt;&gt;"",COUNTIF('Jalon + top _horaire passage'!A:A,X1874),0)+IF(Y1874&lt;&gt;"",COUNTIF('Jalon + top _horaire passage'!A:A,Y1874),0)+IF(AA1874&lt;&gt;"",COUNTIF('Jalon + top _horaire passage'!A:A,AA1874),0)+IF(AB1874&lt;&gt;"",COUNTIF('Jalon + top _horaire passage'!A:A,AB1874),0)+IF(AD1874&lt;&gt;"",COUNTIF('Jalon + top _horaire passage'!A:A,AD1874),0)</f>
        <v>0</v>
      </c>
    </row>
    <row r="1875" spans="1:44" x14ac:dyDescent="0.3">
      <c r="A1875" s="77" t="s">
        <v>9439</v>
      </c>
      <c r="B1875" s="159" t="s">
        <v>9440</v>
      </c>
      <c r="C1875" s="78" t="s">
        <v>651</v>
      </c>
      <c r="D1875" s="77" t="s">
        <v>42</v>
      </c>
      <c r="E1875" s="77" t="s">
        <v>9438</v>
      </c>
      <c r="F1875" s="77" t="s">
        <v>889</v>
      </c>
      <c r="G1875" s="77" t="s">
        <v>12352</v>
      </c>
      <c r="H1875" s="77" t="s">
        <v>44</v>
      </c>
      <c r="I1875" s="77" t="s">
        <v>221</v>
      </c>
      <c r="J1875" s="77" t="s">
        <v>19</v>
      </c>
      <c r="K1875" s="78" t="s">
        <v>376</v>
      </c>
      <c r="L1875" s="77" t="s">
        <v>98</v>
      </c>
      <c r="M1875" s="74" t="s">
        <v>12474</v>
      </c>
      <c r="N1875" s="74" t="s">
        <v>13</v>
      </c>
      <c r="O1875" s="159"/>
      <c r="P1875" s="77"/>
      <c r="Q1875" s="77" t="s">
        <v>372</v>
      </c>
      <c r="R1875" s="77" t="s">
        <v>9439</v>
      </c>
      <c r="S1875" s="77" t="s">
        <v>651</v>
      </c>
      <c r="T1875" s="77" t="s">
        <v>9241</v>
      </c>
      <c r="U1875" s="101" t="s">
        <v>11935</v>
      </c>
      <c r="V1875" s="74" t="s">
        <v>819</v>
      </c>
      <c r="W1875" s="102" t="s">
        <v>78</v>
      </c>
      <c r="X1875" s="99"/>
      <c r="Y1875" s="102"/>
      <c r="Z1875" s="100"/>
      <c r="AA1875" s="99"/>
      <c r="AB1875" s="99"/>
      <c r="AC1875" s="100"/>
      <c r="AD1875" s="100" t="s">
        <v>9441</v>
      </c>
      <c r="AE1875" s="83"/>
      <c r="AF1875" s="54"/>
      <c r="AG1875" s="78" t="s">
        <v>12882</v>
      </c>
      <c r="AH1875" s="77" t="s">
        <v>222</v>
      </c>
      <c r="AI1875" s="77" t="s">
        <v>223</v>
      </c>
      <c r="AJ1875" s="77" t="s">
        <v>224</v>
      </c>
      <c r="AK1875" s="77" t="s">
        <v>2917</v>
      </c>
      <c r="AL1875" s="77" t="s">
        <v>2918</v>
      </c>
      <c r="AM1875" s="77" t="s">
        <v>227</v>
      </c>
      <c r="AN1875" s="77" t="s">
        <v>656</v>
      </c>
      <c r="AO1875" s="77" t="s">
        <v>6868</v>
      </c>
      <c r="AP1875" s="77" t="s">
        <v>6869</v>
      </c>
      <c r="AQ1875" s="77"/>
      <c r="AR1875" s="79">
        <f>COUNTIF('Jalon + top _horaire passage'!A:A,A1875)+IF(W1875&lt;&gt;"",COUNTIF('Jalon + top _horaire passage'!A:A,W1875),0)+IF(X1875&lt;&gt;"",COUNTIF('Jalon + top _horaire passage'!A:A,X1875),0)+IF(Y1875&lt;&gt;"",COUNTIF('Jalon + top _horaire passage'!A:A,Y1875),0)+IF(AA1875&lt;&gt;"",COUNTIF('Jalon + top _horaire passage'!A:A,AA1875),0)+IF(AB1875&lt;&gt;"",COUNTIF('Jalon + top _horaire passage'!A:A,AB1875),0)+IF(AD1875&lt;&gt;"",COUNTIF('Jalon + top _horaire passage'!A:A,AD1875),0)</f>
        <v>0</v>
      </c>
    </row>
    <row r="1876" spans="1:44" x14ac:dyDescent="0.3">
      <c r="A1876" s="77" t="s">
        <v>9443</v>
      </c>
      <c r="B1876" s="159" t="s">
        <v>9444</v>
      </c>
      <c r="C1876" s="78" t="s">
        <v>651</v>
      </c>
      <c r="D1876" s="77" t="s">
        <v>42</v>
      </c>
      <c r="E1876" s="77" t="s">
        <v>9442</v>
      </c>
      <c r="F1876" s="77" t="s">
        <v>889</v>
      </c>
      <c r="G1876" s="77" t="s">
        <v>12352</v>
      </c>
      <c r="H1876" s="77" t="s">
        <v>44</v>
      </c>
      <c r="I1876" s="77" t="s">
        <v>221</v>
      </c>
      <c r="J1876" s="77" t="s">
        <v>19</v>
      </c>
      <c r="K1876" s="78" t="s">
        <v>376</v>
      </c>
      <c r="L1876" s="77" t="s">
        <v>98</v>
      </c>
      <c r="M1876" s="74" t="s">
        <v>12474</v>
      </c>
      <c r="N1876" s="74" t="s">
        <v>13</v>
      </c>
      <c r="O1876" s="159"/>
      <c r="P1876" s="77"/>
      <c r="Q1876" s="77" t="s">
        <v>372</v>
      </c>
      <c r="R1876" s="77" t="s">
        <v>9443</v>
      </c>
      <c r="S1876" s="77" t="s">
        <v>651</v>
      </c>
      <c r="T1876" s="77" t="s">
        <v>9241</v>
      </c>
      <c r="U1876" s="101" t="s">
        <v>11929</v>
      </c>
      <c r="V1876" s="74" t="s">
        <v>819</v>
      </c>
      <c r="W1876" s="102" t="s">
        <v>78</v>
      </c>
      <c r="X1876" s="99"/>
      <c r="Y1876" s="102"/>
      <c r="Z1876" s="100"/>
      <c r="AA1876" s="99"/>
      <c r="AB1876" s="99"/>
      <c r="AC1876" s="100"/>
      <c r="AD1876" s="100" t="s">
        <v>9445</v>
      </c>
      <c r="AE1876" s="83"/>
      <c r="AF1876" s="54"/>
      <c r="AG1876" s="78" t="s">
        <v>12882</v>
      </c>
      <c r="AH1876" s="77" t="s">
        <v>222</v>
      </c>
      <c r="AI1876" s="77" t="s">
        <v>223</v>
      </c>
      <c r="AJ1876" s="77" t="s">
        <v>224</v>
      </c>
      <c r="AK1876" s="77" t="s">
        <v>2917</v>
      </c>
      <c r="AL1876" s="77" t="s">
        <v>2918</v>
      </c>
      <c r="AM1876" s="77" t="s">
        <v>227</v>
      </c>
      <c r="AN1876" s="77" t="s">
        <v>656</v>
      </c>
      <c r="AO1876" s="77" t="s">
        <v>6868</v>
      </c>
      <c r="AP1876" s="77" t="s">
        <v>6869</v>
      </c>
      <c r="AQ1876" s="77"/>
      <c r="AR1876" s="79">
        <f>COUNTIF('Jalon + top _horaire passage'!A:A,A1876)+IF(W1876&lt;&gt;"",COUNTIF('Jalon + top _horaire passage'!A:A,W1876),0)+IF(X1876&lt;&gt;"",COUNTIF('Jalon + top _horaire passage'!A:A,X1876),0)+IF(Y1876&lt;&gt;"",COUNTIF('Jalon + top _horaire passage'!A:A,Y1876),0)+IF(AA1876&lt;&gt;"",COUNTIF('Jalon + top _horaire passage'!A:A,AA1876),0)+IF(AB1876&lt;&gt;"",COUNTIF('Jalon + top _horaire passage'!A:A,AB1876),0)+IF(AD1876&lt;&gt;"",COUNTIF('Jalon + top _horaire passage'!A:A,AD1876),0)</f>
        <v>0</v>
      </c>
    </row>
    <row r="1877" spans="1:44" x14ac:dyDescent="0.3">
      <c r="A1877" s="77" t="s">
        <v>9447</v>
      </c>
      <c r="B1877" s="159" t="s">
        <v>9448</v>
      </c>
      <c r="C1877" s="78" t="s">
        <v>651</v>
      </c>
      <c r="D1877" s="77" t="s">
        <v>42</v>
      </c>
      <c r="E1877" s="77" t="s">
        <v>9446</v>
      </c>
      <c r="F1877" s="77" t="s">
        <v>889</v>
      </c>
      <c r="G1877" s="77" t="s">
        <v>12352</v>
      </c>
      <c r="H1877" s="77" t="s">
        <v>44</v>
      </c>
      <c r="I1877" s="77" t="s">
        <v>221</v>
      </c>
      <c r="J1877" s="77" t="s">
        <v>19</v>
      </c>
      <c r="K1877" s="78" t="s">
        <v>376</v>
      </c>
      <c r="L1877" s="77" t="s">
        <v>98</v>
      </c>
      <c r="M1877" s="74" t="s">
        <v>12474</v>
      </c>
      <c r="N1877" s="74" t="s">
        <v>13</v>
      </c>
      <c r="O1877" s="159"/>
      <c r="P1877" s="77"/>
      <c r="Q1877" s="77" t="s">
        <v>372</v>
      </c>
      <c r="R1877" s="77" t="s">
        <v>9447</v>
      </c>
      <c r="S1877" s="77" t="s">
        <v>651</v>
      </c>
      <c r="T1877" s="77" t="s">
        <v>9241</v>
      </c>
      <c r="U1877" s="101" t="s">
        <v>11924</v>
      </c>
      <c r="V1877" s="74" t="s">
        <v>819</v>
      </c>
      <c r="W1877" s="102" t="s">
        <v>78</v>
      </c>
      <c r="X1877" s="99"/>
      <c r="Y1877" s="102"/>
      <c r="Z1877" s="100"/>
      <c r="AA1877" s="99"/>
      <c r="AB1877" s="99"/>
      <c r="AC1877" s="100"/>
      <c r="AD1877" s="100" t="s">
        <v>9449</v>
      </c>
      <c r="AE1877" s="83"/>
      <c r="AF1877" s="54"/>
      <c r="AG1877" s="78" t="s">
        <v>12882</v>
      </c>
      <c r="AH1877" s="77" t="s">
        <v>222</v>
      </c>
      <c r="AI1877" s="77" t="s">
        <v>223</v>
      </c>
      <c r="AJ1877" s="77" t="s">
        <v>224</v>
      </c>
      <c r="AK1877" s="77" t="s">
        <v>2917</v>
      </c>
      <c r="AL1877" s="77" t="s">
        <v>2918</v>
      </c>
      <c r="AM1877" s="77" t="s">
        <v>227</v>
      </c>
      <c r="AN1877" s="77" t="s">
        <v>656</v>
      </c>
      <c r="AO1877" s="77" t="s">
        <v>6868</v>
      </c>
      <c r="AP1877" s="77" t="s">
        <v>6869</v>
      </c>
      <c r="AQ1877" s="77"/>
      <c r="AR1877" s="79">
        <f>COUNTIF('Jalon + top _horaire passage'!A:A,A1877)+IF(W1877&lt;&gt;"",COUNTIF('Jalon + top _horaire passage'!A:A,W1877),0)+IF(X1877&lt;&gt;"",COUNTIF('Jalon + top _horaire passage'!A:A,X1877),0)+IF(Y1877&lt;&gt;"",COUNTIF('Jalon + top _horaire passage'!A:A,Y1877),0)+IF(AA1877&lt;&gt;"",COUNTIF('Jalon + top _horaire passage'!A:A,AA1877),0)+IF(AB1877&lt;&gt;"",COUNTIF('Jalon + top _horaire passage'!A:A,AB1877),0)+IF(AD1877&lt;&gt;"",COUNTIF('Jalon + top _horaire passage'!A:A,AD1877),0)</f>
        <v>0</v>
      </c>
    </row>
    <row r="1878" spans="1:44" x14ac:dyDescent="0.3">
      <c r="A1878" s="77" t="s">
        <v>9451</v>
      </c>
      <c r="B1878" s="159" t="s">
        <v>9452</v>
      </c>
      <c r="C1878" s="78" t="s">
        <v>651</v>
      </c>
      <c r="D1878" s="77" t="s">
        <v>42</v>
      </c>
      <c r="E1878" s="77" t="s">
        <v>9450</v>
      </c>
      <c r="F1878" s="77" t="s">
        <v>889</v>
      </c>
      <c r="G1878" s="77" t="s">
        <v>12352</v>
      </c>
      <c r="H1878" s="77" t="s">
        <v>44</v>
      </c>
      <c r="I1878" s="77" t="s">
        <v>221</v>
      </c>
      <c r="J1878" s="77" t="s">
        <v>19</v>
      </c>
      <c r="K1878" s="78" t="s">
        <v>376</v>
      </c>
      <c r="L1878" s="77" t="s">
        <v>98</v>
      </c>
      <c r="M1878" s="74" t="s">
        <v>12474</v>
      </c>
      <c r="N1878" s="74" t="s">
        <v>13</v>
      </c>
      <c r="O1878" s="159"/>
      <c r="P1878" s="77"/>
      <c r="Q1878" s="77" t="s">
        <v>372</v>
      </c>
      <c r="R1878" s="77" t="s">
        <v>9451</v>
      </c>
      <c r="S1878" s="77" t="s">
        <v>651</v>
      </c>
      <c r="T1878" s="77" t="s">
        <v>9241</v>
      </c>
      <c r="U1878" s="101" t="s">
        <v>11926</v>
      </c>
      <c r="V1878" s="74" t="s">
        <v>819</v>
      </c>
      <c r="W1878" s="102" t="s">
        <v>78</v>
      </c>
      <c r="X1878" s="99"/>
      <c r="Y1878" s="102"/>
      <c r="Z1878" s="100"/>
      <c r="AA1878" s="99"/>
      <c r="AB1878" s="99"/>
      <c r="AC1878" s="100"/>
      <c r="AD1878" s="100" t="s">
        <v>9453</v>
      </c>
      <c r="AE1878" s="83"/>
      <c r="AF1878" s="54"/>
      <c r="AG1878" s="78" t="s">
        <v>12882</v>
      </c>
      <c r="AH1878" s="77" t="s">
        <v>222</v>
      </c>
      <c r="AI1878" s="77" t="s">
        <v>223</v>
      </c>
      <c r="AJ1878" s="77" t="s">
        <v>224</v>
      </c>
      <c r="AK1878" s="77" t="s">
        <v>2917</v>
      </c>
      <c r="AL1878" s="77" t="s">
        <v>2918</v>
      </c>
      <c r="AM1878" s="77" t="s">
        <v>227</v>
      </c>
      <c r="AN1878" s="77" t="s">
        <v>656</v>
      </c>
      <c r="AO1878" s="77" t="s">
        <v>6868</v>
      </c>
      <c r="AP1878" s="77" t="s">
        <v>6869</v>
      </c>
      <c r="AQ1878" s="77"/>
      <c r="AR1878" s="79">
        <f>COUNTIF('Jalon + top _horaire passage'!A:A,A1878)+IF(W1878&lt;&gt;"",COUNTIF('Jalon + top _horaire passage'!A:A,W1878),0)+IF(X1878&lt;&gt;"",COUNTIF('Jalon + top _horaire passage'!A:A,X1878),0)+IF(Y1878&lt;&gt;"",COUNTIF('Jalon + top _horaire passage'!A:A,Y1878),0)+IF(AA1878&lt;&gt;"",COUNTIF('Jalon + top _horaire passage'!A:A,AA1878),0)+IF(AB1878&lt;&gt;"",COUNTIF('Jalon + top _horaire passage'!A:A,AB1878),0)+IF(AD1878&lt;&gt;"",COUNTIF('Jalon + top _horaire passage'!A:A,AD1878),0)</f>
        <v>0</v>
      </c>
    </row>
    <row r="1879" spans="1:44" x14ac:dyDescent="0.3">
      <c r="A1879" s="77" t="s">
        <v>9455</v>
      </c>
      <c r="B1879" s="159" t="s">
        <v>9456</v>
      </c>
      <c r="C1879" s="78" t="s">
        <v>651</v>
      </c>
      <c r="D1879" s="77" t="s">
        <v>42</v>
      </c>
      <c r="E1879" s="77" t="s">
        <v>9454</v>
      </c>
      <c r="F1879" s="77" t="s">
        <v>889</v>
      </c>
      <c r="G1879" s="77" t="s">
        <v>12352</v>
      </c>
      <c r="H1879" s="77" t="s">
        <v>44</v>
      </c>
      <c r="I1879" s="77" t="s">
        <v>221</v>
      </c>
      <c r="J1879" s="77" t="s">
        <v>19</v>
      </c>
      <c r="K1879" s="78" t="s">
        <v>376</v>
      </c>
      <c r="L1879" s="77" t="s">
        <v>98</v>
      </c>
      <c r="M1879" s="74" t="s">
        <v>12474</v>
      </c>
      <c r="N1879" s="74" t="s">
        <v>13</v>
      </c>
      <c r="O1879" s="159"/>
      <c r="P1879" s="77"/>
      <c r="Q1879" s="77" t="s">
        <v>372</v>
      </c>
      <c r="R1879" s="77" t="s">
        <v>9455</v>
      </c>
      <c r="S1879" s="77" t="s">
        <v>651</v>
      </c>
      <c r="T1879" s="77" t="s">
        <v>9241</v>
      </c>
      <c r="U1879" s="101" t="s">
        <v>11938</v>
      </c>
      <c r="V1879" s="74" t="s">
        <v>819</v>
      </c>
      <c r="W1879" s="102" t="s">
        <v>78</v>
      </c>
      <c r="X1879" s="99"/>
      <c r="Y1879" s="102"/>
      <c r="Z1879" s="100"/>
      <c r="AA1879" s="99"/>
      <c r="AB1879" s="99"/>
      <c r="AC1879" s="100"/>
      <c r="AD1879" s="100" t="s">
        <v>9457</v>
      </c>
      <c r="AE1879" s="83"/>
      <c r="AF1879" s="54"/>
      <c r="AG1879" s="78" t="s">
        <v>12882</v>
      </c>
      <c r="AH1879" s="77" t="s">
        <v>222</v>
      </c>
      <c r="AI1879" s="77" t="s">
        <v>223</v>
      </c>
      <c r="AJ1879" s="77" t="s">
        <v>224</v>
      </c>
      <c r="AK1879" s="77" t="s">
        <v>2917</v>
      </c>
      <c r="AL1879" s="77" t="s">
        <v>2918</v>
      </c>
      <c r="AM1879" s="77" t="s">
        <v>227</v>
      </c>
      <c r="AN1879" s="77" t="s">
        <v>656</v>
      </c>
      <c r="AO1879" s="77" t="s">
        <v>6868</v>
      </c>
      <c r="AP1879" s="77" t="s">
        <v>6869</v>
      </c>
      <c r="AQ1879" s="77"/>
      <c r="AR1879" s="79">
        <f>COUNTIF('Jalon + top _horaire passage'!A:A,A1879)+IF(W1879&lt;&gt;"",COUNTIF('Jalon + top _horaire passage'!A:A,W1879),0)+IF(X1879&lt;&gt;"",COUNTIF('Jalon + top _horaire passage'!A:A,X1879),0)+IF(Y1879&lt;&gt;"",COUNTIF('Jalon + top _horaire passage'!A:A,Y1879),0)+IF(AA1879&lt;&gt;"",COUNTIF('Jalon + top _horaire passage'!A:A,AA1879),0)+IF(AB1879&lt;&gt;"",COUNTIF('Jalon + top _horaire passage'!A:A,AB1879),0)+IF(AD1879&lt;&gt;"",COUNTIF('Jalon + top _horaire passage'!A:A,AD1879),0)</f>
        <v>0</v>
      </c>
    </row>
    <row r="1880" spans="1:44" x14ac:dyDescent="0.3">
      <c r="A1880" s="77" t="s">
        <v>9459</v>
      </c>
      <c r="B1880" s="159" t="s">
        <v>9460</v>
      </c>
      <c r="C1880" s="78" t="s">
        <v>651</v>
      </c>
      <c r="D1880" s="77" t="s">
        <v>42</v>
      </c>
      <c r="E1880" s="77" t="s">
        <v>9458</v>
      </c>
      <c r="F1880" s="77" t="s">
        <v>889</v>
      </c>
      <c r="G1880" s="77" t="s">
        <v>12352</v>
      </c>
      <c r="H1880" s="77" t="s">
        <v>44</v>
      </c>
      <c r="I1880" s="77" t="s">
        <v>221</v>
      </c>
      <c r="J1880" s="77" t="s">
        <v>19</v>
      </c>
      <c r="K1880" s="78" t="s">
        <v>376</v>
      </c>
      <c r="L1880" s="77" t="s">
        <v>98</v>
      </c>
      <c r="M1880" s="74" t="s">
        <v>12474</v>
      </c>
      <c r="N1880" s="74" t="s">
        <v>13</v>
      </c>
      <c r="O1880" s="159"/>
      <c r="P1880" s="77"/>
      <c r="Q1880" s="77" t="s">
        <v>372</v>
      </c>
      <c r="R1880" s="77" t="s">
        <v>9459</v>
      </c>
      <c r="S1880" s="77" t="s">
        <v>651</v>
      </c>
      <c r="T1880" s="77" t="s">
        <v>9241</v>
      </c>
      <c r="U1880" s="101" t="s">
        <v>11923</v>
      </c>
      <c r="V1880" s="74" t="s">
        <v>819</v>
      </c>
      <c r="W1880" s="102" t="s">
        <v>78</v>
      </c>
      <c r="X1880" s="99"/>
      <c r="Y1880" s="102"/>
      <c r="Z1880" s="100"/>
      <c r="AA1880" s="99"/>
      <c r="AB1880" s="99"/>
      <c r="AC1880" s="100"/>
      <c r="AD1880" s="100" t="s">
        <v>9461</v>
      </c>
      <c r="AE1880" s="83"/>
      <c r="AF1880" s="54"/>
      <c r="AG1880" s="78" t="s">
        <v>12882</v>
      </c>
      <c r="AH1880" s="77" t="s">
        <v>222</v>
      </c>
      <c r="AI1880" s="77" t="s">
        <v>223</v>
      </c>
      <c r="AJ1880" s="77" t="s">
        <v>224</v>
      </c>
      <c r="AK1880" s="77" t="s">
        <v>2917</v>
      </c>
      <c r="AL1880" s="77" t="s">
        <v>2918</v>
      </c>
      <c r="AM1880" s="77" t="s">
        <v>227</v>
      </c>
      <c r="AN1880" s="77" t="s">
        <v>656</v>
      </c>
      <c r="AO1880" s="77" t="s">
        <v>6868</v>
      </c>
      <c r="AP1880" s="77" t="s">
        <v>6869</v>
      </c>
      <c r="AQ1880" s="77"/>
      <c r="AR1880" s="79">
        <f>COUNTIF('Jalon + top _horaire passage'!A:A,A1880)+IF(W1880&lt;&gt;"",COUNTIF('Jalon + top _horaire passage'!A:A,W1880),0)+IF(X1880&lt;&gt;"",COUNTIF('Jalon + top _horaire passage'!A:A,X1880),0)+IF(Y1880&lt;&gt;"",COUNTIF('Jalon + top _horaire passage'!A:A,Y1880),0)+IF(AA1880&lt;&gt;"",COUNTIF('Jalon + top _horaire passage'!A:A,AA1880),0)+IF(AB1880&lt;&gt;"",COUNTIF('Jalon + top _horaire passage'!A:A,AB1880),0)+IF(AD1880&lt;&gt;"",COUNTIF('Jalon + top _horaire passage'!A:A,AD1880),0)</f>
        <v>0</v>
      </c>
    </row>
    <row r="1881" spans="1:44" x14ac:dyDescent="0.3">
      <c r="A1881" s="77" t="s">
        <v>9463</v>
      </c>
      <c r="B1881" s="159" t="s">
        <v>9464</v>
      </c>
      <c r="C1881" s="78" t="s">
        <v>651</v>
      </c>
      <c r="D1881" s="77" t="s">
        <v>42</v>
      </c>
      <c r="E1881" s="77" t="s">
        <v>9462</v>
      </c>
      <c r="F1881" s="77" t="s">
        <v>889</v>
      </c>
      <c r="G1881" s="77" t="s">
        <v>12352</v>
      </c>
      <c r="H1881" s="77" t="s">
        <v>44</v>
      </c>
      <c r="I1881" s="77" t="s">
        <v>221</v>
      </c>
      <c r="J1881" s="77" t="s">
        <v>19</v>
      </c>
      <c r="K1881" s="78" t="s">
        <v>376</v>
      </c>
      <c r="L1881" s="77" t="s">
        <v>98</v>
      </c>
      <c r="M1881" s="74" t="s">
        <v>12474</v>
      </c>
      <c r="N1881" s="74" t="s">
        <v>13</v>
      </c>
      <c r="O1881" s="159"/>
      <c r="P1881" s="77"/>
      <c r="Q1881" s="77" t="s">
        <v>372</v>
      </c>
      <c r="R1881" s="77" t="s">
        <v>9463</v>
      </c>
      <c r="S1881" s="77" t="s">
        <v>651</v>
      </c>
      <c r="T1881" s="77" t="s">
        <v>9241</v>
      </c>
      <c r="U1881" s="101" t="s">
        <v>11925</v>
      </c>
      <c r="V1881" s="74" t="s">
        <v>819</v>
      </c>
      <c r="W1881" s="102" t="s">
        <v>78</v>
      </c>
      <c r="X1881" s="99"/>
      <c r="Y1881" s="102"/>
      <c r="Z1881" s="100"/>
      <c r="AA1881" s="99"/>
      <c r="AB1881" s="99"/>
      <c r="AC1881" s="100"/>
      <c r="AD1881" s="100" t="s">
        <v>9465</v>
      </c>
      <c r="AE1881" s="83"/>
      <c r="AF1881" s="54"/>
      <c r="AG1881" s="78" t="s">
        <v>12882</v>
      </c>
      <c r="AH1881" s="77" t="s">
        <v>222</v>
      </c>
      <c r="AI1881" s="77" t="s">
        <v>223</v>
      </c>
      <c r="AJ1881" s="77" t="s">
        <v>224</v>
      </c>
      <c r="AK1881" s="77" t="s">
        <v>2917</v>
      </c>
      <c r="AL1881" s="77" t="s">
        <v>2918</v>
      </c>
      <c r="AM1881" s="77" t="s">
        <v>227</v>
      </c>
      <c r="AN1881" s="77" t="s">
        <v>656</v>
      </c>
      <c r="AO1881" s="77" t="s">
        <v>6868</v>
      </c>
      <c r="AP1881" s="77" t="s">
        <v>6869</v>
      </c>
      <c r="AQ1881" s="77"/>
      <c r="AR1881" s="79">
        <f>COUNTIF('Jalon + top _horaire passage'!A:A,A1881)+IF(W1881&lt;&gt;"",COUNTIF('Jalon + top _horaire passage'!A:A,W1881),0)+IF(X1881&lt;&gt;"",COUNTIF('Jalon + top _horaire passage'!A:A,X1881),0)+IF(Y1881&lt;&gt;"",COUNTIF('Jalon + top _horaire passage'!A:A,Y1881),0)+IF(AA1881&lt;&gt;"",COUNTIF('Jalon + top _horaire passage'!A:A,AA1881),0)+IF(AB1881&lt;&gt;"",COUNTIF('Jalon + top _horaire passage'!A:A,AB1881),0)+IF(AD1881&lt;&gt;"",COUNTIF('Jalon + top _horaire passage'!A:A,AD1881),0)</f>
        <v>0</v>
      </c>
    </row>
    <row r="1882" spans="1:44" x14ac:dyDescent="0.3">
      <c r="A1882" s="77" t="s">
        <v>9467</v>
      </c>
      <c r="B1882" s="159" t="s">
        <v>9468</v>
      </c>
      <c r="C1882" s="78" t="s">
        <v>651</v>
      </c>
      <c r="D1882" s="77" t="s">
        <v>42</v>
      </c>
      <c r="E1882" s="77" t="s">
        <v>9466</v>
      </c>
      <c r="F1882" s="77" t="s">
        <v>889</v>
      </c>
      <c r="G1882" s="77" t="s">
        <v>12352</v>
      </c>
      <c r="H1882" s="77" t="s">
        <v>44</v>
      </c>
      <c r="I1882" s="77" t="s">
        <v>221</v>
      </c>
      <c r="J1882" s="77" t="s">
        <v>19</v>
      </c>
      <c r="K1882" s="78" t="s">
        <v>376</v>
      </c>
      <c r="L1882" s="77" t="s">
        <v>98</v>
      </c>
      <c r="M1882" s="74" t="s">
        <v>12474</v>
      </c>
      <c r="N1882" s="74" t="s">
        <v>13</v>
      </c>
      <c r="O1882" s="159"/>
      <c r="P1882" s="77"/>
      <c r="Q1882" s="77" t="s">
        <v>372</v>
      </c>
      <c r="R1882" s="77" t="s">
        <v>9467</v>
      </c>
      <c r="S1882" s="77" t="s">
        <v>651</v>
      </c>
      <c r="T1882" s="77" t="s">
        <v>9241</v>
      </c>
      <c r="U1882" s="101" t="s">
        <v>11933</v>
      </c>
      <c r="V1882" s="74" t="s">
        <v>819</v>
      </c>
      <c r="W1882" s="102" t="s">
        <v>78</v>
      </c>
      <c r="X1882" s="99"/>
      <c r="Y1882" s="102"/>
      <c r="Z1882" s="100"/>
      <c r="AA1882" s="99"/>
      <c r="AB1882" s="99"/>
      <c r="AC1882" s="100"/>
      <c r="AD1882" s="100" t="s">
        <v>9469</v>
      </c>
      <c r="AE1882" s="83"/>
      <c r="AF1882" s="54"/>
      <c r="AG1882" s="78" t="s">
        <v>12882</v>
      </c>
      <c r="AH1882" s="77" t="s">
        <v>222</v>
      </c>
      <c r="AI1882" s="77" t="s">
        <v>223</v>
      </c>
      <c r="AJ1882" s="77" t="s">
        <v>224</v>
      </c>
      <c r="AK1882" s="77" t="s">
        <v>2917</v>
      </c>
      <c r="AL1882" s="77" t="s">
        <v>2918</v>
      </c>
      <c r="AM1882" s="77" t="s">
        <v>227</v>
      </c>
      <c r="AN1882" s="77" t="s">
        <v>656</v>
      </c>
      <c r="AO1882" s="77" t="s">
        <v>6868</v>
      </c>
      <c r="AP1882" s="77" t="s">
        <v>6869</v>
      </c>
      <c r="AQ1882" s="77"/>
      <c r="AR1882" s="79">
        <f>COUNTIF('Jalon + top _horaire passage'!A:A,A1882)+IF(W1882&lt;&gt;"",COUNTIF('Jalon + top _horaire passage'!A:A,W1882),0)+IF(X1882&lt;&gt;"",COUNTIF('Jalon + top _horaire passage'!A:A,X1882),0)+IF(Y1882&lt;&gt;"",COUNTIF('Jalon + top _horaire passage'!A:A,Y1882),0)+IF(AA1882&lt;&gt;"",COUNTIF('Jalon + top _horaire passage'!A:A,AA1882),0)+IF(AB1882&lt;&gt;"",COUNTIF('Jalon + top _horaire passage'!A:A,AB1882),0)+IF(AD1882&lt;&gt;"",COUNTIF('Jalon + top _horaire passage'!A:A,AD1882),0)</f>
        <v>0</v>
      </c>
    </row>
    <row r="1883" spans="1:44" x14ac:dyDescent="0.3">
      <c r="A1883" s="77" t="s">
        <v>9471</v>
      </c>
      <c r="B1883" s="159" t="s">
        <v>9472</v>
      </c>
      <c r="C1883" s="78" t="s">
        <v>651</v>
      </c>
      <c r="D1883" s="77" t="s">
        <v>42</v>
      </c>
      <c r="E1883" s="77" t="s">
        <v>9470</v>
      </c>
      <c r="F1883" s="77" t="s">
        <v>889</v>
      </c>
      <c r="G1883" s="77" t="s">
        <v>12352</v>
      </c>
      <c r="H1883" s="77" t="s">
        <v>44</v>
      </c>
      <c r="I1883" s="77" t="s">
        <v>221</v>
      </c>
      <c r="J1883" s="77" t="s">
        <v>19</v>
      </c>
      <c r="K1883" s="78" t="s">
        <v>376</v>
      </c>
      <c r="L1883" s="77" t="s">
        <v>98</v>
      </c>
      <c r="M1883" s="74" t="s">
        <v>12474</v>
      </c>
      <c r="N1883" s="74" t="s">
        <v>13</v>
      </c>
      <c r="O1883" s="159"/>
      <c r="P1883" s="77"/>
      <c r="Q1883" s="77" t="s">
        <v>372</v>
      </c>
      <c r="R1883" s="77" t="s">
        <v>9471</v>
      </c>
      <c r="S1883" s="77" t="s">
        <v>651</v>
      </c>
      <c r="T1883" s="77" t="s">
        <v>9241</v>
      </c>
      <c r="U1883" s="101" t="s">
        <v>11937</v>
      </c>
      <c r="V1883" s="74" t="s">
        <v>819</v>
      </c>
      <c r="W1883" s="102" t="s">
        <v>78</v>
      </c>
      <c r="X1883" s="99"/>
      <c r="Y1883" s="102"/>
      <c r="Z1883" s="100"/>
      <c r="AA1883" s="99"/>
      <c r="AB1883" s="99"/>
      <c r="AC1883" s="100"/>
      <c r="AD1883" s="100" t="s">
        <v>9473</v>
      </c>
      <c r="AE1883" s="83"/>
      <c r="AF1883" s="54"/>
      <c r="AG1883" s="78" t="s">
        <v>12882</v>
      </c>
      <c r="AH1883" s="77" t="s">
        <v>222</v>
      </c>
      <c r="AI1883" s="77" t="s">
        <v>223</v>
      </c>
      <c r="AJ1883" s="77" t="s">
        <v>224</v>
      </c>
      <c r="AK1883" s="77" t="s">
        <v>2917</v>
      </c>
      <c r="AL1883" s="77" t="s">
        <v>2918</v>
      </c>
      <c r="AM1883" s="77" t="s">
        <v>227</v>
      </c>
      <c r="AN1883" s="77" t="s">
        <v>656</v>
      </c>
      <c r="AO1883" s="77" t="s">
        <v>6868</v>
      </c>
      <c r="AP1883" s="77" t="s">
        <v>6869</v>
      </c>
      <c r="AQ1883" s="77"/>
      <c r="AR1883" s="79">
        <f>COUNTIF('Jalon + top _horaire passage'!A:A,A1883)+IF(W1883&lt;&gt;"",COUNTIF('Jalon + top _horaire passage'!A:A,W1883),0)+IF(X1883&lt;&gt;"",COUNTIF('Jalon + top _horaire passage'!A:A,X1883),0)+IF(Y1883&lt;&gt;"",COUNTIF('Jalon + top _horaire passage'!A:A,Y1883),0)+IF(AA1883&lt;&gt;"",COUNTIF('Jalon + top _horaire passage'!A:A,AA1883),0)+IF(AB1883&lt;&gt;"",COUNTIF('Jalon + top _horaire passage'!A:A,AB1883),0)+IF(AD1883&lt;&gt;"",COUNTIF('Jalon + top _horaire passage'!A:A,AD1883),0)</f>
        <v>0</v>
      </c>
    </row>
    <row r="1884" spans="1:44" x14ac:dyDescent="0.3">
      <c r="A1884" s="77" t="s">
        <v>9475</v>
      </c>
      <c r="B1884" s="159" t="s">
        <v>9476</v>
      </c>
      <c r="C1884" s="78" t="s">
        <v>651</v>
      </c>
      <c r="D1884" s="77" t="s">
        <v>42</v>
      </c>
      <c r="E1884" s="77" t="s">
        <v>9474</v>
      </c>
      <c r="F1884" s="77" t="s">
        <v>889</v>
      </c>
      <c r="G1884" s="77" t="s">
        <v>12352</v>
      </c>
      <c r="H1884" s="77" t="s">
        <v>44</v>
      </c>
      <c r="I1884" s="77" t="s">
        <v>221</v>
      </c>
      <c r="J1884" s="77" t="s">
        <v>19</v>
      </c>
      <c r="K1884" s="78" t="s">
        <v>376</v>
      </c>
      <c r="L1884" s="77" t="s">
        <v>98</v>
      </c>
      <c r="M1884" s="74" t="s">
        <v>12474</v>
      </c>
      <c r="N1884" s="74" t="s">
        <v>13</v>
      </c>
      <c r="O1884" s="159"/>
      <c r="P1884" s="77"/>
      <c r="Q1884" s="77" t="s">
        <v>372</v>
      </c>
      <c r="R1884" s="77" t="s">
        <v>9475</v>
      </c>
      <c r="S1884" s="77" t="s">
        <v>651</v>
      </c>
      <c r="T1884" s="77" t="s">
        <v>9241</v>
      </c>
      <c r="U1884" s="101" t="s">
        <v>11928</v>
      </c>
      <c r="V1884" s="74" t="s">
        <v>819</v>
      </c>
      <c r="W1884" s="102" t="s">
        <v>78</v>
      </c>
      <c r="X1884" s="99"/>
      <c r="Y1884" s="102"/>
      <c r="Z1884" s="100"/>
      <c r="AA1884" s="99"/>
      <c r="AB1884" s="99"/>
      <c r="AC1884" s="100"/>
      <c r="AD1884" s="100" t="s">
        <v>9477</v>
      </c>
      <c r="AE1884" s="83"/>
      <c r="AF1884" s="54"/>
      <c r="AG1884" s="78" t="s">
        <v>12882</v>
      </c>
      <c r="AH1884" s="77" t="s">
        <v>222</v>
      </c>
      <c r="AI1884" s="77" t="s">
        <v>223</v>
      </c>
      <c r="AJ1884" s="77" t="s">
        <v>224</v>
      </c>
      <c r="AK1884" s="77" t="s">
        <v>2917</v>
      </c>
      <c r="AL1884" s="77" t="s">
        <v>2918</v>
      </c>
      <c r="AM1884" s="77" t="s">
        <v>227</v>
      </c>
      <c r="AN1884" s="77" t="s">
        <v>656</v>
      </c>
      <c r="AO1884" s="77" t="s">
        <v>6868</v>
      </c>
      <c r="AP1884" s="77" t="s">
        <v>6869</v>
      </c>
      <c r="AQ1884" s="77"/>
      <c r="AR1884" s="79">
        <f>COUNTIF('Jalon + top _horaire passage'!A:A,A1884)+IF(W1884&lt;&gt;"",COUNTIF('Jalon + top _horaire passage'!A:A,W1884),0)+IF(X1884&lt;&gt;"",COUNTIF('Jalon + top _horaire passage'!A:A,X1884),0)+IF(Y1884&lt;&gt;"",COUNTIF('Jalon + top _horaire passage'!A:A,Y1884),0)+IF(AA1884&lt;&gt;"",COUNTIF('Jalon + top _horaire passage'!A:A,AA1884),0)+IF(AB1884&lt;&gt;"",COUNTIF('Jalon + top _horaire passage'!A:A,AB1884),0)+IF(AD1884&lt;&gt;"",COUNTIF('Jalon + top _horaire passage'!A:A,AD1884),0)</f>
        <v>0</v>
      </c>
    </row>
    <row r="1885" spans="1:44" x14ac:dyDescent="0.3">
      <c r="A1885" s="77" t="s">
        <v>9479</v>
      </c>
      <c r="B1885" s="159" t="s">
        <v>9480</v>
      </c>
      <c r="C1885" s="78" t="s">
        <v>651</v>
      </c>
      <c r="D1885" s="77" t="s">
        <v>42</v>
      </c>
      <c r="E1885" s="77" t="s">
        <v>9478</v>
      </c>
      <c r="F1885" s="77" t="s">
        <v>889</v>
      </c>
      <c r="G1885" s="77" t="s">
        <v>12352</v>
      </c>
      <c r="H1885" s="77" t="s">
        <v>44</v>
      </c>
      <c r="I1885" s="77" t="s">
        <v>221</v>
      </c>
      <c r="J1885" s="77" t="s">
        <v>19</v>
      </c>
      <c r="K1885" s="78" t="s">
        <v>376</v>
      </c>
      <c r="L1885" s="77" t="s">
        <v>98</v>
      </c>
      <c r="M1885" s="74" t="s">
        <v>12474</v>
      </c>
      <c r="N1885" s="74" t="s">
        <v>13</v>
      </c>
      <c r="O1885" s="159"/>
      <c r="P1885" s="77"/>
      <c r="Q1885" s="77" t="s">
        <v>372</v>
      </c>
      <c r="R1885" s="77" t="s">
        <v>9479</v>
      </c>
      <c r="S1885" s="77" t="s">
        <v>651</v>
      </c>
      <c r="T1885" s="77" t="s">
        <v>9241</v>
      </c>
      <c r="U1885" s="101" t="s">
        <v>11934</v>
      </c>
      <c r="V1885" s="74" t="s">
        <v>819</v>
      </c>
      <c r="W1885" s="102" t="s">
        <v>78</v>
      </c>
      <c r="X1885" s="99"/>
      <c r="Y1885" s="102"/>
      <c r="Z1885" s="100"/>
      <c r="AA1885" s="99"/>
      <c r="AB1885" s="99"/>
      <c r="AC1885" s="100"/>
      <c r="AD1885" s="100" t="s">
        <v>9481</v>
      </c>
      <c r="AE1885" s="83"/>
      <c r="AF1885" s="54"/>
      <c r="AG1885" s="78" t="s">
        <v>12882</v>
      </c>
      <c r="AH1885" s="77" t="s">
        <v>222</v>
      </c>
      <c r="AI1885" s="77" t="s">
        <v>223</v>
      </c>
      <c r="AJ1885" s="77" t="s">
        <v>224</v>
      </c>
      <c r="AK1885" s="77" t="s">
        <v>2917</v>
      </c>
      <c r="AL1885" s="77" t="s">
        <v>2918</v>
      </c>
      <c r="AM1885" s="77" t="s">
        <v>227</v>
      </c>
      <c r="AN1885" s="77" t="s">
        <v>656</v>
      </c>
      <c r="AO1885" s="77" t="s">
        <v>6868</v>
      </c>
      <c r="AP1885" s="77" t="s">
        <v>6869</v>
      </c>
      <c r="AQ1885" s="77"/>
      <c r="AR1885" s="79">
        <f>COUNTIF('Jalon + top _horaire passage'!A:A,A1885)+IF(W1885&lt;&gt;"",COUNTIF('Jalon + top _horaire passage'!A:A,W1885),0)+IF(X1885&lt;&gt;"",COUNTIF('Jalon + top _horaire passage'!A:A,X1885),0)+IF(Y1885&lt;&gt;"",COUNTIF('Jalon + top _horaire passage'!A:A,Y1885),0)+IF(AA1885&lt;&gt;"",COUNTIF('Jalon + top _horaire passage'!A:A,AA1885),0)+IF(AB1885&lt;&gt;"",COUNTIF('Jalon + top _horaire passage'!A:A,AB1885),0)+IF(AD1885&lt;&gt;"",COUNTIF('Jalon + top _horaire passage'!A:A,AD1885),0)</f>
        <v>0</v>
      </c>
    </row>
    <row r="1886" spans="1:44" x14ac:dyDescent="0.3">
      <c r="A1886" s="77" t="s">
        <v>9483</v>
      </c>
      <c r="B1886" s="159" t="s">
        <v>9484</v>
      </c>
      <c r="C1886" s="78" t="s">
        <v>651</v>
      </c>
      <c r="D1886" s="77" t="s">
        <v>42</v>
      </c>
      <c r="E1886" s="77" t="s">
        <v>9482</v>
      </c>
      <c r="F1886" s="77" t="s">
        <v>889</v>
      </c>
      <c r="G1886" s="77" t="s">
        <v>12352</v>
      </c>
      <c r="H1886" s="77" t="s">
        <v>44</v>
      </c>
      <c r="I1886" s="77" t="s">
        <v>221</v>
      </c>
      <c r="J1886" s="77" t="s">
        <v>19</v>
      </c>
      <c r="K1886" s="78" t="s">
        <v>376</v>
      </c>
      <c r="L1886" s="77" t="s">
        <v>98</v>
      </c>
      <c r="M1886" s="74" t="s">
        <v>12474</v>
      </c>
      <c r="N1886" s="74" t="s">
        <v>13</v>
      </c>
      <c r="O1886" s="159"/>
      <c r="P1886" s="77"/>
      <c r="Q1886" s="77" t="s">
        <v>372</v>
      </c>
      <c r="R1886" s="77" t="s">
        <v>9483</v>
      </c>
      <c r="S1886" s="77" t="s">
        <v>651</v>
      </c>
      <c r="T1886" s="77" t="s">
        <v>9241</v>
      </c>
      <c r="U1886" s="101" t="s">
        <v>11936</v>
      </c>
      <c r="V1886" s="74" t="s">
        <v>819</v>
      </c>
      <c r="W1886" s="102" t="s">
        <v>78</v>
      </c>
      <c r="X1886" s="99"/>
      <c r="Y1886" s="102"/>
      <c r="Z1886" s="100"/>
      <c r="AA1886" s="99"/>
      <c r="AB1886" s="99"/>
      <c r="AC1886" s="100"/>
      <c r="AD1886" s="100" t="s">
        <v>9485</v>
      </c>
      <c r="AE1886" s="83"/>
      <c r="AF1886" s="54"/>
      <c r="AG1886" s="78" t="s">
        <v>12882</v>
      </c>
      <c r="AH1886" s="77" t="s">
        <v>222</v>
      </c>
      <c r="AI1886" s="77" t="s">
        <v>223</v>
      </c>
      <c r="AJ1886" s="77" t="s">
        <v>224</v>
      </c>
      <c r="AK1886" s="77" t="s">
        <v>2917</v>
      </c>
      <c r="AL1886" s="77" t="s">
        <v>2918</v>
      </c>
      <c r="AM1886" s="77" t="s">
        <v>227</v>
      </c>
      <c r="AN1886" s="77" t="s">
        <v>656</v>
      </c>
      <c r="AO1886" s="77" t="s">
        <v>6868</v>
      </c>
      <c r="AP1886" s="77" t="s">
        <v>6869</v>
      </c>
      <c r="AQ1886" s="77"/>
      <c r="AR1886" s="79">
        <f>COUNTIF('Jalon + top _horaire passage'!A:A,A1886)+IF(W1886&lt;&gt;"",COUNTIF('Jalon + top _horaire passage'!A:A,W1886),0)+IF(X1886&lt;&gt;"",COUNTIF('Jalon + top _horaire passage'!A:A,X1886),0)+IF(Y1886&lt;&gt;"",COUNTIF('Jalon + top _horaire passage'!A:A,Y1886),0)+IF(AA1886&lt;&gt;"",COUNTIF('Jalon + top _horaire passage'!A:A,AA1886),0)+IF(AB1886&lt;&gt;"",COUNTIF('Jalon + top _horaire passage'!A:A,AB1886),0)+IF(AD1886&lt;&gt;"",COUNTIF('Jalon + top _horaire passage'!A:A,AD1886),0)</f>
        <v>0</v>
      </c>
    </row>
    <row r="1887" spans="1:44" x14ac:dyDescent="0.3">
      <c r="A1887" s="77" t="s">
        <v>9487</v>
      </c>
      <c r="B1887" s="159" t="s">
        <v>9488</v>
      </c>
      <c r="C1887" s="78" t="s">
        <v>651</v>
      </c>
      <c r="D1887" s="77" t="s">
        <v>42</v>
      </c>
      <c r="E1887" s="77" t="s">
        <v>9486</v>
      </c>
      <c r="F1887" s="77" t="s">
        <v>889</v>
      </c>
      <c r="G1887" s="77" t="s">
        <v>12352</v>
      </c>
      <c r="H1887" s="77" t="s">
        <v>44</v>
      </c>
      <c r="I1887" s="77" t="s">
        <v>221</v>
      </c>
      <c r="J1887" s="77" t="s">
        <v>19</v>
      </c>
      <c r="K1887" s="78" t="s">
        <v>376</v>
      </c>
      <c r="L1887" s="77" t="s">
        <v>98</v>
      </c>
      <c r="M1887" s="74" t="s">
        <v>12474</v>
      </c>
      <c r="N1887" s="74" t="s">
        <v>13</v>
      </c>
      <c r="O1887" s="159"/>
      <c r="P1887" s="77"/>
      <c r="Q1887" s="77" t="s">
        <v>372</v>
      </c>
      <c r="R1887" s="77" t="s">
        <v>9487</v>
      </c>
      <c r="S1887" s="77" t="s">
        <v>651</v>
      </c>
      <c r="T1887" s="77" t="s">
        <v>9241</v>
      </c>
      <c r="U1887" s="101" t="s">
        <v>11931</v>
      </c>
      <c r="V1887" s="74" t="s">
        <v>819</v>
      </c>
      <c r="W1887" s="102" t="s">
        <v>78</v>
      </c>
      <c r="X1887" s="99"/>
      <c r="Y1887" s="102"/>
      <c r="Z1887" s="100"/>
      <c r="AA1887" s="99"/>
      <c r="AB1887" s="99"/>
      <c r="AC1887" s="100"/>
      <c r="AD1887" s="100" t="s">
        <v>9489</v>
      </c>
      <c r="AE1887" s="83"/>
      <c r="AF1887" s="54"/>
      <c r="AG1887" s="78" t="s">
        <v>12882</v>
      </c>
      <c r="AH1887" s="77" t="s">
        <v>222</v>
      </c>
      <c r="AI1887" s="77" t="s">
        <v>223</v>
      </c>
      <c r="AJ1887" s="77" t="s">
        <v>224</v>
      </c>
      <c r="AK1887" s="77" t="s">
        <v>2917</v>
      </c>
      <c r="AL1887" s="77" t="s">
        <v>2918</v>
      </c>
      <c r="AM1887" s="77" t="s">
        <v>227</v>
      </c>
      <c r="AN1887" s="77" t="s">
        <v>656</v>
      </c>
      <c r="AO1887" s="77" t="s">
        <v>6868</v>
      </c>
      <c r="AP1887" s="77" t="s">
        <v>6869</v>
      </c>
      <c r="AQ1887" s="77"/>
      <c r="AR1887" s="79">
        <f>COUNTIF('Jalon + top _horaire passage'!A:A,A1887)+IF(W1887&lt;&gt;"",COUNTIF('Jalon + top _horaire passage'!A:A,W1887),0)+IF(X1887&lt;&gt;"",COUNTIF('Jalon + top _horaire passage'!A:A,X1887),0)+IF(Y1887&lt;&gt;"",COUNTIF('Jalon + top _horaire passage'!A:A,Y1887),0)+IF(AA1887&lt;&gt;"",COUNTIF('Jalon + top _horaire passage'!A:A,AA1887),0)+IF(AB1887&lt;&gt;"",COUNTIF('Jalon + top _horaire passage'!A:A,AB1887),0)+IF(AD1887&lt;&gt;"",COUNTIF('Jalon + top _horaire passage'!A:A,AD1887),0)</f>
        <v>0</v>
      </c>
    </row>
    <row r="1888" spans="1:44" x14ac:dyDescent="0.3">
      <c r="A1888" s="77" t="s">
        <v>9492</v>
      </c>
      <c r="B1888" s="159">
        <v>0</v>
      </c>
      <c r="C1888" s="78" t="s">
        <v>40</v>
      </c>
      <c r="D1888" s="77" t="s">
        <v>42</v>
      </c>
      <c r="E1888" s="77" t="s">
        <v>9490</v>
      </c>
      <c r="F1888" s="77" t="s">
        <v>9491</v>
      </c>
      <c r="G1888" s="77" t="s">
        <v>12444</v>
      </c>
      <c r="H1888" s="77" t="s">
        <v>44</v>
      </c>
      <c r="I1888" s="77" t="s">
        <v>39</v>
      </c>
      <c r="J1888" s="77" t="s">
        <v>19</v>
      </c>
      <c r="K1888" s="78" t="s">
        <v>18</v>
      </c>
      <c r="L1888" s="77" t="s">
        <v>98</v>
      </c>
      <c r="M1888" s="74" t="s">
        <v>12473</v>
      </c>
      <c r="N1888" s="74" t="s">
        <v>10986</v>
      </c>
      <c r="O1888" s="159"/>
      <c r="P1888" s="77"/>
      <c r="Q1888" s="77" t="s">
        <v>30</v>
      </c>
      <c r="R1888" s="77" t="s">
        <v>9492</v>
      </c>
      <c r="S1888" s="77"/>
      <c r="T1888" s="77"/>
      <c r="U1888" s="77" t="s">
        <v>11797</v>
      </c>
      <c r="V1888" s="74" t="s">
        <v>97</v>
      </c>
      <c r="W1888" s="100"/>
      <c r="X1888" s="99"/>
      <c r="Y1888" s="99"/>
      <c r="Z1888" s="100"/>
      <c r="AA1888" s="99" t="s">
        <v>9493</v>
      </c>
      <c r="AB1888" s="99"/>
      <c r="AC1888" s="100" t="s">
        <v>9494</v>
      </c>
      <c r="AD1888" s="100" t="s">
        <v>9495</v>
      </c>
      <c r="AE1888" s="83"/>
      <c r="AF1888" s="54"/>
      <c r="AG1888" s="78" t="s">
        <v>10997</v>
      </c>
      <c r="AH1888" s="77" t="s">
        <v>20</v>
      </c>
      <c r="AI1888" s="77" t="s">
        <v>21</v>
      </c>
      <c r="AJ1888" s="77" t="s">
        <v>22</v>
      </c>
      <c r="AK1888" s="77" t="s">
        <v>23</v>
      </c>
      <c r="AL1888" s="77" t="s">
        <v>20</v>
      </c>
      <c r="AM1888" s="77" t="s">
        <v>22</v>
      </c>
      <c r="AN1888" s="77" t="s">
        <v>26</v>
      </c>
      <c r="AO1888" s="77" t="s">
        <v>27</v>
      </c>
      <c r="AP1888" s="77" t="s">
        <v>9496</v>
      </c>
      <c r="AQ1888" s="77"/>
      <c r="AR1888" s="79">
        <f>COUNTIF('Jalon + top _horaire passage'!A:A,A1888)+IF(W1888&lt;&gt;"",COUNTIF('Jalon + top _horaire passage'!A:A,W1888),0)+IF(X1888&lt;&gt;"",COUNTIF('Jalon + top _horaire passage'!A:A,X1888),0)+IF(Y1888&lt;&gt;"",COUNTIF('Jalon + top _horaire passage'!A:A,Y1888),0)+IF(AA1888&lt;&gt;"",COUNTIF('Jalon + top _horaire passage'!A:A,AA1888),0)+IF(AB1888&lt;&gt;"",COUNTIF('Jalon + top _horaire passage'!A:A,AB1888),0)+IF(AD1888&lt;&gt;"",COUNTIF('Jalon + top _horaire passage'!A:A,AD1888),0)</f>
        <v>0</v>
      </c>
    </row>
    <row r="1889" spans="1:44" x14ac:dyDescent="0.3">
      <c r="A1889" s="77">
        <v>0</v>
      </c>
      <c r="B1889" s="159" t="s">
        <v>9497</v>
      </c>
      <c r="C1889" s="78">
        <v>0</v>
      </c>
      <c r="D1889" s="77" t="s">
        <v>42</v>
      </c>
      <c r="E1889" s="77" t="s">
        <v>9497</v>
      </c>
      <c r="F1889" s="77" t="s">
        <v>892</v>
      </c>
      <c r="G1889" s="77" t="s">
        <v>12090</v>
      </c>
      <c r="H1889" s="77" t="s">
        <v>44</v>
      </c>
      <c r="I1889" s="77">
        <v>0</v>
      </c>
      <c r="J1889" s="77">
        <v>0</v>
      </c>
      <c r="K1889" s="78" t="s">
        <v>9498</v>
      </c>
      <c r="L1889" s="77">
        <v>0</v>
      </c>
      <c r="M1889" s="74" t="s">
        <v>12477</v>
      </c>
      <c r="N1889" s="74" t="s">
        <v>13</v>
      </c>
      <c r="O1889" s="159"/>
      <c r="P1889" s="77"/>
      <c r="Q1889" s="77" t="s">
        <v>9498</v>
      </c>
      <c r="R1889" s="77">
        <v>0</v>
      </c>
      <c r="S1889" s="77"/>
      <c r="T1889" s="77"/>
      <c r="U1889" s="77" t="s">
        <v>9241</v>
      </c>
      <c r="V1889" s="74" t="s">
        <v>97</v>
      </c>
      <c r="W1889" s="100"/>
      <c r="X1889" s="99"/>
      <c r="Y1889" s="144" t="s">
        <v>9499</v>
      </c>
      <c r="Z1889" s="100"/>
      <c r="AA1889" s="99"/>
      <c r="AB1889" s="99"/>
      <c r="AC1889" s="100"/>
      <c r="AD1889" s="100"/>
      <c r="AE1889" s="83" t="s">
        <v>10988</v>
      </c>
      <c r="AF1889" s="54"/>
      <c r="AG1889" s="78" t="s">
        <v>10990</v>
      </c>
      <c r="AH1889" s="77">
        <v>0</v>
      </c>
      <c r="AI1889" s="77">
        <v>0</v>
      </c>
      <c r="AJ1889" s="77">
        <v>0</v>
      </c>
      <c r="AK1889" s="77">
        <v>0</v>
      </c>
      <c r="AL1889" s="77">
        <v>0</v>
      </c>
      <c r="AM1889" s="77">
        <v>0</v>
      </c>
      <c r="AN1889" s="77">
        <v>0</v>
      </c>
      <c r="AO1889" s="77">
        <v>0</v>
      </c>
      <c r="AP1889" s="77">
        <v>0</v>
      </c>
      <c r="AQ1889" s="77"/>
      <c r="AR1889" s="79">
        <f>COUNTIF('Jalon + top _horaire passage'!A:A,A1889)+IF(W1889&lt;&gt;"",COUNTIF('Jalon + top _horaire passage'!A:A,W1889),0)+IF(X1889&lt;&gt;"",COUNTIF('Jalon + top _horaire passage'!A:A,X1889),0)+IF(Y1889&lt;&gt;"",COUNTIF('Jalon + top _horaire passage'!A:A,Y1889),0)+IF(AA1889&lt;&gt;"",COUNTIF('Jalon + top _horaire passage'!A:A,AA1889),0)+IF(AB1889&lt;&gt;"",COUNTIF('Jalon + top _horaire passage'!A:A,AB1889),0)+IF(AD1889&lt;&gt;"",COUNTIF('Jalon + top _horaire passage'!A:A,AD1889),0)</f>
        <v>0</v>
      </c>
    </row>
    <row r="1890" spans="1:44" x14ac:dyDescent="0.3">
      <c r="A1890" s="77">
        <v>0</v>
      </c>
      <c r="B1890" s="159" t="s">
        <v>9500</v>
      </c>
      <c r="C1890" s="78">
        <v>0</v>
      </c>
      <c r="D1890" s="77" t="s">
        <v>42</v>
      </c>
      <c r="E1890" s="77" t="s">
        <v>9500</v>
      </c>
      <c r="F1890" s="77" t="s">
        <v>892</v>
      </c>
      <c r="G1890" s="77" t="s">
        <v>12090</v>
      </c>
      <c r="H1890" s="77" t="s">
        <v>44</v>
      </c>
      <c r="I1890" s="77">
        <v>0</v>
      </c>
      <c r="J1890" s="77">
        <v>0</v>
      </c>
      <c r="K1890" s="78" t="s">
        <v>9498</v>
      </c>
      <c r="L1890" s="77">
        <v>0</v>
      </c>
      <c r="M1890" s="74" t="s">
        <v>12477</v>
      </c>
      <c r="N1890" s="74" t="s">
        <v>13</v>
      </c>
      <c r="O1890" s="159"/>
      <c r="P1890" s="77"/>
      <c r="Q1890" s="77" t="s">
        <v>9498</v>
      </c>
      <c r="R1890" s="77">
        <v>0</v>
      </c>
      <c r="S1890" s="77"/>
      <c r="T1890" s="77"/>
      <c r="U1890" s="77" t="s">
        <v>9241</v>
      </c>
      <c r="V1890" s="74" t="s">
        <v>97</v>
      </c>
      <c r="W1890" s="100"/>
      <c r="X1890" s="99"/>
      <c r="Y1890" s="144"/>
      <c r="Z1890" s="100"/>
      <c r="AA1890" s="99"/>
      <c r="AB1890" s="99"/>
      <c r="AC1890" s="100"/>
      <c r="AD1890" s="100" t="s">
        <v>10987</v>
      </c>
      <c r="AE1890" s="83" t="s">
        <v>10989</v>
      </c>
      <c r="AF1890" s="54"/>
      <c r="AG1890" s="78" t="s">
        <v>10990</v>
      </c>
      <c r="AH1890" s="77">
        <v>0</v>
      </c>
      <c r="AI1890" s="77">
        <v>0</v>
      </c>
      <c r="AJ1890" s="77">
        <v>0</v>
      </c>
      <c r="AK1890" s="77">
        <v>0</v>
      </c>
      <c r="AL1890" s="77">
        <v>0</v>
      </c>
      <c r="AM1890" s="77">
        <v>0</v>
      </c>
      <c r="AN1890" s="77">
        <v>0</v>
      </c>
      <c r="AO1890" s="77">
        <v>0</v>
      </c>
      <c r="AP1890" s="77">
        <v>0</v>
      </c>
      <c r="AQ1890" s="77"/>
      <c r="AR1890" s="79">
        <f>COUNTIF('Jalon + top _horaire passage'!A:A,A1890)+IF(W1890&lt;&gt;"",COUNTIF('Jalon + top _horaire passage'!A:A,W1890),0)+IF(X1890&lt;&gt;"",COUNTIF('Jalon + top _horaire passage'!A:A,X1890),0)+IF(Y1890&lt;&gt;"",COUNTIF('Jalon + top _horaire passage'!A:A,Y1890),0)+IF(AA1890&lt;&gt;"",COUNTIF('Jalon + top _horaire passage'!A:A,AA1890),0)+IF(AB1890&lt;&gt;"",COUNTIF('Jalon + top _horaire passage'!A:A,AB1890),0)+IF(AD1890&lt;&gt;"",COUNTIF('Jalon + top _horaire passage'!A:A,AD1890),0)</f>
        <v>0</v>
      </c>
    </row>
    <row r="1891" spans="1:44" x14ac:dyDescent="0.3">
      <c r="A1891" s="77" t="s">
        <v>9501</v>
      </c>
      <c r="B1891" s="159">
        <v>0</v>
      </c>
      <c r="C1891" s="78" t="s">
        <v>384</v>
      </c>
      <c r="D1891" s="77" t="s">
        <v>42</v>
      </c>
      <c r="E1891" s="77" t="s">
        <v>9501</v>
      </c>
      <c r="F1891" s="77" t="s">
        <v>3033</v>
      </c>
      <c r="G1891" s="77" t="s">
        <v>12353</v>
      </c>
      <c r="H1891" s="77" t="s">
        <v>44</v>
      </c>
      <c r="I1891" s="77" t="s">
        <v>17</v>
      </c>
      <c r="J1891" s="77" t="s">
        <v>19</v>
      </c>
      <c r="K1891" s="78" t="s">
        <v>34</v>
      </c>
      <c r="L1891" s="77" t="s">
        <v>98</v>
      </c>
      <c r="M1891" s="74" t="s">
        <v>12474</v>
      </c>
      <c r="N1891" s="74" t="s">
        <v>13</v>
      </c>
      <c r="O1891" s="159"/>
      <c r="P1891" s="77" t="s">
        <v>9502</v>
      </c>
      <c r="Q1891" s="77" t="s">
        <v>35</v>
      </c>
      <c r="R1891" s="77" t="s">
        <v>9501</v>
      </c>
      <c r="S1891" s="77"/>
      <c r="T1891" s="77" t="s">
        <v>9241</v>
      </c>
      <c r="U1891" s="77" t="s">
        <v>9241</v>
      </c>
      <c r="V1891" s="74" t="s">
        <v>231</v>
      </c>
      <c r="W1891" s="100"/>
      <c r="X1891" s="99"/>
      <c r="Y1891" s="99"/>
      <c r="Z1891" s="100"/>
      <c r="AA1891" s="99"/>
      <c r="AB1891" s="99"/>
      <c r="AC1891" s="100" t="s">
        <v>9501</v>
      </c>
      <c r="AD1891" s="100" t="s">
        <v>9503</v>
      </c>
      <c r="AE1891" s="83"/>
      <c r="AF1891" s="54"/>
      <c r="AG1891" s="78" t="s">
        <v>10992</v>
      </c>
      <c r="AH1891" s="77" t="s">
        <v>222</v>
      </c>
      <c r="AI1891" s="77" t="s">
        <v>223</v>
      </c>
      <c r="AJ1891" s="77" t="s">
        <v>386</v>
      </c>
      <c r="AK1891" s="77" t="s">
        <v>387</v>
      </c>
      <c r="AL1891" s="77" t="s">
        <v>388</v>
      </c>
      <c r="AM1891" s="77" t="s">
        <v>25</v>
      </c>
      <c r="AN1891" s="77" t="s">
        <v>389</v>
      </c>
      <c r="AO1891" s="77" t="s">
        <v>984</v>
      </c>
      <c r="AP1891" s="77" t="s">
        <v>985</v>
      </c>
      <c r="AQ1891" s="77"/>
      <c r="AR1891" s="79">
        <f>COUNTIF('Jalon + top _horaire passage'!A:A,A1891)+IF(W1891&lt;&gt;"",COUNTIF('Jalon + top _horaire passage'!A:A,W1891),0)+IF(X1891&lt;&gt;"",COUNTIF('Jalon + top _horaire passage'!A:A,X1891),0)+IF(Y1891&lt;&gt;"",COUNTIF('Jalon + top _horaire passage'!A:A,Y1891),0)+IF(AA1891&lt;&gt;"",COUNTIF('Jalon + top _horaire passage'!A:A,AA1891),0)+IF(AB1891&lt;&gt;"",COUNTIF('Jalon + top _horaire passage'!A:A,AB1891),0)+IF(AD1891&lt;&gt;"",COUNTIF('Jalon + top _horaire passage'!A:A,AD1891),0)</f>
        <v>0</v>
      </c>
    </row>
    <row r="1892" spans="1:44" x14ac:dyDescent="0.3">
      <c r="A1892" s="77" t="s">
        <v>9504</v>
      </c>
      <c r="B1892" s="159">
        <v>0</v>
      </c>
      <c r="C1892" s="78" t="s">
        <v>384</v>
      </c>
      <c r="D1892" s="77" t="s">
        <v>42</v>
      </c>
      <c r="E1892" s="77" t="s">
        <v>9504</v>
      </c>
      <c r="F1892" s="77" t="s">
        <v>379</v>
      </c>
      <c r="G1892" s="77" t="s">
        <v>380</v>
      </c>
      <c r="H1892" s="77" t="s">
        <v>44</v>
      </c>
      <c r="I1892" s="77" t="s">
        <v>17</v>
      </c>
      <c r="J1892" s="77" t="s">
        <v>19</v>
      </c>
      <c r="K1892" s="78" t="s">
        <v>34</v>
      </c>
      <c r="L1892" s="77" t="s">
        <v>98</v>
      </c>
      <c r="M1892" s="74" t="s">
        <v>12474</v>
      </c>
      <c r="N1892" s="74" t="s">
        <v>13</v>
      </c>
      <c r="O1892" s="159"/>
      <c r="P1892" s="77" t="s">
        <v>379</v>
      </c>
      <c r="Q1892" s="77" t="s">
        <v>11048</v>
      </c>
      <c r="R1892" s="77" t="s">
        <v>9504</v>
      </c>
      <c r="S1892" s="77"/>
      <c r="T1892" s="77"/>
      <c r="U1892" s="77" t="s">
        <v>11814</v>
      </c>
      <c r="V1892" s="74" t="s">
        <v>97</v>
      </c>
      <c r="W1892" s="100"/>
      <c r="X1892" s="99"/>
      <c r="Y1892" s="99"/>
      <c r="Z1892" s="100"/>
      <c r="AA1892" s="99" t="s">
        <v>9505</v>
      </c>
      <c r="AB1892" s="99"/>
      <c r="AC1892" s="100" t="s">
        <v>9506</v>
      </c>
      <c r="AD1892" s="100" t="s">
        <v>9507</v>
      </c>
      <c r="AE1892" s="83"/>
      <c r="AF1892" s="54"/>
      <c r="AG1892" s="78" t="s">
        <v>10997</v>
      </c>
      <c r="AH1892" s="77" t="s">
        <v>222</v>
      </c>
      <c r="AI1892" s="77" t="s">
        <v>223</v>
      </c>
      <c r="AJ1892" s="77" t="s">
        <v>386</v>
      </c>
      <c r="AK1892" s="77" t="s">
        <v>387</v>
      </c>
      <c r="AL1892" s="77" t="s">
        <v>388</v>
      </c>
      <c r="AM1892" s="77" t="s">
        <v>25</v>
      </c>
      <c r="AN1892" s="77" t="s">
        <v>389</v>
      </c>
      <c r="AO1892" s="77" t="s">
        <v>390</v>
      </c>
      <c r="AP1892" s="77" t="s">
        <v>391</v>
      </c>
      <c r="AQ1892" s="77"/>
      <c r="AR1892" s="79">
        <f>COUNTIF('Jalon + top _horaire passage'!A:A,A1892)+IF(W1892&lt;&gt;"",COUNTIF('Jalon + top _horaire passage'!A:A,W1892),0)+IF(X1892&lt;&gt;"",COUNTIF('Jalon + top _horaire passage'!A:A,X1892),0)+IF(Y1892&lt;&gt;"",COUNTIF('Jalon + top _horaire passage'!A:A,Y1892),0)+IF(AA1892&lt;&gt;"",COUNTIF('Jalon + top _horaire passage'!A:A,AA1892),0)+IF(AB1892&lt;&gt;"",COUNTIF('Jalon + top _horaire passage'!A:A,AB1892),0)+IF(AD1892&lt;&gt;"",COUNTIF('Jalon + top _horaire passage'!A:A,AD1892),0)</f>
        <v>0</v>
      </c>
    </row>
    <row r="1893" spans="1:44" x14ac:dyDescent="0.3">
      <c r="A1893" s="77" t="s">
        <v>9508</v>
      </c>
      <c r="B1893" s="159">
        <v>0</v>
      </c>
      <c r="C1893" s="78" t="s">
        <v>40</v>
      </c>
      <c r="D1893" s="77" t="s">
        <v>42</v>
      </c>
      <c r="E1893" s="77" t="s">
        <v>9508</v>
      </c>
      <c r="F1893" s="77" t="s">
        <v>1645</v>
      </c>
      <c r="G1893" s="77" t="s">
        <v>1646</v>
      </c>
      <c r="H1893" s="77" t="s">
        <v>44</v>
      </c>
      <c r="I1893" s="77" t="s">
        <v>39</v>
      </c>
      <c r="J1893" s="77" t="s">
        <v>19</v>
      </c>
      <c r="K1893" s="78" t="s">
        <v>34</v>
      </c>
      <c r="L1893" s="77" t="s">
        <v>15</v>
      </c>
      <c r="M1893" s="74" t="s">
        <v>12474</v>
      </c>
      <c r="N1893" s="74" t="s">
        <v>13</v>
      </c>
      <c r="O1893" s="159"/>
      <c r="P1893" s="77" t="s">
        <v>9509</v>
      </c>
      <c r="Q1893" s="77" t="s">
        <v>10891</v>
      </c>
      <c r="R1893" s="77" t="s">
        <v>9508</v>
      </c>
      <c r="S1893" s="77"/>
      <c r="T1893" s="77"/>
      <c r="U1893" s="77" t="s">
        <v>9508</v>
      </c>
      <c r="V1893" s="74" t="s">
        <v>97</v>
      </c>
      <c r="W1893" s="100"/>
      <c r="X1893" s="99"/>
      <c r="Y1893" s="99"/>
      <c r="Z1893" s="100"/>
      <c r="AA1893" s="99"/>
      <c r="AB1893" s="99"/>
      <c r="AC1893" s="100" t="s">
        <v>9508</v>
      </c>
      <c r="AD1893" s="100" t="s">
        <v>9510</v>
      </c>
      <c r="AE1893" s="83"/>
      <c r="AF1893" s="54"/>
      <c r="AG1893" s="78" t="s">
        <v>10999</v>
      </c>
      <c r="AH1893" s="77" t="s">
        <v>20</v>
      </c>
      <c r="AI1893" s="77" t="s">
        <v>21</v>
      </c>
      <c r="AJ1893" s="77" t="s">
        <v>46</v>
      </c>
      <c r="AK1893" s="77" t="s">
        <v>1580</v>
      </c>
      <c r="AL1893" s="77" t="s">
        <v>1581</v>
      </c>
      <c r="AM1893" s="77" t="s">
        <v>25</v>
      </c>
      <c r="AN1893" s="77" t="s">
        <v>49</v>
      </c>
      <c r="AO1893" s="77" t="s">
        <v>1582</v>
      </c>
      <c r="AP1893" s="77" t="s">
        <v>1583</v>
      </c>
      <c r="AQ1893" s="77"/>
      <c r="AR1893" s="79">
        <f>COUNTIF('Jalon + top _horaire passage'!A:A,A1893)+IF(W1893&lt;&gt;"",COUNTIF('Jalon + top _horaire passage'!A:A,W1893),0)+IF(X1893&lt;&gt;"",COUNTIF('Jalon + top _horaire passage'!A:A,X1893),0)+IF(Y1893&lt;&gt;"",COUNTIF('Jalon + top _horaire passage'!A:A,Y1893),0)+IF(AA1893&lt;&gt;"",COUNTIF('Jalon + top _horaire passage'!A:A,AA1893),0)+IF(AB1893&lt;&gt;"",COUNTIF('Jalon + top _horaire passage'!A:A,AB1893),0)+IF(AD1893&lt;&gt;"",COUNTIF('Jalon + top _horaire passage'!A:A,AD1893),0)</f>
        <v>0</v>
      </c>
    </row>
    <row r="1894" spans="1:44" x14ac:dyDescent="0.3">
      <c r="A1894" s="77" t="s">
        <v>9511</v>
      </c>
      <c r="B1894" s="159">
        <v>0</v>
      </c>
      <c r="C1894" s="78" t="s">
        <v>40</v>
      </c>
      <c r="D1894" s="77" t="s">
        <v>42</v>
      </c>
      <c r="E1894" s="77" t="s">
        <v>9511</v>
      </c>
      <c r="F1894" s="77" t="s">
        <v>1645</v>
      </c>
      <c r="G1894" s="77" t="s">
        <v>1646</v>
      </c>
      <c r="H1894" s="77" t="s">
        <v>44</v>
      </c>
      <c r="I1894" s="77" t="s">
        <v>39</v>
      </c>
      <c r="J1894" s="77" t="s">
        <v>19</v>
      </c>
      <c r="K1894" s="78" t="s">
        <v>34</v>
      </c>
      <c r="L1894" s="77" t="s">
        <v>15</v>
      </c>
      <c r="M1894" s="74" t="s">
        <v>12474</v>
      </c>
      <c r="N1894" s="74" t="s">
        <v>13</v>
      </c>
      <c r="O1894" s="159"/>
      <c r="P1894" s="77" t="s">
        <v>9512</v>
      </c>
      <c r="Q1894" s="77" t="s">
        <v>10891</v>
      </c>
      <c r="R1894" s="77" t="s">
        <v>9511</v>
      </c>
      <c r="S1894" s="77"/>
      <c r="T1894" s="77"/>
      <c r="U1894" s="77" t="s">
        <v>9511</v>
      </c>
      <c r="V1894" s="74" t="s">
        <v>97</v>
      </c>
      <c r="W1894" s="100"/>
      <c r="X1894" s="99"/>
      <c r="Y1894" s="99"/>
      <c r="Z1894" s="100"/>
      <c r="AA1894" s="99"/>
      <c r="AB1894" s="99"/>
      <c r="AC1894" s="100" t="s">
        <v>9511</v>
      </c>
      <c r="AD1894" s="100" t="s">
        <v>9513</v>
      </c>
      <c r="AE1894" s="83"/>
      <c r="AF1894" s="54"/>
      <c r="AG1894" s="78" t="s">
        <v>10999</v>
      </c>
      <c r="AH1894" s="77" t="s">
        <v>20</v>
      </c>
      <c r="AI1894" s="77" t="s">
        <v>21</v>
      </c>
      <c r="AJ1894" s="77" t="s">
        <v>46</v>
      </c>
      <c r="AK1894" s="77" t="s">
        <v>1580</v>
      </c>
      <c r="AL1894" s="77" t="s">
        <v>1581</v>
      </c>
      <c r="AM1894" s="77" t="s">
        <v>25</v>
      </c>
      <c r="AN1894" s="77" t="s">
        <v>49</v>
      </c>
      <c r="AO1894" s="77" t="s">
        <v>1582</v>
      </c>
      <c r="AP1894" s="77" t="s">
        <v>1583</v>
      </c>
      <c r="AQ1894" s="77"/>
      <c r="AR1894" s="79">
        <f>COUNTIF('Jalon + top _horaire passage'!A:A,A1894)+IF(W1894&lt;&gt;"",COUNTIF('Jalon + top _horaire passage'!A:A,W1894),0)+IF(X1894&lt;&gt;"",COUNTIF('Jalon + top _horaire passage'!A:A,X1894),0)+IF(Y1894&lt;&gt;"",COUNTIF('Jalon + top _horaire passage'!A:A,Y1894),0)+IF(AA1894&lt;&gt;"",COUNTIF('Jalon + top _horaire passage'!A:A,AA1894),0)+IF(AB1894&lt;&gt;"",COUNTIF('Jalon + top _horaire passage'!A:A,AB1894),0)+IF(AD1894&lt;&gt;"",COUNTIF('Jalon + top _horaire passage'!A:A,AD1894),0)</f>
        <v>0</v>
      </c>
    </row>
    <row r="1895" spans="1:44" x14ac:dyDescent="0.3">
      <c r="A1895" s="77" t="s">
        <v>9514</v>
      </c>
      <c r="B1895" s="159">
        <v>0</v>
      </c>
      <c r="C1895" s="78" t="s">
        <v>101</v>
      </c>
      <c r="D1895" s="77" t="s">
        <v>42</v>
      </c>
      <c r="E1895" s="77" t="s">
        <v>9514</v>
      </c>
      <c r="F1895" s="77" t="s">
        <v>533</v>
      </c>
      <c r="G1895" s="77" t="s">
        <v>534</v>
      </c>
      <c r="H1895" s="77" t="s">
        <v>44</v>
      </c>
      <c r="I1895" s="77" t="s">
        <v>39</v>
      </c>
      <c r="J1895" s="77" t="s">
        <v>19</v>
      </c>
      <c r="K1895" s="78" t="s">
        <v>34</v>
      </c>
      <c r="L1895" s="77" t="s">
        <v>98</v>
      </c>
      <c r="M1895" s="74" t="s">
        <v>12473</v>
      </c>
      <c r="N1895" s="74" t="s">
        <v>13</v>
      </c>
      <c r="O1895" s="159"/>
      <c r="P1895" s="77" t="s">
        <v>9515</v>
      </c>
      <c r="Q1895" s="77" t="s">
        <v>30</v>
      </c>
      <c r="R1895" s="77" t="s">
        <v>9514</v>
      </c>
      <c r="S1895" s="77"/>
      <c r="T1895" s="77"/>
      <c r="U1895" s="77" t="s">
        <v>11793</v>
      </c>
      <c r="V1895" s="74" t="s">
        <v>97</v>
      </c>
      <c r="W1895" s="100"/>
      <c r="X1895" s="99"/>
      <c r="Y1895" s="99"/>
      <c r="Z1895" s="100"/>
      <c r="AA1895" s="99" t="s">
        <v>9516</v>
      </c>
      <c r="AB1895" s="99"/>
      <c r="AC1895" s="100" t="s">
        <v>9517</v>
      </c>
      <c r="AD1895" s="100" t="s">
        <v>9518</v>
      </c>
      <c r="AE1895" s="83"/>
      <c r="AF1895" s="54"/>
      <c r="AG1895" s="78" t="s">
        <v>10997</v>
      </c>
      <c r="AH1895" s="77" t="s">
        <v>20</v>
      </c>
      <c r="AI1895" s="77" t="s">
        <v>102</v>
      </c>
      <c r="AJ1895" s="77" t="s">
        <v>103</v>
      </c>
      <c r="AK1895" s="77" t="s">
        <v>539</v>
      </c>
      <c r="AL1895" s="77" t="s">
        <v>540</v>
      </c>
      <c r="AM1895" s="77" t="s">
        <v>25</v>
      </c>
      <c r="AN1895" s="77" t="s">
        <v>106</v>
      </c>
      <c r="AO1895" s="77" t="s">
        <v>107</v>
      </c>
      <c r="AP1895" s="77" t="s">
        <v>108</v>
      </c>
      <c r="AQ1895" s="77"/>
      <c r="AR1895" s="79">
        <f>COUNTIF('Jalon + top _horaire passage'!A:A,A1895)+IF(W1895&lt;&gt;"",COUNTIF('Jalon + top _horaire passage'!A:A,W1895),0)+IF(X1895&lt;&gt;"",COUNTIF('Jalon + top _horaire passage'!A:A,X1895),0)+IF(Y1895&lt;&gt;"",COUNTIF('Jalon + top _horaire passage'!A:A,Y1895),0)+IF(AA1895&lt;&gt;"",COUNTIF('Jalon + top _horaire passage'!A:A,AA1895),0)+IF(AB1895&lt;&gt;"",COUNTIF('Jalon + top _horaire passage'!A:A,AB1895),0)+IF(AD1895&lt;&gt;"",COUNTIF('Jalon + top _horaire passage'!A:A,AD1895),0)</f>
        <v>0</v>
      </c>
    </row>
    <row r="1896" spans="1:44" x14ac:dyDescent="0.3">
      <c r="A1896" s="77" t="s">
        <v>9519</v>
      </c>
      <c r="B1896" s="159">
        <v>0</v>
      </c>
      <c r="C1896" s="78" t="s">
        <v>101</v>
      </c>
      <c r="D1896" s="77" t="s">
        <v>42</v>
      </c>
      <c r="E1896" s="77" t="s">
        <v>9519</v>
      </c>
      <c r="F1896" s="77" t="s">
        <v>1471</v>
      </c>
      <c r="G1896" s="77" t="s">
        <v>93</v>
      </c>
      <c r="H1896" s="77" t="s">
        <v>44</v>
      </c>
      <c r="I1896" s="77" t="s">
        <v>39</v>
      </c>
      <c r="J1896" s="77" t="s">
        <v>19</v>
      </c>
      <c r="K1896" s="78" t="s">
        <v>34</v>
      </c>
      <c r="L1896" s="77" t="s">
        <v>98</v>
      </c>
      <c r="M1896" s="74" t="s">
        <v>12473</v>
      </c>
      <c r="N1896" s="74" t="s">
        <v>13</v>
      </c>
      <c r="O1896" s="159" t="s">
        <v>12470</v>
      </c>
      <c r="P1896" s="77" t="s">
        <v>9520</v>
      </c>
      <c r="Q1896" s="77" t="s">
        <v>30</v>
      </c>
      <c r="R1896" s="77" t="s">
        <v>9519</v>
      </c>
      <c r="S1896" s="77"/>
      <c r="T1896" s="77"/>
      <c r="U1896" s="77" t="s">
        <v>11342</v>
      </c>
      <c r="V1896" s="74" t="s">
        <v>97</v>
      </c>
      <c r="W1896" s="100"/>
      <c r="X1896" s="99"/>
      <c r="Y1896" s="99"/>
      <c r="Z1896" s="100"/>
      <c r="AA1896" s="99" t="s">
        <v>9521</v>
      </c>
      <c r="AB1896" s="99"/>
      <c r="AC1896" s="100" t="s">
        <v>9522</v>
      </c>
      <c r="AD1896" s="100" t="s">
        <v>9523</v>
      </c>
      <c r="AE1896" s="83"/>
      <c r="AF1896" s="54"/>
      <c r="AG1896" s="78" t="s">
        <v>10997</v>
      </c>
      <c r="AH1896" s="77" t="s">
        <v>20</v>
      </c>
      <c r="AI1896" s="77" t="s">
        <v>102</v>
      </c>
      <c r="AJ1896" s="77" t="s">
        <v>103</v>
      </c>
      <c r="AK1896" s="77" t="s">
        <v>104</v>
      </c>
      <c r="AL1896" s="77" t="s">
        <v>105</v>
      </c>
      <c r="AM1896" s="77" t="s">
        <v>25</v>
      </c>
      <c r="AN1896" s="77" t="s">
        <v>106</v>
      </c>
      <c r="AO1896" s="77" t="s">
        <v>107</v>
      </c>
      <c r="AP1896" s="77" t="s">
        <v>108</v>
      </c>
      <c r="AQ1896" s="77"/>
      <c r="AR1896" s="79">
        <f>COUNTIF('Jalon + top _horaire passage'!A:A,A1896)+IF(W1896&lt;&gt;"",COUNTIF('Jalon + top _horaire passage'!A:A,W1896),0)+IF(X1896&lt;&gt;"",COUNTIF('Jalon + top _horaire passage'!A:A,X1896),0)+IF(Y1896&lt;&gt;"",COUNTIF('Jalon + top _horaire passage'!A:A,Y1896),0)+IF(AA1896&lt;&gt;"",COUNTIF('Jalon + top _horaire passage'!A:A,AA1896),0)+IF(AB1896&lt;&gt;"",COUNTIF('Jalon + top _horaire passage'!A:A,AB1896),0)+IF(AD1896&lt;&gt;"",COUNTIF('Jalon + top _horaire passage'!A:A,AD1896),0)</f>
        <v>0</v>
      </c>
    </row>
    <row r="1897" spans="1:44" x14ac:dyDescent="0.3">
      <c r="A1897" s="77" t="s">
        <v>9524</v>
      </c>
      <c r="B1897" s="159">
        <v>0</v>
      </c>
      <c r="C1897" s="78" t="s">
        <v>676</v>
      </c>
      <c r="D1897" s="77" t="s">
        <v>42</v>
      </c>
      <c r="E1897" s="77" t="s">
        <v>9524</v>
      </c>
      <c r="F1897" s="77" t="s">
        <v>4817</v>
      </c>
      <c r="G1897" s="77" t="s">
        <v>671</v>
      </c>
      <c r="H1897" s="77" t="s">
        <v>44</v>
      </c>
      <c r="I1897" s="77" t="s">
        <v>166</v>
      </c>
      <c r="J1897" s="77" t="s">
        <v>19</v>
      </c>
      <c r="K1897" s="78" t="s">
        <v>34</v>
      </c>
      <c r="L1897" s="77" t="s">
        <v>15</v>
      </c>
      <c r="M1897" s="74" t="s">
        <v>12475</v>
      </c>
      <c r="N1897" s="74" t="s">
        <v>13</v>
      </c>
      <c r="O1897" s="159"/>
      <c r="P1897" s="77" t="s">
        <v>9525</v>
      </c>
      <c r="Q1897" s="77" t="s">
        <v>11044</v>
      </c>
      <c r="R1897" s="77" t="s">
        <v>9524</v>
      </c>
      <c r="S1897" s="77"/>
      <c r="T1897" s="77"/>
      <c r="U1897" s="77" t="s">
        <v>9524</v>
      </c>
      <c r="V1897" s="74" t="s">
        <v>216</v>
      </c>
      <c r="W1897" s="100"/>
      <c r="X1897" s="99"/>
      <c r="Y1897" s="99"/>
      <c r="Z1897" s="100"/>
      <c r="AA1897" s="99" t="s">
        <v>9526</v>
      </c>
      <c r="AB1897" s="99"/>
      <c r="AC1897" s="100" t="s">
        <v>9527</v>
      </c>
      <c r="AD1897" s="100" t="s">
        <v>9528</v>
      </c>
      <c r="AE1897" s="83"/>
      <c r="AF1897" s="54"/>
      <c r="AG1897" s="78" t="s">
        <v>12307</v>
      </c>
      <c r="AH1897" s="77" t="s">
        <v>354</v>
      </c>
      <c r="AI1897" s="77" t="s">
        <v>652</v>
      </c>
      <c r="AJ1897" s="77" t="s">
        <v>167</v>
      </c>
      <c r="AK1897" s="77" t="s">
        <v>677</v>
      </c>
      <c r="AL1897" s="77" t="s">
        <v>678</v>
      </c>
      <c r="AM1897" s="77" t="s">
        <v>170</v>
      </c>
      <c r="AN1897" s="77" t="s">
        <v>679</v>
      </c>
      <c r="AO1897" s="77" t="s">
        <v>680</v>
      </c>
      <c r="AP1897" s="77" t="s">
        <v>681</v>
      </c>
      <c r="AQ1897" s="77"/>
      <c r="AR1897" s="79">
        <f>COUNTIF('Jalon + top _horaire passage'!A:A,A1897)+IF(W1897&lt;&gt;"",COUNTIF('Jalon + top _horaire passage'!A:A,W1897),0)+IF(X1897&lt;&gt;"",COUNTIF('Jalon + top _horaire passage'!A:A,X1897),0)+IF(Y1897&lt;&gt;"",COUNTIF('Jalon + top _horaire passage'!A:A,Y1897),0)+IF(AA1897&lt;&gt;"",COUNTIF('Jalon + top _horaire passage'!A:A,AA1897),0)+IF(AB1897&lt;&gt;"",COUNTIF('Jalon + top _horaire passage'!A:A,AB1897),0)+IF(AD1897&lt;&gt;"",COUNTIF('Jalon + top _horaire passage'!A:A,AD1897),0)</f>
        <v>0</v>
      </c>
    </row>
    <row r="1898" spans="1:44" x14ac:dyDescent="0.3">
      <c r="A1898" s="77" t="s">
        <v>9529</v>
      </c>
      <c r="B1898" s="159">
        <v>0</v>
      </c>
      <c r="C1898" s="78" t="s">
        <v>892</v>
      </c>
      <c r="D1898" s="77" t="s">
        <v>42</v>
      </c>
      <c r="E1898" s="77" t="s">
        <v>9529</v>
      </c>
      <c r="F1898" s="77" t="s">
        <v>2914</v>
      </c>
      <c r="G1898" s="77" t="s">
        <v>2915</v>
      </c>
      <c r="H1898" s="77" t="s">
        <v>44</v>
      </c>
      <c r="I1898" s="77" t="s">
        <v>221</v>
      </c>
      <c r="J1898" s="77" t="s">
        <v>19</v>
      </c>
      <c r="K1898" s="78" t="s">
        <v>34</v>
      </c>
      <c r="L1898" s="77" t="s">
        <v>98</v>
      </c>
      <c r="M1898" s="74" t="s">
        <v>12474</v>
      </c>
      <c r="N1898" s="74" t="s">
        <v>13</v>
      </c>
      <c r="O1898" s="159"/>
      <c r="P1898" s="77" t="s">
        <v>9530</v>
      </c>
      <c r="Q1898" s="77" t="s">
        <v>30</v>
      </c>
      <c r="R1898" s="77" t="s">
        <v>9529</v>
      </c>
      <c r="S1898" s="77"/>
      <c r="T1898" s="77"/>
      <c r="U1898" s="77" t="s">
        <v>11172</v>
      </c>
      <c r="V1898" s="74" t="s">
        <v>97</v>
      </c>
      <c r="W1898" s="100"/>
      <c r="X1898" s="99"/>
      <c r="Y1898" s="99"/>
      <c r="Z1898" s="100"/>
      <c r="AA1898" s="99" t="s">
        <v>9531</v>
      </c>
      <c r="AB1898" s="99"/>
      <c r="AC1898" s="100" t="s">
        <v>9532</v>
      </c>
      <c r="AD1898" s="100" t="s">
        <v>9533</v>
      </c>
      <c r="AE1898" s="83"/>
      <c r="AF1898" s="54"/>
      <c r="AG1898" s="78" t="s">
        <v>10997</v>
      </c>
      <c r="AH1898" s="77" t="s">
        <v>222</v>
      </c>
      <c r="AI1898" s="77" t="s">
        <v>223</v>
      </c>
      <c r="AJ1898" s="77" t="s">
        <v>224</v>
      </c>
      <c r="AK1898" s="77" t="s">
        <v>2917</v>
      </c>
      <c r="AL1898" s="77" t="s">
        <v>2918</v>
      </c>
      <c r="AM1898" s="77" t="s">
        <v>227</v>
      </c>
      <c r="AN1898" s="77" t="s">
        <v>656</v>
      </c>
      <c r="AO1898" s="77" t="s">
        <v>2919</v>
      </c>
      <c r="AP1898" s="77" t="s">
        <v>2920</v>
      </c>
      <c r="AQ1898" s="77"/>
      <c r="AR1898" s="79">
        <f>COUNTIF('Jalon + top _horaire passage'!A:A,A1898)+IF(W1898&lt;&gt;"",COUNTIF('Jalon + top _horaire passage'!A:A,W1898),0)+IF(X1898&lt;&gt;"",COUNTIF('Jalon + top _horaire passage'!A:A,X1898),0)+IF(Y1898&lt;&gt;"",COUNTIF('Jalon + top _horaire passage'!A:A,Y1898),0)+IF(AA1898&lt;&gt;"",COUNTIF('Jalon + top _horaire passage'!A:A,AA1898),0)+IF(AB1898&lt;&gt;"",COUNTIF('Jalon + top _horaire passage'!A:A,AB1898),0)+IF(AD1898&lt;&gt;"",COUNTIF('Jalon + top _horaire passage'!A:A,AD1898),0)</f>
        <v>0</v>
      </c>
    </row>
    <row r="1899" spans="1:44" x14ac:dyDescent="0.3">
      <c r="A1899" s="77" t="s">
        <v>9534</v>
      </c>
      <c r="B1899" s="159">
        <v>0</v>
      </c>
      <c r="C1899" s="78" t="s">
        <v>220</v>
      </c>
      <c r="D1899" s="77" t="s">
        <v>42</v>
      </c>
      <c r="E1899" s="77" t="s">
        <v>9534</v>
      </c>
      <c r="F1899" s="77" t="s">
        <v>5792</v>
      </c>
      <c r="G1899" s="77" t="s">
        <v>213</v>
      </c>
      <c r="H1899" s="77" t="s">
        <v>44</v>
      </c>
      <c r="I1899" s="77" t="s">
        <v>221</v>
      </c>
      <c r="J1899" s="77" t="s">
        <v>19</v>
      </c>
      <c r="K1899" s="78" t="s">
        <v>34</v>
      </c>
      <c r="L1899" s="77" t="s">
        <v>98</v>
      </c>
      <c r="M1899" s="74" t="s">
        <v>12474</v>
      </c>
      <c r="N1899" s="74" t="s">
        <v>13</v>
      </c>
      <c r="O1899" s="159"/>
      <c r="P1899" s="77" t="s">
        <v>9535</v>
      </c>
      <c r="Q1899" s="77" t="s">
        <v>35</v>
      </c>
      <c r="R1899" s="77" t="s">
        <v>9534</v>
      </c>
      <c r="S1899" s="77"/>
      <c r="T1899" s="77" t="s">
        <v>9241</v>
      </c>
      <c r="U1899" s="77" t="s">
        <v>9534</v>
      </c>
      <c r="V1899" s="74" t="s">
        <v>216</v>
      </c>
      <c r="W1899" s="100"/>
      <c r="X1899" s="99"/>
      <c r="Y1899" s="99"/>
      <c r="Z1899" s="100"/>
      <c r="AA1899" s="99" t="s">
        <v>9536</v>
      </c>
      <c r="AB1899" s="99"/>
      <c r="AC1899" s="100" t="s">
        <v>9537</v>
      </c>
      <c r="AD1899" s="100" t="s">
        <v>9538</v>
      </c>
      <c r="AE1899" s="83"/>
      <c r="AF1899" s="54"/>
      <c r="AG1899" s="78" t="s">
        <v>12307</v>
      </c>
      <c r="AH1899" s="77" t="s">
        <v>222</v>
      </c>
      <c r="AI1899" s="77" t="s">
        <v>223</v>
      </c>
      <c r="AJ1899" s="77" t="s">
        <v>224</v>
      </c>
      <c r="AK1899" s="77" t="s">
        <v>225</v>
      </c>
      <c r="AL1899" s="77" t="s">
        <v>226</v>
      </c>
      <c r="AM1899" s="77" t="s">
        <v>227</v>
      </c>
      <c r="AN1899" s="77" t="s">
        <v>228</v>
      </c>
      <c r="AO1899" s="77" t="s">
        <v>229</v>
      </c>
      <c r="AP1899" s="77" t="s">
        <v>230</v>
      </c>
      <c r="AQ1899" s="77"/>
      <c r="AR1899" s="79">
        <f>COUNTIF('Jalon + top _horaire passage'!A:A,A1899)+IF(W1899&lt;&gt;"",COUNTIF('Jalon + top _horaire passage'!A:A,W1899),0)+IF(X1899&lt;&gt;"",COUNTIF('Jalon + top _horaire passage'!A:A,X1899),0)+IF(Y1899&lt;&gt;"",COUNTIF('Jalon + top _horaire passage'!A:A,Y1899),0)+IF(AA1899&lt;&gt;"",COUNTIF('Jalon + top _horaire passage'!A:A,AA1899),0)+IF(AB1899&lt;&gt;"",COUNTIF('Jalon + top _horaire passage'!A:A,AB1899),0)+IF(AD1899&lt;&gt;"",COUNTIF('Jalon + top _horaire passage'!A:A,AD1899),0)</f>
        <v>0</v>
      </c>
    </row>
    <row r="1900" spans="1:44" x14ac:dyDescent="0.3">
      <c r="A1900" s="77" t="s">
        <v>9539</v>
      </c>
      <c r="B1900" s="159">
        <v>0</v>
      </c>
      <c r="C1900" s="78" t="s">
        <v>220</v>
      </c>
      <c r="D1900" s="77" t="s">
        <v>42</v>
      </c>
      <c r="E1900" s="77" t="s">
        <v>9539</v>
      </c>
      <c r="F1900" s="77" t="s">
        <v>9540</v>
      </c>
      <c r="G1900" s="77" t="s">
        <v>12445</v>
      </c>
      <c r="H1900" s="77" t="s">
        <v>44</v>
      </c>
      <c r="I1900" s="77" t="s">
        <v>221</v>
      </c>
      <c r="J1900" s="77" t="s">
        <v>19</v>
      </c>
      <c r="K1900" s="78" t="s">
        <v>34</v>
      </c>
      <c r="L1900" s="77" t="s">
        <v>15</v>
      </c>
      <c r="M1900" s="74" t="s">
        <v>12474</v>
      </c>
      <c r="N1900" s="74" t="s">
        <v>13</v>
      </c>
      <c r="O1900" s="159"/>
      <c r="P1900" s="77" t="s">
        <v>9541</v>
      </c>
      <c r="Q1900" s="77" t="s">
        <v>35</v>
      </c>
      <c r="R1900" s="77" t="s">
        <v>9539</v>
      </c>
      <c r="S1900" s="77"/>
      <c r="T1900" s="77"/>
      <c r="U1900" s="77" t="s">
        <v>11055</v>
      </c>
      <c r="V1900" s="74" t="s">
        <v>216</v>
      </c>
      <c r="W1900" s="100"/>
      <c r="X1900" s="99"/>
      <c r="Y1900" s="99"/>
      <c r="Z1900" s="100"/>
      <c r="AA1900" s="99" t="s">
        <v>9542</v>
      </c>
      <c r="AB1900" s="99"/>
      <c r="AC1900" s="100" t="s">
        <v>9543</v>
      </c>
      <c r="AD1900" s="100" t="s">
        <v>9544</v>
      </c>
      <c r="AE1900" s="83"/>
      <c r="AF1900" s="54"/>
      <c r="AG1900" s="78" t="s">
        <v>12307</v>
      </c>
      <c r="AH1900" s="77">
        <v>0</v>
      </c>
      <c r="AI1900" s="77">
        <v>0</v>
      </c>
      <c r="AJ1900" s="77">
        <v>0</v>
      </c>
      <c r="AK1900" s="77">
        <v>0</v>
      </c>
      <c r="AL1900" s="77">
        <v>0</v>
      </c>
      <c r="AM1900" s="77">
        <v>0</v>
      </c>
      <c r="AN1900" s="77">
        <v>0</v>
      </c>
      <c r="AO1900" s="77">
        <v>0</v>
      </c>
      <c r="AP1900" s="77">
        <v>0</v>
      </c>
      <c r="AQ1900" s="77"/>
      <c r="AR1900" s="79">
        <f>COUNTIF('Jalon + top _horaire passage'!A:A,A1900)+IF(W1900&lt;&gt;"",COUNTIF('Jalon + top _horaire passage'!A:A,W1900),0)+IF(X1900&lt;&gt;"",COUNTIF('Jalon + top _horaire passage'!A:A,X1900),0)+IF(Y1900&lt;&gt;"",COUNTIF('Jalon + top _horaire passage'!A:A,Y1900),0)+IF(AA1900&lt;&gt;"",COUNTIF('Jalon + top _horaire passage'!A:A,AA1900),0)+IF(AB1900&lt;&gt;"",COUNTIF('Jalon + top _horaire passage'!A:A,AB1900),0)+IF(AD1900&lt;&gt;"",COUNTIF('Jalon + top _horaire passage'!A:A,AD1900),0)</f>
        <v>0</v>
      </c>
    </row>
    <row r="1901" spans="1:44" x14ac:dyDescent="0.3">
      <c r="A1901" s="77" t="s">
        <v>9545</v>
      </c>
      <c r="B1901" s="159">
        <v>0</v>
      </c>
      <c r="C1901" s="78" t="s">
        <v>220</v>
      </c>
      <c r="D1901" s="77" t="s">
        <v>42</v>
      </c>
      <c r="E1901" s="77" t="s">
        <v>9545</v>
      </c>
      <c r="F1901" s="77" t="s">
        <v>9540</v>
      </c>
      <c r="G1901" s="77" t="s">
        <v>12445</v>
      </c>
      <c r="H1901" s="77" t="s">
        <v>44</v>
      </c>
      <c r="I1901" s="77" t="s">
        <v>221</v>
      </c>
      <c r="J1901" s="77" t="s">
        <v>571</v>
      </c>
      <c r="K1901" s="78" t="s">
        <v>34</v>
      </c>
      <c r="L1901" s="77" t="s">
        <v>98</v>
      </c>
      <c r="M1901" s="74" t="s">
        <v>12474</v>
      </c>
      <c r="N1901" s="74" t="s">
        <v>13</v>
      </c>
      <c r="O1901" s="159"/>
      <c r="P1901" s="77" t="s">
        <v>9541</v>
      </c>
      <c r="Q1901" s="77" t="s">
        <v>35</v>
      </c>
      <c r="R1901" s="77" t="s">
        <v>9545</v>
      </c>
      <c r="S1901" s="77"/>
      <c r="T1901" s="77" t="s">
        <v>9241</v>
      </c>
      <c r="U1901" s="77" t="s">
        <v>11056</v>
      </c>
      <c r="V1901" s="74" t="s">
        <v>216</v>
      </c>
      <c r="W1901" s="100"/>
      <c r="X1901" s="99"/>
      <c r="Y1901" s="99"/>
      <c r="Z1901" s="100"/>
      <c r="AA1901" s="99" t="s">
        <v>9546</v>
      </c>
      <c r="AB1901" s="99"/>
      <c r="AC1901" s="100" t="s">
        <v>9547</v>
      </c>
      <c r="AD1901" s="100" t="s">
        <v>9548</v>
      </c>
      <c r="AE1901" s="83"/>
      <c r="AF1901" s="54"/>
      <c r="AG1901" s="78" t="s">
        <v>12307</v>
      </c>
      <c r="AH1901" s="77">
        <v>0</v>
      </c>
      <c r="AI1901" s="77">
        <v>0</v>
      </c>
      <c r="AJ1901" s="77">
        <v>0</v>
      </c>
      <c r="AK1901" s="77">
        <v>0</v>
      </c>
      <c r="AL1901" s="77">
        <v>0</v>
      </c>
      <c r="AM1901" s="77">
        <v>0</v>
      </c>
      <c r="AN1901" s="77">
        <v>0</v>
      </c>
      <c r="AO1901" s="77">
        <v>0</v>
      </c>
      <c r="AP1901" s="77">
        <v>0</v>
      </c>
      <c r="AQ1901" s="77"/>
      <c r="AR1901" s="79">
        <f>COUNTIF('Jalon + top _horaire passage'!A:A,A1901)+IF(W1901&lt;&gt;"",COUNTIF('Jalon + top _horaire passage'!A:A,W1901),0)+IF(X1901&lt;&gt;"",COUNTIF('Jalon + top _horaire passage'!A:A,X1901),0)+IF(Y1901&lt;&gt;"",COUNTIF('Jalon + top _horaire passage'!A:A,Y1901),0)+IF(AA1901&lt;&gt;"",COUNTIF('Jalon + top _horaire passage'!A:A,AA1901),0)+IF(AB1901&lt;&gt;"",COUNTIF('Jalon + top _horaire passage'!A:A,AB1901),0)+IF(AD1901&lt;&gt;"",COUNTIF('Jalon + top _horaire passage'!A:A,AD1901),0)</f>
        <v>0</v>
      </c>
    </row>
    <row r="1902" spans="1:44" x14ac:dyDescent="0.3">
      <c r="A1902" s="77" t="s">
        <v>9549</v>
      </c>
      <c r="B1902" s="159">
        <v>0</v>
      </c>
      <c r="C1902" s="78" t="s">
        <v>16</v>
      </c>
      <c r="D1902" s="77" t="s">
        <v>42</v>
      </c>
      <c r="E1902" s="77" t="s">
        <v>9549</v>
      </c>
      <c r="F1902" s="77" t="s">
        <v>9550</v>
      </c>
      <c r="G1902" s="77" t="s">
        <v>12409</v>
      </c>
      <c r="H1902" s="77" t="s">
        <v>44</v>
      </c>
      <c r="I1902" s="77" t="s">
        <v>17</v>
      </c>
      <c r="J1902" s="77" t="s">
        <v>19</v>
      </c>
      <c r="K1902" s="78" t="s">
        <v>34</v>
      </c>
      <c r="L1902" s="77" t="s">
        <v>98</v>
      </c>
      <c r="M1902" s="74" t="s">
        <v>12473</v>
      </c>
      <c r="N1902" s="74" t="s">
        <v>13</v>
      </c>
      <c r="O1902" s="159"/>
      <c r="P1902" s="77" t="s">
        <v>9551</v>
      </c>
      <c r="Q1902" s="77" t="s">
        <v>35</v>
      </c>
      <c r="R1902" s="77" t="s">
        <v>9549</v>
      </c>
      <c r="S1902" s="77"/>
      <c r="T1902" s="77"/>
      <c r="U1902" s="77" t="s">
        <v>11827</v>
      </c>
      <c r="V1902" s="74" t="s">
        <v>97</v>
      </c>
      <c r="W1902" s="100"/>
      <c r="X1902" s="99"/>
      <c r="Y1902" s="99"/>
      <c r="Z1902" s="100"/>
      <c r="AA1902" s="99" t="s">
        <v>9552</v>
      </c>
      <c r="AB1902" s="99"/>
      <c r="AC1902" s="100" t="s">
        <v>9553</v>
      </c>
      <c r="AD1902" s="100" t="s">
        <v>9554</v>
      </c>
      <c r="AE1902" s="83"/>
      <c r="AF1902" s="54"/>
      <c r="AG1902" s="78" t="s">
        <v>10997</v>
      </c>
      <c r="AH1902" s="77" t="s">
        <v>20</v>
      </c>
      <c r="AI1902" s="77" t="s">
        <v>21</v>
      </c>
      <c r="AJ1902" s="77" t="s">
        <v>22</v>
      </c>
      <c r="AK1902" s="77" t="s">
        <v>23</v>
      </c>
      <c r="AL1902" s="77" t="s">
        <v>24</v>
      </c>
      <c r="AM1902" s="77" t="s">
        <v>25</v>
      </c>
      <c r="AN1902" s="77" t="s">
        <v>26</v>
      </c>
      <c r="AO1902" s="77" t="s">
        <v>5201</v>
      </c>
      <c r="AP1902" s="77" t="s">
        <v>5202</v>
      </c>
      <c r="AQ1902" s="77"/>
      <c r="AR1902" s="79">
        <f>COUNTIF('Jalon + top _horaire passage'!A:A,A1902)+IF(W1902&lt;&gt;"",COUNTIF('Jalon + top _horaire passage'!A:A,W1902),0)+IF(X1902&lt;&gt;"",COUNTIF('Jalon + top _horaire passage'!A:A,X1902),0)+IF(Y1902&lt;&gt;"",COUNTIF('Jalon + top _horaire passage'!A:A,Y1902),0)+IF(AA1902&lt;&gt;"",COUNTIF('Jalon + top _horaire passage'!A:A,AA1902),0)+IF(AB1902&lt;&gt;"",COUNTIF('Jalon + top _horaire passage'!A:A,AB1902),0)+IF(AD1902&lt;&gt;"",COUNTIF('Jalon + top _horaire passage'!A:A,AD1902),0)</f>
        <v>0</v>
      </c>
    </row>
    <row r="1903" spans="1:44" x14ac:dyDescent="0.3">
      <c r="A1903" s="77" t="s">
        <v>9555</v>
      </c>
      <c r="B1903" s="159">
        <v>0</v>
      </c>
      <c r="C1903" s="78" t="s">
        <v>384</v>
      </c>
      <c r="D1903" s="77" t="s">
        <v>42</v>
      </c>
      <c r="E1903" s="77" t="s">
        <v>9555</v>
      </c>
      <c r="F1903" s="77" t="s">
        <v>9556</v>
      </c>
      <c r="G1903" s="77" t="s">
        <v>300</v>
      </c>
      <c r="H1903" s="77" t="s">
        <v>44</v>
      </c>
      <c r="I1903" s="77" t="s">
        <v>17</v>
      </c>
      <c r="J1903" s="77" t="s">
        <v>19</v>
      </c>
      <c r="K1903" s="78" t="s">
        <v>34</v>
      </c>
      <c r="L1903" s="77" t="s">
        <v>98</v>
      </c>
      <c r="M1903" s="74" t="s">
        <v>12474</v>
      </c>
      <c r="N1903" s="74" t="s">
        <v>13</v>
      </c>
      <c r="O1903" s="159"/>
      <c r="P1903" s="77" t="s">
        <v>9557</v>
      </c>
      <c r="Q1903" s="77" t="s">
        <v>30</v>
      </c>
      <c r="R1903" s="77" t="s">
        <v>9555</v>
      </c>
      <c r="S1903" s="77"/>
      <c r="T1903" s="77" t="s">
        <v>9241</v>
      </c>
      <c r="U1903" s="77" t="s">
        <v>11077</v>
      </c>
      <c r="V1903" s="74" t="s">
        <v>216</v>
      </c>
      <c r="W1903" s="100"/>
      <c r="X1903" s="99"/>
      <c r="Y1903" s="99"/>
      <c r="Z1903" s="100"/>
      <c r="AA1903" s="99" t="s">
        <v>9558</v>
      </c>
      <c r="AB1903" s="99"/>
      <c r="AC1903" s="100" t="s">
        <v>9559</v>
      </c>
      <c r="AD1903" s="100" t="s">
        <v>9560</v>
      </c>
      <c r="AE1903" s="83"/>
      <c r="AF1903" s="54"/>
      <c r="AG1903" s="78" t="s">
        <v>12307</v>
      </c>
      <c r="AH1903" s="77" t="s">
        <v>20</v>
      </c>
      <c r="AI1903" s="77" t="s">
        <v>305</v>
      </c>
      <c r="AJ1903" s="77" t="s">
        <v>306</v>
      </c>
      <c r="AK1903" s="77" t="s">
        <v>307</v>
      </c>
      <c r="AL1903" s="77" t="s">
        <v>308</v>
      </c>
      <c r="AM1903" s="77" t="s">
        <v>25</v>
      </c>
      <c r="AN1903" s="77" t="s">
        <v>309</v>
      </c>
      <c r="AO1903" s="77" t="s">
        <v>310</v>
      </c>
      <c r="AP1903" s="77" t="s">
        <v>311</v>
      </c>
      <c r="AQ1903" s="77"/>
      <c r="AR1903" s="79">
        <f>COUNTIF('Jalon + top _horaire passage'!A:A,A1903)+IF(W1903&lt;&gt;"",COUNTIF('Jalon + top _horaire passage'!A:A,W1903),0)+IF(X1903&lt;&gt;"",COUNTIF('Jalon + top _horaire passage'!A:A,X1903),0)+IF(Y1903&lt;&gt;"",COUNTIF('Jalon + top _horaire passage'!A:A,Y1903),0)+IF(AA1903&lt;&gt;"",COUNTIF('Jalon + top _horaire passage'!A:A,AA1903),0)+IF(AB1903&lt;&gt;"",COUNTIF('Jalon + top _horaire passage'!A:A,AB1903),0)+IF(AD1903&lt;&gt;"",COUNTIF('Jalon + top _horaire passage'!A:A,AD1903),0)</f>
        <v>0</v>
      </c>
    </row>
    <row r="1904" spans="1:44" x14ac:dyDescent="0.3">
      <c r="A1904" s="77" t="s">
        <v>9561</v>
      </c>
      <c r="B1904" s="159">
        <v>0</v>
      </c>
      <c r="C1904" s="78" t="s">
        <v>59</v>
      </c>
      <c r="D1904" s="77" t="s">
        <v>42</v>
      </c>
      <c r="E1904" s="77" t="s">
        <v>9561</v>
      </c>
      <c r="F1904" s="77" t="s">
        <v>1789</v>
      </c>
      <c r="G1904" s="77" t="s">
        <v>1787</v>
      </c>
      <c r="H1904" s="77" t="s">
        <v>44</v>
      </c>
      <c r="I1904" s="77" t="s">
        <v>17</v>
      </c>
      <c r="J1904" s="77" t="s">
        <v>19</v>
      </c>
      <c r="K1904" s="78" t="s">
        <v>34</v>
      </c>
      <c r="L1904" s="77" t="s">
        <v>98</v>
      </c>
      <c r="M1904" s="74" t="s">
        <v>12473</v>
      </c>
      <c r="N1904" s="74" t="s">
        <v>13</v>
      </c>
      <c r="O1904" s="159"/>
      <c r="P1904" s="77" t="s">
        <v>9562</v>
      </c>
      <c r="Q1904" s="77" t="s">
        <v>35</v>
      </c>
      <c r="R1904" s="77" t="s">
        <v>9561</v>
      </c>
      <c r="S1904" s="77"/>
      <c r="T1904" s="77"/>
      <c r="U1904" s="83" t="s">
        <v>11023</v>
      </c>
      <c r="V1904" s="74" t="s">
        <v>97</v>
      </c>
      <c r="W1904" s="100"/>
      <c r="X1904" s="99"/>
      <c r="Y1904" s="99"/>
      <c r="Z1904" s="100"/>
      <c r="AA1904" s="99" t="s">
        <v>9563</v>
      </c>
      <c r="AB1904" s="99"/>
      <c r="AC1904" s="100" t="s">
        <v>9564</v>
      </c>
      <c r="AD1904" s="100" t="s">
        <v>9565</v>
      </c>
      <c r="AE1904" s="83"/>
      <c r="AF1904" s="54"/>
      <c r="AG1904" s="78" t="s">
        <v>10997</v>
      </c>
      <c r="AH1904" s="77" t="s">
        <v>20</v>
      </c>
      <c r="AI1904" s="77" t="s">
        <v>305</v>
      </c>
      <c r="AJ1904" s="77" t="s">
        <v>920</v>
      </c>
      <c r="AK1904" s="77" t="s">
        <v>1775</v>
      </c>
      <c r="AL1904" s="77" t="s">
        <v>1776</v>
      </c>
      <c r="AM1904" s="77" t="s">
        <v>25</v>
      </c>
      <c r="AN1904" s="77" t="s">
        <v>309</v>
      </c>
      <c r="AO1904" s="77" t="s">
        <v>1777</v>
      </c>
      <c r="AP1904" s="77" t="s">
        <v>1778</v>
      </c>
      <c r="AQ1904" s="77"/>
      <c r="AR1904" s="79">
        <f>COUNTIF('Jalon + top _horaire passage'!A:A,A1904)+IF(W1904&lt;&gt;"",COUNTIF('Jalon + top _horaire passage'!A:A,W1904),0)+IF(X1904&lt;&gt;"",COUNTIF('Jalon + top _horaire passage'!A:A,X1904),0)+IF(Y1904&lt;&gt;"",COUNTIF('Jalon + top _horaire passage'!A:A,Y1904),0)+IF(AA1904&lt;&gt;"",COUNTIF('Jalon + top _horaire passage'!A:A,AA1904),0)+IF(AB1904&lt;&gt;"",COUNTIF('Jalon + top _horaire passage'!A:A,AB1904),0)+IF(AD1904&lt;&gt;"",COUNTIF('Jalon + top _horaire passage'!A:A,AD1904),0)</f>
        <v>0</v>
      </c>
    </row>
    <row r="1905" spans="1:44" ht="27" x14ac:dyDescent="0.3">
      <c r="A1905" s="77" t="s">
        <v>9566</v>
      </c>
      <c r="B1905" s="159"/>
      <c r="C1905" s="78" t="s">
        <v>829</v>
      </c>
      <c r="D1905" s="77" t="s">
        <v>42</v>
      </c>
      <c r="E1905" s="77" t="s">
        <v>9566</v>
      </c>
      <c r="F1905" s="77" t="s">
        <v>12349</v>
      </c>
      <c r="G1905" s="77" t="s">
        <v>825</v>
      </c>
      <c r="H1905" s="77" t="s">
        <v>44</v>
      </c>
      <c r="I1905" s="77" t="s">
        <v>221</v>
      </c>
      <c r="J1905" s="77" t="s">
        <v>19</v>
      </c>
      <c r="K1905" s="78" t="s">
        <v>34</v>
      </c>
      <c r="L1905" s="77" t="s">
        <v>15</v>
      </c>
      <c r="M1905" s="74" t="s">
        <v>12473</v>
      </c>
      <c r="N1905" s="74" t="s">
        <v>13</v>
      </c>
      <c r="O1905" s="159"/>
      <c r="P1905" s="77" t="s">
        <v>9567</v>
      </c>
      <c r="Q1905" s="77" t="s">
        <v>35</v>
      </c>
      <c r="R1905" s="77" t="s">
        <v>9566</v>
      </c>
      <c r="S1905" s="77"/>
      <c r="T1905" s="77"/>
      <c r="U1905" s="77" t="s">
        <v>10820</v>
      </c>
      <c r="V1905" s="74" t="s">
        <v>97</v>
      </c>
      <c r="W1905" s="100"/>
      <c r="X1905" s="99"/>
      <c r="Y1905" s="99" t="s">
        <v>12137</v>
      </c>
      <c r="Z1905" s="100" t="s">
        <v>12138</v>
      </c>
      <c r="AA1905" s="143" t="s">
        <v>12136</v>
      </c>
      <c r="AB1905" s="99" t="s">
        <v>1877</v>
      </c>
      <c r="AC1905" s="143" t="s">
        <v>12135</v>
      </c>
      <c r="AD1905" s="100" t="s">
        <v>9568</v>
      </c>
      <c r="AE1905" s="83"/>
      <c r="AF1905" s="54" t="s">
        <v>12029</v>
      </c>
      <c r="AG1905" s="103" t="str">
        <f>CONCATENATE( "NEXE ",AA1905," ",AD1905, " reprise que le jour ouvré suivant ")</f>
        <v xml:space="preserve">NEXE ZH0BJF ZH0BJE reprise que le jour ouvré suivant </v>
      </c>
      <c r="AH1905" s="77" t="s">
        <v>222</v>
      </c>
      <c r="AI1905" s="77" t="s">
        <v>830</v>
      </c>
      <c r="AJ1905" s="77" t="s">
        <v>831</v>
      </c>
      <c r="AK1905" s="77" t="s">
        <v>832</v>
      </c>
      <c r="AL1905" s="77" t="s">
        <v>833</v>
      </c>
      <c r="AM1905" s="77" t="s">
        <v>227</v>
      </c>
      <c r="AN1905" s="77" t="s">
        <v>834</v>
      </c>
      <c r="AO1905" s="77" t="s">
        <v>835</v>
      </c>
      <c r="AP1905" s="77" t="s">
        <v>836</v>
      </c>
      <c r="AQ1905" s="77" t="s">
        <v>12144</v>
      </c>
      <c r="AR1905" s="79">
        <f>COUNTIF('Jalon + top _horaire passage'!A:A,A1905)+IF(W1905&lt;&gt;"",COUNTIF('Jalon + top _horaire passage'!A:A,W1905),0)+IF(X1905&lt;&gt;"",COUNTIF('Jalon + top _horaire passage'!A:A,X1905),0)+IF(Y1905&lt;&gt;"",COUNTIF('Jalon + top _horaire passage'!A:A,Y1905),0)+IF(AA1905&lt;&gt;"",COUNTIF('Jalon + top _horaire passage'!A:A,AA1905),0)+IF(AB1905&lt;&gt;"",COUNTIF('Jalon + top _horaire passage'!A:A,AB1905),0)+IF(AD1905&lt;&gt;"",COUNTIF('Jalon + top _horaire passage'!A:A,AD1905),0)</f>
        <v>0</v>
      </c>
    </row>
    <row r="1906" spans="1:44" x14ac:dyDescent="0.3">
      <c r="A1906" s="77" t="s">
        <v>9569</v>
      </c>
      <c r="B1906" s="159">
        <v>0</v>
      </c>
      <c r="C1906" s="78" t="s">
        <v>199</v>
      </c>
      <c r="D1906" s="77" t="s">
        <v>42</v>
      </c>
      <c r="E1906" s="77" t="s">
        <v>9569</v>
      </c>
      <c r="F1906" s="77" t="s">
        <v>374</v>
      </c>
      <c r="G1906" s="77" t="s">
        <v>1041</v>
      </c>
      <c r="H1906" s="77" t="s">
        <v>44</v>
      </c>
      <c r="I1906" s="77" t="s">
        <v>17</v>
      </c>
      <c r="J1906" s="77" t="s">
        <v>19</v>
      </c>
      <c r="K1906" s="78" t="s">
        <v>34</v>
      </c>
      <c r="L1906" s="77" t="s">
        <v>98</v>
      </c>
      <c r="M1906" s="74" t="s">
        <v>12473</v>
      </c>
      <c r="N1906" s="74" t="s">
        <v>13</v>
      </c>
      <c r="O1906" s="159" t="s">
        <v>12470</v>
      </c>
      <c r="P1906" s="77" t="s">
        <v>9570</v>
      </c>
      <c r="Q1906" s="77" t="s">
        <v>35</v>
      </c>
      <c r="R1906" s="77" t="s">
        <v>9569</v>
      </c>
      <c r="S1906" s="77"/>
      <c r="T1906" s="77" t="s">
        <v>9241</v>
      </c>
      <c r="U1906" s="77" t="s">
        <v>9241</v>
      </c>
      <c r="V1906" s="74" t="s">
        <v>216</v>
      </c>
      <c r="W1906" s="100"/>
      <c r="X1906" s="99"/>
      <c r="Y1906" s="99"/>
      <c r="Z1906" s="100"/>
      <c r="AA1906" s="99"/>
      <c r="AB1906" s="99"/>
      <c r="AC1906" s="100" t="s">
        <v>9571</v>
      </c>
      <c r="AD1906" s="100" t="s">
        <v>9572</v>
      </c>
      <c r="AE1906" s="83"/>
      <c r="AF1906" s="54"/>
      <c r="AG1906" s="78" t="s">
        <v>12307</v>
      </c>
      <c r="AH1906" s="77" t="s">
        <v>222</v>
      </c>
      <c r="AI1906" s="77" t="s">
        <v>830</v>
      </c>
      <c r="AJ1906" s="77" t="s">
        <v>831</v>
      </c>
      <c r="AK1906" s="77" t="s">
        <v>832</v>
      </c>
      <c r="AL1906" s="77" t="s">
        <v>833</v>
      </c>
      <c r="AM1906" s="77" t="s">
        <v>227</v>
      </c>
      <c r="AN1906" s="77" t="s">
        <v>834</v>
      </c>
      <c r="AO1906" s="77" t="s">
        <v>835</v>
      </c>
      <c r="AP1906" s="77" t="s">
        <v>836</v>
      </c>
      <c r="AQ1906" s="77"/>
      <c r="AR1906" s="79">
        <f>COUNTIF('Jalon + top _horaire passage'!A:A,A1906)+IF(W1906&lt;&gt;"",COUNTIF('Jalon + top _horaire passage'!A:A,W1906),0)+IF(X1906&lt;&gt;"",COUNTIF('Jalon + top _horaire passage'!A:A,X1906),0)+IF(Y1906&lt;&gt;"",COUNTIF('Jalon + top _horaire passage'!A:A,Y1906),0)+IF(AA1906&lt;&gt;"",COUNTIF('Jalon + top _horaire passage'!A:A,AA1906),0)+IF(AB1906&lt;&gt;"",COUNTIF('Jalon + top _horaire passage'!A:A,AB1906),0)+IF(AD1906&lt;&gt;"",COUNTIF('Jalon + top _horaire passage'!A:A,AD1906),0)</f>
        <v>0</v>
      </c>
    </row>
    <row r="1907" spans="1:44" x14ac:dyDescent="0.3">
      <c r="A1907" s="77" t="s">
        <v>9573</v>
      </c>
      <c r="B1907" s="159">
        <v>0</v>
      </c>
      <c r="C1907" s="78" t="s">
        <v>199</v>
      </c>
      <c r="D1907" s="77" t="s">
        <v>42</v>
      </c>
      <c r="E1907" s="77" t="s">
        <v>9573</v>
      </c>
      <c r="F1907" s="77" t="s">
        <v>374</v>
      </c>
      <c r="G1907" s="77" t="s">
        <v>1041</v>
      </c>
      <c r="H1907" s="77" t="s">
        <v>44</v>
      </c>
      <c r="I1907" s="77" t="s">
        <v>17</v>
      </c>
      <c r="J1907" s="77" t="s">
        <v>19</v>
      </c>
      <c r="K1907" s="78" t="s">
        <v>34</v>
      </c>
      <c r="L1907" s="77" t="s">
        <v>98</v>
      </c>
      <c r="M1907" s="74" t="s">
        <v>12473</v>
      </c>
      <c r="N1907" s="74" t="s">
        <v>13</v>
      </c>
      <c r="O1907" s="159"/>
      <c r="P1907" s="77" t="s">
        <v>9574</v>
      </c>
      <c r="Q1907" s="77" t="s">
        <v>35</v>
      </c>
      <c r="R1907" s="77" t="s">
        <v>9573</v>
      </c>
      <c r="S1907" s="77"/>
      <c r="T1907" s="77" t="s">
        <v>9241</v>
      </c>
      <c r="U1907" s="77" t="s">
        <v>9241</v>
      </c>
      <c r="V1907" s="74" t="s">
        <v>216</v>
      </c>
      <c r="W1907" s="100"/>
      <c r="X1907" s="99"/>
      <c r="Y1907" s="99"/>
      <c r="Z1907" s="100"/>
      <c r="AA1907" s="99"/>
      <c r="AB1907" s="99"/>
      <c r="AC1907" s="100" t="s">
        <v>9575</v>
      </c>
      <c r="AD1907" s="100" t="s">
        <v>9576</v>
      </c>
      <c r="AE1907" s="83"/>
      <c r="AF1907" s="54"/>
      <c r="AG1907" s="78" t="s">
        <v>12307</v>
      </c>
      <c r="AH1907" s="77" t="s">
        <v>222</v>
      </c>
      <c r="AI1907" s="77" t="s">
        <v>830</v>
      </c>
      <c r="AJ1907" s="77" t="s">
        <v>831</v>
      </c>
      <c r="AK1907" s="77" t="s">
        <v>832</v>
      </c>
      <c r="AL1907" s="77" t="s">
        <v>833</v>
      </c>
      <c r="AM1907" s="77" t="s">
        <v>227</v>
      </c>
      <c r="AN1907" s="77" t="s">
        <v>834</v>
      </c>
      <c r="AO1907" s="77" t="s">
        <v>835</v>
      </c>
      <c r="AP1907" s="77" t="s">
        <v>836</v>
      </c>
      <c r="AQ1907" s="77"/>
      <c r="AR1907" s="79">
        <f>COUNTIF('Jalon + top _horaire passage'!A:A,A1907)+IF(W1907&lt;&gt;"",COUNTIF('Jalon + top _horaire passage'!A:A,W1907),0)+IF(X1907&lt;&gt;"",COUNTIF('Jalon + top _horaire passage'!A:A,X1907),0)+IF(Y1907&lt;&gt;"",COUNTIF('Jalon + top _horaire passage'!A:A,Y1907),0)+IF(AA1907&lt;&gt;"",COUNTIF('Jalon + top _horaire passage'!A:A,AA1907),0)+IF(AB1907&lt;&gt;"",COUNTIF('Jalon + top _horaire passage'!A:A,AB1907),0)+IF(AD1907&lt;&gt;"",COUNTIF('Jalon + top _horaire passage'!A:A,AD1907),0)</f>
        <v>0</v>
      </c>
    </row>
    <row r="1908" spans="1:44" x14ac:dyDescent="0.3">
      <c r="A1908" s="77" t="s">
        <v>9578</v>
      </c>
      <c r="B1908" s="159">
        <v>0</v>
      </c>
      <c r="C1908" s="78" t="s">
        <v>384</v>
      </c>
      <c r="D1908" s="77" t="s">
        <v>42</v>
      </c>
      <c r="E1908" s="77" t="s">
        <v>9577</v>
      </c>
      <c r="F1908" s="77" t="s">
        <v>379</v>
      </c>
      <c r="G1908" s="77" t="s">
        <v>380</v>
      </c>
      <c r="H1908" s="77" t="s">
        <v>44</v>
      </c>
      <c r="I1908" s="77" t="s">
        <v>17</v>
      </c>
      <c r="J1908" s="77" t="s">
        <v>19</v>
      </c>
      <c r="K1908" s="78" t="s">
        <v>376</v>
      </c>
      <c r="L1908" s="77" t="s">
        <v>98</v>
      </c>
      <c r="M1908" s="74" t="s">
        <v>12474</v>
      </c>
      <c r="N1908" s="74" t="s">
        <v>13</v>
      </c>
      <c r="O1908" s="159"/>
      <c r="P1908" s="77" t="s">
        <v>9579</v>
      </c>
      <c r="Q1908" s="77" t="s">
        <v>372</v>
      </c>
      <c r="R1908" s="77" t="s">
        <v>9578</v>
      </c>
      <c r="S1908" s="77" t="s">
        <v>384</v>
      </c>
      <c r="T1908" s="77" t="s">
        <v>9241</v>
      </c>
      <c r="U1908" s="101" t="s">
        <v>11974</v>
      </c>
      <c r="V1908" s="74" t="s">
        <v>97</v>
      </c>
      <c r="W1908" s="102" t="s">
        <v>392</v>
      </c>
      <c r="X1908" s="99"/>
      <c r="Y1908" s="102"/>
      <c r="Z1908" s="100"/>
      <c r="AA1908" s="99"/>
      <c r="AB1908" s="99"/>
      <c r="AC1908" s="100"/>
      <c r="AD1908" s="100" t="s">
        <v>9580</v>
      </c>
      <c r="AE1908" s="83"/>
      <c r="AF1908" s="54"/>
      <c r="AG1908" s="78" t="s">
        <v>12882</v>
      </c>
      <c r="AH1908" s="77" t="s">
        <v>222</v>
      </c>
      <c r="AI1908" s="77" t="s">
        <v>223</v>
      </c>
      <c r="AJ1908" s="77" t="s">
        <v>386</v>
      </c>
      <c r="AK1908" s="77" t="s">
        <v>387</v>
      </c>
      <c r="AL1908" s="77" t="s">
        <v>388</v>
      </c>
      <c r="AM1908" s="77" t="s">
        <v>25</v>
      </c>
      <c r="AN1908" s="77" t="s">
        <v>389</v>
      </c>
      <c r="AO1908" s="77" t="s">
        <v>390</v>
      </c>
      <c r="AP1908" s="77" t="s">
        <v>391</v>
      </c>
      <c r="AQ1908" s="77"/>
      <c r="AR1908" s="79">
        <f>COUNTIF('Jalon + top _horaire passage'!A:A,A1908)+IF(W1908&lt;&gt;"",COUNTIF('Jalon + top _horaire passage'!A:A,W1908),0)+IF(X1908&lt;&gt;"",COUNTIF('Jalon + top _horaire passage'!A:A,X1908),0)+IF(Y1908&lt;&gt;"",COUNTIF('Jalon + top _horaire passage'!A:A,Y1908),0)+IF(AA1908&lt;&gt;"",COUNTIF('Jalon + top _horaire passage'!A:A,AA1908),0)+IF(AB1908&lt;&gt;"",COUNTIF('Jalon + top _horaire passage'!A:A,AB1908),0)+IF(AD1908&lt;&gt;"",COUNTIF('Jalon + top _horaire passage'!A:A,AD1908),0)</f>
        <v>0</v>
      </c>
    </row>
    <row r="1909" spans="1:44" x14ac:dyDescent="0.3">
      <c r="A1909" s="77" t="s">
        <v>9581</v>
      </c>
      <c r="B1909" s="159">
        <v>0</v>
      </c>
      <c r="C1909" s="78" t="s">
        <v>40</v>
      </c>
      <c r="D1909" s="77" t="s">
        <v>42</v>
      </c>
      <c r="E1909" s="77" t="s">
        <v>9581</v>
      </c>
      <c r="F1909" s="77" t="s">
        <v>7377</v>
      </c>
      <c r="G1909" s="77" t="s">
        <v>12417</v>
      </c>
      <c r="H1909" s="77" t="s">
        <v>44</v>
      </c>
      <c r="I1909" s="77" t="s">
        <v>39</v>
      </c>
      <c r="J1909" s="77" t="s">
        <v>19</v>
      </c>
      <c r="K1909" s="78" t="s">
        <v>34</v>
      </c>
      <c r="L1909" s="77" t="s">
        <v>98</v>
      </c>
      <c r="M1909" s="74" t="s">
        <v>12473</v>
      </c>
      <c r="N1909" s="74" t="s">
        <v>13</v>
      </c>
      <c r="O1909" s="159"/>
      <c r="P1909" s="77" t="s">
        <v>9582</v>
      </c>
      <c r="Q1909" s="77" t="s">
        <v>30</v>
      </c>
      <c r="R1909" s="77" t="s">
        <v>9581</v>
      </c>
      <c r="S1909" s="77"/>
      <c r="T1909" s="77"/>
      <c r="U1909" s="77" t="s">
        <v>11794</v>
      </c>
      <c r="V1909" s="74" t="s">
        <v>97</v>
      </c>
      <c r="W1909" s="100"/>
      <c r="X1909" s="99"/>
      <c r="Y1909" s="99"/>
      <c r="Z1909" s="100"/>
      <c r="AA1909" s="99" t="s">
        <v>9583</v>
      </c>
      <c r="AB1909" s="99"/>
      <c r="AC1909" s="100" t="s">
        <v>9584</v>
      </c>
      <c r="AD1909" s="100" t="s">
        <v>9585</v>
      </c>
      <c r="AE1909" s="83"/>
      <c r="AF1909" s="54"/>
      <c r="AG1909" s="78" t="s">
        <v>10997</v>
      </c>
      <c r="AH1909" s="77">
        <v>0</v>
      </c>
      <c r="AI1909" s="77">
        <v>0</v>
      </c>
      <c r="AJ1909" s="77">
        <v>0</v>
      </c>
      <c r="AK1909" s="77">
        <v>0</v>
      </c>
      <c r="AL1909" s="77">
        <v>0</v>
      </c>
      <c r="AM1909" s="77">
        <v>0</v>
      </c>
      <c r="AN1909" s="77">
        <v>0</v>
      </c>
      <c r="AO1909" s="77">
        <v>0</v>
      </c>
      <c r="AP1909" s="77">
        <v>0</v>
      </c>
      <c r="AQ1909" s="77"/>
      <c r="AR1909" s="79">
        <f>COUNTIF('Jalon + top _horaire passage'!A:A,A1909)+IF(W1909&lt;&gt;"",COUNTIF('Jalon + top _horaire passage'!A:A,W1909),0)+IF(X1909&lt;&gt;"",COUNTIF('Jalon + top _horaire passage'!A:A,X1909),0)+IF(Y1909&lt;&gt;"",COUNTIF('Jalon + top _horaire passage'!A:A,Y1909),0)+IF(AA1909&lt;&gt;"",COUNTIF('Jalon + top _horaire passage'!A:A,AA1909),0)+IF(AB1909&lt;&gt;"",COUNTIF('Jalon + top _horaire passage'!A:A,AB1909),0)+IF(AD1909&lt;&gt;"",COUNTIF('Jalon + top _horaire passage'!A:A,AD1909),0)</f>
        <v>0</v>
      </c>
    </row>
    <row r="1910" spans="1:44" x14ac:dyDescent="0.3">
      <c r="A1910" s="77" t="s">
        <v>9586</v>
      </c>
      <c r="B1910" s="159" t="s">
        <v>9587</v>
      </c>
      <c r="C1910" s="78" t="s">
        <v>220</v>
      </c>
      <c r="D1910" s="77" t="s">
        <v>42</v>
      </c>
      <c r="E1910" s="77" t="s">
        <v>9586</v>
      </c>
      <c r="F1910" s="77" t="s">
        <v>5991</v>
      </c>
      <c r="G1910" s="77" t="s">
        <v>4713</v>
      </c>
      <c r="H1910" s="77" t="s">
        <v>44</v>
      </c>
      <c r="I1910" s="77" t="s">
        <v>39</v>
      </c>
      <c r="J1910" s="77" t="s">
        <v>9590</v>
      </c>
      <c r="K1910" s="78" t="s">
        <v>18</v>
      </c>
      <c r="L1910" s="77" t="s">
        <v>98</v>
      </c>
      <c r="M1910" s="74" t="s">
        <v>12474</v>
      </c>
      <c r="N1910" s="74" t="s">
        <v>10986</v>
      </c>
      <c r="O1910" s="159"/>
      <c r="P1910" s="77"/>
      <c r="Q1910" s="77" t="s">
        <v>35</v>
      </c>
      <c r="R1910" s="77" t="s">
        <v>9586</v>
      </c>
      <c r="S1910" s="77"/>
      <c r="T1910" s="77" t="s">
        <v>9241</v>
      </c>
      <c r="U1910" s="77" t="s">
        <v>11061</v>
      </c>
      <c r="V1910" s="74" t="s">
        <v>216</v>
      </c>
      <c r="W1910" s="100"/>
      <c r="X1910" s="99"/>
      <c r="Y1910" s="99"/>
      <c r="Z1910" s="100"/>
      <c r="AA1910" s="99" t="s">
        <v>9591</v>
      </c>
      <c r="AB1910" s="99"/>
      <c r="AC1910" s="100" t="s">
        <v>9588</v>
      </c>
      <c r="AD1910" s="100" t="s">
        <v>9589</v>
      </c>
      <c r="AE1910" s="83"/>
      <c r="AF1910" s="54"/>
      <c r="AG1910" s="78" t="s">
        <v>12307</v>
      </c>
      <c r="AH1910" s="77" t="s">
        <v>222</v>
      </c>
      <c r="AI1910" s="77" t="s">
        <v>223</v>
      </c>
      <c r="AJ1910" s="77" t="s">
        <v>224</v>
      </c>
      <c r="AK1910" s="77" t="s">
        <v>225</v>
      </c>
      <c r="AL1910" s="77" t="s">
        <v>226</v>
      </c>
      <c r="AM1910" s="77" t="s">
        <v>227</v>
      </c>
      <c r="AN1910" s="77" t="s">
        <v>228</v>
      </c>
      <c r="AO1910" s="77" t="s">
        <v>229</v>
      </c>
      <c r="AP1910" s="77" t="s">
        <v>230</v>
      </c>
      <c r="AQ1910" s="77"/>
      <c r="AR1910" s="79">
        <f>COUNTIF('Jalon + top _horaire passage'!A:A,A1910)+IF(W1910&lt;&gt;"",COUNTIF('Jalon + top _horaire passage'!A:A,W1910),0)+IF(X1910&lt;&gt;"",COUNTIF('Jalon + top _horaire passage'!A:A,X1910),0)+IF(Y1910&lt;&gt;"",COUNTIF('Jalon + top _horaire passage'!A:A,Y1910),0)+IF(AA1910&lt;&gt;"",COUNTIF('Jalon + top _horaire passage'!A:A,AA1910),0)+IF(AB1910&lt;&gt;"",COUNTIF('Jalon + top _horaire passage'!A:A,AB1910),0)+IF(AD1910&lt;&gt;"",COUNTIF('Jalon + top _horaire passage'!A:A,AD1910),0)</f>
        <v>0</v>
      </c>
    </row>
    <row r="1911" spans="1:44" x14ac:dyDescent="0.3">
      <c r="A1911" s="77" t="s">
        <v>9592</v>
      </c>
      <c r="B1911" s="159">
        <v>0</v>
      </c>
      <c r="C1911" s="78" t="s">
        <v>651</v>
      </c>
      <c r="D1911" s="77" t="s">
        <v>42</v>
      </c>
      <c r="E1911" s="77" t="s">
        <v>9592</v>
      </c>
      <c r="F1911" s="77" t="s">
        <v>2914</v>
      </c>
      <c r="G1911" s="77" t="s">
        <v>2915</v>
      </c>
      <c r="H1911" s="77" t="s">
        <v>44</v>
      </c>
      <c r="I1911" s="77" t="s">
        <v>221</v>
      </c>
      <c r="J1911" s="77" t="s">
        <v>19</v>
      </c>
      <c r="K1911" s="78" t="s">
        <v>34</v>
      </c>
      <c r="L1911" s="77" t="s">
        <v>98</v>
      </c>
      <c r="M1911" s="74" t="s">
        <v>12474</v>
      </c>
      <c r="N1911" s="74" t="s">
        <v>13</v>
      </c>
      <c r="O1911" s="159"/>
      <c r="P1911" s="77"/>
      <c r="Q1911" s="77" t="s">
        <v>30</v>
      </c>
      <c r="R1911" s="77" t="s">
        <v>9592</v>
      </c>
      <c r="S1911" s="77"/>
      <c r="T1911" s="77"/>
      <c r="U1911" s="77" t="s">
        <v>9592</v>
      </c>
      <c r="V1911" s="74" t="s">
        <v>97</v>
      </c>
      <c r="W1911" s="100"/>
      <c r="X1911" s="99"/>
      <c r="Y1911" s="99"/>
      <c r="Z1911" s="100"/>
      <c r="AA1911" s="99" t="s">
        <v>9593</v>
      </c>
      <c r="AB1911" s="99"/>
      <c r="AC1911" s="100" t="s">
        <v>9594</v>
      </c>
      <c r="AD1911" s="100" t="s">
        <v>9595</v>
      </c>
      <c r="AE1911" s="83"/>
      <c r="AF1911" s="54"/>
      <c r="AG1911" s="78" t="s">
        <v>10997</v>
      </c>
      <c r="AH1911" s="77" t="s">
        <v>222</v>
      </c>
      <c r="AI1911" s="77" t="s">
        <v>223</v>
      </c>
      <c r="AJ1911" s="77" t="s">
        <v>224</v>
      </c>
      <c r="AK1911" s="77" t="s">
        <v>2917</v>
      </c>
      <c r="AL1911" s="77" t="s">
        <v>2918</v>
      </c>
      <c r="AM1911" s="77" t="s">
        <v>227</v>
      </c>
      <c r="AN1911" s="77" t="s">
        <v>656</v>
      </c>
      <c r="AO1911" s="77" t="s">
        <v>2919</v>
      </c>
      <c r="AP1911" s="77" t="s">
        <v>2920</v>
      </c>
      <c r="AQ1911" s="77"/>
      <c r="AR1911" s="79">
        <f>COUNTIF('Jalon + top _horaire passage'!A:A,A1911)+IF(W1911&lt;&gt;"",COUNTIF('Jalon + top _horaire passage'!A:A,W1911),0)+IF(X1911&lt;&gt;"",COUNTIF('Jalon + top _horaire passage'!A:A,X1911),0)+IF(Y1911&lt;&gt;"",COUNTIF('Jalon + top _horaire passage'!A:A,Y1911),0)+IF(AA1911&lt;&gt;"",COUNTIF('Jalon + top _horaire passage'!A:A,AA1911),0)+IF(AB1911&lt;&gt;"",COUNTIF('Jalon + top _horaire passage'!A:A,AB1911),0)+IF(AD1911&lt;&gt;"",COUNTIF('Jalon + top _horaire passage'!A:A,AD1911),0)</f>
        <v>0</v>
      </c>
    </row>
    <row r="1912" spans="1:44" x14ac:dyDescent="0.3">
      <c r="A1912" s="77" t="s">
        <v>9596</v>
      </c>
      <c r="B1912" s="159">
        <v>0</v>
      </c>
      <c r="C1912" s="78" t="s">
        <v>651</v>
      </c>
      <c r="D1912" s="77" t="s">
        <v>42</v>
      </c>
      <c r="E1912" s="77" t="s">
        <v>9596</v>
      </c>
      <c r="F1912" s="77" t="s">
        <v>2914</v>
      </c>
      <c r="G1912" s="77" t="s">
        <v>2915</v>
      </c>
      <c r="H1912" s="77" t="s">
        <v>44</v>
      </c>
      <c r="I1912" s="77" t="s">
        <v>221</v>
      </c>
      <c r="J1912" s="77" t="s">
        <v>19</v>
      </c>
      <c r="K1912" s="78" t="s">
        <v>34</v>
      </c>
      <c r="L1912" s="77" t="s">
        <v>98</v>
      </c>
      <c r="M1912" s="74" t="s">
        <v>12474</v>
      </c>
      <c r="N1912" s="74" t="s">
        <v>13</v>
      </c>
      <c r="O1912" s="159"/>
      <c r="P1912" s="77"/>
      <c r="Q1912" s="77" t="s">
        <v>30</v>
      </c>
      <c r="R1912" s="77" t="s">
        <v>9596</v>
      </c>
      <c r="S1912" s="77"/>
      <c r="T1912" s="77"/>
      <c r="U1912" s="77" t="s">
        <v>11767</v>
      </c>
      <c r="V1912" s="74" t="s">
        <v>97</v>
      </c>
      <c r="W1912" s="100"/>
      <c r="X1912" s="99"/>
      <c r="Y1912" s="99"/>
      <c r="Z1912" s="100"/>
      <c r="AA1912" s="99" t="s">
        <v>9597</v>
      </c>
      <c r="AB1912" s="99"/>
      <c r="AC1912" s="100" t="s">
        <v>9598</v>
      </c>
      <c r="AD1912" s="100" t="s">
        <v>9599</v>
      </c>
      <c r="AE1912" s="83"/>
      <c r="AF1912" s="54"/>
      <c r="AG1912" s="78" t="s">
        <v>10997</v>
      </c>
      <c r="AH1912" s="77" t="s">
        <v>222</v>
      </c>
      <c r="AI1912" s="77" t="s">
        <v>223</v>
      </c>
      <c r="AJ1912" s="77" t="s">
        <v>224</v>
      </c>
      <c r="AK1912" s="77" t="s">
        <v>2917</v>
      </c>
      <c r="AL1912" s="77" t="s">
        <v>2918</v>
      </c>
      <c r="AM1912" s="77" t="s">
        <v>227</v>
      </c>
      <c r="AN1912" s="77" t="s">
        <v>656</v>
      </c>
      <c r="AO1912" s="77" t="s">
        <v>2919</v>
      </c>
      <c r="AP1912" s="77" t="s">
        <v>2920</v>
      </c>
      <c r="AQ1912" s="77"/>
      <c r="AR1912" s="79">
        <f>COUNTIF('Jalon + top _horaire passage'!A:A,A1912)+IF(W1912&lt;&gt;"",COUNTIF('Jalon + top _horaire passage'!A:A,W1912),0)+IF(X1912&lt;&gt;"",COUNTIF('Jalon + top _horaire passage'!A:A,X1912),0)+IF(Y1912&lt;&gt;"",COUNTIF('Jalon + top _horaire passage'!A:A,Y1912),0)+IF(AA1912&lt;&gt;"",COUNTIF('Jalon + top _horaire passage'!A:A,AA1912),0)+IF(AB1912&lt;&gt;"",COUNTIF('Jalon + top _horaire passage'!A:A,AB1912),0)+IF(AD1912&lt;&gt;"",COUNTIF('Jalon + top _horaire passage'!A:A,AD1912),0)</f>
        <v>0</v>
      </c>
    </row>
    <row r="1913" spans="1:44" x14ac:dyDescent="0.3">
      <c r="A1913" s="77" t="s">
        <v>9600</v>
      </c>
      <c r="B1913" s="159">
        <v>0</v>
      </c>
      <c r="C1913" s="78" t="s">
        <v>651</v>
      </c>
      <c r="D1913" s="77" t="s">
        <v>42</v>
      </c>
      <c r="E1913" s="77" t="s">
        <v>9600</v>
      </c>
      <c r="F1913" s="77" t="s">
        <v>2914</v>
      </c>
      <c r="G1913" s="77" t="s">
        <v>2915</v>
      </c>
      <c r="H1913" s="77" t="s">
        <v>44</v>
      </c>
      <c r="I1913" s="77" t="s">
        <v>221</v>
      </c>
      <c r="J1913" s="77" t="s">
        <v>19</v>
      </c>
      <c r="K1913" s="78" t="s">
        <v>34</v>
      </c>
      <c r="L1913" s="77" t="s">
        <v>98</v>
      </c>
      <c r="M1913" s="74" t="s">
        <v>12474</v>
      </c>
      <c r="N1913" s="74" t="s">
        <v>13</v>
      </c>
      <c r="O1913" s="159"/>
      <c r="P1913" s="77"/>
      <c r="Q1913" s="77" t="s">
        <v>30</v>
      </c>
      <c r="R1913" s="77" t="s">
        <v>9600</v>
      </c>
      <c r="S1913" s="77"/>
      <c r="T1913" s="77"/>
      <c r="U1913" s="77" t="s">
        <v>11173</v>
      </c>
      <c r="V1913" s="74" t="s">
        <v>97</v>
      </c>
      <c r="W1913" s="100"/>
      <c r="X1913" s="99"/>
      <c r="Y1913" s="99"/>
      <c r="Z1913" s="100"/>
      <c r="AA1913" s="99" t="s">
        <v>9601</v>
      </c>
      <c r="AB1913" s="99"/>
      <c r="AC1913" s="100" t="s">
        <v>9602</v>
      </c>
      <c r="AD1913" s="100" t="s">
        <v>9603</v>
      </c>
      <c r="AE1913" s="83"/>
      <c r="AF1913" s="54"/>
      <c r="AG1913" s="78" t="s">
        <v>10997</v>
      </c>
      <c r="AH1913" s="77" t="s">
        <v>222</v>
      </c>
      <c r="AI1913" s="77" t="s">
        <v>223</v>
      </c>
      <c r="AJ1913" s="77" t="s">
        <v>224</v>
      </c>
      <c r="AK1913" s="77" t="s">
        <v>2917</v>
      </c>
      <c r="AL1913" s="77" t="s">
        <v>2918</v>
      </c>
      <c r="AM1913" s="77" t="s">
        <v>227</v>
      </c>
      <c r="AN1913" s="77" t="s">
        <v>656</v>
      </c>
      <c r="AO1913" s="77" t="s">
        <v>2919</v>
      </c>
      <c r="AP1913" s="77" t="s">
        <v>2920</v>
      </c>
      <c r="AQ1913" s="77"/>
      <c r="AR1913" s="79">
        <f>COUNTIF('Jalon + top _horaire passage'!A:A,A1913)+IF(W1913&lt;&gt;"",COUNTIF('Jalon + top _horaire passage'!A:A,W1913),0)+IF(X1913&lt;&gt;"",COUNTIF('Jalon + top _horaire passage'!A:A,X1913),0)+IF(Y1913&lt;&gt;"",COUNTIF('Jalon + top _horaire passage'!A:A,Y1913),0)+IF(AA1913&lt;&gt;"",COUNTIF('Jalon + top _horaire passage'!A:A,AA1913),0)+IF(AB1913&lt;&gt;"",COUNTIF('Jalon + top _horaire passage'!A:A,AB1913),0)+IF(AD1913&lt;&gt;"",COUNTIF('Jalon + top _horaire passage'!A:A,AD1913),0)</f>
        <v>0</v>
      </c>
    </row>
    <row r="1914" spans="1:44" x14ac:dyDescent="0.3">
      <c r="A1914" s="77" t="s">
        <v>9604</v>
      </c>
      <c r="B1914" s="159">
        <v>0</v>
      </c>
      <c r="C1914" s="78" t="s">
        <v>651</v>
      </c>
      <c r="D1914" s="77" t="s">
        <v>42</v>
      </c>
      <c r="E1914" s="77" t="s">
        <v>9604</v>
      </c>
      <c r="F1914" s="77" t="s">
        <v>2914</v>
      </c>
      <c r="G1914" s="77" t="s">
        <v>2915</v>
      </c>
      <c r="H1914" s="77" t="s">
        <v>44</v>
      </c>
      <c r="I1914" s="77" t="s">
        <v>221</v>
      </c>
      <c r="J1914" s="77" t="s">
        <v>19</v>
      </c>
      <c r="K1914" s="78" t="s">
        <v>34</v>
      </c>
      <c r="L1914" s="77" t="s">
        <v>98</v>
      </c>
      <c r="M1914" s="74" t="s">
        <v>12474</v>
      </c>
      <c r="N1914" s="74" t="s">
        <v>13</v>
      </c>
      <c r="O1914" s="159"/>
      <c r="P1914" s="77"/>
      <c r="Q1914" s="77" t="s">
        <v>30</v>
      </c>
      <c r="R1914" s="77" t="s">
        <v>9604</v>
      </c>
      <c r="S1914" s="77"/>
      <c r="T1914" s="77"/>
      <c r="U1914" s="77" t="s">
        <v>11786</v>
      </c>
      <c r="V1914" s="74" t="s">
        <v>97</v>
      </c>
      <c r="W1914" s="100"/>
      <c r="X1914" s="99"/>
      <c r="Y1914" s="99"/>
      <c r="Z1914" s="100"/>
      <c r="AA1914" s="99" t="s">
        <v>9605</v>
      </c>
      <c r="AB1914" s="99"/>
      <c r="AC1914" s="100" t="s">
        <v>9606</v>
      </c>
      <c r="AD1914" s="100" t="s">
        <v>9607</v>
      </c>
      <c r="AE1914" s="83"/>
      <c r="AF1914" s="54"/>
      <c r="AG1914" s="78" t="s">
        <v>10997</v>
      </c>
      <c r="AH1914" s="77" t="s">
        <v>222</v>
      </c>
      <c r="AI1914" s="77" t="s">
        <v>223</v>
      </c>
      <c r="AJ1914" s="77" t="s">
        <v>224</v>
      </c>
      <c r="AK1914" s="77" t="s">
        <v>2917</v>
      </c>
      <c r="AL1914" s="77" t="s">
        <v>2918</v>
      </c>
      <c r="AM1914" s="77" t="s">
        <v>227</v>
      </c>
      <c r="AN1914" s="77" t="s">
        <v>656</v>
      </c>
      <c r="AO1914" s="77" t="s">
        <v>2919</v>
      </c>
      <c r="AP1914" s="77" t="s">
        <v>2920</v>
      </c>
      <c r="AQ1914" s="77"/>
      <c r="AR1914" s="79">
        <f>COUNTIF('Jalon + top _horaire passage'!A:A,A1914)+IF(W1914&lt;&gt;"",COUNTIF('Jalon + top _horaire passage'!A:A,W1914),0)+IF(X1914&lt;&gt;"",COUNTIF('Jalon + top _horaire passage'!A:A,X1914),0)+IF(Y1914&lt;&gt;"",COUNTIF('Jalon + top _horaire passage'!A:A,Y1914),0)+IF(AA1914&lt;&gt;"",COUNTIF('Jalon + top _horaire passage'!A:A,AA1914),0)+IF(AB1914&lt;&gt;"",COUNTIF('Jalon + top _horaire passage'!A:A,AB1914),0)+IF(AD1914&lt;&gt;"",COUNTIF('Jalon + top _horaire passage'!A:A,AD1914),0)</f>
        <v>0</v>
      </c>
    </row>
    <row r="1915" spans="1:44" x14ac:dyDescent="0.3">
      <c r="A1915" s="77" t="s">
        <v>9608</v>
      </c>
      <c r="B1915" s="159">
        <v>0</v>
      </c>
      <c r="C1915" s="78" t="s">
        <v>651</v>
      </c>
      <c r="D1915" s="77" t="s">
        <v>42</v>
      </c>
      <c r="E1915" s="77" t="s">
        <v>9608</v>
      </c>
      <c r="F1915" s="77" t="s">
        <v>2914</v>
      </c>
      <c r="G1915" s="77" t="s">
        <v>2915</v>
      </c>
      <c r="H1915" s="77" t="s">
        <v>44</v>
      </c>
      <c r="I1915" s="77" t="s">
        <v>221</v>
      </c>
      <c r="J1915" s="77" t="s">
        <v>19</v>
      </c>
      <c r="K1915" s="78" t="s">
        <v>34</v>
      </c>
      <c r="L1915" s="77" t="s">
        <v>98</v>
      </c>
      <c r="M1915" s="74" t="s">
        <v>12474</v>
      </c>
      <c r="N1915" s="74" t="s">
        <v>13</v>
      </c>
      <c r="O1915" s="159"/>
      <c r="P1915" s="77"/>
      <c r="Q1915" s="77" t="s">
        <v>30</v>
      </c>
      <c r="R1915" s="77" t="s">
        <v>9608</v>
      </c>
      <c r="S1915" s="77"/>
      <c r="T1915" s="77"/>
      <c r="U1915" s="77" t="s">
        <v>11787</v>
      </c>
      <c r="V1915" s="74" t="s">
        <v>97</v>
      </c>
      <c r="W1915" s="100"/>
      <c r="X1915" s="99"/>
      <c r="Y1915" s="99"/>
      <c r="Z1915" s="100"/>
      <c r="AA1915" s="99" t="s">
        <v>9609</v>
      </c>
      <c r="AB1915" s="99"/>
      <c r="AC1915" s="100" t="s">
        <v>9610</v>
      </c>
      <c r="AD1915" s="100" t="s">
        <v>9611</v>
      </c>
      <c r="AE1915" s="83"/>
      <c r="AF1915" s="54"/>
      <c r="AG1915" s="78" t="s">
        <v>10997</v>
      </c>
      <c r="AH1915" s="77" t="s">
        <v>222</v>
      </c>
      <c r="AI1915" s="77" t="s">
        <v>223</v>
      </c>
      <c r="AJ1915" s="77" t="s">
        <v>224</v>
      </c>
      <c r="AK1915" s="77" t="s">
        <v>2917</v>
      </c>
      <c r="AL1915" s="77" t="s">
        <v>2918</v>
      </c>
      <c r="AM1915" s="77" t="s">
        <v>227</v>
      </c>
      <c r="AN1915" s="77" t="s">
        <v>656</v>
      </c>
      <c r="AO1915" s="77" t="s">
        <v>2919</v>
      </c>
      <c r="AP1915" s="77" t="s">
        <v>2920</v>
      </c>
      <c r="AQ1915" s="77"/>
      <c r="AR1915" s="79">
        <f>COUNTIF('Jalon + top _horaire passage'!A:A,A1915)+IF(W1915&lt;&gt;"",COUNTIF('Jalon + top _horaire passage'!A:A,W1915),0)+IF(X1915&lt;&gt;"",COUNTIF('Jalon + top _horaire passage'!A:A,X1915),0)+IF(Y1915&lt;&gt;"",COUNTIF('Jalon + top _horaire passage'!A:A,Y1915),0)+IF(AA1915&lt;&gt;"",COUNTIF('Jalon + top _horaire passage'!A:A,AA1915),0)+IF(AB1915&lt;&gt;"",COUNTIF('Jalon + top _horaire passage'!A:A,AB1915),0)+IF(AD1915&lt;&gt;"",COUNTIF('Jalon + top _horaire passage'!A:A,AD1915),0)</f>
        <v>0</v>
      </c>
    </row>
    <row r="1916" spans="1:44" x14ac:dyDescent="0.3">
      <c r="A1916" s="77" t="s">
        <v>9612</v>
      </c>
      <c r="B1916" s="159">
        <v>0</v>
      </c>
      <c r="C1916" s="78" t="s">
        <v>651</v>
      </c>
      <c r="D1916" s="77" t="s">
        <v>42</v>
      </c>
      <c r="E1916" s="77" t="s">
        <v>9612</v>
      </c>
      <c r="F1916" s="77" t="s">
        <v>2914</v>
      </c>
      <c r="G1916" s="77" t="s">
        <v>2915</v>
      </c>
      <c r="H1916" s="77" t="s">
        <v>44</v>
      </c>
      <c r="I1916" s="77" t="s">
        <v>221</v>
      </c>
      <c r="J1916" s="77" t="s">
        <v>19</v>
      </c>
      <c r="K1916" s="78" t="s">
        <v>34</v>
      </c>
      <c r="L1916" s="77" t="s">
        <v>98</v>
      </c>
      <c r="M1916" s="74" t="s">
        <v>12474</v>
      </c>
      <c r="N1916" s="74" t="s">
        <v>13</v>
      </c>
      <c r="O1916" s="159"/>
      <c r="P1916" s="77"/>
      <c r="Q1916" s="77" t="s">
        <v>30</v>
      </c>
      <c r="R1916" s="77" t="s">
        <v>9612</v>
      </c>
      <c r="S1916" s="77"/>
      <c r="T1916" s="77"/>
      <c r="U1916" s="77" t="s">
        <v>11788</v>
      </c>
      <c r="V1916" s="74" t="s">
        <v>97</v>
      </c>
      <c r="W1916" s="100"/>
      <c r="X1916" s="99"/>
      <c r="Y1916" s="99"/>
      <c r="Z1916" s="100"/>
      <c r="AA1916" s="99" t="s">
        <v>9613</v>
      </c>
      <c r="AB1916" s="99"/>
      <c r="AC1916" s="100" t="s">
        <v>9614</v>
      </c>
      <c r="AD1916" s="100" t="s">
        <v>9615</v>
      </c>
      <c r="AE1916" s="83"/>
      <c r="AF1916" s="54"/>
      <c r="AG1916" s="78" t="s">
        <v>10997</v>
      </c>
      <c r="AH1916" s="77" t="s">
        <v>222</v>
      </c>
      <c r="AI1916" s="77" t="s">
        <v>223</v>
      </c>
      <c r="AJ1916" s="77" t="s">
        <v>224</v>
      </c>
      <c r="AK1916" s="77" t="s">
        <v>2917</v>
      </c>
      <c r="AL1916" s="77" t="s">
        <v>2918</v>
      </c>
      <c r="AM1916" s="77" t="s">
        <v>227</v>
      </c>
      <c r="AN1916" s="77" t="s">
        <v>656</v>
      </c>
      <c r="AO1916" s="77" t="s">
        <v>2919</v>
      </c>
      <c r="AP1916" s="77" t="s">
        <v>2920</v>
      </c>
      <c r="AQ1916" s="77"/>
      <c r="AR1916" s="79">
        <f>COUNTIF('Jalon + top _horaire passage'!A:A,A1916)+IF(W1916&lt;&gt;"",COUNTIF('Jalon + top _horaire passage'!A:A,W1916),0)+IF(X1916&lt;&gt;"",COUNTIF('Jalon + top _horaire passage'!A:A,X1916),0)+IF(Y1916&lt;&gt;"",COUNTIF('Jalon + top _horaire passage'!A:A,Y1916),0)+IF(AA1916&lt;&gt;"",COUNTIF('Jalon + top _horaire passage'!A:A,AA1916),0)+IF(AB1916&lt;&gt;"",COUNTIF('Jalon + top _horaire passage'!A:A,AB1916),0)+IF(AD1916&lt;&gt;"",COUNTIF('Jalon + top _horaire passage'!A:A,AD1916),0)</f>
        <v>0</v>
      </c>
    </row>
    <row r="1917" spans="1:44" x14ac:dyDescent="0.3">
      <c r="A1917" s="77" t="s">
        <v>9616</v>
      </c>
      <c r="B1917" s="159">
        <v>0</v>
      </c>
      <c r="C1917" s="78" t="s">
        <v>101</v>
      </c>
      <c r="D1917" s="77" t="s">
        <v>42</v>
      </c>
      <c r="E1917" s="77" t="s">
        <v>9616</v>
      </c>
      <c r="F1917" s="77" t="s">
        <v>1471</v>
      </c>
      <c r="G1917" s="77" t="s">
        <v>93</v>
      </c>
      <c r="H1917" s="77" t="s">
        <v>44</v>
      </c>
      <c r="I1917" s="77" t="s">
        <v>39</v>
      </c>
      <c r="J1917" s="77" t="s">
        <v>19</v>
      </c>
      <c r="K1917" s="78" t="s">
        <v>34</v>
      </c>
      <c r="L1917" s="77" t="s">
        <v>98</v>
      </c>
      <c r="M1917" s="74" t="s">
        <v>12473</v>
      </c>
      <c r="N1917" s="74" t="s">
        <v>13</v>
      </c>
      <c r="O1917" s="159"/>
      <c r="P1917" s="77"/>
      <c r="Q1917" s="77" t="s">
        <v>30</v>
      </c>
      <c r="R1917" s="77" t="s">
        <v>9616</v>
      </c>
      <c r="S1917" s="77"/>
      <c r="T1917" s="77"/>
      <c r="U1917" s="77" t="s">
        <v>11356</v>
      </c>
      <c r="V1917" s="74" t="s">
        <v>97</v>
      </c>
      <c r="W1917" s="100"/>
      <c r="X1917" s="99"/>
      <c r="Y1917" s="99"/>
      <c r="Z1917" s="100"/>
      <c r="AA1917" s="99" t="s">
        <v>4392</v>
      </c>
      <c r="AB1917" s="99"/>
      <c r="AC1917" s="100" t="s">
        <v>9617</v>
      </c>
      <c r="AD1917" s="100" t="s">
        <v>9618</v>
      </c>
      <c r="AE1917" s="83"/>
      <c r="AF1917" s="54"/>
      <c r="AG1917" s="78" t="s">
        <v>10997</v>
      </c>
      <c r="AH1917" s="77" t="s">
        <v>20</v>
      </c>
      <c r="AI1917" s="77" t="s">
        <v>102</v>
      </c>
      <c r="AJ1917" s="77" t="s">
        <v>103</v>
      </c>
      <c r="AK1917" s="77" t="s">
        <v>104</v>
      </c>
      <c r="AL1917" s="77" t="s">
        <v>105</v>
      </c>
      <c r="AM1917" s="77" t="s">
        <v>25</v>
      </c>
      <c r="AN1917" s="77" t="s">
        <v>106</v>
      </c>
      <c r="AO1917" s="77" t="s">
        <v>107</v>
      </c>
      <c r="AP1917" s="77" t="s">
        <v>108</v>
      </c>
      <c r="AQ1917" s="77"/>
      <c r="AR1917" s="79">
        <f>COUNTIF('Jalon + top _horaire passage'!A:A,A1917)+IF(W1917&lt;&gt;"",COUNTIF('Jalon + top _horaire passage'!A:A,W1917),0)+IF(X1917&lt;&gt;"",COUNTIF('Jalon + top _horaire passage'!A:A,X1917),0)+IF(Y1917&lt;&gt;"",COUNTIF('Jalon + top _horaire passage'!A:A,Y1917),0)+IF(AA1917&lt;&gt;"",COUNTIF('Jalon + top _horaire passage'!A:A,AA1917),0)+IF(AB1917&lt;&gt;"",COUNTIF('Jalon + top _horaire passage'!A:A,AB1917),0)+IF(AD1917&lt;&gt;"",COUNTIF('Jalon + top _horaire passage'!A:A,AD1917),0)</f>
        <v>0</v>
      </c>
    </row>
    <row r="1918" spans="1:44" x14ac:dyDescent="0.3">
      <c r="A1918" s="77" t="s">
        <v>9619</v>
      </c>
      <c r="B1918" s="159" t="s">
        <v>12336</v>
      </c>
      <c r="C1918" s="78" t="s">
        <v>220</v>
      </c>
      <c r="D1918" s="77" t="s">
        <v>42</v>
      </c>
      <c r="E1918" s="77" t="s">
        <v>9619</v>
      </c>
      <c r="F1918" s="77" t="s">
        <v>374</v>
      </c>
      <c r="G1918" s="77" t="s">
        <v>1041</v>
      </c>
      <c r="H1918" s="77" t="s">
        <v>44</v>
      </c>
      <c r="I1918" s="77" t="s">
        <v>221</v>
      </c>
      <c r="J1918" s="77" t="s">
        <v>19</v>
      </c>
      <c r="K1918" s="78" t="s">
        <v>34</v>
      </c>
      <c r="L1918" s="77" t="s">
        <v>15</v>
      </c>
      <c r="M1918" s="74" t="s">
        <v>12474</v>
      </c>
      <c r="N1918" s="74" t="s">
        <v>13</v>
      </c>
      <c r="O1918" s="159"/>
      <c r="P1918" s="77"/>
      <c r="Q1918" s="77" t="s">
        <v>10891</v>
      </c>
      <c r="R1918" s="77" t="s">
        <v>9619</v>
      </c>
      <c r="S1918" s="77"/>
      <c r="T1918" s="77"/>
      <c r="U1918" s="77" t="s">
        <v>9619</v>
      </c>
      <c r="V1918" s="74" t="s">
        <v>97</v>
      </c>
      <c r="W1918" s="100"/>
      <c r="X1918" s="99"/>
      <c r="Y1918" s="99"/>
      <c r="Z1918" s="100"/>
      <c r="AA1918" s="99"/>
      <c r="AB1918" s="99"/>
      <c r="AC1918" s="100" t="s">
        <v>9619</v>
      </c>
      <c r="AD1918" s="100" t="s">
        <v>9620</v>
      </c>
      <c r="AE1918" s="83"/>
      <c r="AF1918" s="54"/>
      <c r="AG1918" s="78" t="s">
        <v>12471</v>
      </c>
      <c r="AH1918" s="77" t="s">
        <v>222</v>
      </c>
      <c r="AI1918" s="77" t="s">
        <v>830</v>
      </c>
      <c r="AJ1918" s="77" t="s">
        <v>831</v>
      </c>
      <c r="AK1918" s="77" t="s">
        <v>832</v>
      </c>
      <c r="AL1918" s="77" t="s">
        <v>833</v>
      </c>
      <c r="AM1918" s="77" t="s">
        <v>227</v>
      </c>
      <c r="AN1918" s="77" t="s">
        <v>834</v>
      </c>
      <c r="AO1918" s="77" t="s">
        <v>835</v>
      </c>
      <c r="AP1918" s="77" t="s">
        <v>836</v>
      </c>
      <c r="AQ1918" s="77"/>
      <c r="AR1918" s="79">
        <f>COUNTIF('Jalon + top _horaire passage'!A:A,A1918)+IF(W1918&lt;&gt;"",COUNTIF('Jalon + top _horaire passage'!A:A,W1918),0)+IF(X1918&lt;&gt;"",COUNTIF('Jalon + top _horaire passage'!A:A,X1918),0)+IF(Y1918&lt;&gt;"",COUNTIF('Jalon + top _horaire passage'!A:A,Y1918),0)+IF(AA1918&lt;&gt;"",COUNTIF('Jalon + top _horaire passage'!A:A,AA1918),0)+IF(AB1918&lt;&gt;"",COUNTIF('Jalon + top _horaire passage'!A:A,AB1918),0)+IF(AD1918&lt;&gt;"",COUNTIF('Jalon + top _horaire passage'!A:A,AD1918),0)</f>
        <v>0</v>
      </c>
    </row>
    <row r="1919" spans="1:44" x14ac:dyDescent="0.3">
      <c r="A1919" s="77" t="s">
        <v>9621</v>
      </c>
      <c r="B1919" s="159" t="s">
        <v>12336</v>
      </c>
      <c r="C1919" s="78" t="s">
        <v>220</v>
      </c>
      <c r="D1919" s="77" t="s">
        <v>42</v>
      </c>
      <c r="E1919" s="77" t="s">
        <v>9621</v>
      </c>
      <c r="F1919" s="77" t="s">
        <v>374</v>
      </c>
      <c r="G1919" s="77" t="s">
        <v>1041</v>
      </c>
      <c r="H1919" s="77" t="s">
        <v>44</v>
      </c>
      <c r="I1919" s="77" t="s">
        <v>221</v>
      </c>
      <c r="J1919" s="77" t="s">
        <v>19</v>
      </c>
      <c r="K1919" s="78" t="s">
        <v>34</v>
      </c>
      <c r="L1919" s="77" t="s">
        <v>15</v>
      </c>
      <c r="M1919" s="74" t="s">
        <v>12474</v>
      </c>
      <c r="N1919" s="74" t="s">
        <v>13</v>
      </c>
      <c r="O1919" s="159"/>
      <c r="P1919" s="77"/>
      <c r="Q1919" s="77" t="s">
        <v>10891</v>
      </c>
      <c r="R1919" s="77" t="s">
        <v>9621</v>
      </c>
      <c r="S1919" s="77"/>
      <c r="T1919" s="77"/>
      <c r="U1919" s="77" t="s">
        <v>9621</v>
      </c>
      <c r="V1919" s="74" t="s">
        <v>97</v>
      </c>
      <c r="W1919" s="100"/>
      <c r="X1919" s="99"/>
      <c r="Y1919" s="99"/>
      <c r="Z1919" s="100"/>
      <c r="AA1919" s="99"/>
      <c r="AB1919" s="99"/>
      <c r="AC1919" s="100" t="s">
        <v>9621</v>
      </c>
      <c r="AD1919" s="100" t="s">
        <v>9622</v>
      </c>
      <c r="AE1919" s="83"/>
      <c r="AF1919" s="54"/>
      <c r="AG1919" s="78" t="s">
        <v>12471</v>
      </c>
      <c r="AH1919" s="77" t="s">
        <v>222</v>
      </c>
      <c r="AI1919" s="77" t="s">
        <v>830</v>
      </c>
      <c r="AJ1919" s="77" t="s">
        <v>831</v>
      </c>
      <c r="AK1919" s="77" t="s">
        <v>832</v>
      </c>
      <c r="AL1919" s="77" t="s">
        <v>833</v>
      </c>
      <c r="AM1919" s="77" t="s">
        <v>227</v>
      </c>
      <c r="AN1919" s="77" t="s">
        <v>834</v>
      </c>
      <c r="AO1919" s="77" t="s">
        <v>835</v>
      </c>
      <c r="AP1919" s="77" t="s">
        <v>836</v>
      </c>
      <c r="AQ1919" s="77"/>
      <c r="AR1919" s="79">
        <f>COUNTIF('Jalon + top _horaire passage'!A:A,A1919)+IF(W1919&lt;&gt;"",COUNTIF('Jalon + top _horaire passage'!A:A,W1919),0)+IF(X1919&lt;&gt;"",COUNTIF('Jalon + top _horaire passage'!A:A,X1919),0)+IF(Y1919&lt;&gt;"",COUNTIF('Jalon + top _horaire passage'!A:A,Y1919),0)+IF(AA1919&lt;&gt;"",COUNTIF('Jalon + top _horaire passage'!A:A,AA1919),0)+IF(AB1919&lt;&gt;"",COUNTIF('Jalon + top _horaire passage'!A:A,AB1919),0)+IF(AD1919&lt;&gt;"",COUNTIF('Jalon + top _horaire passage'!A:A,AD1919),0)</f>
        <v>0</v>
      </c>
    </row>
    <row r="1920" spans="1:44" x14ac:dyDescent="0.3">
      <c r="A1920" s="77" t="s">
        <v>9623</v>
      </c>
      <c r="B1920" s="159">
        <v>0</v>
      </c>
      <c r="C1920" s="78" t="s">
        <v>16</v>
      </c>
      <c r="D1920" s="77" t="s">
        <v>42</v>
      </c>
      <c r="E1920" s="77" t="s">
        <v>9623</v>
      </c>
      <c r="F1920" s="77" t="s">
        <v>9491</v>
      </c>
      <c r="G1920" s="77" t="s">
        <v>12444</v>
      </c>
      <c r="H1920" s="77" t="s">
        <v>44</v>
      </c>
      <c r="I1920" s="77" t="s">
        <v>17</v>
      </c>
      <c r="J1920" s="77" t="s">
        <v>19</v>
      </c>
      <c r="K1920" s="78" t="s">
        <v>34</v>
      </c>
      <c r="L1920" s="77" t="s">
        <v>98</v>
      </c>
      <c r="M1920" s="74" t="s">
        <v>12473</v>
      </c>
      <c r="N1920" s="74" t="s">
        <v>13</v>
      </c>
      <c r="O1920" s="159"/>
      <c r="P1920" s="77"/>
      <c r="Q1920" s="77" t="s">
        <v>35</v>
      </c>
      <c r="R1920" s="77" t="s">
        <v>9623</v>
      </c>
      <c r="S1920" s="77"/>
      <c r="T1920" s="77"/>
      <c r="U1920" s="77" t="s">
        <v>9623</v>
      </c>
      <c r="V1920" s="74" t="s">
        <v>97</v>
      </c>
      <c r="W1920" s="100"/>
      <c r="X1920" s="99"/>
      <c r="Y1920" s="99"/>
      <c r="Z1920" s="100"/>
      <c r="AA1920" s="99" t="s">
        <v>9624</v>
      </c>
      <c r="AB1920" s="99"/>
      <c r="AC1920" s="100" t="s">
        <v>9625</v>
      </c>
      <c r="AD1920" s="100" t="s">
        <v>9626</v>
      </c>
      <c r="AE1920" s="83"/>
      <c r="AF1920" s="54"/>
      <c r="AG1920" s="78" t="s">
        <v>10997</v>
      </c>
      <c r="AH1920" s="77" t="s">
        <v>20</v>
      </c>
      <c r="AI1920" s="77" t="s">
        <v>21</v>
      </c>
      <c r="AJ1920" s="77" t="s">
        <v>22</v>
      </c>
      <c r="AK1920" s="77" t="s">
        <v>23</v>
      </c>
      <c r="AL1920" s="77" t="s">
        <v>20</v>
      </c>
      <c r="AM1920" s="77" t="s">
        <v>22</v>
      </c>
      <c r="AN1920" s="77" t="s">
        <v>26</v>
      </c>
      <c r="AO1920" s="77" t="s">
        <v>27</v>
      </c>
      <c r="AP1920" s="77" t="s">
        <v>9496</v>
      </c>
      <c r="AQ1920" s="77"/>
      <c r="AR1920" s="79">
        <f>COUNTIF('Jalon + top _horaire passage'!A:A,A1920)+IF(W1920&lt;&gt;"",COUNTIF('Jalon + top _horaire passage'!A:A,W1920),0)+IF(X1920&lt;&gt;"",COUNTIF('Jalon + top _horaire passage'!A:A,X1920),0)+IF(Y1920&lt;&gt;"",COUNTIF('Jalon + top _horaire passage'!A:A,Y1920),0)+IF(AA1920&lt;&gt;"",COUNTIF('Jalon + top _horaire passage'!A:A,AA1920),0)+IF(AB1920&lt;&gt;"",COUNTIF('Jalon + top _horaire passage'!A:A,AB1920),0)+IF(AD1920&lt;&gt;"",COUNTIF('Jalon + top _horaire passage'!A:A,AD1920),0)</f>
        <v>0</v>
      </c>
    </row>
    <row r="1921" spans="1:44" x14ac:dyDescent="0.3">
      <c r="A1921" s="77" t="s">
        <v>9627</v>
      </c>
      <c r="B1921" s="159">
        <v>0</v>
      </c>
      <c r="C1921" s="78" t="s">
        <v>199</v>
      </c>
      <c r="D1921" s="77" t="s">
        <v>42</v>
      </c>
      <c r="E1921" s="77" t="s">
        <v>9627</v>
      </c>
      <c r="F1921" s="77"/>
      <c r="G1921" s="77" t="e">
        <v>#N/A</v>
      </c>
      <c r="H1921" s="77" t="s">
        <v>44</v>
      </c>
      <c r="I1921" s="77" t="s">
        <v>17</v>
      </c>
      <c r="J1921" s="77" t="s">
        <v>19</v>
      </c>
      <c r="K1921" s="78" t="s">
        <v>34</v>
      </c>
      <c r="L1921" s="77" t="s">
        <v>15</v>
      </c>
      <c r="M1921" s="74" t="s">
        <v>12473</v>
      </c>
      <c r="N1921" s="74" t="s">
        <v>13</v>
      </c>
      <c r="O1921" s="159"/>
      <c r="P1921" s="77" t="s">
        <v>9628</v>
      </c>
      <c r="Q1921" s="77" t="s">
        <v>10891</v>
      </c>
      <c r="R1921" s="77" t="s">
        <v>9627</v>
      </c>
      <c r="S1921" s="77"/>
      <c r="T1921" s="77"/>
      <c r="U1921" s="77" t="s">
        <v>10847</v>
      </c>
      <c r="V1921" s="74" t="s">
        <v>97</v>
      </c>
      <c r="W1921" s="100"/>
      <c r="X1921" s="99"/>
      <c r="Y1921" s="99"/>
      <c r="Z1921" s="100"/>
      <c r="AA1921" s="99" t="s">
        <v>9629</v>
      </c>
      <c r="AB1921" s="99"/>
      <c r="AC1921" s="100" t="s">
        <v>9630</v>
      </c>
      <c r="AD1921" s="100" t="s">
        <v>9631</v>
      </c>
      <c r="AE1921" s="83"/>
      <c r="AF1921" s="54"/>
      <c r="AG1921" s="78" t="s">
        <v>10999</v>
      </c>
      <c r="AH1921" s="77">
        <v>0</v>
      </c>
      <c r="AI1921" s="77">
        <v>0</v>
      </c>
      <c r="AJ1921" s="77">
        <v>0</v>
      </c>
      <c r="AK1921" s="77">
        <v>0</v>
      </c>
      <c r="AL1921" s="77">
        <v>0</v>
      </c>
      <c r="AM1921" s="77">
        <v>0</v>
      </c>
      <c r="AN1921" s="77">
        <v>0</v>
      </c>
      <c r="AO1921" s="77">
        <v>0</v>
      </c>
      <c r="AP1921" s="77">
        <v>0</v>
      </c>
      <c r="AQ1921" s="77"/>
      <c r="AR1921" s="79">
        <f>COUNTIF('Jalon + top _horaire passage'!A:A,A1921)+IF(W1921&lt;&gt;"",COUNTIF('Jalon + top _horaire passage'!A:A,W1921),0)+IF(X1921&lt;&gt;"",COUNTIF('Jalon + top _horaire passage'!A:A,X1921),0)+IF(Y1921&lt;&gt;"",COUNTIF('Jalon + top _horaire passage'!A:A,Y1921),0)+IF(AA1921&lt;&gt;"",COUNTIF('Jalon + top _horaire passage'!A:A,AA1921),0)+IF(AB1921&lt;&gt;"",COUNTIF('Jalon + top _horaire passage'!A:A,AB1921),0)+IF(AD1921&lt;&gt;"",COUNTIF('Jalon + top _horaire passage'!A:A,AD1921),0)</f>
        <v>0</v>
      </c>
    </row>
    <row r="1922" spans="1:44" x14ac:dyDescent="0.3">
      <c r="A1922" s="77" t="s">
        <v>60</v>
      </c>
      <c r="B1922" s="159">
        <v>0</v>
      </c>
      <c r="C1922" s="78" t="s">
        <v>59</v>
      </c>
      <c r="D1922" s="77" t="s">
        <v>42</v>
      </c>
      <c r="E1922" s="77" t="s">
        <v>57</v>
      </c>
      <c r="F1922" s="77" t="s">
        <v>56</v>
      </c>
      <c r="G1922" s="77" t="s">
        <v>58</v>
      </c>
      <c r="H1922" s="77" t="s">
        <v>44</v>
      </c>
      <c r="I1922" s="77" t="s">
        <v>17</v>
      </c>
      <c r="J1922" s="77" t="s">
        <v>19</v>
      </c>
      <c r="K1922" s="78" t="s">
        <v>34</v>
      </c>
      <c r="L1922" s="77" t="s">
        <v>15</v>
      </c>
      <c r="M1922" s="74" t="s">
        <v>12473</v>
      </c>
      <c r="N1922" s="74" t="s">
        <v>13</v>
      </c>
      <c r="O1922" s="159"/>
      <c r="P1922" s="77"/>
      <c r="Q1922" s="77" t="s">
        <v>35</v>
      </c>
      <c r="R1922" s="77" t="s">
        <v>60</v>
      </c>
      <c r="S1922" s="77"/>
      <c r="T1922" s="77"/>
      <c r="U1922" s="77" t="s">
        <v>66</v>
      </c>
      <c r="V1922" s="74" t="s">
        <v>97</v>
      </c>
      <c r="W1922" s="100"/>
      <c r="X1922" s="99"/>
      <c r="Y1922" s="99" t="s">
        <v>54</v>
      </c>
      <c r="Z1922" s="100" t="s">
        <v>12193</v>
      </c>
      <c r="AA1922" s="99" t="s">
        <v>12175</v>
      </c>
      <c r="AB1922" s="99"/>
      <c r="AC1922" s="100" t="s">
        <v>9632</v>
      </c>
      <c r="AD1922" s="100" t="s">
        <v>9633</v>
      </c>
      <c r="AE1922" s="83"/>
      <c r="AF1922" s="54" t="s">
        <v>12029</v>
      </c>
      <c r="AG1922" s="78" t="str">
        <f>CONCATENATE("NEXE ",AD1922," et ",AA1922, " ", AB1922)</f>
        <v xml:space="preserve">NEXE ZH2UJZ et ZH2CJ6 </v>
      </c>
      <c r="AH1922" s="77" t="s">
        <v>20</v>
      </c>
      <c r="AI1922" s="77" t="s">
        <v>305</v>
      </c>
      <c r="AJ1922" s="77" t="s">
        <v>920</v>
      </c>
      <c r="AK1922" s="77" t="s">
        <v>921</v>
      </c>
      <c r="AL1922" s="77" t="s">
        <v>922</v>
      </c>
      <c r="AM1922" s="77" t="s">
        <v>25</v>
      </c>
      <c r="AN1922" s="77" t="s">
        <v>309</v>
      </c>
      <c r="AO1922" s="77" t="s">
        <v>923</v>
      </c>
      <c r="AP1922" s="77" t="s">
        <v>924</v>
      </c>
      <c r="AQ1922" s="77" t="s">
        <v>12144</v>
      </c>
      <c r="AR1922" s="79">
        <f>COUNTIF('Jalon + top _horaire passage'!A:A,A1922)+IF(W1922&lt;&gt;"",COUNTIF('Jalon + top _horaire passage'!A:A,W1922),0)+IF(X1922&lt;&gt;"",COUNTIF('Jalon + top _horaire passage'!A:A,X1922),0)+IF(Y1922&lt;&gt;"",COUNTIF('Jalon + top _horaire passage'!A:A,Y1922),0)+IF(AA1922&lt;&gt;"",COUNTIF('Jalon + top _horaire passage'!A:A,AA1922),0)+IF(AB1922&lt;&gt;"",COUNTIF('Jalon + top _horaire passage'!A:A,AB1922),0)+IF(AD1922&lt;&gt;"",COUNTIF('Jalon + top _horaire passage'!A:A,AD1922),0)</f>
        <v>0</v>
      </c>
    </row>
    <row r="1923" spans="1:44" x14ac:dyDescent="0.3">
      <c r="A1923" s="77" t="s">
        <v>9634</v>
      </c>
      <c r="B1923" s="159">
        <v>0</v>
      </c>
      <c r="C1923" s="78" t="s">
        <v>892</v>
      </c>
      <c r="D1923" s="77" t="s">
        <v>42</v>
      </c>
      <c r="E1923" s="77" t="s">
        <v>9634</v>
      </c>
      <c r="F1923" s="77" t="s">
        <v>7632</v>
      </c>
      <c r="G1923" s="77" t="s">
        <v>12407</v>
      </c>
      <c r="H1923" s="77" t="s">
        <v>44</v>
      </c>
      <c r="I1923" s="77" t="s">
        <v>221</v>
      </c>
      <c r="J1923" s="77" t="s">
        <v>19</v>
      </c>
      <c r="K1923" s="78" t="s">
        <v>34</v>
      </c>
      <c r="L1923" s="77" t="s">
        <v>15</v>
      </c>
      <c r="M1923" s="74" t="s">
        <v>12476</v>
      </c>
      <c r="N1923" s="74" t="s">
        <v>13</v>
      </c>
      <c r="O1923" s="159"/>
      <c r="P1923" s="77"/>
      <c r="Q1923" s="77" t="s">
        <v>6797</v>
      </c>
      <c r="R1923" s="77" t="s">
        <v>9634</v>
      </c>
      <c r="S1923" s="77"/>
      <c r="T1923" s="77"/>
      <c r="U1923" s="82" t="s">
        <v>7637</v>
      </c>
      <c r="V1923" s="74" t="s">
        <v>97</v>
      </c>
      <c r="W1923" s="100"/>
      <c r="X1923" s="99"/>
      <c r="Y1923" s="99"/>
      <c r="Z1923" s="99"/>
      <c r="AA1923" s="99" t="s">
        <v>7642</v>
      </c>
      <c r="AB1923" s="99"/>
      <c r="AC1923" s="100" t="s">
        <v>9635</v>
      </c>
      <c r="AD1923" s="100" t="s">
        <v>9636</v>
      </c>
      <c r="AE1923" s="83"/>
      <c r="AF1923" s="54" t="s">
        <v>12029</v>
      </c>
      <c r="AG1923" s="78" t="s">
        <v>10998</v>
      </c>
      <c r="AH1923" s="77" t="s">
        <v>5094</v>
      </c>
      <c r="AI1923" s="77" t="s">
        <v>5095</v>
      </c>
      <c r="AJ1923" s="77" t="s">
        <v>1342</v>
      </c>
      <c r="AK1923" s="77" t="s">
        <v>1342</v>
      </c>
      <c r="AL1923" s="77" t="s">
        <v>5096</v>
      </c>
      <c r="AM1923" s="77" t="s">
        <v>1543</v>
      </c>
      <c r="AN1923" s="77" t="s">
        <v>1544</v>
      </c>
      <c r="AO1923" s="77" t="s">
        <v>1545</v>
      </c>
      <c r="AP1923" s="77">
        <v>0</v>
      </c>
      <c r="AQ1923" s="77"/>
      <c r="AR1923" s="79">
        <f>COUNTIF('Jalon + top _horaire passage'!A:A,A1923)+IF(W1923&lt;&gt;"",COUNTIF('Jalon + top _horaire passage'!A:A,W1923),0)+IF(X1923&lt;&gt;"",COUNTIF('Jalon + top _horaire passage'!A:A,X1923),0)+IF(Y1923&lt;&gt;"",COUNTIF('Jalon + top _horaire passage'!A:A,Y1923),0)+IF(AA1923&lt;&gt;"",COUNTIF('Jalon + top _horaire passage'!A:A,AA1923),0)+IF(AB1923&lt;&gt;"",COUNTIF('Jalon + top _horaire passage'!A:A,AB1923),0)+IF(AD1923&lt;&gt;"",COUNTIF('Jalon + top _horaire passage'!A:A,AD1923),0)</f>
        <v>0</v>
      </c>
    </row>
    <row r="1924" spans="1:44" x14ac:dyDescent="0.3">
      <c r="A1924" s="77" t="s">
        <v>9637</v>
      </c>
      <c r="B1924" s="159">
        <v>0</v>
      </c>
      <c r="C1924" s="78" t="s">
        <v>892</v>
      </c>
      <c r="D1924" s="77" t="s">
        <v>42</v>
      </c>
      <c r="E1924" s="77" t="s">
        <v>9637</v>
      </c>
      <c r="F1924" s="77" t="s">
        <v>7632</v>
      </c>
      <c r="G1924" s="77" t="s">
        <v>12407</v>
      </c>
      <c r="H1924" s="77" t="s">
        <v>44</v>
      </c>
      <c r="I1924" s="77" t="s">
        <v>221</v>
      </c>
      <c r="J1924" s="77" t="s">
        <v>19</v>
      </c>
      <c r="K1924" s="78" t="s">
        <v>34</v>
      </c>
      <c r="L1924" s="77" t="s">
        <v>15</v>
      </c>
      <c r="M1924" s="74" t="s">
        <v>12476</v>
      </c>
      <c r="N1924" s="74" t="s">
        <v>13</v>
      </c>
      <c r="O1924" s="159"/>
      <c r="P1924" s="77"/>
      <c r="Q1924" s="77" t="s">
        <v>6797</v>
      </c>
      <c r="R1924" s="77" t="s">
        <v>9637</v>
      </c>
      <c r="S1924" s="77"/>
      <c r="T1924" s="77"/>
      <c r="U1924" s="82" t="s">
        <v>7637</v>
      </c>
      <c r="V1924" s="74" t="s">
        <v>97</v>
      </c>
      <c r="W1924" s="100"/>
      <c r="X1924" s="99"/>
      <c r="Y1924" s="99"/>
      <c r="Z1924" s="99"/>
      <c r="AA1924" s="99" t="s">
        <v>7642</v>
      </c>
      <c r="AB1924" s="99"/>
      <c r="AC1924" s="100" t="s">
        <v>9638</v>
      </c>
      <c r="AD1924" s="100" t="s">
        <v>9639</v>
      </c>
      <c r="AE1924" s="83"/>
      <c r="AF1924" s="54" t="s">
        <v>12029</v>
      </c>
      <c r="AG1924" s="78" t="s">
        <v>10998</v>
      </c>
      <c r="AH1924" s="77" t="s">
        <v>5094</v>
      </c>
      <c r="AI1924" s="77" t="s">
        <v>5095</v>
      </c>
      <c r="AJ1924" s="77" t="s">
        <v>1342</v>
      </c>
      <c r="AK1924" s="77" t="s">
        <v>1342</v>
      </c>
      <c r="AL1924" s="77" t="s">
        <v>5096</v>
      </c>
      <c r="AM1924" s="77" t="s">
        <v>1543</v>
      </c>
      <c r="AN1924" s="77" t="s">
        <v>1544</v>
      </c>
      <c r="AO1924" s="77" t="s">
        <v>1545</v>
      </c>
      <c r="AP1924" s="77">
        <v>0</v>
      </c>
      <c r="AQ1924" s="77"/>
      <c r="AR1924" s="79">
        <f>COUNTIF('Jalon + top _horaire passage'!A:A,A1924)+IF(W1924&lt;&gt;"",COUNTIF('Jalon + top _horaire passage'!A:A,W1924),0)+IF(X1924&lt;&gt;"",COUNTIF('Jalon + top _horaire passage'!A:A,X1924),0)+IF(Y1924&lt;&gt;"",COUNTIF('Jalon + top _horaire passage'!A:A,Y1924),0)+IF(AA1924&lt;&gt;"",COUNTIF('Jalon + top _horaire passage'!A:A,AA1924),0)+IF(AB1924&lt;&gt;"",COUNTIF('Jalon + top _horaire passage'!A:A,AB1924),0)+IF(AD1924&lt;&gt;"",COUNTIF('Jalon + top _horaire passage'!A:A,AD1924),0)</f>
        <v>0</v>
      </c>
    </row>
    <row r="1925" spans="1:44" x14ac:dyDescent="0.3">
      <c r="A1925" s="77" t="s">
        <v>9640</v>
      </c>
      <c r="B1925" s="159">
        <v>0</v>
      </c>
      <c r="C1925" s="78" t="s">
        <v>892</v>
      </c>
      <c r="D1925" s="77" t="s">
        <v>42</v>
      </c>
      <c r="E1925" s="77" t="s">
        <v>9640</v>
      </c>
      <c r="F1925" s="77" t="s">
        <v>7632</v>
      </c>
      <c r="G1925" s="77" t="s">
        <v>12407</v>
      </c>
      <c r="H1925" s="77" t="s">
        <v>44</v>
      </c>
      <c r="I1925" s="77" t="s">
        <v>221</v>
      </c>
      <c r="J1925" s="77" t="s">
        <v>19</v>
      </c>
      <c r="K1925" s="78" t="s">
        <v>34</v>
      </c>
      <c r="L1925" s="77" t="s">
        <v>15</v>
      </c>
      <c r="M1925" s="74" t="s">
        <v>12476</v>
      </c>
      <c r="N1925" s="74" t="s">
        <v>13</v>
      </c>
      <c r="O1925" s="159"/>
      <c r="P1925" s="77"/>
      <c r="Q1925" s="77" t="s">
        <v>6797</v>
      </c>
      <c r="R1925" s="77" t="s">
        <v>9640</v>
      </c>
      <c r="S1925" s="77"/>
      <c r="T1925" s="77"/>
      <c r="U1925" s="82" t="s">
        <v>7637</v>
      </c>
      <c r="V1925" s="74" t="s">
        <v>97</v>
      </c>
      <c r="W1925" s="100"/>
      <c r="X1925" s="99"/>
      <c r="Y1925" s="99"/>
      <c r="Z1925" s="99"/>
      <c r="AA1925" s="99" t="s">
        <v>7642</v>
      </c>
      <c r="AB1925" s="99"/>
      <c r="AC1925" s="100" t="s">
        <v>9641</v>
      </c>
      <c r="AD1925" s="100" t="s">
        <v>9642</v>
      </c>
      <c r="AE1925" s="83"/>
      <c r="AF1925" s="54" t="s">
        <v>12029</v>
      </c>
      <c r="AG1925" s="78" t="s">
        <v>10998</v>
      </c>
      <c r="AH1925" s="77" t="s">
        <v>5094</v>
      </c>
      <c r="AI1925" s="77" t="s">
        <v>5095</v>
      </c>
      <c r="AJ1925" s="77" t="s">
        <v>1342</v>
      </c>
      <c r="AK1925" s="77" t="s">
        <v>1342</v>
      </c>
      <c r="AL1925" s="77" t="s">
        <v>5096</v>
      </c>
      <c r="AM1925" s="77" t="s">
        <v>1543</v>
      </c>
      <c r="AN1925" s="77" t="s">
        <v>1544</v>
      </c>
      <c r="AO1925" s="77" t="s">
        <v>1545</v>
      </c>
      <c r="AP1925" s="77">
        <v>0</v>
      </c>
      <c r="AQ1925" s="77"/>
      <c r="AR1925" s="79">
        <f>COUNTIF('Jalon + top _horaire passage'!A:A,A1925)+IF(W1925&lt;&gt;"",COUNTIF('Jalon + top _horaire passage'!A:A,W1925),0)+IF(X1925&lt;&gt;"",COUNTIF('Jalon + top _horaire passage'!A:A,X1925),0)+IF(Y1925&lt;&gt;"",COUNTIF('Jalon + top _horaire passage'!A:A,Y1925),0)+IF(AA1925&lt;&gt;"",COUNTIF('Jalon + top _horaire passage'!A:A,AA1925),0)+IF(AB1925&lt;&gt;"",COUNTIF('Jalon + top _horaire passage'!A:A,AB1925),0)+IF(AD1925&lt;&gt;"",COUNTIF('Jalon + top _horaire passage'!A:A,AD1925),0)</f>
        <v>0</v>
      </c>
    </row>
    <row r="1926" spans="1:44" x14ac:dyDescent="0.3">
      <c r="A1926" s="77" t="s">
        <v>9643</v>
      </c>
      <c r="B1926" s="159">
        <v>0</v>
      </c>
      <c r="C1926" s="78" t="s">
        <v>40</v>
      </c>
      <c r="D1926" s="77" t="s">
        <v>42</v>
      </c>
      <c r="E1926" s="77" t="s">
        <v>9643</v>
      </c>
      <c r="F1926" s="77" t="s">
        <v>1645</v>
      </c>
      <c r="G1926" s="77" t="s">
        <v>1646</v>
      </c>
      <c r="H1926" s="77" t="s">
        <v>44</v>
      </c>
      <c r="I1926" s="77" t="s">
        <v>39</v>
      </c>
      <c r="J1926" s="77" t="s">
        <v>19</v>
      </c>
      <c r="K1926" s="78" t="s">
        <v>34</v>
      </c>
      <c r="L1926" s="77" t="s">
        <v>98</v>
      </c>
      <c r="M1926" s="74" t="s">
        <v>12474</v>
      </c>
      <c r="N1926" s="74" t="s">
        <v>13</v>
      </c>
      <c r="O1926" s="159"/>
      <c r="P1926" s="77" t="s">
        <v>9644</v>
      </c>
      <c r="Q1926" s="77" t="s">
        <v>35</v>
      </c>
      <c r="R1926" s="77" t="s">
        <v>9643</v>
      </c>
      <c r="S1926" s="77"/>
      <c r="T1926" s="77" t="s">
        <v>9241</v>
      </c>
      <c r="U1926" s="77" t="s">
        <v>9241</v>
      </c>
      <c r="V1926" s="74" t="s">
        <v>97</v>
      </c>
      <c r="W1926" s="100"/>
      <c r="X1926" s="99"/>
      <c r="Y1926" s="99"/>
      <c r="Z1926" s="100"/>
      <c r="AA1926" s="99"/>
      <c r="AB1926" s="99"/>
      <c r="AC1926" s="100" t="s">
        <v>9645</v>
      </c>
      <c r="AD1926" s="100" t="s">
        <v>9646</v>
      </c>
      <c r="AE1926" s="83"/>
      <c r="AF1926" s="54"/>
      <c r="AG1926" s="78" t="s">
        <v>10997</v>
      </c>
      <c r="AH1926" s="77" t="s">
        <v>20</v>
      </c>
      <c r="AI1926" s="77" t="s">
        <v>21</v>
      </c>
      <c r="AJ1926" s="77" t="s">
        <v>46</v>
      </c>
      <c r="AK1926" s="77" t="s">
        <v>1580</v>
      </c>
      <c r="AL1926" s="77" t="s">
        <v>1581</v>
      </c>
      <c r="AM1926" s="77" t="s">
        <v>25</v>
      </c>
      <c r="AN1926" s="77" t="s">
        <v>49</v>
      </c>
      <c r="AO1926" s="77" t="s">
        <v>1582</v>
      </c>
      <c r="AP1926" s="77" t="s">
        <v>1583</v>
      </c>
      <c r="AQ1926" s="77"/>
      <c r="AR1926" s="79">
        <f>COUNTIF('Jalon + top _horaire passage'!A:A,A1926)+IF(W1926&lt;&gt;"",COUNTIF('Jalon + top _horaire passage'!A:A,W1926),0)+IF(X1926&lt;&gt;"",COUNTIF('Jalon + top _horaire passage'!A:A,X1926),0)+IF(Y1926&lt;&gt;"",COUNTIF('Jalon + top _horaire passage'!A:A,Y1926),0)+IF(AA1926&lt;&gt;"",COUNTIF('Jalon + top _horaire passage'!A:A,AA1926),0)+IF(AB1926&lt;&gt;"",COUNTIF('Jalon + top _horaire passage'!A:A,AB1926),0)+IF(AD1926&lt;&gt;"",COUNTIF('Jalon + top _horaire passage'!A:A,AD1926),0)</f>
        <v>0</v>
      </c>
    </row>
    <row r="1927" spans="1:44" x14ac:dyDescent="0.3">
      <c r="A1927" s="77" t="s">
        <v>9647</v>
      </c>
      <c r="B1927" s="159">
        <v>0</v>
      </c>
      <c r="C1927" s="78" t="s">
        <v>40</v>
      </c>
      <c r="D1927" s="77" t="s">
        <v>42</v>
      </c>
      <c r="E1927" s="77" t="s">
        <v>9647</v>
      </c>
      <c r="F1927" s="77" t="s">
        <v>1645</v>
      </c>
      <c r="G1927" s="77" t="s">
        <v>1646</v>
      </c>
      <c r="H1927" s="77" t="s">
        <v>44</v>
      </c>
      <c r="I1927" s="77" t="s">
        <v>39</v>
      </c>
      <c r="J1927" s="77" t="s">
        <v>19</v>
      </c>
      <c r="K1927" s="78" t="s">
        <v>34</v>
      </c>
      <c r="L1927" s="77" t="s">
        <v>98</v>
      </c>
      <c r="M1927" s="74" t="s">
        <v>12474</v>
      </c>
      <c r="N1927" s="74" t="s">
        <v>13</v>
      </c>
      <c r="O1927" s="159"/>
      <c r="P1927" s="77" t="s">
        <v>9648</v>
      </c>
      <c r="Q1927" s="77" t="s">
        <v>35</v>
      </c>
      <c r="R1927" s="77" t="s">
        <v>9647</v>
      </c>
      <c r="S1927" s="77"/>
      <c r="T1927" s="77" t="s">
        <v>9241</v>
      </c>
      <c r="U1927" s="77" t="s">
        <v>9241</v>
      </c>
      <c r="V1927" s="74" t="s">
        <v>216</v>
      </c>
      <c r="W1927" s="100"/>
      <c r="X1927" s="99"/>
      <c r="Y1927" s="99"/>
      <c r="Z1927" s="100"/>
      <c r="AA1927" s="99"/>
      <c r="AB1927" s="99"/>
      <c r="AC1927" s="100" t="s">
        <v>9647</v>
      </c>
      <c r="AD1927" s="100" t="s">
        <v>9649</v>
      </c>
      <c r="AE1927" s="83"/>
      <c r="AF1927" s="54"/>
      <c r="AG1927" s="78" t="s">
        <v>12307</v>
      </c>
      <c r="AH1927" s="77" t="s">
        <v>20</v>
      </c>
      <c r="AI1927" s="77" t="s">
        <v>21</v>
      </c>
      <c r="AJ1927" s="77" t="s">
        <v>46</v>
      </c>
      <c r="AK1927" s="77" t="s">
        <v>1580</v>
      </c>
      <c r="AL1927" s="77" t="s">
        <v>1581</v>
      </c>
      <c r="AM1927" s="77" t="s">
        <v>25</v>
      </c>
      <c r="AN1927" s="77" t="s">
        <v>49</v>
      </c>
      <c r="AO1927" s="77" t="s">
        <v>1582</v>
      </c>
      <c r="AP1927" s="77" t="s">
        <v>1583</v>
      </c>
      <c r="AQ1927" s="77"/>
      <c r="AR1927" s="79">
        <f>COUNTIF('Jalon + top _horaire passage'!A:A,A1927)+IF(W1927&lt;&gt;"",COUNTIF('Jalon + top _horaire passage'!A:A,W1927),0)+IF(X1927&lt;&gt;"",COUNTIF('Jalon + top _horaire passage'!A:A,X1927),0)+IF(Y1927&lt;&gt;"",COUNTIF('Jalon + top _horaire passage'!A:A,Y1927),0)+IF(AA1927&lt;&gt;"",COUNTIF('Jalon + top _horaire passage'!A:A,AA1927),0)+IF(AB1927&lt;&gt;"",COUNTIF('Jalon + top _horaire passage'!A:A,AB1927),0)+IF(AD1927&lt;&gt;"",COUNTIF('Jalon + top _horaire passage'!A:A,AD1927),0)</f>
        <v>0</v>
      </c>
    </row>
    <row r="1928" spans="1:44" x14ac:dyDescent="0.3">
      <c r="A1928" s="77" t="s">
        <v>9650</v>
      </c>
      <c r="B1928" s="159">
        <v>0</v>
      </c>
      <c r="C1928" s="78" t="s">
        <v>101</v>
      </c>
      <c r="D1928" s="77" t="s">
        <v>42</v>
      </c>
      <c r="E1928" s="77" t="s">
        <v>9650</v>
      </c>
      <c r="F1928" s="77" t="s">
        <v>9651</v>
      </c>
      <c r="G1928" s="77" t="s">
        <v>153</v>
      </c>
      <c r="H1928" s="77" t="s">
        <v>44</v>
      </c>
      <c r="I1928" s="77" t="s">
        <v>39</v>
      </c>
      <c r="J1928" s="77" t="s">
        <v>19</v>
      </c>
      <c r="K1928" s="78" t="s">
        <v>34</v>
      </c>
      <c r="L1928" s="77" t="s">
        <v>98</v>
      </c>
      <c r="M1928" s="74" t="s">
        <v>12473</v>
      </c>
      <c r="N1928" s="74" t="s">
        <v>13</v>
      </c>
      <c r="O1928" s="159"/>
      <c r="P1928" s="77"/>
      <c r="Q1928" s="77" t="s">
        <v>30</v>
      </c>
      <c r="R1928" s="77" t="s">
        <v>9650</v>
      </c>
      <c r="S1928" s="77"/>
      <c r="T1928" s="77"/>
      <c r="U1928" s="77" t="s">
        <v>11796</v>
      </c>
      <c r="V1928" s="74" t="s">
        <v>97</v>
      </c>
      <c r="W1928" s="100"/>
      <c r="X1928" s="99"/>
      <c r="Y1928" s="99"/>
      <c r="Z1928" s="100"/>
      <c r="AA1928" s="99" t="s">
        <v>9652</v>
      </c>
      <c r="AB1928" s="99"/>
      <c r="AC1928" s="100" t="s">
        <v>9653</v>
      </c>
      <c r="AD1928" s="100" t="s">
        <v>9654</v>
      </c>
      <c r="AE1928" s="83"/>
      <c r="AF1928" s="54"/>
      <c r="AG1928" s="78" t="s">
        <v>10997</v>
      </c>
      <c r="AH1928" s="77" t="s">
        <v>20</v>
      </c>
      <c r="AI1928" s="77" t="s">
        <v>102</v>
      </c>
      <c r="AJ1928" s="77" t="s">
        <v>103</v>
      </c>
      <c r="AK1928" s="77" t="s">
        <v>104</v>
      </c>
      <c r="AL1928" s="77" t="s">
        <v>712</v>
      </c>
      <c r="AM1928" s="77"/>
      <c r="AN1928" s="77" t="s">
        <v>106</v>
      </c>
      <c r="AO1928" s="77" t="s">
        <v>107</v>
      </c>
      <c r="AP1928" s="77" t="s">
        <v>108</v>
      </c>
      <c r="AQ1928" s="77"/>
      <c r="AR1928" s="79">
        <f>COUNTIF('Jalon + top _horaire passage'!A:A,A1928)+IF(W1928&lt;&gt;"",COUNTIF('Jalon + top _horaire passage'!A:A,W1928),0)+IF(X1928&lt;&gt;"",COUNTIF('Jalon + top _horaire passage'!A:A,X1928),0)+IF(Y1928&lt;&gt;"",COUNTIF('Jalon + top _horaire passage'!A:A,Y1928),0)+IF(AA1928&lt;&gt;"",COUNTIF('Jalon + top _horaire passage'!A:A,AA1928),0)+IF(AB1928&lt;&gt;"",COUNTIF('Jalon + top _horaire passage'!A:A,AB1928),0)+IF(AD1928&lt;&gt;"",COUNTIF('Jalon + top _horaire passage'!A:A,AD1928),0)</f>
        <v>0</v>
      </c>
    </row>
    <row r="1929" spans="1:44" x14ac:dyDescent="0.3">
      <c r="A1929" s="77" t="s">
        <v>9655</v>
      </c>
      <c r="B1929" s="159">
        <v>0</v>
      </c>
      <c r="C1929" s="78" t="s">
        <v>40</v>
      </c>
      <c r="D1929" s="77" t="s">
        <v>42</v>
      </c>
      <c r="E1929" s="77" t="s">
        <v>9655</v>
      </c>
      <c r="F1929" s="77" t="s">
        <v>2228</v>
      </c>
      <c r="G1929" s="77" t="s">
        <v>639</v>
      </c>
      <c r="H1929" s="77" t="s">
        <v>44</v>
      </c>
      <c r="I1929" s="77" t="s">
        <v>39</v>
      </c>
      <c r="J1929" s="77" t="s">
        <v>19</v>
      </c>
      <c r="K1929" s="78" t="s">
        <v>34</v>
      </c>
      <c r="L1929" s="77" t="s">
        <v>98</v>
      </c>
      <c r="M1929" s="74" t="s">
        <v>12474</v>
      </c>
      <c r="N1929" s="74" t="s">
        <v>13</v>
      </c>
      <c r="O1929" s="159"/>
      <c r="P1929" s="77"/>
      <c r="Q1929" s="77" t="s">
        <v>30</v>
      </c>
      <c r="R1929" s="77" t="s">
        <v>9655</v>
      </c>
      <c r="S1929" s="77"/>
      <c r="T1929" s="77" t="s">
        <v>9241</v>
      </c>
      <c r="U1929" s="77" t="s">
        <v>11071</v>
      </c>
      <c r="V1929" s="74" t="s">
        <v>216</v>
      </c>
      <c r="W1929" s="100"/>
      <c r="X1929" s="99"/>
      <c r="Y1929" s="99"/>
      <c r="Z1929" s="100"/>
      <c r="AA1929" s="99" t="s">
        <v>9656</v>
      </c>
      <c r="AB1929" s="99"/>
      <c r="AC1929" s="100" t="s">
        <v>9657</v>
      </c>
      <c r="AD1929" s="100" t="s">
        <v>9658</v>
      </c>
      <c r="AE1929" s="83"/>
      <c r="AF1929" s="54"/>
      <c r="AG1929" s="78" t="s">
        <v>12307</v>
      </c>
      <c r="AH1929" s="77" t="s">
        <v>20</v>
      </c>
      <c r="AI1929" s="77" t="s">
        <v>21</v>
      </c>
      <c r="AJ1929" s="77" t="s">
        <v>46</v>
      </c>
      <c r="AK1929" s="77" t="s">
        <v>47</v>
      </c>
      <c r="AL1929" s="77" t="s">
        <v>48</v>
      </c>
      <c r="AM1929" s="77" t="s">
        <v>25</v>
      </c>
      <c r="AN1929" s="77" t="s">
        <v>49</v>
      </c>
      <c r="AO1929" s="77" t="s">
        <v>50</v>
      </c>
      <c r="AP1929" s="77" t="s">
        <v>51</v>
      </c>
      <c r="AQ1929" s="77"/>
      <c r="AR1929" s="79">
        <f>COUNTIF('Jalon + top _horaire passage'!A:A,A1929)+IF(W1929&lt;&gt;"",COUNTIF('Jalon + top _horaire passage'!A:A,W1929),0)+IF(X1929&lt;&gt;"",COUNTIF('Jalon + top _horaire passage'!A:A,X1929),0)+IF(Y1929&lt;&gt;"",COUNTIF('Jalon + top _horaire passage'!A:A,Y1929),0)+IF(AA1929&lt;&gt;"",COUNTIF('Jalon + top _horaire passage'!A:A,AA1929),0)+IF(AB1929&lt;&gt;"",COUNTIF('Jalon + top _horaire passage'!A:A,AB1929),0)+IF(AD1929&lt;&gt;"",COUNTIF('Jalon + top _horaire passage'!A:A,AD1929),0)</f>
        <v>0</v>
      </c>
    </row>
    <row r="1930" spans="1:44" x14ac:dyDescent="0.3">
      <c r="A1930" s="77" t="s">
        <v>9659</v>
      </c>
      <c r="B1930" s="159">
        <v>0</v>
      </c>
      <c r="C1930" s="78" t="s">
        <v>384</v>
      </c>
      <c r="D1930" s="77" t="s">
        <v>42</v>
      </c>
      <c r="E1930" s="77" t="s">
        <v>9659</v>
      </c>
      <c r="F1930" s="77"/>
      <c r="G1930" s="77" t="e">
        <v>#N/A</v>
      </c>
      <c r="H1930" s="77" t="s">
        <v>44</v>
      </c>
      <c r="I1930" s="77" t="s">
        <v>17</v>
      </c>
      <c r="J1930" s="77" t="s">
        <v>19</v>
      </c>
      <c r="K1930" s="78" t="s">
        <v>376</v>
      </c>
      <c r="L1930" s="77" t="s">
        <v>15</v>
      </c>
      <c r="M1930" s="74" t="s">
        <v>12474</v>
      </c>
      <c r="N1930" s="74" t="s">
        <v>13</v>
      </c>
      <c r="O1930" s="159"/>
      <c r="P1930" s="77"/>
      <c r="Q1930" s="77" t="s">
        <v>372</v>
      </c>
      <c r="R1930" s="77" t="s">
        <v>9659</v>
      </c>
      <c r="S1930" s="77" t="s">
        <v>384</v>
      </c>
      <c r="T1930" s="77"/>
      <c r="U1930" s="101" t="s">
        <v>11972</v>
      </c>
      <c r="V1930" s="74" t="s">
        <v>231</v>
      </c>
      <c r="W1930" s="100" t="s">
        <v>12232</v>
      </c>
      <c r="X1930" s="99"/>
      <c r="Y1930" s="99" t="s">
        <v>9660</v>
      </c>
      <c r="Z1930" s="100"/>
      <c r="AA1930" s="99"/>
      <c r="AB1930" s="99"/>
      <c r="AC1930" s="100"/>
      <c r="AD1930" s="100" t="s">
        <v>9661</v>
      </c>
      <c r="AE1930" s="83"/>
      <c r="AF1930" s="54"/>
      <c r="AG1930" s="78" t="s">
        <v>12882</v>
      </c>
      <c r="AH1930" s="77" t="s">
        <v>222</v>
      </c>
      <c r="AI1930" s="77" t="s">
        <v>223</v>
      </c>
      <c r="AJ1930" s="77" t="s">
        <v>386</v>
      </c>
      <c r="AK1930" s="77" t="s">
        <v>387</v>
      </c>
      <c r="AL1930" s="77" t="s">
        <v>388</v>
      </c>
      <c r="AM1930" s="77" t="s">
        <v>25</v>
      </c>
      <c r="AN1930" s="77" t="s">
        <v>389</v>
      </c>
      <c r="AO1930" s="77" t="s">
        <v>390</v>
      </c>
      <c r="AP1930" s="77" t="s">
        <v>391</v>
      </c>
      <c r="AQ1930" s="77"/>
      <c r="AR1930" s="79">
        <f>COUNTIF('Jalon + top _horaire passage'!A:A,A1930)+IF(W1930&lt;&gt;"",COUNTIF('Jalon + top _horaire passage'!A:A,W1930),0)+IF(X1930&lt;&gt;"",COUNTIF('Jalon + top _horaire passage'!A:A,X1930),0)+IF(Y1930&lt;&gt;"",COUNTIF('Jalon + top _horaire passage'!A:A,Y1930),0)+IF(AA1930&lt;&gt;"",COUNTIF('Jalon + top _horaire passage'!A:A,AA1930),0)+IF(AB1930&lt;&gt;"",COUNTIF('Jalon + top _horaire passage'!A:A,AB1930),0)+IF(AD1930&lt;&gt;"",COUNTIF('Jalon + top _horaire passage'!A:A,AD1930),0)</f>
        <v>0</v>
      </c>
    </row>
    <row r="1931" spans="1:44" x14ac:dyDescent="0.3">
      <c r="A1931" s="77" t="s">
        <v>9662</v>
      </c>
      <c r="B1931" s="159">
        <v>0</v>
      </c>
      <c r="C1931" s="78" t="s">
        <v>384</v>
      </c>
      <c r="D1931" s="77" t="s">
        <v>42</v>
      </c>
      <c r="E1931" s="77" t="s">
        <v>9662</v>
      </c>
      <c r="F1931" s="77"/>
      <c r="G1931" s="77" t="e">
        <v>#N/A</v>
      </c>
      <c r="H1931" s="77" t="s">
        <v>44</v>
      </c>
      <c r="I1931" s="77" t="s">
        <v>17</v>
      </c>
      <c r="J1931" s="77" t="s">
        <v>19</v>
      </c>
      <c r="K1931" s="78" t="s">
        <v>376</v>
      </c>
      <c r="L1931" s="77" t="s">
        <v>15</v>
      </c>
      <c r="M1931" s="74" t="s">
        <v>12474</v>
      </c>
      <c r="N1931" s="74" t="s">
        <v>13</v>
      </c>
      <c r="O1931" s="159"/>
      <c r="P1931" s="77"/>
      <c r="Q1931" s="77" t="s">
        <v>372</v>
      </c>
      <c r="R1931" s="77" t="s">
        <v>9662</v>
      </c>
      <c r="S1931" s="77" t="s">
        <v>384</v>
      </c>
      <c r="T1931" s="77"/>
      <c r="U1931" s="101" t="s">
        <v>11973</v>
      </c>
      <c r="V1931" s="74" t="s">
        <v>231</v>
      </c>
      <c r="W1931" s="100" t="s">
        <v>12232</v>
      </c>
      <c r="X1931" s="99"/>
      <c r="Y1931" s="99" t="s">
        <v>9660</v>
      </c>
      <c r="Z1931" s="100"/>
      <c r="AA1931" s="99"/>
      <c r="AB1931" s="99"/>
      <c r="AC1931" s="100"/>
      <c r="AD1931" s="100" t="s">
        <v>9663</v>
      </c>
      <c r="AE1931" s="83"/>
      <c r="AF1931" s="54"/>
      <c r="AG1931" s="78" t="s">
        <v>12882</v>
      </c>
      <c r="AH1931" s="77" t="s">
        <v>222</v>
      </c>
      <c r="AI1931" s="77" t="s">
        <v>223</v>
      </c>
      <c r="AJ1931" s="77" t="s">
        <v>386</v>
      </c>
      <c r="AK1931" s="77" t="s">
        <v>387</v>
      </c>
      <c r="AL1931" s="77" t="s">
        <v>388</v>
      </c>
      <c r="AM1931" s="77" t="s">
        <v>25</v>
      </c>
      <c r="AN1931" s="77" t="s">
        <v>389</v>
      </c>
      <c r="AO1931" s="77" t="s">
        <v>390</v>
      </c>
      <c r="AP1931" s="77" t="s">
        <v>391</v>
      </c>
      <c r="AQ1931" s="77"/>
      <c r="AR1931" s="79">
        <f>COUNTIF('Jalon + top _horaire passage'!A:A,A1931)+IF(W1931&lt;&gt;"",COUNTIF('Jalon + top _horaire passage'!A:A,W1931),0)+IF(X1931&lt;&gt;"",COUNTIF('Jalon + top _horaire passage'!A:A,X1931),0)+IF(Y1931&lt;&gt;"",COUNTIF('Jalon + top _horaire passage'!A:A,Y1931),0)+IF(AA1931&lt;&gt;"",COUNTIF('Jalon + top _horaire passage'!A:A,AA1931),0)+IF(AB1931&lt;&gt;"",COUNTIF('Jalon + top _horaire passage'!A:A,AB1931),0)+IF(AD1931&lt;&gt;"",COUNTIF('Jalon + top _horaire passage'!A:A,AD1931),0)</f>
        <v>0</v>
      </c>
    </row>
    <row r="1932" spans="1:44" x14ac:dyDescent="0.3">
      <c r="A1932" s="77" t="s">
        <v>61</v>
      </c>
      <c r="B1932" s="159">
        <v>0</v>
      </c>
      <c r="C1932" s="78" t="s">
        <v>59</v>
      </c>
      <c r="D1932" s="77" t="s">
        <v>42</v>
      </c>
      <c r="E1932" s="77" t="s">
        <v>57</v>
      </c>
      <c r="F1932" s="77" t="s">
        <v>56</v>
      </c>
      <c r="G1932" s="77" t="s">
        <v>58</v>
      </c>
      <c r="H1932" s="77" t="s">
        <v>44</v>
      </c>
      <c r="I1932" s="77" t="s">
        <v>17</v>
      </c>
      <c r="J1932" s="77" t="s">
        <v>19</v>
      </c>
      <c r="K1932" s="78" t="s">
        <v>34</v>
      </c>
      <c r="L1932" s="77" t="s">
        <v>15</v>
      </c>
      <c r="M1932" s="74" t="s">
        <v>12473</v>
      </c>
      <c r="N1932" s="74" t="s">
        <v>13</v>
      </c>
      <c r="O1932" s="159"/>
      <c r="P1932" s="77"/>
      <c r="Q1932" s="77" t="s">
        <v>35</v>
      </c>
      <c r="R1932" s="77" t="s">
        <v>61</v>
      </c>
      <c r="S1932" s="77"/>
      <c r="T1932" s="77"/>
      <c r="U1932" s="77" t="s">
        <v>66</v>
      </c>
      <c r="V1932" s="74" t="s">
        <v>97</v>
      </c>
      <c r="W1932" s="100"/>
      <c r="X1932" s="99"/>
      <c r="Y1932" s="99" t="s">
        <v>54</v>
      </c>
      <c r="Z1932" s="100" t="s">
        <v>12192</v>
      </c>
      <c r="AA1932" s="99" t="s">
        <v>12175</v>
      </c>
      <c r="AB1932" s="99" t="s">
        <v>53</v>
      </c>
      <c r="AC1932" s="100" t="s">
        <v>9664</v>
      </c>
      <c r="AD1932" s="100" t="s">
        <v>9665</v>
      </c>
      <c r="AE1932" s="83"/>
      <c r="AF1932" s="54" t="s">
        <v>12029</v>
      </c>
      <c r="AG1932" s="78" t="str">
        <f>CONCATENATE("NEXE ",AD1932," et ",AA1932, " ", AB1932)</f>
        <v>NEXE ZH2UJE et ZH2CJ6 ZH2CJ4</v>
      </c>
      <c r="AH1932" s="77" t="s">
        <v>20</v>
      </c>
      <c r="AI1932" s="77" t="s">
        <v>305</v>
      </c>
      <c r="AJ1932" s="77" t="s">
        <v>920</v>
      </c>
      <c r="AK1932" s="77" t="s">
        <v>921</v>
      </c>
      <c r="AL1932" s="77" t="s">
        <v>922</v>
      </c>
      <c r="AM1932" s="77" t="s">
        <v>25</v>
      </c>
      <c r="AN1932" s="77" t="s">
        <v>309</v>
      </c>
      <c r="AO1932" s="77" t="s">
        <v>923</v>
      </c>
      <c r="AP1932" s="77" t="s">
        <v>924</v>
      </c>
      <c r="AQ1932" s="77" t="s">
        <v>12144</v>
      </c>
      <c r="AR1932" s="79">
        <f>COUNTIF('Jalon + top _horaire passage'!A:A,A1932)+IF(W1932&lt;&gt;"",COUNTIF('Jalon + top _horaire passage'!A:A,W1932),0)+IF(X1932&lt;&gt;"",COUNTIF('Jalon + top _horaire passage'!A:A,X1932),0)+IF(Y1932&lt;&gt;"",COUNTIF('Jalon + top _horaire passage'!A:A,Y1932),0)+IF(AA1932&lt;&gt;"",COUNTIF('Jalon + top _horaire passage'!A:A,AA1932),0)+IF(AB1932&lt;&gt;"",COUNTIF('Jalon + top _horaire passage'!A:A,AB1932),0)+IF(AD1932&lt;&gt;"",COUNTIF('Jalon + top _horaire passage'!A:A,AD1932),0)</f>
        <v>0</v>
      </c>
    </row>
    <row r="1933" spans="1:44" x14ac:dyDescent="0.3">
      <c r="A1933" s="77" t="s">
        <v>9666</v>
      </c>
      <c r="B1933" s="159">
        <v>0</v>
      </c>
      <c r="C1933" s="78" t="s">
        <v>16</v>
      </c>
      <c r="D1933" s="77" t="s">
        <v>42</v>
      </c>
      <c r="E1933" s="77" t="s">
        <v>9666</v>
      </c>
      <c r="F1933" s="77" t="s">
        <v>9550</v>
      </c>
      <c r="G1933" s="77" t="s">
        <v>12409</v>
      </c>
      <c r="H1933" s="77" t="s">
        <v>44</v>
      </c>
      <c r="I1933" s="77" t="s">
        <v>17</v>
      </c>
      <c r="J1933" s="77" t="s">
        <v>19</v>
      </c>
      <c r="K1933" s="78" t="s">
        <v>2623</v>
      </c>
      <c r="L1933" s="77" t="s">
        <v>98</v>
      </c>
      <c r="M1933" s="74" t="s">
        <v>12473</v>
      </c>
      <c r="N1933" s="74" t="s">
        <v>13</v>
      </c>
      <c r="O1933" s="159" t="s">
        <v>12470</v>
      </c>
      <c r="P1933" s="77"/>
      <c r="Q1933" s="77" t="s">
        <v>35</v>
      </c>
      <c r="R1933" s="77" t="s">
        <v>9666</v>
      </c>
      <c r="S1933" s="77"/>
      <c r="T1933" s="77"/>
      <c r="U1933" s="77" t="s">
        <v>11790</v>
      </c>
      <c r="V1933" s="74" t="s">
        <v>97</v>
      </c>
      <c r="W1933" s="100"/>
      <c r="X1933" s="99"/>
      <c r="Y1933" s="99"/>
      <c r="Z1933" s="100"/>
      <c r="AA1933" s="99" t="s">
        <v>9667</v>
      </c>
      <c r="AB1933" s="99"/>
      <c r="AC1933" s="100" t="s">
        <v>9668</v>
      </c>
      <c r="AD1933" s="100" t="s">
        <v>9669</v>
      </c>
      <c r="AE1933" s="83"/>
      <c r="AF1933" s="54"/>
      <c r="AG1933" s="78" t="s">
        <v>11791</v>
      </c>
      <c r="AH1933" s="77" t="s">
        <v>20</v>
      </c>
      <c r="AI1933" s="77" t="s">
        <v>21</v>
      </c>
      <c r="AJ1933" s="77" t="s">
        <v>22</v>
      </c>
      <c r="AK1933" s="77" t="s">
        <v>23</v>
      </c>
      <c r="AL1933" s="77" t="s">
        <v>24</v>
      </c>
      <c r="AM1933" s="77" t="s">
        <v>25</v>
      </c>
      <c r="AN1933" s="77" t="s">
        <v>26</v>
      </c>
      <c r="AO1933" s="77" t="s">
        <v>5201</v>
      </c>
      <c r="AP1933" s="77" t="s">
        <v>5202</v>
      </c>
      <c r="AQ1933" s="77"/>
      <c r="AR1933" s="79">
        <f>COUNTIF('Jalon + top _horaire passage'!A:A,A1933)+IF(W1933&lt;&gt;"",COUNTIF('Jalon + top _horaire passage'!A:A,W1933),0)+IF(X1933&lt;&gt;"",COUNTIF('Jalon + top _horaire passage'!A:A,X1933),0)+IF(Y1933&lt;&gt;"",COUNTIF('Jalon + top _horaire passage'!A:A,Y1933),0)+IF(AA1933&lt;&gt;"",COUNTIF('Jalon + top _horaire passage'!A:A,AA1933),0)+IF(AB1933&lt;&gt;"",COUNTIF('Jalon + top _horaire passage'!A:A,AB1933),0)+IF(AD1933&lt;&gt;"",COUNTIF('Jalon + top _horaire passage'!A:A,AD1933),0)</f>
        <v>0</v>
      </c>
    </row>
    <row r="1934" spans="1:44" x14ac:dyDescent="0.3">
      <c r="A1934" s="77" t="s">
        <v>9670</v>
      </c>
      <c r="B1934" s="159">
        <v>0</v>
      </c>
      <c r="C1934" s="78" t="s">
        <v>16</v>
      </c>
      <c r="D1934" s="77" t="s">
        <v>42</v>
      </c>
      <c r="E1934" s="77" t="s">
        <v>9670</v>
      </c>
      <c r="F1934" s="77" t="s">
        <v>9550</v>
      </c>
      <c r="G1934" s="77" t="s">
        <v>12409</v>
      </c>
      <c r="H1934" s="77" t="s">
        <v>44</v>
      </c>
      <c r="I1934" s="77" t="s">
        <v>17</v>
      </c>
      <c r="J1934" s="77" t="s">
        <v>19</v>
      </c>
      <c r="K1934" s="78" t="s">
        <v>2623</v>
      </c>
      <c r="L1934" s="77" t="s">
        <v>98</v>
      </c>
      <c r="M1934" s="74" t="s">
        <v>12473</v>
      </c>
      <c r="N1934" s="74" t="s">
        <v>13</v>
      </c>
      <c r="O1934" s="159" t="s">
        <v>12470</v>
      </c>
      <c r="P1934" s="77"/>
      <c r="Q1934" s="77" t="s">
        <v>35</v>
      </c>
      <c r="R1934" s="77" t="s">
        <v>9670</v>
      </c>
      <c r="S1934" s="77"/>
      <c r="T1934" s="77"/>
      <c r="U1934" s="77" t="s">
        <v>11790</v>
      </c>
      <c r="V1934" s="74" t="s">
        <v>97</v>
      </c>
      <c r="W1934" s="100"/>
      <c r="X1934" s="99"/>
      <c r="Y1934" s="99"/>
      <c r="Z1934" s="100"/>
      <c r="AA1934" s="99" t="s">
        <v>9667</v>
      </c>
      <c r="AB1934" s="99"/>
      <c r="AC1934" s="100" t="s">
        <v>9671</v>
      </c>
      <c r="AD1934" s="100" t="s">
        <v>9672</v>
      </c>
      <c r="AE1934" s="83"/>
      <c r="AF1934" s="54"/>
      <c r="AG1934" s="78" t="s">
        <v>11791</v>
      </c>
      <c r="AH1934" s="77" t="s">
        <v>20</v>
      </c>
      <c r="AI1934" s="77" t="s">
        <v>21</v>
      </c>
      <c r="AJ1934" s="77" t="s">
        <v>22</v>
      </c>
      <c r="AK1934" s="77" t="s">
        <v>23</v>
      </c>
      <c r="AL1934" s="77" t="s">
        <v>24</v>
      </c>
      <c r="AM1934" s="77" t="s">
        <v>25</v>
      </c>
      <c r="AN1934" s="77" t="s">
        <v>26</v>
      </c>
      <c r="AO1934" s="77" t="s">
        <v>5201</v>
      </c>
      <c r="AP1934" s="77" t="s">
        <v>5202</v>
      </c>
      <c r="AQ1934" s="77"/>
      <c r="AR1934" s="79">
        <f>COUNTIF('Jalon + top _horaire passage'!A:A,A1934)+IF(W1934&lt;&gt;"",COUNTIF('Jalon + top _horaire passage'!A:A,W1934),0)+IF(X1934&lt;&gt;"",COUNTIF('Jalon + top _horaire passage'!A:A,X1934),0)+IF(Y1934&lt;&gt;"",COUNTIF('Jalon + top _horaire passage'!A:A,Y1934),0)+IF(AA1934&lt;&gt;"",COUNTIF('Jalon + top _horaire passage'!A:A,AA1934),0)+IF(AB1934&lt;&gt;"",COUNTIF('Jalon + top _horaire passage'!A:A,AB1934),0)+IF(AD1934&lt;&gt;"",COUNTIF('Jalon + top _horaire passage'!A:A,AD1934),0)</f>
        <v>0</v>
      </c>
    </row>
    <row r="1935" spans="1:44" x14ac:dyDescent="0.3">
      <c r="A1935" s="77" t="s">
        <v>9673</v>
      </c>
      <c r="B1935" s="159">
        <v>0</v>
      </c>
      <c r="C1935" s="78" t="s">
        <v>16</v>
      </c>
      <c r="D1935" s="77" t="s">
        <v>42</v>
      </c>
      <c r="E1935" s="77" t="s">
        <v>9673</v>
      </c>
      <c r="F1935" s="77" t="s">
        <v>9550</v>
      </c>
      <c r="G1935" s="77" t="s">
        <v>12409</v>
      </c>
      <c r="H1935" s="77" t="s">
        <v>44</v>
      </c>
      <c r="I1935" s="77" t="s">
        <v>17</v>
      </c>
      <c r="J1935" s="77" t="s">
        <v>19</v>
      </c>
      <c r="K1935" s="78" t="s">
        <v>2623</v>
      </c>
      <c r="L1935" s="77" t="s">
        <v>98</v>
      </c>
      <c r="M1935" s="74" t="s">
        <v>12473</v>
      </c>
      <c r="N1935" s="74" t="s">
        <v>13</v>
      </c>
      <c r="O1935" s="159" t="s">
        <v>12470</v>
      </c>
      <c r="P1935" s="77"/>
      <c r="Q1935" s="77" t="s">
        <v>35</v>
      </c>
      <c r="R1935" s="77" t="s">
        <v>9673</v>
      </c>
      <c r="S1935" s="77"/>
      <c r="T1935" s="77"/>
      <c r="U1935" s="77" t="s">
        <v>11790</v>
      </c>
      <c r="V1935" s="74" t="s">
        <v>97</v>
      </c>
      <c r="W1935" s="100"/>
      <c r="X1935" s="99"/>
      <c r="Y1935" s="99"/>
      <c r="Z1935" s="100"/>
      <c r="AA1935" s="99" t="s">
        <v>9667</v>
      </c>
      <c r="AB1935" s="99"/>
      <c r="AC1935" s="100" t="s">
        <v>9674</v>
      </c>
      <c r="AD1935" s="100" t="s">
        <v>9675</v>
      </c>
      <c r="AE1935" s="83"/>
      <c r="AF1935" s="54"/>
      <c r="AG1935" s="78" t="s">
        <v>11791</v>
      </c>
      <c r="AH1935" s="77" t="s">
        <v>20</v>
      </c>
      <c r="AI1935" s="77" t="s">
        <v>21</v>
      </c>
      <c r="AJ1935" s="77" t="s">
        <v>22</v>
      </c>
      <c r="AK1935" s="77" t="s">
        <v>23</v>
      </c>
      <c r="AL1935" s="77" t="s">
        <v>24</v>
      </c>
      <c r="AM1935" s="77" t="s">
        <v>25</v>
      </c>
      <c r="AN1935" s="77" t="s">
        <v>26</v>
      </c>
      <c r="AO1935" s="77" t="s">
        <v>5201</v>
      </c>
      <c r="AP1935" s="77" t="s">
        <v>5202</v>
      </c>
      <c r="AQ1935" s="77"/>
      <c r="AR1935" s="79">
        <f>COUNTIF('Jalon + top _horaire passage'!A:A,A1935)+IF(W1935&lt;&gt;"",COUNTIF('Jalon + top _horaire passage'!A:A,W1935),0)+IF(X1935&lt;&gt;"",COUNTIF('Jalon + top _horaire passage'!A:A,X1935),0)+IF(Y1935&lt;&gt;"",COUNTIF('Jalon + top _horaire passage'!A:A,Y1935),0)+IF(AA1935&lt;&gt;"",COUNTIF('Jalon + top _horaire passage'!A:A,AA1935),0)+IF(AB1935&lt;&gt;"",COUNTIF('Jalon + top _horaire passage'!A:A,AB1935),0)+IF(AD1935&lt;&gt;"",COUNTIF('Jalon + top _horaire passage'!A:A,AD1935),0)</f>
        <v>0</v>
      </c>
    </row>
    <row r="1936" spans="1:44" x14ac:dyDescent="0.3">
      <c r="A1936" s="77" t="s">
        <v>9676</v>
      </c>
      <c r="B1936" s="159">
        <v>0</v>
      </c>
      <c r="C1936" s="78" t="s">
        <v>16</v>
      </c>
      <c r="D1936" s="77" t="s">
        <v>42</v>
      </c>
      <c r="E1936" s="77" t="s">
        <v>9676</v>
      </c>
      <c r="F1936" s="77" t="s">
        <v>9550</v>
      </c>
      <c r="G1936" s="77" t="s">
        <v>12409</v>
      </c>
      <c r="H1936" s="77" t="s">
        <v>44</v>
      </c>
      <c r="I1936" s="77" t="s">
        <v>17</v>
      </c>
      <c r="J1936" s="77" t="s">
        <v>19</v>
      </c>
      <c r="K1936" s="78" t="s">
        <v>2623</v>
      </c>
      <c r="L1936" s="77" t="s">
        <v>98</v>
      </c>
      <c r="M1936" s="74" t="s">
        <v>12473</v>
      </c>
      <c r="N1936" s="74" t="s">
        <v>13</v>
      </c>
      <c r="O1936" s="159" t="s">
        <v>12470</v>
      </c>
      <c r="P1936" s="77"/>
      <c r="Q1936" s="77" t="s">
        <v>35</v>
      </c>
      <c r="R1936" s="77" t="s">
        <v>9676</v>
      </c>
      <c r="S1936" s="77"/>
      <c r="T1936" s="77"/>
      <c r="U1936" s="77" t="s">
        <v>11790</v>
      </c>
      <c r="V1936" s="74" t="s">
        <v>97</v>
      </c>
      <c r="W1936" s="100"/>
      <c r="X1936" s="99"/>
      <c r="Y1936" s="99"/>
      <c r="Z1936" s="100"/>
      <c r="AA1936" s="99" t="s">
        <v>9667</v>
      </c>
      <c r="AB1936" s="99"/>
      <c r="AC1936" s="100" t="s">
        <v>9677</v>
      </c>
      <c r="AD1936" s="100" t="s">
        <v>9678</v>
      </c>
      <c r="AE1936" s="83"/>
      <c r="AF1936" s="54"/>
      <c r="AG1936" s="78" t="s">
        <v>11791</v>
      </c>
      <c r="AH1936" s="77" t="s">
        <v>20</v>
      </c>
      <c r="AI1936" s="77" t="s">
        <v>21</v>
      </c>
      <c r="AJ1936" s="77" t="s">
        <v>22</v>
      </c>
      <c r="AK1936" s="77" t="s">
        <v>23</v>
      </c>
      <c r="AL1936" s="77" t="s">
        <v>24</v>
      </c>
      <c r="AM1936" s="77" t="s">
        <v>25</v>
      </c>
      <c r="AN1936" s="77" t="s">
        <v>26</v>
      </c>
      <c r="AO1936" s="77" t="s">
        <v>5201</v>
      </c>
      <c r="AP1936" s="77" t="s">
        <v>5202</v>
      </c>
      <c r="AQ1936" s="77"/>
      <c r="AR1936" s="79">
        <f>COUNTIF('Jalon + top _horaire passage'!A:A,A1936)+IF(W1936&lt;&gt;"",COUNTIF('Jalon + top _horaire passage'!A:A,W1936),0)+IF(X1936&lt;&gt;"",COUNTIF('Jalon + top _horaire passage'!A:A,X1936),0)+IF(Y1936&lt;&gt;"",COUNTIF('Jalon + top _horaire passage'!A:A,Y1936),0)+IF(AA1936&lt;&gt;"",COUNTIF('Jalon + top _horaire passage'!A:A,AA1936),0)+IF(AB1936&lt;&gt;"",COUNTIF('Jalon + top _horaire passage'!A:A,AB1936),0)+IF(AD1936&lt;&gt;"",COUNTIF('Jalon + top _horaire passage'!A:A,AD1936),0)</f>
        <v>0</v>
      </c>
    </row>
    <row r="1937" spans="1:44" x14ac:dyDescent="0.3">
      <c r="A1937" s="77" t="s">
        <v>9679</v>
      </c>
      <c r="B1937" s="159">
        <v>0</v>
      </c>
      <c r="C1937" s="78" t="s">
        <v>16</v>
      </c>
      <c r="D1937" s="77" t="s">
        <v>42</v>
      </c>
      <c r="E1937" s="77" t="s">
        <v>9679</v>
      </c>
      <c r="F1937" s="77" t="s">
        <v>9550</v>
      </c>
      <c r="G1937" s="77" t="s">
        <v>12409</v>
      </c>
      <c r="H1937" s="77" t="s">
        <v>44</v>
      </c>
      <c r="I1937" s="77" t="s">
        <v>17</v>
      </c>
      <c r="J1937" s="77" t="s">
        <v>19</v>
      </c>
      <c r="K1937" s="78" t="s">
        <v>2623</v>
      </c>
      <c r="L1937" s="77" t="s">
        <v>98</v>
      </c>
      <c r="M1937" s="74" t="s">
        <v>12473</v>
      </c>
      <c r="N1937" s="74" t="s">
        <v>13</v>
      </c>
      <c r="O1937" s="159" t="s">
        <v>12470</v>
      </c>
      <c r="P1937" s="77"/>
      <c r="Q1937" s="77" t="s">
        <v>35</v>
      </c>
      <c r="R1937" s="77" t="s">
        <v>9679</v>
      </c>
      <c r="S1937" s="77"/>
      <c r="T1937" s="77"/>
      <c r="U1937" s="77" t="s">
        <v>11790</v>
      </c>
      <c r="V1937" s="74" t="s">
        <v>97</v>
      </c>
      <c r="W1937" s="100"/>
      <c r="X1937" s="99"/>
      <c r="Y1937" s="99"/>
      <c r="Z1937" s="100"/>
      <c r="AA1937" s="99" t="s">
        <v>9667</v>
      </c>
      <c r="AB1937" s="99"/>
      <c r="AC1937" s="100" t="s">
        <v>9680</v>
      </c>
      <c r="AD1937" s="100" t="s">
        <v>9681</v>
      </c>
      <c r="AE1937" s="83"/>
      <c r="AF1937" s="54"/>
      <c r="AG1937" s="78" t="s">
        <v>11791</v>
      </c>
      <c r="AH1937" s="77" t="s">
        <v>20</v>
      </c>
      <c r="AI1937" s="77" t="s">
        <v>21</v>
      </c>
      <c r="AJ1937" s="77" t="s">
        <v>22</v>
      </c>
      <c r="AK1937" s="77" t="s">
        <v>23</v>
      </c>
      <c r="AL1937" s="77" t="s">
        <v>24</v>
      </c>
      <c r="AM1937" s="77" t="s">
        <v>25</v>
      </c>
      <c r="AN1937" s="77" t="s">
        <v>26</v>
      </c>
      <c r="AO1937" s="77" t="s">
        <v>5201</v>
      </c>
      <c r="AP1937" s="77" t="s">
        <v>5202</v>
      </c>
      <c r="AQ1937" s="77"/>
      <c r="AR1937" s="79">
        <f>COUNTIF('Jalon + top _horaire passage'!A:A,A1937)+IF(W1937&lt;&gt;"",COUNTIF('Jalon + top _horaire passage'!A:A,W1937),0)+IF(X1937&lt;&gt;"",COUNTIF('Jalon + top _horaire passage'!A:A,X1937),0)+IF(Y1937&lt;&gt;"",COUNTIF('Jalon + top _horaire passage'!A:A,Y1937),0)+IF(AA1937&lt;&gt;"",COUNTIF('Jalon + top _horaire passage'!A:A,AA1937),0)+IF(AB1937&lt;&gt;"",COUNTIF('Jalon + top _horaire passage'!A:A,AB1937),0)+IF(AD1937&lt;&gt;"",COUNTIF('Jalon + top _horaire passage'!A:A,AD1937),0)</f>
        <v>0</v>
      </c>
    </row>
    <row r="1938" spans="1:44" x14ac:dyDescent="0.3">
      <c r="A1938" s="77" t="s">
        <v>9682</v>
      </c>
      <c r="B1938" s="159">
        <v>0</v>
      </c>
      <c r="C1938" s="78" t="s">
        <v>16</v>
      </c>
      <c r="D1938" s="77" t="s">
        <v>42</v>
      </c>
      <c r="E1938" s="77" t="s">
        <v>9682</v>
      </c>
      <c r="F1938" s="77" t="s">
        <v>9550</v>
      </c>
      <c r="G1938" s="77" t="s">
        <v>12409</v>
      </c>
      <c r="H1938" s="77" t="s">
        <v>44</v>
      </c>
      <c r="I1938" s="77" t="s">
        <v>17</v>
      </c>
      <c r="J1938" s="77" t="s">
        <v>19</v>
      </c>
      <c r="K1938" s="78" t="s">
        <v>2623</v>
      </c>
      <c r="L1938" s="77" t="s">
        <v>98</v>
      </c>
      <c r="M1938" s="74" t="s">
        <v>12473</v>
      </c>
      <c r="N1938" s="74" t="s">
        <v>13</v>
      </c>
      <c r="O1938" s="159" t="s">
        <v>12470</v>
      </c>
      <c r="P1938" s="77"/>
      <c r="Q1938" s="77" t="s">
        <v>35</v>
      </c>
      <c r="R1938" s="77" t="s">
        <v>9682</v>
      </c>
      <c r="S1938" s="77"/>
      <c r="T1938" s="77"/>
      <c r="U1938" s="77" t="s">
        <v>11790</v>
      </c>
      <c r="V1938" s="74" t="s">
        <v>97</v>
      </c>
      <c r="W1938" s="100"/>
      <c r="X1938" s="99"/>
      <c r="Y1938" s="99"/>
      <c r="Z1938" s="100"/>
      <c r="AA1938" s="99" t="s">
        <v>9667</v>
      </c>
      <c r="AB1938" s="99"/>
      <c r="AC1938" s="100" t="s">
        <v>9683</v>
      </c>
      <c r="AD1938" s="100" t="s">
        <v>9684</v>
      </c>
      <c r="AE1938" s="83"/>
      <c r="AF1938" s="54"/>
      <c r="AG1938" s="78" t="s">
        <v>11791</v>
      </c>
      <c r="AH1938" s="77" t="s">
        <v>20</v>
      </c>
      <c r="AI1938" s="77" t="s">
        <v>21</v>
      </c>
      <c r="AJ1938" s="77" t="s">
        <v>22</v>
      </c>
      <c r="AK1938" s="77" t="s">
        <v>23</v>
      </c>
      <c r="AL1938" s="77" t="s">
        <v>24</v>
      </c>
      <c r="AM1938" s="77" t="s">
        <v>25</v>
      </c>
      <c r="AN1938" s="77" t="s">
        <v>26</v>
      </c>
      <c r="AO1938" s="77" t="s">
        <v>5201</v>
      </c>
      <c r="AP1938" s="77" t="s">
        <v>5202</v>
      </c>
      <c r="AQ1938" s="77"/>
      <c r="AR1938" s="79">
        <f>COUNTIF('Jalon + top _horaire passage'!A:A,A1938)+IF(W1938&lt;&gt;"",COUNTIF('Jalon + top _horaire passage'!A:A,W1938),0)+IF(X1938&lt;&gt;"",COUNTIF('Jalon + top _horaire passage'!A:A,X1938),0)+IF(Y1938&lt;&gt;"",COUNTIF('Jalon + top _horaire passage'!A:A,Y1938),0)+IF(AA1938&lt;&gt;"",COUNTIF('Jalon + top _horaire passage'!A:A,AA1938),0)+IF(AB1938&lt;&gt;"",COUNTIF('Jalon + top _horaire passage'!A:A,AB1938),0)+IF(AD1938&lt;&gt;"",COUNTIF('Jalon + top _horaire passage'!A:A,AD1938),0)</f>
        <v>0</v>
      </c>
    </row>
    <row r="1939" spans="1:44" x14ac:dyDescent="0.3">
      <c r="A1939" s="77" t="s">
        <v>9685</v>
      </c>
      <c r="B1939" s="159">
        <v>0</v>
      </c>
      <c r="C1939" s="78" t="s">
        <v>16</v>
      </c>
      <c r="D1939" s="77" t="s">
        <v>42</v>
      </c>
      <c r="E1939" s="77" t="s">
        <v>9685</v>
      </c>
      <c r="F1939" s="77" t="s">
        <v>9550</v>
      </c>
      <c r="G1939" s="77" t="s">
        <v>12409</v>
      </c>
      <c r="H1939" s="77" t="s">
        <v>44</v>
      </c>
      <c r="I1939" s="77" t="s">
        <v>17</v>
      </c>
      <c r="J1939" s="77" t="s">
        <v>19</v>
      </c>
      <c r="K1939" s="78" t="s">
        <v>2623</v>
      </c>
      <c r="L1939" s="77" t="s">
        <v>98</v>
      </c>
      <c r="M1939" s="74" t="s">
        <v>12473</v>
      </c>
      <c r="N1939" s="74" t="s">
        <v>13</v>
      </c>
      <c r="O1939" s="159" t="s">
        <v>12470</v>
      </c>
      <c r="P1939" s="77"/>
      <c r="Q1939" s="77" t="s">
        <v>35</v>
      </c>
      <c r="R1939" s="77" t="s">
        <v>9685</v>
      </c>
      <c r="S1939" s="77"/>
      <c r="T1939" s="77"/>
      <c r="U1939" s="77" t="s">
        <v>11790</v>
      </c>
      <c r="V1939" s="74" t="s">
        <v>97</v>
      </c>
      <c r="W1939" s="100"/>
      <c r="X1939" s="99"/>
      <c r="Y1939" s="99"/>
      <c r="Z1939" s="100"/>
      <c r="AA1939" s="99" t="s">
        <v>9667</v>
      </c>
      <c r="AB1939" s="99"/>
      <c r="AC1939" s="100" t="s">
        <v>9686</v>
      </c>
      <c r="AD1939" s="100" t="s">
        <v>9687</v>
      </c>
      <c r="AE1939" s="83"/>
      <c r="AF1939" s="54"/>
      <c r="AG1939" s="78" t="s">
        <v>11791</v>
      </c>
      <c r="AH1939" s="77" t="s">
        <v>20</v>
      </c>
      <c r="AI1939" s="77" t="s">
        <v>21</v>
      </c>
      <c r="AJ1939" s="77" t="s">
        <v>22</v>
      </c>
      <c r="AK1939" s="77" t="s">
        <v>23</v>
      </c>
      <c r="AL1939" s="77" t="s">
        <v>24</v>
      </c>
      <c r="AM1939" s="77" t="s">
        <v>25</v>
      </c>
      <c r="AN1939" s="77" t="s">
        <v>26</v>
      </c>
      <c r="AO1939" s="77" t="s">
        <v>5201</v>
      </c>
      <c r="AP1939" s="77" t="s">
        <v>5202</v>
      </c>
      <c r="AQ1939" s="77"/>
      <c r="AR1939" s="79">
        <f>COUNTIF('Jalon + top _horaire passage'!A:A,A1939)+IF(W1939&lt;&gt;"",COUNTIF('Jalon + top _horaire passage'!A:A,W1939),0)+IF(X1939&lt;&gt;"",COUNTIF('Jalon + top _horaire passage'!A:A,X1939),0)+IF(Y1939&lt;&gt;"",COUNTIF('Jalon + top _horaire passage'!A:A,Y1939),0)+IF(AA1939&lt;&gt;"",COUNTIF('Jalon + top _horaire passage'!A:A,AA1939),0)+IF(AB1939&lt;&gt;"",COUNTIF('Jalon + top _horaire passage'!A:A,AB1939),0)+IF(AD1939&lt;&gt;"",COUNTIF('Jalon + top _horaire passage'!A:A,AD1939),0)</f>
        <v>0</v>
      </c>
    </row>
    <row r="1940" spans="1:44" x14ac:dyDescent="0.3">
      <c r="A1940" s="77" t="s">
        <v>9688</v>
      </c>
      <c r="B1940" s="159">
        <v>0</v>
      </c>
      <c r="C1940" s="78" t="s">
        <v>16</v>
      </c>
      <c r="D1940" s="77" t="s">
        <v>42</v>
      </c>
      <c r="E1940" s="77" t="s">
        <v>9688</v>
      </c>
      <c r="F1940" s="77" t="s">
        <v>9550</v>
      </c>
      <c r="G1940" s="77" t="s">
        <v>12409</v>
      </c>
      <c r="H1940" s="77" t="s">
        <v>44</v>
      </c>
      <c r="I1940" s="77" t="s">
        <v>17</v>
      </c>
      <c r="J1940" s="77" t="s">
        <v>19</v>
      </c>
      <c r="K1940" s="78" t="s">
        <v>2623</v>
      </c>
      <c r="L1940" s="77" t="s">
        <v>98</v>
      </c>
      <c r="M1940" s="74" t="s">
        <v>12473</v>
      </c>
      <c r="N1940" s="74" t="s">
        <v>13</v>
      </c>
      <c r="O1940" s="159" t="s">
        <v>12470</v>
      </c>
      <c r="P1940" s="77"/>
      <c r="Q1940" s="77" t="s">
        <v>35</v>
      </c>
      <c r="R1940" s="77" t="s">
        <v>9688</v>
      </c>
      <c r="S1940" s="77"/>
      <c r="T1940" s="77"/>
      <c r="U1940" s="77" t="s">
        <v>11790</v>
      </c>
      <c r="V1940" s="74" t="s">
        <v>97</v>
      </c>
      <c r="W1940" s="100"/>
      <c r="X1940" s="99"/>
      <c r="Y1940" s="99"/>
      <c r="Z1940" s="100"/>
      <c r="AA1940" s="99" t="s">
        <v>9667</v>
      </c>
      <c r="AB1940" s="99"/>
      <c r="AC1940" s="100" t="s">
        <v>9689</v>
      </c>
      <c r="AD1940" s="100" t="s">
        <v>9690</v>
      </c>
      <c r="AE1940" s="83"/>
      <c r="AF1940" s="54"/>
      <c r="AG1940" s="78" t="s">
        <v>11791</v>
      </c>
      <c r="AH1940" s="77" t="s">
        <v>20</v>
      </c>
      <c r="AI1940" s="77" t="s">
        <v>21</v>
      </c>
      <c r="AJ1940" s="77" t="s">
        <v>22</v>
      </c>
      <c r="AK1940" s="77" t="s">
        <v>23</v>
      </c>
      <c r="AL1940" s="77" t="s">
        <v>24</v>
      </c>
      <c r="AM1940" s="77" t="s">
        <v>25</v>
      </c>
      <c r="AN1940" s="77" t="s">
        <v>26</v>
      </c>
      <c r="AO1940" s="77" t="s">
        <v>5201</v>
      </c>
      <c r="AP1940" s="77" t="s">
        <v>5202</v>
      </c>
      <c r="AQ1940" s="77"/>
      <c r="AR1940" s="79">
        <f>COUNTIF('Jalon + top _horaire passage'!A:A,A1940)+IF(W1940&lt;&gt;"",COUNTIF('Jalon + top _horaire passage'!A:A,W1940),0)+IF(X1940&lt;&gt;"",COUNTIF('Jalon + top _horaire passage'!A:A,X1940),0)+IF(Y1940&lt;&gt;"",COUNTIF('Jalon + top _horaire passage'!A:A,Y1940),0)+IF(AA1940&lt;&gt;"",COUNTIF('Jalon + top _horaire passage'!A:A,AA1940),0)+IF(AB1940&lt;&gt;"",COUNTIF('Jalon + top _horaire passage'!A:A,AB1940),0)+IF(AD1940&lt;&gt;"",COUNTIF('Jalon + top _horaire passage'!A:A,AD1940),0)</f>
        <v>0</v>
      </c>
    </row>
    <row r="1941" spans="1:44" x14ac:dyDescent="0.3">
      <c r="A1941" s="77" t="s">
        <v>9691</v>
      </c>
      <c r="B1941" s="159">
        <v>0</v>
      </c>
      <c r="C1941" s="78" t="s">
        <v>16</v>
      </c>
      <c r="D1941" s="77" t="s">
        <v>42</v>
      </c>
      <c r="E1941" s="77" t="s">
        <v>9691</v>
      </c>
      <c r="F1941" s="77" t="s">
        <v>9550</v>
      </c>
      <c r="G1941" s="77" t="s">
        <v>12409</v>
      </c>
      <c r="H1941" s="77" t="s">
        <v>44</v>
      </c>
      <c r="I1941" s="77" t="s">
        <v>17</v>
      </c>
      <c r="J1941" s="77" t="s">
        <v>19</v>
      </c>
      <c r="K1941" s="78" t="s">
        <v>2623</v>
      </c>
      <c r="L1941" s="77" t="s">
        <v>98</v>
      </c>
      <c r="M1941" s="74" t="s">
        <v>12473</v>
      </c>
      <c r="N1941" s="74" t="s">
        <v>13</v>
      </c>
      <c r="O1941" s="159" t="s">
        <v>12470</v>
      </c>
      <c r="P1941" s="77"/>
      <c r="Q1941" s="77" t="s">
        <v>35</v>
      </c>
      <c r="R1941" s="77" t="s">
        <v>9691</v>
      </c>
      <c r="S1941" s="77"/>
      <c r="T1941" s="77"/>
      <c r="U1941" s="77" t="s">
        <v>11790</v>
      </c>
      <c r="V1941" s="74" t="s">
        <v>97</v>
      </c>
      <c r="W1941" s="100"/>
      <c r="X1941" s="99"/>
      <c r="Y1941" s="99"/>
      <c r="Z1941" s="100"/>
      <c r="AA1941" s="99" t="s">
        <v>9667</v>
      </c>
      <c r="AB1941" s="99"/>
      <c r="AC1941" s="100" t="s">
        <v>9692</v>
      </c>
      <c r="AD1941" s="100" t="s">
        <v>9693</v>
      </c>
      <c r="AE1941" s="83"/>
      <c r="AF1941" s="54"/>
      <c r="AG1941" s="78" t="s">
        <v>11791</v>
      </c>
      <c r="AH1941" s="77" t="s">
        <v>20</v>
      </c>
      <c r="AI1941" s="77" t="s">
        <v>21</v>
      </c>
      <c r="AJ1941" s="77" t="s">
        <v>22</v>
      </c>
      <c r="AK1941" s="77" t="s">
        <v>23</v>
      </c>
      <c r="AL1941" s="77" t="s">
        <v>24</v>
      </c>
      <c r="AM1941" s="77" t="s">
        <v>25</v>
      </c>
      <c r="AN1941" s="77" t="s">
        <v>26</v>
      </c>
      <c r="AO1941" s="77" t="s">
        <v>5201</v>
      </c>
      <c r="AP1941" s="77" t="s">
        <v>5202</v>
      </c>
      <c r="AQ1941" s="77"/>
      <c r="AR1941" s="79">
        <f>COUNTIF('Jalon + top _horaire passage'!A:A,A1941)+IF(W1941&lt;&gt;"",COUNTIF('Jalon + top _horaire passage'!A:A,W1941),0)+IF(X1941&lt;&gt;"",COUNTIF('Jalon + top _horaire passage'!A:A,X1941),0)+IF(Y1941&lt;&gt;"",COUNTIF('Jalon + top _horaire passage'!A:A,Y1941),0)+IF(AA1941&lt;&gt;"",COUNTIF('Jalon + top _horaire passage'!A:A,AA1941),0)+IF(AB1941&lt;&gt;"",COUNTIF('Jalon + top _horaire passage'!A:A,AB1941),0)+IF(AD1941&lt;&gt;"",COUNTIF('Jalon + top _horaire passage'!A:A,AD1941),0)</f>
        <v>0</v>
      </c>
    </row>
    <row r="1942" spans="1:44" x14ac:dyDescent="0.3">
      <c r="A1942" s="77" t="s">
        <v>9694</v>
      </c>
      <c r="B1942" s="159">
        <v>0</v>
      </c>
      <c r="C1942" s="78" t="s">
        <v>16</v>
      </c>
      <c r="D1942" s="77" t="s">
        <v>42</v>
      </c>
      <c r="E1942" s="77" t="s">
        <v>9694</v>
      </c>
      <c r="F1942" s="77" t="s">
        <v>9550</v>
      </c>
      <c r="G1942" s="77" t="s">
        <v>12409</v>
      </c>
      <c r="H1942" s="77" t="s">
        <v>44</v>
      </c>
      <c r="I1942" s="77" t="s">
        <v>17</v>
      </c>
      <c r="J1942" s="77" t="s">
        <v>19</v>
      </c>
      <c r="K1942" s="78" t="s">
        <v>2623</v>
      </c>
      <c r="L1942" s="77" t="s">
        <v>98</v>
      </c>
      <c r="M1942" s="74" t="s">
        <v>12473</v>
      </c>
      <c r="N1942" s="74" t="s">
        <v>13</v>
      </c>
      <c r="O1942" s="159" t="s">
        <v>12470</v>
      </c>
      <c r="P1942" s="77"/>
      <c r="Q1942" s="77" t="s">
        <v>35</v>
      </c>
      <c r="R1942" s="77" t="s">
        <v>9694</v>
      </c>
      <c r="S1942" s="77"/>
      <c r="T1942" s="77"/>
      <c r="U1942" s="77" t="s">
        <v>11790</v>
      </c>
      <c r="V1942" s="74" t="s">
        <v>97</v>
      </c>
      <c r="W1942" s="100"/>
      <c r="X1942" s="99"/>
      <c r="Y1942" s="99"/>
      <c r="Z1942" s="100"/>
      <c r="AA1942" s="99" t="s">
        <v>9667</v>
      </c>
      <c r="AB1942" s="99"/>
      <c r="AC1942" s="100" t="s">
        <v>9695</v>
      </c>
      <c r="AD1942" s="100" t="s">
        <v>9696</v>
      </c>
      <c r="AE1942" s="83"/>
      <c r="AF1942" s="54"/>
      <c r="AG1942" s="78" t="s">
        <v>11791</v>
      </c>
      <c r="AH1942" s="77" t="s">
        <v>20</v>
      </c>
      <c r="AI1942" s="77" t="s">
        <v>21</v>
      </c>
      <c r="AJ1942" s="77" t="s">
        <v>22</v>
      </c>
      <c r="AK1942" s="77" t="s">
        <v>23</v>
      </c>
      <c r="AL1942" s="77" t="s">
        <v>24</v>
      </c>
      <c r="AM1942" s="77" t="s">
        <v>25</v>
      </c>
      <c r="AN1942" s="77" t="s">
        <v>26</v>
      </c>
      <c r="AO1942" s="77" t="s">
        <v>5201</v>
      </c>
      <c r="AP1942" s="77" t="s">
        <v>5202</v>
      </c>
      <c r="AQ1942" s="77"/>
      <c r="AR1942" s="79">
        <f>COUNTIF('Jalon + top _horaire passage'!A:A,A1942)+IF(W1942&lt;&gt;"",COUNTIF('Jalon + top _horaire passage'!A:A,W1942),0)+IF(X1942&lt;&gt;"",COUNTIF('Jalon + top _horaire passage'!A:A,X1942),0)+IF(Y1942&lt;&gt;"",COUNTIF('Jalon + top _horaire passage'!A:A,Y1942),0)+IF(AA1942&lt;&gt;"",COUNTIF('Jalon + top _horaire passage'!A:A,AA1942),0)+IF(AB1942&lt;&gt;"",COUNTIF('Jalon + top _horaire passage'!A:A,AB1942),0)+IF(AD1942&lt;&gt;"",COUNTIF('Jalon + top _horaire passage'!A:A,AD1942),0)</f>
        <v>0</v>
      </c>
    </row>
    <row r="1943" spans="1:44" x14ac:dyDescent="0.3">
      <c r="A1943" s="77" t="s">
        <v>9697</v>
      </c>
      <c r="B1943" s="159">
        <v>0</v>
      </c>
      <c r="C1943" s="78" t="s">
        <v>16</v>
      </c>
      <c r="D1943" s="77" t="s">
        <v>42</v>
      </c>
      <c r="E1943" s="77" t="s">
        <v>9697</v>
      </c>
      <c r="F1943" s="77" t="s">
        <v>9550</v>
      </c>
      <c r="G1943" s="77" t="s">
        <v>12409</v>
      </c>
      <c r="H1943" s="77" t="s">
        <v>44</v>
      </c>
      <c r="I1943" s="77" t="s">
        <v>17</v>
      </c>
      <c r="J1943" s="77" t="s">
        <v>19</v>
      </c>
      <c r="K1943" s="78" t="s">
        <v>2623</v>
      </c>
      <c r="L1943" s="77" t="s">
        <v>98</v>
      </c>
      <c r="M1943" s="74" t="s">
        <v>12473</v>
      </c>
      <c r="N1943" s="74" t="s">
        <v>13</v>
      </c>
      <c r="O1943" s="159" t="s">
        <v>12470</v>
      </c>
      <c r="P1943" s="77"/>
      <c r="Q1943" s="77" t="s">
        <v>35</v>
      </c>
      <c r="R1943" s="77" t="s">
        <v>9697</v>
      </c>
      <c r="S1943" s="77"/>
      <c r="T1943" s="77"/>
      <c r="U1943" s="77" t="s">
        <v>11790</v>
      </c>
      <c r="V1943" s="74" t="s">
        <v>97</v>
      </c>
      <c r="W1943" s="100"/>
      <c r="X1943" s="99"/>
      <c r="Y1943" s="99"/>
      <c r="Z1943" s="100"/>
      <c r="AA1943" s="99" t="s">
        <v>9667</v>
      </c>
      <c r="AB1943" s="99"/>
      <c r="AC1943" s="100" t="s">
        <v>9698</v>
      </c>
      <c r="AD1943" s="100" t="s">
        <v>9699</v>
      </c>
      <c r="AE1943" s="83"/>
      <c r="AF1943" s="54"/>
      <c r="AG1943" s="78" t="s">
        <v>11791</v>
      </c>
      <c r="AH1943" s="77" t="s">
        <v>20</v>
      </c>
      <c r="AI1943" s="77" t="s">
        <v>21</v>
      </c>
      <c r="AJ1943" s="77" t="s">
        <v>22</v>
      </c>
      <c r="AK1943" s="77" t="s">
        <v>23</v>
      </c>
      <c r="AL1943" s="77" t="s">
        <v>24</v>
      </c>
      <c r="AM1943" s="77" t="s">
        <v>25</v>
      </c>
      <c r="AN1943" s="77" t="s">
        <v>26</v>
      </c>
      <c r="AO1943" s="77" t="s">
        <v>5201</v>
      </c>
      <c r="AP1943" s="77" t="s">
        <v>5202</v>
      </c>
      <c r="AQ1943" s="77"/>
      <c r="AR1943" s="79">
        <f>COUNTIF('Jalon + top _horaire passage'!A:A,A1943)+IF(W1943&lt;&gt;"",COUNTIF('Jalon + top _horaire passage'!A:A,W1943),0)+IF(X1943&lt;&gt;"",COUNTIF('Jalon + top _horaire passage'!A:A,X1943),0)+IF(Y1943&lt;&gt;"",COUNTIF('Jalon + top _horaire passage'!A:A,Y1943),0)+IF(AA1943&lt;&gt;"",COUNTIF('Jalon + top _horaire passage'!A:A,AA1943),0)+IF(AB1943&lt;&gt;"",COUNTIF('Jalon + top _horaire passage'!A:A,AB1943),0)+IF(AD1943&lt;&gt;"",COUNTIF('Jalon + top _horaire passage'!A:A,AD1943),0)</f>
        <v>0</v>
      </c>
    </row>
    <row r="1944" spans="1:44" x14ac:dyDescent="0.3">
      <c r="A1944" s="77" t="s">
        <v>9700</v>
      </c>
      <c r="B1944" s="159">
        <v>0</v>
      </c>
      <c r="C1944" s="78" t="s">
        <v>101</v>
      </c>
      <c r="D1944" s="77" t="s">
        <v>42</v>
      </c>
      <c r="E1944" s="77" t="s">
        <v>9700</v>
      </c>
      <c r="F1944" s="77" t="s">
        <v>9701</v>
      </c>
      <c r="G1944" s="77" t="s">
        <v>953</v>
      </c>
      <c r="H1944" s="77" t="s">
        <v>44</v>
      </c>
      <c r="I1944" s="77" t="s">
        <v>39</v>
      </c>
      <c r="J1944" s="77" t="s">
        <v>237</v>
      </c>
      <c r="K1944" s="78" t="s">
        <v>34</v>
      </c>
      <c r="L1944" s="77" t="s">
        <v>98</v>
      </c>
      <c r="M1944" s="74" t="s">
        <v>12473</v>
      </c>
      <c r="N1944" s="74" t="s">
        <v>13</v>
      </c>
      <c r="O1944" s="159"/>
      <c r="P1944" s="77"/>
      <c r="Q1944" s="77" t="s">
        <v>35</v>
      </c>
      <c r="R1944" s="77" t="s">
        <v>9700</v>
      </c>
      <c r="S1944" s="77"/>
      <c r="T1944" s="77" t="s">
        <v>9241</v>
      </c>
      <c r="U1944" s="77" t="s">
        <v>9700</v>
      </c>
      <c r="V1944" s="74" t="s">
        <v>216</v>
      </c>
      <c r="W1944" s="100"/>
      <c r="X1944" s="99"/>
      <c r="Y1944" s="99"/>
      <c r="Z1944" s="100"/>
      <c r="AA1944" s="99" t="s">
        <v>9702</v>
      </c>
      <c r="AB1944" s="99"/>
      <c r="AC1944" s="100" t="s">
        <v>9703</v>
      </c>
      <c r="AD1944" s="100" t="s">
        <v>9704</v>
      </c>
      <c r="AE1944" s="83"/>
      <c r="AF1944" s="54"/>
      <c r="AG1944" s="78" t="s">
        <v>12307</v>
      </c>
      <c r="AH1944" s="77" t="s">
        <v>20</v>
      </c>
      <c r="AI1944" s="77" t="s">
        <v>102</v>
      </c>
      <c r="AJ1944" s="77" t="s">
        <v>103</v>
      </c>
      <c r="AK1944" s="77" t="s">
        <v>104</v>
      </c>
      <c r="AL1944" s="77" t="s">
        <v>105</v>
      </c>
      <c r="AM1944" s="77" t="s">
        <v>25</v>
      </c>
      <c r="AN1944" s="77" t="s">
        <v>106</v>
      </c>
      <c r="AO1944" s="77" t="s">
        <v>107</v>
      </c>
      <c r="AP1944" s="77" t="s">
        <v>108</v>
      </c>
      <c r="AQ1944" s="77"/>
      <c r="AR1944" s="79">
        <f>COUNTIF('Jalon + top _horaire passage'!A:A,A1944)+IF(W1944&lt;&gt;"",COUNTIF('Jalon + top _horaire passage'!A:A,W1944),0)+IF(X1944&lt;&gt;"",COUNTIF('Jalon + top _horaire passage'!A:A,X1944),0)+IF(Y1944&lt;&gt;"",COUNTIF('Jalon + top _horaire passage'!A:A,Y1944),0)+IF(AA1944&lt;&gt;"",COUNTIF('Jalon + top _horaire passage'!A:A,AA1944),0)+IF(AB1944&lt;&gt;"",COUNTIF('Jalon + top _horaire passage'!A:A,AB1944),0)+IF(AD1944&lt;&gt;"",COUNTIF('Jalon + top _horaire passage'!A:A,AD1944),0)</f>
        <v>0</v>
      </c>
    </row>
    <row r="1945" spans="1:44" x14ac:dyDescent="0.3">
      <c r="A1945" s="77" t="s">
        <v>9705</v>
      </c>
      <c r="B1945" s="159" t="s">
        <v>9707</v>
      </c>
      <c r="C1945" s="78" t="s">
        <v>101</v>
      </c>
      <c r="D1945" s="77" t="s">
        <v>42</v>
      </c>
      <c r="E1945" s="77" t="s">
        <v>9705</v>
      </c>
      <c r="F1945" s="77" t="s">
        <v>9706</v>
      </c>
      <c r="G1945" s="77" t="s">
        <v>12446</v>
      </c>
      <c r="H1945" s="77" t="s">
        <v>44</v>
      </c>
      <c r="I1945" s="77" t="s">
        <v>39</v>
      </c>
      <c r="J1945" s="77" t="s">
        <v>19</v>
      </c>
      <c r="K1945" s="78" t="s">
        <v>34</v>
      </c>
      <c r="L1945" s="77" t="s">
        <v>98</v>
      </c>
      <c r="M1945" s="74" t="s">
        <v>12473</v>
      </c>
      <c r="N1945" s="74" t="s">
        <v>13</v>
      </c>
      <c r="O1945" s="159"/>
      <c r="P1945" s="77"/>
      <c r="Q1945" s="77" t="s">
        <v>30</v>
      </c>
      <c r="R1945" s="77" t="s">
        <v>9705</v>
      </c>
      <c r="S1945" s="77"/>
      <c r="T1945" s="77"/>
      <c r="U1945" s="77" t="s">
        <v>11498</v>
      </c>
      <c r="V1945" s="74" t="s">
        <v>97</v>
      </c>
      <c r="W1945" s="100"/>
      <c r="X1945" s="99"/>
      <c r="Y1945" s="99"/>
      <c r="Z1945" s="100"/>
      <c r="AA1945" s="99" t="s">
        <v>9708</v>
      </c>
      <c r="AB1945" s="99"/>
      <c r="AC1945" s="100" t="s">
        <v>9709</v>
      </c>
      <c r="AD1945" s="100" t="s">
        <v>9710</v>
      </c>
      <c r="AE1945" s="83"/>
      <c r="AF1945" s="54"/>
      <c r="AG1945" s="78" t="s">
        <v>10997</v>
      </c>
      <c r="AH1945" s="77">
        <v>0</v>
      </c>
      <c r="AI1945" s="77">
        <v>0</v>
      </c>
      <c r="AJ1945" s="77">
        <v>0</v>
      </c>
      <c r="AK1945" s="77">
        <v>0</v>
      </c>
      <c r="AL1945" s="77">
        <v>0</v>
      </c>
      <c r="AM1945" s="77">
        <v>0</v>
      </c>
      <c r="AN1945" s="77">
        <v>0</v>
      </c>
      <c r="AO1945" s="77">
        <v>0</v>
      </c>
      <c r="AP1945" s="77">
        <v>0</v>
      </c>
      <c r="AQ1945" s="77"/>
      <c r="AR1945" s="79">
        <f>COUNTIF('Jalon + top _horaire passage'!A:A,A1945)+IF(W1945&lt;&gt;"",COUNTIF('Jalon + top _horaire passage'!A:A,W1945),0)+IF(X1945&lt;&gt;"",COUNTIF('Jalon + top _horaire passage'!A:A,X1945),0)+IF(Y1945&lt;&gt;"",COUNTIF('Jalon + top _horaire passage'!A:A,Y1945),0)+IF(AA1945&lt;&gt;"",COUNTIF('Jalon + top _horaire passage'!A:A,AA1945),0)+IF(AB1945&lt;&gt;"",COUNTIF('Jalon + top _horaire passage'!A:A,AB1945),0)+IF(AD1945&lt;&gt;"",COUNTIF('Jalon + top _horaire passage'!A:A,AD1945),0)</f>
        <v>0</v>
      </c>
    </row>
    <row r="1946" spans="1:44" x14ac:dyDescent="0.3">
      <c r="A1946" s="77" t="s">
        <v>9711</v>
      </c>
      <c r="B1946" s="159" t="s">
        <v>9712</v>
      </c>
      <c r="C1946" s="78" t="s">
        <v>101</v>
      </c>
      <c r="D1946" s="77" t="s">
        <v>42</v>
      </c>
      <c r="E1946" s="77" t="s">
        <v>9711</v>
      </c>
      <c r="F1946" s="77" t="s">
        <v>9706</v>
      </c>
      <c r="G1946" s="77" t="s">
        <v>12446</v>
      </c>
      <c r="H1946" s="77" t="s">
        <v>44</v>
      </c>
      <c r="I1946" s="77" t="s">
        <v>39</v>
      </c>
      <c r="J1946" s="77" t="s">
        <v>19</v>
      </c>
      <c r="K1946" s="78" t="s">
        <v>34</v>
      </c>
      <c r="L1946" s="77" t="s">
        <v>98</v>
      </c>
      <c r="M1946" s="74" t="s">
        <v>12473</v>
      </c>
      <c r="N1946" s="74" t="s">
        <v>13</v>
      </c>
      <c r="O1946" s="159"/>
      <c r="P1946" s="77"/>
      <c r="Q1946" s="77" t="s">
        <v>30</v>
      </c>
      <c r="R1946" s="77" t="s">
        <v>9711</v>
      </c>
      <c r="S1946" s="77"/>
      <c r="T1946" s="77"/>
      <c r="U1946" s="77" t="s">
        <v>11499</v>
      </c>
      <c r="V1946" s="74" t="s">
        <v>97</v>
      </c>
      <c r="W1946" s="100"/>
      <c r="X1946" s="99"/>
      <c r="Y1946" s="99"/>
      <c r="Z1946" s="100"/>
      <c r="AA1946" s="99" t="s">
        <v>9713</v>
      </c>
      <c r="AB1946" s="99"/>
      <c r="AC1946" s="100" t="s">
        <v>9714</v>
      </c>
      <c r="AD1946" s="100" t="s">
        <v>9715</v>
      </c>
      <c r="AE1946" s="83"/>
      <c r="AF1946" s="54"/>
      <c r="AG1946" s="78" t="s">
        <v>10997</v>
      </c>
      <c r="AH1946" s="77">
        <v>0</v>
      </c>
      <c r="AI1946" s="77">
        <v>0</v>
      </c>
      <c r="AJ1946" s="77">
        <v>0</v>
      </c>
      <c r="AK1946" s="77">
        <v>0</v>
      </c>
      <c r="AL1946" s="77">
        <v>0</v>
      </c>
      <c r="AM1946" s="77">
        <v>0</v>
      </c>
      <c r="AN1946" s="77">
        <v>0</v>
      </c>
      <c r="AO1946" s="77">
        <v>0</v>
      </c>
      <c r="AP1946" s="77">
        <v>0</v>
      </c>
      <c r="AQ1946" s="77"/>
      <c r="AR1946" s="79">
        <f>COUNTIF('Jalon + top _horaire passage'!A:A,A1946)+IF(W1946&lt;&gt;"",COUNTIF('Jalon + top _horaire passage'!A:A,W1946),0)+IF(X1946&lt;&gt;"",COUNTIF('Jalon + top _horaire passage'!A:A,X1946),0)+IF(Y1946&lt;&gt;"",COUNTIF('Jalon + top _horaire passage'!A:A,Y1946),0)+IF(AA1946&lt;&gt;"",COUNTIF('Jalon + top _horaire passage'!A:A,AA1946),0)+IF(AB1946&lt;&gt;"",COUNTIF('Jalon + top _horaire passage'!A:A,AB1946),0)+IF(AD1946&lt;&gt;"",COUNTIF('Jalon + top _horaire passage'!A:A,AD1946),0)</f>
        <v>0</v>
      </c>
    </row>
    <row r="1947" spans="1:44" x14ac:dyDescent="0.3">
      <c r="A1947" s="77" t="s">
        <v>9716</v>
      </c>
      <c r="B1947" s="159" t="s">
        <v>9717</v>
      </c>
      <c r="C1947" s="78" t="s">
        <v>101</v>
      </c>
      <c r="D1947" s="77" t="s">
        <v>42</v>
      </c>
      <c r="E1947" s="77" t="s">
        <v>9716</v>
      </c>
      <c r="F1947" s="77" t="s">
        <v>9706</v>
      </c>
      <c r="G1947" s="77" t="s">
        <v>12446</v>
      </c>
      <c r="H1947" s="77" t="s">
        <v>44</v>
      </c>
      <c r="I1947" s="77" t="s">
        <v>39</v>
      </c>
      <c r="J1947" s="77" t="s">
        <v>19</v>
      </c>
      <c r="K1947" s="78" t="s">
        <v>34</v>
      </c>
      <c r="L1947" s="77" t="s">
        <v>98</v>
      </c>
      <c r="M1947" s="74" t="s">
        <v>12473</v>
      </c>
      <c r="N1947" s="74" t="s">
        <v>13</v>
      </c>
      <c r="O1947" s="159"/>
      <c r="P1947" s="77"/>
      <c r="Q1947" s="77" t="s">
        <v>30</v>
      </c>
      <c r="R1947" s="77" t="s">
        <v>9716</v>
      </c>
      <c r="S1947" s="77"/>
      <c r="T1947" s="77"/>
      <c r="U1947" s="77" t="s">
        <v>11500</v>
      </c>
      <c r="V1947" s="74" t="s">
        <v>97</v>
      </c>
      <c r="W1947" s="100"/>
      <c r="X1947" s="99"/>
      <c r="Y1947" s="99"/>
      <c r="Z1947" s="100"/>
      <c r="AA1947" s="99" t="s">
        <v>9718</v>
      </c>
      <c r="AB1947" s="99"/>
      <c r="AC1947" s="100" t="s">
        <v>9719</v>
      </c>
      <c r="AD1947" s="100" t="s">
        <v>9720</v>
      </c>
      <c r="AE1947" s="83"/>
      <c r="AF1947" s="54"/>
      <c r="AG1947" s="78" t="s">
        <v>10997</v>
      </c>
      <c r="AH1947" s="77">
        <v>0</v>
      </c>
      <c r="AI1947" s="77">
        <v>0</v>
      </c>
      <c r="AJ1947" s="77">
        <v>0</v>
      </c>
      <c r="AK1947" s="77">
        <v>0</v>
      </c>
      <c r="AL1947" s="77">
        <v>0</v>
      </c>
      <c r="AM1947" s="77">
        <v>0</v>
      </c>
      <c r="AN1947" s="77">
        <v>0</v>
      </c>
      <c r="AO1947" s="77">
        <v>0</v>
      </c>
      <c r="AP1947" s="77">
        <v>0</v>
      </c>
      <c r="AQ1947" s="77"/>
      <c r="AR1947" s="79">
        <f>COUNTIF('Jalon + top _horaire passage'!A:A,A1947)+IF(W1947&lt;&gt;"",COUNTIF('Jalon + top _horaire passage'!A:A,W1947),0)+IF(X1947&lt;&gt;"",COUNTIF('Jalon + top _horaire passage'!A:A,X1947),0)+IF(Y1947&lt;&gt;"",COUNTIF('Jalon + top _horaire passage'!A:A,Y1947),0)+IF(AA1947&lt;&gt;"",COUNTIF('Jalon + top _horaire passage'!A:A,AA1947),0)+IF(AB1947&lt;&gt;"",COUNTIF('Jalon + top _horaire passage'!A:A,AB1947),0)+IF(AD1947&lt;&gt;"",COUNTIF('Jalon + top _horaire passage'!A:A,AD1947),0)</f>
        <v>0</v>
      </c>
    </row>
    <row r="1948" spans="1:44" x14ac:dyDescent="0.3">
      <c r="A1948" s="77" t="s">
        <v>9721</v>
      </c>
      <c r="B1948" s="159" t="s">
        <v>9722</v>
      </c>
      <c r="C1948" s="78" t="s">
        <v>101</v>
      </c>
      <c r="D1948" s="77" t="s">
        <v>42</v>
      </c>
      <c r="E1948" s="77" t="s">
        <v>9721</v>
      </c>
      <c r="F1948" s="77" t="s">
        <v>9706</v>
      </c>
      <c r="G1948" s="77" t="s">
        <v>12446</v>
      </c>
      <c r="H1948" s="77" t="s">
        <v>44</v>
      </c>
      <c r="I1948" s="77" t="s">
        <v>39</v>
      </c>
      <c r="J1948" s="77" t="s">
        <v>19</v>
      </c>
      <c r="K1948" s="78" t="s">
        <v>34</v>
      </c>
      <c r="L1948" s="77" t="s">
        <v>98</v>
      </c>
      <c r="M1948" s="74" t="s">
        <v>12473</v>
      </c>
      <c r="N1948" s="74" t="s">
        <v>13</v>
      </c>
      <c r="O1948" s="159"/>
      <c r="P1948" s="77"/>
      <c r="Q1948" s="77" t="s">
        <v>30</v>
      </c>
      <c r="R1948" s="77" t="s">
        <v>9721</v>
      </c>
      <c r="S1948" s="77"/>
      <c r="T1948" s="77"/>
      <c r="U1948" s="77" t="s">
        <v>11501</v>
      </c>
      <c r="V1948" s="74" t="s">
        <v>97</v>
      </c>
      <c r="W1948" s="100"/>
      <c r="X1948" s="99"/>
      <c r="Y1948" s="99"/>
      <c r="Z1948" s="100"/>
      <c r="AA1948" s="99" t="s">
        <v>9723</v>
      </c>
      <c r="AB1948" s="99"/>
      <c r="AC1948" s="100" t="s">
        <v>9724</v>
      </c>
      <c r="AD1948" s="100" t="s">
        <v>9725</v>
      </c>
      <c r="AE1948" s="83"/>
      <c r="AF1948" s="54"/>
      <c r="AG1948" s="78" t="s">
        <v>10997</v>
      </c>
      <c r="AH1948" s="77">
        <v>0</v>
      </c>
      <c r="AI1948" s="77">
        <v>0</v>
      </c>
      <c r="AJ1948" s="77">
        <v>0</v>
      </c>
      <c r="AK1948" s="77">
        <v>0</v>
      </c>
      <c r="AL1948" s="77">
        <v>0</v>
      </c>
      <c r="AM1948" s="77">
        <v>0</v>
      </c>
      <c r="AN1948" s="77">
        <v>0</v>
      </c>
      <c r="AO1948" s="77">
        <v>0</v>
      </c>
      <c r="AP1948" s="77">
        <v>0</v>
      </c>
      <c r="AQ1948" s="77"/>
      <c r="AR1948" s="79">
        <f>COUNTIF('Jalon + top _horaire passage'!A:A,A1948)+IF(W1948&lt;&gt;"",COUNTIF('Jalon + top _horaire passage'!A:A,W1948),0)+IF(X1948&lt;&gt;"",COUNTIF('Jalon + top _horaire passage'!A:A,X1948),0)+IF(Y1948&lt;&gt;"",COUNTIF('Jalon + top _horaire passage'!A:A,Y1948),0)+IF(AA1948&lt;&gt;"",COUNTIF('Jalon + top _horaire passage'!A:A,AA1948),0)+IF(AB1948&lt;&gt;"",COUNTIF('Jalon + top _horaire passage'!A:A,AB1948),0)+IF(AD1948&lt;&gt;"",COUNTIF('Jalon + top _horaire passage'!A:A,AD1948),0)</f>
        <v>0</v>
      </c>
    </row>
    <row r="1949" spans="1:44" x14ac:dyDescent="0.3">
      <c r="A1949" s="77" t="s">
        <v>9726</v>
      </c>
      <c r="B1949" s="159" t="s">
        <v>9727</v>
      </c>
      <c r="C1949" s="78" t="s">
        <v>59</v>
      </c>
      <c r="D1949" s="77" t="s">
        <v>42</v>
      </c>
      <c r="E1949" s="77" t="s">
        <v>9726</v>
      </c>
      <c r="F1949" s="77" t="s">
        <v>1769</v>
      </c>
      <c r="G1949" s="77" t="s">
        <v>12364</v>
      </c>
      <c r="H1949" s="77" t="s">
        <v>44</v>
      </c>
      <c r="I1949" s="77" t="s">
        <v>17</v>
      </c>
      <c r="J1949" s="77" t="s">
        <v>19</v>
      </c>
      <c r="K1949" s="78" t="s">
        <v>34</v>
      </c>
      <c r="L1949" s="77" t="s">
        <v>98</v>
      </c>
      <c r="M1949" s="74" t="s">
        <v>12473</v>
      </c>
      <c r="N1949" s="74" t="s">
        <v>13</v>
      </c>
      <c r="O1949" s="159"/>
      <c r="P1949" s="77"/>
      <c r="Q1949" s="77" t="s">
        <v>30</v>
      </c>
      <c r="R1949" s="77" t="s">
        <v>9726</v>
      </c>
      <c r="S1949" s="77"/>
      <c r="T1949" s="77"/>
      <c r="U1949" s="77" t="s">
        <v>9728</v>
      </c>
      <c r="V1949" s="74" t="s">
        <v>97</v>
      </c>
      <c r="W1949" s="100"/>
      <c r="X1949" s="99"/>
      <c r="Y1949" s="99"/>
      <c r="Z1949" s="100"/>
      <c r="AA1949" s="99" t="s">
        <v>9729</v>
      </c>
      <c r="AB1949" s="99"/>
      <c r="AC1949" s="100" t="s">
        <v>9730</v>
      </c>
      <c r="AD1949" s="100" t="s">
        <v>9731</v>
      </c>
      <c r="AE1949" s="83"/>
      <c r="AF1949" s="54"/>
      <c r="AG1949" s="78" t="s">
        <v>10997</v>
      </c>
      <c r="AH1949" s="77" t="s">
        <v>20</v>
      </c>
      <c r="AI1949" s="77" t="s">
        <v>305</v>
      </c>
      <c r="AJ1949" s="77" t="s">
        <v>920</v>
      </c>
      <c r="AK1949" s="77" t="s">
        <v>1775</v>
      </c>
      <c r="AL1949" s="77" t="s">
        <v>1776</v>
      </c>
      <c r="AM1949" s="77" t="s">
        <v>25</v>
      </c>
      <c r="AN1949" s="77" t="s">
        <v>309</v>
      </c>
      <c r="AO1949" s="77" t="s">
        <v>1777</v>
      </c>
      <c r="AP1949" s="77" t="s">
        <v>1778</v>
      </c>
      <c r="AQ1949" s="77"/>
      <c r="AR1949" s="79">
        <f>COUNTIF('Jalon + top _horaire passage'!A:A,A1949)+IF(W1949&lt;&gt;"",COUNTIF('Jalon + top _horaire passage'!A:A,W1949),0)+IF(X1949&lt;&gt;"",COUNTIF('Jalon + top _horaire passage'!A:A,X1949),0)+IF(Y1949&lt;&gt;"",COUNTIF('Jalon + top _horaire passage'!A:A,Y1949),0)+IF(AA1949&lt;&gt;"",COUNTIF('Jalon + top _horaire passage'!A:A,AA1949),0)+IF(AB1949&lt;&gt;"",COUNTIF('Jalon + top _horaire passage'!A:A,AB1949),0)+IF(AD1949&lt;&gt;"",COUNTIF('Jalon + top _horaire passage'!A:A,AD1949),0)</f>
        <v>0</v>
      </c>
    </row>
    <row r="1950" spans="1:44" x14ac:dyDescent="0.3">
      <c r="A1950" s="77" t="s">
        <v>9732</v>
      </c>
      <c r="B1950" s="159" t="s">
        <v>9733</v>
      </c>
      <c r="C1950" s="78" t="s">
        <v>59</v>
      </c>
      <c r="D1950" s="77" t="s">
        <v>42</v>
      </c>
      <c r="E1950" s="77" t="s">
        <v>9732</v>
      </c>
      <c r="F1950" s="77" t="s">
        <v>1769</v>
      </c>
      <c r="G1950" s="77" t="s">
        <v>12364</v>
      </c>
      <c r="H1950" s="77" t="s">
        <v>44</v>
      </c>
      <c r="I1950" s="77" t="s">
        <v>17</v>
      </c>
      <c r="J1950" s="77" t="s">
        <v>19</v>
      </c>
      <c r="K1950" s="78" t="s">
        <v>34</v>
      </c>
      <c r="L1950" s="77" t="s">
        <v>98</v>
      </c>
      <c r="M1950" s="74" t="s">
        <v>12473</v>
      </c>
      <c r="N1950" s="74" t="s">
        <v>13</v>
      </c>
      <c r="O1950" s="159"/>
      <c r="P1950" s="77"/>
      <c r="Q1950" s="77" t="s">
        <v>30</v>
      </c>
      <c r="R1950" s="77" t="s">
        <v>9732</v>
      </c>
      <c r="S1950" s="77"/>
      <c r="T1950" s="77"/>
      <c r="U1950" s="77" t="s">
        <v>9734</v>
      </c>
      <c r="V1950" s="74" t="s">
        <v>97</v>
      </c>
      <c r="W1950" s="100"/>
      <c r="X1950" s="99"/>
      <c r="Y1950" s="99"/>
      <c r="Z1950" s="100"/>
      <c r="AA1950" s="99" t="s">
        <v>9735</v>
      </c>
      <c r="AB1950" s="99"/>
      <c r="AC1950" s="100" t="s">
        <v>9736</v>
      </c>
      <c r="AD1950" s="100" t="s">
        <v>9737</v>
      </c>
      <c r="AE1950" s="83"/>
      <c r="AF1950" s="54"/>
      <c r="AG1950" s="78" t="s">
        <v>10997</v>
      </c>
      <c r="AH1950" s="77" t="s">
        <v>20</v>
      </c>
      <c r="AI1950" s="77" t="s">
        <v>305</v>
      </c>
      <c r="AJ1950" s="77" t="s">
        <v>920</v>
      </c>
      <c r="AK1950" s="77" t="s">
        <v>1775</v>
      </c>
      <c r="AL1950" s="77" t="s">
        <v>1776</v>
      </c>
      <c r="AM1950" s="77" t="s">
        <v>25</v>
      </c>
      <c r="AN1950" s="77" t="s">
        <v>309</v>
      </c>
      <c r="AO1950" s="77" t="s">
        <v>1777</v>
      </c>
      <c r="AP1950" s="77" t="s">
        <v>1778</v>
      </c>
      <c r="AQ1950" s="77"/>
      <c r="AR1950" s="79">
        <f>COUNTIF('Jalon + top _horaire passage'!A:A,A1950)+IF(W1950&lt;&gt;"",COUNTIF('Jalon + top _horaire passage'!A:A,W1950),0)+IF(X1950&lt;&gt;"",COUNTIF('Jalon + top _horaire passage'!A:A,X1950),0)+IF(Y1950&lt;&gt;"",COUNTIF('Jalon + top _horaire passage'!A:A,Y1950),0)+IF(AA1950&lt;&gt;"",COUNTIF('Jalon + top _horaire passage'!A:A,AA1950),0)+IF(AB1950&lt;&gt;"",COUNTIF('Jalon + top _horaire passage'!A:A,AB1950),0)+IF(AD1950&lt;&gt;"",COUNTIF('Jalon + top _horaire passage'!A:A,AD1950),0)</f>
        <v>0</v>
      </c>
    </row>
    <row r="1951" spans="1:44" x14ac:dyDescent="0.3">
      <c r="A1951" s="77" t="s">
        <v>9738</v>
      </c>
      <c r="B1951" s="159" t="s">
        <v>9740</v>
      </c>
      <c r="C1951" s="78" t="s">
        <v>101</v>
      </c>
      <c r="D1951" s="77" t="s">
        <v>42</v>
      </c>
      <c r="E1951" s="77" t="s">
        <v>9738</v>
      </c>
      <c r="F1951" s="77" t="s">
        <v>9739</v>
      </c>
      <c r="G1951" s="77" t="s">
        <v>12447</v>
      </c>
      <c r="H1951" s="77" t="s">
        <v>44</v>
      </c>
      <c r="I1951" s="77" t="s">
        <v>39</v>
      </c>
      <c r="J1951" s="77" t="s">
        <v>19</v>
      </c>
      <c r="K1951" s="78" t="s">
        <v>34</v>
      </c>
      <c r="L1951" s="77" t="s">
        <v>98</v>
      </c>
      <c r="M1951" s="74" t="s">
        <v>12473</v>
      </c>
      <c r="N1951" s="74" t="s">
        <v>13</v>
      </c>
      <c r="O1951" s="159"/>
      <c r="P1951" s="77"/>
      <c r="Q1951" s="77" t="s">
        <v>30</v>
      </c>
      <c r="R1951" s="77" t="s">
        <v>9738</v>
      </c>
      <c r="S1951" s="77"/>
      <c r="T1951" s="77"/>
      <c r="U1951" s="77" t="s">
        <v>11502</v>
      </c>
      <c r="V1951" s="74" t="s">
        <v>97</v>
      </c>
      <c r="W1951" s="100"/>
      <c r="X1951" s="99"/>
      <c r="Y1951" s="99"/>
      <c r="Z1951" s="100"/>
      <c r="AA1951" s="99" t="s">
        <v>9741</v>
      </c>
      <c r="AB1951" s="99"/>
      <c r="AC1951" s="100" t="s">
        <v>9742</v>
      </c>
      <c r="AD1951" s="100" t="s">
        <v>9743</v>
      </c>
      <c r="AE1951" s="83"/>
      <c r="AF1951" s="54"/>
      <c r="AG1951" s="78" t="s">
        <v>10997</v>
      </c>
      <c r="AH1951" s="77">
        <v>0</v>
      </c>
      <c r="AI1951" s="77">
        <v>0</v>
      </c>
      <c r="AJ1951" s="77">
        <v>0</v>
      </c>
      <c r="AK1951" s="77">
        <v>0</v>
      </c>
      <c r="AL1951" s="77">
        <v>0</v>
      </c>
      <c r="AM1951" s="77">
        <v>0</v>
      </c>
      <c r="AN1951" s="77">
        <v>0</v>
      </c>
      <c r="AO1951" s="77">
        <v>0</v>
      </c>
      <c r="AP1951" s="77">
        <v>0</v>
      </c>
      <c r="AQ1951" s="77"/>
      <c r="AR1951" s="79">
        <f>COUNTIF('Jalon + top _horaire passage'!A:A,A1951)+IF(W1951&lt;&gt;"",COUNTIF('Jalon + top _horaire passage'!A:A,W1951),0)+IF(X1951&lt;&gt;"",COUNTIF('Jalon + top _horaire passage'!A:A,X1951),0)+IF(Y1951&lt;&gt;"",COUNTIF('Jalon + top _horaire passage'!A:A,Y1951),0)+IF(AA1951&lt;&gt;"",COUNTIF('Jalon + top _horaire passage'!A:A,AA1951),0)+IF(AB1951&lt;&gt;"",COUNTIF('Jalon + top _horaire passage'!A:A,AB1951),0)+IF(AD1951&lt;&gt;"",COUNTIF('Jalon + top _horaire passage'!A:A,AD1951),0)</f>
        <v>0</v>
      </c>
    </row>
    <row r="1952" spans="1:44" x14ac:dyDescent="0.3">
      <c r="A1952" s="77" t="s">
        <v>9744</v>
      </c>
      <c r="B1952" s="159" t="s">
        <v>9745</v>
      </c>
      <c r="C1952" s="78" t="s">
        <v>101</v>
      </c>
      <c r="D1952" s="77" t="s">
        <v>42</v>
      </c>
      <c r="E1952" s="77" t="s">
        <v>9744</v>
      </c>
      <c r="F1952" s="77" t="s">
        <v>9739</v>
      </c>
      <c r="G1952" s="77" t="s">
        <v>12447</v>
      </c>
      <c r="H1952" s="77" t="s">
        <v>44</v>
      </c>
      <c r="I1952" s="77" t="s">
        <v>39</v>
      </c>
      <c r="J1952" s="77" t="s">
        <v>19</v>
      </c>
      <c r="K1952" s="78" t="s">
        <v>34</v>
      </c>
      <c r="L1952" s="77" t="s">
        <v>98</v>
      </c>
      <c r="M1952" s="74" t="s">
        <v>12473</v>
      </c>
      <c r="N1952" s="74" t="s">
        <v>13</v>
      </c>
      <c r="O1952" s="159"/>
      <c r="P1952" s="77"/>
      <c r="Q1952" s="77" t="s">
        <v>30</v>
      </c>
      <c r="R1952" s="77" t="s">
        <v>9744</v>
      </c>
      <c r="S1952" s="77"/>
      <c r="T1952" s="77"/>
      <c r="U1952" s="77" t="s">
        <v>11503</v>
      </c>
      <c r="V1952" s="74" t="s">
        <v>97</v>
      </c>
      <c r="W1952" s="100"/>
      <c r="X1952" s="99"/>
      <c r="Y1952" s="99"/>
      <c r="Z1952" s="100"/>
      <c r="AA1952" s="99" t="s">
        <v>9746</v>
      </c>
      <c r="AB1952" s="99"/>
      <c r="AC1952" s="100" t="s">
        <v>9747</v>
      </c>
      <c r="AD1952" s="100" t="s">
        <v>9748</v>
      </c>
      <c r="AE1952" s="83"/>
      <c r="AF1952" s="54"/>
      <c r="AG1952" s="78" t="s">
        <v>10997</v>
      </c>
      <c r="AH1952" s="77">
        <v>0</v>
      </c>
      <c r="AI1952" s="77">
        <v>0</v>
      </c>
      <c r="AJ1952" s="77">
        <v>0</v>
      </c>
      <c r="AK1952" s="77">
        <v>0</v>
      </c>
      <c r="AL1952" s="77">
        <v>0</v>
      </c>
      <c r="AM1952" s="77">
        <v>0</v>
      </c>
      <c r="AN1952" s="77">
        <v>0</v>
      </c>
      <c r="AO1952" s="77">
        <v>0</v>
      </c>
      <c r="AP1952" s="77">
        <v>0</v>
      </c>
      <c r="AQ1952" s="77"/>
      <c r="AR1952" s="79">
        <f>COUNTIF('Jalon + top _horaire passage'!A:A,A1952)+IF(W1952&lt;&gt;"",COUNTIF('Jalon + top _horaire passage'!A:A,W1952),0)+IF(X1952&lt;&gt;"",COUNTIF('Jalon + top _horaire passage'!A:A,X1952),0)+IF(Y1952&lt;&gt;"",COUNTIF('Jalon + top _horaire passage'!A:A,Y1952),0)+IF(AA1952&lt;&gt;"",COUNTIF('Jalon + top _horaire passage'!A:A,AA1952),0)+IF(AB1952&lt;&gt;"",COUNTIF('Jalon + top _horaire passage'!A:A,AB1952),0)+IF(AD1952&lt;&gt;"",COUNTIF('Jalon + top _horaire passage'!A:A,AD1952),0)</f>
        <v>0</v>
      </c>
    </row>
    <row r="1953" spans="1:44" x14ac:dyDescent="0.3">
      <c r="A1953" s="77" t="s">
        <v>9749</v>
      </c>
      <c r="B1953" s="159" t="s">
        <v>9750</v>
      </c>
      <c r="C1953" s="78" t="s">
        <v>101</v>
      </c>
      <c r="D1953" s="77" t="s">
        <v>42</v>
      </c>
      <c r="E1953" s="77" t="s">
        <v>9749</v>
      </c>
      <c r="F1953" s="77" t="s">
        <v>533</v>
      </c>
      <c r="G1953" s="77" t="s">
        <v>534</v>
      </c>
      <c r="H1953" s="77" t="s">
        <v>44</v>
      </c>
      <c r="I1953" s="77" t="s">
        <v>39</v>
      </c>
      <c r="J1953" s="77" t="s">
        <v>19</v>
      </c>
      <c r="K1953" s="78" t="s">
        <v>34</v>
      </c>
      <c r="L1953" s="77" t="s">
        <v>98</v>
      </c>
      <c r="M1953" s="74" t="s">
        <v>12473</v>
      </c>
      <c r="N1953" s="74" t="s">
        <v>13</v>
      </c>
      <c r="O1953" s="159"/>
      <c r="P1953" s="77"/>
      <c r="Q1953" s="77" t="s">
        <v>30</v>
      </c>
      <c r="R1953" s="77" t="s">
        <v>9749</v>
      </c>
      <c r="S1953" s="77"/>
      <c r="T1953" s="77"/>
      <c r="U1953" s="77" t="s">
        <v>11504</v>
      </c>
      <c r="V1953" s="74" t="s">
        <v>97</v>
      </c>
      <c r="W1953" s="100"/>
      <c r="X1953" s="99"/>
      <c r="Y1953" s="99"/>
      <c r="Z1953" s="100"/>
      <c r="AA1953" s="99" t="s">
        <v>9751</v>
      </c>
      <c r="AB1953" s="99"/>
      <c r="AC1953" s="100" t="s">
        <v>9752</v>
      </c>
      <c r="AD1953" s="100" t="s">
        <v>9753</v>
      </c>
      <c r="AE1953" s="83"/>
      <c r="AF1953" s="54"/>
      <c r="AG1953" s="78" t="s">
        <v>10997</v>
      </c>
      <c r="AH1953" s="77" t="s">
        <v>20</v>
      </c>
      <c r="AI1953" s="77" t="s">
        <v>102</v>
      </c>
      <c r="AJ1953" s="77" t="s">
        <v>103</v>
      </c>
      <c r="AK1953" s="77" t="s">
        <v>539</v>
      </c>
      <c r="AL1953" s="77" t="s">
        <v>540</v>
      </c>
      <c r="AM1953" s="77" t="s">
        <v>25</v>
      </c>
      <c r="AN1953" s="77" t="s">
        <v>106</v>
      </c>
      <c r="AO1953" s="77" t="s">
        <v>107</v>
      </c>
      <c r="AP1953" s="77" t="s">
        <v>108</v>
      </c>
      <c r="AQ1953" s="77"/>
      <c r="AR1953" s="79">
        <f>COUNTIF('Jalon + top _horaire passage'!A:A,A1953)+IF(W1953&lt;&gt;"",COUNTIF('Jalon + top _horaire passage'!A:A,W1953),0)+IF(X1953&lt;&gt;"",COUNTIF('Jalon + top _horaire passage'!A:A,X1953),0)+IF(Y1953&lt;&gt;"",COUNTIF('Jalon + top _horaire passage'!A:A,Y1953),0)+IF(AA1953&lt;&gt;"",COUNTIF('Jalon + top _horaire passage'!A:A,AA1953),0)+IF(AB1953&lt;&gt;"",COUNTIF('Jalon + top _horaire passage'!A:A,AB1953),0)+IF(AD1953&lt;&gt;"",COUNTIF('Jalon + top _horaire passage'!A:A,AD1953),0)</f>
        <v>0</v>
      </c>
    </row>
    <row r="1954" spans="1:44" x14ac:dyDescent="0.3">
      <c r="A1954" s="77" t="s">
        <v>9754</v>
      </c>
      <c r="B1954" s="159" t="s">
        <v>9755</v>
      </c>
      <c r="C1954" s="78" t="s">
        <v>101</v>
      </c>
      <c r="D1954" s="77" t="s">
        <v>42</v>
      </c>
      <c r="E1954" s="77" t="s">
        <v>9754</v>
      </c>
      <c r="F1954" s="77" t="s">
        <v>533</v>
      </c>
      <c r="G1954" s="77" t="s">
        <v>534</v>
      </c>
      <c r="H1954" s="77" t="s">
        <v>44</v>
      </c>
      <c r="I1954" s="77" t="s">
        <v>39</v>
      </c>
      <c r="J1954" s="77" t="s">
        <v>19</v>
      </c>
      <c r="K1954" s="78" t="s">
        <v>34</v>
      </c>
      <c r="L1954" s="77" t="s">
        <v>98</v>
      </c>
      <c r="M1954" s="74" t="s">
        <v>12473</v>
      </c>
      <c r="N1954" s="74" t="s">
        <v>13</v>
      </c>
      <c r="O1954" s="159"/>
      <c r="P1954" s="77"/>
      <c r="Q1954" s="77" t="s">
        <v>30</v>
      </c>
      <c r="R1954" s="77" t="s">
        <v>9754</v>
      </c>
      <c r="S1954" s="77"/>
      <c r="T1954" s="77"/>
      <c r="U1954" s="77" t="s">
        <v>11505</v>
      </c>
      <c r="V1954" s="74" t="s">
        <v>97</v>
      </c>
      <c r="W1954" s="100"/>
      <c r="X1954" s="99"/>
      <c r="Y1954" s="99"/>
      <c r="Z1954" s="100"/>
      <c r="AA1954" s="99" t="s">
        <v>9756</v>
      </c>
      <c r="AB1954" s="99"/>
      <c r="AC1954" s="100" t="s">
        <v>9757</v>
      </c>
      <c r="AD1954" s="100" t="s">
        <v>9758</v>
      </c>
      <c r="AE1954" s="83"/>
      <c r="AF1954" s="54"/>
      <c r="AG1954" s="78" t="s">
        <v>10997</v>
      </c>
      <c r="AH1954" s="77" t="s">
        <v>20</v>
      </c>
      <c r="AI1954" s="77" t="s">
        <v>102</v>
      </c>
      <c r="AJ1954" s="77" t="s">
        <v>103</v>
      </c>
      <c r="AK1954" s="77" t="s">
        <v>539</v>
      </c>
      <c r="AL1954" s="77" t="s">
        <v>540</v>
      </c>
      <c r="AM1954" s="77" t="s">
        <v>25</v>
      </c>
      <c r="AN1954" s="77" t="s">
        <v>106</v>
      </c>
      <c r="AO1954" s="77" t="s">
        <v>107</v>
      </c>
      <c r="AP1954" s="77" t="s">
        <v>108</v>
      </c>
      <c r="AQ1954" s="77"/>
      <c r="AR1954" s="79">
        <f>COUNTIF('Jalon + top _horaire passage'!A:A,A1954)+IF(W1954&lt;&gt;"",COUNTIF('Jalon + top _horaire passage'!A:A,W1954),0)+IF(X1954&lt;&gt;"",COUNTIF('Jalon + top _horaire passage'!A:A,X1954),0)+IF(Y1954&lt;&gt;"",COUNTIF('Jalon + top _horaire passage'!A:A,Y1954),0)+IF(AA1954&lt;&gt;"",COUNTIF('Jalon + top _horaire passage'!A:A,AA1954),0)+IF(AB1954&lt;&gt;"",COUNTIF('Jalon + top _horaire passage'!A:A,AB1954),0)+IF(AD1954&lt;&gt;"",COUNTIF('Jalon + top _horaire passage'!A:A,AD1954),0)</f>
        <v>0</v>
      </c>
    </row>
    <row r="1955" spans="1:44" x14ac:dyDescent="0.3">
      <c r="A1955" s="77" t="s">
        <v>9759</v>
      </c>
      <c r="B1955" s="159" t="s">
        <v>9760</v>
      </c>
      <c r="C1955" s="78" t="s">
        <v>101</v>
      </c>
      <c r="D1955" s="77" t="s">
        <v>42</v>
      </c>
      <c r="E1955" s="77" t="s">
        <v>9759</v>
      </c>
      <c r="F1955" s="77" t="s">
        <v>533</v>
      </c>
      <c r="G1955" s="77" t="s">
        <v>534</v>
      </c>
      <c r="H1955" s="77" t="s">
        <v>44</v>
      </c>
      <c r="I1955" s="77" t="s">
        <v>39</v>
      </c>
      <c r="J1955" s="77" t="s">
        <v>19</v>
      </c>
      <c r="K1955" s="78" t="s">
        <v>34</v>
      </c>
      <c r="L1955" s="77" t="s">
        <v>98</v>
      </c>
      <c r="M1955" s="74" t="s">
        <v>12473</v>
      </c>
      <c r="N1955" s="74" t="s">
        <v>13</v>
      </c>
      <c r="O1955" s="159"/>
      <c r="P1955" s="77"/>
      <c r="Q1955" s="77" t="s">
        <v>30</v>
      </c>
      <c r="R1955" s="77" t="s">
        <v>9759</v>
      </c>
      <c r="S1955" s="77"/>
      <c r="T1955" s="77"/>
      <c r="U1955" s="77" t="s">
        <v>11506</v>
      </c>
      <c r="V1955" s="74" t="s">
        <v>97</v>
      </c>
      <c r="W1955" s="100"/>
      <c r="X1955" s="99"/>
      <c r="Y1955" s="99"/>
      <c r="Z1955" s="100"/>
      <c r="AA1955" s="99" t="s">
        <v>9761</v>
      </c>
      <c r="AB1955" s="99"/>
      <c r="AC1955" s="100" t="s">
        <v>9762</v>
      </c>
      <c r="AD1955" s="100" t="s">
        <v>9763</v>
      </c>
      <c r="AE1955" s="83"/>
      <c r="AF1955" s="54"/>
      <c r="AG1955" s="78" t="s">
        <v>10997</v>
      </c>
      <c r="AH1955" s="77" t="s">
        <v>20</v>
      </c>
      <c r="AI1955" s="77" t="s">
        <v>102</v>
      </c>
      <c r="AJ1955" s="77" t="s">
        <v>103</v>
      </c>
      <c r="AK1955" s="77" t="s">
        <v>539</v>
      </c>
      <c r="AL1955" s="77" t="s">
        <v>540</v>
      </c>
      <c r="AM1955" s="77" t="s">
        <v>25</v>
      </c>
      <c r="AN1955" s="77" t="s">
        <v>106</v>
      </c>
      <c r="AO1955" s="77" t="s">
        <v>107</v>
      </c>
      <c r="AP1955" s="77" t="s">
        <v>108</v>
      </c>
      <c r="AQ1955" s="77"/>
      <c r="AR1955" s="79">
        <f>COUNTIF('Jalon + top _horaire passage'!A:A,A1955)+IF(W1955&lt;&gt;"",COUNTIF('Jalon + top _horaire passage'!A:A,W1955),0)+IF(X1955&lt;&gt;"",COUNTIF('Jalon + top _horaire passage'!A:A,X1955),0)+IF(Y1955&lt;&gt;"",COUNTIF('Jalon + top _horaire passage'!A:A,Y1955),0)+IF(AA1955&lt;&gt;"",COUNTIF('Jalon + top _horaire passage'!A:A,AA1955),0)+IF(AB1955&lt;&gt;"",COUNTIF('Jalon + top _horaire passage'!A:A,AB1955),0)+IF(AD1955&lt;&gt;"",COUNTIF('Jalon + top _horaire passage'!A:A,AD1955),0)</f>
        <v>0</v>
      </c>
    </row>
    <row r="1956" spans="1:44" x14ac:dyDescent="0.3">
      <c r="A1956" s="77" t="s">
        <v>9764</v>
      </c>
      <c r="B1956" s="159" t="s">
        <v>9765</v>
      </c>
      <c r="C1956" s="78" t="s">
        <v>101</v>
      </c>
      <c r="D1956" s="77" t="s">
        <v>42</v>
      </c>
      <c r="E1956" s="77" t="s">
        <v>9764</v>
      </c>
      <c r="F1956" s="77" t="s">
        <v>9350</v>
      </c>
      <c r="G1956" s="77" t="s">
        <v>6637</v>
      </c>
      <c r="H1956" s="77" t="s">
        <v>44</v>
      </c>
      <c r="I1956" s="77" t="s">
        <v>39</v>
      </c>
      <c r="J1956" s="77" t="s">
        <v>19</v>
      </c>
      <c r="K1956" s="78" t="s">
        <v>34</v>
      </c>
      <c r="L1956" s="77" t="s">
        <v>98</v>
      </c>
      <c r="M1956" s="74" t="s">
        <v>12473</v>
      </c>
      <c r="N1956" s="74" t="s">
        <v>13</v>
      </c>
      <c r="O1956" s="159" t="s">
        <v>12470</v>
      </c>
      <c r="P1956" s="77"/>
      <c r="Q1956" s="77" t="s">
        <v>30</v>
      </c>
      <c r="R1956" s="77" t="s">
        <v>9764</v>
      </c>
      <c r="S1956" s="77"/>
      <c r="T1956" s="77"/>
      <c r="U1956" s="77" t="s">
        <v>11496</v>
      </c>
      <c r="V1956" s="74" t="s">
        <v>97</v>
      </c>
      <c r="W1956" s="100"/>
      <c r="X1956" s="99"/>
      <c r="Y1956" s="99"/>
      <c r="Z1956" s="100"/>
      <c r="AA1956" s="99" t="s">
        <v>9766</v>
      </c>
      <c r="AB1956" s="99"/>
      <c r="AC1956" s="100" t="s">
        <v>9767</v>
      </c>
      <c r="AD1956" s="100" t="s">
        <v>9768</v>
      </c>
      <c r="AE1956" s="83"/>
      <c r="AF1956" s="54"/>
      <c r="AG1956" s="78" t="s">
        <v>10997</v>
      </c>
      <c r="AH1956" s="77" t="s">
        <v>20</v>
      </c>
      <c r="AI1956" s="77" t="s">
        <v>102</v>
      </c>
      <c r="AJ1956" s="77" t="s">
        <v>2486</v>
      </c>
      <c r="AK1956" s="77" t="s">
        <v>2582</v>
      </c>
      <c r="AL1956" s="77" t="s">
        <v>2583</v>
      </c>
      <c r="AM1956" s="77" t="s">
        <v>25</v>
      </c>
      <c r="AN1956" s="77" t="s">
        <v>106</v>
      </c>
      <c r="AO1956" s="77" t="s">
        <v>107</v>
      </c>
      <c r="AP1956" s="77" t="s">
        <v>108</v>
      </c>
      <c r="AQ1956" s="77"/>
      <c r="AR1956" s="79">
        <f>COUNTIF('Jalon + top _horaire passage'!A:A,A1956)+IF(W1956&lt;&gt;"",COUNTIF('Jalon + top _horaire passage'!A:A,W1956),0)+IF(X1956&lt;&gt;"",COUNTIF('Jalon + top _horaire passage'!A:A,X1956),0)+IF(Y1956&lt;&gt;"",COUNTIF('Jalon + top _horaire passage'!A:A,Y1956),0)+IF(AA1956&lt;&gt;"",COUNTIF('Jalon + top _horaire passage'!A:A,AA1956),0)+IF(AB1956&lt;&gt;"",COUNTIF('Jalon + top _horaire passage'!A:A,AB1956),0)+IF(AD1956&lt;&gt;"",COUNTIF('Jalon + top _horaire passage'!A:A,AD1956),0)</f>
        <v>0</v>
      </c>
    </row>
    <row r="1957" spans="1:44" x14ac:dyDescent="0.3">
      <c r="A1957" s="77" t="s">
        <v>9769</v>
      </c>
      <c r="B1957" s="159" t="s">
        <v>9770</v>
      </c>
      <c r="C1957" s="78" t="s">
        <v>101</v>
      </c>
      <c r="D1957" s="77" t="s">
        <v>42</v>
      </c>
      <c r="E1957" s="77" t="s">
        <v>9769</v>
      </c>
      <c r="F1957" s="77" t="s">
        <v>9350</v>
      </c>
      <c r="G1957" s="77" t="s">
        <v>6637</v>
      </c>
      <c r="H1957" s="77" t="s">
        <v>44</v>
      </c>
      <c r="I1957" s="77" t="s">
        <v>39</v>
      </c>
      <c r="J1957" s="77" t="s">
        <v>19</v>
      </c>
      <c r="K1957" s="78" t="s">
        <v>34</v>
      </c>
      <c r="L1957" s="77" t="s">
        <v>98</v>
      </c>
      <c r="M1957" s="74" t="s">
        <v>12473</v>
      </c>
      <c r="N1957" s="74" t="s">
        <v>13</v>
      </c>
      <c r="O1957" s="159"/>
      <c r="P1957" s="77"/>
      <c r="Q1957" s="77" t="s">
        <v>30</v>
      </c>
      <c r="R1957" s="77" t="s">
        <v>9769</v>
      </c>
      <c r="S1957" s="77"/>
      <c r="T1957" s="77"/>
      <c r="U1957" s="77" t="s">
        <v>11497</v>
      </c>
      <c r="V1957" s="74" t="s">
        <v>97</v>
      </c>
      <c r="W1957" s="100"/>
      <c r="X1957" s="99"/>
      <c r="Y1957" s="99"/>
      <c r="Z1957" s="100"/>
      <c r="AA1957" s="99" t="s">
        <v>9771</v>
      </c>
      <c r="AB1957" s="99"/>
      <c r="AC1957" s="100" t="s">
        <v>9772</v>
      </c>
      <c r="AD1957" s="100" t="s">
        <v>9773</v>
      </c>
      <c r="AE1957" s="83"/>
      <c r="AF1957" s="54"/>
      <c r="AG1957" s="78" t="s">
        <v>10997</v>
      </c>
      <c r="AH1957" s="77" t="s">
        <v>20</v>
      </c>
      <c r="AI1957" s="77" t="s">
        <v>102</v>
      </c>
      <c r="AJ1957" s="77" t="s">
        <v>2486</v>
      </c>
      <c r="AK1957" s="77" t="s">
        <v>2582</v>
      </c>
      <c r="AL1957" s="77" t="s">
        <v>2583</v>
      </c>
      <c r="AM1957" s="77" t="s">
        <v>25</v>
      </c>
      <c r="AN1957" s="77" t="s">
        <v>106</v>
      </c>
      <c r="AO1957" s="77" t="s">
        <v>107</v>
      </c>
      <c r="AP1957" s="77" t="s">
        <v>108</v>
      </c>
      <c r="AQ1957" s="77"/>
      <c r="AR1957" s="79">
        <f>COUNTIF('Jalon + top _horaire passage'!A:A,A1957)+IF(W1957&lt;&gt;"",COUNTIF('Jalon + top _horaire passage'!A:A,W1957),0)+IF(X1957&lt;&gt;"",COUNTIF('Jalon + top _horaire passage'!A:A,X1957),0)+IF(Y1957&lt;&gt;"",COUNTIF('Jalon + top _horaire passage'!A:A,Y1957),0)+IF(AA1957&lt;&gt;"",COUNTIF('Jalon + top _horaire passage'!A:A,AA1957),0)+IF(AB1957&lt;&gt;"",COUNTIF('Jalon + top _horaire passage'!A:A,AB1957),0)+IF(AD1957&lt;&gt;"",COUNTIF('Jalon + top _horaire passage'!A:A,AD1957),0)</f>
        <v>0</v>
      </c>
    </row>
    <row r="1958" spans="1:44" x14ac:dyDescent="0.3">
      <c r="A1958" s="77" t="s">
        <v>9774</v>
      </c>
      <c r="B1958" s="159" t="s">
        <v>9776</v>
      </c>
      <c r="C1958" s="78" t="s">
        <v>829</v>
      </c>
      <c r="D1958" s="77" t="s">
        <v>42</v>
      </c>
      <c r="E1958" s="77" t="s">
        <v>9774</v>
      </c>
      <c r="F1958" s="77" t="s">
        <v>9775</v>
      </c>
      <c r="G1958" s="77" t="s">
        <v>3414</v>
      </c>
      <c r="H1958" s="77" t="s">
        <v>44</v>
      </c>
      <c r="I1958" s="77" t="s">
        <v>221</v>
      </c>
      <c r="J1958" s="77" t="s">
        <v>237</v>
      </c>
      <c r="K1958" s="78" t="s">
        <v>18</v>
      </c>
      <c r="L1958" s="77" t="s">
        <v>98</v>
      </c>
      <c r="M1958" s="74" t="s">
        <v>12473</v>
      </c>
      <c r="N1958" s="74" t="s">
        <v>10986</v>
      </c>
      <c r="O1958" s="159"/>
      <c r="P1958" s="77"/>
      <c r="Q1958" s="77" t="s">
        <v>35</v>
      </c>
      <c r="R1958" s="77" t="s">
        <v>9774</v>
      </c>
      <c r="S1958" s="77"/>
      <c r="T1958" s="77" t="s">
        <v>9241</v>
      </c>
      <c r="U1958" s="77" t="s">
        <v>9774</v>
      </c>
      <c r="V1958" s="74" t="s">
        <v>431</v>
      </c>
      <c r="W1958" s="100"/>
      <c r="X1958" s="99"/>
      <c r="Y1958" s="99"/>
      <c r="Z1958" s="100"/>
      <c r="AA1958" s="99" t="s">
        <v>9777</v>
      </c>
      <c r="AB1958" s="99"/>
      <c r="AC1958" s="100" t="s">
        <v>9774</v>
      </c>
      <c r="AD1958" s="100" t="s">
        <v>9778</v>
      </c>
      <c r="AE1958" s="83"/>
      <c r="AF1958" s="54"/>
      <c r="AG1958" s="78" t="s">
        <v>10995</v>
      </c>
      <c r="AH1958" s="77" t="s">
        <v>222</v>
      </c>
      <c r="AI1958" s="77" t="s">
        <v>830</v>
      </c>
      <c r="AJ1958" s="77" t="s">
        <v>831</v>
      </c>
      <c r="AK1958" s="77" t="s">
        <v>3416</v>
      </c>
      <c r="AL1958" s="77" t="s">
        <v>3417</v>
      </c>
      <c r="AM1958" s="77" t="s">
        <v>227</v>
      </c>
      <c r="AN1958" s="77" t="s">
        <v>834</v>
      </c>
      <c r="AO1958" s="77" t="s">
        <v>835</v>
      </c>
      <c r="AP1958" s="77" t="s">
        <v>836</v>
      </c>
      <c r="AQ1958" s="77"/>
      <c r="AR1958" s="79">
        <f>COUNTIF('Jalon + top _horaire passage'!A:A,A1958)+IF(W1958&lt;&gt;"",COUNTIF('Jalon + top _horaire passage'!A:A,W1958),0)+IF(X1958&lt;&gt;"",COUNTIF('Jalon + top _horaire passage'!A:A,X1958),0)+IF(Y1958&lt;&gt;"",COUNTIF('Jalon + top _horaire passage'!A:A,Y1958),0)+IF(AA1958&lt;&gt;"",COUNTIF('Jalon + top _horaire passage'!A:A,AA1958),0)+IF(AB1958&lt;&gt;"",COUNTIF('Jalon + top _horaire passage'!A:A,AB1958),0)+IF(AD1958&lt;&gt;"",COUNTIF('Jalon + top _horaire passage'!A:A,AD1958),0)</f>
        <v>0</v>
      </c>
    </row>
    <row r="1959" spans="1:44" x14ac:dyDescent="0.3">
      <c r="A1959" s="77" t="s">
        <v>9779</v>
      </c>
      <c r="B1959" s="159" t="s">
        <v>9780</v>
      </c>
      <c r="C1959" s="78" t="s">
        <v>40</v>
      </c>
      <c r="D1959" s="77" t="s">
        <v>42</v>
      </c>
      <c r="E1959" s="77" t="s">
        <v>9779</v>
      </c>
      <c r="F1959" s="77" t="s">
        <v>12448</v>
      </c>
      <c r="G1959" s="77" t="s">
        <v>12449</v>
      </c>
      <c r="H1959" s="77" t="s">
        <v>44</v>
      </c>
      <c r="I1959" s="77" t="s">
        <v>39</v>
      </c>
      <c r="J1959" s="77" t="s">
        <v>19</v>
      </c>
      <c r="K1959" s="78" t="s">
        <v>18</v>
      </c>
      <c r="L1959" s="77" t="s">
        <v>98</v>
      </c>
      <c r="M1959" s="74" t="s">
        <v>12474</v>
      </c>
      <c r="N1959" s="74" t="s">
        <v>10986</v>
      </c>
      <c r="O1959" s="159"/>
      <c r="P1959" s="77"/>
      <c r="Q1959" s="77" t="s">
        <v>30</v>
      </c>
      <c r="R1959" s="77" t="s">
        <v>9779</v>
      </c>
      <c r="S1959" s="77"/>
      <c r="T1959" s="77"/>
      <c r="U1959" s="77" t="s">
        <v>11509</v>
      </c>
      <c r="V1959" s="74" t="s">
        <v>97</v>
      </c>
      <c r="W1959" s="100"/>
      <c r="X1959" s="99"/>
      <c r="Y1959" s="99"/>
      <c r="Z1959" s="100"/>
      <c r="AA1959" s="99" t="s">
        <v>9781</v>
      </c>
      <c r="AB1959" s="99"/>
      <c r="AC1959" s="100" t="s">
        <v>9782</v>
      </c>
      <c r="AD1959" s="100" t="s">
        <v>9783</v>
      </c>
      <c r="AE1959" s="83"/>
      <c r="AF1959" s="54"/>
      <c r="AG1959" s="78" t="s">
        <v>10997</v>
      </c>
      <c r="AH1959" s="77">
        <v>0</v>
      </c>
      <c r="AI1959" s="77">
        <v>0</v>
      </c>
      <c r="AJ1959" s="77">
        <v>0</v>
      </c>
      <c r="AK1959" s="77">
        <v>0</v>
      </c>
      <c r="AL1959" s="77">
        <v>0</v>
      </c>
      <c r="AM1959" s="77">
        <v>0</v>
      </c>
      <c r="AN1959" s="77">
        <v>0</v>
      </c>
      <c r="AO1959" s="77">
        <v>0</v>
      </c>
      <c r="AP1959" s="77">
        <v>0</v>
      </c>
      <c r="AQ1959" s="77"/>
      <c r="AR1959" s="79">
        <f>COUNTIF('Jalon + top _horaire passage'!A:A,A1959)+IF(W1959&lt;&gt;"",COUNTIF('Jalon + top _horaire passage'!A:A,W1959),0)+IF(X1959&lt;&gt;"",COUNTIF('Jalon + top _horaire passage'!A:A,X1959),0)+IF(Y1959&lt;&gt;"",COUNTIF('Jalon + top _horaire passage'!A:A,Y1959),0)+IF(AA1959&lt;&gt;"",COUNTIF('Jalon + top _horaire passage'!A:A,AA1959),0)+IF(AB1959&lt;&gt;"",COUNTIF('Jalon + top _horaire passage'!A:A,AB1959),0)+IF(AD1959&lt;&gt;"",COUNTIF('Jalon + top _horaire passage'!A:A,AD1959),0)</f>
        <v>0</v>
      </c>
    </row>
    <row r="1960" spans="1:44" x14ac:dyDescent="0.3">
      <c r="A1960" s="77" t="s">
        <v>9784</v>
      </c>
      <c r="B1960" s="159" t="s">
        <v>9786</v>
      </c>
      <c r="C1960" s="78" t="s">
        <v>165</v>
      </c>
      <c r="D1960" s="77" t="s">
        <v>42</v>
      </c>
      <c r="E1960" s="77" t="s">
        <v>9784</v>
      </c>
      <c r="F1960" s="77" t="s">
        <v>9785</v>
      </c>
      <c r="G1960" s="77" t="s">
        <v>12450</v>
      </c>
      <c r="H1960" s="77" t="s">
        <v>44</v>
      </c>
      <c r="I1960" s="77" t="s">
        <v>166</v>
      </c>
      <c r="J1960" s="77" t="s">
        <v>19</v>
      </c>
      <c r="K1960" s="78" t="s">
        <v>34</v>
      </c>
      <c r="L1960" s="77" t="s">
        <v>98</v>
      </c>
      <c r="M1960" s="74" t="s">
        <v>12474</v>
      </c>
      <c r="N1960" s="74" t="s">
        <v>13</v>
      </c>
      <c r="O1960" s="159"/>
      <c r="P1960" s="77"/>
      <c r="Q1960" s="77" t="s">
        <v>30</v>
      </c>
      <c r="R1960" s="77" t="s">
        <v>9784</v>
      </c>
      <c r="S1960" s="77"/>
      <c r="T1960" s="77"/>
      <c r="U1960" s="77" t="s">
        <v>9787</v>
      </c>
      <c r="V1960" s="74" t="s">
        <v>97</v>
      </c>
      <c r="W1960" s="100"/>
      <c r="X1960" s="99"/>
      <c r="Y1960" s="99"/>
      <c r="Z1960" s="100"/>
      <c r="AA1960" s="99" t="s">
        <v>9788</v>
      </c>
      <c r="AB1960" s="99"/>
      <c r="AC1960" s="100" t="s">
        <v>9789</v>
      </c>
      <c r="AD1960" s="100" t="s">
        <v>9790</v>
      </c>
      <c r="AE1960" s="83"/>
      <c r="AF1960" s="54"/>
      <c r="AG1960" s="78" t="s">
        <v>10997</v>
      </c>
      <c r="AH1960" s="77">
        <v>0</v>
      </c>
      <c r="AI1960" s="77">
        <v>0</v>
      </c>
      <c r="AJ1960" s="77">
        <v>0</v>
      </c>
      <c r="AK1960" s="77">
        <v>0</v>
      </c>
      <c r="AL1960" s="77">
        <v>0</v>
      </c>
      <c r="AM1960" s="77">
        <v>0</v>
      </c>
      <c r="AN1960" s="77">
        <v>0</v>
      </c>
      <c r="AO1960" s="77">
        <v>0</v>
      </c>
      <c r="AP1960" s="77">
        <v>0</v>
      </c>
      <c r="AQ1960" s="77"/>
      <c r="AR1960" s="79">
        <f>COUNTIF('Jalon + top _horaire passage'!A:A,A1960)+IF(W1960&lt;&gt;"",COUNTIF('Jalon + top _horaire passage'!A:A,W1960),0)+IF(X1960&lt;&gt;"",COUNTIF('Jalon + top _horaire passage'!A:A,X1960),0)+IF(Y1960&lt;&gt;"",COUNTIF('Jalon + top _horaire passage'!A:A,Y1960),0)+IF(AA1960&lt;&gt;"",COUNTIF('Jalon + top _horaire passage'!A:A,AA1960),0)+IF(AB1960&lt;&gt;"",COUNTIF('Jalon + top _horaire passage'!A:A,AB1960),0)+IF(AD1960&lt;&gt;"",COUNTIF('Jalon + top _horaire passage'!A:A,AD1960),0)</f>
        <v>0</v>
      </c>
    </row>
    <row r="1961" spans="1:44" x14ac:dyDescent="0.3">
      <c r="A1961" s="77" t="s">
        <v>9791</v>
      </c>
      <c r="B1961" s="159" t="s">
        <v>9793</v>
      </c>
      <c r="C1961" s="78" t="s">
        <v>59</v>
      </c>
      <c r="D1961" s="77" t="s">
        <v>42</v>
      </c>
      <c r="E1961" s="77" t="s">
        <v>9791</v>
      </c>
      <c r="F1961" s="77" t="s">
        <v>9792</v>
      </c>
      <c r="G1961" s="77" t="s">
        <v>12422</v>
      </c>
      <c r="H1961" s="77" t="s">
        <v>44</v>
      </c>
      <c r="I1961" s="77" t="s">
        <v>17</v>
      </c>
      <c r="J1961" s="77" t="s">
        <v>19</v>
      </c>
      <c r="K1961" s="78" t="s">
        <v>34</v>
      </c>
      <c r="L1961" s="101" t="s">
        <v>15</v>
      </c>
      <c r="M1961" s="74" t="s">
        <v>12473</v>
      </c>
      <c r="N1961" s="74" t="s">
        <v>13</v>
      </c>
      <c r="O1961" s="159"/>
      <c r="P1961" s="77"/>
      <c r="Q1961" s="77" t="s">
        <v>6797</v>
      </c>
      <c r="R1961" s="77" t="s">
        <v>9791</v>
      </c>
      <c r="S1961" s="77"/>
      <c r="T1961" s="77"/>
      <c r="U1961" s="77" t="s">
        <v>11820</v>
      </c>
      <c r="V1961" s="74" t="s">
        <v>97</v>
      </c>
      <c r="W1961" s="100"/>
      <c r="X1961" s="99"/>
      <c r="Y1961" s="99"/>
      <c r="Z1961" s="102" t="s">
        <v>11820</v>
      </c>
      <c r="AA1961" s="99" t="s">
        <v>11819</v>
      </c>
      <c r="AB1961" s="99"/>
      <c r="AC1961" s="102" t="s">
        <v>11884</v>
      </c>
      <c r="AD1961" s="100" t="s">
        <v>9794</v>
      </c>
      <c r="AE1961" s="83"/>
      <c r="AF1961" s="54" t="s">
        <v>12029</v>
      </c>
      <c r="AG1961" s="78" t="s">
        <v>10997</v>
      </c>
      <c r="AH1961" s="77" t="s">
        <v>20</v>
      </c>
      <c r="AI1961" s="77" t="s">
        <v>305</v>
      </c>
      <c r="AJ1961" s="77" t="s">
        <v>920</v>
      </c>
      <c r="AK1961" s="77" t="s">
        <v>921</v>
      </c>
      <c r="AL1961" s="77" t="s">
        <v>922</v>
      </c>
      <c r="AM1961" s="77" t="s">
        <v>25</v>
      </c>
      <c r="AN1961" s="77" t="s">
        <v>309</v>
      </c>
      <c r="AO1961" s="77" t="s">
        <v>923</v>
      </c>
      <c r="AP1961" s="77" t="s">
        <v>924</v>
      </c>
      <c r="AQ1961" s="77"/>
      <c r="AR1961" s="79">
        <f>COUNTIF('Jalon + top _horaire passage'!A:A,A1961)+IF(W1961&lt;&gt;"",COUNTIF('Jalon + top _horaire passage'!A:A,W1961),0)+IF(X1961&lt;&gt;"",COUNTIF('Jalon + top _horaire passage'!A:A,X1961),0)+IF(Y1961&lt;&gt;"",COUNTIF('Jalon + top _horaire passage'!A:A,Y1961),0)+IF(AA1961&lt;&gt;"",COUNTIF('Jalon + top _horaire passage'!A:A,AA1961),0)+IF(AB1961&lt;&gt;"",COUNTIF('Jalon + top _horaire passage'!A:A,AB1961),0)+IF(AD1961&lt;&gt;"",COUNTIF('Jalon + top _horaire passage'!A:A,AD1961),0)</f>
        <v>0</v>
      </c>
    </row>
    <row r="1962" spans="1:44" x14ac:dyDescent="0.3">
      <c r="A1962" s="77" t="s">
        <v>9795</v>
      </c>
      <c r="B1962" s="159" t="s">
        <v>9796</v>
      </c>
      <c r="C1962" s="78" t="s">
        <v>40</v>
      </c>
      <c r="D1962" s="77" t="s">
        <v>42</v>
      </c>
      <c r="E1962" s="77" t="s">
        <v>9795</v>
      </c>
      <c r="F1962" s="77" t="s">
        <v>40</v>
      </c>
      <c r="G1962" s="77" t="s">
        <v>12093</v>
      </c>
      <c r="H1962" s="77" t="s">
        <v>44</v>
      </c>
      <c r="I1962" s="77" t="s">
        <v>39</v>
      </c>
      <c r="J1962" s="77" t="s">
        <v>19</v>
      </c>
      <c r="K1962" s="78" t="s">
        <v>18</v>
      </c>
      <c r="L1962" s="77" t="s">
        <v>15</v>
      </c>
      <c r="M1962" s="74" t="s">
        <v>12473</v>
      </c>
      <c r="N1962" s="74" t="s">
        <v>10986</v>
      </c>
      <c r="O1962" s="159"/>
      <c r="P1962" s="77"/>
      <c r="Q1962" s="77" t="s">
        <v>6797</v>
      </c>
      <c r="R1962" s="77" t="s">
        <v>9795</v>
      </c>
      <c r="S1962" s="77"/>
      <c r="T1962" s="77"/>
      <c r="U1962" s="77" t="s">
        <v>11062</v>
      </c>
      <c r="V1962" s="74" t="s">
        <v>216</v>
      </c>
      <c r="W1962" s="100"/>
      <c r="X1962" s="99"/>
      <c r="Y1962" s="102" t="s">
        <v>11879</v>
      </c>
      <c r="Z1962" s="102" t="s">
        <v>11880</v>
      </c>
      <c r="AA1962" s="99" t="s">
        <v>9797</v>
      </c>
      <c r="AB1962" s="99"/>
      <c r="AC1962" s="100" t="s">
        <v>9798</v>
      </c>
      <c r="AD1962" s="100" t="s">
        <v>9799</v>
      </c>
      <c r="AE1962" s="83"/>
      <c r="AF1962" s="54" t="s">
        <v>12029</v>
      </c>
      <c r="AG1962" s="78" t="s">
        <v>12307</v>
      </c>
      <c r="AH1962" s="77">
        <v>0</v>
      </c>
      <c r="AI1962" s="77">
        <v>0</v>
      </c>
      <c r="AJ1962" s="77">
        <v>0</v>
      </c>
      <c r="AK1962" s="77">
        <v>0</v>
      </c>
      <c r="AL1962" s="77">
        <v>0</v>
      </c>
      <c r="AM1962" s="77">
        <v>0</v>
      </c>
      <c r="AN1962" s="77">
        <v>0</v>
      </c>
      <c r="AO1962" s="77">
        <v>0</v>
      </c>
      <c r="AP1962" s="77">
        <v>0</v>
      </c>
      <c r="AQ1962" s="77"/>
      <c r="AR1962" s="79">
        <f>COUNTIF('Jalon + top _horaire passage'!A:A,A1962)+IF(W1962&lt;&gt;"",COUNTIF('Jalon + top _horaire passage'!A:A,W1962),0)+IF(X1962&lt;&gt;"",COUNTIF('Jalon + top _horaire passage'!A:A,X1962),0)+IF(Y1962&lt;&gt;"",COUNTIF('Jalon + top _horaire passage'!A:A,Y1962),0)+IF(AA1962&lt;&gt;"",COUNTIF('Jalon + top _horaire passage'!A:A,AA1962),0)+IF(AB1962&lt;&gt;"",COUNTIF('Jalon + top _horaire passage'!A:A,AB1962),0)+IF(AD1962&lt;&gt;"",COUNTIF('Jalon + top _horaire passage'!A:A,AD1962),0)</f>
        <v>0</v>
      </c>
    </row>
    <row r="1963" spans="1:44" x14ac:dyDescent="0.3">
      <c r="A1963" s="77" t="s">
        <v>9800</v>
      </c>
      <c r="B1963" s="159" t="s">
        <v>9802</v>
      </c>
      <c r="C1963" s="78" t="s">
        <v>59</v>
      </c>
      <c r="D1963" s="77" t="s">
        <v>42</v>
      </c>
      <c r="E1963" s="77" t="s">
        <v>9800</v>
      </c>
      <c r="F1963" s="77" t="s">
        <v>9801</v>
      </c>
      <c r="G1963" s="77" t="s">
        <v>8280</v>
      </c>
      <c r="H1963" s="77" t="s">
        <v>44</v>
      </c>
      <c r="I1963" s="77" t="s">
        <v>17</v>
      </c>
      <c r="J1963" s="77" t="s">
        <v>19</v>
      </c>
      <c r="K1963" s="78" t="s">
        <v>34</v>
      </c>
      <c r="L1963" s="77" t="s">
        <v>98</v>
      </c>
      <c r="M1963" s="74" t="s">
        <v>12473</v>
      </c>
      <c r="N1963" s="74" t="s">
        <v>13</v>
      </c>
      <c r="O1963" s="159"/>
      <c r="P1963" s="77"/>
      <c r="Q1963" s="77" t="s">
        <v>30</v>
      </c>
      <c r="R1963" s="77" t="s">
        <v>9800</v>
      </c>
      <c r="S1963" s="77"/>
      <c r="T1963" s="77"/>
      <c r="U1963" s="77" t="s">
        <v>11652</v>
      </c>
      <c r="V1963" s="74" t="s">
        <v>97</v>
      </c>
      <c r="W1963" s="100"/>
      <c r="X1963" s="99"/>
      <c r="Y1963" s="99"/>
      <c r="Z1963" s="100"/>
      <c r="AA1963" s="99" t="s">
        <v>9803</v>
      </c>
      <c r="AB1963" s="99"/>
      <c r="AC1963" s="100" t="s">
        <v>9804</v>
      </c>
      <c r="AD1963" s="100" t="s">
        <v>9805</v>
      </c>
      <c r="AE1963" s="83"/>
      <c r="AF1963" s="54"/>
      <c r="AG1963" s="78" t="s">
        <v>10997</v>
      </c>
      <c r="AH1963" s="77" t="s">
        <v>20</v>
      </c>
      <c r="AI1963" s="77" t="s">
        <v>305</v>
      </c>
      <c r="AJ1963" s="77" t="s">
        <v>920</v>
      </c>
      <c r="AK1963" s="77" t="s">
        <v>921</v>
      </c>
      <c r="AL1963" s="77" t="s">
        <v>922</v>
      </c>
      <c r="AM1963" s="77" t="s">
        <v>25</v>
      </c>
      <c r="AN1963" s="77" t="s">
        <v>309</v>
      </c>
      <c r="AO1963" s="77" t="s">
        <v>923</v>
      </c>
      <c r="AP1963" s="77" t="s">
        <v>924</v>
      </c>
      <c r="AQ1963" s="77"/>
      <c r="AR1963" s="79">
        <f>COUNTIF('Jalon + top _horaire passage'!A:A,A1963)+IF(W1963&lt;&gt;"",COUNTIF('Jalon + top _horaire passage'!A:A,W1963),0)+IF(X1963&lt;&gt;"",COUNTIF('Jalon + top _horaire passage'!A:A,X1963),0)+IF(Y1963&lt;&gt;"",COUNTIF('Jalon + top _horaire passage'!A:A,Y1963),0)+IF(AA1963&lt;&gt;"",COUNTIF('Jalon + top _horaire passage'!A:A,AA1963),0)+IF(AB1963&lt;&gt;"",COUNTIF('Jalon + top _horaire passage'!A:A,AB1963),0)+IF(AD1963&lt;&gt;"",COUNTIF('Jalon + top _horaire passage'!A:A,AD1963),0)</f>
        <v>0</v>
      </c>
    </row>
    <row r="1964" spans="1:44" x14ac:dyDescent="0.3">
      <c r="A1964" s="77" t="s">
        <v>9806</v>
      </c>
      <c r="B1964" s="159" t="s">
        <v>9807</v>
      </c>
      <c r="C1964" s="78" t="s">
        <v>59</v>
      </c>
      <c r="D1964" s="77" t="s">
        <v>42</v>
      </c>
      <c r="E1964" s="77" t="s">
        <v>9806</v>
      </c>
      <c r="F1964" s="77" t="s">
        <v>9801</v>
      </c>
      <c r="G1964" s="77" t="s">
        <v>8280</v>
      </c>
      <c r="H1964" s="77" t="s">
        <v>44</v>
      </c>
      <c r="I1964" s="77" t="s">
        <v>17</v>
      </c>
      <c r="J1964" s="77" t="s">
        <v>19</v>
      </c>
      <c r="K1964" s="78" t="s">
        <v>34</v>
      </c>
      <c r="L1964" s="77" t="s">
        <v>98</v>
      </c>
      <c r="M1964" s="74" t="s">
        <v>12473</v>
      </c>
      <c r="N1964" s="74" t="s">
        <v>13</v>
      </c>
      <c r="O1964" s="159"/>
      <c r="P1964" s="77"/>
      <c r="Q1964" s="77" t="s">
        <v>30</v>
      </c>
      <c r="R1964" s="77" t="s">
        <v>9806</v>
      </c>
      <c r="S1964" s="77"/>
      <c r="T1964" s="77"/>
      <c r="U1964" s="77" t="s">
        <v>11653</v>
      </c>
      <c r="V1964" s="74" t="s">
        <v>97</v>
      </c>
      <c r="W1964" s="100"/>
      <c r="X1964" s="99"/>
      <c r="Y1964" s="99"/>
      <c r="Z1964" s="100"/>
      <c r="AA1964" s="99" t="s">
        <v>9808</v>
      </c>
      <c r="AB1964" s="99"/>
      <c r="AC1964" s="100" t="s">
        <v>9809</v>
      </c>
      <c r="AD1964" s="100" t="s">
        <v>9810</v>
      </c>
      <c r="AE1964" s="83"/>
      <c r="AF1964" s="54"/>
      <c r="AG1964" s="78" t="s">
        <v>10997</v>
      </c>
      <c r="AH1964" s="77" t="s">
        <v>20</v>
      </c>
      <c r="AI1964" s="77" t="s">
        <v>305</v>
      </c>
      <c r="AJ1964" s="77" t="s">
        <v>920</v>
      </c>
      <c r="AK1964" s="77" t="s">
        <v>921</v>
      </c>
      <c r="AL1964" s="77" t="s">
        <v>922</v>
      </c>
      <c r="AM1964" s="77" t="s">
        <v>25</v>
      </c>
      <c r="AN1964" s="77" t="s">
        <v>309</v>
      </c>
      <c r="AO1964" s="77" t="s">
        <v>923</v>
      </c>
      <c r="AP1964" s="77" t="s">
        <v>924</v>
      </c>
      <c r="AQ1964" s="77"/>
      <c r="AR1964" s="79">
        <f>COUNTIF('Jalon + top _horaire passage'!A:A,A1964)+IF(W1964&lt;&gt;"",COUNTIF('Jalon + top _horaire passage'!A:A,W1964),0)+IF(X1964&lt;&gt;"",COUNTIF('Jalon + top _horaire passage'!A:A,X1964),0)+IF(Y1964&lt;&gt;"",COUNTIF('Jalon + top _horaire passage'!A:A,Y1964),0)+IF(AA1964&lt;&gt;"",COUNTIF('Jalon + top _horaire passage'!A:A,AA1964),0)+IF(AB1964&lt;&gt;"",COUNTIF('Jalon + top _horaire passage'!A:A,AB1964),0)+IF(AD1964&lt;&gt;"",COUNTIF('Jalon + top _horaire passage'!A:A,AD1964),0)</f>
        <v>0</v>
      </c>
    </row>
    <row r="1965" spans="1:44" x14ac:dyDescent="0.3">
      <c r="A1965" s="77" t="s">
        <v>9811</v>
      </c>
      <c r="B1965" s="159" t="s">
        <v>9812</v>
      </c>
      <c r="C1965" s="78" t="s">
        <v>59</v>
      </c>
      <c r="D1965" s="77" t="s">
        <v>42</v>
      </c>
      <c r="E1965" s="77" t="s">
        <v>9811</v>
      </c>
      <c r="F1965" s="77" t="s">
        <v>9801</v>
      </c>
      <c r="G1965" s="77" t="s">
        <v>8280</v>
      </c>
      <c r="H1965" s="77" t="s">
        <v>44</v>
      </c>
      <c r="I1965" s="77" t="s">
        <v>17</v>
      </c>
      <c r="J1965" s="77" t="s">
        <v>19</v>
      </c>
      <c r="K1965" s="78" t="s">
        <v>34</v>
      </c>
      <c r="L1965" s="77" t="s">
        <v>98</v>
      </c>
      <c r="M1965" s="74" t="s">
        <v>12473</v>
      </c>
      <c r="N1965" s="74" t="s">
        <v>13</v>
      </c>
      <c r="O1965" s="159"/>
      <c r="P1965" s="77"/>
      <c r="Q1965" s="77" t="s">
        <v>30</v>
      </c>
      <c r="R1965" s="77" t="s">
        <v>9811</v>
      </c>
      <c r="S1965" s="77"/>
      <c r="T1965" s="77"/>
      <c r="U1965" s="77" t="s">
        <v>11654</v>
      </c>
      <c r="V1965" s="74" t="s">
        <v>97</v>
      </c>
      <c r="W1965" s="100"/>
      <c r="X1965" s="99"/>
      <c r="Y1965" s="99"/>
      <c r="Z1965" s="100"/>
      <c r="AA1965" s="99" t="s">
        <v>9813</v>
      </c>
      <c r="AB1965" s="99"/>
      <c r="AC1965" s="100" t="s">
        <v>9814</v>
      </c>
      <c r="AD1965" s="100" t="s">
        <v>9815</v>
      </c>
      <c r="AE1965" s="83"/>
      <c r="AF1965" s="54"/>
      <c r="AG1965" s="78" t="s">
        <v>10997</v>
      </c>
      <c r="AH1965" s="77" t="s">
        <v>20</v>
      </c>
      <c r="AI1965" s="77" t="s">
        <v>305</v>
      </c>
      <c r="AJ1965" s="77" t="s">
        <v>920</v>
      </c>
      <c r="AK1965" s="77" t="s">
        <v>921</v>
      </c>
      <c r="AL1965" s="77" t="s">
        <v>922</v>
      </c>
      <c r="AM1965" s="77" t="s">
        <v>25</v>
      </c>
      <c r="AN1965" s="77" t="s">
        <v>309</v>
      </c>
      <c r="AO1965" s="77" t="s">
        <v>923</v>
      </c>
      <c r="AP1965" s="77" t="s">
        <v>924</v>
      </c>
      <c r="AQ1965" s="77"/>
      <c r="AR1965" s="79">
        <f>COUNTIF('Jalon + top _horaire passage'!A:A,A1965)+IF(W1965&lt;&gt;"",COUNTIF('Jalon + top _horaire passage'!A:A,W1965),0)+IF(X1965&lt;&gt;"",COUNTIF('Jalon + top _horaire passage'!A:A,X1965),0)+IF(Y1965&lt;&gt;"",COUNTIF('Jalon + top _horaire passage'!A:A,Y1965),0)+IF(AA1965&lt;&gt;"",COUNTIF('Jalon + top _horaire passage'!A:A,AA1965),0)+IF(AB1965&lt;&gt;"",COUNTIF('Jalon + top _horaire passage'!A:A,AB1965),0)+IF(AD1965&lt;&gt;"",COUNTIF('Jalon + top _horaire passage'!A:A,AD1965),0)</f>
        <v>0</v>
      </c>
    </row>
    <row r="1966" spans="1:44" x14ac:dyDescent="0.3">
      <c r="A1966" s="77" t="s">
        <v>9816</v>
      </c>
      <c r="B1966" s="159" t="s">
        <v>9817</v>
      </c>
      <c r="C1966" s="78" t="s">
        <v>59</v>
      </c>
      <c r="D1966" s="77" t="s">
        <v>42</v>
      </c>
      <c r="E1966" s="77" t="s">
        <v>9816</v>
      </c>
      <c r="F1966" s="77" t="s">
        <v>9801</v>
      </c>
      <c r="G1966" s="77" t="s">
        <v>8280</v>
      </c>
      <c r="H1966" s="77" t="s">
        <v>44</v>
      </c>
      <c r="I1966" s="77" t="s">
        <v>17</v>
      </c>
      <c r="J1966" s="77" t="s">
        <v>19</v>
      </c>
      <c r="K1966" s="78" t="s">
        <v>34</v>
      </c>
      <c r="L1966" s="77" t="s">
        <v>98</v>
      </c>
      <c r="M1966" s="74" t="s">
        <v>12473</v>
      </c>
      <c r="N1966" s="74" t="s">
        <v>13</v>
      </c>
      <c r="O1966" s="159"/>
      <c r="P1966" s="77"/>
      <c r="Q1966" s="77" t="s">
        <v>30</v>
      </c>
      <c r="R1966" s="77" t="s">
        <v>9816</v>
      </c>
      <c r="S1966" s="77"/>
      <c r="T1966" s="77"/>
      <c r="U1966" s="77" t="s">
        <v>11655</v>
      </c>
      <c r="V1966" s="74" t="s">
        <v>97</v>
      </c>
      <c r="W1966" s="100"/>
      <c r="X1966" s="99"/>
      <c r="Y1966" s="99"/>
      <c r="Z1966" s="100"/>
      <c r="AA1966" s="99" t="s">
        <v>9818</v>
      </c>
      <c r="AB1966" s="99"/>
      <c r="AC1966" s="100" t="s">
        <v>9819</v>
      </c>
      <c r="AD1966" s="100" t="s">
        <v>9820</v>
      </c>
      <c r="AE1966" s="83"/>
      <c r="AF1966" s="54"/>
      <c r="AG1966" s="78" t="s">
        <v>10997</v>
      </c>
      <c r="AH1966" s="77" t="s">
        <v>20</v>
      </c>
      <c r="AI1966" s="77" t="s">
        <v>305</v>
      </c>
      <c r="AJ1966" s="77" t="s">
        <v>920</v>
      </c>
      <c r="AK1966" s="77" t="s">
        <v>921</v>
      </c>
      <c r="AL1966" s="77" t="s">
        <v>922</v>
      </c>
      <c r="AM1966" s="77" t="s">
        <v>25</v>
      </c>
      <c r="AN1966" s="77" t="s">
        <v>309</v>
      </c>
      <c r="AO1966" s="77" t="s">
        <v>923</v>
      </c>
      <c r="AP1966" s="77" t="s">
        <v>924</v>
      </c>
      <c r="AQ1966" s="77"/>
      <c r="AR1966" s="79">
        <f>COUNTIF('Jalon + top _horaire passage'!A:A,A1966)+IF(W1966&lt;&gt;"",COUNTIF('Jalon + top _horaire passage'!A:A,W1966),0)+IF(X1966&lt;&gt;"",COUNTIF('Jalon + top _horaire passage'!A:A,X1966),0)+IF(Y1966&lt;&gt;"",COUNTIF('Jalon + top _horaire passage'!A:A,Y1966),0)+IF(AA1966&lt;&gt;"",COUNTIF('Jalon + top _horaire passage'!A:A,AA1966),0)+IF(AB1966&lt;&gt;"",COUNTIF('Jalon + top _horaire passage'!A:A,AB1966),0)+IF(AD1966&lt;&gt;"",COUNTIF('Jalon + top _horaire passage'!A:A,AD1966),0)</f>
        <v>0</v>
      </c>
    </row>
    <row r="1967" spans="1:44" x14ac:dyDescent="0.3">
      <c r="A1967" s="77" t="s">
        <v>9821</v>
      </c>
      <c r="B1967" s="159" t="s">
        <v>9822</v>
      </c>
      <c r="C1967" s="78" t="s">
        <v>59</v>
      </c>
      <c r="D1967" s="77" t="s">
        <v>42</v>
      </c>
      <c r="E1967" s="77" t="s">
        <v>9821</v>
      </c>
      <c r="F1967" s="77" t="s">
        <v>9801</v>
      </c>
      <c r="G1967" s="77" t="s">
        <v>8280</v>
      </c>
      <c r="H1967" s="77" t="s">
        <v>44</v>
      </c>
      <c r="I1967" s="77" t="s">
        <v>17</v>
      </c>
      <c r="J1967" s="77" t="s">
        <v>19</v>
      </c>
      <c r="K1967" s="78" t="s">
        <v>34</v>
      </c>
      <c r="L1967" s="77" t="s">
        <v>98</v>
      </c>
      <c r="M1967" s="74" t="s">
        <v>12473</v>
      </c>
      <c r="N1967" s="74" t="s">
        <v>13</v>
      </c>
      <c r="O1967" s="159"/>
      <c r="P1967" s="77"/>
      <c r="Q1967" s="77" t="s">
        <v>30</v>
      </c>
      <c r="R1967" s="77" t="s">
        <v>9821</v>
      </c>
      <c r="S1967" s="77"/>
      <c r="T1967" s="77"/>
      <c r="U1967" s="77" t="s">
        <v>11651</v>
      </c>
      <c r="V1967" s="74" t="s">
        <v>97</v>
      </c>
      <c r="W1967" s="100"/>
      <c r="X1967" s="99"/>
      <c r="Y1967" s="99"/>
      <c r="Z1967" s="100"/>
      <c r="AA1967" s="99" t="s">
        <v>9823</v>
      </c>
      <c r="AB1967" s="99"/>
      <c r="AC1967" s="100" t="s">
        <v>9824</v>
      </c>
      <c r="AD1967" s="100" t="s">
        <v>9825</v>
      </c>
      <c r="AE1967" s="83"/>
      <c r="AF1967" s="54"/>
      <c r="AG1967" s="78" t="s">
        <v>10997</v>
      </c>
      <c r="AH1967" s="77" t="s">
        <v>20</v>
      </c>
      <c r="AI1967" s="77" t="s">
        <v>305</v>
      </c>
      <c r="AJ1967" s="77" t="s">
        <v>920</v>
      </c>
      <c r="AK1967" s="77" t="s">
        <v>921</v>
      </c>
      <c r="AL1967" s="77" t="s">
        <v>922</v>
      </c>
      <c r="AM1967" s="77" t="s">
        <v>25</v>
      </c>
      <c r="AN1967" s="77" t="s">
        <v>309</v>
      </c>
      <c r="AO1967" s="77" t="s">
        <v>923</v>
      </c>
      <c r="AP1967" s="77" t="s">
        <v>924</v>
      </c>
      <c r="AQ1967" s="77"/>
      <c r="AR1967" s="79">
        <f>COUNTIF('Jalon + top _horaire passage'!A:A,A1967)+IF(W1967&lt;&gt;"",COUNTIF('Jalon + top _horaire passage'!A:A,W1967),0)+IF(X1967&lt;&gt;"",COUNTIF('Jalon + top _horaire passage'!A:A,X1967),0)+IF(Y1967&lt;&gt;"",COUNTIF('Jalon + top _horaire passage'!A:A,Y1967),0)+IF(AA1967&lt;&gt;"",COUNTIF('Jalon + top _horaire passage'!A:A,AA1967),0)+IF(AB1967&lt;&gt;"",COUNTIF('Jalon + top _horaire passage'!A:A,AB1967),0)+IF(AD1967&lt;&gt;"",COUNTIF('Jalon + top _horaire passage'!A:A,AD1967),0)</f>
        <v>0</v>
      </c>
    </row>
    <row r="1968" spans="1:44" x14ac:dyDescent="0.3">
      <c r="A1968" s="77" t="s">
        <v>9826</v>
      </c>
      <c r="B1968" s="159" t="s">
        <v>9827</v>
      </c>
      <c r="C1968" s="78" t="s">
        <v>59</v>
      </c>
      <c r="D1968" s="77" t="s">
        <v>42</v>
      </c>
      <c r="E1968" s="77" t="s">
        <v>9826</v>
      </c>
      <c r="F1968" s="77" t="s">
        <v>9801</v>
      </c>
      <c r="G1968" s="77" t="s">
        <v>8280</v>
      </c>
      <c r="H1968" s="77" t="s">
        <v>44</v>
      </c>
      <c r="I1968" s="77" t="s">
        <v>17</v>
      </c>
      <c r="J1968" s="77" t="s">
        <v>19</v>
      </c>
      <c r="K1968" s="78" t="s">
        <v>34</v>
      </c>
      <c r="L1968" s="77" t="s">
        <v>98</v>
      </c>
      <c r="M1968" s="74" t="s">
        <v>12473</v>
      </c>
      <c r="N1968" s="74" t="s">
        <v>13</v>
      </c>
      <c r="O1968" s="159"/>
      <c r="P1968" s="77"/>
      <c r="Q1968" s="77" t="s">
        <v>30</v>
      </c>
      <c r="R1968" s="77" t="s">
        <v>9826</v>
      </c>
      <c r="S1968" s="77"/>
      <c r="T1968" s="77"/>
      <c r="U1968" s="77" t="s">
        <v>11557</v>
      </c>
      <c r="V1968" s="74" t="s">
        <v>97</v>
      </c>
      <c r="W1968" s="100"/>
      <c r="X1968" s="99"/>
      <c r="Y1968" s="99"/>
      <c r="Z1968" s="100"/>
      <c r="AA1968" s="99" t="s">
        <v>9828</v>
      </c>
      <c r="AB1968" s="99"/>
      <c r="AC1968" s="100" t="s">
        <v>9829</v>
      </c>
      <c r="AD1968" s="100" t="s">
        <v>9830</v>
      </c>
      <c r="AE1968" s="83"/>
      <c r="AF1968" s="54"/>
      <c r="AG1968" s="78" t="s">
        <v>10997</v>
      </c>
      <c r="AH1968" s="77" t="s">
        <v>20</v>
      </c>
      <c r="AI1968" s="77" t="s">
        <v>305</v>
      </c>
      <c r="AJ1968" s="77" t="s">
        <v>920</v>
      </c>
      <c r="AK1968" s="77" t="s">
        <v>921</v>
      </c>
      <c r="AL1968" s="77" t="s">
        <v>922</v>
      </c>
      <c r="AM1968" s="77" t="s">
        <v>25</v>
      </c>
      <c r="AN1968" s="77" t="s">
        <v>309</v>
      </c>
      <c r="AO1968" s="77" t="s">
        <v>923</v>
      </c>
      <c r="AP1968" s="77" t="s">
        <v>924</v>
      </c>
      <c r="AQ1968" s="77"/>
      <c r="AR1968" s="79">
        <f>COUNTIF('Jalon + top _horaire passage'!A:A,A1968)+IF(W1968&lt;&gt;"",COUNTIF('Jalon + top _horaire passage'!A:A,W1968),0)+IF(X1968&lt;&gt;"",COUNTIF('Jalon + top _horaire passage'!A:A,X1968),0)+IF(Y1968&lt;&gt;"",COUNTIF('Jalon + top _horaire passage'!A:A,Y1968),0)+IF(AA1968&lt;&gt;"",COUNTIF('Jalon + top _horaire passage'!A:A,AA1968),0)+IF(AB1968&lt;&gt;"",COUNTIF('Jalon + top _horaire passage'!A:A,AB1968),0)+IF(AD1968&lt;&gt;"",COUNTIF('Jalon + top _horaire passage'!A:A,AD1968),0)</f>
        <v>0</v>
      </c>
    </row>
    <row r="1969" spans="1:44" x14ac:dyDescent="0.3">
      <c r="A1969" s="77" t="s">
        <v>9831</v>
      </c>
      <c r="B1969" s="159" t="s">
        <v>9832</v>
      </c>
      <c r="C1969" s="78" t="s">
        <v>59</v>
      </c>
      <c r="D1969" s="77" t="s">
        <v>42</v>
      </c>
      <c r="E1969" s="77" t="s">
        <v>9831</v>
      </c>
      <c r="F1969" s="77" t="s">
        <v>9801</v>
      </c>
      <c r="G1969" s="77" t="s">
        <v>8280</v>
      </c>
      <c r="H1969" s="77" t="s">
        <v>44</v>
      </c>
      <c r="I1969" s="77" t="s">
        <v>17</v>
      </c>
      <c r="J1969" s="77" t="s">
        <v>19</v>
      </c>
      <c r="K1969" s="78" t="s">
        <v>34</v>
      </c>
      <c r="L1969" s="77" t="s">
        <v>98</v>
      </c>
      <c r="M1969" s="74" t="s">
        <v>12473</v>
      </c>
      <c r="N1969" s="74" t="s">
        <v>13</v>
      </c>
      <c r="O1969" s="159"/>
      <c r="P1969" s="77"/>
      <c r="Q1969" s="77" t="s">
        <v>30</v>
      </c>
      <c r="R1969" s="77" t="s">
        <v>9831</v>
      </c>
      <c r="S1969" s="77"/>
      <c r="T1969" s="77"/>
      <c r="U1969" s="77" t="s">
        <v>11828</v>
      </c>
      <c r="V1969" s="74" t="s">
        <v>97</v>
      </c>
      <c r="W1969" s="100"/>
      <c r="X1969" s="99"/>
      <c r="Y1969" s="99"/>
      <c r="Z1969" s="100"/>
      <c r="AA1969" s="99" t="s">
        <v>9833</v>
      </c>
      <c r="AB1969" s="99"/>
      <c r="AC1969" s="100" t="s">
        <v>9834</v>
      </c>
      <c r="AD1969" s="100" t="s">
        <v>9835</v>
      </c>
      <c r="AE1969" s="83"/>
      <c r="AF1969" s="54"/>
      <c r="AG1969" s="78" t="s">
        <v>10997</v>
      </c>
      <c r="AH1969" s="77" t="s">
        <v>20</v>
      </c>
      <c r="AI1969" s="77" t="s">
        <v>305</v>
      </c>
      <c r="AJ1969" s="77" t="s">
        <v>920</v>
      </c>
      <c r="AK1969" s="77" t="s">
        <v>921</v>
      </c>
      <c r="AL1969" s="77" t="s">
        <v>922</v>
      </c>
      <c r="AM1969" s="77" t="s">
        <v>25</v>
      </c>
      <c r="AN1969" s="77" t="s">
        <v>309</v>
      </c>
      <c r="AO1969" s="77" t="s">
        <v>923</v>
      </c>
      <c r="AP1969" s="77" t="s">
        <v>924</v>
      </c>
      <c r="AQ1969" s="77"/>
      <c r="AR1969" s="79">
        <f>COUNTIF('Jalon + top _horaire passage'!A:A,A1969)+IF(W1969&lt;&gt;"",COUNTIF('Jalon + top _horaire passage'!A:A,W1969),0)+IF(X1969&lt;&gt;"",COUNTIF('Jalon + top _horaire passage'!A:A,X1969),0)+IF(Y1969&lt;&gt;"",COUNTIF('Jalon + top _horaire passage'!A:A,Y1969),0)+IF(AA1969&lt;&gt;"",COUNTIF('Jalon + top _horaire passage'!A:A,AA1969),0)+IF(AB1969&lt;&gt;"",COUNTIF('Jalon + top _horaire passage'!A:A,AB1969),0)+IF(AD1969&lt;&gt;"",COUNTIF('Jalon + top _horaire passage'!A:A,AD1969),0)</f>
        <v>0</v>
      </c>
    </row>
    <row r="1970" spans="1:44" x14ac:dyDescent="0.3">
      <c r="A1970" s="77" t="s">
        <v>9836</v>
      </c>
      <c r="B1970" s="159" t="s">
        <v>9837</v>
      </c>
      <c r="C1970" s="78" t="s">
        <v>59</v>
      </c>
      <c r="D1970" s="77" t="s">
        <v>42</v>
      </c>
      <c r="E1970" s="77" t="s">
        <v>9836</v>
      </c>
      <c r="F1970" s="77" t="s">
        <v>9801</v>
      </c>
      <c r="G1970" s="77" t="s">
        <v>8280</v>
      </c>
      <c r="H1970" s="77" t="s">
        <v>44</v>
      </c>
      <c r="I1970" s="77" t="s">
        <v>17</v>
      </c>
      <c r="J1970" s="77" t="s">
        <v>19</v>
      </c>
      <c r="K1970" s="78" t="s">
        <v>34</v>
      </c>
      <c r="L1970" s="77" t="s">
        <v>98</v>
      </c>
      <c r="M1970" s="74" t="s">
        <v>12473</v>
      </c>
      <c r="N1970" s="74" t="s">
        <v>13</v>
      </c>
      <c r="O1970" s="159"/>
      <c r="P1970" s="77"/>
      <c r="Q1970" s="77" t="s">
        <v>30</v>
      </c>
      <c r="R1970" s="77" t="s">
        <v>9836</v>
      </c>
      <c r="S1970" s="77"/>
      <c r="T1970" s="77"/>
      <c r="U1970" s="77" t="s">
        <v>11657</v>
      </c>
      <c r="V1970" s="74" t="s">
        <v>97</v>
      </c>
      <c r="W1970" s="100"/>
      <c r="X1970" s="99"/>
      <c r="Y1970" s="99"/>
      <c r="Z1970" s="100"/>
      <c r="AA1970" s="99" t="s">
        <v>9838</v>
      </c>
      <c r="AB1970" s="99"/>
      <c r="AC1970" s="100" t="s">
        <v>9839</v>
      </c>
      <c r="AD1970" s="100" t="s">
        <v>9840</v>
      </c>
      <c r="AE1970" s="83"/>
      <c r="AF1970" s="54"/>
      <c r="AG1970" s="78" t="s">
        <v>10997</v>
      </c>
      <c r="AH1970" s="77" t="s">
        <v>20</v>
      </c>
      <c r="AI1970" s="77" t="s">
        <v>305</v>
      </c>
      <c r="AJ1970" s="77" t="s">
        <v>920</v>
      </c>
      <c r="AK1970" s="77" t="s">
        <v>921</v>
      </c>
      <c r="AL1970" s="77" t="s">
        <v>922</v>
      </c>
      <c r="AM1970" s="77" t="s">
        <v>25</v>
      </c>
      <c r="AN1970" s="77" t="s">
        <v>309</v>
      </c>
      <c r="AO1970" s="77" t="s">
        <v>923</v>
      </c>
      <c r="AP1970" s="77" t="s">
        <v>924</v>
      </c>
      <c r="AQ1970" s="77"/>
      <c r="AR1970" s="79">
        <f>COUNTIF('Jalon + top _horaire passage'!A:A,A1970)+IF(W1970&lt;&gt;"",COUNTIF('Jalon + top _horaire passage'!A:A,W1970),0)+IF(X1970&lt;&gt;"",COUNTIF('Jalon + top _horaire passage'!A:A,X1970),0)+IF(Y1970&lt;&gt;"",COUNTIF('Jalon + top _horaire passage'!A:A,Y1970),0)+IF(AA1970&lt;&gt;"",COUNTIF('Jalon + top _horaire passage'!A:A,AA1970),0)+IF(AB1970&lt;&gt;"",COUNTIF('Jalon + top _horaire passage'!A:A,AB1970),0)+IF(AD1970&lt;&gt;"",COUNTIF('Jalon + top _horaire passage'!A:A,AD1970),0)</f>
        <v>0</v>
      </c>
    </row>
    <row r="1971" spans="1:44" x14ac:dyDescent="0.3">
      <c r="A1971" s="77" t="s">
        <v>9842</v>
      </c>
      <c r="B1971" s="159" t="s">
        <v>9843</v>
      </c>
      <c r="C1971" s="78" t="s">
        <v>59</v>
      </c>
      <c r="D1971" s="77" t="s">
        <v>42</v>
      </c>
      <c r="E1971" s="77" t="s">
        <v>9841</v>
      </c>
      <c r="F1971" s="77" t="s">
        <v>9801</v>
      </c>
      <c r="G1971" s="77" t="s">
        <v>8280</v>
      </c>
      <c r="H1971" s="77" t="s">
        <v>44</v>
      </c>
      <c r="I1971" s="77" t="s">
        <v>17</v>
      </c>
      <c r="J1971" s="77" t="s">
        <v>19</v>
      </c>
      <c r="K1971" s="78" t="s">
        <v>34</v>
      </c>
      <c r="L1971" s="77" t="s">
        <v>98</v>
      </c>
      <c r="M1971" s="74" t="s">
        <v>12473</v>
      </c>
      <c r="N1971" s="74" t="s">
        <v>13</v>
      </c>
      <c r="O1971" s="159"/>
      <c r="P1971" s="77"/>
      <c r="Q1971" s="77" t="s">
        <v>30</v>
      </c>
      <c r="R1971" s="77" t="s">
        <v>9842</v>
      </c>
      <c r="S1971" s="77"/>
      <c r="T1971" s="77"/>
      <c r="U1971" s="77" t="s">
        <v>11656</v>
      </c>
      <c r="V1971" s="74" t="s">
        <v>97</v>
      </c>
      <c r="W1971" s="100"/>
      <c r="X1971" s="99"/>
      <c r="Y1971" s="99"/>
      <c r="Z1971" s="100"/>
      <c r="AA1971" s="99" t="s">
        <v>9844</v>
      </c>
      <c r="AB1971" s="99"/>
      <c r="AC1971" s="100" t="s">
        <v>9845</v>
      </c>
      <c r="AD1971" s="100" t="s">
        <v>9846</v>
      </c>
      <c r="AE1971" s="83"/>
      <c r="AF1971" s="54"/>
      <c r="AG1971" s="78" t="s">
        <v>10997</v>
      </c>
      <c r="AH1971" s="77" t="s">
        <v>20</v>
      </c>
      <c r="AI1971" s="77" t="s">
        <v>305</v>
      </c>
      <c r="AJ1971" s="77" t="s">
        <v>920</v>
      </c>
      <c r="AK1971" s="77" t="s">
        <v>921</v>
      </c>
      <c r="AL1971" s="77" t="s">
        <v>922</v>
      </c>
      <c r="AM1971" s="77" t="s">
        <v>25</v>
      </c>
      <c r="AN1971" s="77" t="s">
        <v>309</v>
      </c>
      <c r="AO1971" s="77" t="s">
        <v>923</v>
      </c>
      <c r="AP1971" s="77" t="s">
        <v>924</v>
      </c>
      <c r="AQ1971" s="77"/>
      <c r="AR1971" s="79">
        <f>COUNTIF('Jalon + top _horaire passage'!A:A,A1971)+IF(W1971&lt;&gt;"",COUNTIF('Jalon + top _horaire passage'!A:A,W1971),0)+IF(X1971&lt;&gt;"",COUNTIF('Jalon + top _horaire passage'!A:A,X1971),0)+IF(Y1971&lt;&gt;"",COUNTIF('Jalon + top _horaire passage'!A:A,Y1971),0)+IF(AA1971&lt;&gt;"",COUNTIF('Jalon + top _horaire passage'!A:A,AA1971),0)+IF(AB1971&lt;&gt;"",COUNTIF('Jalon + top _horaire passage'!A:A,AB1971),0)+IF(AD1971&lt;&gt;"",COUNTIF('Jalon + top _horaire passage'!A:A,AD1971),0)</f>
        <v>0</v>
      </c>
    </row>
    <row r="1972" spans="1:44" x14ac:dyDescent="0.3">
      <c r="A1972" s="77" t="s">
        <v>62</v>
      </c>
      <c r="B1972" s="159" t="s">
        <v>64</v>
      </c>
      <c r="C1972" s="78" t="s">
        <v>59</v>
      </c>
      <c r="D1972" s="77" t="s">
        <v>42</v>
      </c>
      <c r="E1972" s="77" t="s">
        <v>57</v>
      </c>
      <c r="F1972" s="77" t="s">
        <v>56</v>
      </c>
      <c r="G1972" s="77" t="s">
        <v>58</v>
      </c>
      <c r="H1972" s="77" t="s">
        <v>44</v>
      </c>
      <c r="I1972" s="77" t="s">
        <v>17</v>
      </c>
      <c r="J1972" s="77" t="s">
        <v>19</v>
      </c>
      <c r="K1972" s="78" t="s">
        <v>34</v>
      </c>
      <c r="L1972" s="77" t="s">
        <v>15</v>
      </c>
      <c r="M1972" s="74" t="s">
        <v>12473</v>
      </c>
      <c r="N1972" s="74" t="s">
        <v>13</v>
      </c>
      <c r="O1972" s="159"/>
      <c r="P1972" s="77"/>
      <c r="Q1972" s="77" t="s">
        <v>35</v>
      </c>
      <c r="R1972" s="77" t="s">
        <v>62</v>
      </c>
      <c r="S1972" s="77"/>
      <c r="T1972" s="77"/>
      <c r="U1972" s="77" t="s">
        <v>66</v>
      </c>
      <c r="V1972" s="74" t="s">
        <v>97</v>
      </c>
      <c r="W1972" s="100"/>
      <c r="X1972" s="99"/>
      <c r="Y1972" s="99" t="s">
        <v>54</v>
      </c>
      <c r="Z1972" s="100" t="s">
        <v>12184</v>
      </c>
      <c r="AA1972" s="99" t="s">
        <v>12175</v>
      </c>
      <c r="AB1972" s="99"/>
      <c r="AC1972" s="100" t="s">
        <v>9847</v>
      </c>
      <c r="AD1972" s="100" t="s">
        <v>9848</v>
      </c>
      <c r="AE1972" s="83"/>
      <c r="AF1972" s="54" t="s">
        <v>12029</v>
      </c>
      <c r="AG1972" s="78" t="str">
        <f>CONCATENATE("NEXE ",AD1972," et ",AA1972, " ", AB1972)</f>
        <v xml:space="preserve">NEXE ZH2UJ3 et ZH2CJ6 </v>
      </c>
      <c r="AH1972" s="77" t="s">
        <v>20</v>
      </c>
      <c r="AI1972" s="77" t="s">
        <v>305</v>
      </c>
      <c r="AJ1972" s="77" t="s">
        <v>920</v>
      </c>
      <c r="AK1972" s="77" t="s">
        <v>921</v>
      </c>
      <c r="AL1972" s="77" t="s">
        <v>922</v>
      </c>
      <c r="AM1972" s="77" t="s">
        <v>25</v>
      </c>
      <c r="AN1972" s="77" t="s">
        <v>309</v>
      </c>
      <c r="AO1972" s="77" t="s">
        <v>923</v>
      </c>
      <c r="AP1972" s="77" t="s">
        <v>924</v>
      </c>
      <c r="AQ1972" s="77" t="s">
        <v>12144</v>
      </c>
      <c r="AR1972" s="79">
        <f>COUNTIF('Jalon + top _horaire passage'!A:A,A1972)+IF(W1972&lt;&gt;"",COUNTIF('Jalon + top _horaire passage'!A:A,W1972),0)+IF(X1972&lt;&gt;"",COUNTIF('Jalon + top _horaire passage'!A:A,X1972),0)+IF(Y1972&lt;&gt;"",COUNTIF('Jalon + top _horaire passage'!A:A,Y1972),0)+IF(AA1972&lt;&gt;"",COUNTIF('Jalon + top _horaire passage'!A:A,AA1972),0)+IF(AB1972&lt;&gt;"",COUNTIF('Jalon + top _horaire passage'!A:A,AB1972),0)+IF(AD1972&lt;&gt;"",COUNTIF('Jalon + top _horaire passage'!A:A,AD1972),0)</f>
        <v>0</v>
      </c>
    </row>
    <row r="1973" spans="1:44" x14ac:dyDescent="0.3">
      <c r="A1973" s="77" t="s">
        <v>9849</v>
      </c>
      <c r="B1973" s="159">
        <v>0</v>
      </c>
      <c r="C1973" s="78" t="s">
        <v>59</v>
      </c>
      <c r="D1973" s="77" t="s">
        <v>42</v>
      </c>
      <c r="E1973" s="77" t="s">
        <v>9849</v>
      </c>
      <c r="F1973" s="77" t="s">
        <v>9850</v>
      </c>
      <c r="G1973" s="77" t="s">
        <v>2884</v>
      </c>
      <c r="H1973" s="77" t="s">
        <v>44</v>
      </c>
      <c r="I1973" s="77" t="s">
        <v>17</v>
      </c>
      <c r="J1973" s="77" t="s">
        <v>19</v>
      </c>
      <c r="K1973" s="78" t="s">
        <v>34</v>
      </c>
      <c r="L1973" s="77" t="s">
        <v>98</v>
      </c>
      <c r="M1973" s="74" t="s">
        <v>12473</v>
      </c>
      <c r="N1973" s="74" t="s">
        <v>13</v>
      </c>
      <c r="O1973" s="159" t="s">
        <v>12470</v>
      </c>
      <c r="P1973" s="77"/>
      <c r="Q1973" s="77" t="s">
        <v>30</v>
      </c>
      <c r="R1973" s="77" t="s">
        <v>9849</v>
      </c>
      <c r="S1973" s="77"/>
      <c r="T1973" s="77" t="s">
        <v>9241</v>
      </c>
      <c r="U1973" s="77" t="s">
        <v>11080</v>
      </c>
      <c r="V1973" s="74" t="s">
        <v>819</v>
      </c>
      <c r="W1973" s="100"/>
      <c r="X1973" s="99"/>
      <c r="Y1973" s="99"/>
      <c r="Z1973" s="100"/>
      <c r="AA1973" s="99" t="s">
        <v>9851</v>
      </c>
      <c r="AB1973" s="99"/>
      <c r="AC1973" s="100" t="s">
        <v>9852</v>
      </c>
      <c r="AD1973" s="100" t="s">
        <v>9853</v>
      </c>
      <c r="AE1973" s="83"/>
      <c r="AF1973" s="54"/>
      <c r="AG1973" s="78" t="s">
        <v>10991</v>
      </c>
      <c r="AH1973" s="77" t="s">
        <v>20</v>
      </c>
      <c r="AI1973" s="77" t="s">
        <v>21</v>
      </c>
      <c r="AJ1973" s="77" t="s">
        <v>22</v>
      </c>
      <c r="AK1973" s="77" t="s">
        <v>23</v>
      </c>
      <c r="AL1973" s="77" t="s">
        <v>1106</v>
      </c>
      <c r="AM1973" s="77" t="s">
        <v>25</v>
      </c>
      <c r="AN1973" s="77" t="s">
        <v>202</v>
      </c>
      <c r="AO1973" s="77" t="s">
        <v>1107</v>
      </c>
      <c r="AP1973" s="77" t="s">
        <v>1108</v>
      </c>
      <c r="AQ1973" s="77"/>
      <c r="AR1973" s="79">
        <f>COUNTIF('Jalon + top _horaire passage'!A:A,A1973)+IF(W1973&lt;&gt;"",COUNTIF('Jalon + top _horaire passage'!A:A,W1973),0)+IF(X1973&lt;&gt;"",COUNTIF('Jalon + top _horaire passage'!A:A,X1973),0)+IF(Y1973&lt;&gt;"",COUNTIF('Jalon + top _horaire passage'!A:A,Y1973),0)+IF(AA1973&lt;&gt;"",COUNTIF('Jalon + top _horaire passage'!A:A,AA1973),0)+IF(AB1973&lt;&gt;"",COUNTIF('Jalon + top _horaire passage'!A:A,AB1973),0)+IF(AD1973&lt;&gt;"",COUNTIF('Jalon + top _horaire passage'!A:A,AD1973),0)</f>
        <v>0</v>
      </c>
    </row>
    <row r="1974" spans="1:44" x14ac:dyDescent="0.3">
      <c r="A1974" s="77" t="s">
        <v>9854</v>
      </c>
      <c r="B1974" s="159">
        <v>0</v>
      </c>
      <c r="C1974" s="78" t="s">
        <v>676</v>
      </c>
      <c r="D1974" s="77" t="s">
        <v>42</v>
      </c>
      <c r="E1974" s="77" t="s">
        <v>9854</v>
      </c>
      <c r="F1974" s="101" t="s">
        <v>7320</v>
      </c>
      <c r="G1974" s="101" t="s">
        <v>7321</v>
      </c>
      <c r="H1974" s="101" t="s">
        <v>11875</v>
      </c>
      <c r="I1974" s="77" t="s">
        <v>166</v>
      </c>
      <c r="J1974" s="77" t="s">
        <v>19</v>
      </c>
      <c r="K1974" s="78" t="s">
        <v>377</v>
      </c>
      <c r="L1974" s="77">
        <v>0</v>
      </c>
      <c r="M1974" s="74" t="s">
        <v>12475</v>
      </c>
      <c r="N1974" s="74" t="s">
        <v>13</v>
      </c>
      <c r="O1974" s="159"/>
      <c r="P1974" s="77"/>
      <c r="Q1974" s="77" t="s">
        <v>372</v>
      </c>
      <c r="R1974" s="77" t="s">
        <v>9854</v>
      </c>
      <c r="S1974" s="77" t="s">
        <v>676</v>
      </c>
      <c r="T1974" s="77" t="s">
        <v>9241</v>
      </c>
      <c r="U1974" s="101" t="s">
        <v>12007</v>
      </c>
      <c r="V1974" s="74" t="s">
        <v>97</v>
      </c>
      <c r="W1974" s="100"/>
      <c r="X1974" s="99"/>
      <c r="Y1974" s="99"/>
      <c r="Z1974" s="100"/>
      <c r="AA1974" s="99"/>
      <c r="AB1974" s="99"/>
      <c r="AC1974" s="100"/>
      <c r="AD1974" s="100" t="s">
        <v>9855</v>
      </c>
      <c r="AE1974" s="83"/>
      <c r="AF1974" s="54"/>
      <c r="AG1974" s="78" t="s">
        <v>12882</v>
      </c>
      <c r="AH1974" s="77" t="s">
        <v>354</v>
      </c>
      <c r="AI1974" s="77" t="s">
        <v>1350</v>
      </c>
      <c r="AJ1974" s="77" t="s">
        <v>1350</v>
      </c>
      <c r="AK1974" s="77" t="s">
        <v>7324</v>
      </c>
      <c r="AL1974" s="77" t="s">
        <v>7325</v>
      </c>
      <c r="AM1974" s="77" t="s">
        <v>170</v>
      </c>
      <c r="AN1974" s="77" t="s">
        <v>679</v>
      </c>
      <c r="AO1974" s="77" t="s">
        <v>1654</v>
      </c>
      <c r="AP1974" s="77" t="s">
        <v>1655</v>
      </c>
      <c r="AQ1974" s="77"/>
      <c r="AR1974" s="79">
        <f>COUNTIF('Jalon + top _horaire passage'!A:A,A1974)+IF(W1974&lt;&gt;"",COUNTIF('Jalon + top _horaire passage'!A:A,W1974),0)+IF(X1974&lt;&gt;"",COUNTIF('Jalon + top _horaire passage'!A:A,X1974),0)+IF(Y1974&lt;&gt;"",COUNTIF('Jalon + top _horaire passage'!A:A,Y1974),0)+IF(AA1974&lt;&gt;"",COUNTIF('Jalon + top _horaire passage'!A:A,AA1974),0)+IF(AB1974&lt;&gt;"",COUNTIF('Jalon + top _horaire passage'!A:A,AB1974),0)+IF(AD1974&lt;&gt;"",COUNTIF('Jalon + top _horaire passage'!A:A,AD1974),0)</f>
        <v>0</v>
      </c>
    </row>
    <row r="1975" spans="1:44" x14ac:dyDescent="0.3">
      <c r="A1975" s="77" t="s">
        <v>9858</v>
      </c>
      <c r="B1975" s="159">
        <v>0</v>
      </c>
      <c r="C1975" s="78" t="s">
        <v>3793</v>
      </c>
      <c r="D1975" s="77" t="s">
        <v>42</v>
      </c>
      <c r="E1975" s="77" t="s">
        <v>9856</v>
      </c>
      <c r="F1975" s="77" t="s">
        <v>9857</v>
      </c>
      <c r="G1975" s="77" t="s">
        <v>12451</v>
      </c>
      <c r="H1975" s="77" t="s">
        <v>44</v>
      </c>
      <c r="I1975" s="77" t="s">
        <v>3794</v>
      </c>
      <c r="J1975" s="77" t="s">
        <v>19</v>
      </c>
      <c r="K1975" s="78" t="s">
        <v>376</v>
      </c>
      <c r="L1975" s="77" t="s">
        <v>98</v>
      </c>
      <c r="M1975" s="74" t="s">
        <v>12475</v>
      </c>
      <c r="N1975" s="74" t="s">
        <v>13</v>
      </c>
      <c r="O1975" s="159"/>
      <c r="P1975" s="77" t="s">
        <v>9858</v>
      </c>
      <c r="Q1975" s="77" t="s">
        <v>372</v>
      </c>
      <c r="R1975" s="77" t="s">
        <v>9858</v>
      </c>
      <c r="S1975" s="77" t="s">
        <v>3793</v>
      </c>
      <c r="T1975" s="77" t="s">
        <v>9241</v>
      </c>
      <c r="U1975" s="77" t="s">
        <v>9859</v>
      </c>
      <c r="V1975" s="74" t="s">
        <v>97</v>
      </c>
      <c r="W1975" s="102" t="s">
        <v>9860</v>
      </c>
      <c r="X1975" s="99"/>
      <c r="Y1975" s="102"/>
      <c r="Z1975" s="100"/>
      <c r="AA1975" s="99"/>
      <c r="AB1975" s="99"/>
      <c r="AC1975" s="100"/>
      <c r="AD1975" s="100" t="s">
        <v>9861</v>
      </c>
      <c r="AE1975" s="83"/>
      <c r="AF1975" s="54"/>
      <c r="AG1975" s="78" t="s">
        <v>12882</v>
      </c>
      <c r="AH1975" s="77" t="s">
        <v>3795</v>
      </c>
      <c r="AI1975" s="77" t="s">
        <v>3796</v>
      </c>
      <c r="AJ1975" s="77" t="s">
        <v>3797</v>
      </c>
      <c r="AK1975" s="77" t="s">
        <v>9862</v>
      </c>
      <c r="AL1975" s="77" t="s">
        <v>9863</v>
      </c>
      <c r="AM1975" s="77" t="s">
        <v>3800</v>
      </c>
      <c r="AN1975" s="77" t="s">
        <v>3801</v>
      </c>
      <c r="AO1975" s="77" t="s">
        <v>9864</v>
      </c>
      <c r="AP1975" s="77" t="s">
        <v>9865</v>
      </c>
      <c r="AQ1975" s="77"/>
      <c r="AR1975" s="79">
        <f>COUNTIF('Jalon + top _horaire passage'!A:A,A1975)+IF(W1975&lt;&gt;"",COUNTIF('Jalon + top _horaire passage'!A:A,W1975),0)+IF(X1975&lt;&gt;"",COUNTIF('Jalon + top _horaire passage'!A:A,X1975),0)+IF(Y1975&lt;&gt;"",COUNTIF('Jalon + top _horaire passage'!A:A,Y1975),0)+IF(AA1975&lt;&gt;"",COUNTIF('Jalon + top _horaire passage'!A:A,AA1975),0)+IF(AB1975&lt;&gt;"",COUNTIF('Jalon + top _horaire passage'!A:A,AB1975),0)+IF(AD1975&lt;&gt;"",COUNTIF('Jalon + top _horaire passage'!A:A,AD1975),0)</f>
        <v>0</v>
      </c>
    </row>
    <row r="1976" spans="1:44" x14ac:dyDescent="0.3">
      <c r="A1976" s="77" t="s">
        <v>9867</v>
      </c>
      <c r="B1976" s="159">
        <v>0</v>
      </c>
      <c r="C1976" s="78" t="s">
        <v>3793</v>
      </c>
      <c r="D1976" s="77" t="s">
        <v>42</v>
      </c>
      <c r="E1976" s="77" t="s">
        <v>9866</v>
      </c>
      <c r="F1976" s="77" t="s">
        <v>9857</v>
      </c>
      <c r="G1976" s="77" t="s">
        <v>12451</v>
      </c>
      <c r="H1976" s="77" t="s">
        <v>44</v>
      </c>
      <c r="I1976" s="77" t="s">
        <v>3794</v>
      </c>
      <c r="J1976" s="77" t="s">
        <v>19</v>
      </c>
      <c r="K1976" s="78" t="s">
        <v>376</v>
      </c>
      <c r="L1976" s="77" t="s">
        <v>98</v>
      </c>
      <c r="M1976" s="74" t="s">
        <v>12475</v>
      </c>
      <c r="N1976" s="74" t="s">
        <v>13</v>
      </c>
      <c r="O1976" s="159"/>
      <c r="P1976" s="77" t="s">
        <v>9867</v>
      </c>
      <c r="Q1976" s="77" t="s">
        <v>372</v>
      </c>
      <c r="R1976" s="77" t="s">
        <v>9867</v>
      </c>
      <c r="S1976" s="77" t="s">
        <v>3793</v>
      </c>
      <c r="T1976" s="77" t="s">
        <v>9241</v>
      </c>
      <c r="U1976" s="77" t="s">
        <v>9868</v>
      </c>
      <c r="V1976" s="74" t="s">
        <v>97</v>
      </c>
      <c r="W1976" s="102" t="s">
        <v>9860</v>
      </c>
      <c r="X1976" s="99"/>
      <c r="Y1976" s="102"/>
      <c r="Z1976" s="100"/>
      <c r="AA1976" s="99"/>
      <c r="AB1976" s="99"/>
      <c r="AC1976" s="100"/>
      <c r="AD1976" s="100" t="s">
        <v>9869</v>
      </c>
      <c r="AE1976" s="83"/>
      <c r="AF1976" s="54"/>
      <c r="AG1976" s="78" t="s">
        <v>12882</v>
      </c>
      <c r="AH1976" s="77" t="s">
        <v>3795</v>
      </c>
      <c r="AI1976" s="77" t="s">
        <v>3796</v>
      </c>
      <c r="AJ1976" s="77" t="s">
        <v>3797</v>
      </c>
      <c r="AK1976" s="77" t="s">
        <v>9862</v>
      </c>
      <c r="AL1976" s="77" t="s">
        <v>9863</v>
      </c>
      <c r="AM1976" s="77" t="s">
        <v>3800</v>
      </c>
      <c r="AN1976" s="77" t="s">
        <v>3801</v>
      </c>
      <c r="AO1976" s="77" t="s">
        <v>9864</v>
      </c>
      <c r="AP1976" s="77" t="s">
        <v>9865</v>
      </c>
      <c r="AQ1976" s="77"/>
      <c r="AR1976" s="79">
        <f>COUNTIF('Jalon + top _horaire passage'!A:A,A1976)+IF(W1976&lt;&gt;"",COUNTIF('Jalon + top _horaire passage'!A:A,W1976),0)+IF(X1976&lt;&gt;"",COUNTIF('Jalon + top _horaire passage'!A:A,X1976),0)+IF(Y1976&lt;&gt;"",COUNTIF('Jalon + top _horaire passage'!A:A,Y1976),0)+IF(AA1976&lt;&gt;"",COUNTIF('Jalon + top _horaire passage'!A:A,AA1976),0)+IF(AB1976&lt;&gt;"",COUNTIF('Jalon + top _horaire passage'!A:A,AB1976),0)+IF(AD1976&lt;&gt;"",COUNTIF('Jalon + top _horaire passage'!A:A,AD1976),0)</f>
        <v>0</v>
      </c>
    </row>
    <row r="1977" spans="1:44" x14ac:dyDescent="0.3">
      <c r="A1977" s="77" t="s">
        <v>9871</v>
      </c>
      <c r="B1977" s="159">
        <v>0</v>
      </c>
      <c r="C1977" s="78" t="s">
        <v>3793</v>
      </c>
      <c r="D1977" s="77" t="s">
        <v>42</v>
      </c>
      <c r="E1977" s="77" t="s">
        <v>9870</v>
      </c>
      <c r="F1977" s="77" t="s">
        <v>9857</v>
      </c>
      <c r="G1977" s="77" t="s">
        <v>12451</v>
      </c>
      <c r="H1977" s="77" t="s">
        <v>44</v>
      </c>
      <c r="I1977" s="77" t="s">
        <v>3794</v>
      </c>
      <c r="J1977" s="77" t="s">
        <v>19</v>
      </c>
      <c r="K1977" s="78" t="s">
        <v>376</v>
      </c>
      <c r="L1977" s="77" t="s">
        <v>98</v>
      </c>
      <c r="M1977" s="74" t="s">
        <v>12475</v>
      </c>
      <c r="N1977" s="74" t="s">
        <v>13</v>
      </c>
      <c r="O1977" s="159"/>
      <c r="P1977" s="77" t="s">
        <v>9871</v>
      </c>
      <c r="Q1977" s="77" t="s">
        <v>372</v>
      </c>
      <c r="R1977" s="77" t="s">
        <v>9871</v>
      </c>
      <c r="S1977" s="77" t="s">
        <v>3793</v>
      </c>
      <c r="T1977" s="77" t="s">
        <v>9241</v>
      </c>
      <c r="U1977" s="77" t="s">
        <v>9872</v>
      </c>
      <c r="V1977" s="74" t="s">
        <v>97</v>
      </c>
      <c r="W1977" s="102" t="s">
        <v>9860</v>
      </c>
      <c r="X1977" s="99"/>
      <c r="Y1977" s="102"/>
      <c r="Z1977" s="100"/>
      <c r="AA1977" s="99"/>
      <c r="AB1977" s="99"/>
      <c r="AC1977" s="100"/>
      <c r="AD1977" s="100" t="s">
        <v>9873</v>
      </c>
      <c r="AE1977" s="83"/>
      <c r="AF1977" s="54"/>
      <c r="AG1977" s="78" t="s">
        <v>12882</v>
      </c>
      <c r="AH1977" s="77" t="s">
        <v>3795</v>
      </c>
      <c r="AI1977" s="77" t="s">
        <v>3796</v>
      </c>
      <c r="AJ1977" s="77" t="s">
        <v>3797</v>
      </c>
      <c r="AK1977" s="77" t="s">
        <v>9862</v>
      </c>
      <c r="AL1977" s="77" t="s">
        <v>9863</v>
      </c>
      <c r="AM1977" s="77" t="s">
        <v>3800</v>
      </c>
      <c r="AN1977" s="77" t="s">
        <v>3801</v>
      </c>
      <c r="AO1977" s="77" t="s">
        <v>9864</v>
      </c>
      <c r="AP1977" s="77" t="s">
        <v>9865</v>
      </c>
      <c r="AQ1977" s="77"/>
      <c r="AR1977" s="79">
        <f>COUNTIF('Jalon + top _horaire passage'!A:A,A1977)+IF(W1977&lt;&gt;"",COUNTIF('Jalon + top _horaire passage'!A:A,W1977),0)+IF(X1977&lt;&gt;"",COUNTIF('Jalon + top _horaire passage'!A:A,X1977),0)+IF(Y1977&lt;&gt;"",COUNTIF('Jalon + top _horaire passage'!A:A,Y1977),0)+IF(AA1977&lt;&gt;"",COUNTIF('Jalon + top _horaire passage'!A:A,AA1977),0)+IF(AB1977&lt;&gt;"",COUNTIF('Jalon + top _horaire passage'!A:A,AB1977),0)+IF(AD1977&lt;&gt;"",COUNTIF('Jalon + top _horaire passage'!A:A,AD1977),0)</f>
        <v>0</v>
      </c>
    </row>
    <row r="1978" spans="1:44" x14ac:dyDescent="0.3">
      <c r="A1978" s="77" t="s">
        <v>9875</v>
      </c>
      <c r="B1978" s="159">
        <v>0</v>
      </c>
      <c r="C1978" s="78" t="s">
        <v>3793</v>
      </c>
      <c r="D1978" s="77" t="s">
        <v>42</v>
      </c>
      <c r="E1978" s="77" t="s">
        <v>9874</v>
      </c>
      <c r="F1978" s="77" t="s">
        <v>9857</v>
      </c>
      <c r="G1978" s="77" t="s">
        <v>12451</v>
      </c>
      <c r="H1978" s="77" t="s">
        <v>44</v>
      </c>
      <c r="I1978" s="77" t="s">
        <v>3794</v>
      </c>
      <c r="J1978" s="77" t="s">
        <v>19</v>
      </c>
      <c r="K1978" s="78" t="s">
        <v>376</v>
      </c>
      <c r="L1978" s="77" t="s">
        <v>98</v>
      </c>
      <c r="M1978" s="74" t="s">
        <v>12475</v>
      </c>
      <c r="N1978" s="74" t="s">
        <v>13</v>
      </c>
      <c r="O1978" s="159"/>
      <c r="P1978" s="77" t="s">
        <v>9875</v>
      </c>
      <c r="Q1978" s="77" t="s">
        <v>372</v>
      </c>
      <c r="R1978" s="77" t="s">
        <v>9875</v>
      </c>
      <c r="S1978" s="77" t="s">
        <v>3793</v>
      </c>
      <c r="T1978" s="77" t="s">
        <v>9241</v>
      </c>
      <c r="U1978" s="77" t="s">
        <v>9876</v>
      </c>
      <c r="V1978" s="74" t="s">
        <v>97</v>
      </c>
      <c r="W1978" s="102" t="s">
        <v>9860</v>
      </c>
      <c r="X1978" s="99"/>
      <c r="Y1978" s="102"/>
      <c r="Z1978" s="100"/>
      <c r="AA1978" s="99"/>
      <c r="AB1978" s="99"/>
      <c r="AC1978" s="100"/>
      <c r="AD1978" s="100" t="s">
        <v>9877</v>
      </c>
      <c r="AE1978" s="83"/>
      <c r="AF1978" s="54"/>
      <c r="AG1978" s="78" t="s">
        <v>12882</v>
      </c>
      <c r="AH1978" s="77" t="s">
        <v>3795</v>
      </c>
      <c r="AI1978" s="77" t="s">
        <v>3796</v>
      </c>
      <c r="AJ1978" s="77" t="s">
        <v>3797</v>
      </c>
      <c r="AK1978" s="77" t="s">
        <v>9862</v>
      </c>
      <c r="AL1978" s="77" t="s">
        <v>9863</v>
      </c>
      <c r="AM1978" s="77" t="s">
        <v>3800</v>
      </c>
      <c r="AN1978" s="77" t="s">
        <v>3801</v>
      </c>
      <c r="AO1978" s="77" t="s">
        <v>9864</v>
      </c>
      <c r="AP1978" s="77" t="s">
        <v>9865</v>
      </c>
      <c r="AQ1978" s="77"/>
      <c r="AR1978" s="79">
        <f>COUNTIF('Jalon + top _horaire passage'!A:A,A1978)+IF(W1978&lt;&gt;"",COUNTIF('Jalon + top _horaire passage'!A:A,W1978),0)+IF(X1978&lt;&gt;"",COUNTIF('Jalon + top _horaire passage'!A:A,X1978),0)+IF(Y1978&lt;&gt;"",COUNTIF('Jalon + top _horaire passage'!A:A,Y1978),0)+IF(AA1978&lt;&gt;"",COUNTIF('Jalon + top _horaire passage'!A:A,AA1978),0)+IF(AB1978&lt;&gt;"",COUNTIF('Jalon + top _horaire passage'!A:A,AB1978),0)+IF(AD1978&lt;&gt;"",COUNTIF('Jalon + top _horaire passage'!A:A,AD1978),0)</f>
        <v>0</v>
      </c>
    </row>
    <row r="1979" spans="1:44" x14ac:dyDescent="0.3">
      <c r="A1979" s="77" t="s">
        <v>9879</v>
      </c>
      <c r="B1979" s="159">
        <v>0</v>
      </c>
      <c r="C1979" s="78" t="s">
        <v>3793</v>
      </c>
      <c r="D1979" s="77" t="s">
        <v>42</v>
      </c>
      <c r="E1979" s="77" t="s">
        <v>9878</v>
      </c>
      <c r="F1979" s="77" t="s">
        <v>9857</v>
      </c>
      <c r="G1979" s="77" t="s">
        <v>12451</v>
      </c>
      <c r="H1979" s="77" t="s">
        <v>44</v>
      </c>
      <c r="I1979" s="77" t="s">
        <v>3794</v>
      </c>
      <c r="J1979" s="77" t="s">
        <v>19</v>
      </c>
      <c r="K1979" s="78" t="s">
        <v>376</v>
      </c>
      <c r="L1979" s="77" t="s">
        <v>98</v>
      </c>
      <c r="M1979" s="74" t="s">
        <v>12475</v>
      </c>
      <c r="N1979" s="74" t="s">
        <v>13</v>
      </c>
      <c r="O1979" s="159"/>
      <c r="P1979" s="77" t="s">
        <v>9879</v>
      </c>
      <c r="Q1979" s="77" t="s">
        <v>372</v>
      </c>
      <c r="R1979" s="77" t="s">
        <v>9879</v>
      </c>
      <c r="S1979" s="77" t="s">
        <v>3793</v>
      </c>
      <c r="T1979" s="77" t="s">
        <v>9241</v>
      </c>
      <c r="U1979" s="77" t="s">
        <v>9880</v>
      </c>
      <c r="V1979" s="74" t="s">
        <v>97</v>
      </c>
      <c r="W1979" s="102" t="s">
        <v>9860</v>
      </c>
      <c r="X1979" s="99"/>
      <c r="Y1979" s="102"/>
      <c r="Z1979" s="100"/>
      <c r="AA1979" s="99"/>
      <c r="AB1979" s="99"/>
      <c r="AC1979" s="100"/>
      <c r="AD1979" s="100" t="s">
        <v>9881</v>
      </c>
      <c r="AE1979" s="83"/>
      <c r="AF1979" s="54"/>
      <c r="AG1979" s="78" t="s">
        <v>12882</v>
      </c>
      <c r="AH1979" s="77" t="s">
        <v>3795</v>
      </c>
      <c r="AI1979" s="77" t="s">
        <v>3796</v>
      </c>
      <c r="AJ1979" s="77" t="s">
        <v>3797</v>
      </c>
      <c r="AK1979" s="77" t="s">
        <v>9862</v>
      </c>
      <c r="AL1979" s="77" t="s">
        <v>9863</v>
      </c>
      <c r="AM1979" s="77" t="s">
        <v>3800</v>
      </c>
      <c r="AN1979" s="77" t="s">
        <v>3801</v>
      </c>
      <c r="AO1979" s="77" t="s">
        <v>9864</v>
      </c>
      <c r="AP1979" s="77" t="s">
        <v>9865</v>
      </c>
      <c r="AQ1979" s="77"/>
      <c r="AR1979" s="79">
        <f>COUNTIF('Jalon + top _horaire passage'!A:A,A1979)+IF(W1979&lt;&gt;"",COUNTIF('Jalon + top _horaire passage'!A:A,W1979),0)+IF(X1979&lt;&gt;"",COUNTIF('Jalon + top _horaire passage'!A:A,X1979),0)+IF(Y1979&lt;&gt;"",COUNTIF('Jalon + top _horaire passage'!A:A,Y1979),0)+IF(AA1979&lt;&gt;"",COUNTIF('Jalon + top _horaire passage'!A:A,AA1979),0)+IF(AB1979&lt;&gt;"",COUNTIF('Jalon + top _horaire passage'!A:A,AB1979),0)+IF(AD1979&lt;&gt;"",COUNTIF('Jalon + top _horaire passage'!A:A,AD1979),0)</f>
        <v>0</v>
      </c>
    </row>
    <row r="1980" spans="1:44" x14ac:dyDescent="0.3">
      <c r="A1980" s="77" t="s">
        <v>9883</v>
      </c>
      <c r="B1980" s="159">
        <v>0</v>
      </c>
      <c r="C1980" s="78" t="s">
        <v>3793</v>
      </c>
      <c r="D1980" s="77" t="s">
        <v>42</v>
      </c>
      <c r="E1980" s="77" t="s">
        <v>9882</v>
      </c>
      <c r="F1980" s="77" t="s">
        <v>9857</v>
      </c>
      <c r="G1980" s="77" t="s">
        <v>12451</v>
      </c>
      <c r="H1980" s="77" t="s">
        <v>44</v>
      </c>
      <c r="I1980" s="77" t="s">
        <v>3794</v>
      </c>
      <c r="J1980" s="77" t="s">
        <v>19</v>
      </c>
      <c r="K1980" s="78" t="s">
        <v>376</v>
      </c>
      <c r="L1980" s="77" t="s">
        <v>98</v>
      </c>
      <c r="M1980" s="74" t="s">
        <v>12475</v>
      </c>
      <c r="N1980" s="74" t="s">
        <v>13</v>
      </c>
      <c r="O1980" s="159"/>
      <c r="P1980" s="77" t="s">
        <v>9883</v>
      </c>
      <c r="Q1980" s="77" t="s">
        <v>372</v>
      </c>
      <c r="R1980" s="77" t="s">
        <v>9883</v>
      </c>
      <c r="S1980" s="77" t="s">
        <v>3793</v>
      </c>
      <c r="T1980" s="77" t="s">
        <v>9241</v>
      </c>
      <c r="U1980" s="77" t="s">
        <v>9884</v>
      </c>
      <c r="V1980" s="74" t="s">
        <v>97</v>
      </c>
      <c r="W1980" s="102" t="s">
        <v>9860</v>
      </c>
      <c r="X1980" s="99"/>
      <c r="Y1980" s="102"/>
      <c r="Z1980" s="100"/>
      <c r="AA1980" s="99"/>
      <c r="AB1980" s="99"/>
      <c r="AC1980" s="100"/>
      <c r="AD1980" s="100" t="s">
        <v>9885</v>
      </c>
      <c r="AE1980" s="83"/>
      <c r="AF1980" s="54"/>
      <c r="AG1980" s="78" t="s">
        <v>12882</v>
      </c>
      <c r="AH1980" s="77" t="s">
        <v>3795</v>
      </c>
      <c r="AI1980" s="77" t="s">
        <v>3796</v>
      </c>
      <c r="AJ1980" s="77" t="s">
        <v>3797</v>
      </c>
      <c r="AK1980" s="77" t="s">
        <v>9862</v>
      </c>
      <c r="AL1980" s="77" t="s">
        <v>9863</v>
      </c>
      <c r="AM1980" s="77" t="s">
        <v>3800</v>
      </c>
      <c r="AN1980" s="77" t="s">
        <v>3801</v>
      </c>
      <c r="AO1980" s="77" t="s">
        <v>9864</v>
      </c>
      <c r="AP1980" s="77" t="s">
        <v>9865</v>
      </c>
      <c r="AQ1980" s="77"/>
      <c r="AR1980" s="79">
        <f>COUNTIF('Jalon + top _horaire passage'!A:A,A1980)+IF(W1980&lt;&gt;"",COUNTIF('Jalon + top _horaire passage'!A:A,W1980),0)+IF(X1980&lt;&gt;"",COUNTIF('Jalon + top _horaire passage'!A:A,X1980),0)+IF(Y1980&lt;&gt;"",COUNTIF('Jalon + top _horaire passage'!A:A,Y1980),0)+IF(AA1980&lt;&gt;"",COUNTIF('Jalon + top _horaire passage'!A:A,AA1980),0)+IF(AB1980&lt;&gt;"",COUNTIF('Jalon + top _horaire passage'!A:A,AB1980),0)+IF(AD1980&lt;&gt;"",COUNTIF('Jalon + top _horaire passage'!A:A,AD1980),0)</f>
        <v>0</v>
      </c>
    </row>
    <row r="1981" spans="1:44" x14ac:dyDescent="0.3">
      <c r="A1981" s="77" t="s">
        <v>9887</v>
      </c>
      <c r="B1981" s="159">
        <v>0</v>
      </c>
      <c r="C1981" s="78" t="s">
        <v>3793</v>
      </c>
      <c r="D1981" s="77" t="s">
        <v>42</v>
      </c>
      <c r="E1981" s="77" t="s">
        <v>9886</v>
      </c>
      <c r="F1981" s="77" t="s">
        <v>9857</v>
      </c>
      <c r="G1981" s="77" t="s">
        <v>12451</v>
      </c>
      <c r="H1981" s="77" t="s">
        <v>44</v>
      </c>
      <c r="I1981" s="77" t="s">
        <v>3794</v>
      </c>
      <c r="J1981" s="77" t="s">
        <v>19</v>
      </c>
      <c r="K1981" s="78" t="s">
        <v>376</v>
      </c>
      <c r="L1981" s="77" t="s">
        <v>98</v>
      </c>
      <c r="M1981" s="74" t="s">
        <v>12475</v>
      </c>
      <c r="N1981" s="74" t="s">
        <v>13</v>
      </c>
      <c r="O1981" s="159"/>
      <c r="P1981" s="77" t="s">
        <v>9887</v>
      </c>
      <c r="Q1981" s="77" t="s">
        <v>372</v>
      </c>
      <c r="R1981" s="77" t="s">
        <v>9887</v>
      </c>
      <c r="S1981" s="77" t="s">
        <v>3793</v>
      </c>
      <c r="T1981" s="77" t="s">
        <v>9241</v>
      </c>
      <c r="U1981" s="77" t="s">
        <v>9888</v>
      </c>
      <c r="V1981" s="74" t="s">
        <v>97</v>
      </c>
      <c r="W1981" s="102" t="s">
        <v>9860</v>
      </c>
      <c r="X1981" s="99"/>
      <c r="Y1981" s="102"/>
      <c r="Z1981" s="100"/>
      <c r="AA1981" s="99"/>
      <c r="AB1981" s="99"/>
      <c r="AC1981" s="100"/>
      <c r="AD1981" s="100" t="s">
        <v>9889</v>
      </c>
      <c r="AE1981" s="83"/>
      <c r="AF1981" s="54"/>
      <c r="AG1981" s="78" t="s">
        <v>12882</v>
      </c>
      <c r="AH1981" s="77" t="s">
        <v>3795</v>
      </c>
      <c r="AI1981" s="77" t="s">
        <v>3796</v>
      </c>
      <c r="AJ1981" s="77" t="s">
        <v>3797</v>
      </c>
      <c r="AK1981" s="77" t="s">
        <v>9862</v>
      </c>
      <c r="AL1981" s="77" t="s">
        <v>9863</v>
      </c>
      <c r="AM1981" s="77" t="s">
        <v>3800</v>
      </c>
      <c r="AN1981" s="77" t="s">
        <v>3801</v>
      </c>
      <c r="AO1981" s="77" t="s">
        <v>9864</v>
      </c>
      <c r="AP1981" s="77" t="s">
        <v>9865</v>
      </c>
      <c r="AQ1981" s="77"/>
      <c r="AR1981" s="79">
        <f>COUNTIF('Jalon + top _horaire passage'!A:A,A1981)+IF(W1981&lt;&gt;"",COUNTIF('Jalon + top _horaire passage'!A:A,W1981),0)+IF(X1981&lt;&gt;"",COUNTIF('Jalon + top _horaire passage'!A:A,X1981),0)+IF(Y1981&lt;&gt;"",COUNTIF('Jalon + top _horaire passage'!A:A,Y1981),0)+IF(AA1981&lt;&gt;"",COUNTIF('Jalon + top _horaire passage'!A:A,AA1981),0)+IF(AB1981&lt;&gt;"",COUNTIF('Jalon + top _horaire passage'!A:A,AB1981),0)+IF(AD1981&lt;&gt;"",COUNTIF('Jalon + top _horaire passage'!A:A,AD1981),0)</f>
        <v>0</v>
      </c>
    </row>
    <row r="1982" spans="1:44" x14ac:dyDescent="0.3">
      <c r="A1982" s="77" t="s">
        <v>9891</v>
      </c>
      <c r="B1982" s="159">
        <v>0</v>
      </c>
      <c r="C1982" s="78" t="s">
        <v>3793</v>
      </c>
      <c r="D1982" s="77" t="s">
        <v>42</v>
      </c>
      <c r="E1982" s="77" t="s">
        <v>9890</v>
      </c>
      <c r="F1982" s="77" t="s">
        <v>9857</v>
      </c>
      <c r="G1982" s="77" t="s">
        <v>12451</v>
      </c>
      <c r="H1982" s="77" t="s">
        <v>44</v>
      </c>
      <c r="I1982" s="77" t="s">
        <v>3794</v>
      </c>
      <c r="J1982" s="77" t="s">
        <v>19</v>
      </c>
      <c r="K1982" s="78" t="s">
        <v>376</v>
      </c>
      <c r="L1982" s="77" t="s">
        <v>98</v>
      </c>
      <c r="M1982" s="74" t="s">
        <v>12475</v>
      </c>
      <c r="N1982" s="74" t="s">
        <v>13</v>
      </c>
      <c r="O1982" s="159"/>
      <c r="P1982" s="77" t="s">
        <v>9891</v>
      </c>
      <c r="Q1982" s="77" t="s">
        <v>372</v>
      </c>
      <c r="R1982" s="77" t="s">
        <v>9891</v>
      </c>
      <c r="S1982" s="77" t="s">
        <v>3793</v>
      </c>
      <c r="T1982" s="77" t="s">
        <v>9241</v>
      </c>
      <c r="U1982" s="77" t="s">
        <v>9892</v>
      </c>
      <c r="V1982" s="74" t="s">
        <v>97</v>
      </c>
      <c r="W1982" s="102" t="s">
        <v>9860</v>
      </c>
      <c r="X1982" s="99"/>
      <c r="Y1982" s="102"/>
      <c r="Z1982" s="100"/>
      <c r="AA1982" s="99"/>
      <c r="AB1982" s="99"/>
      <c r="AC1982" s="100"/>
      <c r="AD1982" s="100" t="s">
        <v>9893</v>
      </c>
      <c r="AE1982" s="83"/>
      <c r="AF1982" s="54"/>
      <c r="AG1982" s="78" t="s">
        <v>12882</v>
      </c>
      <c r="AH1982" s="77" t="s">
        <v>3795</v>
      </c>
      <c r="AI1982" s="77" t="s">
        <v>3796</v>
      </c>
      <c r="AJ1982" s="77" t="s">
        <v>3797</v>
      </c>
      <c r="AK1982" s="77" t="s">
        <v>9862</v>
      </c>
      <c r="AL1982" s="77" t="s">
        <v>9863</v>
      </c>
      <c r="AM1982" s="77" t="s">
        <v>3800</v>
      </c>
      <c r="AN1982" s="77" t="s">
        <v>3801</v>
      </c>
      <c r="AO1982" s="77" t="s">
        <v>9864</v>
      </c>
      <c r="AP1982" s="77" t="s">
        <v>9865</v>
      </c>
      <c r="AQ1982" s="77"/>
      <c r="AR1982" s="79">
        <f>COUNTIF('Jalon + top _horaire passage'!A:A,A1982)+IF(W1982&lt;&gt;"",COUNTIF('Jalon + top _horaire passage'!A:A,W1982),0)+IF(X1982&lt;&gt;"",COUNTIF('Jalon + top _horaire passage'!A:A,X1982),0)+IF(Y1982&lt;&gt;"",COUNTIF('Jalon + top _horaire passage'!A:A,Y1982),0)+IF(AA1982&lt;&gt;"",COUNTIF('Jalon + top _horaire passage'!A:A,AA1982),0)+IF(AB1982&lt;&gt;"",COUNTIF('Jalon + top _horaire passage'!A:A,AB1982),0)+IF(AD1982&lt;&gt;"",COUNTIF('Jalon + top _horaire passage'!A:A,AD1982),0)</f>
        <v>0</v>
      </c>
    </row>
    <row r="1983" spans="1:44" x14ac:dyDescent="0.3">
      <c r="A1983" s="77" t="s">
        <v>9895</v>
      </c>
      <c r="B1983" s="159">
        <v>0</v>
      </c>
      <c r="C1983" s="78" t="s">
        <v>3793</v>
      </c>
      <c r="D1983" s="77" t="s">
        <v>42</v>
      </c>
      <c r="E1983" s="77" t="s">
        <v>9894</v>
      </c>
      <c r="F1983" s="77" t="s">
        <v>9857</v>
      </c>
      <c r="G1983" s="77" t="s">
        <v>12451</v>
      </c>
      <c r="H1983" s="77" t="s">
        <v>44</v>
      </c>
      <c r="I1983" s="77" t="s">
        <v>3794</v>
      </c>
      <c r="J1983" s="77" t="s">
        <v>19</v>
      </c>
      <c r="K1983" s="78" t="s">
        <v>376</v>
      </c>
      <c r="L1983" s="77" t="s">
        <v>98</v>
      </c>
      <c r="M1983" s="74" t="s">
        <v>12475</v>
      </c>
      <c r="N1983" s="74" t="s">
        <v>13</v>
      </c>
      <c r="O1983" s="159"/>
      <c r="P1983" s="77" t="s">
        <v>9895</v>
      </c>
      <c r="Q1983" s="77" t="s">
        <v>372</v>
      </c>
      <c r="R1983" s="77" t="s">
        <v>9895</v>
      </c>
      <c r="S1983" s="77" t="s">
        <v>3793</v>
      </c>
      <c r="T1983" s="77" t="s">
        <v>9241</v>
      </c>
      <c r="U1983" s="77" t="s">
        <v>9896</v>
      </c>
      <c r="V1983" s="74" t="s">
        <v>97</v>
      </c>
      <c r="W1983" s="102" t="s">
        <v>9860</v>
      </c>
      <c r="X1983" s="99"/>
      <c r="Y1983" s="102"/>
      <c r="Z1983" s="100"/>
      <c r="AA1983" s="99"/>
      <c r="AB1983" s="99"/>
      <c r="AC1983" s="100"/>
      <c r="AD1983" s="100" t="s">
        <v>9897</v>
      </c>
      <c r="AE1983" s="83"/>
      <c r="AF1983" s="54"/>
      <c r="AG1983" s="78" t="s">
        <v>12882</v>
      </c>
      <c r="AH1983" s="77" t="s">
        <v>3795</v>
      </c>
      <c r="AI1983" s="77" t="s">
        <v>3796</v>
      </c>
      <c r="AJ1983" s="77" t="s">
        <v>3797</v>
      </c>
      <c r="AK1983" s="77" t="s">
        <v>9862</v>
      </c>
      <c r="AL1983" s="77" t="s">
        <v>9863</v>
      </c>
      <c r="AM1983" s="77" t="s">
        <v>3800</v>
      </c>
      <c r="AN1983" s="77" t="s">
        <v>3801</v>
      </c>
      <c r="AO1983" s="77" t="s">
        <v>9864</v>
      </c>
      <c r="AP1983" s="77" t="s">
        <v>9865</v>
      </c>
      <c r="AQ1983" s="77"/>
      <c r="AR1983" s="79">
        <f>COUNTIF('Jalon + top _horaire passage'!A:A,A1983)+IF(W1983&lt;&gt;"",COUNTIF('Jalon + top _horaire passage'!A:A,W1983),0)+IF(X1983&lt;&gt;"",COUNTIF('Jalon + top _horaire passage'!A:A,X1983),0)+IF(Y1983&lt;&gt;"",COUNTIF('Jalon + top _horaire passage'!A:A,Y1983),0)+IF(AA1983&lt;&gt;"",COUNTIF('Jalon + top _horaire passage'!A:A,AA1983),0)+IF(AB1983&lt;&gt;"",COUNTIF('Jalon + top _horaire passage'!A:A,AB1983),0)+IF(AD1983&lt;&gt;"",COUNTIF('Jalon + top _horaire passage'!A:A,AD1983),0)</f>
        <v>0</v>
      </c>
    </row>
    <row r="1984" spans="1:44" x14ac:dyDescent="0.3">
      <c r="A1984" s="77" t="s">
        <v>9899</v>
      </c>
      <c r="B1984" s="159">
        <v>0</v>
      </c>
      <c r="C1984" s="78" t="s">
        <v>3793</v>
      </c>
      <c r="D1984" s="77" t="s">
        <v>42</v>
      </c>
      <c r="E1984" s="77" t="s">
        <v>9898</v>
      </c>
      <c r="F1984" s="77" t="s">
        <v>9857</v>
      </c>
      <c r="G1984" s="77" t="s">
        <v>12451</v>
      </c>
      <c r="H1984" s="77" t="s">
        <v>44</v>
      </c>
      <c r="I1984" s="77" t="s">
        <v>3794</v>
      </c>
      <c r="J1984" s="77" t="s">
        <v>19</v>
      </c>
      <c r="K1984" s="78" t="s">
        <v>376</v>
      </c>
      <c r="L1984" s="77" t="s">
        <v>98</v>
      </c>
      <c r="M1984" s="74" t="s">
        <v>12475</v>
      </c>
      <c r="N1984" s="74" t="s">
        <v>13</v>
      </c>
      <c r="O1984" s="159"/>
      <c r="P1984" s="77" t="s">
        <v>9899</v>
      </c>
      <c r="Q1984" s="77" t="s">
        <v>372</v>
      </c>
      <c r="R1984" s="77" t="s">
        <v>9899</v>
      </c>
      <c r="S1984" s="77" t="s">
        <v>3793</v>
      </c>
      <c r="T1984" s="77" t="s">
        <v>9241</v>
      </c>
      <c r="U1984" s="77" t="s">
        <v>9900</v>
      </c>
      <c r="V1984" s="74" t="s">
        <v>97</v>
      </c>
      <c r="W1984" s="102" t="s">
        <v>9860</v>
      </c>
      <c r="X1984" s="99"/>
      <c r="Y1984" s="102"/>
      <c r="Z1984" s="100"/>
      <c r="AA1984" s="99"/>
      <c r="AB1984" s="99"/>
      <c r="AC1984" s="100"/>
      <c r="AD1984" s="100" t="s">
        <v>9901</v>
      </c>
      <c r="AE1984" s="83"/>
      <c r="AF1984" s="54"/>
      <c r="AG1984" s="78" t="s">
        <v>12882</v>
      </c>
      <c r="AH1984" s="77" t="s">
        <v>3795</v>
      </c>
      <c r="AI1984" s="77" t="s">
        <v>3796</v>
      </c>
      <c r="AJ1984" s="77" t="s">
        <v>3797</v>
      </c>
      <c r="AK1984" s="77" t="s">
        <v>9862</v>
      </c>
      <c r="AL1984" s="77" t="s">
        <v>9863</v>
      </c>
      <c r="AM1984" s="77" t="s">
        <v>3800</v>
      </c>
      <c r="AN1984" s="77" t="s">
        <v>3801</v>
      </c>
      <c r="AO1984" s="77" t="s">
        <v>9864</v>
      </c>
      <c r="AP1984" s="77" t="s">
        <v>9865</v>
      </c>
      <c r="AQ1984" s="77"/>
      <c r="AR1984" s="79">
        <f>COUNTIF('Jalon + top _horaire passage'!A:A,A1984)+IF(W1984&lt;&gt;"",COUNTIF('Jalon + top _horaire passage'!A:A,W1984),0)+IF(X1984&lt;&gt;"",COUNTIF('Jalon + top _horaire passage'!A:A,X1984),0)+IF(Y1984&lt;&gt;"",COUNTIF('Jalon + top _horaire passage'!A:A,Y1984),0)+IF(AA1984&lt;&gt;"",COUNTIF('Jalon + top _horaire passage'!A:A,AA1984),0)+IF(AB1984&lt;&gt;"",COUNTIF('Jalon + top _horaire passage'!A:A,AB1984),0)+IF(AD1984&lt;&gt;"",COUNTIF('Jalon + top _horaire passage'!A:A,AD1984),0)</f>
        <v>0</v>
      </c>
    </row>
    <row r="1985" spans="1:44" x14ac:dyDescent="0.3">
      <c r="A1985" s="77" t="s">
        <v>9902</v>
      </c>
      <c r="B1985" s="159">
        <v>0</v>
      </c>
      <c r="C1985" s="78" t="s">
        <v>384</v>
      </c>
      <c r="D1985" s="77" t="s">
        <v>42</v>
      </c>
      <c r="E1985" s="77" t="s">
        <v>9902</v>
      </c>
      <c r="F1985" s="101" t="s">
        <v>11888</v>
      </c>
      <c r="G1985" s="101" t="s">
        <v>11889</v>
      </c>
      <c r="H1985" s="101" t="s">
        <v>11875</v>
      </c>
      <c r="I1985" s="77" t="s">
        <v>17</v>
      </c>
      <c r="J1985" s="77" t="s">
        <v>19</v>
      </c>
      <c r="K1985" s="78" t="s">
        <v>376</v>
      </c>
      <c r="L1985" s="77" t="s">
        <v>98</v>
      </c>
      <c r="M1985" s="74" t="s">
        <v>12473</v>
      </c>
      <c r="N1985" s="74" t="s">
        <v>13</v>
      </c>
      <c r="O1985" s="159"/>
      <c r="P1985" s="77"/>
      <c r="Q1985" s="77" t="s">
        <v>372</v>
      </c>
      <c r="R1985" s="77" t="s">
        <v>9902</v>
      </c>
      <c r="S1985" s="77" t="s">
        <v>384</v>
      </c>
      <c r="T1985" s="77" t="s">
        <v>9241</v>
      </c>
      <c r="U1985" s="77" t="s">
        <v>9903</v>
      </c>
      <c r="V1985" s="74" t="s">
        <v>97</v>
      </c>
      <c r="W1985" s="100"/>
      <c r="X1985" s="99"/>
      <c r="Y1985" s="99"/>
      <c r="Z1985" s="100"/>
      <c r="AA1985" s="99"/>
      <c r="AB1985" s="99"/>
      <c r="AC1985" s="100"/>
      <c r="AD1985" s="100" t="s">
        <v>9904</v>
      </c>
      <c r="AE1985" s="83"/>
      <c r="AF1985" s="54"/>
      <c r="AG1985" s="78" t="s">
        <v>12882</v>
      </c>
      <c r="AH1985" s="77" t="s">
        <v>222</v>
      </c>
      <c r="AI1985" s="77" t="s">
        <v>223</v>
      </c>
      <c r="AJ1985" s="77" t="s">
        <v>386</v>
      </c>
      <c r="AK1985" s="77" t="s">
        <v>387</v>
      </c>
      <c r="AL1985" s="77" t="s">
        <v>388</v>
      </c>
      <c r="AM1985" s="77" t="s">
        <v>25</v>
      </c>
      <c r="AN1985" s="77" t="s">
        <v>389</v>
      </c>
      <c r="AO1985" s="77" t="s">
        <v>390</v>
      </c>
      <c r="AP1985" s="77" t="s">
        <v>391</v>
      </c>
      <c r="AQ1985" s="77"/>
      <c r="AR1985" s="79">
        <f>COUNTIF('Jalon + top _horaire passage'!A:A,A1985)+IF(W1985&lt;&gt;"",COUNTIF('Jalon + top _horaire passage'!A:A,W1985),0)+IF(X1985&lt;&gt;"",COUNTIF('Jalon + top _horaire passage'!A:A,X1985),0)+IF(Y1985&lt;&gt;"",COUNTIF('Jalon + top _horaire passage'!A:A,Y1985),0)+IF(AA1985&lt;&gt;"",COUNTIF('Jalon + top _horaire passage'!A:A,AA1985),0)+IF(AB1985&lt;&gt;"",COUNTIF('Jalon + top _horaire passage'!A:A,AB1985),0)+IF(AD1985&lt;&gt;"",COUNTIF('Jalon + top _horaire passage'!A:A,AD1985),0)</f>
        <v>0</v>
      </c>
    </row>
    <row r="1986" spans="1:44" x14ac:dyDescent="0.3">
      <c r="A1986" s="77" t="s">
        <v>9905</v>
      </c>
      <c r="B1986" s="159">
        <v>0</v>
      </c>
      <c r="C1986" s="78" t="s">
        <v>892</v>
      </c>
      <c r="D1986" s="77" t="s">
        <v>42</v>
      </c>
      <c r="E1986" s="77" t="s">
        <v>9905</v>
      </c>
      <c r="F1986" s="101" t="s">
        <v>11888</v>
      </c>
      <c r="G1986" s="101" t="s">
        <v>11889</v>
      </c>
      <c r="H1986" s="101" t="s">
        <v>11875</v>
      </c>
      <c r="I1986" s="77" t="s">
        <v>221</v>
      </c>
      <c r="J1986" s="77" t="s">
        <v>19</v>
      </c>
      <c r="K1986" s="78" t="s">
        <v>376</v>
      </c>
      <c r="L1986" s="77" t="s">
        <v>15</v>
      </c>
      <c r="M1986" s="74" t="s">
        <v>12473</v>
      </c>
      <c r="N1986" s="74" t="s">
        <v>13</v>
      </c>
      <c r="O1986" s="159"/>
      <c r="P1986" s="77"/>
      <c r="Q1986" s="77" t="s">
        <v>372</v>
      </c>
      <c r="R1986" s="77" t="s">
        <v>9905</v>
      </c>
      <c r="S1986" s="77" t="s">
        <v>892</v>
      </c>
      <c r="T1986" s="77"/>
      <c r="U1986" s="77" t="s">
        <v>9906</v>
      </c>
      <c r="V1986" s="74" t="s">
        <v>97</v>
      </c>
      <c r="W1986" s="100"/>
      <c r="X1986" s="99"/>
      <c r="Y1986" s="99"/>
      <c r="Z1986" s="100"/>
      <c r="AA1986" s="99"/>
      <c r="AB1986" s="99"/>
      <c r="AC1986" s="100"/>
      <c r="AD1986" s="100" t="s">
        <v>9907</v>
      </c>
      <c r="AE1986" s="83"/>
      <c r="AF1986" s="54"/>
      <c r="AG1986" s="78" t="s">
        <v>12882</v>
      </c>
      <c r="AH1986" s="77">
        <v>0</v>
      </c>
      <c r="AI1986" s="77">
        <v>0</v>
      </c>
      <c r="AJ1986" s="77">
        <v>0</v>
      </c>
      <c r="AK1986" s="77">
        <v>0</v>
      </c>
      <c r="AL1986" s="77">
        <v>0</v>
      </c>
      <c r="AM1986" s="77">
        <v>0</v>
      </c>
      <c r="AN1986" s="77">
        <v>0</v>
      </c>
      <c r="AO1986" s="77">
        <v>0</v>
      </c>
      <c r="AP1986" s="77">
        <v>0</v>
      </c>
      <c r="AQ1986" s="77"/>
      <c r="AR1986" s="79">
        <f>COUNTIF('Jalon + top _horaire passage'!A:A,A1986)+IF(W1986&lt;&gt;"",COUNTIF('Jalon + top _horaire passage'!A:A,W1986),0)+IF(X1986&lt;&gt;"",COUNTIF('Jalon + top _horaire passage'!A:A,X1986),0)+IF(Y1986&lt;&gt;"",COUNTIF('Jalon + top _horaire passage'!A:A,Y1986),0)+IF(AA1986&lt;&gt;"",COUNTIF('Jalon + top _horaire passage'!A:A,AA1986),0)+IF(AB1986&lt;&gt;"",COUNTIF('Jalon + top _horaire passage'!A:A,AB1986),0)+IF(AD1986&lt;&gt;"",COUNTIF('Jalon + top _horaire passage'!A:A,AD1986),0)</f>
        <v>0</v>
      </c>
    </row>
    <row r="1987" spans="1:44" x14ac:dyDescent="0.3">
      <c r="A1987" s="77" t="s">
        <v>9908</v>
      </c>
      <c r="B1987" s="159">
        <v>0</v>
      </c>
      <c r="C1987" s="78" t="s">
        <v>892</v>
      </c>
      <c r="D1987" s="77" t="s">
        <v>42</v>
      </c>
      <c r="E1987" s="77" t="s">
        <v>9908</v>
      </c>
      <c r="F1987" s="101" t="s">
        <v>11888</v>
      </c>
      <c r="G1987" s="101" t="s">
        <v>11889</v>
      </c>
      <c r="H1987" s="101" t="s">
        <v>11875</v>
      </c>
      <c r="I1987" s="77" t="s">
        <v>221</v>
      </c>
      <c r="J1987" s="77" t="s">
        <v>19</v>
      </c>
      <c r="K1987" s="78" t="s">
        <v>376</v>
      </c>
      <c r="L1987" s="77" t="s">
        <v>98</v>
      </c>
      <c r="M1987" s="74" t="s">
        <v>12473</v>
      </c>
      <c r="N1987" s="74" t="s">
        <v>13</v>
      </c>
      <c r="O1987" s="159"/>
      <c r="P1987" s="77"/>
      <c r="Q1987" s="77" t="s">
        <v>372</v>
      </c>
      <c r="R1987" s="77" t="s">
        <v>9908</v>
      </c>
      <c r="S1987" s="77" t="s">
        <v>892</v>
      </c>
      <c r="T1987" s="77" t="s">
        <v>9241</v>
      </c>
      <c r="U1987" s="77" t="s">
        <v>9909</v>
      </c>
      <c r="V1987" s="74" t="s">
        <v>97</v>
      </c>
      <c r="W1987" s="100"/>
      <c r="X1987" s="99"/>
      <c r="Y1987" s="99"/>
      <c r="Z1987" s="100"/>
      <c r="AA1987" s="99"/>
      <c r="AB1987" s="99"/>
      <c r="AC1987" s="100"/>
      <c r="AD1987" s="100" t="s">
        <v>9910</v>
      </c>
      <c r="AE1987" s="83"/>
      <c r="AF1987" s="54"/>
      <c r="AG1987" s="78" t="s">
        <v>12882</v>
      </c>
      <c r="AH1987" s="77">
        <v>0</v>
      </c>
      <c r="AI1987" s="77">
        <v>0</v>
      </c>
      <c r="AJ1987" s="77">
        <v>0</v>
      </c>
      <c r="AK1987" s="77">
        <v>0</v>
      </c>
      <c r="AL1987" s="77">
        <v>0</v>
      </c>
      <c r="AM1987" s="77">
        <v>0</v>
      </c>
      <c r="AN1987" s="77">
        <v>0</v>
      </c>
      <c r="AO1987" s="77">
        <v>0</v>
      </c>
      <c r="AP1987" s="77">
        <v>0</v>
      </c>
      <c r="AQ1987" s="77"/>
      <c r="AR1987" s="79">
        <f>COUNTIF('Jalon + top _horaire passage'!A:A,A1987)+IF(W1987&lt;&gt;"",COUNTIF('Jalon + top _horaire passage'!A:A,W1987),0)+IF(X1987&lt;&gt;"",COUNTIF('Jalon + top _horaire passage'!A:A,X1987),0)+IF(Y1987&lt;&gt;"",COUNTIF('Jalon + top _horaire passage'!A:A,Y1987),0)+IF(AA1987&lt;&gt;"",COUNTIF('Jalon + top _horaire passage'!A:A,AA1987),0)+IF(AB1987&lt;&gt;"",COUNTIF('Jalon + top _horaire passage'!A:A,AB1987),0)+IF(AD1987&lt;&gt;"",COUNTIF('Jalon + top _horaire passage'!A:A,AD1987),0)</f>
        <v>0</v>
      </c>
    </row>
    <row r="1988" spans="1:44" x14ac:dyDescent="0.3">
      <c r="A1988" s="77" t="s">
        <v>9911</v>
      </c>
      <c r="B1988" s="159">
        <v>0</v>
      </c>
      <c r="C1988" s="78" t="s">
        <v>892</v>
      </c>
      <c r="D1988" s="77" t="s">
        <v>42</v>
      </c>
      <c r="E1988" s="77" t="s">
        <v>9911</v>
      </c>
      <c r="F1988" s="101" t="s">
        <v>11888</v>
      </c>
      <c r="G1988" s="101" t="s">
        <v>11889</v>
      </c>
      <c r="H1988" s="101" t="s">
        <v>11875</v>
      </c>
      <c r="I1988" s="77" t="s">
        <v>221</v>
      </c>
      <c r="J1988" s="77" t="s">
        <v>19</v>
      </c>
      <c r="K1988" s="78" t="s">
        <v>376</v>
      </c>
      <c r="L1988" s="77" t="s">
        <v>98</v>
      </c>
      <c r="M1988" s="74" t="s">
        <v>12473</v>
      </c>
      <c r="N1988" s="74" t="s">
        <v>13</v>
      </c>
      <c r="O1988" s="159"/>
      <c r="P1988" s="77"/>
      <c r="Q1988" s="77" t="s">
        <v>372</v>
      </c>
      <c r="R1988" s="77" t="s">
        <v>9911</v>
      </c>
      <c r="S1988" s="77" t="s">
        <v>892</v>
      </c>
      <c r="T1988" s="77" t="s">
        <v>9241</v>
      </c>
      <c r="U1988" s="77" t="s">
        <v>9912</v>
      </c>
      <c r="V1988" s="74" t="s">
        <v>97</v>
      </c>
      <c r="W1988" s="100"/>
      <c r="X1988" s="99"/>
      <c r="Y1988" s="99"/>
      <c r="Z1988" s="100"/>
      <c r="AA1988" s="99"/>
      <c r="AB1988" s="99"/>
      <c r="AC1988" s="100"/>
      <c r="AD1988" s="100" t="s">
        <v>9913</v>
      </c>
      <c r="AE1988" s="83"/>
      <c r="AF1988" s="54"/>
      <c r="AG1988" s="78" t="s">
        <v>12882</v>
      </c>
      <c r="AH1988" s="77">
        <v>0</v>
      </c>
      <c r="AI1988" s="77">
        <v>0</v>
      </c>
      <c r="AJ1988" s="77">
        <v>0</v>
      </c>
      <c r="AK1988" s="77">
        <v>0</v>
      </c>
      <c r="AL1988" s="77">
        <v>0</v>
      </c>
      <c r="AM1988" s="77">
        <v>0</v>
      </c>
      <c r="AN1988" s="77">
        <v>0</v>
      </c>
      <c r="AO1988" s="77">
        <v>0</v>
      </c>
      <c r="AP1988" s="77">
        <v>0</v>
      </c>
      <c r="AQ1988" s="77"/>
      <c r="AR1988" s="79">
        <f>COUNTIF('Jalon + top _horaire passage'!A:A,A1988)+IF(W1988&lt;&gt;"",COUNTIF('Jalon + top _horaire passage'!A:A,W1988),0)+IF(X1988&lt;&gt;"",COUNTIF('Jalon + top _horaire passage'!A:A,X1988),0)+IF(Y1988&lt;&gt;"",COUNTIF('Jalon + top _horaire passage'!A:A,Y1988),0)+IF(AA1988&lt;&gt;"",COUNTIF('Jalon + top _horaire passage'!A:A,AA1988),0)+IF(AB1988&lt;&gt;"",COUNTIF('Jalon + top _horaire passage'!A:A,AB1988),0)+IF(AD1988&lt;&gt;"",COUNTIF('Jalon + top _horaire passage'!A:A,AD1988),0)</f>
        <v>0</v>
      </c>
    </row>
    <row r="1989" spans="1:44" x14ac:dyDescent="0.3">
      <c r="A1989" s="77" t="s">
        <v>9914</v>
      </c>
      <c r="B1989" s="159">
        <v>0</v>
      </c>
      <c r="C1989" s="78" t="s">
        <v>892</v>
      </c>
      <c r="D1989" s="77" t="s">
        <v>42</v>
      </c>
      <c r="E1989" s="77" t="s">
        <v>9914</v>
      </c>
      <c r="F1989" s="101" t="s">
        <v>11888</v>
      </c>
      <c r="G1989" s="101" t="s">
        <v>11889</v>
      </c>
      <c r="H1989" s="101" t="s">
        <v>11875</v>
      </c>
      <c r="I1989" s="77" t="s">
        <v>221</v>
      </c>
      <c r="J1989" s="77" t="s">
        <v>19</v>
      </c>
      <c r="K1989" s="78" t="s">
        <v>376</v>
      </c>
      <c r="L1989" s="77" t="s">
        <v>15</v>
      </c>
      <c r="M1989" s="74" t="s">
        <v>12473</v>
      </c>
      <c r="N1989" s="74" t="s">
        <v>13</v>
      </c>
      <c r="O1989" s="159"/>
      <c r="P1989" s="77"/>
      <c r="Q1989" s="77" t="s">
        <v>372</v>
      </c>
      <c r="R1989" s="77" t="s">
        <v>9914</v>
      </c>
      <c r="S1989" s="77" t="s">
        <v>892</v>
      </c>
      <c r="T1989" s="77"/>
      <c r="U1989" s="77" t="s">
        <v>9915</v>
      </c>
      <c r="V1989" s="74" t="s">
        <v>97</v>
      </c>
      <c r="W1989" s="100"/>
      <c r="X1989" s="99"/>
      <c r="Y1989" s="99"/>
      <c r="Z1989" s="100"/>
      <c r="AA1989" s="99"/>
      <c r="AB1989" s="99"/>
      <c r="AC1989" s="100"/>
      <c r="AD1989" s="100" t="s">
        <v>9916</v>
      </c>
      <c r="AE1989" s="83"/>
      <c r="AF1989" s="54"/>
      <c r="AG1989" s="78" t="s">
        <v>12882</v>
      </c>
      <c r="AH1989" s="77">
        <v>0</v>
      </c>
      <c r="AI1989" s="77">
        <v>0</v>
      </c>
      <c r="AJ1989" s="77">
        <v>0</v>
      </c>
      <c r="AK1989" s="77">
        <v>0</v>
      </c>
      <c r="AL1989" s="77">
        <v>0</v>
      </c>
      <c r="AM1989" s="77">
        <v>0</v>
      </c>
      <c r="AN1989" s="77">
        <v>0</v>
      </c>
      <c r="AO1989" s="77">
        <v>0</v>
      </c>
      <c r="AP1989" s="77">
        <v>0</v>
      </c>
      <c r="AQ1989" s="77"/>
      <c r="AR1989" s="79">
        <f>COUNTIF('Jalon + top _horaire passage'!A:A,A1989)+IF(W1989&lt;&gt;"",COUNTIF('Jalon + top _horaire passage'!A:A,W1989),0)+IF(X1989&lt;&gt;"",COUNTIF('Jalon + top _horaire passage'!A:A,X1989),0)+IF(Y1989&lt;&gt;"",COUNTIF('Jalon + top _horaire passage'!A:A,Y1989),0)+IF(AA1989&lt;&gt;"",COUNTIF('Jalon + top _horaire passage'!A:A,AA1989),0)+IF(AB1989&lt;&gt;"",COUNTIF('Jalon + top _horaire passage'!A:A,AB1989),0)+IF(AD1989&lt;&gt;"",COUNTIF('Jalon + top _horaire passage'!A:A,AD1989),0)</f>
        <v>0</v>
      </c>
    </row>
    <row r="1990" spans="1:44" x14ac:dyDescent="0.3">
      <c r="A1990" s="77" t="s">
        <v>9917</v>
      </c>
      <c r="B1990" s="159">
        <v>0</v>
      </c>
      <c r="C1990" s="78" t="s">
        <v>892</v>
      </c>
      <c r="D1990" s="77" t="s">
        <v>42</v>
      </c>
      <c r="E1990" s="77" t="s">
        <v>9917</v>
      </c>
      <c r="F1990" s="101" t="s">
        <v>11888</v>
      </c>
      <c r="G1990" s="101" t="s">
        <v>11889</v>
      </c>
      <c r="H1990" s="101" t="s">
        <v>11875</v>
      </c>
      <c r="I1990" s="77" t="s">
        <v>221</v>
      </c>
      <c r="J1990" s="77" t="s">
        <v>19</v>
      </c>
      <c r="K1990" s="78" t="s">
        <v>376</v>
      </c>
      <c r="L1990" s="77" t="s">
        <v>15</v>
      </c>
      <c r="M1990" s="74" t="s">
        <v>12473</v>
      </c>
      <c r="N1990" s="74" t="s">
        <v>13</v>
      </c>
      <c r="O1990" s="159"/>
      <c r="P1990" s="77"/>
      <c r="Q1990" s="77" t="s">
        <v>372</v>
      </c>
      <c r="R1990" s="77" t="s">
        <v>9917</v>
      </c>
      <c r="S1990" s="77" t="s">
        <v>892</v>
      </c>
      <c r="T1990" s="77"/>
      <c r="U1990" s="77" t="s">
        <v>9918</v>
      </c>
      <c r="V1990" s="74" t="s">
        <v>97</v>
      </c>
      <c r="W1990" s="100"/>
      <c r="X1990" s="99"/>
      <c r="Y1990" s="99"/>
      <c r="Z1990" s="100"/>
      <c r="AA1990" s="99"/>
      <c r="AB1990" s="99"/>
      <c r="AC1990" s="100"/>
      <c r="AD1990" s="100" t="s">
        <v>9919</v>
      </c>
      <c r="AE1990" s="83"/>
      <c r="AF1990" s="54"/>
      <c r="AG1990" s="78" t="s">
        <v>12882</v>
      </c>
      <c r="AH1990" s="77">
        <v>0</v>
      </c>
      <c r="AI1990" s="77">
        <v>0</v>
      </c>
      <c r="AJ1990" s="77">
        <v>0</v>
      </c>
      <c r="AK1990" s="77">
        <v>0</v>
      </c>
      <c r="AL1990" s="77">
        <v>0</v>
      </c>
      <c r="AM1990" s="77">
        <v>0</v>
      </c>
      <c r="AN1990" s="77">
        <v>0</v>
      </c>
      <c r="AO1990" s="77">
        <v>0</v>
      </c>
      <c r="AP1990" s="77">
        <v>0</v>
      </c>
      <c r="AQ1990" s="77"/>
      <c r="AR1990" s="79">
        <f>COUNTIF('Jalon + top _horaire passage'!A:A,A1990)+IF(W1990&lt;&gt;"",COUNTIF('Jalon + top _horaire passage'!A:A,W1990),0)+IF(X1990&lt;&gt;"",COUNTIF('Jalon + top _horaire passage'!A:A,X1990),0)+IF(Y1990&lt;&gt;"",COUNTIF('Jalon + top _horaire passage'!A:A,Y1990),0)+IF(AA1990&lt;&gt;"",COUNTIF('Jalon + top _horaire passage'!A:A,AA1990),0)+IF(AB1990&lt;&gt;"",COUNTIF('Jalon + top _horaire passage'!A:A,AB1990),0)+IF(AD1990&lt;&gt;"",COUNTIF('Jalon + top _horaire passage'!A:A,AD1990),0)</f>
        <v>0</v>
      </c>
    </row>
    <row r="1991" spans="1:44" x14ac:dyDescent="0.3">
      <c r="A1991" s="77" t="s">
        <v>9920</v>
      </c>
      <c r="B1991" s="159" t="s">
        <v>9922</v>
      </c>
      <c r="C1991" s="78" t="s">
        <v>676</v>
      </c>
      <c r="D1991" s="77" t="s">
        <v>42</v>
      </c>
      <c r="E1991" s="77" t="s">
        <v>9920</v>
      </c>
      <c r="F1991" s="77" t="s">
        <v>3359</v>
      </c>
      <c r="G1991" s="77" t="s">
        <v>9921</v>
      </c>
      <c r="H1991" s="77" t="s">
        <v>44</v>
      </c>
      <c r="I1991" s="77" t="s">
        <v>166</v>
      </c>
      <c r="J1991" s="77" t="s">
        <v>19</v>
      </c>
      <c r="K1991" s="78" t="s">
        <v>34</v>
      </c>
      <c r="L1991" s="77" t="s">
        <v>98</v>
      </c>
      <c r="M1991" s="74" t="s">
        <v>12475</v>
      </c>
      <c r="N1991" s="74" t="s">
        <v>13</v>
      </c>
      <c r="O1991" s="159"/>
      <c r="P1991" s="77"/>
      <c r="Q1991" s="77" t="s">
        <v>30</v>
      </c>
      <c r="R1991" s="77" t="s">
        <v>9920</v>
      </c>
      <c r="S1991" s="77"/>
      <c r="T1991" s="77"/>
      <c r="U1991" s="77" t="s">
        <v>9923</v>
      </c>
      <c r="V1991" s="74" t="s">
        <v>97</v>
      </c>
      <c r="W1991" s="100"/>
      <c r="X1991" s="99"/>
      <c r="Y1991" s="99"/>
      <c r="Z1991" s="100"/>
      <c r="AA1991" s="99" t="s">
        <v>9924</v>
      </c>
      <c r="AB1991" s="99"/>
      <c r="AC1991" s="100" t="s">
        <v>9925</v>
      </c>
      <c r="AD1991" s="100" t="s">
        <v>9926</v>
      </c>
      <c r="AE1991" s="83"/>
      <c r="AF1991" s="54"/>
      <c r="AG1991" s="78" t="s">
        <v>10997</v>
      </c>
      <c r="AH1991" s="77" t="s">
        <v>354</v>
      </c>
      <c r="AI1991" s="77" t="s">
        <v>652</v>
      </c>
      <c r="AJ1991" s="77" t="s">
        <v>653</v>
      </c>
      <c r="AK1991" s="77" t="s">
        <v>654</v>
      </c>
      <c r="AL1991" s="77" t="s">
        <v>655</v>
      </c>
      <c r="AM1991" s="77" t="s">
        <v>170</v>
      </c>
      <c r="AN1991" s="77" t="s">
        <v>679</v>
      </c>
      <c r="AO1991" s="77" t="s">
        <v>2660</v>
      </c>
      <c r="AP1991" s="77" t="s">
        <v>2661</v>
      </c>
      <c r="AQ1991" s="77"/>
      <c r="AR1991" s="79">
        <f>COUNTIF('Jalon + top _horaire passage'!A:A,A1991)+IF(W1991&lt;&gt;"",COUNTIF('Jalon + top _horaire passage'!A:A,W1991),0)+IF(X1991&lt;&gt;"",COUNTIF('Jalon + top _horaire passage'!A:A,X1991),0)+IF(Y1991&lt;&gt;"",COUNTIF('Jalon + top _horaire passage'!A:A,Y1991),0)+IF(AA1991&lt;&gt;"",COUNTIF('Jalon + top _horaire passage'!A:A,AA1991),0)+IF(AB1991&lt;&gt;"",COUNTIF('Jalon + top _horaire passage'!A:A,AB1991),0)+IF(AD1991&lt;&gt;"",COUNTIF('Jalon + top _horaire passage'!A:A,AD1991),0)</f>
        <v>0</v>
      </c>
    </row>
    <row r="1992" spans="1:44" x14ac:dyDescent="0.3">
      <c r="A1992" s="77" t="s">
        <v>9929</v>
      </c>
      <c r="B1992" s="159" t="s">
        <v>9930</v>
      </c>
      <c r="C1992" s="78" t="s">
        <v>59</v>
      </c>
      <c r="D1992" s="77" t="s">
        <v>42</v>
      </c>
      <c r="E1992" s="77" t="s">
        <v>9927</v>
      </c>
      <c r="F1992" s="77" t="s">
        <v>9928</v>
      </c>
      <c r="G1992" s="77" t="s">
        <v>1854</v>
      </c>
      <c r="H1992" s="77" t="s">
        <v>44</v>
      </c>
      <c r="I1992" s="77" t="s">
        <v>17</v>
      </c>
      <c r="J1992" s="77" t="s">
        <v>19</v>
      </c>
      <c r="K1992" s="78" t="s">
        <v>376</v>
      </c>
      <c r="L1992" s="77" t="s">
        <v>98</v>
      </c>
      <c r="M1992" s="74" t="s">
        <v>12473</v>
      </c>
      <c r="N1992" s="74" t="s">
        <v>13</v>
      </c>
      <c r="O1992" s="159"/>
      <c r="P1992" s="77"/>
      <c r="Q1992" s="77" t="s">
        <v>372</v>
      </c>
      <c r="R1992" s="77" t="s">
        <v>9929</v>
      </c>
      <c r="S1992" s="77" t="s">
        <v>59</v>
      </c>
      <c r="T1992" s="77" t="s">
        <v>9241</v>
      </c>
      <c r="U1992" s="101" t="s">
        <v>11975</v>
      </c>
      <c r="V1992" s="74" t="s">
        <v>11789</v>
      </c>
      <c r="W1992" s="100"/>
      <c r="X1992" s="99"/>
      <c r="Y1992" s="99"/>
      <c r="Z1992" s="100"/>
      <c r="AA1992" s="99"/>
      <c r="AB1992" s="99"/>
      <c r="AC1992" s="100"/>
      <c r="AD1992" s="100" t="s">
        <v>9931</v>
      </c>
      <c r="AE1992" s="83"/>
      <c r="AF1992" s="54"/>
      <c r="AG1992" s="78" t="s">
        <v>12882</v>
      </c>
      <c r="AH1992" s="77" t="s">
        <v>20</v>
      </c>
      <c r="AI1992" s="77" t="s">
        <v>305</v>
      </c>
      <c r="AJ1992" s="77" t="s">
        <v>920</v>
      </c>
      <c r="AK1992" s="77" t="s">
        <v>1775</v>
      </c>
      <c r="AL1992" s="77" t="s">
        <v>1776</v>
      </c>
      <c r="AM1992" s="77" t="s">
        <v>25</v>
      </c>
      <c r="AN1992" s="77" t="s">
        <v>309</v>
      </c>
      <c r="AO1992" s="77" t="s">
        <v>923</v>
      </c>
      <c r="AP1992" s="77" t="s">
        <v>924</v>
      </c>
      <c r="AQ1992" s="77"/>
      <c r="AR1992" s="79">
        <f>COUNTIF('Jalon + top _horaire passage'!A:A,A1992)+IF(W1992&lt;&gt;"",COUNTIF('Jalon + top _horaire passage'!A:A,W1992),0)+IF(X1992&lt;&gt;"",COUNTIF('Jalon + top _horaire passage'!A:A,X1992),0)+IF(Y1992&lt;&gt;"",COUNTIF('Jalon + top _horaire passage'!A:A,Y1992),0)+IF(AA1992&lt;&gt;"",COUNTIF('Jalon + top _horaire passage'!A:A,AA1992),0)+IF(AB1992&lt;&gt;"",COUNTIF('Jalon + top _horaire passage'!A:A,AB1992),0)+IF(AD1992&lt;&gt;"",COUNTIF('Jalon + top _horaire passage'!A:A,AD1992),0)</f>
        <v>0</v>
      </c>
    </row>
    <row r="1993" spans="1:44" x14ac:dyDescent="0.3">
      <c r="A1993" s="77" t="s">
        <v>9933</v>
      </c>
      <c r="B1993" s="159" t="s">
        <v>9934</v>
      </c>
      <c r="C1993" s="78" t="s">
        <v>59</v>
      </c>
      <c r="D1993" s="77" t="s">
        <v>42</v>
      </c>
      <c r="E1993" s="77" t="s">
        <v>9932</v>
      </c>
      <c r="F1993" s="77" t="s">
        <v>9928</v>
      </c>
      <c r="G1993" s="77" t="s">
        <v>1854</v>
      </c>
      <c r="H1993" s="77" t="s">
        <v>44</v>
      </c>
      <c r="I1993" s="77" t="s">
        <v>17</v>
      </c>
      <c r="J1993" s="77" t="s">
        <v>19</v>
      </c>
      <c r="K1993" s="78" t="s">
        <v>376</v>
      </c>
      <c r="L1993" s="77" t="s">
        <v>98</v>
      </c>
      <c r="M1993" s="74" t="s">
        <v>12473</v>
      </c>
      <c r="N1993" s="74" t="s">
        <v>13</v>
      </c>
      <c r="O1993" s="159"/>
      <c r="P1993" s="77"/>
      <c r="Q1993" s="77" t="s">
        <v>372</v>
      </c>
      <c r="R1993" s="77" t="s">
        <v>9933</v>
      </c>
      <c r="S1993" s="77" t="s">
        <v>59</v>
      </c>
      <c r="T1993" s="77" t="s">
        <v>9241</v>
      </c>
      <c r="U1993" s="101" t="s">
        <v>11976</v>
      </c>
      <c r="V1993" s="74" t="s">
        <v>97</v>
      </c>
      <c r="W1993" s="100"/>
      <c r="X1993" s="99"/>
      <c r="Y1993" s="99"/>
      <c r="Z1993" s="100"/>
      <c r="AA1993" s="99"/>
      <c r="AB1993" s="99"/>
      <c r="AC1993" s="100"/>
      <c r="AD1993" s="100" t="s">
        <v>9935</v>
      </c>
      <c r="AE1993" s="83"/>
      <c r="AF1993" s="54"/>
      <c r="AG1993" s="78" t="s">
        <v>12882</v>
      </c>
      <c r="AH1993" s="77" t="s">
        <v>20</v>
      </c>
      <c r="AI1993" s="77" t="s">
        <v>305</v>
      </c>
      <c r="AJ1993" s="77" t="s">
        <v>920</v>
      </c>
      <c r="AK1993" s="77" t="s">
        <v>1775</v>
      </c>
      <c r="AL1993" s="77" t="s">
        <v>1776</v>
      </c>
      <c r="AM1993" s="77" t="s">
        <v>25</v>
      </c>
      <c r="AN1993" s="77" t="s">
        <v>309</v>
      </c>
      <c r="AO1993" s="77" t="s">
        <v>923</v>
      </c>
      <c r="AP1993" s="77" t="s">
        <v>924</v>
      </c>
      <c r="AQ1993" s="77"/>
      <c r="AR1993" s="79">
        <f>COUNTIF('Jalon + top _horaire passage'!A:A,A1993)+IF(W1993&lt;&gt;"",COUNTIF('Jalon + top _horaire passage'!A:A,W1993),0)+IF(X1993&lt;&gt;"",COUNTIF('Jalon + top _horaire passage'!A:A,X1993),0)+IF(Y1993&lt;&gt;"",COUNTIF('Jalon + top _horaire passage'!A:A,Y1993),0)+IF(AA1993&lt;&gt;"",COUNTIF('Jalon + top _horaire passage'!A:A,AA1993),0)+IF(AB1993&lt;&gt;"",COUNTIF('Jalon + top _horaire passage'!A:A,AB1993),0)+IF(AD1993&lt;&gt;"",COUNTIF('Jalon + top _horaire passage'!A:A,AD1993),0)</f>
        <v>0</v>
      </c>
    </row>
    <row r="1994" spans="1:44" x14ac:dyDescent="0.3">
      <c r="A1994" s="77" t="s">
        <v>9937</v>
      </c>
      <c r="B1994" s="159" t="s">
        <v>9938</v>
      </c>
      <c r="C1994" s="78" t="s">
        <v>59</v>
      </c>
      <c r="D1994" s="77" t="s">
        <v>42</v>
      </c>
      <c r="E1994" s="77" t="s">
        <v>9936</v>
      </c>
      <c r="F1994" s="77" t="s">
        <v>9928</v>
      </c>
      <c r="G1994" s="77" t="s">
        <v>1854</v>
      </c>
      <c r="H1994" s="77" t="s">
        <v>44</v>
      </c>
      <c r="I1994" s="77" t="s">
        <v>17</v>
      </c>
      <c r="J1994" s="77" t="s">
        <v>19</v>
      </c>
      <c r="K1994" s="78" t="s">
        <v>376</v>
      </c>
      <c r="L1994" s="77" t="s">
        <v>98</v>
      </c>
      <c r="M1994" s="74" t="s">
        <v>12473</v>
      </c>
      <c r="N1994" s="74" t="s">
        <v>13</v>
      </c>
      <c r="O1994" s="159"/>
      <c r="P1994" s="77"/>
      <c r="Q1994" s="77" t="s">
        <v>372</v>
      </c>
      <c r="R1994" s="77" t="s">
        <v>9937</v>
      </c>
      <c r="S1994" s="77" t="s">
        <v>59</v>
      </c>
      <c r="T1994" s="77" t="s">
        <v>9241</v>
      </c>
      <c r="U1994" s="101" t="s">
        <v>11977</v>
      </c>
      <c r="V1994" s="74" t="s">
        <v>97</v>
      </c>
      <c r="W1994" s="100"/>
      <c r="X1994" s="99"/>
      <c r="Y1994" s="99"/>
      <c r="Z1994" s="100"/>
      <c r="AA1994" s="99"/>
      <c r="AB1994" s="99"/>
      <c r="AC1994" s="100"/>
      <c r="AD1994" s="100" t="s">
        <v>9939</v>
      </c>
      <c r="AE1994" s="83"/>
      <c r="AF1994" s="54"/>
      <c r="AG1994" s="78" t="s">
        <v>12882</v>
      </c>
      <c r="AH1994" s="77" t="s">
        <v>20</v>
      </c>
      <c r="AI1994" s="77" t="s">
        <v>305</v>
      </c>
      <c r="AJ1994" s="77" t="s">
        <v>920</v>
      </c>
      <c r="AK1994" s="77" t="s">
        <v>1775</v>
      </c>
      <c r="AL1994" s="77" t="s">
        <v>1776</v>
      </c>
      <c r="AM1994" s="77" t="s">
        <v>25</v>
      </c>
      <c r="AN1994" s="77" t="s">
        <v>309</v>
      </c>
      <c r="AO1994" s="77" t="s">
        <v>923</v>
      </c>
      <c r="AP1994" s="77" t="s">
        <v>924</v>
      </c>
      <c r="AQ1994" s="77"/>
      <c r="AR1994" s="79">
        <f>COUNTIF('Jalon + top _horaire passage'!A:A,A1994)+IF(W1994&lt;&gt;"",COUNTIF('Jalon + top _horaire passage'!A:A,W1994),0)+IF(X1994&lt;&gt;"",COUNTIF('Jalon + top _horaire passage'!A:A,X1994),0)+IF(Y1994&lt;&gt;"",COUNTIF('Jalon + top _horaire passage'!A:A,Y1994),0)+IF(AA1994&lt;&gt;"",COUNTIF('Jalon + top _horaire passage'!A:A,AA1994),0)+IF(AB1994&lt;&gt;"",COUNTIF('Jalon + top _horaire passage'!A:A,AB1994),0)+IF(AD1994&lt;&gt;"",COUNTIF('Jalon + top _horaire passage'!A:A,AD1994),0)</f>
        <v>0</v>
      </c>
    </row>
    <row r="1995" spans="1:44" x14ac:dyDescent="0.3">
      <c r="A1995" s="77" t="s">
        <v>9941</v>
      </c>
      <c r="B1995" s="159" t="s">
        <v>9942</v>
      </c>
      <c r="C1995" s="78" t="s">
        <v>59</v>
      </c>
      <c r="D1995" s="77" t="s">
        <v>42</v>
      </c>
      <c r="E1995" s="77" t="s">
        <v>9940</v>
      </c>
      <c r="F1995" s="77" t="s">
        <v>9928</v>
      </c>
      <c r="G1995" s="77" t="s">
        <v>1854</v>
      </c>
      <c r="H1995" s="77" t="s">
        <v>44</v>
      </c>
      <c r="I1995" s="77" t="s">
        <v>17</v>
      </c>
      <c r="J1995" s="77" t="s">
        <v>19</v>
      </c>
      <c r="K1995" s="78" t="s">
        <v>376</v>
      </c>
      <c r="L1995" s="77" t="s">
        <v>98</v>
      </c>
      <c r="M1995" s="74" t="s">
        <v>12473</v>
      </c>
      <c r="N1995" s="74" t="s">
        <v>13</v>
      </c>
      <c r="O1995" s="159"/>
      <c r="P1995" s="77"/>
      <c r="Q1995" s="77" t="s">
        <v>372</v>
      </c>
      <c r="R1995" s="77" t="s">
        <v>9941</v>
      </c>
      <c r="S1995" s="77" t="s">
        <v>59</v>
      </c>
      <c r="T1995" s="77" t="s">
        <v>9241</v>
      </c>
      <c r="U1995" s="101" t="s">
        <v>11978</v>
      </c>
      <c r="V1995" s="74" t="s">
        <v>97</v>
      </c>
      <c r="W1995" s="100"/>
      <c r="X1995" s="99"/>
      <c r="Y1995" s="99"/>
      <c r="Z1995" s="100"/>
      <c r="AA1995" s="99"/>
      <c r="AB1995" s="99"/>
      <c r="AC1995" s="100"/>
      <c r="AD1995" s="100" t="s">
        <v>9943</v>
      </c>
      <c r="AE1995" s="83"/>
      <c r="AF1995" s="54"/>
      <c r="AG1995" s="78" t="s">
        <v>12882</v>
      </c>
      <c r="AH1995" s="77" t="s">
        <v>20</v>
      </c>
      <c r="AI1995" s="77" t="s">
        <v>305</v>
      </c>
      <c r="AJ1995" s="77" t="s">
        <v>920</v>
      </c>
      <c r="AK1995" s="77" t="s">
        <v>1775</v>
      </c>
      <c r="AL1995" s="77" t="s">
        <v>1776</v>
      </c>
      <c r="AM1995" s="77" t="s">
        <v>25</v>
      </c>
      <c r="AN1995" s="77" t="s">
        <v>309</v>
      </c>
      <c r="AO1995" s="77" t="s">
        <v>923</v>
      </c>
      <c r="AP1995" s="77" t="s">
        <v>924</v>
      </c>
      <c r="AQ1995" s="77"/>
      <c r="AR1995" s="79">
        <f>COUNTIF('Jalon + top _horaire passage'!A:A,A1995)+IF(W1995&lt;&gt;"",COUNTIF('Jalon + top _horaire passage'!A:A,W1995),0)+IF(X1995&lt;&gt;"",COUNTIF('Jalon + top _horaire passage'!A:A,X1995),0)+IF(Y1995&lt;&gt;"",COUNTIF('Jalon + top _horaire passage'!A:A,Y1995),0)+IF(AA1995&lt;&gt;"",COUNTIF('Jalon + top _horaire passage'!A:A,AA1995),0)+IF(AB1995&lt;&gt;"",COUNTIF('Jalon + top _horaire passage'!A:A,AB1995),0)+IF(AD1995&lt;&gt;"",COUNTIF('Jalon + top _horaire passage'!A:A,AD1995),0)</f>
        <v>0</v>
      </c>
    </row>
    <row r="1996" spans="1:44" x14ac:dyDescent="0.3">
      <c r="A1996" s="77" t="s">
        <v>9945</v>
      </c>
      <c r="B1996" s="159" t="s">
        <v>9946</v>
      </c>
      <c r="C1996" s="78" t="s">
        <v>59</v>
      </c>
      <c r="D1996" s="77" t="s">
        <v>42</v>
      </c>
      <c r="E1996" s="77" t="s">
        <v>9944</v>
      </c>
      <c r="F1996" s="77" t="s">
        <v>9928</v>
      </c>
      <c r="G1996" s="77" t="s">
        <v>1854</v>
      </c>
      <c r="H1996" s="77" t="s">
        <v>44</v>
      </c>
      <c r="I1996" s="77" t="s">
        <v>17</v>
      </c>
      <c r="J1996" s="77" t="s">
        <v>19</v>
      </c>
      <c r="K1996" s="78" t="s">
        <v>376</v>
      </c>
      <c r="L1996" s="77" t="s">
        <v>98</v>
      </c>
      <c r="M1996" s="74" t="s">
        <v>12473</v>
      </c>
      <c r="N1996" s="74" t="s">
        <v>13</v>
      </c>
      <c r="O1996" s="159"/>
      <c r="P1996" s="77"/>
      <c r="Q1996" s="77" t="s">
        <v>372</v>
      </c>
      <c r="R1996" s="77" t="s">
        <v>9945</v>
      </c>
      <c r="S1996" s="77" t="s">
        <v>59</v>
      </c>
      <c r="T1996" s="77" t="s">
        <v>9241</v>
      </c>
      <c r="U1996" s="101" t="s">
        <v>11979</v>
      </c>
      <c r="V1996" s="74" t="s">
        <v>97</v>
      </c>
      <c r="W1996" s="100"/>
      <c r="X1996" s="99"/>
      <c r="Y1996" s="99"/>
      <c r="Z1996" s="100"/>
      <c r="AA1996" s="99"/>
      <c r="AB1996" s="99"/>
      <c r="AC1996" s="100"/>
      <c r="AD1996" s="100" t="s">
        <v>9947</v>
      </c>
      <c r="AE1996" s="83"/>
      <c r="AF1996" s="54"/>
      <c r="AG1996" s="78" t="s">
        <v>12882</v>
      </c>
      <c r="AH1996" s="77" t="s">
        <v>20</v>
      </c>
      <c r="AI1996" s="77" t="s">
        <v>305</v>
      </c>
      <c r="AJ1996" s="77" t="s">
        <v>920</v>
      </c>
      <c r="AK1996" s="77" t="s">
        <v>1775</v>
      </c>
      <c r="AL1996" s="77" t="s">
        <v>1776</v>
      </c>
      <c r="AM1996" s="77" t="s">
        <v>25</v>
      </c>
      <c r="AN1996" s="77" t="s">
        <v>309</v>
      </c>
      <c r="AO1996" s="77" t="s">
        <v>923</v>
      </c>
      <c r="AP1996" s="77" t="s">
        <v>924</v>
      </c>
      <c r="AQ1996" s="77"/>
      <c r="AR1996" s="79">
        <f>COUNTIF('Jalon + top _horaire passage'!A:A,A1996)+IF(W1996&lt;&gt;"",COUNTIF('Jalon + top _horaire passage'!A:A,W1996),0)+IF(X1996&lt;&gt;"",COUNTIF('Jalon + top _horaire passage'!A:A,X1996),0)+IF(Y1996&lt;&gt;"",COUNTIF('Jalon + top _horaire passage'!A:A,Y1996),0)+IF(AA1996&lt;&gt;"",COUNTIF('Jalon + top _horaire passage'!A:A,AA1996),0)+IF(AB1996&lt;&gt;"",COUNTIF('Jalon + top _horaire passage'!A:A,AB1996),0)+IF(AD1996&lt;&gt;"",COUNTIF('Jalon + top _horaire passage'!A:A,AD1996),0)</f>
        <v>0</v>
      </c>
    </row>
    <row r="1997" spans="1:44" x14ac:dyDescent="0.3">
      <c r="A1997" s="77" t="s">
        <v>9949</v>
      </c>
      <c r="B1997" s="159" t="s">
        <v>9950</v>
      </c>
      <c r="C1997" s="78" t="s">
        <v>59</v>
      </c>
      <c r="D1997" s="77" t="s">
        <v>42</v>
      </c>
      <c r="E1997" s="77" t="s">
        <v>9948</v>
      </c>
      <c r="F1997" s="77" t="s">
        <v>9928</v>
      </c>
      <c r="G1997" s="77" t="s">
        <v>1854</v>
      </c>
      <c r="H1997" s="77" t="s">
        <v>44</v>
      </c>
      <c r="I1997" s="77" t="s">
        <v>17</v>
      </c>
      <c r="J1997" s="77" t="s">
        <v>19</v>
      </c>
      <c r="K1997" s="78" t="s">
        <v>376</v>
      </c>
      <c r="L1997" s="77" t="s">
        <v>98</v>
      </c>
      <c r="M1997" s="74" t="s">
        <v>12473</v>
      </c>
      <c r="N1997" s="74" t="s">
        <v>13</v>
      </c>
      <c r="O1997" s="159" t="s">
        <v>12470</v>
      </c>
      <c r="P1997" s="77"/>
      <c r="Q1997" s="77" t="s">
        <v>372</v>
      </c>
      <c r="R1997" s="77" t="s">
        <v>9949</v>
      </c>
      <c r="S1997" s="77" t="s">
        <v>59</v>
      </c>
      <c r="T1997" s="77" t="s">
        <v>9241</v>
      </c>
      <c r="U1997" s="101" t="s">
        <v>11980</v>
      </c>
      <c r="V1997" s="74" t="s">
        <v>97</v>
      </c>
      <c r="W1997" s="100"/>
      <c r="X1997" s="99"/>
      <c r="Y1997" s="99"/>
      <c r="Z1997" s="100"/>
      <c r="AA1997" s="99"/>
      <c r="AB1997" s="99"/>
      <c r="AC1997" s="100"/>
      <c r="AD1997" s="100" t="s">
        <v>9951</v>
      </c>
      <c r="AE1997" s="83"/>
      <c r="AF1997" s="54"/>
      <c r="AG1997" s="78" t="s">
        <v>12882</v>
      </c>
      <c r="AH1997" s="77" t="s">
        <v>20</v>
      </c>
      <c r="AI1997" s="77" t="s">
        <v>305</v>
      </c>
      <c r="AJ1997" s="77" t="s">
        <v>920</v>
      </c>
      <c r="AK1997" s="77" t="s">
        <v>1775</v>
      </c>
      <c r="AL1997" s="77" t="s">
        <v>1776</v>
      </c>
      <c r="AM1997" s="77" t="s">
        <v>25</v>
      </c>
      <c r="AN1997" s="77" t="s">
        <v>309</v>
      </c>
      <c r="AO1997" s="77" t="s">
        <v>923</v>
      </c>
      <c r="AP1997" s="77" t="s">
        <v>924</v>
      </c>
      <c r="AQ1997" s="77"/>
      <c r="AR1997" s="79">
        <f>COUNTIF('Jalon + top _horaire passage'!A:A,A1997)+IF(W1997&lt;&gt;"",COUNTIF('Jalon + top _horaire passage'!A:A,W1997),0)+IF(X1997&lt;&gt;"",COUNTIF('Jalon + top _horaire passage'!A:A,X1997),0)+IF(Y1997&lt;&gt;"",COUNTIF('Jalon + top _horaire passage'!A:A,Y1997),0)+IF(AA1997&lt;&gt;"",COUNTIF('Jalon + top _horaire passage'!A:A,AA1997),0)+IF(AB1997&lt;&gt;"",COUNTIF('Jalon + top _horaire passage'!A:A,AB1997),0)+IF(AD1997&lt;&gt;"",COUNTIF('Jalon + top _horaire passage'!A:A,AD1997),0)</f>
        <v>0</v>
      </c>
    </row>
    <row r="1998" spans="1:44" x14ac:dyDescent="0.3">
      <c r="A1998" s="77" t="s">
        <v>9953</v>
      </c>
      <c r="B1998" s="159" t="s">
        <v>9954</v>
      </c>
      <c r="C1998" s="78" t="s">
        <v>59</v>
      </c>
      <c r="D1998" s="77" t="s">
        <v>42</v>
      </c>
      <c r="E1998" s="77" t="s">
        <v>9952</v>
      </c>
      <c r="F1998" s="77" t="s">
        <v>9928</v>
      </c>
      <c r="G1998" s="77" t="s">
        <v>1854</v>
      </c>
      <c r="H1998" s="77" t="s">
        <v>44</v>
      </c>
      <c r="I1998" s="77" t="s">
        <v>17</v>
      </c>
      <c r="J1998" s="77" t="s">
        <v>19</v>
      </c>
      <c r="K1998" s="78" t="s">
        <v>376</v>
      </c>
      <c r="L1998" s="77" t="s">
        <v>98</v>
      </c>
      <c r="M1998" s="74" t="s">
        <v>12473</v>
      </c>
      <c r="N1998" s="74" t="s">
        <v>13</v>
      </c>
      <c r="O1998" s="159"/>
      <c r="P1998" s="77"/>
      <c r="Q1998" s="77" t="s">
        <v>372</v>
      </c>
      <c r="R1998" s="77" t="s">
        <v>9953</v>
      </c>
      <c r="S1998" s="77" t="s">
        <v>59</v>
      </c>
      <c r="T1998" s="77" t="s">
        <v>9241</v>
      </c>
      <c r="U1998" s="101" t="s">
        <v>11982</v>
      </c>
      <c r="V1998" s="74" t="s">
        <v>97</v>
      </c>
      <c r="W1998" s="100"/>
      <c r="X1998" s="99"/>
      <c r="Y1998" s="99"/>
      <c r="Z1998" s="100"/>
      <c r="AA1998" s="99"/>
      <c r="AB1998" s="99"/>
      <c r="AC1998" s="100"/>
      <c r="AD1998" s="100" t="s">
        <v>9955</v>
      </c>
      <c r="AE1998" s="83"/>
      <c r="AF1998" s="54"/>
      <c r="AG1998" s="78" t="s">
        <v>12882</v>
      </c>
      <c r="AH1998" s="77" t="s">
        <v>20</v>
      </c>
      <c r="AI1998" s="77" t="s">
        <v>305</v>
      </c>
      <c r="AJ1998" s="77" t="s">
        <v>920</v>
      </c>
      <c r="AK1998" s="77" t="s">
        <v>1775</v>
      </c>
      <c r="AL1998" s="77" t="s">
        <v>1776</v>
      </c>
      <c r="AM1998" s="77" t="s">
        <v>25</v>
      </c>
      <c r="AN1998" s="77" t="s">
        <v>309</v>
      </c>
      <c r="AO1998" s="77" t="s">
        <v>923</v>
      </c>
      <c r="AP1998" s="77" t="s">
        <v>924</v>
      </c>
      <c r="AQ1998" s="77"/>
      <c r="AR1998" s="79">
        <f>COUNTIF('Jalon + top _horaire passage'!A:A,A1998)+IF(W1998&lt;&gt;"",COUNTIF('Jalon + top _horaire passage'!A:A,W1998),0)+IF(X1998&lt;&gt;"",COUNTIF('Jalon + top _horaire passage'!A:A,X1998),0)+IF(Y1998&lt;&gt;"",COUNTIF('Jalon + top _horaire passage'!A:A,Y1998),0)+IF(AA1998&lt;&gt;"",COUNTIF('Jalon + top _horaire passage'!A:A,AA1998),0)+IF(AB1998&lt;&gt;"",COUNTIF('Jalon + top _horaire passage'!A:A,AB1998),0)+IF(AD1998&lt;&gt;"",COUNTIF('Jalon + top _horaire passage'!A:A,AD1998),0)</f>
        <v>0</v>
      </c>
    </row>
    <row r="1999" spans="1:44" x14ac:dyDescent="0.3">
      <c r="A1999" s="77" t="s">
        <v>9957</v>
      </c>
      <c r="B1999" s="159" t="s">
        <v>9958</v>
      </c>
      <c r="C1999" s="78" t="s">
        <v>59</v>
      </c>
      <c r="D1999" s="77" t="s">
        <v>42</v>
      </c>
      <c r="E1999" s="77" t="s">
        <v>9956</v>
      </c>
      <c r="F1999" s="77" t="s">
        <v>9928</v>
      </c>
      <c r="G1999" s="77" t="s">
        <v>1854</v>
      </c>
      <c r="H1999" s="77" t="s">
        <v>44</v>
      </c>
      <c r="I1999" s="77" t="s">
        <v>17</v>
      </c>
      <c r="J1999" s="77" t="s">
        <v>19</v>
      </c>
      <c r="K1999" s="78" t="s">
        <v>376</v>
      </c>
      <c r="L1999" s="77" t="s">
        <v>98</v>
      </c>
      <c r="M1999" s="74" t="s">
        <v>12473</v>
      </c>
      <c r="N1999" s="74" t="s">
        <v>13</v>
      </c>
      <c r="O1999" s="159" t="s">
        <v>12470</v>
      </c>
      <c r="P1999" s="77"/>
      <c r="Q1999" s="77" t="s">
        <v>372</v>
      </c>
      <c r="R1999" s="77" t="s">
        <v>9957</v>
      </c>
      <c r="S1999" s="77" t="s">
        <v>59</v>
      </c>
      <c r="T1999" s="77" t="s">
        <v>9241</v>
      </c>
      <c r="U1999" s="101" t="s">
        <v>11981</v>
      </c>
      <c r="V1999" s="74" t="s">
        <v>97</v>
      </c>
      <c r="W1999" s="100"/>
      <c r="X1999" s="99"/>
      <c r="Y1999" s="99"/>
      <c r="Z1999" s="100"/>
      <c r="AA1999" s="99"/>
      <c r="AB1999" s="99"/>
      <c r="AC1999" s="100"/>
      <c r="AD1999" s="100" t="s">
        <v>9959</v>
      </c>
      <c r="AE1999" s="83"/>
      <c r="AF1999" s="54"/>
      <c r="AG1999" s="78" t="s">
        <v>12883</v>
      </c>
      <c r="AH1999" s="77" t="s">
        <v>20</v>
      </c>
      <c r="AI1999" s="77" t="s">
        <v>305</v>
      </c>
      <c r="AJ1999" s="77" t="s">
        <v>920</v>
      </c>
      <c r="AK1999" s="77" t="s">
        <v>1775</v>
      </c>
      <c r="AL1999" s="77" t="s">
        <v>1776</v>
      </c>
      <c r="AM1999" s="77" t="s">
        <v>25</v>
      </c>
      <c r="AN1999" s="77" t="s">
        <v>309</v>
      </c>
      <c r="AO1999" s="77" t="s">
        <v>923</v>
      </c>
      <c r="AP1999" s="77" t="s">
        <v>924</v>
      </c>
      <c r="AQ1999" s="77"/>
      <c r="AR1999" s="79">
        <f>COUNTIF('Jalon + top _horaire passage'!A:A,A1999)+IF(W1999&lt;&gt;"",COUNTIF('Jalon + top _horaire passage'!A:A,W1999),0)+IF(X1999&lt;&gt;"",COUNTIF('Jalon + top _horaire passage'!A:A,X1999),0)+IF(Y1999&lt;&gt;"",COUNTIF('Jalon + top _horaire passage'!A:A,Y1999),0)+IF(AA1999&lt;&gt;"",COUNTIF('Jalon + top _horaire passage'!A:A,AA1999),0)+IF(AB1999&lt;&gt;"",COUNTIF('Jalon + top _horaire passage'!A:A,AB1999),0)+IF(AD1999&lt;&gt;"",COUNTIF('Jalon + top _horaire passage'!A:A,AD1999),0)</f>
        <v>0</v>
      </c>
    </row>
    <row r="2000" spans="1:44" x14ac:dyDescent="0.3">
      <c r="A2000" s="77" t="s">
        <v>9961</v>
      </c>
      <c r="B2000" s="159" t="s">
        <v>9962</v>
      </c>
      <c r="C2000" s="78" t="s">
        <v>59</v>
      </c>
      <c r="D2000" s="77" t="s">
        <v>42</v>
      </c>
      <c r="E2000" s="77" t="s">
        <v>9960</v>
      </c>
      <c r="F2000" s="77" t="s">
        <v>9928</v>
      </c>
      <c r="G2000" s="77" t="s">
        <v>1854</v>
      </c>
      <c r="H2000" s="77" t="s">
        <v>44</v>
      </c>
      <c r="I2000" s="77" t="s">
        <v>17</v>
      </c>
      <c r="J2000" s="77" t="s">
        <v>19</v>
      </c>
      <c r="K2000" s="78" t="s">
        <v>376</v>
      </c>
      <c r="L2000" s="77" t="s">
        <v>98</v>
      </c>
      <c r="M2000" s="74" t="s">
        <v>12473</v>
      </c>
      <c r="N2000" s="74" t="s">
        <v>13</v>
      </c>
      <c r="O2000" s="159"/>
      <c r="P2000" s="77"/>
      <c r="Q2000" s="77" t="s">
        <v>372</v>
      </c>
      <c r="R2000" s="77" t="s">
        <v>9961</v>
      </c>
      <c r="S2000" s="77" t="s">
        <v>59</v>
      </c>
      <c r="T2000" s="77" t="s">
        <v>9241</v>
      </c>
      <c r="U2000" s="101" t="s">
        <v>11983</v>
      </c>
      <c r="V2000" s="74" t="s">
        <v>97</v>
      </c>
      <c r="W2000" s="100"/>
      <c r="X2000" s="99"/>
      <c r="Y2000" s="99"/>
      <c r="Z2000" s="100"/>
      <c r="AA2000" s="99"/>
      <c r="AB2000" s="99"/>
      <c r="AC2000" s="100"/>
      <c r="AD2000" s="100" t="s">
        <v>9963</v>
      </c>
      <c r="AE2000" s="83"/>
      <c r="AF2000" s="54"/>
      <c r="AG2000" s="78" t="s">
        <v>12882</v>
      </c>
      <c r="AH2000" s="77" t="s">
        <v>20</v>
      </c>
      <c r="AI2000" s="77" t="s">
        <v>305</v>
      </c>
      <c r="AJ2000" s="77" t="s">
        <v>920</v>
      </c>
      <c r="AK2000" s="77" t="s">
        <v>1775</v>
      </c>
      <c r="AL2000" s="77" t="s">
        <v>1776</v>
      </c>
      <c r="AM2000" s="77" t="s">
        <v>25</v>
      </c>
      <c r="AN2000" s="77" t="s">
        <v>309</v>
      </c>
      <c r="AO2000" s="77" t="s">
        <v>923</v>
      </c>
      <c r="AP2000" s="77" t="s">
        <v>924</v>
      </c>
      <c r="AQ2000" s="77"/>
      <c r="AR2000" s="79">
        <f>COUNTIF('Jalon + top _horaire passage'!A:A,A2000)+IF(W2000&lt;&gt;"",COUNTIF('Jalon + top _horaire passage'!A:A,W2000),0)+IF(X2000&lt;&gt;"",COUNTIF('Jalon + top _horaire passage'!A:A,X2000),0)+IF(Y2000&lt;&gt;"",COUNTIF('Jalon + top _horaire passage'!A:A,Y2000),0)+IF(AA2000&lt;&gt;"",COUNTIF('Jalon + top _horaire passage'!A:A,AA2000),0)+IF(AB2000&lt;&gt;"",COUNTIF('Jalon + top _horaire passage'!A:A,AB2000),0)+IF(AD2000&lt;&gt;"",COUNTIF('Jalon + top _horaire passage'!A:A,AD2000),0)</f>
        <v>0</v>
      </c>
    </row>
    <row r="2001" spans="1:44" x14ac:dyDescent="0.3">
      <c r="A2001" s="77" t="s">
        <v>9965</v>
      </c>
      <c r="B2001" s="159" t="s">
        <v>9966</v>
      </c>
      <c r="C2001" s="78" t="s">
        <v>59</v>
      </c>
      <c r="D2001" s="77" t="s">
        <v>42</v>
      </c>
      <c r="E2001" s="77" t="s">
        <v>9964</v>
      </c>
      <c r="F2001" s="77" t="s">
        <v>9928</v>
      </c>
      <c r="G2001" s="77" t="s">
        <v>1854</v>
      </c>
      <c r="H2001" s="77" t="s">
        <v>44</v>
      </c>
      <c r="I2001" s="77" t="s">
        <v>17</v>
      </c>
      <c r="J2001" s="77" t="s">
        <v>19</v>
      </c>
      <c r="K2001" s="78" t="s">
        <v>376</v>
      </c>
      <c r="L2001" s="77" t="s">
        <v>98</v>
      </c>
      <c r="M2001" s="74" t="s">
        <v>12473</v>
      </c>
      <c r="N2001" s="74" t="s">
        <v>13</v>
      </c>
      <c r="O2001" s="159"/>
      <c r="P2001" s="77"/>
      <c r="Q2001" s="77" t="s">
        <v>372</v>
      </c>
      <c r="R2001" s="77" t="s">
        <v>9965</v>
      </c>
      <c r="S2001" s="77" t="s">
        <v>59</v>
      </c>
      <c r="T2001" s="77" t="s">
        <v>9241</v>
      </c>
      <c r="U2001" s="101" t="s">
        <v>11984</v>
      </c>
      <c r="V2001" s="74" t="s">
        <v>97</v>
      </c>
      <c r="W2001" s="100"/>
      <c r="X2001" s="99"/>
      <c r="Y2001" s="99"/>
      <c r="Z2001" s="100"/>
      <c r="AA2001" s="99"/>
      <c r="AB2001" s="99"/>
      <c r="AC2001" s="100"/>
      <c r="AD2001" s="100" t="s">
        <v>9967</v>
      </c>
      <c r="AE2001" s="83"/>
      <c r="AF2001" s="54"/>
      <c r="AG2001" s="78" t="s">
        <v>12882</v>
      </c>
      <c r="AH2001" s="77" t="s">
        <v>20</v>
      </c>
      <c r="AI2001" s="77" t="s">
        <v>305</v>
      </c>
      <c r="AJ2001" s="77" t="s">
        <v>920</v>
      </c>
      <c r="AK2001" s="77" t="s">
        <v>1775</v>
      </c>
      <c r="AL2001" s="77" t="s">
        <v>1776</v>
      </c>
      <c r="AM2001" s="77" t="s">
        <v>25</v>
      </c>
      <c r="AN2001" s="77" t="s">
        <v>309</v>
      </c>
      <c r="AO2001" s="77" t="s">
        <v>923</v>
      </c>
      <c r="AP2001" s="77" t="s">
        <v>924</v>
      </c>
      <c r="AQ2001" s="77"/>
      <c r="AR2001" s="79">
        <f>COUNTIF('Jalon + top _horaire passage'!A:A,A2001)+IF(W2001&lt;&gt;"",COUNTIF('Jalon + top _horaire passage'!A:A,W2001),0)+IF(X2001&lt;&gt;"",COUNTIF('Jalon + top _horaire passage'!A:A,X2001),0)+IF(Y2001&lt;&gt;"",COUNTIF('Jalon + top _horaire passage'!A:A,Y2001),0)+IF(AA2001&lt;&gt;"",COUNTIF('Jalon + top _horaire passage'!A:A,AA2001),0)+IF(AB2001&lt;&gt;"",COUNTIF('Jalon + top _horaire passage'!A:A,AB2001),0)+IF(AD2001&lt;&gt;"",COUNTIF('Jalon + top _horaire passage'!A:A,AD2001),0)</f>
        <v>0</v>
      </c>
    </row>
    <row r="2002" spans="1:44" x14ac:dyDescent="0.3">
      <c r="A2002" s="77" t="s">
        <v>9969</v>
      </c>
      <c r="B2002" s="159" t="s">
        <v>9970</v>
      </c>
      <c r="C2002" s="78" t="s">
        <v>59</v>
      </c>
      <c r="D2002" s="77" t="s">
        <v>42</v>
      </c>
      <c r="E2002" s="77" t="s">
        <v>9968</v>
      </c>
      <c r="F2002" s="77" t="s">
        <v>9928</v>
      </c>
      <c r="G2002" s="77" t="s">
        <v>1854</v>
      </c>
      <c r="H2002" s="77" t="s">
        <v>44</v>
      </c>
      <c r="I2002" s="77" t="s">
        <v>17</v>
      </c>
      <c r="J2002" s="77" t="s">
        <v>19</v>
      </c>
      <c r="K2002" s="78" t="s">
        <v>376</v>
      </c>
      <c r="L2002" s="77" t="s">
        <v>98</v>
      </c>
      <c r="M2002" s="74" t="s">
        <v>12473</v>
      </c>
      <c r="N2002" s="74" t="s">
        <v>13</v>
      </c>
      <c r="O2002" s="159"/>
      <c r="P2002" s="77"/>
      <c r="Q2002" s="77" t="s">
        <v>372</v>
      </c>
      <c r="R2002" s="77" t="s">
        <v>9969</v>
      </c>
      <c r="S2002" s="77" t="s">
        <v>59</v>
      </c>
      <c r="T2002" s="77" t="s">
        <v>9241</v>
      </c>
      <c r="U2002" s="101" t="s">
        <v>11985</v>
      </c>
      <c r="V2002" s="74" t="s">
        <v>97</v>
      </c>
      <c r="W2002" s="100"/>
      <c r="X2002" s="99"/>
      <c r="Y2002" s="99"/>
      <c r="Z2002" s="100"/>
      <c r="AA2002" s="99"/>
      <c r="AB2002" s="99"/>
      <c r="AC2002" s="100"/>
      <c r="AD2002" s="100" t="s">
        <v>9971</v>
      </c>
      <c r="AE2002" s="83"/>
      <c r="AF2002" s="54"/>
      <c r="AG2002" s="78" t="s">
        <v>12882</v>
      </c>
      <c r="AH2002" s="77" t="s">
        <v>20</v>
      </c>
      <c r="AI2002" s="77" t="s">
        <v>305</v>
      </c>
      <c r="AJ2002" s="77" t="s">
        <v>920</v>
      </c>
      <c r="AK2002" s="77" t="s">
        <v>1775</v>
      </c>
      <c r="AL2002" s="77" t="s">
        <v>1776</v>
      </c>
      <c r="AM2002" s="77" t="s">
        <v>25</v>
      </c>
      <c r="AN2002" s="77" t="s">
        <v>309</v>
      </c>
      <c r="AO2002" s="77" t="s">
        <v>923</v>
      </c>
      <c r="AP2002" s="77" t="s">
        <v>924</v>
      </c>
      <c r="AQ2002" s="77"/>
      <c r="AR2002" s="79">
        <f>COUNTIF('Jalon + top _horaire passage'!A:A,A2002)+IF(W2002&lt;&gt;"",COUNTIF('Jalon + top _horaire passage'!A:A,W2002),0)+IF(X2002&lt;&gt;"",COUNTIF('Jalon + top _horaire passage'!A:A,X2002),0)+IF(Y2002&lt;&gt;"",COUNTIF('Jalon + top _horaire passage'!A:A,Y2002),0)+IF(AA2002&lt;&gt;"",COUNTIF('Jalon + top _horaire passage'!A:A,AA2002),0)+IF(AB2002&lt;&gt;"",COUNTIF('Jalon + top _horaire passage'!A:A,AB2002),0)+IF(AD2002&lt;&gt;"",COUNTIF('Jalon + top _horaire passage'!A:A,AD2002),0)</f>
        <v>0</v>
      </c>
    </row>
    <row r="2003" spans="1:44" x14ac:dyDescent="0.3">
      <c r="A2003" s="77" t="s">
        <v>9973</v>
      </c>
      <c r="B2003" s="159" t="s">
        <v>9974</v>
      </c>
      <c r="C2003" s="78" t="s">
        <v>59</v>
      </c>
      <c r="D2003" s="77" t="s">
        <v>42</v>
      </c>
      <c r="E2003" s="77" t="s">
        <v>9972</v>
      </c>
      <c r="F2003" s="77" t="s">
        <v>9928</v>
      </c>
      <c r="G2003" s="77" t="s">
        <v>1854</v>
      </c>
      <c r="H2003" s="77" t="s">
        <v>44</v>
      </c>
      <c r="I2003" s="77" t="s">
        <v>17</v>
      </c>
      <c r="J2003" s="77" t="s">
        <v>19</v>
      </c>
      <c r="K2003" s="78" t="s">
        <v>376</v>
      </c>
      <c r="L2003" s="77" t="s">
        <v>98</v>
      </c>
      <c r="M2003" s="74" t="s">
        <v>12473</v>
      </c>
      <c r="N2003" s="74" t="s">
        <v>13</v>
      </c>
      <c r="O2003" s="159"/>
      <c r="P2003" s="77"/>
      <c r="Q2003" s="77" t="s">
        <v>372</v>
      </c>
      <c r="R2003" s="77" t="s">
        <v>9973</v>
      </c>
      <c r="S2003" s="77" t="s">
        <v>59</v>
      </c>
      <c r="T2003" s="77" t="s">
        <v>9241</v>
      </c>
      <c r="U2003" s="101" t="s">
        <v>11986</v>
      </c>
      <c r="V2003" s="74" t="s">
        <v>97</v>
      </c>
      <c r="W2003" s="100"/>
      <c r="X2003" s="99"/>
      <c r="Y2003" s="99"/>
      <c r="Z2003" s="100"/>
      <c r="AA2003" s="99"/>
      <c r="AB2003" s="99"/>
      <c r="AC2003" s="100"/>
      <c r="AD2003" s="100" t="s">
        <v>9975</v>
      </c>
      <c r="AE2003" s="83"/>
      <c r="AF2003" s="54"/>
      <c r="AG2003" s="78" t="s">
        <v>12882</v>
      </c>
      <c r="AH2003" s="77" t="s">
        <v>20</v>
      </c>
      <c r="AI2003" s="77" t="s">
        <v>305</v>
      </c>
      <c r="AJ2003" s="77" t="s">
        <v>920</v>
      </c>
      <c r="AK2003" s="77" t="s">
        <v>1775</v>
      </c>
      <c r="AL2003" s="77" t="s">
        <v>1776</v>
      </c>
      <c r="AM2003" s="77" t="s">
        <v>25</v>
      </c>
      <c r="AN2003" s="77" t="s">
        <v>309</v>
      </c>
      <c r="AO2003" s="77" t="s">
        <v>923</v>
      </c>
      <c r="AP2003" s="77" t="s">
        <v>924</v>
      </c>
      <c r="AQ2003" s="77"/>
      <c r="AR2003" s="79">
        <f>COUNTIF('Jalon + top _horaire passage'!A:A,A2003)+IF(W2003&lt;&gt;"",COUNTIF('Jalon + top _horaire passage'!A:A,W2003),0)+IF(X2003&lt;&gt;"",COUNTIF('Jalon + top _horaire passage'!A:A,X2003),0)+IF(Y2003&lt;&gt;"",COUNTIF('Jalon + top _horaire passage'!A:A,Y2003),0)+IF(AA2003&lt;&gt;"",COUNTIF('Jalon + top _horaire passage'!A:A,AA2003),0)+IF(AB2003&lt;&gt;"",COUNTIF('Jalon + top _horaire passage'!A:A,AB2003),0)+IF(AD2003&lt;&gt;"",COUNTIF('Jalon + top _horaire passage'!A:A,AD2003),0)</f>
        <v>0</v>
      </c>
    </row>
    <row r="2004" spans="1:44" x14ac:dyDescent="0.3">
      <c r="A2004" s="77" t="s">
        <v>9977</v>
      </c>
      <c r="B2004" s="159" t="s">
        <v>9978</v>
      </c>
      <c r="C2004" s="78" t="s">
        <v>59</v>
      </c>
      <c r="D2004" s="77" t="s">
        <v>42</v>
      </c>
      <c r="E2004" s="77" t="s">
        <v>9976</v>
      </c>
      <c r="F2004" s="77" t="s">
        <v>9928</v>
      </c>
      <c r="G2004" s="77" t="s">
        <v>1854</v>
      </c>
      <c r="H2004" s="77" t="s">
        <v>44</v>
      </c>
      <c r="I2004" s="77" t="s">
        <v>17</v>
      </c>
      <c r="J2004" s="77" t="s">
        <v>19</v>
      </c>
      <c r="K2004" s="78" t="s">
        <v>376</v>
      </c>
      <c r="L2004" s="77" t="s">
        <v>98</v>
      </c>
      <c r="M2004" s="74" t="s">
        <v>12473</v>
      </c>
      <c r="N2004" s="74" t="s">
        <v>13</v>
      </c>
      <c r="O2004" s="159"/>
      <c r="P2004" s="77"/>
      <c r="Q2004" s="77" t="s">
        <v>372</v>
      </c>
      <c r="R2004" s="77" t="s">
        <v>9977</v>
      </c>
      <c r="S2004" s="77" t="s">
        <v>59</v>
      </c>
      <c r="T2004" s="77" t="s">
        <v>9241</v>
      </c>
      <c r="U2004" s="101" t="s">
        <v>11987</v>
      </c>
      <c r="V2004" s="74" t="s">
        <v>97</v>
      </c>
      <c r="W2004" s="100"/>
      <c r="X2004" s="99"/>
      <c r="Y2004" s="99"/>
      <c r="Z2004" s="100"/>
      <c r="AA2004" s="99"/>
      <c r="AB2004" s="99"/>
      <c r="AC2004" s="100"/>
      <c r="AD2004" s="100" t="s">
        <v>9979</v>
      </c>
      <c r="AE2004" s="83"/>
      <c r="AF2004" s="54"/>
      <c r="AG2004" s="78" t="s">
        <v>12882</v>
      </c>
      <c r="AH2004" s="77" t="s">
        <v>20</v>
      </c>
      <c r="AI2004" s="77" t="s">
        <v>305</v>
      </c>
      <c r="AJ2004" s="77" t="s">
        <v>920</v>
      </c>
      <c r="AK2004" s="77" t="s">
        <v>1775</v>
      </c>
      <c r="AL2004" s="77" t="s">
        <v>1776</v>
      </c>
      <c r="AM2004" s="77" t="s">
        <v>25</v>
      </c>
      <c r="AN2004" s="77" t="s">
        <v>309</v>
      </c>
      <c r="AO2004" s="77" t="s">
        <v>923</v>
      </c>
      <c r="AP2004" s="77" t="s">
        <v>924</v>
      </c>
      <c r="AQ2004" s="77"/>
      <c r="AR2004" s="79">
        <f>COUNTIF('Jalon + top _horaire passage'!A:A,A2004)+IF(W2004&lt;&gt;"",COUNTIF('Jalon + top _horaire passage'!A:A,W2004),0)+IF(X2004&lt;&gt;"",COUNTIF('Jalon + top _horaire passage'!A:A,X2004),0)+IF(Y2004&lt;&gt;"",COUNTIF('Jalon + top _horaire passage'!A:A,Y2004),0)+IF(AA2004&lt;&gt;"",COUNTIF('Jalon + top _horaire passage'!A:A,AA2004),0)+IF(AB2004&lt;&gt;"",COUNTIF('Jalon + top _horaire passage'!A:A,AB2004),0)+IF(AD2004&lt;&gt;"",COUNTIF('Jalon + top _horaire passage'!A:A,AD2004),0)</f>
        <v>0</v>
      </c>
    </row>
    <row r="2005" spans="1:44" x14ac:dyDescent="0.3">
      <c r="A2005" s="77" t="s">
        <v>9981</v>
      </c>
      <c r="B2005" s="159" t="s">
        <v>9982</v>
      </c>
      <c r="C2005" s="78" t="s">
        <v>59</v>
      </c>
      <c r="D2005" s="77" t="s">
        <v>42</v>
      </c>
      <c r="E2005" s="77" t="s">
        <v>9980</v>
      </c>
      <c r="F2005" s="77" t="s">
        <v>9928</v>
      </c>
      <c r="G2005" s="77" t="s">
        <v>1854</v>
      </c>
      <c r="H2005" s="77" t="s">
        <v>44</v>
      </c>
      <c r="I2005" s="77" t="s">
        <v>17</v>
      </c>
      <c r="J2005" s="77" t="s">
        <v>19</v>
      </c>
      <c r="K2005" s="78" t="s">
        <v>376</v>
      </c>
      <c r="L2005" s="77" t="s">
        <v>98</v>
      </c>
      <c r="M2005" s="74" t="s">
        <v>12473</v>
      </c>
      <c r="N2005" s="74" t="s">
        <v>13</v>
      </c>
      <c r="O2005" s="159"/>
      <c r="P2005" s="77"/>
      <c r="Q2005" s="77" t="s">
        <v>372</v>
      </c>
      <c r="R2005" s="77" t="s">
        <v>9981</v>
      </c>
      <c r="S2005" s="77" t="s">
        <v>59</v>
      </c>
      <c r="T2005" s="77" t="s">
        <v>9241</v>
      </c>
      <c r="U2005" s="101" t="s">
        <v>11988</v>
      </c>
      <c r="V2005" s="74" t="s">
        <v>97</v>
      </c>
      <c r="W2005" s="100"/>
      <c r="X2005" s="99"/>
      <c r="Y2005" s="99"/>
      <c r="Z2005" s="100"/>
      <c r="AA2005" s="99"/>
      <c r="AB2005" s="99"/>
      <c r="AC2005" s="100"/>
      <c r="AD2005" s="100" t="s">
        <v>9983</v>
      </c>
      <c r="AE2005" s="83"/>
      <c r="AF2005" s="54"/>
      <c r="AG2005" s="78" t="s">
        <v>12882</v>
      </c>
      <c r="AH2005" s="77" t="s">
        <v>20</v>
      </c>
      <c r="AI2005" s="77" t="s">
        <v>305</v>
      </c>
      <c r="AJ2005" s="77" t="s">
        <v>920</v>
      </c>
      <c r="AK2005" s="77" t="s">
        <v>1775</v>
      </c>
      <c r="AL2005" s="77" t="s">
        <v>1776</v>
      </c>
      <c r="AM2005" s="77" t="s">
        <v>25</v>
      </c>
      <c r="AN2005" s="77" t="s">
        <v>309</v>
      </c>
      <c r="AO2005" s="77" t="s">
        <v>923</v>
      </c>
      <c r="AP2005" s="77" t="s">
        <v>924</v>
      </c>
      <c r="AQ2005" s="77"/>
      <c r="AR2005" s="79">
        <f>COUNTIF('Jalon + top _horaire passage'!A:A,A2005)+IF(W2005&lt;&gt;"",COUNTIF('Jalon + top _horaire passage'!A:A,W2005),0)+IF(X2005&lt;&gt;"",COUNTIF('Jalon + top _horaire passage'!A:A,X2005),0)+IF(Y2005&lt;&gt;"",COUNTIF('Jalon + top _horaire passage'!A:A,Y2005),0)+IF(AA2005&lt;&gt;"",COUNTIF('Jalon + top _horaire passage'!A:A,AA2005),0)+IF(AB2005&lt;&gt;"",COUNTIF('Jalon + top _horaire passage'!A:A,AB2005),0)+IF(AD2005&lt;&gt;"",COUNTIF('Jalon + top _horaire passage'!A:A,AD2005),0)</f>
        <v>0</v>
      </c>
    </row>
    <row r="2006" spans="1:44" x14ac:dyDescent="0.3">
      <c r="A2006" s="77" t="s">
        <v>9985</v>
      </c>
      <c r="B2006" s="159" t="s">
        <v>9984</v>
      </c>
      <c r="C2006" s="78" t="s">
        <v>892</v>
      </c>
      <c r="D2006" s="77" t="s">
        <v>42</v>
      </c>
      <c r="E2006" s="77" t="s">
        <v>9984</v>
      </c>
      <c r="F2006" s="77" t="s">
        <v>892</v>
      </c>
      <c r="G2006" s="140" t="s">
        <v>12090</v>
      </c>
      <c r="H2006" s="77" t="s">
        <v>44</v>
      </c>
      <c r="I2006" s="77" t="s">
        <v>221</v>
      </c>
      <c r="J2006" s="77" t="s">
        <v>19</v>
      </c>
      <c r="K2006" s="78" t="s">
        <v>34</v>
      </c>
      <c r="L2006" s="77" t="s">
        <v>98</v>
      </c>
      <c r="M2006" s="74" t="s">
        <v>12477</v>
      </c>
      <c r="N2006" s="74" t="s">
        <v>13</v>
      </c>
      <c r="O2006" s="159"/>
      <c r="P2006" s="77"/>
      <c r="Q2006" s="77" t="s">
        <v>35</v>
      </c>
      <c r="R2006" s="77" t="s">
        <v>9985</v>
      </c>
      <c r="S2006" s="77"/>
      <c r="T2006" s="77"/>
      <c r="U2006" s="77" t="s">
        <v>11040</v>
      </c>
      <c r="V2006" s="74" t="s">
        <v>97</v>
      </c>
      <c r="W2006" s="100"/>
      <c r="X2006" s="99"/>
      <c r="Y2006" s="99"/>
      <c r="Z2006" s="100"/>
      <c r="AA2006" s="99" t="s">
        <v>9986</v>
      </c>
      <c r="AB2006" s="99"/>
      <c r="AC2006" s="100" t="s">
        <v>9987</v>
      </c>
      <c r="AD2006" s="100" t="s">
        <v>9988</v>
      </c>
      <c r="AE2006" s="83"/>
      <c r="AF2006" s="54"/>
      <c r="AG2006" s="78" t="s">
        <v>10997</v>
      </c>
      <c r="AH2006" s="77" t="s">
        <v>222</v>
      </c>
      <c r="AI2006" s="77" t="s">
        <v>830</v>
      </c>
      <c r="AJ2006" s="77" t="s">
        <v>831</v>
      </c>
      <c r="AK2006" s="77" t="s">
        <v>3416</v>
      </c>
      <c r="AL2006" s="77" t="s">
        <v>3417</v>
      </c>
      <c r="AM2006" s="77" t="s">
        <v>227</v>
      </c>
      <c r="AN2006" s="77" t="s">
        <v>834</v>
      </c>
      <c r="AO2006" s="77" t="s">
        <v>835</v>
      </c>
      <c r="AP2006" s="77" t="s">
        <v>836</v>
      </c>
      <c r="AQ2006" s="77"/>
      <c r="AR2006" s="79">
        <f>COUNTIF('Jalon + top _horaire passage'!A:A,A2006)+IF(W2006&lt;&gt;"",COUNTIF('Jalon + top _horaire passage'!A:A,W2006),0)+IF(X2006&lt;&gt;"",COUNTIF('Jalon + top _horaire passage'!A:A,X2006),0)+IF(Y2006&lt;&gt;"",COUNTIF('Jalon + top _horaire passage'!A:A,Y2006),0)+IF(AA2006&lt;&gt;"",COUNTIF('Jalon + top _horaire passage'!A:A,AA2006),0)+IF(AB2006&lt;&gt;"",COUNTIF('Jalon + top _horaire passage'!A:A,AB2006),0)+IF(AD2006&lt;&gt;"",COUNTIF('Jalon + top _horaire passage'!A:A,AD2006),0)</f>
        <v>0</v>
      </c>
    </row>
    <row r="2007" spans="1:44" x14ac:dyDescent="0.3">
      <c r="A2007" s="77" t="s">
        <v>9985</v>
      </c>
      <c r="B2007" s="159" t="s">
        <v>9989</v>
      </c>
      <c r="C2007" s="78" t="s">
        <v>892</v>
      </c>
      <c r="D2007" s="77" t="s">
        <v>42</v>
      </c>
      <c r="E2007" s="77" t="s">
        <v>9989</v>
      </c>
      <c r="F2007" s="77" t="s">
        <v>892</v>
      </c>
      <c r="G2007" s="140" t="s">
        <v>12090</v>
      </c>
      <c r="H2007" s="77" t="s">
        <v>44</v>
      </c>
      <c r="I2007" s="77" t="s">
        <v>221</v>
      </c>
      <c r="J2007" s="77" t="s">
        <v>19</v>
      </c>
      <c r="K2007" s="78" t="s">
        <v>34</v>
      </c>
      <c r="L2007" s="77" t="s">
        <v>98</v>
      </c>
      <c r="M2007" s="74" t="s">
        <v>12477</v>
      </c>
      <c r="N2007" s="74" t="s">
        <v>13</v>
      </c>
      <c r="O2007" s="159"/>
      <c r="P2007" s="77"/>
      <c r="Q2007" s="77" t="s">
        <v>35</v>
      </c>
      <c r="R2007" s="77" t="s">
        <v>9985</v>
      </c>
      <c r="S2007" s="77"/>
      <c r="T2007" s="77"/>
      <c r="U2007" s="77" t="s">
        <v>11040</v>
      </c>
      <c r="V2007" s="74" t="s">
        <v>97</v>
      </c>
      <c r="W2007" s="100"/>
      <c r="X2007" s="99"/>
      <c r="Y2007" s="99"/>
      <c r="Z2007" s="100"/>
      <c r="AA2007" s="99" t="s">
        <v>9990</v>
      </c>
      <c r="AB2007" s="99"/>
      <c r="AC2007" s="100" t="s">
        <v>9991</v>
      </c>
      <c r="AD2007" s="100" t="s">
        <v>9992</v>
      </c>
      <c r="AE2007" s="83"/>
      <c r="AF2007" s="54"/>
      <c r="AG2007" s="78" t="s">
        <v>10997</v>
      </c>
      <c r="AH2007" s="77" t="s">
        <v>222</v>
      </c>
      <c r="AI2007" s="77" t="s">
        <v>830</v>
      </c>
      <c r="AJ2007" s="77" t="s">
        <v>831</v>
      </c>
      <c r="AK2007" s="77" t="s">
        <v>3416</v>
      </c>
      <c r="AL2007" s="77" t="s">
        <v>3417</v>
      </c>
      <c r="AM2007" s="77" t="s">
        <v>227</v>
      </c>
      <c r="AN2007" s="77" t="s">
        <v>834</v>
      </c>
      <c r="AO2007" s="77" t="s">
        <v>835</v>
      </c>
      <c r="AP2007" s="77" t="s">
        <v>836</v>
      </c>
      <c r="AQ2007" s="77"/>
      <c r="AR2007" s="79">
        <f>COUNTIF('Jalon + top _horaire passage'!A:A,A2007)+IF(W2007&lt;&gt;"",COUNTIF('Jalon + top _horaire passage'!A:A,W2007),0)+IF(X2007&lt;&gt;"",COUNTIF('Jalon + top _horaire passage'!A:A,X2007),0)+IF(Y2007&lt;&gt;"",COUNTIF('Jalon + top _horaire passage'!A:A,Y2007),0)+IF(AA2007&lt;&gt;"",COUNTIF('Jalon + top _horaire passage'!A:A,AA2007),0)+IF(AB2007&lt;&gt;"",COUNTIF('Jalon + top _horaire passage'!A:A,AB2007),0)+IF(AD2007&lt;&gt;"",COUNTIF('Jalon + top _horaire passage'!A:A,AD2007),0)</f>
        <v>0</v>
      </c>
    </row>
    <row r="2008" spans="1:44" x14ac:dyDescent="0.3">
      <c r="A2008" s="77" t="s">
        <v>9985</v>
      </c>
      <c r="B2008" s="159" t="s">
        <v>9993</v>
      </c>
      <c r="C2008" s="78" t="s">
        <v>892</v>
      </c>
      <c r="D2008" s="77" t="s">
        <v>42</v>
      </c>
      <c r="E2008" s="77" t="s">
        <v>9993</v>
      </c>
      <c r="F2008" s="77" t="s">
        <v>892</v>
      </c>
      <c r="G2008" s="140" t="s">
        <v>12090</v>
      </c>
      <c r="H2008" s="77" t="s">
        <v>44</v>
      </c>
      <c r="I2008" s="77" t="s">
        <v>221</v>
      </c>
      <c r="J2008" s="77" t="s">
        <v>19</v>
      </c>
      <c r="K2008" s="78" t="s">
        <v>34</v>
      </c>
      <c r="L2008" s="77" t="s">
        <v>98</v>
      </c>
      <c r="M2008" s="74" t="s">
        <v>12477</v>
      </c>
      <c r="N2008" s="74" t="s">
        <v>13</v>
      </c>
      <c r="O2008" s="159"/>
      <c r="P2008" s="77"/>
      <c r="Q2008" s="77" t="s">
        <v>35</v>
      </c>
      <c r="R2008" s="77" t="s">
        <v>9985</v>
      </c>
      <c r="S2008" s="77"/>
      <c r="T2008" s="77"/>
      <c r="U2008" s="77" t="s">
        <v>11040</v>
      </c>
      <c r="V2008" s="74" t="s">
        <v>97</v>
      </c>
      <c r="W2008" s="100"/>
      <c r="X2008" s="99"/>
      <c r="Y2008" s="99"/>
      <c r="Z2008" s="100"/>
      <c r="AA2008" s="99" t="s">
        <v>9994</v>
      </c>
      <c r="AB2008" s="99"/>
      <c r="AC2008" s="100" t="s">
        <v>9995</v>
      </c>
      <c r="AD2008" s="100" t="s">
        <v>9996</v>
      </c>
      <c r="AE2008" s="83"/>
      <c r="AF2008" s="54"/>
      <c r="AG2008" s="78" t="s">
        <v>10997</v>
      </c>
      <c r="AH2008" s="77" t="s">
        <v>222</v>
      </c>
      <c r="AI2008" s="77" t="s">
        <v>830</v>
      </c>
      <c r="AJ2008" s="77" t="s">
        <v>831</v>
      </c>
      <c r="AK2008" s="77" t="s">
        <v>3416</v>
      </c>
      <c r="AL2008" s="77" t="s">
        <v>3417</v>
      </c>
      <c r="AM2008" s="77" t="s">
        <v>227</v>
      </c>
      <c r="AN2008" s="77" t="s">
        <v>834</v>
      </c>
      <c r="AO2008" s="77" t="s">
        <v>835</v>
      </c>
      <c r="AP2008" s="77" t="s">
        <v>836</v>
      </c>
      <c r="AQ2008" s="77"/>
      <c r="AR2008" s="79">
        <f>COUNTIF('Jalon + top _horaire passage'!A:A,A2008)+IF(W2008&lt;&gt;"",COUNTIF('Jalon + top _horaire passage'!A:A,W2008),0)+IF(X2008&lt;&gt;"",COUNTIF('Jalon + top _horaire passage'!A:A,X2008),0)+IF(Y2008&lt;&gt;"",COUNTIF('Jalon + top _horaire passage'!A:A,Y2008),0)+IF(AA2008&lt;&gt;"",COUNTIF('Jalon + top _horaire passage'!A:A,AA2008),0)+IF(AB2008&lt;&gt;"",COUNTIF('Jalon + top _horaire passage'!A:A,AB2008),0)+IF(AD2008&lt;&gt;"",COUNTIF('Jalon + top _horaire passage'!A:A,AD2008),0)</f>
        <v>0</v>
      </c>
    </row>
    <row r="2009" spans="1:44" x14ac:dyDescent="0.3">
      <c r="A2009" s="77" t="s">
        <v>9985</v>
      </c>
      <c r="B2009" s="159" t="s">
        <v>9997</v>
      </c>
      <c r="C2009" s="78" t="s">
        <v>892</v>
      </c>
      <c r="D2009" s="77" t="s">
        <v>42</v>
      </c>
      <c r="E2009" s="77" t="s">
        <v>9997</v>
      </c>
      <c r="F2009" s="77" t="s">
        <v>892</v>
      </c>
      <c r="G2009" s="140" t="s">
        <v>12090</v>
      </c>
      <c r="H2009" s="77" t="s">
        <v>44</v>
      </c>
      <c r="I2009" s="77" t="s">
        <v>221</v>
      </c>
      <c r="J2009" s="77" t="s">
        <v>19</v>
      </c>
      <c r="K2009" s="78" t="s">
        <v>34</v>
      </c>
      <c r="L2009" s="77" t="s">
        <v>98</v>
      </c>
      <c r="M2009" s="74" t="s">
        <v>12477</v>
      </c>
      <c r="N2009" s="74" t="s">
        <v>13</v>
      </c>
      <c r="O2009" s="159"/>
      <c r="P2009" s="77"/>
      <c r="Q2009" s="77" t="s">
        <v>35</v>
      </c>
      <c r="R2009" s="77" t="s">
        <v>9985</v>
      </c>
      <c r="S2009" s="77"/>
      <c r="T2009" s="77"/>
      <c r="U2009" s="77" t="s">
        <v>11040</v>
      </c>
      <c r="V2009" s="74" t="s">
        <v>97</v>
      </c>
      <c r="W2009" s="100"/>
      <c r="X2009" s="99"/>
      <c r="Y2009" s="99"/>
      <c r="Z2009" s="100"/>
      <c r="AA2009" s="99" t="s">
        <v>9998</v>
      </c>
      <c r="AB2009" s="99"/>
      <c r="AC2009" s="100" t="s">
        <v>9999</v>
      </c>
      <c r="AD2009" s="100" t="s">
        <v>10000</v>
      </c>
      <c r="AE2009" s="83"/>
      <c r="AF2009" s="54"/>
      <c r="AG2009" s="78" t="s">
        <v>10997</v>
      </c>
      <c r="AH2009" s="77" t="s">
        <v>222</v>
      </c>
      <c r="AI2009" s="77" t="s">
        <v>830</v>
      </c>
      <c r="AJ2009" s="77" t="s">
        <v>831</v>
      </c>
      <c r="AK2009" s="77" t="s">
        <v>3416</v>
      </c>
      <c r="AL2009" s="77" t="s">
        <v>3417</v>
      </c>
      <c r="AM2009" s="77" t="s">
        <v>227</v>
      </c>
      <c r="AN2009" s="77" t="s">
        <v>834</v>
      </c>
      <c r="AO2009" s="77" t="s">
        <v>835</v>
      </c>
      <c r="AP2009" s="77" t="s">
        <v>836</v>
      </c>
      <c r="AQ2009" s="77"/>
      <c r="AR2009" s="79">
        <f>COUNTIF('Jalon + top _horaire passage'!A:A,A2009)+IF(W2009&lt;&gt;"",COUNTIF('Jalon + top _horaire passage'!A:A,W2009),0)+IF(X2009&lt;&gt;"",COUNTIF('Jalon + top _horaire passage'!A:A,X2009),0)+IF(Y2009&lt;&gt;"",COUNTIF('Jalon + top _horaire passage'!A:A,Y2009),0)+IF(AA2009&lt;&gt;"",COUNTIF('Jalon + top _horaire passage'!A:A,AA2009),0)+IF(AB2009&lt;&gt;"",COUNTIF('Jalon + top _horaire passage'!A:A,AB2009),0)+IF(AD2009&lt;&gt;"",COUNTIF('Jalon + top _horaire passage'!A:A,AD2009),0)</f>
        <v>0</v>
      </c>
    </row>
    <row r="2010" spans="1:44" x14ac:dyDescent="0.3">
      <c r="A2010" s="77" t="s">
        <v>9985</v>
      </c>
      <c r="B2010" s="159" t="s">
        <v>10001</v>
      </c>
      <c r="C2010" s="78" t="s">
        <v>892</v>
      </c>
      <c r="D2010" s="77" t="s">
        <v>42</v>
      </c>
      <c r="E2010" s="77" t="s">
        <v>10001</v>
      </c>
      <c r="F2010" s="77" t="s">
        <v>892</v>
      </c>
      <c r="G2010" s="140" t="s">
        <v>12090</v>
      </c>
      <c r="H2010" s="77" t="s">
        <v>44</v>
      </c>
      <c r="I2010" s="77" t="s">
        <v>221</v>
      </c>
      <c r="J2010" s="77" t="s">
        <v>19</v>
      </c>
      <c r="K2010" s="78" t="s">
        <v>34</v>
      </c>
      <c r="L2010" s="77" t="s">
        <v>98</v>
      </c>
      <c r="M2010" s="74" t="s">
        <v>12477</v>
      </c>
      <c r="N2010" s="74" t="s">
        <v>13</v>
      </c>
      <c r="O2010" s="159"/>
      <c r="P2010" s="77"/>
      <c r="Q2010" s="77" t="s">
        <v>35</v>
      </c>
      <c r="R2010" s="77" t="s">
        <v>9985</v>
      </c>
      <c r="S2010" s="77"/>
      <c r="T2010" s="77" t="s">
        <v>9241</v>
      </c>
      <c r="U2010" s="77" t="s">
        <v>11040</v>
      </c>
      <c r="V2010" s="74" t="s">
        <v>231</v>
      </c>
      <c r="W2010" s="100"/>
      <c r="X2010" s="99"/>
      <c r="Y2010" s="99"/>
      <c r="Z2010" s="100"/>
      <c r="AA2010" s="99" t="s">
        <v>10002</v>
      </c>
      <c r="AB2010" s="99"/>
      <c r="AC2010" s="100" t="s">
        <v>10003</v>
      </c>
      <c r="AD2010" s="100" t="s">
        <v>10004</v>
      </c>
      <c r="AE2010" s="83"/>
      <c r="AF2010" s="54"/>
      <c r="AG2010" s="78" t="s">
        <v>10992</v>
      </c>
      <c r="AH2010" s="77" t="s">
        <v>222</v>
      </c>
      <c r="AI2010" s="77" t="s">
        <v>830</v>
      </c>
      <c r="AJ2010" s="77" t="s">
        <v>831</v>
      </c>
      <c r="AK2010" s="77" t="s">
        <v>3416</v>
      </c>
      <c r="AL2010" s="77" t="s">
        <v>3417</v>
      </c>
      <c r="AM2010" s="77" t="s">
        <v>227</v>
      </c>
      <c r="AN2010" s="77" t="s">
        <v>834</v>
      </c>
      <c r="AO2010" s="77" t="s">
        <v>835</v>
      </c>
      <c r="AP2010" s="77" t="s">
        <v>836</v>
      </c>
      <c r="AQ2010" s="77"/>
      <c r="AR2010" s="79">
        <f>COUNTIF('Jalon + top _horaire passage'!A:A,A2010)+IF(W2010&lt;&gt;"",COUNTIF('Jalon + top _horaire passage'!A:A,W2010),0)+IF(X2010&lt;&gt;"",COUNTIF('Jalon + top _horaire passage'!A:A,X2010),0)+IF(Y2010&lt;&gt;"",COUNTIF('Jalon + top _horaire passage'!A:A,Y2010),0)+IF(AA2010&lt;&gt;"",COUNTIF('Jalon + top _horaire passage'!A:A,AA2010),0)+IF(AB2010&lt;&gt;"",COUNTIF('Jalon + top _horaire passage'!A:A,AB2010),0)+IF(AD2010&lt;&gt;"",COUNTIF('Jalon + top _horaire passage'!A:A,AD2010),0)</f>
        <v>0</v>
      </c>
    </row>
    <row r="2011" spans="1:44" x14ac:dyDescent="0.3">
      <c r="A2011" s="77" t="s">
        <v>9985</v>
      </c>
      <c r="B2011" s="159" t="s">
        <v>10005</v>
      </c>
      <c r="C2011" s="78" t="s">
        <v>892</v>
      </c>
      <c r="D2011" s="77" t="s">
        <v>42</v>
      </c>
      <c r="E2011" s="77" t="s">
        <v>10005</v>
      </c>
      <c r="F2011" s="77" t="s">
        <v>892</v>
      </c>
      <c r="G2011" s="140" t="s">
        <v>12090</v>
      </c>
      <c r="H2011" s="77" t="s">
        <v>44</v>
      </c>
      <c r="I2011" s="77" t="s">
        <v>221</v>
      </c>
      <c r="J2011" s="77" t="s">
        <v>19</v>
      </c>
      <c r="K2011" s="78" t="s">
        <v>34</v>
      </c>
      <c r="L2011" s="77" t="s">
        <v>98</v>
      </c>
      <c r="M2011" s="74" t="s">
        <v>12477</v>
      </c>
      <c r="N2011" s="74" t="s">
        <v>13</v>
      </c>
      <c r="O2011" s="159"/>
      <c r="P2011" s="77"/>
      <c r="Q2011" s="77" t="s">
        <v>35</v>
      </c>
      <c r="R2011" s="77" t="s">
        <v>9985</v>
      </c>
      <c r="S2011" s="77"/>
      <c r="T2011" s="77"/>
      <c r="U2011" s="77" t="s">
        <v>11040</v>
      </c>
      <c r="V2011" s="74" t="s">
        <v>97</v>
      </c>
      <c r="W2011" s="100"/>
      <c r="X2011" s="99"/>
      <c r="Y2011" s="99"/>
      <c r="Z2011" s="100"/>
      <c r="AA2011" s="99" t="s">
        <v>10006</v>
      </c>
      <c r="AB2011" s="99"/>
      <c r="AC2011" s="100" t="s">
        <v>10007</v>
      </c>
      <c r="AD2011" s="100" t="s">
        <v>10008</v>
      </c>
      <c r="AE2011" s="83"/>
      <c r="AF2011" s="54"/>
      <c r="AG2011" s="78" t="s">
        <v>10997</v>
      </c>
      <c r="AH2011" s="77" t="s">
        <v>222</v>
      </c>
      <c r="AI2011" s="77" t="s">
        <v>830</v>
      </c>
      <c r="AJ2011" s="77" t="s">
        <v>831</v>
      </c>
      <c r="AK2011" s="77" t="s">
        <v>3416</v>
      </c>
      <c r="AL2011" s="77" t="s">
        <v>3417</v>
      </c>
      <c r="AM2011" s="77" t="s">
        <v>227</v>
      </c>
      <c r="AN2011" s="77" t="s">
        <v>834</v>
      </c>
      <c r="AO2011" s="77" t="s">
        <v>835</v>
      </c>
      <c r="AP2011" s="77" t="s">
        <v>836</v>
      </c>
      <c r="AQ2011" s="77"/>
      <c r="AR2011" s="79">
        <f>COUNTIF('Jalon + top _horaire passage'!A:A,A2011)+IF(W2011&lt;&gt;"",COUNTIF('Jalon + top _horaire passage'!A:A,W2011),0)+IF(X2011&lt;&gt;"",COUNTIF('Jalon + top _horaire passage'!A:A,X2011),0)+IF(Y2011&lt;&gt;"",COUNTIF('Jalon + top _horaire passage'!A:A,Y2011),0)+IF(AA2011&lt;&gt;"",COUNTIF('Jalon + top _horaire passage'!A:A,AA2011),0)+IF(AB2011&lt;&gt;"",COUNTIF('Jalon + top _horaire passage'!A:A,AB2011),0)+IF(AD2011&lt;&gt;"",COUNTIF('Jalon + top _horaire passage'!A:A,AD2011),0)</f>
        <v>0</v>
      </c>
    </row>
    <row r="2012" spans="1:44" x14ac:dyDescent="0.3">
      <c r="A2012" s="77" t="s">
        <v>9985</v>
      </c>
      <c r="B2012" s="159" t="s">
        <v>10009</v>
      </c>
      <c r="C2012" s="78" t="s">
        <v>892</v>
      </c>
      <c r="D2012" s="77" t="s">
        <v>42</v>
      </c>
      <c r="E2012" s="77" t="s">
        <v>10009</v>
      </c>
      <c r="F2012" s="77" t="s">
        <v>892</v>
      </c>
      <c r="G2012" s="140" t="s">
        <v>12090</v>
      </c>
      <c r="H2012" s="77" t="s">
        <v>44</v>
      </c>
      <c r="I2012" s="77" t="s">
        <v>221</v>
      </c>
      <c r="J2012" s="77" t="s">
        <v>19</v>
      </c>
      <c r="K2012" s="78" t="s">
        <v>34</v>
      </c>
      <c r="L2012" s="77" t="s">
        <v>98</v>
      </c>
      <c r="M2012" s="74" t="s">
        <v>12477</v>
      </c>
      <c r="N2012" s="74" t="s">
        <v>13</v>
      </c>
      <c r="O2012" s="159"/>
      <c r="P2012" s="77"/>
      <c r="Q2012" s="77" t="s">
        <v>35</v>
      </c>
      <c r="R2012" s="77" t="s">
        <v>9985</v>
      </c>
      <c r="S2012" s="77"/>
      <c r="T2012" s="77"/>
      <c r="U2012" s="77" t="s">
        <v>11040</v>
      </c>
      <c r="V2012" s="74" t="s">
        <v>97</v>
      </c>
      <c r="W2012" s="100"/>
      <c r="X2012" s="99"/>
      <c r="Y2012" s="99"/>
      <c r="Z2012" s="100"/>
      <c r="AA2012" s="99" t="s">
        <v>10010</v>
      </c>
      <c r="AB2012" s="99"/>
      <c r="AC2012" s="100" t="s">
        <v>10011</v>
      </c>
      <c r="AD2012" s="100" t="s">
        <v>10012</v>
      </c>
      <c r="AE2012" s="83"/>
      <c r="AF2012" s="54"/>
      <c r="AG2012" s="78" t="s">
        <v>10997</v>
      </c>
      <c r="AH2012" s="77" t="s">
        <v>222</v>
      </c>
      <c r="AI2012" s="77" t="s">
        <v>830</v>
      </c>
      <c r="AJ2012" s="77" t="s">
        <v>831</v>
      </c>
      <c r="AK2012" s="77" t="s">
        <v>3416</v>
      </c>
      <c r="AL2012" s="77" t="s">
        <v>3417</v>
      </c>
      <c r="AM2012" s="77" t="s">
        <v>227</v>
      </c>
      <c r="AN2012" s="77" t="s">
        <v>834</v>
      </c>
      <c r="AO2012" s="77" t="s">
        <v>835</v>
      </c>
      <c r="AP2012" s="77" t="s">
        <v>836</v>
      </c>
      <c r="AQ2012" s="77"/>
      <c r="AR2012" s="79">
        <f>COUNTIF('Jalon + top _horaire passage'!A:A,A2012)+IF(W2012&lt;&gt;"",COUNTIF('Jalon + top _horaire passage'!A:A,W2012),0)+IF(X2012&lt;&gt;"",COUNTIF('Jalon + top _horaire passage'!A:A,X2012),0)+IF(Y2012&lt;&gt;"",COUNTIF('Jalon + top _horaire passage'!A:A,Y2012),0)+IF(AA2012&lt;&gt;"",COUNTIF('Jalon + top _horaire passage'!A:A,AA2012),0)+IF(AB2012&lt;&gt;"",COUNTIF('Jalon + top _horaire passage'!A:A,AB2012),0)+IF(AD2012&lt;&gt;"",COUNTIF('Jalon + top _horaire passage'!A:A,AD2012),0)</f>
        <v>0</v>
      </c>
    </row>
    <row r="2013" spans="1:44" x14ac:dyDescent="0.3">
      <c r="A2013" s="77" t="s">
        <v>9985</v>
      </c>
      <c r="B2013" s="159" t="s">
        <v>10013</v>
      </c>
      <c r="C2013" s="78" t="s">
        <v>892</v>
      </c>
      <c r="D2013" s="77" t="s">
        <v>42</v>
      </c>
      <c r="E2013" s="77" t="s">
        <v>10013</v>
      </c>
      <c r="F2013" s="77" t="s">
        <v>892</v>
      </c>
      <c r="G2013" s="140" t="s">
        <v>12090</v>
      </c>
      <c r="H2013" s="77" t="s">
        <v>44</v>
      </c>
      <c r="I2013" s="77" t="s">
        <v>221</v>
      </c>
      <c r="J2013" s="77" t="s">
        <v>19</v>
      </c>
      <c r="K2013" s="78" t="s">
        <v>34</v>
      </c>
      <c r="L2013" s="77" t="s">
        <v>98</v>
      </c>
      <c r="M2013" s="74" t="s">
        <v>12477</v>
      </c>
      <c r="N2013" s="74" t="s">
        <v>13</v>
      </c>
      <c r="O2013" s="159"/>
      <c r="P2013" s="77"/>
      <c r="Q2013" s="77" t="s">
        <v>35</v>
      </c>
      <c r="R2013" s="77" t="s">
        <v>9985</v>
      </c>
      <c r="S2013" s="77"/>
      <c r="T2013" s="77"/>
      <c r="U2013" s="77" t="s">
        <v>11040</v>
      </c>
      <c r="V2013" s="74" t="s">
        <v>97</v>
      </c>
      <c r="W2013" s="100"/>
      <c r="X2013" s="99"/>
      <c r="Y2013" s="99"/>
      <c r="Z2013" s="100"/>
      <c r="AA2013" s="99" t="s">
        <v>10014</v>
      </c>
      <c r="AB2013" s="99"/>
      <c r="AC2013" s="100" t="s">
        <v>10015</v>
      </c>
      <c r="AD2013" s="100" t="s">
        <v>10016</v>
      </c>
      <c r="AE2013" s="83"/>
      <c r="AF2013" s="54"/>
      <c r="AG2013" s="78" t="s">
        <v>10997</v>
      </c>
      <c r="AH2013" s="77" t="s">
        <v>222</v>
      </c>
      <c r="AI2013" s="77" t="s">
        <v>830</v>
      </c>
      <c r="AJ2013" s="77" t="s">
        <v>831</v>
      </c>
      <c r="AK2013" s="77" t="s">
        <v>3416</v>
      </c>
      <c r="AL2013" s="77" t="s">
        <v>3417</v>
      </c>
      <c r="AM2013" s="77" t="s">
        <v>227</v>
      </c>
      <c r="AN2013" s="77" t="s">
        <v>834</v>
      </c>
      <c r="AO2013" s="77" t="s">
        <v>835</v>
      </c>
      <c r="AP2013" s="77" t="s">
        <v>836</v>
      </c>
      <c r="AQ2013" s="77"/>
      <c r="AR2013" s="79">
        <f>COUNTIF('Jalon + top _horaire passage'!A:A,A2013)+IF(W2013&lt;&gt;"",COUNTIF('Jalon + top _horaire passage'!A:A,W2013),0)+IF(X2013&lt;&gt;"",COUNTIF('Jalon + top _horaire passage'!A:A,X2013),0)+IF(Y2013&lt;&gt;"",COUNTIF('Jalon + top _horaire passage'!A:A,Y2013),0)+IF(AA2013&lt;&gt;"",COUNTIF('Jalon + top _horaire passage'!A:A,AA2013),0)+IF(AB2013&lt;&gt;"",COUNTIF('Jalon + top _horaire passage'!A:A,AB2013),0)+IF(AD2013&lt;&gt;"",COUNTIF('Jalon + top _horaire passage'!A:A,AD2013),0)</f>
        <v>0</v>
      </c>
    </row>
    <row r="2014" spans="1:44" x14ac:dyDescent="0.3">
      <c r="A2014" s="77" t="s">
        <v>9985</v>
      </c>
      <c r="B2014" s="159" t="s">
        <v>10017</v>
      </c>
      <c r="C2014" s="78" t="s">
        <v>892</v>
      </c>
      <c r="D2014" s="77" t="s">
        <v>42</v>
      </c>
      <c r="E2014" s="77" t="s">
        <v>10017</v>
      </c>
      <c r="F2014" s="77" t="s">
        <v>892</v>
      </c>
      <c r="G2014" s="140" t="s">
        <v>12090</v>
      </c>
      <c r="H2014" s="77" t="s">
        <v>44</v>
      </c>
      <c r="I2014" s="77" t="s">
        <v>221</v>
      </c>
      <c r="J2014" s="77" t="s">
        <v>19</v>
      </c>
      <c r="K2014" s="78" t="s">
        <v>34</v>
      </c>
      <c r="L2014" s="77" t="s">
        <v>98</v>
      </c>
      <c r="M2014" s="74" t="s">
        <v>12477</v>
      </c>
      <c r="N2014" s="74" t="s">
        <v>13</v>
      </c>
      <c r="O2014" s="159"/>
      <c r="P2014" s="77"/>
      <c r="Q2014" s="77" t="s">
        <v>35</v>
      </c>
      <c r="R2014" s="77" t="s">
        <v>9985</v>
      </c>
      <c r="S2014" s="77"/>
      <c r="T2014" s="77"/>
      <c r="U2014" s="77" t="s">
        <v>11040</v>
      </c>
      <c r="V2014" s="74" t="s">
        <v>97</v>
      </c>
      <c r="W2014" s="100"/>
      <c r="X2014" s="99"/>
      <c r="Y2014" s="99"/>
      <c r="Z2014" s="100"/>
      <c r="AA2014" s="99" t="s">
        <v>10018</v>
      </c>
      <c r="AB2014" s="99"/>
      <c r="AC2014" s="100" t="s">
        <v>10019</v>
      </c>
      <c r="AD2014" s="100" t="s">
        <v>10020</v>
      </c>
      <c r="AE2014" s="83"/>
      <c r="AF2014" s="54"/>
      <c r="AG2014" s="78" t="s">
        <v>10997</v>
      </c>
      <c r="AH2014" s="77" t="s">
        <v>222</v>
      </c>
      <c r="AI2014" s="77" t="s">
        <v>830</v>
      </c>
      <c r="AJ2014" s="77" t="s">
        <v>831</v>
      </c>
      <c r="AK2014" s="77" t="s">
        <v>3416</v>
      </c>
      <c r="AL2014" s="77" t="s">
        <v>3417</v>
      </c>
      <c r="AM2014" s="77" t="s">
        <v>227</v>
      </c>
      <c r="AN2014" s="77" t="s">
        <v>834</v>
      </c>
      <c r="AO2014" s="77" t="s">
        <v>835</v>
      </c>
      <c r="AP2014" s="77" t="s">
        <v>836</v>
      </c>
      <c r="AQ2014" s="77"/>
      <c r="AR2014" s="79">
        <f>COUNTIF('Jalon + top _horaire passage'!A:A,A2014)+IF(W2014&lt;&gt;"",COUNTIF('Jalon + top _horaire passage'!A:A,W2014),0)+IF(X2014&lt;&gt;"",COUNTIF('Jalon + top _horaire passage'!A:A,X2014),0)+IF(Y2014&lt;&gt;"",COUNTIF('Jalon + top _horaire passage'!A:A,Y2014),0)+IF(AA2014&lt;&gt;"",COUNTIF('Jalon + top _horaire passage'!A:A,AA2014),0)+IF(AB2014&lt;&gt;"",COUNTIF('Jalon + top _horaire passage'!A:A,AB2014),0)+IF(AD2014&lt;&gt;"",COUNTIF('Jalon + top _horaire passage'!A:A,AD2014),0)</f>
        <v>0</v>
      </c>
    </row>
    <row r="2015" spans="1:44" x14ac:dyDescent="0.3">
      <c r="A2015" s="77" t="s">
        <v>10021</v>
      </c>
      <c r="B2015" s="159">
        <v>0</v>
      </c>
      <c r="C2015" s="78" t="s">
        <v>384</v>
      </c>
      <c r="D2015" s="77" t="s">
        <v>42</v>
      </c>
      <c r="E2015" s="77">
        <v>0</v>
      </c>
      <c r="F2015" s="77" t="s">
        <v>3033</v>
      </c>
      <c r="G2015" s="77" t="s">
        <v>12353</v>
      </c>
      <c r="H2015" s="77" t="s">
        <v>44</v>
      </c>
      <c r="I2015" s="77" t="s">
        <v>17</v>
      </c>
      <c r="J2015" s="77" t="s">
        <v>19</v>
      </c>
      <c r="K2015" s="78" t="s">
        <v>34</v>
      </c>
      <c r="L2015" s="77" t="s">
        <v>15</v>
      </c>
      <c r="M2015" s="74" t="s">
        <v>12474</v>
      </c>
      <c r="N2015" s="74" t="s">
        <v>13</v>
      </c>
      <c r="O2015" s="159"/>
      <c r="P2015" s="77"/>
      <c r="Q2015" s="77" t="s">
        <v>35</v>
      </c>
      <c r="R2015" s="77" t="s">
        <v>10021</v>
      </c>
      <c r="S2015" s="77"/>
      <c r="T2015" s="77"/>
      <c r="U2015" s="77" t="s">
        <v>10021</v>
      </c>
      <c r="V2015" s="74" t="s">
        <v>231</v>
      </c>
      <c r="W2015" s="100"/>
      <c r="X2015" s="99"/>
      <c r="Y2015" s="99"/>
      <c r="Z2015" s="100"/>
      <c r="AA2015" s="99"/>
      <c r="AB2015" s="99"/>
      <c r="AC2015" s="100" t="s">
        <v>10021</v>
      </c>
      <c r="AD2015" s="100" t="s">
        <v>10022</v>
      </c>
      <c r="AE2015" s="83"/>
      <c r="AF2015" s="54"/>
      <c r="AG2015" s="78" t="s">
        <v>10996</v>
      </c>
      <c r="AH2015" s="77" t="s">
        <v>222</v>
      </c>
      <c r="AI2015" s="77" t="s">
        <v>223</v>
      </c>
      <c r="AJ2015" s="77" t="s">
        <v>386</v>
      </c>
      <c r="AK2015" s="77" t="s">
        <v>387</v>
      </c>
      <c r="AL2015" s="77" t="s">
        <v>388</v>
      </c>
      <c r="AM2015" s="77" t="s">
        <v>25</v>
      </c>
      <c r="AN2015" s="77" t="s">
        <v>389</v>
      </c>
      <c r="AO2015" s="77" t="s">
        <v>984</v>
      </c>
      <c r="AP2015" s="77" t="s">
        <v>985</v>
      </c>
      <c r="AQ2015" s="77"/>
      <c r="AR2015" s="79">
        <f>COUNTIF('Jalon + top _horaire passage'!A:A,A2015)+IF(W2015&lt;&gt;"",COUNTIF('Jalon + top _horaire passage'!A:A,W2015),0)+IF(X2015&lt;&gt;"",COUNTIF('Jalon + top _horaire passage'!A:A,X2015),0)+IF(Y2015&lt;&gt;"",COUNTIF('Jalon + top _horaire passage'!A:A,Y2015),0)+IF(AA2015&lt;&gt;"",COUNTIF('Jalon + top _horaire passage'!A:A,AA2015),0)+IF(AB2015&lt;&gt;"",COUNTIF('Jalon + top _horaire passage'!A:A,AB2015),0)+IF(AD2015&lt;&gt;"",COUNTIF('Jalon + top _horaire passage'!A:A,AD2015),0)</f>
        <v>0</v>
      </c>
    </row>
    <row r="2016" spans="1:44" x14ac:dyDescent="0.3">
      <c r="A2016" s="77" t="s">
        <v>10024</v>
      </c>
      <c r="B2016" s="159">
        <v>0</v>
      </c>
      <c r="C2016" s="78" t="s">
        <v>16</v>
      </c>
      <c r="D2016" s="77" t="s">
        <v>42</v>
      </c>
      <c r="E2016" s="77">
        <v>0</v>
      </c>
      <c r="F2016" s="77" t="s">
        <v>10023</v>
      </c>
      <c r="G2016" s="77" t="s">
        <v>11</v>
      </c>
      <c r="H2016" s="77" t="s">
        <v>44</v>
      </c>
      <c r="I2016" s="77" t="s">
        <v>17</v>
      </c>
      <c r="J2016" s="77" t="s">
        <v>237</v>
      </c>
      <c r="K2016" s="78" t="s">
        <v>34</v>
      </c>
      <c r="L2016" s="77" t="s">
        <v>98</v>
      </c>
      <c r="M2016" s="74" t="s">
        <v>12473</v>
      </c>
      <c r="N2016" s="74" t="s">
        <v>13</v>
      </c>
      <c r="O2016" s="159"/>
      <c r="P2016" s="77"/>
      <c r="Q2016" s="77" t="s">
        <v>35</v>
      </c>
      <c r="R2016" s="77" t="s">
        <v>10024</v>
      </c>
      <c r="S2016" s="77"/>
      <c r="T2016" s="77" t="s">
        <v>9241</v>
      </c>
      <c r="U2016" s="77" t="s">
        <v>11074</v>
      </c>
      <c r="V2016" s="74" t="s">
        <v>216</v>
      </c>
      <c r="W2016" s="100"/>
      <c r="X2016" s="99"/>
      <c r="Y2016" s="99"/>
      <c r="Z2016" s="100"/>
      <c r="AA2016" s="99" t="s">
        <v>6192</v>
      </c>
      <c r="AB2016" s="99"/>
      <c r="AC2016" s="100" t="s">
        <v>10025</v>
      </c>
      <c r="AD2016" s="100" t="s">
        <v>10026</v>
      </c>
      <c r="AE2016" s="83"/>
      <c r="AF2016" s="54"/>
      <c r="AG2016" s="78" t="s">
        <v>12307</v>
      </c>
      <c r="AH2016" s="77" t="s">
        <v>20</v>
      </c>
      <c r="AI2016" s="77" t="s">
        <v>21</v>
      </c>
      <c r="AJ2016" s="77" t="s">
        <v>22</v>
      </c>
      <c r="AK2016" s="77" t="s">
        <v>23</v>
      </c>
      <c r="AL2016" s="77" t="s">
        <v>24</v>
      </c>
      <c r="AM2016" s="77" t="s">
        <v>25</v>
      </c>
      <c r="AN2016" s="77" t="s">
        <v>26</v>
      </c>
      <c r="AO2016" s="77" t="s">
        <v>27</v>
      </c>
      <c r="AP2016" s="77" t="s">
        <v>28</v>
      </c>
      <c r="AQ2016" s="77"/>
      <c r="AR2016" s="79">
        <f>COUNTIF('Jalon + top _horaire passage'!A:A,A2016)+IF(W2016&lt;&gt;"",COUNTIF('Jalon + top _horaire passage'!A:A,W2016),0)+IF(X2016&lt;&gt;"",COUNTIF('Jalon + top _horaire passage'!A:A,X2016),0)+IF(Y2016&lt;&gt;"",COUNTIF('Jalon + top _horaire passage'!A:A,Y2016),0)+IF(AA2016&lt;&gt;"",COUNTIF('Jalon + top _horaire passage'!A:A,AA2016),0)+IF(AB2016&lt;&gt;"",COUNTIF('Jalon + top _horaire passage'!A:A,AB2016),0)+IF(AD2016&lt;&gt;"",COUNTIF('Jalon + top _horaire passage'!A:A,AD2016),0)</f>
        <v>0</v>
      </c>
    </row>
    <row r="2017" spans="1:44" x14ac:dyDescent="0.3">
      <c r="A2017" s="77" t="s">
        <v>10027</v>
      </c>
      <c r="B2017" s="159">
        <v>0</v>
      </c>
      <c r="C2017" s="78" t="s">
        <v>16</v>
      </c>
      <c r="D2017" s="77" t="s">
        <v>42</v>
      </c>
      <c r="E2017" s="77">
        <v>0</v>
      </c>
      <c r="F2017" s="77" t="s">
        <v>10023</v>
      </c>
      <c r="G2017" s="77" t="s">
        <v>11</v>
      </c>
      <c r="H2017" s="77" t="s">
        <v>44</v>
      </c>
      <c r="I2017" s="77" t="s">
        <v>17</v>
      </c>
      <c r="J2017" s="77" t="s">
        <v>237</v>
      </c>
      <c r="K2017" s="78" t="s">
        <v>34</v>
      </c>
      <c r="L2017" s="77" t="s">
        <v>98</v>
      </c>
      <c r="M2017" s="74" t="s">
        <v>12473</v>
      </c>
      <c r="N2017" s="74" t="s">
        <v>13</v>
      </c>
      <c r="O2017" s="159"/>
      <c r="P2017" s="77"/>
      <c r="Q2017" s="77" t="s">
        <v>35</v>
      </c>
      <c r="R2017" s="77" t="s">
        <v>10027</v>
      </c>
      <c r="S2017" s="77"/>
      <c r="T2017" s="77" t="s">
        <v>9241</v>
      </c>
      <c r="U2017" s="77" t="s">
        <v>11074</v>
      </c>
      <c r="V2017" s="74" t="s">
        <v>216</v>
      </c>
      <c r="W2017" s="100"/>
      <c r="X2017" s="99"/>
      <c r="Y2017" s="99"/>
      <c r="Z2017" s="100"/>
      <c r="AA2017" s="99" t="s">
        <v>6192</v>
      </c>
      <c r="AB2017" s="99"/>
      <c r="AC2017" s="100" t="s">
        <v>10028</v>
      </c>
      <c r="AD2017" s="100" t="s">
        <v>10029</v>
      </c>
      <c r="AE2017" s="83"/>
      <c r="AF2017" s="54"/>
      <c r="AG2017" s="78" t="s">
        <v>12307</v>
      </c>
      <c r="AH2017" s="77" t="s">
        <v>20</v>
      </c>
      <c r="AI2017" s="77" t="s">
        <v>21</v>
      </c>
      <c r="AJ2017" s="77" t="s">
        <v>22</v>
      </c>
      <c r="AK2017" s="77" t="s">
        <v>23</v>
      </c>
      <c r="AL2017" s="77" t="s">
        <v>24</v>
      </c>
      <c r="AM2017" s="77" t="s">
        <v>25</v>
      </c>
      <c r="AN2017" s="77" t="s">
        <v>26</v>
      </c>
      <c r="AO2017" s="77" t="s">
        <v>27</v>
      </c>
      <c r="AP2017" s="77" t="s">
        <v>28</v>
      </c>
      <c r="AQ2017" s="77"/>
      <c r="AR2017" s="79">
        <f>COUNTIF('Jalon + top _horaire passage'!A:A,A2017)+IF(W2017&lt;&gt;"",COUNTIF('Jalon + top _horaire passage'!A:A,W2017),0)+IF(X2017&lt;&gt;"",COUNTIF('Jalon + top _horaire passage'!A:A,X2017),0)+IF(Y2017&lt;&gt;"",COUNTIF('Jalon + top _horaire passage'!A:A,Y2017),0)+IF(AA2017&lt;&gt;"",COUNTIF('Jalon + top _horaire passage'!A:A,AA2017),0)+IF(AB2017&lt;&gt;"",COUNTIF('Jalon + top _horaire passage'!A:A,AB2017),0)+IF(AD2017&lt;&gt;"",COUNTIF('Jalon + top _horaire passage'!A:A,AD2017),0)</f>
        <v>0</v>
      </c>
    </row>
    <row r="2018" spans="1:44" x14ac:dyDescent="0.3">
      <c r="A2018" s="77" t="s">
        <v>10030</v>
      </c>
      <c r="B2018" s="159">
        <v>0</v>
      </c>
      <c r="C2018" s="78" t="s">
        <v>16</v>
      </c>
      <c r="D2018" s="77" t="s">
        <v>42</v>
      </c>
      <c r="E2018" s="77">
        <v>0</v>
      </c>
      <c r="F2018" s="77" t="s">
        <v>10023</v>
      </c>
      <c r="G2018" s="77" t="s">
        <v>11</v>
      </c>
      <c r="H2018" s="77" t="s">
        <v>44</v>
      </c>
      <c r="I2018" s="77" t="s">
        <v>17</v>
      </c>
      <c r="J2018" s="77" t="s">
        <v>237</v>
      </c>
      <c r="K2018" s="78" t="s">
        <v>34</v>
      </c>
      <c r="L2018" s="77" t="s">
        <v>98</v>
      </c>
      <c r="M2018" s="74" t="s">
        <v>12473</v>
      </c>
      <c r="N2018" s="74" t="s">
        <v>13</v>
      </c>
      <c r="O2018" s="159"/>
      <c r="P2018" s="77"/>
      <c r="Q2018" s="77" t="s">
        <v>35</v>
      </c>
      <c r="R2018" s="77" t="s">
        <v>10030</v>
      </c>
      <c r="S2018" s="77"/>
      <c r="T2018" s="77" t="s">
        <v>9241</v>
      </c>
      <c r="U2018" s="77" t="s">
        <v>11074</v>
      </c>
      <c r="V2018" s="74" t="s">
        <v>216</v>
      </c>
      <c r="W2018" s="100"/>
      <c r="X2018" s="99"/>
      <c r="Y2018" s="99"/>
      <c r="Z2018" s="100"/>
      <c r="AA2018" s="99" t="s">
        <v>6192</v>
      </c>
      <c r="AB2018" s="99"/>
      <c r="AC2018" s="100" t="s">
        <v>10031</v>
      </c>
      <c r="AD2018" s="100" t="s">
        <v>10032</v>
      </c>
      <c r="AE2018" s="83"/>
      <c r="AF2018" s="54"/>
      <c r="AG2018" s="78" t="s">
        <v>12307</v>
      </c>
      <c r="AH2018" s="77" t="s">
        <v>20</v>
      </c>
      <c r="AI2018" s="77" t="s">
        <v>21</v>
      </c>
      <c r="AJ2018" s="77" t="s">
        <v>22</v>
      </c>
      <c r="AK2018" s="77" t="s">
        <v>23</v>
      </c>
      <c r="AL2018" s="77" t="s">
        <v>24</v>
      </c>
      <c r="AM2018" s="77" t="s">
        <v>25</v>
      </c>
      <c r="AN2018" s="77" t="s">
        <v>26</v>
      </c>
      <c r="AO2018" s="77" t="s">
        <v>27</v>
      </c>
      <c r="AP2018" s="77" t="s">
        <v>28</v>
      </c>
      <c r="AQ2018" s="77"/>
      <c r="AR2018" s="79">
        <f>COUNTIF('Jalon + top _horaire passage'!A:A,A2018)+IF(W2018&lt;&gt;"",COUNTIF('Jalon + top _horaire passage'!A:A,W2018),0)+IF(X2018&lt;&gt;"",COUNTIF('Jalon + top _horaire passage'!A:A,X2018),0)+IF(Y2018&lt;&gt;"",COUNTIF('Jalon + top _horaire passage'!A:A,Y2018),0)+IF(AA2018&lt;&gt;"",COUNTIF('Jalon + top _horaire passage'!A:A,AA2018),0)+IF(AB2018&lt;&gt;"",COUNTIF('Jalon + top _horaire passage'!A:A,AB2018),0)+IF(AD2018&lt;&gt;"",COUNTIF('Jalon + top _horaire passage'!A:A,AD2018),0)</f>
        <v>0</v>
      </c>
    </row>
    <row r="2019" spans="1:44" x14ac:dyDescent="0.3">
      <c r="A2019" s="77" t="s">
        <v>10033</v>
      </c>
      <c r="B2019" s="159">
        <v>0</v>
      </c>
      <c r="C2019" s="78" t="s">
        <v>16</v>
      </c>
      <c r="D2019" s="77" t="s">
        <v>42</v>
      </c>
      <c r="E2019" s="77">
        <v>0</v>
      </c>
      <c r="F2019" s="77" t="s">
        <v>10023</v>
      </c>
      <c r="G2019" s="77" t="s">
        <v>11</v>
      </c>
      <c r="H2019" s="77" t="s">
        <v>44</v>
      </c>
      <c r="I2019" s="77" t="s">
        <v>17</v>
      </c>
      <c r="J2019" s="77" t="s">
        <v>237</v>
      </c>
      <c r="K2019" s="78" t="s">
        <v>34</v>
      </c>
      <c r="L2019" s="77" t="s">
        <v>98</v>
      </c>
      <c r="M2019" s="74" t="s">
        <v>12473</v>
      </c>
      <c r="N2019" s="74" t="s">
        <v>13</v>
      </c>
      <c r="O2019" s="159"/>
      <c r="P2019" s="77"/>
      <c r="Q2019" s="77" t="s">
        <v>35</v>
      </c>
      <c r="R2019" s="77" t="s">
        <v>10033</v>
      </c>
      <c r="S2019" s="77"/>
      <c r="T2019" s="77" t="s">
        <v>9241</v>
      </c>
      <c r="U2019" s="77" t="s">
        <v>11074</v>
      </c>
      <c r="V2019" s="74" t="s">
        <v>216</v>
      </c>
      <c r="W2019" s="100"/>
      <c r="X2019" s="99"/>
      <c r="Y2019" s="99"/>
      <c r="Z2019" s="100"/>
      <c r="AA2019" s="99" t="s">
        <v>6192</v>
      </c>
      <c r="AB2019" s="99"/>
      <c r="AC2019" s="100" t="s">
        <v>10034</v>
      </c>
      <c r="AD2019" s="100" t="s">
        <v>10035</v>
      </c>
      <c r="AE2019" s="83"/>
      <c r="AF2019" s="54"/>
      <c r="AG2019" s="78" t="s">
        <v>12307</v>
      </c>
      <c r="AH2019" s="77" t="s">
        <v>20</v>
      </c>
      <c r="AI2019" s="77" t="s">
        <v>21</v>
      </c>
      <c r="AJ2019" s="77" t="s">
        <v>22</v>
      </c>
      <c r="AK2019" s="77" t="s">
        <v>23</v>
      </c>
      <c r="AL2019" s="77" t="s">
        <v>24</v>
      </c>
      <c r="AM2019" s="77" t="s">
        <v>25</v>
      </c>
      <c r="AN2019" s="77" t="s">
        <v>26</v>
      </c>
      <c r="AO2019" s="77" t="s">
        <v>27</v>
      </c>
      <c r="AP2019" s="77" t="s">
        <v>28</v>
      </c>
      <c r="AQ2019" s="77"/>
      <c r="AR2019" s="79">
        <f>COUNTIF('Jalon + top _horaire passage'!A:A,A2019)+IF(W2019&lt;&gt;"",COUNTIF('Jalon + top _horaire passage'!A:A,W2019),0)+IF(X2019&lt;&gt;"",COUNTIF('Jalon + top _horaire passage'!A:A,X2019),0)+IF(Y2019&lt;&gt;"",COUNTIF('Jalon + top _horaire passage'!A:A,Y2019),0)+IF(AA2019&lt;&gt;"",COUNTIF('Jalon + top _horaire passage'!A:A,AA2019),0)+IF(AB2019&lt;&gt;"",COUNTIF('Jalon + top _horaire passage'!A:A,AB2019),0)+IF(AD2019&lt;&gt;"",COUNTIF('Jalon + top _horaire passage'!A:A,AD2019),0)</f>
        <v>0</v>
      </c>
    </row>
    <row r="2020" spans="1:44" x14ac:dyDescent="0.3">
      <c r="A2020" s="77" t="s">
        <v>10036</v>
      </c>
      <c r="B2020" s="159">
        <v>0</v>
      </c>
      <c r="C2020" s="78" t="s">
        <v>165</v>
      </c>
      <c r="D2020" s="77" t="s">
        <v>42</v>
      </c>
      <c r="E2020" s="77">
        <v>0</v>
      </c>
      <c r="F2020" s="77"/>
      <c r="G2020" s="77" t="e">
        <v>#N/A</v>
      </c>
      <c r="H2020" s="77" t="s">
        <v>44</v>
      </c>
      <c r="I2020" s="77" t="s">
        <v>166</v>
      </c>
      <c r="J2020" s="77" t="s">
        <v>19</v>
      </c>
      <c r="K2020" s="78" t="s">
        <v>376</v>
      </c>
      <c r="L2020" s="77" t="s">
        <v>15</v>
      </c>
      <c r="M2020" s="74" t="s">
        <v>12474</v>
      </c>
      <c r="N2020" s="74" t="s">
        <v>13</v>
      </c>
      <c r="O2020" s="159"/>
      <c r="P2020" s="77"/>
      <c r="Q2020" s="77" t="s">
        <v>372</v>
      </c>
      <c r="R2020" s="77" t="s">
        <v>10036</v>
      </c>
      <c r="S2020" s="77" t="s">
        <v>165</v>
      </c>
      <c r="T2020" s="77"/>
      <c r="U2020" s="101" t="s">
        <v>11905</v>
      </c>
      <c r="V2020" s="74" t="s">
        <v>97</v>
      </c>
      <c r="W2020" s="102" t="s">
        <v>81</v>
      </c>
      <c r="X2020" s="102" t="s">
        <v>11920</v>
      </c>
      <c r="Y2020" s="102"/>
      <c r="Z2020" s="100"/>
      <c r="AA2020" s="99"/>
      <c r="AB2020" s="99"/>
      <c r="AC2020" s="100"/>
      <c r="AD2020" s="100" t="s">
        <v>10037</v>
      </c>
      <c r="AE2020" s="83"/>
      <c r="AF2020" s="54"/>
      <c r="AG2020" s="78" t="s">
        <v>12882</v>
      </c>
      <c r="AH2020" s="77">
        <v>0</v>
      </c>
      <c r="AI2020" s="77">
        <v>0</v>
      </c>
      <c r="AJ2020" s="77">
        <v>0</v>
      </c>
      <c r="AK2020" s="77">
        <v>0</v>
      </c>
      <c r="AL2020" s="77">
        <v>0</v>
      </c>
      <c r="AM2020" s="77">
        <v>0</v>
      </c>
      <c r="AN2020" s="77">
        <v>0</v>
      </c>
      <c r="AO2020" s="77">
        <v>0</v>
      </c>
      <c r="AP2020" s="77">
        <v>0</v>
      </c>
      <c r="AQ2020" s="77"/>
      <c r="AR2020" s="79">
        <f>COUNTIF('Jalon + top _horaire passage'!A:A,A2020)+IF(W2020&lt;&gt;"",COUNTIF('Jalon + top _horaire passage'!A:A,W2020),0)+IF(X2020&lt;&gt;"",COUNTIF('Jalon + top _horaire passage'!A:A,X2020),0)+IF(Y2020&lt;&gt;"",COUNTIF('Jalon + top _horaire passage'!A:A,Y2020),0)+IF(AA2020&lt;&gt;"",COUNTIF('Jalon + top _horaire passage'!A:A,AA2020),0)+IF(AB2020&lt;&gt;"",COUNTIF('Jalon + top _horaire passage'!A:A,AB2020),0)+IF(AD2020&lt;&gt;"",COUNTIF('Jalon + top _horaire passage'!A:A,AD2020),0)</f>
        <v>0</v>
      </c>
    </row>
    <row r="2021" spans="1:44" x14ac:dyDescent="0.3">
      <c r="A2021" s="77" t="s">
        <v>10039</v>
      </c>
      <c r="B2021" s="159">
        <v>0</v>
      </c>
      <c r="C2021" s="78" t="s">
        <v>3793</v>
      </c>
      <c r="D2021" s="77" t="s">
        <v>42</v>
      </c>
      <c r="E2021" s="77">
        <v>0</v>
      </c>
      <c r="F2021" s="77" t="s">
        <v>10038</v>
      </c>
      <c r="G2021" s="77" t="s">
        <v>12452</v>
      </c>
      <c r="H2021" s="77" t="s">
        <v>44</v>
      </c>
      <c r="I2021" s="77" t="s">
        <v>221</v>
      </c>
      <c r="J2021" s="77" t="s">
        <v>19</v>
      </c>
      <c r="K2021" s="78" t="s">
        <v>34</v>
      </c>
      <c r="L2021" s="77" t="s">
        <v>15</v>
      </c>
      <c r="M2021" s="74" t="s">
        <v>12475</v>
      </c>
      <c r="N2021" s="74" t="s">
        <v>13</v>
      </c>
      <c r="O2021" s="159"/>
      <c r="P2021" s="77"/>
      <c r="Q2021" s="77" t="s">
        <v>35</v>
      </c>
      <c r="R2021" s="77" t="s">
        <v>10039</v>
      </c>
      <c r="S2021" s="77"/>
      <c r="T2021" s="77"/>
      <c r="U2021" s="77" t="s">
        <v>11042</v>
      </c>
      <c r="V2021" s="74" t="s">
        <v>216</v>
      </c>
      <c r="W2021" s="100"/>
      <c r="X2021" s="99"/>
      <c r="Y2021" s="99"/>
      <c r="Z2021" s="100"/>
      <c r="AA2021" s="99" t="s">
        <v>10040</v>
      </c>
      <c r="AB2021" s="99"/>
      <c r="AC2021" s="100" t="s">
        <v>10041</v>
      </c>
      <c r="AD2021" s="100" t="s">
        <v>10042</v>
      </c>
      <c r="AE2021" s="83"/>
      <c r="AF2021" s="54"/>
      <c r="AG2021" s="78" t="s">
        <v>12307</v>
      </c>
      <c r="AH2021" s="77">
        <v>0</v>
      </c>
      <c r="AI2021" s="77">
        <v>0</v>
      </c>
      <c r="AJ2021" s="77">
        <v>0</v>
      </c>
      <c r="AK2021" s="77">
        <v>0</v>
      </c>
      <c r="AL2021" s="77">
        <v>0</v>
      </c>
      <c r="AM2021" s="77">
        <v>0</v>
      </c>
      <c r="AN2021" s="77">
        <v>0</v>
      </c>
      <c r="AO2021" s="77">
        <v>0</v>
      </c>
      <c r="AP2021" s="77">
        <v>0</v>
      </c>
      <c r="AQ2021" s="77"/>
      <c r="AR2021" s="79">
        <f>COUNTIF('Jalon + top _horaire passage'!A:A,A2021)+IF(W2021&lt;&gt;"",COUNTIF('Jalon + top _horaire passage'!A:A,W2021),0)+IF(X2021&lt;&gt;"",COUNTIF('Jalon + top _horaire passage'!A:A,X2021),0)+IF(Y2021&lt;&gt;"",COUNTIF('Jalon + top _horaire passage'!A:A,Y2021),0)+IF(AA2021&lt;&gt;"",COUNTIF('Jalon + top _horaire passage'!A:A,AA2021),0)+IF(AB2021&lt;&gt;"",COUNTIF('Jalon + top _horaire passage'!A:A,AB2021),0)+IF(AD2021&lt;&gt;"",COUNTIF('Jalon + top _horaire passage'!A:A,AD2021),0)</f>
        <v>0</v>
      </c>
    </row>
    <row r="2022" spans="1:44" x14ac:dyDescent="0.3">
      <c r="A2022" s="77" t="s">
        <v>10043</v>
      </c>
      <c r="B2022" s="159">
        <v>0</v>
      </c>
      <c r="C2022" s="78" t="s">
        <v>829</v>
      </c>
      <c r="D2022" s="77" t="s">
        <v>42</v>
      </c>
      <c r="E2022" s="77">
        <v>0</v>
      </c>
      <c r="F2022" s="77" t="s">
        <v>10023</v>
      </c>
      <c r="G2022" s="77" t="s">
        <v>11</v>
      </c>
      <c r="H2022" s="77" t="s">
        <v>44</v>
      </c>
      <c r="I2022" s="77" t="s">
        <v>221</v>
      </c>
      <c r="J2022" s="77" t="s">
        <v>19</v>
      </c>
      <c r="K2022" s="78" t="s">
        <v>34</v>
      </c>
      <c r="L2022" s="77" t="s">
        <v>15</v>
      </c>
      <c r="M2022" s="74" t="s">
        <v>12473</v>
      </c>
      <c r="N2022" s="74" t="s">
        <v>13</v>
      </c>
      <c r="O2022" s="159"/>
      <c r="P2022" s="77"/>
      <c r="Q2022" s="77" t="s">
        <v>35</v>
      </c>
      <c r="R2022" s="77" t="s">
        <v>10043</v>
      </c>
      <c r="S2022" s="77"/>
      <c r="T2022" s="77"/>
      <c r="U2022" s="77" t="s">
        <v>11049</v>
      </c>
      <c r="V2022" s="74" t="s">
        <v>216</v>
      </c>
      <c r="W2022" s="100"/>
      <c r="X2022" s="99"/>
      <c r="Y2022" s="99"/>
      <c r="Z2022" s="100"/>
      <c r="AA2022" s="99" t="s">
        <v>6249</v>
      </c>
      <c r="AB2022" s="99"/>
      <c r="AC2022" s="100" t="s">
        <v>10044</v>
      </c>
      <c r="AD2022" s="100" t="s">
        <v>10045</v>
      </c>
      <c r="AE2022" s="83"/>
      <c r="AF2022" s="54"/>
      <c r="AG2022" s="78" t="s">
        <v>12307</v>
      </c>
      <c r="AH2022" s="77" t="s">
        <v>20</v>
      </c>
      <c r="AI2022" s="77" t="s">
        <v>21</v>
      </c>
      <c r="AJ2022" s="77" t="s">
        <v>22</v>
      </c>
      <c r="AK2022" s="77" t="s">
        <v>23</v>
      </c>
      <c r="AL2022" s="77" t="s">
        <v>24</v>
      </c>
      <c r="AM2022" s="77" t="s">
        <v>25</v>
      </c>
      <c r="AN2022" s="77" t="s">
        <v>26</v>
      </c>
      <c r="AO2022" s="77" t="s">
        <v>27</v>
      </c>
      <c r="AP2022" s="77" t="s">
        <v>28</v>
      </c>
      <c r="AQ2022" s="77"/>
      <c r="AR2022" s="79">
        <f>COUNTIF('Jalon + top _horaire passage'!A:A,A2022)+IF(W2022&lt;&gt;"",COUNTIF('Jalon + top _horaire passage'!A:A,W2022),0)+IF(X2022&lt;&gt;"",COUNTIF('Jalon + top _horaire passage'!A:A,X2022),0)+IF(Y2022&lt;&gt;"",COUNTIF('Jalon + top _horaire passage'!A:A,Y2022),0)+IF(AA2022&lt;&gt;"",COUNTIF('Jalon + top _horaire passage'!A:A,AA2022),0)+IF(AB2022&lt;&gt;"",COUNTIF('Jalon + top _horaire passage'!A:A,AB2022),0)+IF(AD2022&lt;&gt;"",COUNTIF('Jalon + top _horaire passage'!A:A,AD2022),0)</f>
        <v>0</v>
      </c>
    </row>
    <row r="2023" spans="1:44" x14ac:dyDescent="0.3">
      <c r="A2023" s="77" t="s">
        <v>10046</v>
      </c>
      <c r="B2023" s="159" t="s">
        <v>10047</v>
      </c>
      <c r="C2023" s="78" t="s">
        <v>892</v>
      </c>
      <c r="D2023" s="77" t="s">
        <v>42</v>
      </c>
      <c r="E2023" s="77" t="s">
        <v>10046</v>
      </c>
      <c r="F2023" s="101" t="s">
        <v>11888</v>
      </c>
      <c r="G2023" s="101" t="s">
        <v>11889</v>
      </c>
      <c r="H2023" s="101" t="s">
        <v>11875</v>
      </c>
      <c r="I2023" s="77" t="s">
        <v>221</v>
      </c>
      <c r="J2023" s="77" t="s">
        <v>19</v>
      </c>
      <c r="K2023" s="78" t="s">
        <v>376</v>
      </c>
      <c r="L2023" s="77" t="s">
        <v>98</v>
      </c>
      <c r="M2023" s="74" t="s">
        <v>12473</v>
      </c>
      <c r="N2023" s="74" t="s">
        <v>13</v>
      </c>
      <c r="O2023" s="159"/>
      <c r="P2023" s="77"/>
      <c r="Q2023" s="77" t="s">
        <v>372</v>
      </c>
      <c r="R2023" s="77" t="s">
        <v>10046</v>
      </c>
      <c r="S2023" s="77" t="s">
        <v>892</v>
      </c>
      <c r="T2023" s="77"/>
      <c r="U2023" s="77" t="s">
        <v>10048</v>
      </c>
      <c r="V2023" s="74" t="s">
        <v>97</v>
      </c>
      <c r="W2023" s="100"/>
      <c r="X2023" s="99"/>
      <c r="Y2023" s="99"/>
      <c r="Z2023" s="100"/>
      <c r="AA2023" s="99"/>
      <c r="AB2023" s="99"/>
      <c r="AC2023" s="100"/>
      <c r="AD2023" s="100" t="s">
        <v>10049</v>
      </c>
      <c r="AE2023" s="83"/>
      <c r="AF2023" s="54"/>
      <c r="AG2023" s="78" t="s">
        <v>12882</v>
      </c>
      <c r="AH2023" s="77">
        <v>0</v>
      </c>
      <c r="AI2023" s="77">
        <v>0</v>
      </c>
      <c r="AJ2023" s="77">
        <v>0</v>
      </c>
      <c r="AK2023" s="77">
        <v>0</v>
      </c>
      <c r="AL2023" s="77">
        <v>0</v>
      </c>
      <c r="AM2023" s="77">
        <v>0</v>
      </c>
      <c r="AN2023" s="77">
        <v>0</v>
      </c>
      <c r="AO2023" s="77">
        <v>0</v>
      </c>
      <c r="AP2023" s="77">
        <v>0</v>
      </c>
      <c r="AQ2023" s="77"/>
      <c r="AR2023" s="79">
        <f>COUNTIF('Jalon + top _horaire passage'!A:A,A2023)+IF(W2023&lt;&gt;"",COUNTIF('Jalon + top _horaire passage'!A:A,W2023),0)+IF(X2023&lt;&gt;"",COUNTIF('Jalon + top _horaire passage'!A:A,X2023),0)+IF(Y2023&lt;&gt;"",COUNTIF('Jalon + top _horaire passage'!A:A,Y2023),0)+IF(AA2023&lt;&gt;"",COUNTIF('Jalon + top _horaire passage'!A:A,AA2023),0)+IF(AB2023&lt;&gt;"",COUNTIF('Jalon + top _horaire passage'!A:A,AB2023),0)+IF(AD2023&lt;&gt;"",COUNTIF('Jalon + top _horaire passage'!A:A,AD2023),0)</f>
        <v>0</v>
      </c>
    </row>
    <row r="2024" spans="1:44" x14ac:dyDescent="0.3">
      <c r="A2024" s="77" t="s">
        <v>10046</v>
      </c>
      <c r="B2024" s="159" t="s">
        <v>10050</v>
      </c>
      <c r="C2024" s="78" t="s">
        <v>892</v>
      </c>
      <c r="D2024" s="77" t="s">
        <v>42</v>
      </c>
      <c r="E2024" s="77">
        <v>0</v>
      </c>
      <c r="F2024" s="101" t="s">
        <v>11888</v>
      </c>
      <c r="G2024" s="101" t="s">
        <v>11889</v>
      </c>
      <c r="H2024" s="101" t="s">
        <v>11875</v>
      </c>
      <c r="I2024" s="77" t="s">
        <v>221</v>
      </c>
      <c r="J2024" s="77" t="s">
        <v>19</v>
      </c>
      <c r="K2024" s="78" t="s">
        <v>376</v>
      </c>
      <c r="L2024" s="77" t="s">
        <v>98</v>
      </c>
      <c r="M2024" s="74" t="s">
        <v>12473</v>
      </c>
      <c r="N2024" s="74" t="s">
        <v>13</v>
      </c>
      <c r="O2024" s="159"/>
      <c r="P2024" s="77"/>
      <c r="Q2024" s="77" t="s">
        <v>372</v>
      </c>
      <c r="R2024" s="77" t="s">
        <v>10046</v>
      </c>
      <c r="S2024" s="77" t="s">
        <v>892</v>
      </c>
      <c r="T2024" s="77"/>
      <c r="U2024" s="101" t="s">
        <v>10048</v>
      </c>
      <c r="V2024" s="74" t="s">
        <v>97</v>
      </c>
      <c r="W2024" s="100"/>
      <c r="X2024" s="99"/>
      <c r="Y2024" s="99"/>
      <c r="Z2024" s="100"/>
      <c r="AA2024" s="99"/>
      <c r="AB2024" s="99"/>
      <c r="AC2024" s="100"/>
      <c r="AD2024" s="100" t="s">
        <v>10051</v>
      </c>
      <c r="AE2024" s="83"/>
      <c r="AF2024" s="54"/>
      <c r="AG2024" s="78" t="s">
        <v>12882</v>
      </c>
      <c r="AH2024" s="77">
        <v>0</v>
      </c>
      <c r="AI2024" s="77">
        <v>0</v>
      </c>
      <c r="AJ2024" s="77">
        <v>0</v>
      </c>
      <c r="AK2024" s="77">
        <v>0</v>
      </c>
      <c r="AL2024" s="77">
        <v>0</v>
      </c>
      <c r="AM2024" s="77">
        <v>0</v>
      </c>
      <c r="AN2024" s="77">
        <v>0</v>
      </c>
      <c r="AO2024" s="77">
        <v>0</v>
      </c>
      <c r="AP2024" s="77">
        <v>0</v>
      </c>
      <c r="AQ2024" s="77"/>
      <c r="AR2024" s="79">
        <f>COUNTIF('Jalon + top _horaire passage'!A:A,A2024)+IF(W2024&lt;&gt;"",COUNTIF('Jalon + top _horaire passage'!A:A,W2024),0)+IF(X2024&lt;&gt;"",COUNTIF('Jalon + top _horaire passage'!A:A,X2024),0)+IF(Y2024&lt;&gt;"",COUNTIF('Jalon + top _horaire passage'!A:A,Y2024),0)+IF(AA2024&lt;&gt;"",COUNTIF('Jalon + top _horaire passage'!A:A,AA2024),0)+IF(AB2024&lt;&gt;"",COUNTIF('Jalon + top _horaire passage'!A:A,AB2024),0)+IF(AD2024&lt;&gt;"",COUNTIF('Jalon + top _horaire passage'!A:A,AD2024),0)</f>
        <v>0</v>
      </c>
    </row>
    <row r="2025" spans="1:44" x14ac:dyDescent="0.3">
      <c r="A2025" s="77" t="s">
        <v>10046</v>
      </c>
      <c r="B2025" s="159" t="s">
        <v>10052</v>
      </c>
      <c r="C2025" s="78" t="s">
        <v>892</v>
      </c>
      <c r="D2025" s="77" t="s">
        <v>42</v>
      </c>
      <c r="E2025" s="77">
        <v>0</v>
      </c>
      <c r="F2025" s="101" t="s">
        <v>11888</v>
      </c>
      <c r="G2025" s="101" t="s">
        <v>11889</v>
      </c>
      <c r="H2025" s="101" t="s">
        <v>11875</v>
      </c>
      <c r="I2025" s="77" t="s">
        <v>221</v>
      </c>
      <c r="J2025" s="77" t="s">
        <v>19</v>
      </c>
      <c r="K2025" s="78" t="s">
        <v>376</v>
      </c>
      <c r="L2025" s="77" t="s">
        <v>98</v>
      </c>
      <c r="M2025" s="74" t="s">
        <v>12473</v>
      </c>
      <c r="N2025" s="74" t="s">
        <v>13</v>
      </c>
      <c r="O2025" s="159"/>
      <c r="P2025" s="77"/>
      <c r="Q2025" s="77" t="s">
        <v>372</v>
      </c>
      <c r="R2025" s="77" t="s">
        <v>10046</v>
      </c>
      <c r="S2025" s="77" t="s">
        <v>892</v>
      </c>
      <c r="T2025" s="77"/>
      <c r="U2025" s="101" t="s">
        <v>10048</v>
      </c>
      <c r="V2025" s="74" t="s">
        <v>97</v>
      </c>
      <c r="W2025" s="100"/>
      <c r="X2025" s="99"/>
      <c r="Y2025" s="99"/>
      <c r="Z2025" s="100"/>
      <c r="AA2025" s="99"/>
      <c r="AB2025" s="99"/>
      <c r="AC2025" s="100"/>
      <c r="AD2025" s="100" t="s">
        <v>10053</v>
      </c>
      <c r="AE2025" s="83"/>
      <c r="AF2025" s="54"/>
      <c r="AG2025" s="78" t="s">
        <v>12882</v>
      </c>
      <c r="AH2025" s="77">
        <v>0</v>
      </c>
      <c r="AI2025" s="77">
        <v>0</v>
      </c>
      <c r="AJ2025" s="77">
        <v>0</v>
      </c>
      <c r="AK2025" s="77">
        <v>0</v>
      </c>
      <c r="AL2025" s="77">
        <v>0</v>
      </c>
      <c r="AM2025" s="77">
        <v>0</v>
      </c>
      <c r="AN2025" s="77">
        <v>0</v>
      </c>
      <c r="AO2025" s="77">
        <v>0</v>
      </c>
      <c r="AP2025" s="77">
        <v>0</v>
      </c>
      <c r="AQ2025" s="77"/>
      <c r="AR2025" s="79">
        <f>COUNTIF('Jalon + top _horaire passage'!A:A,A2025)+IF(W2025&lt;&gt;"",COUNTIF('Jalon + top _horaire passage'!A:A,W2025),0)+IF(X2025&lt;&gt;"",COUNTIF('Jalon + top _horaire passage'!A:A,X2025),0)+IF(Y2025&lt;&gt;"",COUNTIF('Jalon + top _horaire passage'!A:A,Y2025),0)+IF(AA2025&lt;&gt;"",COUNTIF('Jalon + top _horaire passage'!A:A,AA2025),0)+IF(AB2025&lt;&gt;"",COUNTIF('Jalon + top _horaire passage'!A:A,AB2025),0)+IF(AD2025&lt;&gt;"",COUNTIF('Jalon + top _horaire passage'!A:A,AD2025),0)</f>
        <v>0</v>
      </c>
    </row>
    <row r="2026" spans="1:44" x14ac:dyDescent="0.3">
      <c r="A2026" s="77" t="s">
        <v>10054</v>
      </c>
      <c r="B2026" s="159">
        <v>0</v>
      </c>
      <c r="C2026" s="78" t="s">
        <v>892</v>
      </c>
      <c r="D2026" s="77" t="s">
        <v>42</v>
      </c>
      <c r="E2026" s="77">
        <v>0</v>
      </c>
      <c r="F2026" s="77"/>
      <c r="G2026" s="77" t="e">
        <v>#N/A</v>
      </c>
      <c r="H2026" s="101" t="s">
        <v>11875</v>
      </c>
      <c r="I2026" s="77" t="s">
        <v>221</v>
      </c>
      <c r="J2026" s="77" t="s">
        <v>19</v>
      </c>
      <c r="K2026" s="78" t="s">
        <v>376</v>
      </c>
      <c r="L2026" s="77" t="s">
        <v>15</v>
      </c>
      <c r="M2026" s="74" t="s">
        <v>12476</v>
      </c>
      <c r="N2026" s="74" t="s">
        <v>13</v>
      </c>
      <c r="O2026" s="159"/>
      <c r="P2026" s="77"/>
      <c r="Q2026" s="77" t="s">
        <v>372</v>
      </c>
      <c r="R2026" s="77" t="s">
        <v>10054</v>
      </c>
      <c r="S2026" s="77" t="s">
        <v>892</v>
      </c>
      <c r="T2026" s="77"/>
      <c r="U2026" s="77"/>
      <c r="V2026" s="74" t="s">
        <v>97</v>
      </c>
      <c r="W2026" s="100"/>
      <c r="X2026" s="99"/>
      <c r="Y2026" s="99"/>
      <c r="Z2026" s="100"/>
      <c r="AA2026" s="99"/>
      <c r="AB2026" s="99"/>
      <c r="AC2026" s="100"/>
      <c r="AD2026" s="100" t="s">
        <v>10055</v>
      </c>
      <c r="AE2026" s="83"/>
      <c r="AF2026" s="54"/>
      <c r="AG2026" s="78" t="s">
        <v>12882</v>
      </c>
      <c r="AH2026" s="77">
        <v>0</v>
      </c>
      <c r="AI2026" s="77">
        <v>0</v>
      </c>
      <c r="AJ2026" s="77">
        <v>0</v>
      </c>
      <c r="AK2026" s="77">
        <v>0</v>
      </c>
      <c r="AL2026" s="77">
        <v>0</v>
      </c>
      <c r="AM2026" s="77">
        <v>0</v>
      </c>
      <c r="AN2026" s="77">
        <v>0</v>
      </c>
      <c r="AO2026" s="77">
        <v>0</v>
      </c>
      <c r="AP2026" s="77">
        <v>0</v>
      </c>
      <c r="AQ2026" s="77"/>
      <c r="AR2026" s="79">
        <f>COUNTIF('Jalon + top _horaire passage'!A:A,A2026)+IF(W2026&lt;&gt;"",COUNTIF('Jalon + top _horaire passage'!A:A,W2026),0)+IF(X2026&lt;&gt;"",COUNTIF('Jalon + top _horaire passage'!A:A,X2026),0)+IF(Y2026&lt;&gt;"",COUNTIF('Jalon + top _horaire passage'!A:A,Y2026),0)+IF(AA2026&lt;&gt;"",COUNTIF('Jalon + top _horaire passage'!A:A,AA2026),0)+IF(AB2026&lt;&gt;"",COUNTIF('Jalon + top _horaire passage'!A:A,AB2026),0)+IF(AD2026&lt;&gt;"",COUNTIF('Jalon + top _horaire passage'!A:A,AD2026),0)</f>
        <v>0</v>
      </c>
    </row>
    <row r="2027" spans="1:44" x14ac:dyDescent="0.3">
      <c r="A2027" s="77" t="s">
        <v>10056</v>
      </c>
      <c r="B2027" s="159">
        <v>0</v>
      </c>
      <c r="C2027" s="78" t="s">
        <v>892</v>
      </c>
      <c r="D2027" s="77" t="s">
        <v>42</v>
      </c>
      <c r="E2027" s="77">
        <v>0</v>
      </c>
      <c r="F2027" s="77"/>
      <c r="G2027" s="77" t="e">
        <v>#N/A</v>
      </c>
      <c r="H2027" s="101" t="s">
        <v>11875</v>
      </c>
      <c r="I2027" s="77" t="s">
        <v>221</v>
      </c>
      <c r="J2027" s="77" t="s">
        <v>19</v>
      </c>
      <c r="K2027" s="78" t="s">
        <v>376</v>
      </c>
      <c r="L2027" s="77" t="s">
        <v>15</v>
      </c>
      <c r="M2027" s="74" t="s">
        <v>12476</v>
      </c>
      <c r="N2027" s="74" t="s">
        <v>13</v>
      </c>
      <c r="O2027" s="159"/>
      <c r="P2027" s="77"/>
      <c r="Q2027" s="77" t="s">
        <v>372</v>
      </c>
      <c r="R2027" s="77" t="s">
        <v>10056</v>
      </c>
      <c r="S2027" s="77" t="s">
        <v>892</v>
      </c>
      <c r="T2027" s="77"/>
      <c r="U2027" s="77"/>
      <c r="V2027" s="74" t="s">
        <v>97</v>
      </c>
      <c r="W2027" s="100"/>
      <c r="X2027" s="99"/>
      <c r="Y2027" s="99"/>
      <c r="Z2027" s="100"/>
      <c r="AA2027" s="99"/>
      <c r="AB2027" s="99"/>
      <c r="AC2027" s="100"/>
      <c r="AD2027" s="100" t="s">
        <v>10057</v>
      </c>
      <c r="AE2027" s="83"/>
      <c r="AF2027" s="54"/>
      <c r="AG2027" s="78" t="s">
        <v>12882</v>
      </c>
      <c r="AH2027" s="77">
        <v>0</v>
      </c>
      <c r="AI2027" s="77">
        <v>0</v>
      </c>
      <c r="AJ2027" s="77">
        <v>0</v>
      </c>
      <c r="AK2027" s="77">
        <v>0</v>
      </c>
      <c r="AL2027" s="77">
        <v>0</v>
      </c>
      <c r="AM2027" s="77">
        <v>0</v>
      </c>
      <c r="AN2027" s="77">
        <v>0</v>
      </c>
      <c r="AO2027" s="77">
        <v>0</v>
      </c>
      <c r="AP2027" s="77">
        <v>0</v>
      </c>
      <c r="AQ2027" s="77"/>
      <c r="AR2027" s="79">
        <f>COUNTIF('Jalon + top _horaire passage'!A:A,A2027)+IF(W2027&lt;&gt;"",COUNTIF('Jalon + top _horaire passage'!A:A,W2027),0)+IF(X2027&lt;&gt;"",COUNTIF('Jalon + top _horaire passage'!A:A,X2027),0)+IF(Y2027&lt;&gt;"",COUNTIF('Jalon + top _horaire passage'!A:A,Y2027),0)+IF(AA2027&lt;&gt;"",COUNTIF('Jalon + top _horaire passage'!A:A,AA2027),0)+IF(AB2027&lt;&gt;"",COUNTIF('Jalon + top _horaire passage'!A:A,AB2027),0)+IF(AD2027&lt;&gt;"",COUNTIF('Jalon + top _horaire passage'!A:A,AD2027),0)</f>
        <v>0</v>
      </c>
    </row>
    <row r="2028" spans="1:44" x14ac:dyDescent="0.3">
      <c r="A2028" s="77" t="s">
        <v>10058</v>
      </c>
      <c r="B2028" s="159">
        <v>0</v>
      </c>
      <c r="C2028" s="78" t="s">
        <v>892</v>
      </c>
      <c r="D2028" s="77" t="s">
        <v>42</v>
      </c>
      <c r="E2028" s="77">
        <v>0</v>
      </c>
      <c r="F2028" s="101" t="s">
        <v>11888</v>
      </c>
      <c r="G2028" s="101" t="s">
        <v>11889</v>
      </c>
      <c r="H2028" s="101" t="s">
        <v>11875</v>
      </c>
      <c r="I2028" s="77" t="s">
        <v>221</v>
      </c>
      <c r="J2028" s="77" t="s">
        <v>19</v>
      </c>
      <c r="K2028" s="78" t="s">
        <v>376</v>
      </c>
      <c r="L2028" s="77" t="s">
        <v>15</v>
      </c>
      <c r="M2028" s="74" t="s">
        <v>12473</v>
      </c>
      <c r="N2028" s="74" t="s">
        <v>13</v>
      </c>
      <c r="O2028" s="159"/>
      <c r="P2028" s="77"/>
      <c r="Q2028" s="77" t="s">
        <v>372</v>
      </c>
      <c r="R2028" s="77" t="s">
        <v>10058</v>
      </c>
      <c r="S2028" s="77" t="s">
        <v>892</v>
      </c>
      <c r="T2028" s="77"/>
      <c r="U2028" s="101" t="s">
        <v>11909</v>
      </c>
      <c r="V2028" s="74" t="s">
        <v>97</v>
      </c>
      <c r="W2028" s="100"/>
      <c r="X2028" s="99"/>
      <c r="Y2028" s="99"/>
      <c r="Z2028" s="100"/>
      <c r="AA2028" s="99"/>
      <c r="AB2028" s="99"/>
      <c r="AC2028" s="100"/>
      <c r="AD2028" s="100" t="s">
        <v>10059</v>
      </c>
      <c r="AE2028" s="83"/>
      <c r="AF2028" s="54"/>
      <c r="AG2028" s="78" t="s">
        <v>12882</v>
      </c>
      <c r="AH2028" s="77">
        <v>0</v>
      </c>
      <c r="AI2028" s="77">
        <v>0</v>
      </c>
      <c r="AJ2028" s="77">
        <v>0</v>
      </c>
      <c r="AK2028" s="77">
        <v>0</v>
      </c>
      <c r="AL2028" s="77">
        <v>0</v>
      </c>
      <c r="AM2028" s="77">
        <v>0</v>
      </c>
      <c r="AN2028" s="77">
        <v>0</v>
      </c>
      <c r="AO2028" s="77">
        <v>0</v>
      </c>
      <c r="AP2028" s="77">
        <v>0</v>
      </c>
      <c r="AQ2028" s="77"/>
      <c r="AR2028" s="79">
        <f>COUNTIF('Jalon + top _horaire passage'!A:A,A2028)+IF(W2028&lt;&gt;"",COUNTIF('Jalon + top _horaire passage'!A:A,W2028),0)+IF(X2028&lt;&gt;"",COUNTIF('Jalon + top _horaire passage'!A:A,X2028),0)+IF(Y2028&lt;&gt;"",COUNTIF('Jalon + top _horaire passage'!A:A,Y2028),0)+IF(AA2028&lt;&gt;"",COUNTIF('Jalon + top _horaire passage'!A:A,AA2028),0)+IF(AB2028&lt;&gt;"",COUNTIF('Jalon + top _horaire passage'!A:A,AB2028),0)+IF(AD2028&lt;&gt;"",COUNTIF('Jalon + top _horaire passage'!A:A,AD2028),0)</f>
        <v>0</v>
      </c>
    </row>
    <row r="2029" spans="1:44" x14ac:dyDescent="0.3">
      <c r="A2029" s="77" t="s">
        <v>10060</v>
      </c>
      <c r="B2029" s="159">
        <v>0</v>
      </c>
      <c r="C2029" s="78" t="s">
        <v>165</v>
      </c>
      <c r="D2029" s="77" t="s">
        <v>42</v>
      </c>
      <c r="E2029" s="77">
        <v>0</v>
      </c>
      <c r="F2029" s="77"/>
      <c r="G2029" s="77" t="e">
        <v>#N/A</v>
      </c>
      <c r="H2029" s="77" t="s">
        <v>44</v>
      </c>
      <c r="I2029" s="77" t="s">
        <v>166</v>
      </c>
      <c r="J2029" s="77" t="s">
        <v>19</v>
      </c>
      <c r="K2029" s="78" t="s">
        <v>376</v>
      </c>
      <c r="L2029" s="77" t="s">
        <v>98</v>
      </c>
      <c r="M2029" s="74" t="s">
        <v>12473</v>
      </c>
      <c r="N2029" s="74" t="s">
        <v>13</v>
      </c>
      <c r="O2029" s="159"/>
      <c r="P2029" s="77"/>
      <c r="Q2029" s="77" t="s">
        <v>372</v>
      </c>
      <c r="R2029" s="77" t="s">
        <v>10060</v>
      </c>
      <c r="S2029" s="77" t="s">
        <v>165</v>
      </c>
      <c r="T2029" s="77" t="s">
        <v>9241</v>
      </c>
      <c r="U2029" s="101" t="s">
        <v>11921</v>
      </c>
      <c r="V2029" s="74" t="s">
        <v>97</v>
      </c>
      <c r="W2029" s="102" t="s">
        <v>2137</v>
      </c>
      <c r="X2029" s="99"/>
      <c r="Y2029" s="102"/>
      <c r="Z2029" s="100"/>
      <c r="AA2029" s="99"/>
      <c r="AB2029" s="99"/>
      <c r="AC2029" s="100"/>
      <c r="AD2029" s="100" t="s">
        <v>10061</v>
      </c>
      <c r="AE2029" s="83"/>
      <c r="AF2029" s="54"/>
      <c r="AG2029" s="78" t="s">
        <v>12882</v>
      </c>
      <c r="AH2029" s="77">
        <v>0</v>
      </c>
      <c r="AI2029" s="77">
        <v>0</v>
      </c>
      <c r="AJ2029" s="77">
        <v>0</v>
      </c>
      <c r="AK2029" s="77">
        <v>0</v>
      </c>
      <c r="AL2029" s="77">
        <v>0</v>
      </c>
      <c r="AM2029" s="77">
        <v>0</v>
      </c>
      <c r="AN2029" s="77">
        <v>0</v>
      </c>
      <c r="AO2029" s="77">
        <v>0</v>
      </c>
      <c r="AP2029" s="77">
        <v>0</v>
      </c>
      <c r="AQ2029" s="77"/>
      <c r="AR2029" s="79">
        <f>COUNTIF('Jalon + top _horaire passage'!A:A,A2029)+IF(W2029&lt;&gt;"",COUNTIF('Jalon + top _horaire passage'!A:A,W2029),0)+IF(X2029&lt;&gt;"",COUNTIF('Jalon + top _horaire passage'!A:A,X2029),0)+IF(Y2029&lt;&gt;"",COUNTIF('Jalon + top _horaire passage'!A:A,Y2029),0)+IF(AA2029&lt;&gt;"",COUNTIF('Jalon + top _horaire passage'!A:A,AA2029),0)+IF(AB2029&lt;&gt;"",COUNTIF('Jalon + top _horaire passage'!A:A,AB2029),0)+IF(AD2029&lt;&gt;"",COUNTIF('Jalon + top _horaire passage'!A:A,AD2029),0)</f>
        <v>0</v>
      </c>
    </row>
    <row r="2030" spans="1:44" x14ac:dyDescent="0.3">
      <c r="A2030" s="77" t="s">
        <v>10062</v>
      </c>
      <c r="B2030" s="159">
        <v>0</v>
      </c>
      <c r="C2030" s="78" t="s">
        <v>165</v>
      </c>
      <c r="D2030" s="77" t="s">
        <v>42</v>
      </c>
      <c r="E2030" s="77">
        <v>0</v>
      </c>
      <c r="F2030" s="77" t="s">
        <v>160</v>
      </c>
      <c r="G2030" s="77" t="s">
        <v>161</v>
      </c>
      <c r="H2030" s="77" t="s">
        <v>44</v>
      </c>
      <c r="I2030" s="77" t="s">
        <v>166</v>
      </c>
      <c r="J2030" s="77" t="s">
        <v>19</v>
      </c>
      <c r="K2030" s="78" t="s">
        <v>34</v>
      </c>
      <c r="L2030" s="77" t="s">
        <v>98</v>
      </c>
      <c r="M2030" s="74" t="s">
        <v>12473</v>
      </c>
      <c r="N2030" s="74" t="s">
        <v>13</v>
      </c>
      <c r="O2030" s="159"/>
      <c r="P2030" s="77"/>
      <c r="Q2030" s="77" t="s">
        <v>35</v>
      </c>
      <c r="R2030" s="77" t="s">
        <v>10062</v>
      </c>
      <c r="S2030" s="77"/>
      <c r="T2030" s="77"/>
      <c r="U2030" s="77" t="s">
        <v>175</v>
      </c>
      <c r="V2030" s="74" t="s">
        <v>97</v>
      </c>
      <c r="W2030" s="100"/>
      <c r="X2030" s="99"/>
      <c r="Y2030" s="99"/>
      <c r="Z2030" s="100"/>
      <c r="AA2030" s="99" t="s">
        <v>181</v>
      </c>
      <c r="AB2030" s="99"/>
      <c r="AC2030" s="100" t="s">
        <v>10063</v>
      </c>
      <c r="AD2030" s="100" t="s">
        <v>10064</v>
      </c>
      <c r="AE2030" s="83"/>
      <c r="AF2030" s="54"/>
      <c r="AG2030" s="78" t="s">
        <v>10997</v>
      </c>
      <c r="AH2030" s="77">
        <v>0</v>
      </c>
      <c r="AI2030" s="77">
        <v>0</v>
      </c>
      <c r="AJ2030" s="77" t="s">
        <v>167</v>
      </c>
      <c r="AK2030" s="77" t="s">
        <v>168</v>
      </c>
      <c r="AL2030" s="77" t="s">
        <v>169</v>
      </c>
      <c r="AM2030" s="77" t="s">
        <v>170</v>
      </c>
      <c r="AN2030" s="77" t="s">
        <v>171</v>
      </c>
      <c r="AO2030" s="77" t="s">
        <v>172</v>
      </c>
      <c r="AP2030" s="77" t="s">
        <v>173</v>
      </c>
      <c r="AQ2030" s="77"/>
      <c r="AR2030" s="79">
        <f>COUNTIF('Jalon + top _horaire passage'!A:A,A2030)+IF(W2030&lt;&gt;"",COUNTIF('Jalon + top _horaire passage'!A:A,W2030),0)+IF(X2030&lt;&gt;"",COUNTIF('Jalon + top _horaire passage'!A:A,X2030),0)+IF(Y2030&lt;&gt;"",COUNTIF('Jalon + top _horaire passage'!A:A,Y2030),0)+IF(AA2030&lt;&gt;"",COUNTIF('Jalon + top _horaire passage'!A:A,AA2030),0)+IF(AB2030&lt;&gt;"",COUNTIF('Jalon + top _horaire passage'!A:A,AB2030),0)+IF(AD2030&lt;&gt;"",COUNTIF('Jalon + top _horaire passage'!A:A,AD2030),0)</f>
        <v>0</v>
      </c>
    </row>
    <row r="2031" spans="1:44" x14ac:dyDescent="0.3">
      <c r="A2031" s="77" t="s">
        <v>10065</v>
      </c>
      <c r="B2031" s="159">
        <v>0</v>
      </c>
      <c r="C2031" s="78" t="s">
        <v>165</v>
      </c>
      <c r="D2031" s="77" t="s">
        <v>42</v>
      </c>
      <c r="E2031" s="77">
        <v>0</v>
      </c>
      <c r="F2031" s="77" t="s">
        <v>160</v>
      </c>
      <c r="G2031" s="77" t="s">
        <v>161</v>
      </c>
      <c r="H2031" s="77" t="s">
        <v>44</v>
      </c>
      <c r="I2031" s="77" t="s">
        <v>166</v>
      </c>
      <c r="J2031" s="77" t="s">
        <v>19</v>
      </c>
      <c r="K2031" s="78" t="s">
        <v>34</v>
      </c>
      <c r="L2031" s="77" t="s">
        <v>98</v>
      </c>
      <c r="M2031" s="74" t="s">
        <v>12473</v>
      </c>
      <c r="N2031" s="74" t="s">
        <v>13</v>
      </c>
      <c r="O2031" s="159"/>
      <c r="P2031" s="77"/>
      <c r="Q2031" s="77" t="s">
        <v>35</v>
      </c>
      <c r="R2031" s="77" t="s">
        <v>10065</v>
      </c>
      <c r="S2031" s="77"/>
      <c r="T2031" s="77"/>
      <c r="U2031" s="77" t="s">
        <v>175</v>
      </c>
      <c r="V2031" s="74" t="s">
        <v>97</v>
      </c>
      <c r="W2031" s="100"/>
      <c r="X2031" s="99"/>
      <c r="Y2031" s="99"/>
      <c r="Z2031" s="100"/>
      <c r="AA2031" s="99" t="s">
        <v>181</v>
      </c>
      <c r="AB2031" s="99"/>
      <c r="AC2031" s="100" t="s">
        <v>10066</v>
      </c>
      <c r="AD2031" s="100" t="s">
        <v>10067</v>
      </c>
      <c r="AE2031" s="83"/>
      <c r="AF2031" s="54"/>
      <c r="AG2031" s="78" t="s">
        <v>10997</v>
      </c>
      <c r="AH2031" s="77">
        <v>0</v>
      </c>
      <c r="AI2031" s="77">
        <v>0</v>
      </c>
      <c r="AJ2031" s="77" t="s">
        <v>167</v>
      </c>
      <c r="AK2031" s="77" t="s">
        <v>168</v>
      </c>
      <c r="AL2031" s="77" t="s">
        <v>169</v>
      </c>
      <c r="AM2031" s="77" t="s">
        <v>170</v>
      </c>
      <c r="AN2031" s="77" t="s">
        <v>171</v>
      </c>
      <c r="AO2031" s="77" t="s">
        <v>172</v>
      </c>
      <c r="AP2031" s="77" t="s">
        <v>173</v>
      </c>
      <c r="AQ2031" s="77"/>
      <c r="AR2031" s="79">
        <f>COUNTIF('Jalon + top _horaire passage'!A:A,A2031)+IF(W2031&lt;&gt;"",COUNTIF('Jalon + top _horaire passage'!A:A,W2031),0)+IF(X2031&lt;&gt;"",COUNTIF('Jalon + top _horaire passage'!A:A,X2031),0)+IF(Y2031&lt;&gt;"",COUNTIF('Jalon + top _horaire passage'!A:A,Y2031),0)+IF(AA2031&lt;&gt;"",COUNTIF('Jalon + top _horaire passage'!A:A,AA2031),0)+IF(AB2031&lt;&gt;"",COUNTIF('Jalon + top _horaire passage'!A:A,AB2031),0)+IF(AD2031&lt;&gt;"",COUNTIF('Jalon + top _horaire passage'!A:A,AD2031),0)</f>
        <v>0</v>
      </c>
    </row>
    <row r="2032" spans="1:44" x14ac:dyDescent="0.3">
      <c r="A2032" s="77" t="s">
        <v>10068</v>
      </c>
      <c r="B2032" s="159" t="s">
        <v>10069</v>
      </c>
      <c r="C2032" s="78" t="s">
        <v>676</v>
      </c>
      <c r="D2032" s="77" t="s">
        <v>42</v>
      </c>
      <c r="E2032" s="77">
        <v>0</v>
      </c>
      <c r="F2032" s="101" t="s">
        <v>11890</v>
      </c>
      <c r="G2032" s="101" t="s">
        <v>12389</v>
      </c>
      <c r="H2032" s="77" t="s">
        <v>44</v>
      </c>
      <c r="I2032" s="77" t="s">
        <v>166</v>
      </c>
      <c r="J2032" s="77" t="s">
        <v>19</v>
      </c>
      <c r="K2032" s="78" t="s">
        <v>376</v>
      </c>
      <c r="L2032" s="77" t="s">
        <v>15</v>
      </c>
      <c r="M2032" s="74" t="s">
        <v>12475</v>
      </c>
      <c r="N2032" s="74" t="s">
        <v>13</v>
      </c>
      <c r="O2032" s="159"/>
      <c r="P2032" s="77"/>
      <c r="Q2032" s="77" t="s">
        <v>372</v>
      </c>
      <c r="R2032" s="77" t="s">
        <v>10068</v>
      </c>
      <c r="S2032" s="77" t="s">
        <v>676</v>
      </c>
      <c r="T2032" s="77"/>
      <c r="U2032" s="101" t="s">
        <v>11966</v>
      </c>
      <c r="V2032" s="74" t="s">
        <v>97</v>
      </c>
      <c r="W2032" s="100"/>
      <c r="X2032" s="99"/>
      <c r="Y2032" s="99"/>
      <c r="Z2032" s="100"/>
      <c r="AA2032" s="99"/>
      <c r="AB2032" s="99"/>
      <c r="AC2032" s="100"/>
      <c r="AD2032" s="100" t="s">
        <v>10070</v>
      </c>
      <c r="AE2032" s="83"/>
      <c r="AF2032" s="54"/>
      <c r="AG2032" s="78" t="s">
        <v>12882</v>
      </c>
      <c r="AH2032" s="77" t="s">
        <v>354</v>
      </c>
      <c r="AI2032" s="77" t="s">
        <v>652</v>
      </c>
      <c r="AJ2032" s="77" t="s">
        <v>167</v>
      </c>
      <c r="AK2032" s="77" t="s">
        <v>677</v>
      </c>
      <c r="AL2032" s="77" t="s">
        <v>3055</v>
      </c>
      <c r="AM2032" s="77" t="s">
        <v>170</v>
      </c>
      <c r="AN2032" s="77" t="s">
        <v>679</v>
      </c>
      <c r="AO2032" s="77" t="s">
        <v>3056</v>
      </c>
      <c r="AP2032" s="77" t="s">
        <v>3057</v>
      </c>
      <c r="AQ2032" s="77"/>
      <c r="AR2032" s="79">
        <f>COUNTIF('Jalon + top _horaire passage'!A:A,A2032)+IF(W2032&lt;&gt;"",COUNTIF('Jalon + top _horaire passage'!A:A,W2032),0)+IF(X2032&lt;&gt;"",COUNTIF('Jalon + top _horaire passage'!A:A,X2032),0)+IF(Y2032&lt;&gt;"",COUNTIF('Jalon + top _horaire passage'!A:A,Y2032),0)+IF(AA2032&lt;&gt;"",COUNTIF('Jalon + top _horaire passage'!A:A,AA2032),0)+IF(AB2032&lt;&gt;"",COUNTIF('Jalon + top _horaire passage'!A:A,AB2032),0)+IF(AD2032&lt;&gt;"",COUNTIF('Jalon + top _horaire passage'!A:A,AD2032),0)</f>
        <v>0</v>
      </c>
    </row>
    <row r="2033" spans="1:44" x14ac:dyDescent="0.3">
      <c r="A2033" s="77" t="s">
        <v>10071</v>
      </c>
      <c r="B2033" s="159" t="s">
        <v>10072</v>
      </c>
      <c r="C2033" s="78" t="s">
        <v>676</v>
      </c>
      <c r="D2033" s="77" t="s">
        <v>42</v>
      </c>
      <c r="E2033" s="77">
        <v>0</v>
      </c>
      <c r="F2033" s="101" t="s">
        <v>11890</v>
      </c>
      <c r="G2033" s="101" t="s">
        <v>12389</v>
      </c>
      <c r="H2033" s="77" t="s">
        <v>44</v>
      </c>
      <c r="I2033" s="77" t="s">
        <v>166</v>
      </c>
      <c r="J2033" s="77" t="s">
        <v>19</v>
      </c>
      <c r="K2033" s="78" t="s">
        <v>376</v>
      </c>
      <c r="L2033" s="77" t="s">
        <v>15</v>
      </c>
      <c r="M2033" s="74" t="s">
        <v>12475</v>
      </c>
      <c r="N2033" s="74" t="s">
        <v>13</v>
      </c>
      <c r="O2033" s="159"/>
      <c r="P2033" s="77"/>
      <c r="Q2033" s="77" t="s">
        <v>372</v>
      </c>
      <c r="R2033" s="77" t="s">
        <v>10071</v>
      </c>
      <c r="S2033" s="77" t="s">
        <v>676</v>
      </c>
      <c r="T2033" s="77"/>
      <c r="U2033" s="101" t="s">
        <v>11967</v>
      </c>
      <c r="V2033" s="74" t="s">
        <v>97</v>
      </c>
      <c r="W2033" s="100"/>
      <c r="X2033" s="99"/>
      <c r="Y2033" s="99"/>
      <c r="Z2033" s="100"/>
      <c r="AA2033" s="99"/>
      <c r="AB2033" s="99"/>
      <c r="AC2033" s="100"/>
      <c r="AD2033" s="100" t="s">
        <v>10073</v>
      </c>
      <c r="AE2033" s="83"/>
      <c r="AF2033" s="54"/>
      <c r="AG2033" s="78" t="s">
        <v>12882</v>
      </c>
      <c r="AH2033" s="77" t="s">
        <v>354</v>
      </c>
      <c r="AI2033" s="77" t="s">
        <v>652</v>
      </c>
      <c r="AJ2033" s="77" t="s">
        <v>167</v>
      </c>
      <c r="AK2033" s="77" t="s">
        <v>677</v>
      </c>
      <c r="AL2033" s="77" t="s">
        <v>3055</v>
      </c>
      <c r="AM2033" s="77" t="s">
        <v>170</v>
      </c>
      <c r="AN2033" s="77" t="s">
        <v>679</v>
      </c>
      <c r="AO2033" s="77" t="s">
        <v>3056</v>
      </c>
      <c r="AP2033" s="77" t="s">
        <v>3057</v>
      </c>
      <c r="AQ2033" s="77"/>
      <c r="AR2033" s="79">
        <f>COUNTIF('Jalon + top _horaire passage'!A:A,A2033)+IF(W2033&lt;&gt;"",COUNTIF('Jalon + top _horaire passage'!A:A,W2033),0)+IF(X2033&lt;&gt;"",COUNTIF('Jalon + top _horaire passage'!A:A,X2033),0)+IF(Y2033&lt;&gt;"",COUNTIF('Jalon + top _horaire passage'!A:A,Y2033),0)+IF(AA2033&lt;&gt;"",COUNTIF('Jalon + top _horaire passage'!A:A,AA2033),0)+IF(AB2033&lt;&gt;"",COUNTIF('Jalon + top _horaire passage'!A:A,AB2033),0)+IF(AD2033&lt;&gt;"",COUNTIF('Jalon + top _horaire passage'!A:A,AD2033),0)</f>
        <v>0</v>
      </c>
    </row>
    <row r="2034" spans="1:44" x14ac:dyDescent="0.3">
      <c r="A2034" s="77" t="s">
        <v>10074</v>
      </c>
      <c r="B2034" s="159" t="s">
        <v>10075</v>
      </c>
      <c r="C2034" s="78" t="s">
        <v>676</v>
      </c>
      <c r="D2034" s="77" t="s">
        <v>42</v>
      </c>
      <c r="E2034" s="77">
        <v>0</v>
      </c>
      <c r="F2034" s="101" t="s">
        <v>11890</v>
      </c>
      <c r="G2034" s="101" t="s">
        <v>12389</v>
      </c>
      <c r="H2034" s="77" t="s">
        <v>44</v>
      </c>
      <c r="I2034" s="77" t="s">
        <v>166</v>
      </c>
      <c r="J2034" s="77" t="s">
        <v>19</v>
      </c>
      <c r="K2034" s="78" t="s">
        <v>376</v>
      </c>
      <c r="L2034" s="77" t="s">
        <v>15</v>
      </c>
      <c r="M2034" s="74" t="s">
        <v>12475</v>
      </c>
      <c r="N2034" s="74" t="s">
        <v>13</v>
      </c>
      <c r="O2034" s="159"/>
      <c r="P2034" s="77"/>
      <c r="Q2034" s="77" t="s">
        <v>372</v>
      </c>
      <c r="R2034" s="77" t="s">
        <v>10074</v>
      </c>
      <c r="S2034" s="77" t="s">
        <v>676</v>
      </c>
      <c r="T2034" s="77"/>
      <c r="U2034" s="101" t="s">
        <v>11968</v>
      </c>
      <c r="V2034" s="74" t="s">
        <v>97</v>
      </c>
      <c r="W2034" s="100"/>
      <c r="X2034" s="99"/>
      <c r="Y2034" s="99"/>
      <c r="Z2034" s="100"/>
      <c r="AA2034" s="99"/>
      <c r="AB2034" s="99"/>
      <c r="AC2034" s="100"/>
      <c r="AD2034" s="100" t="s">
        <v>10076</v>
      </c>
      <c r="AE2034" s="83"/>
      <c r="AF2034" s="54"/>
      <c r="AG2034" s="78" t="s">
        <v>12882</v>
      </c>
      <c r="AH2034" s="77" t="s">
        <v>354</v>
      </c>
      <c r="AI2034" s="77" t="s">
        <v>652</v>
      </c>
      <c r="AJ2034" s="77" t="s">
        <v>167</v>
      </c>
      <c r="AK2034" s="77" t="s">
        <v>677</v>
      </c>
      <c r="AL2034" s="77" t="s">
        <v>3055</v>
      </c>
      <c r="AM2034" s="77" t="s">
        <v>170</v>
      </c>
      <c r="AN2034" s="77" t="s">
        <v>679</v>
      </c>
      <c r="AO2034" s="77" t="s">
        <v>3056</v>
      </c>
      <c r="AP2034" s="77" t="s">
        <v>3057</v>
      </c>
      <c r="AQ2034" s="77"/>
      <c r="AR2034" s="79">
        <f>COUNTIF('Jalon + top _horaire passage'!A:A,A2034)+IF(W2034&lt;&gt;"",COUNTIF('Jalon + top _horaire passage'!A:A,W2034),0)+IF(X2034&lt;&gt;"",COUNTIF('Jalon + top _horaire passage'!A:A,X2034),0)+IF(Y2034&lt;&gt;"",COUNTIF('Jalon + top _horaire passage'!A:A,Y2034),0)+IF(AA2034&lt;&gt;"",COUNTIF('Jalon + top _horaire passage'!A:A,AA2034),0)+IF(AB2034&lt;&gt;"",COUNTIF('Jalon + top _horaire passage'!A:A,AB2034),0)+IF(AD2034&lt;&gt;"",COUNTIF('Jalon + top _horaire passage'!A:A,AD2034),0)</f>
        <v>0</v>
      </c>
    </row>
    <row r="2035" spans="1:44" x14ac:dyDescent="0.3">
      <c r="A2035" s="77" t="s">
        <v>10077</v>
      </c>
      <c r="B2035" s="159" t="s">
        <v>10078</v>
      </c>
      <c r="C2035" s="78" t="s">
        <v>101</v>
      </c>
      <c r="D2035" s="77" t="s">
        <v>42</v>
      </c>
      <c r="E2035" s="77">
        <v>0</v>
      </c>
      <c r="F2035" s="77" t="s">
        <v>1471</v>
      </c>
      <c r="G2035" s="77" t="s">
        <v>93</v>
      </c>
      <c r="H2035" s="77" t="s">
        <v>44</v>
      </c>
      <c r="I2035" s="77" t="s">
        <v>39</v>
      </c>
      <c r="J2035" s="77" t="s">
        <v>19</v>
      </c>
      <c r="K2035" s="78" t="s">
        <v>34</v>
      </c>
      <c r="L2035" s="77" t="s">
        <v>98</v>
      </c>
      <c r="M2035" s="74" t="s">
        <v>12473</v>
      </c>
      <c r="N2035" s="74" t="s">
        <v>13</v>
      </c>
      <c r="O2035" s="159"/>
      <c r="P2035" s="77"/>
      <c r="Q2035" s="77" t="s">
        <v>30</v>
      </c>
      <c r="R2035" s="77" t="s">
        <v>10077</v>
      </c>
      <c r="S2035" s="77"/>
      <c r="T2035" s="77"/>
      <c r="U2035" s="77" t="s">
        <v>11507</v>
      </c>
      <c r="V2035" s="74" t="s">
        <v>97</v>
      </c>
      <c r="W2035" s="100"/>
      <c r="X2035" s="99"/>
      <c r="Y2035" s="99"/>
      <c r="Z2035" s="100"/>
      <c r="AA2035" s="99" t="s">
        <v>10079</v>
      </c>
      <c r="AB2035" s="99"/>
      <c r="AC2035" s="100" t="s">
        <v>10080</v>
      </c>
      <c r="AD2035" s="100" t="s">
        <v>10081</v>
      </c>
      <c r="AE2035" s="83"/>
      <c r="AF2035" s="54"/>
      <c r="AG2035" s="78" t="s">
        <v>10997</v>
      </c>
      <c r="AH2035" s="77" t="s">
        <v>20</v>
      </c>
      <c r="AI2035" s="77" t="s">
        <v>102</v>
      </c>
      <c r="AJ2035" s="77" t="s">
        <v>103</v>
      </c>
      <c r="AK2035" s="77" t="s">
        <v>104</v>
      </c>
      <c r="AL2035" s="77" t="s">
        <v>105</v>
      </c>
      <c r="AM2035" s="77" t="s">
        <v>25</v>
      </c>
      <c r="AN2035" s="77" t="s">
        <v>106</v>
      </c>
      <c r="AO2035" s="77" t="s">
        <v>107</v>
      </c>
      <c r="AP2035" s="77" t="s">
        <v>108</v>
      </c>
      <c r="AQ2035" s="77"/>
      <c r="AR2035" s="79">
        <f>COUNTIF('Jalon + top _horaire passage'!A:A,A2035)+IF(W2035&lt;&gt;"",COUNTIF('Jalon + top _horaire passage'!A:A,W2035),0)+IF(X2035&lt;&gt;"",COUNTIF('Jalon + top _horaire passage'!A:A,X2035),0)+IF(Y2035&lt;&gt;"",COUNTIF('Jalon + top _horaire passage'!A:A,Y2035),0)+IF(AA2035&lt;&gt;"",COUNTIF('Jalon + top _horaire passage'!A:A,AA2035),0)+IF(AB2035&lt;&gt;"",COUNTIF('Jalon + top _horaire passage'!A:A,AB2035),0)+IF(AD2035&lt;&gt;"",COUNTIF('Jalon + top _horaire passage'!A:A,AD2035),0)</f>
        <v>0</v>
      </c>
    </row>
    <row r="2036" spans="1:44" x14ac:dyDescent="0.3">
      <c r="A2036" s="77" t="s">
        <v>10082</v>
      </c>
      <c r="B2036" s="159" t="s">
        <v>10083</v>
      </c>
      <c r="C2036" s="78" t="s">
        <v>101</v>
      </c>
      <c r="D2036" s="77" t="s">
        <v>42</v>
      </c>
      <c r="E2036" s="77">
        <v>0</v>
      </c>
      <c r="F2036" s="77" t="s">
        <v>1471</v>
      </c>
      <c r="G2036" s="77" t="s">
        <v>93</v>
      </c>
      <c r="H2036" s="77" t="s">
        <v>44</v>
      </c>
      <c r="I2036" s="77" t="s">
        <v>39</v>
      </c>
      <c r="J2036" s="77" t="s">
        <v>19</v>
      </c>
      <c r="K2036" s="78" t="s">
        <v>34</v>
      </c>
      <c r="L2036" s="77" t="s">
        <v>98</v>
      </c>
      <c r="M2036" s="74" t="s">
        <v>12473</v>
      </c>
      <c r="N2036" s="74" t="s">
        <v>13</v>
      </c>
      <c r="O2036" s="159"/>
      <c r="P2036" s="77"/>
      <c r="Q2036" s="77" t="s">
        <v>30</v>
      </c>
      <c r="R2036" s="77" t="s">
        <v>10082</v>
      </c>
      <c r="S2036" s="77"/>
      <c r="T2036" s="77"/>
      <c r="U2036" s="77" t="s">
        <v>11508</v>
      </c>
      <c r="V2036" s="74" t="s">
        <v>97</v>
      </c>
      <c r="W2036" s="100"/>
      <c r="X2036" s="99"/>
      <c r="Y2036" s="99"/>
      <c r="Z2036" s="100"/>
      <c r="AA2036" s="99" t="s">
        <v>10084</v>
      </c>
      <c r="AB2036" s="99"/>
      <c r="AC2036" s="100" t="s">
        <v>10085</v>
      </c>
      <c r="AD2036" s="100" t="s">
        <v>10086</v>
      </c>
      <c r="AE2036" s="83"/>
      <c r="AF2036" s="54"/>
      <c r="AG2036" s="78" t="s">
        <v>10997</v>
      </c>
      <c r="AH2036" s="77" t="s">
        <v>20</v>
      </c>
      <c r="AI2036" s="77" t="s">
        <v>102</v>
      </c>
      <c r="AJ2036" s="77" t="s">
        <v>103</v>
      </c>
      <c r="AK2036" s="77" t="s">
        <v>104</v>
      </c>
      <c r="AL2036" s="77" t="s">
        <v>105</v>
      </c>
      <c r="AM2036" s="77" t="s">
        <v>25</v>
      </c>
      <c r="AN2036" s="77" t="s">
        <v>106</v>
      </c>
      <c r="AO2036" s="77" t="s">
        <v>107</v>
      </c>
      <c r="AP2036" s="77" t="s">
        <v>108</v>
      </c>
      <c r="AQ2036" s="77"/>
      <c r="AR2036" s="79">
        <f>COUNTIF('Jalon + top _horaire passage'!A:A,A2036)+IF(W2036&lt;&gt;"",COUNTIF('Jalon + top _horaire passage'!A:A,W2036),0)+IF(X2036&lt;&gt;"",COUNTIF('Jalon + top _horaire passage'!A:A,X2036),0)+IF(Y2036&lt;&gt;"",COUNTIF('Jalon + top _horaire passage'!A:A,Y2036),0)+IF(AA2036&lt;&gt;"",COUNTIF('Jalon + top _horaire passage'!A:A,AA2036),0)+IF(AB2036&lt;&gt;"",COUNTIF('Jalon + top _horaire passage'!A:A,AB2036),0)+IF(AD2036&lt;&gt;"",COUNTIF('Jalon + top _horaire passage'!A:A,AD2036),0)</f>
        <v>0</v>
      </c>
    </row>
    <row r="2037" spans="1:44" x14ac:dyDescent="0.3">
      <c r="A2037" s="77" t="s">
        <v>10087</v>
      </c>
      <c r="B2037" s="159" t="s">
        <v>10088</v>
      </c>
      <c r="C2037" s="78" t="s">
        <v>59</v>
      </c>
      <c r="D2037" s="77" t="s">
        <v>42</v>
      </c>
      <c r="E2037" s="77">
        <v>0</v>
      </c>
      <c r="F2037" s="77" t="s">
        <v>9792</v>
      </c>
      <c r="G2037" s="77" t="s">
        <v>12422</v>
      </c>
      <c r="H2037" s="77" t="s">
        <v>44</v>
      </c>
      <c r="I2037" s="77" t="s">
        <v>17</v>
      </c>
      <c r="J2037" s="77" t="s">
        <v>19</v>
      </c>
      <c r="K2037" s="78" t="s">
        <v>34</v>
      </c>
      <c r="L2037" s="77" t="s">
        <v>98</v>
      </c>
      <c r="M2037" s="74" t="s">
        <v>12473</v>
      </c>
      <c r="N2037" s="74" t="s">
        <v>13</v>
      </c>
      <c r="O2037" s="159"/>
      <c r="P2037" s="77"/>
      <c r="Q2037" s="77" t="s">
        <v>30</v>
      </c>
      <c r="R2037" s="77" t="s">
        <v>10087</v>
      </c>
      <c r="S2037" s="77"/>
      <c r="T2037" s="77"/>
      <c r="U2037" s="77" t="s">
        <v>11648</v>
      </c>
      <c r="V2037" s="74" t="s">
        <v>97</v>
      </c>
      <c r="W2037" s="100"/>
      <c r="X2037" s="99"/>
      <c r="Y2037" s="99"/>
      <c r="Z2037" s="100"/>
      <c r="AA2037" s="99" t="s">
        <v>10089</v>
      </c>
      <c r="AB2037" s="99"/>
      <c r="AC2037" s="100" t="s">
        <v>11886</v>
      </c>
      <c r="AD2037" s="100" t="s">
        <v>10090</v>
      </c>
      <c r="AE2037" s="83"/>
      <c r="AF2037" s="54"/>
      <c r="AG2037" s="78" t="s">
        <v>10997</v>
      </c>
      <c r="AH2037" s="77" t="s">
        <v>20</v>
      </c>
      <c r="AI2037" s="77" t="s">
        <v>305</v>
      </c>
      <c r="AJ2037" s="77" t="s">
        <v>920</v>
      </c>
      <c r="AK2037" s="77" t="s">
        <v>921</v>
      </c>
      <c r="AL2037" s="77" t="s">
        <v>922</v>
      </c>
      <c r="AM2037" s="77" t="s">
        <v>25</v>
      </c>
      <c r="AN2037" s="77" t="s">
        <v>309</v>
      </c>
      <c r="AO2037" s="77" t="s">
        <v>923</v>
      </c>
      <c r="AP2037" s="77" t="s">
        <v>924</v>
      </c>
      <c r="AQ2037" s="77"/>
      <c r="AR2037" s="79">
        <f>COUNTIF('Jalon + top _horaire passage'!A:A,A2037)+IF(W2037&lt;&gt;"",COUNTIF('Jalon + top _horaire passage'!A:A,W2037),0)+IF(X2037&lt;&gt;"",COUNTIF('Jalon + top _horaire passage'!A:A,X2037),0)+IF(Y2037&lt;&gt;"",COUNTIF('Jalon + top _horaire passage'!A:A,Y2037),0)+IF(AA2037&lt;&gt;"",COUNTIF('Jalon + top _horaire passage'!A:A,AA2037),0)+IF(AB2037&lt;&gt;"",COUNTIF('Jalon + top _horaire passage'!A:A,AB2037),0)+IF(AD2037&lt;&gt;"",COUNTIF('Jalon + top _horaire passage'!A:A,AD2037),0)</f>
        <v>0</v>
      </c>
    </row>
    <row r="2038" spans="1:44" x14ac:dyDescent="0.3">
      <c r="A2038" s="77" t="s">
        <v>10091</v>
      </c>
      <c r="B2038" s="159" t="s">
        <v>10092</v>
      </c>
      <c r="C2038" s="78" t="s">
        <v>59</v>
      </c>
      <c r="D2038" s="77" t="s">
        <v>42</v>
      </c>
      <c r="E2038" s="77">
        <v>0</v>
      </c>
      <c r="F2038" s="77" t="s">
        <v>1727</v>
      </c>
      <c r="G2038" s="77" t="s">
        <v>12360</v>
      </c>
      <c r="H2038" s="77" t="s">
        <v>44</v>
      </c>
      <c r="I2038" s="77" t="s">
        <v>17</v>
      </c>
      <c r="J2038" s="77" t="s">
        <v>19</v>
      </c>
      <c r="K2038" s="78" t="s">
        <v>34</v>
      </c>
      <c r="L2038" s="77" t="s">
        <v>15</v>
      </c>
      <c r="M2038" s="74" t="s">
        <v>12473</v>
      </c>
      <c r="N2038" s="74" t="s">
        <v>13</v>
      </c>
      <c r="O2038" s="159"/>
      <c r="P2038" s="77"/>
      <c r="Q2038" s="77" t="s">
        <v>11044</v>
      </c>
      <c r="R2038" s="77" t="s">
        <v>10091</v>
      </c>
      <c r="S2038" s="77"/>
      <c r="T2038" s="77"/>
      <c r="U2038" s="77" t="s">
        <v>10091</v>
      </c>
      <c r="V2038" s="74" t="s">
        <v>97</v>
      </c>
      <c r="W2038" s="100"/>
      <c r="X2038" s="99"/>
      <c r="Y2038" s="99" t="s">
        <v>10096</v>
      </c>
      <c r="Z2038" s="100" t="s">
        <v>10873</v>
      </c>
      <c r="AA2038" s="99" t="s">
        <v>10093</v>
      </c>
      <c r="AB2038" s="99"/>
      <c r="AC2038" s="100" t="s">
        <v>10094</v>
      </c>
      <c r="AD2038" s="100" t="s">
        <v>10095</v>
      </c>
      <c r="AE2038" s="83"/>
      <c r="AF2038" s="54" t="s">
        <v>12029</v>
      </c>
      <c r="AG2038" s="78" t="s">
        <v>10998</v>
      </c>
      <c r="AH2038" s="77" t="s">
        <v>20</v>
      </c>
      <c r="AI2038" s="77" t="s">
        <v>305</v>
      </c>
      <c r="AJ2038" s="77" t="s">
        <v>306</v>
      </c>
      <c r="AK2038" s="77" t="s">
        <v>307</v>
      </c>
      <c r="AL2038" s="77" t="s">
        <v>308</v>
      </c>
      <c r="AM2038" s="77" t="s">
        <v>25</v>
      </c>
      <c r="AN2038" s="77" t="s">
        <v>309</v>
      </c>
      <c r="AO2038" s="77" t="s">
        <v>310</v>
      </c>
      <c r="AP2038" s="77" t="s">
        <v>311</v>
      </c>
      <c r="AQ2038" s="77"/>
      <c r="AR2038" s="79">
        <f>COUNTIF('Jalon + top _horaire passage'!A:A,A2038)+IF(W2038&lt;&gt;"",COUNTIF('Jalon + top _horaire passage'!A:A,W2038),0)+IF(X2038&lt;&gt;"",COUNTIF('Jalon + top _horaire passage'!A:A,X2038),0)+IF(Y2038&lt;&gt;"",COUNTIF('Jalon + top _horaire passage'!A:A,Y2038),0)+IF(AA2038&lt;&gt;"",COUNTIF('Jalon + top _horaire passage'!A:A,AA2038),0)+IF(AB2038&lt;&gt;"",COUNTIF('Jalon + top _horaire passage'!A:A,AB2038),0)+IF(AD2038&lt;&gt;"",COUNTIF('Jalon + top _horaire passage'!A:A,AD2038),0)</f>
        <v>0</v>
      </c>
    </row>
    <row r="2039" spans="1:44" x14ac:dyDescent="0.3">
      <c r="A2039" s="77" t="s">
        <v>10097</v>
      </c>
      <c r="B2039" s="159" t="s">
        <v>10098</v>
      </c>
      <c r="C2039" s="78" t="s">
        <v>59</v>
      </c>
      <c r="D2039" s="77" t="s">
        <v>42</v>
      </c>
      <c r="E2039" s="77">
        <v>0</v>
      </c>
      <c r="F2039" s="77" t="s">
        <v>1727</v>
      </c>
      <c r="G2039" s="77" t="s">
        <v>12360</v>
      </c>
      <c r="H2039" s="77" t="s">
        <v>44</v>
      </c>
      <c r="I2039" s="77" t="s">
        <v>17</v>
      </c>
      <c r="J2039" s="77" t="s">
        <v>19</v>
      </c>
      <c r="K2039" s="78" t="s">
        <v>34</v>
      </c>
      <c r="L2039" s="77" t="s">
        <v>15</v>
      </c>
      <c r="M2039" s="74" t="s">
        <v>12473</v>
      </c>
      <c r="N2039" s="74" t="s">
        <v>13</v>
      </c>
      <c r="O2039" s="159"/>
      <c r="P2039" s="77"/>
      <c r="Q2039" s="77" t="s">
        <v>11044</v>
      </c>
      <c r="R2039" s="77" t="s">
        <v>10097</v>
      </c>
      <c r="S2039" s="77"/>
      <c r="T2039" s="77"/>
      <c r="U2039" s="77" t="s">
        <v>10097</v>
      </c>
      <c r="V2039" s="74" t="s">
        <v>97</v>
      </c>
      <c r="W2039" s="100"/>
      <c r="X2039" s="99"/>
      <c r="Y2039" s="99" t="s">
        <v>10102</v>
      </c>
      <c r="Z2039" s="100" t="s">
        <v>10872</v>
      </c>
      <c r="AA2039" s="99" t="s">
        <v>10099</v>
      </c>
      <c r="AB2039" s="99"/>
      <c r="AC2039" s="100" t="s">
        <v>10100</v>
      </c>
      <c r="AD2039" s="100" t="s">
        <v>10101</v>
      </c>
      <c r="AE2039" s="83"/>
      <c r="AF2039" s="54" t="s">
        <v>12029</v>
      </c>
      <c r="AG2039" s="78" t="s">
        <v>10998</v>
      </c>
      <c r="AH2039" s="77" t="s">
        <v>20</v>
      </c>
      <c r="AI2039" s="77" t="s">
        <v>305</v>
      </c>
      <c r="AJ2039" s="77" t="s">
        <v>306</v>
      </c>
      <c r="AK2039" s="77" t="s">
        <v>307</v>
      </c>
      <c r="AL2039" s="77" t="s">
        <v>308</v>
      </c>
      <c r="AM2039" s="77" t="s">
        <v>25</v>
      </c>
      <c r="AN2039" s="77" t="s">
        <v>309</v>
      </c>
      <c r="AO2039" s="77" t="s">
        <v>310</v>
      </c>
      <c r="AP2039" s="77" t="s">
        <v>311</v>
      </c>
      <c r="AQ2039" s="77"/>
      <c r="AR2039" s="79">
        <f>COUNTIF('Jalon + top _horaire passage'!A:A,A2039)+IF(W2039&lt;&gt;"",COUNTIF('Jalon + top _horaire passage'!A:A,W2039),0)+IF(X2039&lt;&gt;"",COUNTIF('Jalon + top _horaire passage'!A:A,X2039),0)+IF(Y2039&lt;&gt;"",COUNTIF('Jalon + top _horaire passage'!A:A,Y2039),0)+IF(AA2039&lt;&gt;"",COUNTIF('Jalon + top _horaire passage'!A:A,AA2039),0)+IF(AB2039&lt;&gt;"",COUNTIF('Jalon + top _horaire passage'!A:A,AB2039),0)+IF(AD2039&lt;&gt;"",COUNTIF('Jalon + top _horaire passage'!A:A,AD2039),0)</f>
        <v>0</v>
      </c>
    </row>
    <row r="2040" spans="1:44" x14ac:dyDescent="0.3">
      <c r="A2040" s="77" t="s">
        <v>10108</v>
      </c>
      <c r="B2040" s="159">
        <v>0</v>
      </c>
      <c r="C2040" s="78" t="s">
        <v>676</v>
      </c>
      <c r="D2040" s="77" t="s">
        <v>42</v>
      </c>
      <c r="E2040" s="77" t="s">
        <v>10108</v>
      </c>
      <c r="F2040" s="77" t="s">
        <v>10107</v>
      </c>
      <c r="G2040" s="77" t="s">
        <v>2727</v>
      </c>
      <c r="H2040" s="77" t="s">
        <v>44</v>
      </c>
      <c r="I2040" s="77" t="s">
        <v>166</v>
      </c>
      <c r="J2040" s="77" t="s">
        <v>19</v>
      </c>
      <c r="K2040" s="78" t="s">
        <v>34</v>
      </c>
      <c r="L2040" s="77" t="s">
        <v>15</v>
      </c>
      <c r="M2040" s="74" t="s">
        <v>12475</v>
      </c>
      <c r="N2040" s="74" t="s">
        <v>13</v>
      </c>
      <c r="O2040" s="159"/>
      <c r="P2040" s="77" t="s">
        <v>10109</v>
      </c>
      <c r="Q2040" s="77" t="s">
        <v>6797</v>
      </c>
      <c r="R2040" s="77" t="s">
        <v>10108</v>
      </c>
      <c r="S2040" s="77"/>
      <c r="T2040" s="77"/>
      <c r="U2040" s="82" t="s">
        <v>12331</v>
      </c>
      <c r="V2040" s="74" t="s">
        <v>97</v>
      </c>
      <c r="W2040" s="100"/>
      <c r="X2040" s="99"/>
      <c r="Y2040" s="99"/>
      <c r="Z2040" s="82" t="s">
        <v>12331</v>
      </c>
      <c r="AA2040" s="99" t="s">
        <v>10110</v>
      </c>
      <c r="AB2040" s="99"/>
      <c r="AC2040" s="100" t="s">
        <v>10108</v>
      </c>
      <c r="AD2040" s="100" t="s">
        <v>10111</v>
      </c>
      <c r="AE2040" s="83"/>
      <c r="AF2040" s="54" t="s">
        <v>12029</v>
      </c>
      <c r="AG2040" s="78" t="s">
        <v>10998</v>
      </c>
      <c r="AH2040" s="77" t="s">
        <v>354</v>
      </c>
      <c r="AI2040" s="77" t="s">
        <v>1350</v>
      </c>
      <c r="AJ2040" s="77" t="s">
        <v>1351</v>
      </c>
      <c r="AK2040" s="77" t="s">
        <v>1352</v>
      </c>
      <c r="AL2040" s="77" t="s">
        <v>1353</v>
      </c>
      <c r="AM2040" s="77" t="s">
        <v>170</v>
      </c>
      <c r="AN2040" s="77" t="s">
        <v>679</v>
      </c>
      <c r="AO2040" s="77" t="s">
        <v>2660</v>
      </c>
      <c r="AP2040" s="77" t="s">
        <v>2661</v>
      </c>
      <c r="AQ2040" s="77"/>
      <c r="AR2040" s="79">
        <f>COUNTIF('Jalon + top _horaire passage'!A:A,A2040)+IF(W2040&lt;&gt;"",COUNTIF('Jalon + top _horaire passage'!A:A,W2040),0)+IF(X2040&lt;&gt;"",COUNTIF('Jalon + top _horaire passage'!A:A,X2040),0)+IF(Y2040&lt;&gt;"",COUNTIF('Jalon + top _horaire passage'!A:A,Y2040),0)+IF(AA2040&lt;&gt;"",COUNTIF('Jalon + top _horaire passage'!A:A,AA2040),0)+IF(AB2040&lt;&gt;"",COUNTIF('Jalon + top _horaire passage'!A:A,AB2040),0)+IF(AD2040&lt;&gt;"",COUNTIF('Jalon + top _horaire passage'!A:A,AD2040),0)</f>
        <v>0</v>
      </c>
    </row>
    <row r="2041" spans="1:44" x14ac:dyDescent="0.3">
      <c r="A2041" s="77" t="s">
        <v>10103</v>
      </c>
      <c r="B2041" s="159">
        <v>0</v>
      </c>
      <c r="C2041" s="78" t="s">
        <v>676</v>
      </c>
      <c r="D2041" s="77" t="s">
        <v>42</v>
      </c>
      <c r="E2041" s="77" t="s">
        <v>10103</v>
      </c>
      <c r="F2041" s="77" t="s">
        <v>10107</v>
      </c>
      <c r="G2041" s="77" t="s">
        <v>2727</v>
      </c>
      <c r="H2041" s="77" t="s">
        <v>44</v>
      </c>
      <c r="I2041" s="77" t="s">
        <v>166</v>
      </c>
      <c r="J2041" s="77" t="s">
        <v>19</v>
      </c>
      <c r="K2041" s="78" t="s">
        <v>34</v>
      </c>
      <c r="L2041" s="77" t="s">
        <v>15</v>
      </c>
      <c r="M2041" s="74" t="s">
        <v>12475</v>
      </c>
      <c r="N2041" s="74" t="s">
        <v>13</v>
      </c>
      <c r="O2041" s="159"/>
      <c r="P2041" s="77" t="s">
        <v>10104</v>
      </c>
      <c r="Q2041" s="77" t="s">
        <v>6797</v>
      </c>
      <c r="R2041" s="77" t="s">
        <v>10103</v>
      </c>
      <c r="S2041" s="77"/>
      <c r="T2041" s="77"/>
      <c r="U2041" s="82" t="s">
        <v>12330</v>
      </c>
      <c r="V2041" s="74" t="s">
        <v>97</v>
      </c>
      <c r="W2041" s="100"/>
      <c r="X2041" s="99"/>
      <c r="Y2041" s="99"/>
      <c r="Z2041" s="82" t="s">
        <v>12330</v>
      </c>
      <c r="AA2041" s="99" t="s">
        <v>10105</v>
      </c>
      <c r="AB2041" s="99"/>
      <c r="AC2041" s="100" t="s">
        <v>10103</v>
      </c>
      <c r="AD2041" s="100" t="s">
        <v>10106</v>
      </c>
      <c r="AE2041" s="83"/>
      <c r="AF2041" s="54" t="s">
        <v>12029</v>
      </c>
      <c r="AG2041" s="78" t="s">
        <v>10998</v>
      </c>
      <c r="AH2041" s="77" t="s">
        <v>354</v>
      </c>
      <c r="AI2041" s="77" t="s">
        <v>1350</v>
      </c>
      <c r="AJ2041" s="77" t="s">
        <v>1351</v>
      </c>
      <c r="AK2041" s="77" t="s">
        <v>1352</v>
      </c>
      <c r="AL2041" s="77" t="s">
        <v>1353</v>
      </c>
      <c r="AM2041" s="77" t="s">
        <v>170</v>
      </c>
      <c r="AN2041" s="77" t="s">
        <v>679</v>
      </c>
      <c r="AO2041" s="77" t="s">
        <v>2660</v>
      </c>
      <c r="AP2041" s="77" t="s">
        <v>2661</v>
      </c>
      <c r="AQ2041" s="77"/>
      <c r="AR2041" s="79">
        <f>COUNTIF('Jalon + top _horaire passage'!A:A,A2041)+IF(W2041&lt;&gt;"",COUNTIF('Jalon + top _horaire passage'!A:A,W2041),0)+IF(X2041&lt;&gt;"",COUNTIF('Jalon + top _horaire passage'!A:A,X2041),0)+IF(Y2041&lt;&gt;"",COUNTIF('Jalon + top _horaire passage'!A:A,Y2041),0)+IF(AA2041&lt;&gt;"",COUNTIF('Jalon + top _horaire passage'!A:A,AA2041),0)+IF(AB2041&lt;&gt;"",COUNTIF('Jalon + top _horaire passage'!A:A,AB2041),0)+IF(AD2041&lt;&gt;"",COUNTIF('Jalon + top _horaire passage'!A:A,AD2041),0)</f>
        <v>0</v>
      </c>
    </row>
    <row r="2042" spans="1:44" x14ac:dyDescent="0.3">
      <c r="A2042" s="77" t="s">
        <v>10112</v>
      </c>
      <c r="B2042" s="159">
        <v>0</v>
      </c>
      <c r="C2042" s="78" t="s">
        <v>40</v>
      </c>
      <c r="D2042" s="77" t="s">
        <v>42</v>
      </c>
      <c r="E2042" s="77">
        <v>0</v>
      </c>
      <c r="F2042" s="77" t="s">
        <v>892</v>
      </c>
      <c r="G2042" s="77" t="s">
        <v>12090</v>
      </c>
      <c r="H2042" s="101" t="s">
        <v>11875</v>
      </c>
      <c r="I2042" s="77" t="s">
        <v>39</v>
      </c>
      <c r="J2042" s="77" t="s">
        <v>19</v>
      </c>
      <c r="K2042" s="78" t="s">
        <v>9323</v>
      </c>
      <c r="L2042" s="77" t="s">
        <v>15</v>
      </c>
      <c r="M2042" s="74" t="s">
        <v>12474</v>
      </c>
      <c r="N2042" s="74" t="s">
        <v>13</v>
      </c>
      <c r="O2042" s="159"/>
      <c r="P2042" s="77"/>
      <c r="Q2042" s="77" t="s">
        <v>11002</v>
      </c>
      <c r="R2042" s="77" t="s">
        <v>10112</v>
      </c>
      <c r="S2042" s="77"/>
      <c r="T2042" s="77"/>
      <c r="U2042" s="77" t="s">
        <v>900</v>
      </c>
      <c r="V2042" s="74" t="s">
        <v>819</v>
      </c>
      <c r="W2042" s="100"/>
      <c r="X2042" s="99"/>
      <c r="Y2042" s="99"/>
      <c r="Z2042" s="100"/>
      <c r="AA2042" s="99"/>
      <c r="AB2042" s="99"/>
      <c r="AC2042" s="100"/>
      <c r="AD2042" s="100" t="s">
        <v>10113</v>
      </c>
      <c r="AE2042" s="83"/>
      <c r="AF2042" s="54"/>
      <c r="AG2042" s="78" t="s">
        <v>10991</v>
      </c>
      <c r="AH2042" s="77">
        <v>0</v>
      </c>
      <c r="AI2042" s="77">
        <v>0</v>
      </c>
      <c r="AJ2042" s="77">
        <v>0</v>
      </c>
      <c r="AK2042" s="77">
        <v>0</v>
      </c>
      <c r="AL2042" s="77">
        <v>0</v>
      </c>
      <c r="AM2042" s="77">
        <v>0</v>
      </c>
      <c r="AN2042" s="77">
        <v>0</v>
      </c>
      <c r="AO2042" s="77">
        <v>0</v>
      </c>
      <c r="AP2042" s="77">
        <v>0</v>
      </c>
      <c r="AQ2042" s="77"/>
      <c r="AR2042" s="79">
        <f>COUNTIF('Jalon + top _horaire passage'!A:A,A2042)+IF(W2042&lt;&gt;"",COUNTIF('Jalon + top _horaire passage'!A:A,W2042),0)+IF(X2042&lt;&gt;"",COUNTIF('Jalon + top _horaire passage'!A:A,X2042),0)+IF(Y2042&lt;&gt;"",COUNTIF('Jalon + top _horaire passage'!A:A,Y2042),0)+IF(AA2042&lt;&gt;"",COUNTIF('Jalon + top _horaire passage'!A:A,AA2042),0)+IF(AB2042&lt;&gt;"",COUNTIF('Jalon + top _horaire passage'!A:A,AB2042),0)+IF(AD2042&lt;&gt;"",COUNTIF('Jalon + top _horaire passage'!A:A,AD2042),0)</f>
        <v>0</v>
      </c>
    </row>
    <row r="2043" spans="1:44" x14ac:dyDescent="0.3">
      <c r="A2043" s="77" t="s">
        <v>10114</v>
      </c>
      <c r="B2043" s="159">
        <v>0</v>
      </c>
      <c r="C2043" s="78" t="s">
        <v>651</v>
      </c>
      <c r="D2043" s="77" t="s">
        <v>42</v>
      </c>
      <c r="E2043" s="77">
        <v>0</v>
      </c>
      <c r="F2043" s="77" t="s">
        <v>892</v>
      </c>
      <c r="G2043" s="77" t="s">
        <v>12090</v>
      </c>
      <c r="H2043" s="101" t="s">
        <v>11875</v>
      </c>
      <c r="I2043" s="77" t="s">
        <v>221</v>
      </c>
      <c r="J2043" s="77" t="s">
        <v>19</v>
      </c>
      <c r="K2043" s="78" t="s">
        <v>9323</v>
      </c>
      <c r="L2043" s="77" t="s">
        <v>15</v>
      </c>
      <c r="M2043" s="74" t="s">
        <v>12474</v>
      </c>
      <c r="N2043" s="74" t="s">
        <v>13</v>
      </c>
      <c r="O2043" s="159"/>
      <c r="P2043" s="77"/>
      <c r="Q2043" s="77" t="s">
        <v>11002</v>
      </c>
      <c r="R2043" s="77" t="s">
        <v>10114</v>
      </c>
      <c r="S2043" s="77"/>
      <c r="T2043" s="77"/>
      <c r="U2043" s="77" t="s">
        <v>900</v>
      </c>
      <c r="V2043" s="74" t="s">
        <v>819</v>
      </c>
      <c r="W2043" s="100"/>
      <c r="X2043" s="99"/>
      <c r="Y2043" s="99"/>
      <c r="Z2043" s="100"/>
      <c r="AA2043" s="99"/>
      <c r="AB2043" s="99"/>
      <c r="AC2043" s="100"/>
      <c r="AD2043" s="100" t="s">
        <v>10115</v>
      </c>
      <c r="AE2043" s="83"/>
      <c r="AF2043" s="54"/>
      <c r="AG2043" s="78" t="s">
        <v>10991</v>
      </c>
      <c r="AH2043" s="77">
        <v>0</v>
      </c>
      <c r="AI2043" s="77">
        <v>0</v>
      </c>
      <c r="AJ2043" s="77">
        <v>0</v>
      </c>
      <c r="AK2043" s="77">
        <v>0</v>
      </c>
      <c r="AL2043" s="77">
        <v>0</v>
      </c>
      <c r="AM2043" s="77">
        <v>0</v>
      </c>
      <c r="AN2043" s="77">
        <v>0</v>
      </c>
      <c r="AO2043" s="77">
        <v>0</v>
      </c>
      <c r="AP2043" s="77">
        <v>0</v>
      </c>
      <c r="AQ2043" s="77"/>
      <c r="AR2043" s="79">
        <f>COUNTIF('Jalon + top _horaire passage'!A:A,A2043)+IF(W2043&lt;&gt;"",COUNTIF('Jalon + top _horaire passage'!A:A,W2043),0)+IF(X2043&lt;&gt;"",COUNTIF('Jalon + top _horaire passage'!A:A,X2043),0)+IF(Y2043&lt;&gt;"",COUNTIF('Jalon + top _horaire passage'!A:A,Y2043),0)+IF(AA2043&lt;&gt;"",COUNTIF('Jalon + top _horaire passage'!A:A,AA2043),0)+IF(AB2043&lt;&gt;"",COUNTIF('Jalon + top _horaire passage'!A:A,AB2043),0)+IF(AD2043&lt;&gt;"",COUNTIF('Jalon + top _horaire passage'!A:A,AD2043),0)</f>
        <v>0</v>
      </c>
    </row>
    <row r="2044" spans="1:44" x14ac:dyDescent="0.3">
      <c r="A2044" s="77" t="s">
        <v>10116</v>
      </c>
      <c r="B2044" s="159">
        <v>0</v>
      </c>
      <c r="C2044" s="78" t="s">
        <v>384</v>
      </c>
      <c r="D2044" s="77" t="s">
        <v>42</v>
      </c>
      <c r="E2044" s="77">
        <v>0</v>
      </c>
      <c r="F2044" s="101" t="s">
        <v>11888</v>
      </c>
      <c r="G2044" s="101" t="s">
        <v>11889</v>
      </c>
      <c r="H2044" s="101" t="s">
        <v>11875</v>
      </c>
      <c r="I2044" s="77" t="s">
        <v>17</v>
      </c>
      <c r="J2044" s="77" t="s">
        <v>19</v>
      </c>
      <c r="K2044" s="78" t="s">
        <v>376</v>
      </c>
      <c r="L2044" s="77" t="s">
        <v>98</v>
      </c>
      <c r="M2044" s="74" t="s">
        <v>12473</v>
      </c>
      <c r="N2044" s="74" t="s">
        <v>13</v>
      </c>
      <c r="O2044" s="159"/>
      <c r="P2044" s="77"/>
      <c r="Q2044" s="77" t="s">
        <v>372</v>
      </c>
      <c r="R2044" s="77" t="s">
        <v>10116</v>
      </c>
      <c r="S2044" s="77" t="s">
        <v>384</v>
      </c>
      <c r="T2044" s="77" t="s">
        <v>9241</v>
      </c>
      <c r="U2044" s="101" t="s">
        <v>12008</v>
      </c>
      <c r="V2044" s="74" t="s">
        <v>97</v>
      </c>
      <c r="W2044" s="100"/>
      <c r="X2044" s="99"/>
      <c r="Y2044" s="99" t="s">
        <v>10117</v>
      </c>
      <c r="Z2044" s="100"/>
      <c r="AA2044" s="99"/>
      <c r="AB2044" s="99"/>
      <c r="AC2044" s="100"/>
      <c r="AD2044" s="100" t="s">
        <v>10118</v>
      </c>
      <c r="AE2044" s="83"/>
      <c r="AF2044" s="54"/>
      <c r="AG2044" s="78" t="s">
        <v>12882</v>
      </c>
      <c r="AH2044" s="77" t="s">
        <v>222</v>
      </c>
      <c r="AI2044" s="77" t="s">
        <v>223</v>
      </c>
      <c r="AJ2044" s="77" t="s">
        <v>386</v>
      </c>
      <c r="AK2044" s="77" t="s">
        <v>387</v>
      </c>
      <c r="AL2044" s="77" t="s">
        <v>388</v>
      </c>
      <c r="AM2044" s="77" t="s">
        <v>25</v>
      </c>
      <c r="AN2044" s="77" t="s">
        <v>389</v>
      </c>
      <c r="AO2044" s="77" t="s">
        <v>390</v>
      </c>
      <c r="AP2044" s="77" t="s">
        <v>391</v>
      </c>
      <c r="AQ2044" s="77"/>
      <c r="AR2044" s="79">
        <f>COUNTIF('Jalon + top _horaire passage'!A:A,A2044)+IF(W2044&lt;&gt;"",COUNTIF('Jalon + top _horaire passage'!A:A,W2044),0)+IF(X2044&lt;&gt;"",COUNTIF('Jalon + top _horaire passage'!A:A,X2044),0)+IF(Y2044&lt;&gt;"",COUNTIF('Jalon + top _horaire passage'!A:A,Y2044),0)+IF(AA2044&lt;&gt;"",COUNTIF('Jalon + top _horaire passage'!A:A,AA2044),0)+IF(AB2044&lt;&gt;"",COUNTIF('Jalon + top _horaire passage'!A:A,AB2044),0)+IF(AD2044&lt;&gt;"",COUNTIF('Jalon + top _horaire passage'!A:A,AD2044),0)</f>
        <v>0</v>
      </c>
    </row>
    <row r="2045" spans="1:44" x14ac:dyDescent="0.3">
      <c r="A2045" s="77" t="s">
        <v>10119</v>
      </c>
      <c r="B2045" s="159">
        <v>0</v>
      </c>
      <c r="C2045" s="78" t="s">
        <v>384</v>
      </c>
      <c r="D2045" s="77" t="s">
        <v>42</v>
      </c>
      <c r="E2045" s="77">
        <v>0</v>
      </c>
      <c r="F2045" s="77"/>
      <c r="G2045" s="77" t="e">
        <v>#N/A</v>
      </c>
      <c r="H2045" s="101" t="s">
        <v>11875</v>
      </c>
      <c r="I2045" s="77" t="s">
        <v>17</v>
      </c>
      <c r="J2045" s="77" t="s">
        <v>19</v>
      </c>
      <c r="K2045" s="78" t="s">
        <v>376</v>
      </c>
      <c r="L2045" s="77" t="s">
        <v>98</v>
      </c>
      <c r="M2045" s="74" t="s">
        <v>12474</v>
      </c>
      <c r="N2045" s="74" t="s">
        <v>13</v>
      </c>
      <c r="O2045" s="159"/>
      <c r="P2045" s="77"/>
      <c r="Q2045" s="77" t="s">
        <v>372</v>
      </c>
      <c r="R2045" s="77" t="s">
        <v>10119</v>
      </c>
      <c r="S2045" s="77" t="s">
        <v>384</v>
      </c>
      <c r="T2045" s="77" t="s">
        <v>9241</v>
      </c>
      <c r="U2045" s="77"/>
      <c r="V2045" s="74" t="s">
        <v>97</v>
      </c>
      <c r="W2045" s="100"/>
      <c r="X2045" s="99"/>
      <c r="Y2045" s="99"/>
      <c r="Z2045" s="100"/>
      <c r="AA2045" s="99"/>
      <c r="AB2045" s="99"/>
      <c r="AC2045" s="100"/>
      <c r="AD2045" s="100" t="s">
        <v>10120</v>
      </c>
      <c r="AE2045" s="83"/>
      <c r="AF2045" s="54"/>
      <c r="AG2045" s="78" t="s">
        <v>12882</v>
      </c>
      <c r="AH2045" s="77" t="s">
        <v>222</v>
      </c>
      <c r="AI2045" s="77" t="s">
        <v>223</v>
      </c>
      <c r="AJ2045" s="77" t="s">
        <v>386</v>
      </c>
      <c r="AK2045" s="77" t="s">
        <v>387</v>
      </c>
      <c r="AL2045" s="77" t="s">
        <v>388</v>
      </c>
      <c r="AM2045" s="77" t="s">
        <v>25</v>
      </c>
      <c r="AN2045" s="77" t="s">
        <v>389</v>
      </c>
      <c r="AO2045" s="77" t="s">
        <v>390</v>
      </c>
      <c r="AP2045" s="77" t="s">
        <v>391</v>
      </c>
      <c r="AQ2045" s="77"/>
      <c r="AR2045" s="79">
        <f>COUNTIF('Jalon + top _horaire passage'!A:A,A2045)+IF(W2045&lt;&gt;"",COUNTIF('Jalon + top _horaire passage'!A:A,W2045),0)+IF(X2045&lt;&gt;"",COUNTIF('Jalon + top _horaire passage'!A:A,X2045),0)+IF(Y2045&lt;&gt;"",COUNTIF('Jalon + top _horaire passage'!A:A,Y2045),0)+IF(AA2045&lt;&gt;"",COUNTIF('Jalon + top _horaire passage'!A:A,AA2045),0)+IF(AB2045&lt;&gt;"",COUNTIF('Jalon + top _horaire passage'!A:A,AB2045),0)+IF(AD2045&lt;&gt;"",COUNTIF('Jalon + top _horaire passage'!A:A,AD2045),0)</f>
        <v>0</v>
      </c>
    </row>
    <row r="2046" spans="1:44" x14ac:dyDescent="0.3">
      <c r="A2046" s="77" t="s">
        <v>10121</v>
      </c>
      <c r="B2046" s="159">
        <v>0</v>
      </c>
      <c r="C2046" s="78" t="s">
        <v>16</v>
      </c>
      <c r="D2046" s="77" t="s">
        <v>42</v>
      </c>
      <c r="E2046" s="77">
        <v>0</v>
      </c>
      <c r="F2046" s="77" t="s">
        <v>9550</v>
      </c>
      <c r="G2046" s="77" t="s">
        <v>12409</v>
      </c>
      <c r="H2046" s="77" t="s">
        <v>44</v>
      </c>
      <c r="I2046" s="77" t="s">
        <v>17</v>
      </c>
      <c r="J2046" s="77" t="s">
        <v>19</v>
      </c>
      <c r="K2046" s="78" t="s">
        <v>34</v>
      </c>
      <c r="L2046" s="77" t="s">
        <v>98</v>
      </c>
      <c r="M2046" s="74" t="s">
        <v>12473</v>
      </c>
      <c r="N2046" s="74" t="s">
        <v>13</v>
      </c>
      <c r="O2046" s="159"/>
      <c r="P2046" s="77" t="s">
        <v>5322</v>
      </c>
      <c r="Q2046" s="77" t="s">
        <v>35</v>
      </c>
      <c r="R2046" s="77" t="s">
        <v>10121</v>
      </c>
      <c r="S2046" s="77"/>
      <c r="T2046" s="77"/>
      <c r="U2046" s="77" t="s">
        <v>5320</v>
      </c>
      <c r="V2046" s="74" t="s">
        <v>97</v>
      </c>
      <c r="W2046" s="100"/>
      <c r="X2046" s="99"/>
      <c r="Y2046" s="99"/>
      <c r="Z2046" s="100"/>
      <c r="AA2046" s="99" t="s">
        <v>5325</v>
      </c>
      <c r="AB2046" s="99"/>
      <c r="AC2046" s="102" t="s">
        <v>11887</v>
      </c>
      <c r="AD2046" s="100" t="s">
        <v>10122</v>
      </c>
      <c r="AE2046" s="83"/>
      <c r="AF2046" s="54"/>
      <c r="AG2046" s="78" t="s">
        <v>10997</v>
      </c>
      <c r="AH2046" s="77" t="s">
        <v>20</v>
      </c>
      <c r="AI2046" s="77" t="s">
        <v>21</v>
      </c>
      <c r="AJ2046" s="77" t="s">
        <v>22</v>
      </c>
      <c r="AK2046" s="77" t="s">
        <v>23</v>
      </c>
      <c r="AL2046" s="77" t="s">
        <v>24</v>
      </c>
      <c r="AM2046" s="77" t="s">
        <v>25</v>
      </c>
      <c r="AN2046" s="77" t="s">
        <v>26</v>
      </c>
      <c r="AO2046" s="77" t="s">
        <v>5201</v>
      </c>
      <c r="AP2046" s="77" t="s">
        <v>5202</v>
      </c>
      <c r="AQ2046" s="77"/>
      <c r="AR2046" s="79">
        <f>COUNTIF('Jalon + top _horaire passage'!A:A,A2046)+IF(W2046&lt;&gt;"",COUNTIF('Jalon + top _horaire passage'!A:A,W2046),0)+IF(X2046&lt;&gt;"",COUNTIF('Jalon + top _horaire passage'!A:A,X2046),0)+IF(Y2046&lt;&gt;"",COUNTIF('Jalon + top _horaire passage'!A:A,Y2046),0)+IF(AA2046&lt;&gt;"",COUNTIF('Jalon + top _horaire passage'!A:A,AA2046),0)+IF(AB2046&lt;&gt;"",COUNTIF('Jalon + top _horaire passage'!A:A,AB2046),0)+IF(AD2046&lt;&gt;"",COUNTIF('Jalon + top _horaire passage'!A:A,AD2046),0)</f>
        <v>0</v>
      </c>
    </row>
    <row r="2047" spans="1:44" x14ac:dyDescent="0.3">
      <c r="A2047" s="77" t="s">
        <v>10123</v>
      </c>
      <c r="B2047" s="159">
        <v>0</v>
      </c>
      <c r="C2047" s="78" t="s">
        <v>199</v>
      </c>
      <c r="D2047" s="77" t="s">
        <v>42</v>
      </c>
      <c r="E2047" s="77">
        <v>0</v>
      </c>
      <c r="F2047" s="77" t="s">
        <v>1049</v>
      </c>
      <c r="G2047" s="77" t="s">
        <v>195</v>
      </c>
      <c r="H2047" s="77" t="s">
        <v>44</v>
      </c>
      <c r="I2047" s="77" t="s">
        <v>17</v>
      </c>
      <c r="J2047" s="77" t="s">
        <v>19</v>
      </c>
      <c r="K2047" s="78" t="s">
        <v>34</v>
      </c>
      <c r="L2047" s="77" t="s">
        <v>15</v>
      </c>
      <c r="M2047" s="74" t="s">
        <v>12473</v>
      </c>
      <c r="N2047" s="74" t="s">
        <v>13</v>
      </c>
      <c r="O2047" s="159"/>
      <c r="P2047" s="77"/>
      <c r="Q2047" s="77" t="s">
        <v>10891</v>
      </c>
      <c r="R2047" s="77" t="s">
        <v>10123</v>
      </c>
      <c r="S2047" s="77"/>
      <c r="T2047" s="77"/>
      <c r="U2047" s="77" t="s">
        <v>10846</v>
      </c>
      <c r="V2047" s="74" t="s">
        <v>97</v>
      </c>
      <c r="W2047" s="100"/>
      <c r="X2047" s="99"/>
      <c r="Y2047" s="99"/>
      <c r="Z2047" s="100"/>
      <c r="AA2047" s="99" t="s">
        <v>10124</v>
      </c>
      <c r="AB2047" s="99"/>
      <c r="AC2047" s="100" t="s">
        <v>10125</v>
      </c>
      <c r="AD2047" s="100" t="s">
        <v>10126</v>
      </c>
      <c r="AE2047" s="83"/>
      <c r="AF2047" s="54"/>
      <c r="AG2047" s="78" t="s">
        <v>10999</v>
      </c>
      <c r="AH2047" s="77" t="s">
        <v>20</v>
      </c>
      <c r="AI2047" s="77" t="s">
        <v>21</v>
      </c>
      <c r="AJ2047" s="77" t="s">
        <v>22</v>
      </c>
      <c r="AK2047" s="77" t="s">
        <v>200</v>
      </c>
      <c r="AL2047" s="77" t="s">
        <v>201</v>
      </c>
      <c r="AM2047" s="77" t="s">
        <v>25</v>
      </c>
      <c r="AN2047" s="77" t="s">
        <v>202</v>
      </c>
      <c r="AO2047" s="77" t="s">
        <v>203</v>
      </c>
      <c r="AP2047" s="77" t="s">
        <v>204</v>
      </c>
      <c r="AQ2047" s="77"/>
      <c r="AR2047" s="79">
        <f>COUNTIF('Jalon + top _horaire passage'!A:A,A2047)+IF(W2047&lt;&gt;"",COUNTIF('Jalon + top _horaire passage'!A:A,W2047),0)+IF(X2047&lt;&gt;"",COUNTIF('Jalon + top _horaire passage'!A:A,X2047),0)+IF(Y2047&lt;&gt;"",COUNTIF('Jalon + top _horaire passage'!A:A,Y2047),0)+IF(AA2047&lt;&gt;"",COUNTIF('Jalon + top _horaire passage'!A:A,AA2047),0)+IF(AB2047&lt;&gt;"",COUNTIF('Jalon + top _horaire passage'!A:A,AB2047),0)+IF(AD2047&lt;&gt;"",COUNTIF('Jalon + top _horaire passage'!A:A,AD2047),0)</f>
        <v>0</v>
      </c>
    </row>
    <row r="2048" spans="1:44" x14ac:dyDescent="0.3">
      <c r="A2048" s="77" t="s">
        <v>10127</v>
      </c>
      <c r="B2048" s="159">
        <v>0</v>
      </c>
      <c r="C2048" s="78" t="s">
        <v>199</v>
      </c>
      <c r="D2048" s="77" t="s">
        <v>42</v>
      </c>
      <c r="E2048" s="77">
        <v>0</v>
      </c>
      <c r="F2048" s="77" t="s">
        <v>1049</v>
      </c>
      <c r="G2048" s="77" t="s">
        <v>195</v>
      </c>
      <c r="H2048" s="77" t="s">
        <v>44</v>
      </c>
      <c r="I2048" s="77" t="s">
        <v>17</v>
      </c>
      <c r="J2048" s="77" t="s">
        <v>19</v>
      </c>
      <c r="K2048" s="78" t="s">
        <v>34</v>
      </c>
      <c r="L2048" s="77" t="s">
        <v>15</v>
      </c>
      <c r="M2048" s="74" t="s">
        <v>12473</v>
      </c>
      <c r="N2048" s="74" t="s">
        <v>13</v>
      </c>
      <c r="O2048" s="159"/>
      <c r="P2048" s="77"/>
      <c r="Q2048" s="77" t="s">
        <v>10891</v>
      </c>
      <c r="R2048" s="77" t="s">
        <v>10127</v>
      </c>
      <c r="S2048" s="77"/>
      <c r="T2048" s="77"/>
      <c r="U2048" s="77" t="s">
        <v>10846</v>
      </c>
      <c r="V2048" s="74" t="s">
        <v>97</v>
      </c>
      <c r="W2048" s="100"/>
      <c r="X2048" s="99"/>
      <c r="Y2048" s="99"/>
      <c r="Z2048" s="100"/>
      <c r="AA2048" s="99" t="s">
        <v>10124</v>
      </c>
      <c r="AB2048" s="99"/>
      <c r="AC2048" s="100" t="s">
        <v>10128</v>
      </c>
      <c r="AD2048" s="100" t="s">
        <v>10129</v>
      </c>
      <c r="AE2048" s="83"/>
      <c r="AF2048" s="54"/>
      <c r="AG2048" s="78" t="s">
        <v>10999</v>
      </c>
      <c r="AH2048" s="77" t="s">
        <v>20</v>
      </c>
      <c r="AI2048" s="77" t="s">
        <v>21</v>
      </c>
      <c r="AJ2048" s="77" t="s">
        <v>22</v>
      </c>
      <c r="AK2048" s="77" t="s">
        <v>200</v>
      </c>
      <c r="AL2048" s="77" t="s">
        <v>201</v>
      </c>
      <c r="AM2048" s="77" t="s">
        <v>25</v>
      </c>
      <c r="AN2048" s="77" t="s">
        <v>202</v>
      </c>
      <c r="AO2048" s="77" t="s">
        <v>203</v>
      </c>
      <c r="AP2048" s="77" t="s">
        <v>204</v>
      </c>
      <c r="AQ2048" s="77"/>
      <c r="AR2048" s="79">
        <f>COUNTIF('Jalon + top _horaire passage'!A:A,A2048)+IF(W2048&lt;&gt;"",COUNTIF('Jalon + top _horaire passage'!A:A,W2048),0)+IF(X2048&lt;&gt;"",COUNTIF('Jalon + top _horaire passage'!A:A,X2048),0)+IF(Y2048&lt;&gt;"",COUNTIF('Jalon + top _horaire passage'!A:A,Y2048),0)+IF(AA2048&lt;&gt;"",COUNTIF('Jalon + top _horaire passage'!A:A,AA2048),0)+IF(AB2048&lt;&gt;"",COUNTIF('Jalon + top _horaire passage'!A:A,AB2048),0)+IF(AD2048&lt;&gt;"",COUNTIF('Jalon + top _horaire passage'!A:A,AD2048),0)</f>
        <v>0</v>
      </c>
    </row>
    <row r="2049" spans="1:44" x14ac:dyDescent="0.3">
      <c r="A2049" s="77" t="s">
        <v>10130</v>
      </c>
      <c r="B2049" s="159" t="s">
        <v>12521</v>
      </c>
      <c r="C2049" s="78" t="s">
        <v>101</v>
      </c>
      <c r="D2049" s="77" t="s">
        <v>42</v>
      </c>
      <c r="E2049" s="77" t="s">
        <v>10130</v>
      </c>
      <c r="F2049" s="77" t="s">
        <v>1471</v>
      </c>
      <c r="G2049" s="77" t="s">
        <v>93</v>
      </c>
      <c r="H2049" s="77" t="s">
        <v>44</v>
      </c>
      <c r="I2049" s="77" t="s">
        <v>39</v>
      </c>
      <c r="J2049" s="77" t="s">
        <v>19</v>
      </c>
      <c r="K2049" s="78" t="s">
        <v>34</v>
      </c>
      <c r="L2049" s="77" t="s">
        <v>98</v>
      </c>
      <c r="M2049" s="74" t="s">
        <v>12473</v>
      </c>
      <c r="N2049" s="74" t="s">
        <v>13</v>
      </c>
      <c r="O2049" s="159"/>
      <c r="P2049" s="77"/>
      <c r="Q2049" s="77" t="s">
        <v>30</v>
      </c>
      <c r="R2049" s="77" t="s">
        <v>10130</v>
      </c>
      <c r="S2049" s="77"/>
      <c r="T2049" s="77"/>
      <c r="U2049" s="77" t="s">
        <v>11287</v>
      </c>
      <c r="V2049" s="74" t="s">
        <v>97</v>
      </c>
      <c r="W2049" s="100"/>
      <c r="X2049" s="99"/>
      <c r="Y2049" s="99"/>
      <c r="Z2049" s="100"/>
      <c r="AA2049" s="99" t="s">
        <v>10132</v>
      </c>
      <c r="AB2049" s="99"/>
      <c r="AC2049" s="100" t="s">
        <v>10131</v>
      </c>
      <c r="AD2049" s="100" t="s">
        <v>10133</v>
      </c>
      <c r="AE2049" s="83"/>
      <c r="AF2049" s="54"/>
      <c r="AG2049" s="78" t="s">
        <v>10997</v>
      </c>
      <c r="AH2049" s="77" t="s">
        <v>20</v>
      </c>
      <c r="AI2049" s="77" t="s">
        <v>102</v>
      </c>
      <c r="AJ2049" s="77" t="s">
        <v>103</v>
      </c>
      <c r="AK2049" s="77" t="s">
        <v>104</v>
      </c>
      <c r="AL2049" s="77" t="s">
        <v>105</v>
      </c>
      <c r="AM2049" s="77" t="s">
        <v>25</v>
      </c>
      <c r="AN2049" s="77" t="s">
        <v>106</v>
      </c>
      <c r="AO2049" s="77" t="s">
        <v>107</v>
      </c>
      <c r="AP2049" s="77" t="s">
        <v>108</v>
      </c>
      <c r="AQ2049" s="77"/>
      <c r="AR2049" s="79">
        <f>COUNTIF('Jalon + top _horaire passage'!A:A,A2049)+IF(W2049&lt;&gt;"",COUNTIF('Jalon + top _horaire passage'!A:A,W2049),0)+IF(X2049&lt;&gt;"",COUNTIF('Jalon + top _horaire passage'!A:A,X2049),0)+IF(Y2049&lt;&gt;"",COUNTIF('Jalon + top _horaire passage'!A:A,Y2049),0)+IF(AA2049&lt;&gt;"",COUNTIF('Jalon + top _horaire passage'!A:A,AA2049),0)+IF(AB2049&lt;&gt;"",COUNTIF('Jalon + top _horaire passage'!A:A,AB2049),0)+IF(AD2049&lt;&gt;"",COUNTIF('Jalon + top _horaire passage'!A:A,AD2049),0)</f>
        <v>0</v>
      </c>
    </row>
    <row r="2050" spans="1:44" x14ac:dyDescent="0.3">
      <c r="A2050" s="77" t="s">
        <v>10134</v>
      </c>
      <c r="B2050" s="159" t="s">
        <v>1148</v>
      </c>
      <c r="C2050" s="78" t="s">
        <v>199</v>
      </c>
      <c r="D2050" s="77" t="s">
        <v>9</v>
      </c>
      <c r="E2050" s="77" t="s">
        <v>1146</v>
      </c>
      <c r="F2050" s="77" t="s">
        <v>4810</v>
      </c>
      <c r="G2050" s="77" t="s">
        <v>1101</v>
      </c>
      <c r="H2050" s="77" t="s">
        <v>44</v>
      </c>
      <c r="I2050" s="77" t="s">
        <v>17</v>
      </c>
      <c r="J2050" s="77" t="s">
        <v>237</v>
      </c>
      <c r="K2050" s="78" t="s">
        <v>34</v>
      </c>
      <c r="L2050" s="77" t="s">
        <v>98</v>
      </c>
      <c r="M2050" s="74" t="s">
        <v>12473</v>
      </c>
      <c r="N2050" s="74" t="s">
        <v>13</v>
      </c>
      <c r="O2050" s="159"/>
      <c r="P2050" s="77"/>
      <c r="Q2050" s="77" t="s">
        <v>35</v>
      </c>
      <c r="R2050" s="77" t="s">
        <v>10134</v>
      </c>
      <c r="S2050" s="77"/>
      <c r="T2050" s="77"/>
      <c r="U2050" s="77" t="s">
        <v>1146</v>
      </c>
      <c r="V2050" s="74" t="s">
        <v>216</v>
      </c>
      <c r="W2050" s="100"/>
      <c r="X2050" s="99"/>
      <c r="Y2050" s="99"/>
      <c r="Z2050" s="100"/>
      <c r="AA2050" s="99" t="s">
        <v>1151</v>
      </c>
      <c r="AB2050" s="99"/>
      <c r="AC2050" s="100" t="s">
        <v>10135</v>
      </c>
      <c r="AD2050" s="100" t="s">
        <v>10136</v>
      </c>
      <c r="AE2050" s="83"/>
      <c r="AF2050" s="54"/>
      <c r="AG2050" s="78" t="s">
        <v>12307</v>
      </c>
      <c r="AH2050" s="77" t="s">
        <v>20</v>
      </c>
      <c r="AI2050" s="77" t="s">
        <v>21</v>
      </c>
      <c r="AJ2050" s="77" t="s">
        <v>22</v>
      </c>
      <c r="AK2050" s="77" t="s">
        <v>23</v>
      </c>
      <c r="AL2050" s="77" t="s">
        <v>1106</v>
      </c>
      <c r="AM2050" s="77" t="s">
        <v>25</v>
      </c>
      <c r="AN2050" s="77" t="s">
        <v>202</v>
      </c>
      <c r="AO2050" s="77" t="s">
        <v>1107</v>
      </c>
      <c r="AP2050" s="77" t="s">
        <v>1108</v>
      </c>
      <c r="AQ2050" s="77"/>
      <c r="AR2050" s="79">
        <f>COUNTIF('Jalon + top _horaire passage'!A:A,A2050)+IF(W2050&lt;&gt;"",COUNTIF('Jalon + top _horaire passage'!A:A,W2050),0)+IF(X2050&lt;&gt;"",COUNTIF('Jalon + top _horaire passage'!A:A,X2050),0)+IF(Y2050&lt;&gt;"",COUNTIF('Jalon + top _horaire passage'!A:A,Y2050),0)+IF(AA2050&lt;&gt;"",COUNTIF('Jalon + top _horaire passage'!A:A,AA2050),0)+IF(AB2050&lt;&gt;"",COUNTIF('Jalon + top _horaire passage'!A:A,AB2050),0)+IF(AD2050&lt;&gt;"",COUNTIF('Jalon + top _horaire passage'!A:A,AD2050),0)</f>
        <v>0</v>
      </c>
    </row>
    <row r="2051" spans="1:44" x14ac:dyDescent="0.3">
      <c r="A2051" s="77" t="s">
        <v>10137</v>
      </c>
      <c r="B2051" s="159" t="s">
        <v>1148</v>
      </c>
      <c r="C2051" s="78" t="s">
        <v>199</v>
      </c>
      <c r="D2051" s="77" t="s">
        <v>9</v>
      </c>
      <c r="E2051" s="77" t="s">
        <v>1146</v>
      </c>
      <c r="F2051" s="77" t="s">
        <v>4810</v>
      </c>
      <c r="G2051" s="77" t="s">
        <v>1101</v>
      </c>
      <c r="H2051" s="77" t="s">
        <v>44</v>
      </c>
      <c r="I2051" s="77" t="s">
        <v>17</v>
      </c>
      <c r="J2051" s="77" t="s">
        <v>237</v>
      </c>
      <c r="K2051" s="78" t="s">
        <v>34</v>
      </c>
      <c r="L2051" s="77" t="s">
        <v>98</v>
      </c>
      <c r="M2051" s="74" t="s">
        <v>12473</v>
      </c>
      <c r="N2051" s="74" t="s">
        <v>13</v>
      </c>
      <c r="O2051" s="159"/>
      <c r="P2051" s="77"/>
      <c r="Q2051" s="77" t="s">
        <v>35</v>
      </c>
      <c r="R2051" s="77" t="s">
        <v>10137</v>
      </c>
      <c r="S2051" s="77"/>
      <c r="T2051" s="77"/>
      <c r="U2051" s="77" t="s">
        <v>1146</v>
      </c>
      <c r="V2051" s="74" t="s">
        <v>216</v>
      </c>
      <c r="W2051" s="100"/>
      <c r="X2051" s="99"/>
      <c r="Y2051" s="99"/>
      <c r="Z2051" s="100"/>
      <c r="AA2051" s="99" t="s">
        <v>1151</v>
      </c>
      <c r="AB2051" s="99"/>
      <c r="AC2051" s="100" t="s">
        <v>10138</v>
      </c>
      <c r="AD2051" s="100" t="s">
        <v>10139</v>
      </c>
      <c r="AE2051" s="83"/>
      <c r="AF2051" s="54"/>
      <c r="AG2051" s="78" t="s">
        <v>12307</v>
      </c>
      <c r="AH2051" s="77" t="s">
        <v>20</v>
      </c>
      <c r="AI2051" s="77" t="s">
        <v>21</v>
      </c>
      <c r="AJ2051" s="77" t="s">
        <v>22</v>
      </c>
      <c r="AK2051" s="77" t="s">
        <v>23</v>
      </c>
      <c r="AL2051" s="77" t="s">
        <v>1106</v>
      </c>
      <c r="AM2051" s="77" t="s">
        <v>25</v>
      </c>
      <c r="AN2051" s="77" t="s">
        <v>202</v>
      </c>
      <c r="AO2051" s="77" t="s">
        <v>1107</v>
      </c>
      <c r="AP2051" s="77" t="s">
        <v>1108</v>
      </c>
      <c r="AQ2051" s="77"/>
      <c r="AR2051" s="79">
        <f>COUNTIF('Jalon + top _horaire passage'!A:A,A2051)+IF(W2051&lt;&gt;"",COUNTIF('Jalon + top _horaire passage'!A:A,W2051),0)+IF(X2051&lt;&gt;"",COUNTIF('Jalon + top _horaire passage'!A:A,X2051),0)+IF(Y2051&lt;&gt;"",COUNTIF('Jalon + top _horaire passage'!A:A,Y2051),0)+IF(AA2051&lt;&gt;"",COUNTIF('Jalon + top _horaire passage'!A:A,AA2051),0)+IF(AB2051&lt;&gt;"",COUNTIF('Jalon + top _horaire passage'!A:A,AB2051),0)+IF(AD2051&lt;&gt;"",COUNTIF('Jalon + top _horaire passage'!A:A,AD2051),0)</f>
        <v>0</v>
      </c>
    </row>
    <row r="2052" spans="1:44" x14ac:dyDescent="0.3">
      <c r="A2052" s="77" t="s">
        <v>63</v>
      </c>
      <c r="B2052" s="159" t="s">
        <v>64</v>
      </c>
      <c r="C2052" s="78" t="s">
        <v>59</v>
      </c>
      <c r="D2052" s="77" t="s">
        <v>42</v>
      </c>
      <c r="E2052" s="77" t="s">
        <v>57</v>
      </c>
      <c r="F2052" s="77" t="s">
        <v>56</v>
      </c>
      <c r="G2052" s="77" t="s">
        <v>58</v>
      </c>
      <c r="H2052" s="77" t="s">
        <v>44</v>
      </c>
      <c r="I2052" s="77" t="s">
        <v>17</v>
      </c>
      <c r="J2052" s="77" t="s">
        <v>19</v>
      </c>
      <c r="K2052" s="78" t="s">
        <v>34</v>
      </c>
      <c r="L2052" s="77" t="s">
        <v>15</v>
      </c>
      <c r="M2052" s="74" t="s">
        <v>12473</v>
      </c>
      <c r="N2052" s="74" t="s">
        <v>13</v>
      </c>
      <c r="O2052" s="159"/>
      <c r="P2052" s="77"/>
      <c r="Q2052" s="77" t="s">
        <v>35</v>
      </c>
      <c r="R2052" s="77" t="s">
        <v>63</v>
      </c>
      <c r="S2052" s="77"/>
      <c r="T2052" s="77"/>
      <c r="U2052" s="77" t="s">
        <v>66</v>
      </c>
      <c r="V2052" s="74" t="s">
        <v>97</v>
      </c>
      <c r="W2052" s="100"/>
      <c r="X2052" s="99"/>
      <c r="Y2052" s="99" t="s">
        <v>54</v>
      </c>
      <c r="Z2052" s="100" t="s">
        <v>12183</v>
      </c>
      <c r="AA2052" s="99" t="s">
        <v>12175</v>
      </c>
      <c r="AB2052" s="99"/>
      <c r="AC2052" s="100" t="s">
        <v>10140</v>
      </c>
      <c r="AD2052" s="100" t="s">
        <v>10141</v>
      </c>
      <c r="AE2052" s="83"/>
      <c r="AF2052" s="54" t="s">
        <v>12029</v>
      </c>
      <c r="AG2052" s="78" t="str">
        <f>CONCATENATE("NEXE ",AD2052," et ",AA2052, " ", AB2052)</f>
        <v xml:space="preserve">NEXE ZH2UJ0 et ZH2CJ6 </v>
      </c>
      <c r="AH2052" s="77" t="s">
        <v>20</v>
      </c>
      <c r="AI2052" s="77" t="s">
        <v>305</v>
      </c>
      <c r="AJ2052" s="77" t="s">
        <v>920</v>
      </c>
      <c r="AK2052" s="77" t="s">
        <v>921</v>
      </c>
      <c r="AL2052" s="77" t="s">
        <v>922</v>
      </c>
      <c r="AM2052" s="77" t="s">
        <v>25</v>
      </c>
      <c r="AN2052" s="77" t="s">
        <v>309</v>
      </c>
      <c r="AO2052" s="77" t="s">
        <v>923</v>
      </c>
      <c r="AP2052" s="77" t="s">
        <v>924</v>
      </c>
      <c r="AQ2052" s="77" t="s">
        <v>12144</v>
      </c>
      <c r="AR2052" s="79">
        <f>COUNTIF('Jalon + top _horaire passage'!A:A,A2052)+IF(W2052&lt;&gt;"",COUNTIF('Jalon + top _horaire passage'!A:A,W2052),0)+IF(X2052&lt;&gt;"",COUNTIF('Jalon + top _horaire passage'!A:A,X2052),0)+IF(Y2052&lt;&gt;"",COUNTIF('Jalon + top _horaire passage'!A:A,Y2052),0)+IF(AA2052&lt;&gt;"",COUNTIF('Jalon + top _horaire passage'!A:A,AA2052),0)+IF(AB2052&lt;&gt;"",COUNTIF('Jalon + top _horaire passage'!A:A,AB2052),0)+IF(AD2052&lt;&gt;"",COUNTIF('Jalon + top _horaire passage'!A:A,AD2052),0)</f>
        <v>0</v>
      </c>
    </row>
    <row r="2053" spans="1:44" x14ac:dyDescent="0.3">
      <c r="A2053" s="77" t="s">
        <v>10142</v>
      </c>
      <c r="B2053" s="159">
        <v>0</v>
      </c>
      <c r="C2053" s="78" t="s">
        <v>829</v>
      </c>
      <c r="D2053" s="77" t="s">
        <v>42</v>
      </c>
      <c r="E2053" s="77">
        <v>0</v>
      </c>
      <c r="F2053" s="77" t="s">
        <v>829</v>
      </c>
      <c r="G2053" s="77" t="s">
        <v>12091</v>
      </c>
      <c r="H2053" s="77" t="s">
        <v>44</v>
      </c>
      <c r="I2053" s="77" t="s">
        <v>221</v>
      </c>
      <c r="J2053" s="77" t="s">
        <v>19</v>
      </c>
      <c r="K2053" s="78" t="s">
        <v>9323</v>
      </c>
      <c r="L2053" s="77" t="s">
        <v>15</v>
      </c>
      <c r="M2053" s="74" t="s">
        <v>12473</v>
      </c>
      <c r="N2053" s="74" t="s">
        <v>13</v>
      </c>
      <c r="O2053" s="159"/>
      <c r="P2053" s="77"/>
      <c r="Q2053" s="77" t="s">
        <v>11002</v>
      </c>
      <c r="R2053" s="77" t="s">
        <v>10142</v>
      </c>
      <c r="S2053" s="77"/>
      <c r="T2053" s="77"/>
      <c r="U2053" s="77" t="s">
        <v>900</v>
      </c>
      <c r="V2053" s="74" t="s">
        <v>97</v>
      </c>
      <c r="W2053" s="100"/>
      <c r="X2053" s="99"/>
      <c r="Y2053" s="99"/>
      <c r="Z2053" s="100"/>
      <c r="AA2053" s="99"/>
      <c r="AB2053" s="99"/>
      <c r="AC2053" s="100"/>
      <c r="AD2053" s="100" t="s">
        <v>10143</v>
      </c>
      <c r="AE2053" s="83"/>
      <c r="AF2053" s="54"/>
      <c r="AG2053" s="78" t="s">
        <v>10991</v>
      </c>
      <c r="AH2053" s="77">
        <v>0</v>
      </c>
      <c r="AI2053" s="77">
        <v>0</v>
      </c>
      <c r="AJ2053" s="77">
        <v>0</v>
      </c>
      <c r="AK2053" s="77">
        <v>0</v>
      </c>
      <c r="AL2053" s="77">
        <v>0</v>
      </c>
      <c r="AM2053" s="77">
        <v>0</v>
      </c>
      <c r="AN2053" s="77">
        <v>0</v>
      </c>
      <c r="AO2053" s="77">
        <v>0</v>
      </c>
      <c r="AP2053" s="77">
        <v>0</v>
      </c>
      <c r="AQ2053" s="77"/>
      <c r="AR2053" s="79">
        <f>COUNTIF('Jalon + top _horaire passage'!A:A,A2053)+IF(W2053&lt;&gt;"",COUNTIF('Jalon + top _horaire passage'!A:A,W2053),0)+IF(X2053&lt;&gt;"",COUNTIF('Jalon + top _horaire passage'!A:A,X2053),0)+IF(Y2053&lt;&gt;"",COUNTIF('Jalon + top _horaire passage'!A:A,Y2053),0)+IF(AA2053&lt;&gt;"",COUNTIF('Jalon + top _horaire passage'!A:A,AA2053),0)+IF(AB2053&lt;&gt;"",COUNTIF('Jalon + top _horaire passage'!A:A,AB2053),0)+IF(AD2053&lt;&gt;"",COUNTIF('Jalon + top _horaire passage'!A:A,AD2053),0)</f>
        <v>0</v>
      </c>
    </row>
    <row r="2054" spans="1:44" x14ac:dyDescent="0.3">
      <c r="A2054" s="77" t="s">
        <v>10144</v>
      </c>
      <c r="B2054" s="159">
        <v>0</v>
      </c>
      <c r="C2054" s="78" t="s">
        <v>384</v>
      </c>
      <c r="D2054" s="77" t="s">
        <v>42</v>
      </c>
      <c r="E2054" s="77">
        <v>0</v>
      </c>
      <c r="F2054" s="77" t="s">
        <v>3033</v>
      </c>
      <c r="G2054" s="77" t="s">
        <v>12353</v>
      </c>
      <c r="H2054" s="77" t="s">
        <v>44</v>
      </c>
      <c r="I2054" s="77" t="s">
        <v>17</v>
      </c>
      <c r="J2054" s="77" t="s">
        <v>19</v>
      </c>
      <c r="K2054" s="78" t="s">
        <v>34</v>
      </c>
      <c r="L2054" s="77" t="s">
        <v>15</v>
      </c>
      <c r="M2054" s="74" t="s">
        <v>12474</v>
      </c>
      <c r="N2054" s="74" t="s">
        <v>13</v>
      </c>
      <c r="O2054" s="159"/>
      <c r="P2054" s="77"/>
      <c r="Q2054" s="77" t="s">
        <v>35</v>
      </c>
      <c r="R2054" s="77" t="s">
        <v>10144</v>
      </c>
      <c r="S2054" s="77"/>
      <c r="T2054" s="77" t="s">
        <v>9241</v>
      </c>
      <c r="U2054" s="77" t="s">
        <v>10144</v>
      </c>
      <c r="V2054" s="74" t="s">
        <v>231</v>
      </c>
      <c r="W2054" s="100"/>
      <c r="X2054" s="99"/>
      <c r="Y2054" s="99" t="s">
        <v>10146</v>
      </c>
      <c r="Z2054" s="100" t="s">
        <v>10885</v>
      </c>
      <c r="AA2054" s="99" t="s">
        <v>10146</v>
      </c>
      <c r="AB2054" s="99"/>
      <c r="AC2054" s="100" t="s">
        <v>10145</v>
      </c>
      <c r="AD2054" s="100" t="s">
        <v>10147</v>
      </c>
      <c r="AE2054" s="83"/>
      <c r="AF2054" s="54" t="s">
        <v>12029</v>
      </c>
      <c r="AG2054" s="78" t="s">
        <v>10998</v>
      </c>
      <c r="AH2054" s="77" t="s">
        <v>222</v>
      </c>
      <c r="AI2054" s="77" t="s">
        <v>223</v>
      </c>
      <c r="AJ2054" s="77" t="s">
        <v>386</v>
      </c>
      <c r="AK2054" s="77" t="s">
        <v>387</v>
      </c>
      <c r="AL2054" s="77" t="s">
        <v>388</v>
      </c>
      <c r="AM2054" s="77" t="s">
        <v>25</v>
      </c>
      <c r="AN2054" s="77" t="s">
        <v>389</v>
      </c>
      <c r="AO2054" s="77" t="s">
        <v>984</v>
      </c>
      <c r="AP2054" s="77" t="s">
        <v>985</v>
      </c>
      <c r="AQ2054" s="77"/>
      <c r="AR2054" s="79">
        <f>COUNTIF('Jalon + top _horaire passage'!A:A,A2054)+IF(W2054&lt;&gt;"",COUNTIF('Jalon + top _horaire passage'!A:A,W2054),0)+IF(X2054&lt;&gt;"",COUNTIF('Jalon + top _horaire passage'!A:A,X2054),0)+IF(Y2054&lt;&gt;"",COUNTIF('Jalon + top _horaire passage'!A:A,Y2054),0)+IF(AA2054&lt;&gt;"",COUNTIF('Jalon + top _horaire passage'!A:A,AA2054),0)+IF(AB2054&lt;&gt;"",COUNTIF('Jalon + top _horaire passage'!A:A,AB2054),0)+IF(AD2054&lt;&gt;"",COUNTIF('Jalon + top _horaire passage'!A:A,AD2054),0)</f>
        <v>0</v>
      </c>
    </row>
    <row r="2055" spans="1:44" x14ac:dyDescent="0.3">
      <c r="A2055" s="77" t="s">
        <v>10149</v>
      </c>
      <c r="B2055" s="159">
        <v>0</v>
      </c>
      <c r="C2055" s="78" t="s">
        <v>59</v>
      </c>
      <c r="D2055" s="77" t="s">
        <v>42</v>
      </c>
      <c r="E2055" s="77">
        <v>0</v>
      </c>
      <c r="F2055" s="77" t="s">
        <v>10148</v>
      </c>
      <c r="G2055" s="77" t="s">
        <v>12453</v>
      </c>
      <c r="H2055" s="77" t="s">
        <v>44</v>
      </c>
      <c r="I2055" s="77" t="s">
        <v>17</v>
      </c>
      <c r="J2055" s="77" t="s">
        <v>19</v>
      </c>
      <c r="K2055" s="78" t="s">
        <v>34</v>
      </c>
      <c r="L2055" s="101" t="s">
        <v>98</v>
      </c>
      <c r="M2055" s="74" t="s">
        <v>12473</v>
      </c>
      <c r="N2055" s="74" t="s">
        <v>13</v>
      </c>
      <c r="O2055" s="159"/>
      <c r="P2055" s="77"/>
      <c r="Q2055" s="77" t="s">
        <v>30</v>
      </c>
      <c r="R2055" s="77" t="s">
        <v>10149</v>
      </c>
      <c r="S2055" s="77"/>
      <c r="T2055" s="77"/>
      <c r="U2055" s="77" t="s">
        <v>10857</v>
      </c>
      <c r="V2055" s="74" t="s">
        <v>97</v>
      </c>
      <c r="W2055" s="100"/>
      <c r="X2055" s="99"/>
      <c r="Y2055" s="99"/>
      <c r="Z2055" s="100"/>
      <c r="AA2055" s="99" t="s">
        <v>10150</v>
      </c>
      <c r="AB2055" s="99"/>
      <c r="AC2055" s="100" t="s">
        <v>10151</v>
      </c>
      <c r="AD2055" s="100" t="s">
        <v>10152</v>
      </c>
      <c r="AE2055" s="83"/>
      <c r="AF2055" s="54"/>
      <c r="AG2055" s="78" t="s">
        <v>10999</v>
      </c>
      <c r="AH2055" s="77">
        <v>0</v>
      </c>
      <c r="AI2055" s="77">
        <v>0</v>
      </c>
      <c r="AJ2055" s="77">
        <v>0</v>
      </c>
      <c r="AK2055" s="77">
        <v>0</v>
      </c>
      <c r="AL2055" s="77">
        <v>0</v>
      </c>
      <c r="AM2055" s="77">
        <v>0</v>
      </c>
      <c r="AN2055" s="77">
        <v>0</v>
      </c>
      <c r="AO2055" s="77">
        <v>0</v>
      </c>
      <c r="AP2055" s="77">
        <v>0</v>
      </c>
      <c r="AQ2055" s="77"/>
      <c r="AR2055" s="79">
        <f>COUNTIF('Jalon + top _horaire passage'!A:A,A2055)+IF(W2055&lt;&gt;"",COUNTIF('Jalon + top _horaire passage'!A:A,W2055),0)+IF(X2055&lt;&gt;"",COUNTIF('Jalon + top _horaire passage'!A:A,X2055),0)+IF(Y2055&lt;&gt;"",COUNTIF('Jalon + top _horaire passage'!A:A,Y2055),0)+IF(AA2055&lt;&gt;"",COUNTIF('Jalon + top _horaire passage'!A:A,AA2055),0)+IF(AB2055&lt;&gt;"",COUNTIF('Jalon + top _horaire passage'!A:A,AB2055),0)+IF(AD2055&lt;&gt;"",COUNTIF('Jalon + top _horaire passage'!A:A,AD2055),0)</f>
        <v>0</v>
      </c>
    </row>
    <row r="2056" spans="1:44" x14ac:dyDescent="0.3">
      <c r="A2056" s="77" t="s">
        <v>10153</v>
      </c>
      <c r="B2056" s="159">
        <v>0</v>
      </c>
      <c r="C2056" s="78" t="s">
        <v>59</v>
      </c>
      <c r="D2056" s="77" t="s">
        <v>42</v>
      </c>
      <c r="E2056" s="77">
        <v>0</v>
      </c>
      <c r="F2056" s="77" t="s">
        <v>10148</v>
      </c>
      <c r="G2056" s="77" t="s">
        <v>12453</v>
      </c>
      <c r="H2056" s="77" t="s">
        <v>44</v>
      </c>
      <c r="I2056" s="77" t="s">
        <v>17</v>
      </c>
      <c r="J2056" s="77" t="s">
        <v>19</v>
      </c>
      <c r="K2056" s="78" t="s">
        <v>34</v>
      </c>
      <c r="L2056" s="101" t="s">
        <v>98</v>
      </c>
      <c r="M2056" s="74" t="s">
        <v>12473</v>
      </c>
      <c r="N2056" s="74" t="s">
        <v>13</v>
      </c>
      <c r="O2056" s="159"/>
      <c r="P2056" s="77"/>
      <c r="Q2056" s="77" t="s">
        <v>30</v>
      </c>
      <c r="R2056" s="77" t="s">
        <v>10153</v>
      </c>
      <c r="S2056" s="77"/>
      <c r="T2056" s="77"/>
      <c r="U2056" s="77" t="s">
        <v>10153</v>
      </c>
      <c r="V2056" s="74" t="s">
        <v>97</v>
      </c>
      <c r="W2056" s="100"/>
      <c r="X2056" s="99"/>
      <c r="Y2056" s="99"/>
      <c r="Z2056" s="100"/>
      <c r="AA2056" s="99" t="s">
        <v>10154</v>
      </c>
      <c r="AB2056" s="99"/>
      <c r="AC2056" s="100" t="s">
        <v>10155</v>
      </c>
      <c r="AD2056" s="100" t="s">
        <v>10156</v>
      </c>
      <c r="AE2056" s="83"/>
      <c r="AF2056" s="54"/>
      <c r="AG2056" s="78" t="s">
        <v>10999</v>
      </c>
      <c r="AH2056" s="77">
        <v>0</v>
      </c>
      <c r="AI2056" s="77">
        <v>0</v>
      </c>
      <c r="AJ2056" s="77">
        <v>0</v>
      </c>
      <c r="AK2056" s="77">
        <v>0</v>
      </c>
      <c r="AL2056" s="77">
        <v>0</v>
      </c>
      <c r="AM2056" s="77">
        <v>0</v>
      </c>
      <c r="AN2056" s="77">
        <v>0</v>
      </c>
      <c r="AO2056" s="77">
        <v>0</v>
      </c>
      <c r="AP2056" s="77">
        <v>0</v>
      </c>
      <c r="AQ2056" s="77"/>
      <c r="AR2056" s="79">
        <f>COUNTIF('Jalon + top _horaire passage'!A:A,A2056)+IF(W2056&lt;&gt;"",COUNTIF('Jalon + top _horaire passage'!A:A,W2056),0)+IF(X2056&lt;&gt;"",COUNTIF('Jalon + top _horaire passage'!A:A,X2056),0)+IF(Y2056&lt;&gt;"",COUNTIF('Jalon + top _horaire passage'!A:A,Y2056),0)+IF(AA2056&lt;&gt;"",COUNTIF('Jalon + top _horaire passage'!A:A,AA2056),0)+IF(AB2056&lt;&gt;"",COUNTIF('Jalon + top _horaire passage'!A:A,AB2056),0)+IF(AD2056&lt;&gt;"",COUNTIF('Jalon + top _horaire passage'!A:A,AD2056),0)</f>
        <v>0</v>
      </c>
    </row>
    <row r="2057" spans="1:44" x14ac:dyDescent="0.3">
      <c r="A2057" s="77" t="s">
        <v>10157</v>
      </c>
      <c r="B2057" s="159">
        <v>0</v>
      </c>
      <c r="C2057" s="78" t="s">
        <v>59</v>
      </c>
      <c r="D2057" s="77" t="s">
        <v>42</v>
      </c>
      <c r="E2057" s="77">
        <v>0</v>
      </c>
      <c r="F2057" s="77" t="s">
        <v>10148</v>
      </c>
      <c r="G2057" s="77" t="s">
        <v>12453</v>
      </c>
      <c r="H2057" s="77" t="s">
        <v>44</v>
      </c>
      <c r="I2057" s="77" t="s">
        <v>17</v>
      </c>
      <c r="J2057" s="77" t="s">
        <v>19</v>
      </c>
      <c r="K2057" s="78" t="s">
        <v>34</v>
      </c>
      <c r="L2057" s="101" t="s">
        <v>98</v>
      </c>
      <c r="M2057" s="74" t="s">
        <v>12473</v>
      </c>
      <c r="N2057" s="74" t="s">
        <v>13</v>
      </c>
      <c r="O2057" s="159"/>
      <c r="P2057" s="77"/>
      <c r="Q2057" s="77" t="s">
        <v>30</v>
      </c>
      <c r="R2057" s="77" t="s">
        <v>10157</v>
      </c>
      <c r="S2057" s="77"/>
      <c r="T2057" s="77"/>
      <c r="U2057" s="77" t="s">
        <v>10157</v>
      </c>
      <c r="V2057" s="74" t="s">
        <v>97</v>
      </c>
      <c r="W2057" s="100"/>
      <c r="X2057" s="99"/>
      <c r="Y2057" s="99"/>
      <c r="Z2057" s="100"/>
      <c r="AA2057" s="99" t="s">
        <v>10158</v>
      </c>
      <c r="AB2057" s="99"/>
      <c r="AC2057" s="100" t="s">
        <v>10159</v>
      </c>
      <c r="AD2057" s="100" t="s">
        <v>10160</v>
      </c>
      <c r="AE2057" s="83"/>
      <c r="AF2057" s="54"/>
      <c r="AG2057" s="78" t="s">
        <v>10999</v>
      </c>
      <c r="AH2057" s="77">
        <v>0</v>
      </c>
      <c r="AI2057" s="77">
        <v>0</v>
      </c>
      <c r="AJ2057" s="77">
        <v>0</v>
      </c>
      <c r="AK2057" s="77">
        <v>0</v>
      </c>
      <c r="AL2057" s="77">
        <v>0</v>
      </c>
      <c r="AM2057" s="77">
        <v>0</v>
      </c>
      <c r="AN2057" s="77">
        <v>0</v>
      </c>
      <c r="AO2057" s="77">
        <v>0</v>
      </c>
      <c r="AP2057" s="77">
        <v>0</v>
      </c>
      <c r="AQ2057" s="77"/>
      <c r="AR2057" s="79">
        <f>COUNTIF('Jalon + top _horaire passage'!A:A,A2057)+IF(W2057&lt;&gt;"",COUNTIF('Jalon + top _horaire passage'!A:A,W2057),0)+IF(X2057&lt;&gt;"",COUNTIF('Jalon + top _horaire passage'!A:A,X2057),0)+IF(Y2057&lt;&gt;"",COUNTIF('Jalon + top _horaire passage'!A:A,Y2057),0)+IF(AA2057&lt;&gt;"",COUNTIF('Jalon + top _horaire passage'!A:A,AA2057),0)+IF(AB2057&lt;&gt;"",COUNTIF('Jalon + top _horaire passage'!A:A,AB2057),0)+IF(AD2057&lt;&gt;"",COUNTIF('Jalon + top _horaire passage'!A:A,AD2057),0)</f>
        <v>0</v>
      </c>
    </row>
    <row r="2058" spans="1:44" x14ac:dyDescent="0.3">
      <c r="A2058" s="77" t="s">
        <v>10161</v>
      </c>
      <c r="B2058" s="159">
        <v>0</v>
      </c>
      <c r="C2058" s="78" t="s">
        <v>59</v>
      </c>
      <c r="D2058" s="77" t="s">
        <v>42</v>
      </c>
      <c r="E2058" s="77">
        <v>0</v>
      </c>
      <c r="F2058" s="77" t="s">
        <v>10148</v>
      </c>
      <c r="G2058" s="77" t="s">
        <v>12453</v>
      </c>
      <c r="H2058" s="77" t="s">
        <v>44</v>
      </c>
      <c r="I2058" s="77" t="s">
        <v>17</v>
      </c>
      <c r="J2058" s="77" t="s">
        <v>19</v>
      </c>
      <c r="K2058" s="78" t="s">
        <v>34</v>
      </c>
      <c r="L2058" s="101" t="s">
        <v>98</v>
      </c>
      <c r="M2058" s="74" t="s">
        <v>12473</v>
      </c>
      <c r="N2058" s="74" t="s">
        <v>13</v>
      </c>
      <c r="O2058" s="159"/>
      <c r="P2058" s="77"/>
      <c r="Q2058" s="77" t="s">
        <v>30</v>
      </c>
      <c r="R2058" s="77" t="s">
        <v>10161</v>
      </c>
      <c r="S2058" s="77"/>
      <c r="T2058" s="77"/>
      <c r="U2058" s="77" t="s">
        <v>10161</v>
      </c>
      <c r="V2058" s="74" t="s">
        <v>97</v>
      </c>
      <c r="W2058" s="100"/>
      <c r="X2058" s="99"/>
      <c r="Y2058" s="99"/>
      <c r="Z2058" s="100"/>
      <c r="AA2058" s="99" t="s">
        <v>10162</v>
      </c>
      <c r="AB2058" s="99"/>
      <c r="AC2058" s="100" t="s">
        <v>10163</v>
      </c>
      <c r="AD2058" s="100" t="s">
        <v>10164</v>
      </c>
      <c r="AE2058" s="83"/>
      <c r="AF2058" s="54"/>
      <c r="AG2058" s="78" t="s">
        <v>10999</v>
      </c>
      <c r="AH2058" s="77">
        <v>0</v>
      </c>
      <c r="AI2058" s="77">
        <v>0</v>
      </c>
      <c r="AJ2058" s="77">
        <v>0</v>
      </c>
      <c r="AK2058" s="77">
        <v>0</v>
      </c>
      <c r="AL2058" s="77">
        <v>0</v>
      </c>
      <c r="AM2058" s="77">
        <v>0</v>
      </c>
      <c r="AN2058" s="77">
        <v>0</v>
      </c>
      <c r="AO2058" s="77">
        <v>0</v>
      </c>
      <c r="AP2058" s="77">
        <v>0</v>
      </c>
      <c r="AQ2058" s="77"/>
      <c r="AR2058" s="79">
        <f>COUNTIF('Jalon + top _horaire passage'!A:A,A2058)+IF(W2058&lt;&gt;"",COUNTIF('Jalon + top _horaire passage'!A:A,W2058),0)+IF(X2058&lt;&gt;"",COUNTIF('Jalon + top _horaire passage'!A:A,X2058),0)+IF(Y2058&lt;&gt;"",COUNTIF('Jalon + top _horaire passage'!A:A,Y2058),0)+IF(AA2058&lt;&gt;"",COUNTIF('Jalon + top _horaire passage'!A:A,AA2058),0)+IF(AB2058&lt;&gt;"",COUNTIF('Jalon + top _horaire passage'!A:A,AB2058),0)+IF(AD2058&lt;&gt;"",COUNTIF('Jalon + top _horaire passage'!A:A,AD2058),0)</f>
        <v>0</v>
      </c>
    </row>
    <row r="2059" spans="1:44" x14ac:dyDescent="0.3">
      <c r="A2059" s="77" t="s">
        <v>10165</v>
      </c>
      <c r="B2059" s="159">
        <v>0</v>
      </c>
      <c r="C2059" s="78" t="s">
        <v>59</v>
      </c>
      <c r="D2059" s="77" t="s">
        <v>42</v>
      </c>
      <c r="E2059" s="77">
        <v>0</v>
      </c>
      <c r="F2059" s="77" t="s">
        <v>10148</v>
      </c>
      <c r="G2059" s="77" t="s">
        <v>12453</v>
      </c>
      <c r="H2059" s="77" t="s">
        <v>44</v>
      </c>
      <c r="I2059" s="77" t="s">
        <v>17</v>
      </c>
      <c r="J2059" s="77" t="s">
        <v>19</v>
      </c>
      <c r="K2059" s="78" t="s">
        <v>34</v>
      </c>
      <c r="L2059" s="101" t="s">
        <v>98</v>
      </c>
      <c r="M2059" s="74" t="s">
        <v>12473</v>
      </c>
      <c r="N2059" s="74" t="s">
        <v>13</v>
      </c>
      <c r="O2059" s="159"/>
      <c r="P2059" s="77"/>
      <c r="Q2059" s="77" t="s">
        <v>30</v>
      </c>
      <c r="R2059" s="77" t="s">
        <v>10165</v>
      </c>
      <c r="S2059" s="77"/>
      <c r="T2059" s="77"/>
      <c r="U2059" s="77" t="s">
        <v>10165</v>
      </c>
      <c r="V2059" s="74" t="s">
        <v>97</v>
      </c>
      <c r="W2059" s="100"/>
      <c r="X2059" s="99"/>
      <c r="Y2059" s="99"/>
      <c r="Z2059" s="100"/>
      <c r="AA2059" s="99" t="s">
        <v>10166</v>
      </c>
      <c r="AB2059" s="99"/>
      <c r="AC2059" s="100" t="s">
        <v>10167</v>
      </c>
      <c r="AD2059" s="100" t="s">
        <v>10168</v>
      </c>
      <c r="AE2059" s="83"/>
      <c r="AF2059" s="54"/>
      <c r="AG2059" s="78" t="s">
        <v>10999</v>
      </c>
      <c r="AH2059" s="77">
        <v>0</v>
      </c>
      <c r="AI2059" s="77">
        <v>0</v>
      </c>
      <c r="AJ2059" s="77">
        <v>0</v>
      </c>
      <c r="AK2059" s="77">
        <v>0</v>
      </c>
      <c r="AL2059" s="77">
        <v>0</v>
      </c>
      <c r="AM2059" s="77">
        <v>0</v>
      </c>
      <c r="AN2059" s="77">
        <v>0</v>
      </c>
      <c r="AO2059" s="77">
        <v>0</v>
      </c>
      <c r="AP2059" s="77">
        <v>0</v>
      </c>
      <c r="AQ2059" s="77"/>
      <c r="AR2059" s="79">
        <f>COUNTIF('Jalon + top _horaire passage'!A:A,A2059)+IF(W2059&lt;&gt;"",COUNTIF('Jalon + top _horaire passage'!A:A,W2059),0)+IF(X2059&lt;&gt;"",COUNTIF('Jalon + top _horaire passage'!A:A,X2059),0)+IF(Y2059&lt;&gt;"",COUNTIF('Jalon + top _horaire passage'!A:A,Y2059),0)+IF(AA2059&lt;&gt;"",COUNTIF('Jalon + top _horaire passage'!A:A,AA2059),0)+IF(AB2059&lt;&gt;"",COUNTIF('Jalon + top _horaire passage'!A:A,AB2059),0)+IF(AD2059&lt;&gt;"",COUNTIF('Jalon + top _horaire passage'!A:A,AD2059),0)</f>
        <v>0</v>
      </c>
    </row>
    <row r="2060" spans="1:44" x14ac:dyDescent="0.3">
      <c r="A2060" s="77" t="s">
        <v>10169</v>
      </c>
      <c r="B2060" s="159">
        <v>0</v>
      </c>
      <c r="C2060" s="78" t="s">
        <v>59</v>
      </c>
      <c r="D2060" s="77" t="s">
        <v>42</v>
      </c>
      <c r="E2060" s="77">
        <v>0</v>
      </c>
      <c r="F2060" s="77" t="s">
        <v>10148</v>
      </c>
      <c r="G2060" s="77" t="s">
        <v>12453</v>
      </c>
      <c r="H2060" s="77" t="s">
        <v>44</v>
      </c>
      <c r="I2060" s="77" t="s">
        <v>17</v>
      </c>
      <c r="J2060" s="77" t="s">
        <v>19</v>
      </c>
      <c r="K2060" s="78" t="s">
        <v>34</v>
      </c>
      <c r="L2060" s="101" t="s">
        <v>98</v>
      </c>
      <c r="M2060" s="74" t="s">
        <v>12473</v>
      </c>
      <c r="N2060" s="74" t="s">
        <v>13</v>
      </c>
      <c r="O2060" s="159"/>
      <c r="P2060" s="77"/>
      <c r="Q2060" s="77" t="s">
        <v>30</v>
      </c>
      <c r="R2060" s="77" t="s">
        <v>10169</v>
      </c>
      <c r="S2060" s="77"/>
      <c r="T2060" s="77"/>
      <c r="U2060" s="77" t="s">
        <v>10169</v>
      </c>
      <c r="V2060" s="74" t="s">
        <v>97</v>
      </c>
      <c r="W2060" s="100"/>
      <c r="X2060" s="99"/>
      <c r="Y2060" s="99"/>
      <c r="Z2060" s="100"/>
      <c r="AA2060" s="99" t="s">
        <v>10170</v>
      </c>
      <c r="AB2060" s="99"/>
      <c r="AC2060" s="100" t="s">
        <v>10171</v>
      </c>
      <c r="AD2060" s="100" t="s">
        <v>10172</v>
      </c>
      <c r="AE2060" s="83"/>
      <c r="AF2060" s="54"/>
      <c r="AG2060" s="78" t="s">
        <v>10999</v>
      </c>
      <c r="AH2060" s="77">
        <v>0</v>
      </c>
      <c r="AI2060" s="77">
        <v>0</v>
      </c>
      <c r="AJ2060" s="77">
        <v>0</v>
      </c>
      <c r="AK2060" s="77">
        <v>0</v>
      </c>
      <c r="AL2060" s="77">
        <v>0</v>
      </c>
      <c r="AM2060" s="77">
        <v>0</v>
      </c>
      <c r="AN2060" s="77">
        <v>0</v>
      </c>
      <c r="AO2060" s="77">
        <v>0</v>
      </c>
      <c r="AP2060" s="77">
        <v>0</v>
      </c>
      <c r="AQ2060" s="77"/>
      <c r="AR2060" s="79">
        <f>COUNTIF('Jalon + top _horaire passage'!A:A,A2060)+IF(W2060&lt;&gt;"",COUNTIF('Jalon + top _horaire passage'!A:A,W2060),0)+IF(X2060&lt;&gt;"",COUNTIF('Jalon + top _horaire passage'!A:A,X2060),0)+IF(Y2060&lt;&gt;"",COUNTIF('Jalon + top _horaire passage'!A:A,Y2060),0)+IF(AA2060&lt;&gt;"",COUNTIF('Jalon + top _horaire passage'!A:A,AA2060),0)+IF(AB2060&lt;&gt;"",COUNTIF('Jalon + top _horaire passage'!A:A,AB2060),0)+IF(AD2060&lt;&gt;"",COUNTIF('Jalon + top _horaire passage'!A:A,AD2060),0)</f>
        <v>0</v>
      </c>
    </row>
    <row r="2061" spans="1:44" x14ac:dyDescent="0.3">
      <c r="A2061" s="77" t="s">
        <v>10173</v>
      </c>
      <c r="B2061" s="159">
        <v>0</v>
      </c>
      <c r="C2061" s="78" t="s">
        <v>59</v>
      </c>
      <c r="D2061" s="77" t="s">
        <v>42</v>
      </c>
      <c r="E2061" s="77">
        <v>0</v>
      </c>
      <c r="F2061" s="77" t="s">
        <v>10148</v>
      </c>
      <c r="G2061" s="77" t="s">
        <v>12453</v>
      </c>
      <c r="H2061" s="77" t="s">
        <v>44</v>
      </c>
      <c r="I2061" s="77" t="s">
        <v>17</v>
      </c>
      <c r="J2061" s="77" t="s">
        <v>19</v>
      </c>
      <c r="K2061" s="78" t="s">
        <v>34</v>
      </c>
      <c r="L2061" s="101" t="s">
        <v>98</v>
      </c>
      <c r="M2061" s="74" t="s">
        <v>12473</v>
      </c>
      <c r="N2061" s="74" t="s">
        <v>13</v>
      </c>
      <c r="O2061" s="159"/>
      <c r="P2061" s="77"/>
      <c r="Q2061" s="77" t="s">
        <v>30</v>
      </c>
      <c r="R2061" s="77" t="s">
        <v>10173</v>
      </c>
      <c r="S2061" s="77"/>
      <c r="T2061" s="77"/>
      <c r="U2061" s="77" t="s">
        <v>10858</v>
      </c>
      <c r="V2061" s="74" t="s">
        <v>97</v>
      </c>
      <c r="W2061" s="100"/>
      <c r="X2061" s="99"/>
      <c r="Y2061" s="99"/>
      <c r="Z2061" s="100"/>
      <c r="AA2061" s="99" t="s">
        <v>10174</v>
      </c>
      <c r="AB2061" s="99"/>
      <c r="AC2061" s="100" t="s">
        <v>10175</v>
      </c>
      <c r="AD2061" s="100" t="s">
        <v>10176</v>
      </c>
      <c r="AE2061" s="83"/>
      <c r="AF2061" s="54"/>
      <c r="AG2061" s="78" t="s">
        <v>10999</v>
      </c>
      <c r="AH2061" s="77">
        <v>0</v>
      </c>
      <c r="AI2061" s="77">
        <v>0</v>
      </c>
      <c r="AJ2061" s="77">
        <v>0</v>
      </c>
      <c r="AK2061" s="77">
        <v>0</v>
      </c>
      <c r="AL2061" s="77">
        <v>0</v>
      </c>
      <c r="AM2061" s="77">
        <v>0</v>
      </c>
      <c r="AN2061" s="77">
        <v>0</v>
      </c>
      <c r="AO2061" s="77">
        <v>0</v>
      </c>
      <c r="AP2061" s="77">
        <v>0</v>
      </c>
      <c r="AQ2061" s="77"/>
      <c r="AR2061" s="79">
        <f>COUNTIF('Jalon + top _horaire passage'!A:A,A2061)+IF(W2061&lt;&gt;"",COUNTIF('Jalon + top _horaire passage'!A:A,W2061),0)+IF(X2061&lt;&gt;"",COUNTIF('Jalon + top _horaire passage'!A:A,X2061),0)+IF(Y2061&lt;&gt;"",COUNTIF('Jalon + top _horaire passage'!A:A,Y2061),0)+IF(AA2061&lt;&gt;"",COUNTIF('Jalon + top _horaire passage'!A:A,AA2061),0)+IF(AB2061&lt;&gt;"",COUNTIF('Jalon + top _horaire passage'!A:A,AB2061),0)+IF(AD2061&lt;&gt;"",COUNTIF('Jalon + top _horaire passage'!A:A,AD2061),0)</f>
        <v>0</v>
      </c>
    </row>
    <row r="2062" spans="1:44" x14ac:dyDescent="0.3">
      <c r="A2062" s="77" t="s">
        <v>10179</v>
      </c>
      <c r="B2062" s="159">
        <v>0</v>
      </c>
      <c r="C2062" s="78" t="s">
        <v>59</v>
      </c>
      <c r="D2062" s="77" t="s">
        <v>42</v>
      </c>
      <c r="E2062" s="77">
        <v>0</v>
      </c>
      <c r="F2062" s="77" t="s">
        <v>10177</v>
      </c>
      <c r="G2062" s="77" t="s">
        <v>10178</v>
      </c>
      <c r="H2062" s="101" t="s">
        <v>11875</v>
      </c>
      <c r="I2062" s="77" t="s">
        <v>17</v>
      </c>
      <c r="J2062" s="77" t="s">
        <v>19</v>
      </c>
      <c r="K2062" s="78" t="s">
        <v>376</v>
      </c>
      <c r="L2062" s="77" t="s">
        <v>15</v>
      </c>
      <c r="M2062" s="74" t="s">
        <v>12473</v>
      </c>
      <c r="N2062" s="74" t="s">
        <v>13</v>
      </c>
      <c r="O2062" s="159"/>
      <c r="P2062" s="77"/>
      <c r="Q2062" s="77" t="s">
        <v>372</v>
      </c>
      <c r="R2062" s="77" t="s">
        <v>10179</v>
      </c>
      <c r="S2062" s="77" t="s">
        <v>59</v>
      </c>
      <c r="T2062" s="77"/>
      <c r="U2062" s="101" t="s">
        <v>11913</v>
      </c>
      <c r="V2062" s="74" t="s">
        <v>97</v>
      </c>
      <c r="W2062" s="100"/>
      <c r="X2062" s="99"/>
      <c r="Y2062" s="99"/>
      <c r="Z2062" s="100"/>
      <c r="AA2062" s="99"/>
      <c r="AB2062" s="99"/>
      <c r="AC2062" s="100"/>
      <c r="AD2062" s="100" t="s">
        <v>10180</v>
      </c>
      <c r="AE2062" s="83"/>
      <c r="AF2062" s="54"/>
      <c r="AG2062" s="78" t="s">
        <v>12882</v>
      </c>
      <c r="AH2062" s="77">
        <v>0</v>
      </c>
      <c r="AI2062" s="77">
        <v>0</v>
      </c>
      <c r="AJ2062" s="77">
        <v>0</v>
      </c>
      <c r="AK2062" s="77">
        <v>0</v>
      </c>
      <c r="AL2062" s="77">
        <v>0</v>
      </c>
      <c r="AM2062" s="77">
        <v>0</v>
      </c>
      <c r="AN2062" s="77">
        <v>0</v>
      </c>
      <c r="AO2062" s="77">
        <v>0</v>
      </c>
      <c r="AP2062" s="77">
        <v>0</v>
      </c>
      <c r="AQ2062" s="77"/>
      <c r="AR2062" s="79">
        <f>COUNTIF('Jalon + top _horaire passage'!A:A,A2062)+IF(W2062&lt;&gt;"",COUNTIF('Jalon + top _horaire passage'!A:A,W2062),0)+IF(X2062&lt;&gt;"",COUNTIF('Jalon + top _horaire passage'!A:A,X2062),0)+IF(Y2062&lt;&gt;"",COUNTIF('Jalon + top _horaire passage'!A:A,Y2062),0)+IF(AA2062&lt;&gt;"",COUNTIF('Jalon + top _horaire passage'!A:A,AA2062),0)+IF(AB2062&lt;&gt;"",COUNTIF('Jalon + top _horaire passage'!A:A,AB2062),0)+IF(AD2062&lt;&gt;"",COUNTIF('Jalon + top _horaire passage'!A:A,AD2062),0)</f>
        <v>0</v>
      </c>
    </row>
    <row r="2063" spans="1:44" x14ac:dyDescent="0.3">
      <c r="A2063" s="77" t="s">
        <v>10181</v>
      </c>
      <c r="B2063" s="159">
        <v>0</v>
      </c>
      <c r="C2063" s="78" t="s">
        <v>59</v>
      </c>
      <c r="D2063" s="77" t="s">
        <v>42</v>
      </c>
      <c r="E2063" s="77">
        <v>0</v>
      </c>
      <c r="F2063" s="77" t="s">
        <v>10177</v>
      </c>
      <c r="G2063" s="77" t="s">
        <v>10178</v>
      </c>
      <c r="H2063" s="101" t="s">
        <v>11875</v>
      </c>
      <c r="I2063" s="77" t="s">
        <v>17</v>
      </c>
      <c r="J2063" s="77" t="s">
        <v>19</v>
      </c>
      <c r="K2063" s="78" t="s">
        <v>376</v>
      </c>
      <c r="L2063" s="77" t="s">
        <v>15</v>
      </c>
      <c r="M2063" s="74" t="s">
        <v>12473</v>
      </c>
      <c r="N2063" s="74" t="s">
        <v>13</v>
      </c>
      <c r="O2063" s="159"/>
      <c r="P2063" s="77"/>
      <c r="Q2063" s="77" t="s">
        <v>372</v>
      </c>
      <c r="R2063" s="77" t="s">
        <v>10181</v>
      </c>
      <c r="S2063" s="77" t="s">
        <v>59</v>
      </c>
      <c r="T2063" s="77"/>
      <c r="U2063" s="101" t="s">
        <v>11911</v>
      </c>
      <c r="V2063" s="74" t="s">
        <v>97</v>
      </c>
      <c r="W2063" s="100"/>
      <c r="X2063" s="99"/>
      <c r="Y2063" s="99"/>
      <c r="Z2063" s="100"/>
      <c r="AA2063" s="99"/>
      <c r="AB2063" s="99"/>
      <c r="AC2063" s="100"/>
      <c r="AD2063" s="100" t="s">
        <v>10182</v>
      </c>
      <c r="AE2063" s="83"/>
      <c r="AF2063" s="54"/>
      <c r="AG2063" s="78" t="s">
        <v>12882</v>
      </c>
      <c r="AH2063" s="77">
        <v>0</v>
      </c>
      <c r="AI2063" s="77">
        <v>0</v>
      </c>
      <c r="AJ2063" s="77">
        <v>0</v>
      </c>
      <c r="AK2063" s="77">
        <v>0</v>
      </c>
      <c r="AL2063" s="77">
        <v>0</v>
      </c>
      <c r="AM2063" s="77">
        <v>0</v>
      </c>
      <c r="AN2063" s="77">
        <v>0</v>
      </c>
      <c r="AO2063" s="77">
        <v>0</v>
      </c>
      <c r="AP2063" s="77">
        <v>0</v>
      </c>
      <c r="AQ2063" s="77"/>
      <c r="AR2063" s="79">
        <f>COUNTIF('Jalon + top _horaire passage'!A:A,A2063)+IF(W2063&lt;&gt;"",COUNTIF('Jalon + top _horaire passage'!A:A,W2063),0)+IF(X2063&lt;&gt;"",COUNTIF('Jalon + top _horaire passage'!A:A,X2063),0)+IF(Y2063&lt;&gt;"",COUNTIF('Jalon + top _horaire passage'!A:A,Y2063),0)+IF(AA2063&lt;&gt;"",COUNTIF('Jalon + top _horaire passage'!A:A,AA2063),0)+IF(AB2063&lt;&gt;"",COUNTIF('Jalon + top _horaire passage'!A:A,AB2063),0)+IF(AD2063&lt;&gt;"",COUNTIF('Jalon + top _horaire passage'!A:A,AD2063),0)</f>
        <v>0</v>
      </c>
    </row>
    <row r="2064" spans="1:44" x14ac:dyDescent="0.3">
      <c r="A2064" s="77" t="s">
        <v>10183</v>
      </c>
      <c r="B2064" s="159">
        <v>0</v>
      </c>
      <c r="C2064" s="78" t="s">
        <v>59</v>
      </c>
      <c r="D2064" s="77" t="s">
        <v>42</v>
      </c>
      <c r="E2064" s="77">
        <v>0</v>
      </c>
      <c r="F2064" s="77" t="s">
        <v>10177</v>
      </c>
      <c r="G2064" s="77" t="s">
        <v>10178</v>
      </c>
      <c r="H2064" s="101" t="s">
        <v>11875</v>
      </c>
      <c r="I2064" s="77" t="s">
        <v>17</v>
      </c>
      <c r="J2064" s="77" t="s">
        <v>19</v>
      </c>
      <c r="K2064" s="78" t="s">
        <v>376</v>
      </c>
      <c r="L2064" s="77" t="s">
        <v>15</v>
      </c>
      <c r="M2064" s="74" t="s">
        <v>12473</v>
      </c>
      <c r="N2064" s="74" t="s">
        <v>13</v>
      </c>
      <c r="O2064" s="159"/>
      <c r="P2064" s="77"/>
      <c r="Q2064" s="77" t="s">
        <v>372</v>
      </c>
      <c r="R2064" s="77" t="s">
        <v>10183</v>
      </c>
      <c r="S2064" s="77" t="s">
        <v>59</v>
      </c>
      <c r="T2064" s="77"/>
      <c r="U2064" s="101" t="s">
        <v>11910</v>
      </c>
      <c r="V2064" s="74" t="s">
        <v>97</v>
      </c>
      <c r="W2064" s="100"/>
      <c r="X2064" s="99"/>
      <c r="Y2064" s="99"/>
      <c r="Z2064" s="100"/>
      <c r="AA2064" s="99"/>
      <c r="AB2064" s="99"/>
      <c r="AC2064" s="100"/>
      <c r="AD2064" s="100" t="s">
        <v>10184</v>
      </c>
      <c r="AE2064" s="83"/>
      <c r="AF2064" s="54"/>
      <c r="AG2064" s="78" t="s">
        <v>12882</v>
      </c>
      <c r="AH2064" s="77">
        <v>0</v>
      </c>
      <c r="AI2064" s="77">
        <v>0</v>
      </c>
      <c r="AJ2064" s="77">
        <v>0</v>
      </c>
      <c r="AK2064" s="77">
        <v>0</v>
      </c>
      <c r="AL2064" s="77">
        <v>0</v>
      </c>
      <c r="AM2064" s="77">
        <v>0</v>
      </c>
      <c r="AN2064" s="77">
        <v>0</v>
      </c>
      <c r="AO2064" s="77">
        <v>0</v>
      </c>
      <c r="AP2064" s="77">
        <v>0</v>
      </c>
      <c r="AQ2064" s="77"/>
      <c r="AR2064" s="79">
        <f>COUNTIF('Jalon + top _horaire passage'!A:A,A2064)+IF(W2064&lt;&gt;"",COUNTIF('Jalon + top _horaire passage'!A:A,W2064),0)+IF(X2064&lt;&gt;"",COUNTIF('Jalon + top _horaire passage'!A:A,X2064),0)+IF(Y2064&lt;&gt;"",COUNTIF('Jalon + top _horaire passage'!A:A,Y2064),0)+IF(AA2064&lt;&gt;"",COUNTIF('Jalon + top _horaire passage'!A:A,AA2064),0)+IF(AB2064&lt;&gt;"",COUNTIF('Jalon + top _horaire passage'!A:A,AB2064),0)+IF(AD2064&lt;&gt;"",COUNTIF('Jalon + top _horaire passage'!A:A,AD2064),0)</f>
        <v>0</v>
      </c>
    </row>
    <row r="2065" spans="1:44" x14ac:dyDescent="0.3">
      <c r="A2065" s="77" t="s">
        <v>10185</v>
      </c>
      <c r="B2065" s="159">
        <v>0</v>
      </c>
      <c r="C2065" s="78" t="s">
        <v>59</v>
      </c>
      <c r="D2065" s="77" t="s">
        <v>42</v>
      </c>
      <c r="E2065" s="77">
        <v>0</v>
      </c>
      <c r="F2065" s="77" t="s">
        <v>10177</v>
      </c>
      <c r="G2065" s="77" t="s">
        <v>10178</v>
      </c>
      <c r="H2065" s="101" t="s">
        <v>11875</v>
      </c>
      <c r="I2065" s="77" t="s">
        <v>17</v>
      </c>
      <c r="J2065" s="77" t="s">
        <v>19</v>
      </c>
      <c r="K2065" s="78" t="s">
        <v>376</v>
      </c>
      <c r="L2065" s="77" t="s">
        <v>15</v>
      </c>
      <c r="M2065" s="74" t="s">
        <v>12473</v>
      </c>
      <c r="N2065" s="74" t="s">
        <v>13</v>
      </c>
      <c r="O2065" s="159"/>
      <c r="P2065" s="77"/>
      <c r="Q2065" s="77" t="s">
        <v>372</v>
      </c>
      <c r="R2065" s="77" t="s">
        <v>10185</v>
      </c>
      <c r="S2065" s="77" t="s">
        <v>59</v>
      </c>
      <c r="T2065" s="77"/>
      <c r="U2065" s="101" t="s">
        <v>11916</v>
      </c>
      <c r="V2065" s="74" t="s">
        <v>97</v>
      </c>
      <c r="W2065" s="100"/>
      <c r="X2065" s="99"/>
      <c r="Y2065" s="99"/>
      <c r="Z2065" s="100"/>
      <c r="AA2065" s="99"/>
      <c r="AB2065" s="99"/>
      <c r="AC2065" s="100"/>
      <c r="AD2065" s="100" t="s">
        <v>10186</v>
      </c>
      <c r="AE2065" s="83"/>
      <c r="AF2065" s="54"/>
      <c r="AG2065" s="78" t="s">
        <v>12882</v>
      </c>
      <c r="AH2065" s="77">
        <v>0</v>
      </c>
      <c r="AI2065" s="77">
        <v>0</v>
      </c>
      <c r="AJ2065" s="77">
        <v>0</v>
      </c>
      <c r="AK2065" s="77">
        <v>0</v>
      </c>
      <c r="AL2065" s="77">
        <v>0</v>
      </c>
      <c r="AM2065" s="77">
        <v>0</v>
      </c>
      <c r="AN2065" s="77">
        <v>0</v>
      </c>
      <c r="AO2065" s="77">
        <v>0</v>
      </c>
      <c r="AP2065" s="77">
        <v>0</v>
      </c>
      <c r="AQ2065" s="77"/>
      <c r="AR2065" s="79">
        <f>COUNTIF('Jalon + top _horaire passage'!A:A,A2065)+IF(W2065&lt;&gt;"",COUNTIF('Jalon + top _horaire passage'!A:A,W2065),0)+IF(X2065&lt;&gt;"",COUNTIF('Jalon + top _horaire passage'!A:A,X2065),0)+IF(Y2065&lt;&gt;"",COUNTIF('Jalon + top _horaire passage'!A:A,Y2065),0)+IF(AA2065&lt;&gt;"",COUNTIF('Jalon + top _horaire passage'!A:A,AA2065),0)+IF(AB2065&lt;&gt;"",COUNTIF('Jalon + top _horaire passage'!A:A,AB2065),0)+IF(AD2065&lt;&gt;"",COUNTIF('Jalon + top _horaire passage'!A:A,AD2065),0)</f>
        <v>0</v>
      </c>
    </row>
    <row r="2066" spans="1:44" x14ac:dyDescent="0.3">
      <c r="A2066" s="77" t="s">
        <v>10187</v>
      </c>
      <c r="B2066" s="159">
        <v>0</v>
      </c>
      <c r="C2066" s="78" t="s">
        <v>59</v>
      </c>
      <c r="D2066" s="77" t="s">
        <v>42</v>
      </c>
      <c r="E2066" s="77">
        <v>0</v>
      </c>
      <c r="F2066" s="77" t="s">
        <v>10177</v>
      </c>
      <c r="G2066" s="77" t="s">
        <v>10178</v>
      </c>
      <c r="H2066" s="101" t="s">
        <v>11875</v>
      </c>
      <c r="I2066" s="77" t="s">
        <v>17</v>
      </c>
      <c r="J2066" s="77" t="s">
        <v>19</v>
      </c>
      <c r="K2066" s="78" t="s">
        <v>376</v>
      </c>
      <c r="L2066" s="77" t="s">
        <v>15</v>
      </c>
      <c r="M2066" s="74" t="s">
        <v>12473</v>
      </c>
      <c r="N2066" s="74" t="s">
        <v>13</v>
      </c>
      <c r="O2066" s="159"/>
      <c r="P2066" s="77"/>
      <c r="Q2066" s="77" t="s">
        <v>372</v>
      </c>
      <c r="R2066" s="77" t="s">
        <v>10187</v>
      </c>
      <c r="S2066" s="77" t="s">
        <v>59</v>
      </c>
      <c r="T2066" s="77"/>
      <c r="U2066" s="101" t="s">
        <v>11917</v>
      </c>
      <c r="V2066" s="74" t="s">
        <v>97</v>
      </c>
      <c r="W2066" s="100"/>
      <c r="X2066" s="99"/>
      <c r="Y2066" s="99"/>
      <c r="Z2066" s="100"/>
      <c r="AA2066" s="99"/>
      <c r="AB2066" s="99"/>
      <c r="AC2066" s="100"/>
      <c r="AD2066" s="100" t="s">
        <v>10188</v>
      </c>
      <c r="AE2066" s="83"/>
      <c r="AF2066" s="54"/>
      <c r="AG2066" s="78" t="s">
        <v>12882</v>
      </c>
      <c r="AH2066" s="77">
        <v>0</v>
      </c>
      <c r="AI2066" s="77">
        <v>0</v>
      </c>
      <c r="AJ2066" s="77">
        <v>0</v>
      </c>
      <c r="AK2066" s="77">
        <v>0</v>
      </c>
      <c r="AL2066" s="77">
        <v>0</v>
      </c>
      <c r="AM2066" s="77">
        <v>0</v>
      </c>
      <c r="AN2066" s="77">
        <v>0</v>
      </c>
      <c r="AO2066" s="77">
        <v>0</v>
      </c>
      <c r="AP2066" s="77">
        <v>0</v>
      </c>
      <c r="AQ2066" s="77"/>
      <c r="AR2066" s="79">
        <f>COUNTIF('Jalon + top _horaire passage'!A:A,A2066)+IF(W2066&lt;&gt;"",COUNTIF('Jalon + top _horaire passage'!A:A,W2066),0)+IF(X2066&lt;&gt;"",COUNTIF('Jalon + top _horaire passage'!A:A,X2066),0)+IF(Y2066&lt;&gt;"",COUNTIF('Jalon + top _horaire passage'!A:A,Y2066),0)+IF(AA2066&lt;&gt;"",COUNTIF('Jalon + top _horaire passage'!A:A,AA2066),0)+IF(AB2066&lt;&gt;"",COUNTIF('Jalon + top _horaire passage'!A:A,AB2066),0)+IF(AD2066&lt;&gt;"",COUNTIF('Jalon + top _horaire passage'!A:A,AD2066),0)</f>
        <v>0</v>
      </c>
    </row>
    <row r="2067" spans="1:44" x14ac:dyDescent="0.3">
      <c r="A2067" s="77" t="s">
        <v>10189</v>
      </c>
      <c r="B2067" s="159">
        <v>0</v>
      </c>
      <c r="C2067" s="78" t="s">
        <v>59</v>
      </c>
      <c r="D2067" s="77" t="s">
        <v>42</v>
      </c>
      <c r="E2067" s="77">
        <v>0</v>
      </c>
      <c r="F2067" s="77" t="s">
        <v>10177</v>
      </c>
      <c r="G2067" s="77" t="s">
        <v>10178</v>
      </c>
      <c r="H2067" s="101" t="s">
        <v>11875</v>
      </c>
      <c r="I2067" s="77" t="s">
        <v>17</v>
      </c>
      <c r="J2067" s="77" t="s">
        <v>19</v>
      </c>
      <c r="K2067" s="78" t="s">
        <v>376</v>
      </c>
      <c r="L2067" s="77" t="s">
        <v>15</v>
      </c>
      <c r="M2067" s="74" t="s">
        <v>12473</v>
      </c>
      <c r="N2067" s="74" t="s">
        <v>13</v>
      </c>
      <c r="O2067" s="159"/>
      <c r="P2067" s="77"/>
      <c r="Q2067" s="77" t="s">
        <v>372</v>
      </c>
      <c r="R2067" s="77" t="s">
        <v>10189</v>
      </c>
      <c r="S2067" s="77" t="s">
        <v>59</v>
      </c>
      <c r="T2067" s="77"/>
      <c r="U2067" s="101" t="s">
        <v>11914</v>
      </c>
      <c r="V2067" s="74" t="s">
        <v>97</v>
      </c>
      <c r="W2067" s="100"/>
      <c r="X2067" s="99"/>
      <c r="Y2067" s="99"/>
      <c r="Z2067" s="100"/>
      <c r="AA2067" s="99"/>
      <c r="AB2067" s="99"/>
      <c r="AC2067" s="100"/>
      <c r="AD2067" s="100" t="s">
        <v>10190</v>
      </c>
      <c r="AE2067" s="83"/>
      <c r="AF2067" s="54"/>
      <c r="AG2067" s="78" t="s">
        <v>12882</v>
      </c>
      <c r="AH2067" s="77">
        <v>0</v>
      </c>
      <c r="AI2067" s="77">
        <v>0</v>
      </c>
      <c r="AJ2067" s="77">
        <v>0</v>
      </c>
      <c r="AK2067" s="77">
        <v>0</v>
      </c>
      <c r="AL2067" s="77">
        <v>0</v>
      </c>
      <c r="AM2067" s="77">
        <v>0</v>
      </c>
      <c r="AN2067" s="77">
        <v>0</v>
      </c>
      <c r="AO2067" s="77">
        <v>0</v>
      </c>
      <c r="AP2067" s="77">
        <v>0</v>
      </c>
      <c r="AQ2067" s="77"/>
      <c r="AR2067" s="79">
        <f>COUNTIF('Jalon + top _horaire passage'!A:A,A2067)+IF(W2067&lt;&gt;"",COUNTIF('Jalon + top _horaire passage'!A:A,W2067),0)+IF(X2067&lt;&gt;"",COUNTIF('Jalon + top _horaire passage'!A:A,X2067),0)+IF(Y2067&lt;&gt;"",COUNTIF('Jalon + top _horaire passage'!A:A,Y2067),0)+IF(AA2067&lt;&gt;"",COUNTIF('Jalon + top _horaire passage'!A:A,AA2067),0)+IF(AB2067&lt;&gt;"",COUNTIF('Jalon + top _horaire passage'!A:A,AB2067),0)+IF(AD2067&lt;&gt;"",COUNTIF('Jalon + top _horaire passage'!A:A,AD2067),0)</f>
        <v>0</v>
      </c>
    </row>
    <row r="2068" spans="1:44" x14ac:dyDescent="0.3">
      <c r="A2068" s="77" t="s">
        <v>10191</v>
      </c>
      <c r="B2068" s="159">
        <v>0</v>
      </c>
      <c r="C2068" s="78" t="s">
        <v>59</v>
      </c>
      <c r="D2068" s="77" t="s">
        <v>42</v>
      </c>
      <c r="E2068" s="77">
        <v>0</v>
      </c>
      <c r="F2068" s="77" t="s">
        <v>10177</v>
      </c>
      <c r="G2068" s="77" t="s">
        <v>10178</v>
      </c>
      <c r="H2068" s="101" t="s">
        <v>11875</v>
      </c>
      <c r="I2068" s="77" t="s">
        <v>17</v>
      </c>
      <c r="J2068" s="77" t="s">
        <v>19</v>
      </c>
      <c r="K2068" s="78" t="s">
        <v>376</v>
      </c>
      <c r="L2068" s="77" t="s">
        <v>15</v>
      </c>
      <c r="M2068" s="74" t="s">
        <v>12473</v>
      </c>
      <c r="N2068" s="74" t="s">
        <v>13</v>
      </c>
      <c r="O2068" s="159"/>
      <c r="P2068" s="77"/>
      <c r="Q2068" s="77" t="s">
        <v>372</v>
      </c>
      <c r="R2068" s="77" t="s">
        <v>10191</v>
      </c>
      <c r="S2068" s="77" t="s">
        <v>59</v>
      </c>
      <c r="T2068" s="77"/>
      <c r="U2068" s="101" t="s">
        <v>11915</v>
      </c>
      <c r="V2068" s="74" t="s">
        <v>97</v>
      </c>
      <c r="W2068" s="100"/>
      <c r="X2068" s="99"/>
      <c r="Y2068" s="99"/>
      <c r="Z2068" s="100"/>
      <c r="AA2068" s="99"/>
      <c r="AB2068" s="99"/>
      <c r="AC2068" s="100"/>
      <c r="AD2068" s="100" t="s">
        <v>10192</v>
      </c>
      <c r="AE2068" s="83"/>
      <c r="AF2068" s="54"/>
      <c r="AG2068" s="78" t="s">
        <v>12882</v>
      </c>
      <c r="AH2068" s="77">
        <v>0</v>
      </c>
      <c r="AI2068" s="77">
        <v>0</v>
      </c>
      <c r="AJ2068" s="77">
        <v>0</v>
      </c>
      <c r="AK2068" s="77">
        <v>0</v>
      </c>
      <c r="AL2068" s="77">
        <v>0</v>
      </c>
      <c r="AM2068" s="77">
        <v>0</v>
      </c>
      <c r="AN2068" s="77">
        <v>0</v>
      </c>
      <c r="AO2068" s="77">
        <v>0</v>
      </c>
      <c r="AP2068" s="77">
        <v>0</v>
      </c>
      <c r="AQ2068" s="77"/>
      <c r="AR2068" s="79">
        <f>COUNTIF('Jalon + top _horaire passage'!A:A,A2068)+IF(W2068&lt;&gt;"",COUNTIF('Jalon + top _horaire passage'!A:A,W2068),0)+IF(X2068&lt;&gt;"",COUNTIF('Jalon + top _horaire passage'!A:A,X2068),0)+IF(Y2068&lt;&gt;"",COUNTIF('Jalon + top _horaire passage'!A:A,Y2068),0)+IF(AA2068&lt;&gt;"",COUNTIF('Jalon + top _horaire passage'!A:A,AA2068),0)+IF(AB2068&lt;&gt;"",COUNTIF('Jalon + top _horaire passage'!A:A,AB2068),0)+IF(AD2068&lt;&gt;"",COUNTIF('Jalon + top _horaire passage'!A:A,AD2068),0)</f>
        <v>0</v>
      </c>
    </row>
    <row r="2069" spans="1:44" x14ac:dyDescent="0.3">
      <c r="A2069" s="77" t="s">
        <v>10193</v>
      </c>
      <c r="B2069" s="159">
        <v>0</v>
      </c>
      <c r="C2069" s="78" t="s">
        <v>59</v>
      </c>
      <c r="D2069" s="77" t="s">
        <v>42</v>
      </c>
      <c r="E2069" s="77">
        <v>0</v>
      </c>
      <c r="F2069" s="77" t="s">
        <v>10177</v>
      </c>
      <c r="G2069" s="77" t="s">
        <v>10178</v>
      </c>
      <c r="H2069" s="101" t="s">
        <v>11875</v>
      </c>
      <c r="I2069" s="77" t="s">
        <v>17</v>
      </c>
      <c r="J2069" s="77" t="s">
        <v>19</v>
      </c>
      <c r="K2069" s="78" t="s">
        <v>376</v>
      </c>
      <c r="L2069" s="77" t="s">
        <v>15</v>
      </c>
      <c r="M2069" s="74" t="s">
        <v>12473</v>
      </c>
      <c r="N2069" s="74" t="s">
        <v>13</v>
      </c>
      <c r="O2069" s="159"/>
      <c r="P2069" s="77"/>
      <c r="Q2069" s="77" t="s">
        <v>372</v>
      </c>
      <c r="R2069" s="77" t="s">
        <v>10193</v>
      </c>
      <c r="S2069" s="77" t="s">
        <v>59</v>
      </c>
      <c r="T2069" s="77"/>
      <c r="U2069" s="101" t="s">
        <v>11918</v>
      </c>
      <c r="V2069" s="74" t="s">
        <v>97</v>
      </c>
      <c r="W2069" s="100"/>
      <c r="X2069" s="99"/>
      <c r="Y2069" s="99"/>
      <c r="Z2069" s="100"/>
      <c r="AA2069" s="99"/>
      <c r="AB2069" s="99"/>
      <c r="AC2069" s="100"/>
      <c r="AD2069" s="100" t="s">
        <v>10194</v>
      </c>
      <c r="AE2069" s="83"/>
      <c r="AF2069" s="54"/>
      <c r="AG2069" s="78" t="s">
        <v>12882</v>
      </c>
      <c r="AH2069" s="77">
        <v>0</v>
      </c>
      <c r="AI2069" s="77">
        <v>0</v>
      </c>
      <c r="AJ2069" s="77">
        <v>0</v>
      </c>
      <c r="AK2069" s="77">
        <v>0</v>
      </c>
      <c r="AL2069" s="77">
        <v>0</v>
      </c>
      <c r="AM2069" s="77">
        <v>0</v>
      </c>
      <c r="AN2069" s="77">
        <v>0</v>
      </c>
      <c r="AO2069" s="77">
        <v>0</v>
      </c>
      <c r="AP2069" s="77">
        <v>0</v>
      </c>
      <c r="AQ2069" s="77"/>
      <c r="AR2069" s="79">
        <f>COUNTIF('Jalon + top _horaire passage'!A:A,A2069)+IF(W2069&lt;&gt;"",COUNTIF('Jalon + top _horaire passage'!A:A,W2069),0)+IF(X2069&lt;&gt;"",COUNTIF('Jalon + top _horaire passage'!A:A,X2069),0)+IF(Y2069&lt;&gt;"",COUNTIF('Jalon + top _horaire passage'!A:A,Y2069),0)+IF(AA2069&lt;&gt;"",COUNTIF('Jalon + top _horaire passage'!A:A,AA2069),0)+IF(AB2069&lt;&gt;"",COUNTIF('Jalon + top _horaire passage'!A:A,AB2069),0)+IF(AD2069&lt;&gt;"",COUNTIF('Jalon + top _horaire passage'!A:A,AD2069),0)</f>
        <v>0</v>
      </c>
    </row>
    <row r="2070" spans="1:44" x14ac:dyDescent="0.3">
      <c r="A2070" s="77" t="s">
        <v>10195</v>
      </c>
      <c r="B2070" s="159">
        <v>0</v>
      </c>
      <c r="C2070" s="78" t="s">
        <v>59</v>
      </c>
      <c r="D2070" s="77" t="s">
        <v>42</v>
      </c>
      <c r="E2070" s="77">
        <v>0</v>
      </c>
      <c r="F2070" s="77" t="s">
        <v>10177</v>
      </c>
      <c r="G2070" s="77" t="s">
        <v>10178</v>
      </c>
      <c r="H2070" s="101" t="s">
        <v>11875</v>
      </c>
      <c r="I2070" s="77" t="s">
        <v>17</v>
      </c>
      <c r="J2070" s="77" t="s">
        <v>19</v>
      </c>
      <c r="K2070" s="78" t="s">
        <v>376</v>
      </c>
      <c r="L2070" s="77" t="s">
        <v>15</v>
      </c>
      <c r="M2070" s="74" t="s">
        <v>12473</v>
      </c>
      <c r="N2070" s="74" t="s">
        <v>13</v>
      </c>
      <c r="O2070" s="159"/>
      <c r="P2070" s="77"/>
      <c r="Q2070" s="77" t="s">
        <v>372</v>
      </c>
      <c r="R2070" s="77" t="s">
        <v>10195</v>
      </c>
      <c r="S2070" s="77" t="s">
        <v>59</v>
      </c>
      <c r="T2070" s="77"/>
      <c r="U2070" s="101" t="s">
        <v>11919</v>
      </c>
      <c r="V2070" s="74" t="s">
        <v>97</v>
      </c>
      <c r="W2070" s="100"/>
      <c r="X2070" s="99"/>
      <c r="Y2070" s="99"/>
      <c r="Z2070" s="100"/>
      <c r="AA2070" s="99"/>
      <c r="AB2070" s="99"/>
      <c r="AC2070" s="100"/>
      <c r="AD2070" s="100" t="s">
        <v>10196</v>
      </c>
      <c r="AE2070" s="83"/>
      <c r="AF2070" s="54"/>
      <c r="AG2070" s="78" t="s">
        <v>12882</v>
      </c>
      <c r="AH2070" s="77">
        <v>0</v>
      </c>
      <c r="AI2070" s="77">
        <v>0</v>
      </c>
      <c r="AJ2070" s="77">
        <v>0</v>
      </c>
      <c r="AK2070" s="77">
        <v>0</v>
      </c>
      <c r="AL2070" s="77">
        <v>0</v>
      </c>
      <c r="AM2070" s="77">
        <v>0</v>
      </c>
      <c r="AN2070" s="77">
        <v>0</v>
      </c>
      <c r="AO2070" s="77">
        <v>0</v>
      </c>
      <c r="AP2070" s="77">
        <v>0</v>
      </c>
      <c r="AQ2070" s="77"/>
      <c r="AR2070" s="79">
        <f>COUNTIF('Jalon + top _horaire passage'!A:A,A2070)+IF(W2070&lt;&gt;"",COUNTIF('Jalon + top _horaire passage'!A:A,W2070),0)+IF(X2070&lt;&gt;"",COUNTIF('Jalon + top _horaire passage'!A:A,X2070),0)+IF(Y2070&lt;&gt;"",COUNTIF('Jalon + top _horaire passage'!A:A,Y2070),0)+IF(AA2070&lt;&gt;"",COUNTIF('Jalon + top _horaire passage'!A:A,AA2070),0)+IF(AB2070&lt;&gt;"",COUNTIF('Jalon + top _horaire passage'!A:A,AB2070),0)+IF(AD2070&lt;&gt;"",COUNTIF('Jalon + top _horaire passage'!A:A,AD2070),0)</f>
        <v>0</v>
      </c>
    </row>
    <row r="2071" spans="1:44" x14ac:dyDescent="0.3">
      <c r="A2071" s="77" t="s">
        <v>10197</v>
      </c>
      <c r="B2071" s="159">
        <v>0</v>
      </c>
      <c r="C2071" s="78" t="s">
        <v>59</v>
      </c>
      <c r="D2071" s="77" t="s">
        <v>42</v>
      </c>
      <c r="E2071" s="77">
        <v>0</v>
      </c>
      <c r="F2071" s="77" t="s">
        <v>10177</v>
      </c>
      <c r="G2071" s="77" t="s">
        <v>10178</v>
      </c>
      <c r="H2071" s="101" t="s">
        <v>11875</v>
      </c>
      <c r="I2071" s="77" t="s">
        <v>17</v>
      </c>
      <c r="J2071" s="77" t="s">
        <v>19</v>
      </c>
      <c r="K2071" s="78" t="s">
        <v>376</v>
      </c>
      <c r="L2071" s="77" t="s">
        <v>15</v>
      </c>
      <c r="M2071" s="74" t="s">
        <v>12473</v>
      </c>
      <c r="N2071" s="74" t="s">
        <v>13</v>
      </c>
      <c r="O2071" s="159"/>
      <c r="P2071" s="77"/>
      <c r="Q2071" s="77" t="s">
        <v>372</v>
      </c>
      <c r="R2071" s="77" t="s">
        <v>10197</v>
      </c>
      <c r="S2071" s="77" t="s">
        <v>59</v>
      </c>
      <c r="T2071" s="77"/>
      <c r="U2071" s="101" t="s">
        <v>11912</v>
      </c>
      <c r="V2071" s="74" t="s">
        <v>97</v>
      </c>
      <c r="W2071" s="100"/>
      <c r="X2071" s="99"/>
      <c r="Y2071" s="99"/>
      <c r="Z2071" s="100"/>
      <c r="AA2071" s="99"/>
      <c r="AB2071" s="99"/>
      <c r="AC2071" s="100"/>
      <c r="AD2071" s="100" t="s">
        <v>10198</v>
      </c>
      <c r="AE2071" s="83"/>
      <c r="AF2071" s="54"/>
      <c r="AG2071" s="78" t="s">
        <v>12882</v>
      </c>
      <c r="AH2071" s="77">
        <v>0</v>
      </c>
      <c r="AI2071" s="77">
        <v>0</v>
      </c>
      <c r="AJ2071" s="77">
        <v>0</v>
      </c>
      <c r="AK2071" s="77">
        <v>0</v>
      </c>
      <c r="AL2071" s="77">
        <v>0</v>
      </c>
      <c r="AM2071" s="77">
        <v>0</v>
      </c>
      <c r="AN2071" s="77">
        <v>0</v>
      </c>
      <c r="AO2071" s="77">
        <v>0</v>
      </c>
      <c r="AP2071" s="77">
        <v>0</v>
      </c>
      <c r="AQ2071" s="77"/>
      <c r="AR2071" s="79">
        <f>COUNTIF('Jalon + top _horaire passage'!A:A,A2071)+IF(W2071&lt;&gt;"",COUNTIF('Jalon + top _horaire passage'!A:A,W2071),0)+IF(X2071&lt;&gt;"",COUNTIF('Jalon + top _horaire passage'!A:A,X2071),0)+IF(Y2071&lt;&gt;"",COUNTIF('Jalon + top _horaire passage'!A:A,Y2071),0)+IF(AA2071&lt;&gt;"",COUNTIF('Jalon + top _horaire passage'!A:A,AA2071),0)+IF(AB2071&lt;&gt;"",COUNTIF('Jalon + top _horaire passage'!A:A,AB2071),0)+IF(AD2071&lt;&gt;"",COUNTIF('Jalon + top _horaire passage'!A:A,AD2071),0)</f>
        <v>0</v>
      </c>
    </row>
    <row r="2072" spans="1:44" x14ac:dyDescent="0.3">
      <c r="A2072" s="77" t="s">
        <v>10201</v>
      </c>
      <c r="B2072" s="159">
        <v>0</v>
      </c>
      <c r="C2072" s="78" t="s">
        <v>59</v>
      </c>
      <c r="D2072" s="77" t="s">
        <v>42</v>
      </c>
      <c r="E2072" s="77">
        <v>0</v>
      </c>
      <c r="F2072" s="77" t="s">
        <v>10199</v>
      </c>
      <c r="G2072" s="77" t="s">
        <v>10200</v>
      </c>
      <c r="H2072" s="101" t="s">
        <v>11875</v>
      </c>
      <c r="I2072" s="77" t="s">
        <v>17</v>
      </c>
      <c r="J2072" s="77" t="s">
        <v>19</v>
      </c>
      <c r="K2072" s="78" t="s">
        <v>376</v>
      </c>
      <c r="L2072" s="77" t="s">
        <v>98</v>
      </c>
      <c r="M2072" s="74" t="s">
        <v>12473</v>
      </c>
      <c r="N2072" s="74" t="s">
        <v>13</v>
      </c>
      <c r="O2072" s="159"/>
      <c r="P2072" s="77"/>
      <c r="Q2072" s="77" t="s">
        <v>372</v>
      </c>
      <c r="R2072" s="77" t="s">
        <v>10201</v>
      </c>
      <c r="S2072" s="77" t="s">
        <v>59</v>
      </c>
      <c r="T2072" s="77" t="s">
        <v>9241</v>
      </c>
      <c r="U2072" s="101" t="s">
        <v>12018</v>
      </c>
      <c r="V2072" s="74" t="s">
        <v>97</v>
      </c>
      <c r="W2072" s="100"/>
      <c r="X2072" s="99"/>
      <c r="Y2072" s="99"/>
      <c r="Z2072" s="100"/>
      <c r="AA2072" s="99"/>
      <c r="AB2072" s="99"/>
      <c r="AC2072" s="100"/>
      <c r="AD2072" s="100" t="s">
        <v>10202</v>
      </c>
      <c r="AE2072" s="83"/>
      <c r="AF2072" s="54"/>
      <c r="AG2072" s="78" t="s">
        <v>12882</v>
      </c>
      <c r="AH2072" s="77">
        <v>0</v>
      </c>
      <c r="AI2072" s="77">
        <v>0</v>
      </c>
      <c r="AJ2072" s="77">
        <v>0</v>
      </c>
      <c r="AK2072" s="77">
        <v>0</v>
      </c>
      <c r="AL2072" s="77">
        <v>0</v>
      </c>
      <c r="AM2072" s="77">
        <v>0</v>
      </c>
      <c r="AN2072" s="77">
        <v>0</v>
      </c>
      <c r="AO2072" s="77">
        <v>0</v>
      </c>
      <c r="AP2072" s="77">
        <v>0</v>
      </c>
      <c r="AQ2072" s="77"/>
      <c r="AR2072" s="79">
        <f>COUNTIF('Jalon + top _horaire passage'!A:A,A2072)+IF(W2072&lt;&gt;"",COUNTIF('Jalon + top _horaire passage'!A:A,W2072),0)+IF(X2072&lt;&gt;"",COUNTIF('Jalon + top _horaire passage'!A:A,X2072),0)+IF(Y2072&lt;&gt;"",COUNTIF('Jalon + top _horaire passage'!A:A,Y2072),0)+IF(AA2072&lt;&gt;"",COUNTIF('Jalon + top _horaire passage'!A:A,AA2072),0)+IF(AB2072&lt;&gt;"",COUNTIF('Jalon + top _horaire passage'!A:A,AB2072),0)+IF(AD2072&lt;&gt;"",COUNTIF('Jalon + top _horaire passage'!A:A,AD2072),0)</f>
        <v>0</v>
      </c>
    </row>
    <row r="2073" spans="1:44" x14ac:dyDescent="0.3">
      <c r="A2073" s="77" t="s">
        <v>10203</v>
      </c>
      <c r="B2073" s="159">
        <v>0</v>
      </c>
      <c r="C2073" s="78" t="s">
        <v>59</v>
      </c>
      <c r="D2073" s="77" t="s">
        <v>42</v>
      </c>
      <c r="E2073" s="77">
        <v>0</v>
      </c>
      <c r="F2073" s="77" t="s">
        <v>10199</v>
      </c>
      <c r="G2073" s="77" t="s">
        <v>10200</v>
      </c>
      <c r="H2073" s="101" t="s">
        <v>11875</v>
      </c>
      <c r="I2073" s="77" t="s">
        <v>17</v>
      </c>
      <c r="J2073" s="77" t="s">
        <v>19</v>
      </c>
      <c r="K2073" s="78" t="s">
        <v>376</v>
      </c>
      <c r="L2073" s="77" t="s">
        <v>98</v>
      </c>
      <c r="M2073" s="74" t="s">
        <v>12473</v>
      </c>
      <c r="N2073" s="74" t="s">
        <v>13</v>
      </c>
      <c r="O2073" s="159"/>
      <c r="P2073" s="77"/>
      <c r="Q2073" s="77" t="s">
        <v>372</v>
      </c>
      <c r="R2073" s="77" t="s">
        <v>10203</v>
      </c>
      <c r="S2073" s="77" t="s">
        <v>59</v>
      </c>
      <c r="T2073" s="77" t="s">
        <v>9241</v>
      </c>
      <c r="U2073" s="101" t="s">
        <v>12023</v>
      </c>
      <c r="V2073" s="74" t="s">
        <v>97</v>
      </c>
      <c r="W2073" s="100"/>
      <c r="X2073" s="99"/>
      <c r="Y2073" s="99"/>
      <c r="Z2073" s="100"/>
      <c r="AA2073" s="99"/>
      <c r="AB2073" s="99"/>
      <c r="AC2073" s="100"/>
      <c r="AD2073" s="100" t="s">
        <v>10204</v>
      </c>
      <c r="AE2073" s="83"/>
      <c r="AF2073" s="54"/>
      <c r="AG2073" s="78" t="s">
        <v>12882</v>
      </c>
      <c r="AH2073" s="77">
        <v>0</v>
      </c>
      <c r="AI2073" s="77">
        <v>0</v>
      </c>
      <c r="AJ2073" s="77">
        <v>0</v>
      </c>
      <c r="AK2073" s="77">
        <v>0</v>
      </c>
      <c r="AL2073" s="77">
        <v>0</v>
      </c>
      <c r="AM2073" s="77">
        <v>0</v>
      </c>
      <c r="AN2073" s="77">
        <v>0</v>
      </c>
      <c r="AO2073" s="77">
        <v>0</v>
      </c>
      <c r="AP2073" s="77">
        <v>0</v>
      </c>
      <c r="AQ2073" s="77"/>
      <c r="AR2073" s="79">
        <f>COUNTIF('Jalon + top _horaire passage'!A:A,A2073)+IF(W2073&lt;&gt;"",COUNTIF('Jalon + top _horaire passage'!A:A,W2073),0)+IF(X2073&lt;&gt;"",COUNTIF('Jalon + top _horaire passage'!A:A,X2073),0)+IF(Y2073&lt;&gt;"",COUNTIF('Jalon + top _horaire passage'!A:A,Y2073),0)+IF(AA2073&lt;&gt;"",COUNTIF('Jalon + top _horaire passage'!A:A,AA2073),0)+IF(AB2073&lt;&gt;"",COUNTIF('Jalon + top _horaire passage'!A:A,AB2073),0)+IF(AD2073&lt;&gt;"",COUNTIF('Jalon + top _horaire passage'!A:A,AD2073),0)</f>
        <v>0</v>
      </c>
    </row>
    <row r="2074" spans="1:44" x14ac:dyDescent="0.3">
      <c r="A2074" s="77" t="s">
        <v>10205</v>
      </c>
      <c r="B2074" s="159">
        <v>0</v>
      </c>
      <c r="C2074" s="78" t="s">
        <v>59</v>
      </c>
      <c r="D2074" s="77" t="s">
        <v>42</v>
      </c>
      <c r="E2074" s="77">
        <v>0</v>
      </c>
      <c r="F2074" s="77" t="s">
        <v>10199</v>
      </c>
      <c r="G2074" s="77" t="s">
        <v>10200</v>
      </c>
      <c r="H2074" s="101" t="s">
        <v>11875</v>
      </c>
      <c r="I2074" s="77" t="s">
        <v>17</v>
      </c>
      <c r="J2074" s="77" t="s">
        <v>19</v>
      </c>
      <c r="K2074" s="78" t="s">
        <v>376</v>
      </c>
      <c r="L2074" s="77" t="s">
        <v>98</v>
      </c>
      <c r="M2074" s="74" t="s">
        <v>12473</v>
      </c>
      <c r="N2074" s="74" t="s">
        <v>13</v>
      </c>
      <c r="O2074" s="159"/>
      <c r="P2074" s="77"/>
      <c r="Q2074" s="77" t="s">
        <v>372</v>
      </c>
      <c r="R2074" s="77" t="s">
        <v>10205</v>
      </c>
      <c r="S2074" s="77" t="s">
        <v>59</v>
      </c>
      <c r="T2074" s="77" t="s">
        <v>9241</v>
      </c>
      <c r="U2074" s="101" t="s">
        <v>12017</v>
      </c>
      <c r="V2074" s="74" t="s">
        <v>97</v>
      </c>
      <c r="W2074" s="100"/>
      <c r="X2074" s="99"/>
      <c r="Y2074" s="99"/>
      <c r="Z2074" s="100"/>
      <c r="AA2074" s="99"/>
      <c r="AB2074" s="99"/>
      <c r="AC2074" s="100"/>
      <c r="AD2074" s="100" t="s">
        <v>10206</v>
      </c>
      <c r="AE2074" s="83"/>
      <c r="AF2074" s="54"/>
      <c r="AG2074" s="78" t="s">
        <v>12882</v>
      </c>
      <c r="AH2074" s="77">
        <v>0</v>
      </c>
      <c r="AI2074" s="77">
        <v>0</v>
      </c>
      <c r="AJ2074" s="77">
        <v>0</v>
      </c>
      <c r="AK2074" s="77">
        <v>0</v>
      </c>
      <c r="AL2074" s="77">
        <v>0</v>
      </c>
      <c r="AM2074" s="77">
        <v>0</v>
      </c>
      <c r="AN2074" s="77">
        <v>0</v>
      </c>
      <c r="AO2074" s="77">
        <v>0</v>
      </c>
      <c r="AP2074" s="77">
        <v>0</v>
      </c>
      <c r="AQ2074" s="77"/>
      <c r="AR2074" s="79">
        <f>COUNTIF('Jalon + top _horaire passage'!A:A,A2074)+IF(W2074&lt;&gt;"",COUNTIF('Jalon + top _horaire passage'!A:A,W2074),0)+IF(X2074&lt;&gt;"",COUNTIF('Jalon + top _horaire passage'!A:A,X2074),0)+IF(Y2074&lt;&gt;"",COUNTIF('Jalon + top _horaire passage'!A:A,Y2074),0)+IF(AA2074&lt;&gt;"",COUNTIF('Jalon + top _horaire passage'!A:A,AA2074),0)+IF(AB2074&lt;&gt;"",COUNTIF('Jalon + top _horaire passage'!A:A,AB2074),0)+IF(AD2074&lt;&gt;"",COUNTIF('Jalon + top _horaire passage'!A:A,AD2074),0)</f>
        <v>0</v>
      </c>
    </row>
    <row r="2075" spans="1:44" x14ac:dyDescent="0.3">
      <c r="A2075" s="77" t="s">
        <v>10207</v>
      </c>
      <c r="B2075" s="159">
        <v>0</v>
      </c>
      <c r="C2075" s="78" t="s">
        <v>59</v>
      </c>
      <c r="D2075" s="77" t="s">
        <v>42</v>
      </c>
      <c r="E2075" s="77">
        <v>0</v>
      </c>
      <c r="F2075" s="77" t="s">
        <v>10199</v>
      </c>
      <c r="G2075" s="77" t="s">
        <v>10200</v>
      </c>
      <c r="H2075" s="101" t="s">
        <v>11875</v>
      </c>
      <c r="I2075" s="77" t="s">
        <v>17</v>
      </c>
      <c r="J2075" s="77" t="s">
        <v>19</v>
      </c>
      <c r="K2075" s="78" t="s">
        <v>376</v>
      </c>
      <c r="L2075" s="77" t="s">
        <v>98</v>
      </c>
      <c r="M2075" s="74" t="s">
        <v>12473</v>
      </c>
      <c r="N2075" s="74" t="s">
        <v>13</v>
      </c>
      <c r="O2075" s="159"/>
      <c r="P2075" s="77"/>
      <c r="Q2075" s="77" t="s">
        <v>372</v>
      </c>
      <c r="R2075" s="77" t="s">
        <v>10207</v>
      </c>
      <c r="S2075" s="77" t="s">
        <v>59</v>
      </c>
      <c r="T2075" s="77" t="s">
        <v>9241</v>
      </c>
      <c r="U2075" s="101" t="s">
        <v>12019</v>
      </c>
      <c r="V2075" s="74" t="s">
        <v>97</v>
      </c>
      <c r="W2075" s="100"/>
      <c r="X2075" s="99"/>
      <c r="Y2075" s="99"/>
      <c r="Z2075" s="100"/>
      <c r="AA2075" s="99"/>
      <c r="AB2075" s="99"/>
      <c r="AC2075" s="100"/>
      <c r="AD2075" s="100" t="s">
        <v>10208</v>
      </c>
      <c r="AE2075" s="83"/>
      <c r="AF2075" s="54"/>
      <c r="AG2075" s="78" t="s">
        <v>12882</v>
      </c>
      <c r="AH2075" s="77">
        <v>0</v>
      </c>
      <c r="AI2075" s="77">
        <v>0</v>
      </c>
      <c r="AJ2075" s="77">
        <v>0</v>
      </c>
      <c r="AK2075" s="77">
        <v>0</v>
      </c>
      <c r="AL2075" s="77">
        <v>0</v>
      </c>
      <c r="AM2075" s="77">
        <v>0</v>
      </c>
      <c r="AN2075" s="77">
        <v>0</v>
      </c>
      <c r="AO2075" s="77">
        <v>0</v>
      </c>
      <c r="AP2075" s="77">
        <v>0</v>
      </c>
      <c r="AQ2075" s="77"/>
      <c r="AR2075" s="79">
        <f>COUNTIF('Jalon + top _horaire passage'!A:A,A2075)+IF(W2075&lt;&gt;"",COUNTIF('Jalon + top _horaire passage'!A:A,W2075),0)+IF(X2075&lt;&gt;"",COUNTIF('Jalon + top _horaire passage'!A:A,X2075),0)+IF(Y2075&lt;&gt;"",COUNTIF('Jalon + top _horaire passage'!A:A,Y2075),0)+IF(AA2075&lt;&gt;"",COUNTIF('Jalon + top _horaire passage'!A:A,AA2075),0)+IF(AB2075&lt;&gt;"",COUNTIF('Jalon + top _horaire passage'!A:A,AB2075),0)+IF(AD2075&lt;&gt;"",COUNTIF('Jalon + top _horaire passage'!A:A,AD2075),0)</f>
        <v>0</v>
      </c>
    </row>
    <row r="2076" spans="1:44" x14ac:dyDescent="0.3">
      <c r="A2076" s="77" t="s">
        <v>10209</v>
      </c>
      <c r="B2076" s="159">
        <v>0</v>
      </c>
      <c r="C2076" s="78" t="s">
        <v>59</v>
      </c>
      <c r="D2076" s="77" t="s">
        <v>42</v>
      </c>
      <c r="E2076" s="77">
        <v>0</v>
      </c>
      <c r="F2076" s="77" t="s">
        <v>10199</v>
      </c>
      <c r="G2076" s="77" t="s">
        <v>10200</v>
      </c>
      <c r="H2076" s="101" t="s">
        <v>11875</v>
      </c>
      <c r="I2076" s="77" t="s">
        <v>17</v>
      </c>
      <c r="J2076" s="77" t="s">
        <v>19</v>
      </c>
      <c r="K2076" s="78" t="s">
        <v>376</v>
      </c>
      <c r="L2076" s="77" t="s">
        <v>98</v>
      </c>
      <c r="M2076" s="74" t="s">
        <v>12473</v>
      </c>
      <c r="N2076" s="74" t="s">
        <v>13</v>
      </c>
      <c r="O2076" s="159"/>
      <c r="P2076" s="77"/>
      <c r="Q2076" s="77" t="s">
        <v>372</v>
      </c>
      <c r="R2076" s="77" t="s">
        <v>10209</v>
      </c>
      <c r="S2076" s="77" t="s">
        <v>59</v>
      </c>
      <c r="T2076" s="77" t="s">
        <v>9241</v>
      </c>
      <c r="U2076" s="101" t="s">
        <v>12015</v>
      </c>
      <c r="V2076" s="74" t="s">
        <v>97</v>
      </c>
      <c r="W2076" s="100"/>
      <c r="X2076" s="99"/>
      <c r="Y2076" s="99"/>
      <c r="Z2076" s="100"/>
      <c r="AA2076" s="99"/>
      <c r="AB2076" s="99"/>
      <c r="AC2076" s="100"/>
      <c r="AD2076" s="100" t="s">
        <v>10210</v>
      </c>
      <c r="AE2076" s="83"/>
      <c r="AF2076" s="54"/>
      <c r="AG2076" s="78" t="s">
        <v>12882</v>
      </c>
      <c r="AH2076" s="77">
        <v>0</v>
      </c>
      <c r="AI2076" s="77">
        <v>0</v>
      </c>
      <c r="AJ2076" s="77">
        <v>0</v>
      </c>
      <c r="AK2076" s="77">
        <v>0</v>
      </c>
      <c r="AL2076" s="77">
        <v>0</v>
      </c>
      <c r="AM2076" s="77">
        <v>0</v>
      </c>
      <c r="AN2076" s="77">
        <v>0</v>
      </c>
      <c r="AO2076" s="77">
        <v>0</v>
      </c>
      <c r="AP2076" s="77">
        <v>0</v>
      </c>
      <c r="AQ2076" s="77"/>
      <c r="AR2076" s="79">
        <f>COUNTIF('Jalon + top _horaire passage'!A:A,A2076)+IF(W2076&lt;&gt;"",COUNTIF('Jalon + top _horaire passage'!A:A,W2076),0)+IF(X2076&lt;&gt;"",COUNTIF('Jalon + top _horaire passage'!A:A,X2076),0)+IF(Y2076&lt;&gt;"",COUNTIF('Jalon + top _horaire passage'!A:A,Y2076),0)+IF(AA2076&lt;&gt;"",COUNTIF('Jalon + top _horaire passage'!A:A,AA2076),0)+IF(AB2076&lt;&gt;"",COUNTIF('Jalon + top _horaire passage'!A:A,AB2076),0)+IF(AD2076&lt;&gt;"",COUNTIF('Jalon + top _horaire passage'!A:A,AD2076),0)</f>
        <v>0</v>
      </c>
    </row>
    <row r="2077" spans="1:44" x14ac:dyDescent="0.3">
      <c r="A2077" s="77" t="s">
        <v>10213</v>
      </c>
      <c r="B2077" s="159">
        <v>0</v>
      </c>
      <c r="C2077" s="78" t="s">
        <v>59</v>
      </c>
      <c r="D2077" s="77" t="s">
        <v>42</v>
      </c>
      <c r="E2077" s="77">
        <v>0</v>
      </c>
      <c r="F2077" s="77" t="s">
        <v>10211</v>
      </c>
      <c r="G2077" s="77" t="s">
        <v>10212</v>
      </c>
      <c r="H2077" s="101" t="s">
        <v>11875</v>
      </c>
      <c r="I2077" s="77" t="s">
        <v>17</v>
      </c>
      <c r="J2077" s="77" t="s">
        <v>19</v>
      </c>
      <c r="K2077" s="78" t="s">
        <v>376</v>
      </c>
      <c r="L2077" s="77" t="s">
        <v>98</v>
      </c>
      <c r="M2077" s="74" t="s">
        <v>12473</v>
      </c>
      <c r="N2077" s="74" t="s">
        <v>13</v>
      </c>
      <c r="O2077" s="159"/>
      <c r="P2077" s="77"/>
      <c r="Q2077" s="77" t="s">
        <v>372</v>
      </c>
      <c r="R2077" s="77" t="s">
        <v>10213</v>
      </c>
      <c r="S2077" s="77" t="s">
        <v>59</v>
      </c>
      <c r="T2077" s="77" t="s">
        <v>9241</v>
      </c>
      <c r="U2077" s="101" t="s">
        <v>12014</v>
      </c>
      <c r="V2077" s="74" t="s">
        <v>97</v>
      </c>
      <c r="W2077" s="100"/>
      <c r="X2077" s="99"/>
      <c r="Y2077" s="99"/>
      <c r="Z2077" s="100"/>
      <c r="AA2077" s="99"/>
      <c r="AB2077" s="99"/>
      <c r="AC2077" s="100"/>
      <c r="AD2077" s="100" t="s">
        <v>10214</v>
      </c>
      <c r="AE2077" s="83"/>
      <c r="AF2077" s="54"/>
      <c r="AG2077" s="78" t="s">
        <v>12882</v>
      </c>
      <c r="AH2077" s="77">
        <v>0</v>
      </c>
      <c r="AI2077" s="77">
        <v>0</v>
      </c>
      <c r="AJ2077" s="77">
        <v>0</v>
      </c>
      <c r="AK2077" s="77">
        <v>0</v>
      </c>
      <c r="AL2077" s="77">
        <v>0</v>
      </c>
      <c r="AM2077" s="77">
        <v>0</v>
      </c>
      <c r="AN2077" s="77">
        <v>0</v>
      </c>
      <c r="AO2077" s="77">
        <v>0</v>
      </c>
      <c r="AP2077" s="77">
        <v>0</v>
      </c>
      <c r="AQ2077" s="77"/>
      <c r="AR2077" s="79">
        <f>COUNTIF('Jalon + top _horaire passage'!A:A,A2077)+IF(W2077&lt;&gt;"",COUNTIF('Jalon + top _horaire passage'!A:A,W2077),0)+IF(X2077&lt;&gt;"",COUNTIF('Jalon + top _horaire passage'!A:A,X2077),0)+IF(Y2077&lt;&gt;"",COUNTIF('Jalon + top _horaire passage'!A:A,Y2077),0)+IF(AA2077&lt;&gt;"",COUNTIF('Jalon + top _horaire passage'!A:A,AA2077),0)+IF(AB2077&lt;&gt;"",COUNTIF('Jalon + top _horaire passage'!A:A,AB2077),0)+IF(AD2077&lt;&gt;"",COUNTIF('Jalon + top _horaire passage'!A:A,AD2077),0)</f>
        <v>0</v>
      </c>
    </row>
    <row r="2078" spans="1:44" x14ac:dyDescent="0.3">
      <c r="A2078" s="77" t="s">
        <v>10215</v>
      </c>
      <c r="B2078" s="159">
        <v>0</v>
      </c>
      <c r="C2078" s="78" t="s">
        <v>59</v>
      </c>
      <c r="D2078" s="77" t="s">
        <v>42</v>
      </c>
      <c r="E2078" s="77">
        <v>0</v>
      </c>
      <c r="F2078" s="77" t="s">
        <v>10211</v>
      </c>
      <c r="G2078" s="77" t="s">
        <v>10212</v>
      </c>
      <c r="H2078" s="101" t="s">
        <v>11875</v>
      </c>
      <c r="I2078" s="77" t="s">
        <v>17</v>
      </c>
      <c r="J2078" s="77" t="s">
        <v>19</v>
      </c>
      <c r="K2078" s="78" t="s">
        <v>376</v>
      </c>
      <c r="L2078" s="77" t="s">
        <v>98</v>
      </c>
      <c r="M2078" s="74" t="s">
        <v>12473</v>
      </c>
      <c r="N2078" s="74" t="s">
        <v>13</v>
      </c>
      <c r="O2078" s="159"/>
      <c r="P2078" s="77"/>
      <c r="Q2078" s="77" t="s">
        <v>372</v>
      </c>
      <c r="R2078" s="77" t="s">
        <v>10215</v>
      </c>
      <c r="S2078" s="77" t="s">
        <v>59</v>
      </c>
      <c r="T2078" s="77" t="s">
        <v>9241</v>
      </c>
      <c r="U2078" s="101" t="s">
        <v>12028</v>
      </c>
      <c r="V2078" s="74" t="s">
        <v>97</v>
      </c>
      <c r="W2078" s="100"/>
      <c r="X2078" s="99"/>
      <c r="Y2078" s="99"/>
      <c r="Z2078" s="100"/>
      <c r="AA2078" s="99"/>
      <c r="AB2078" s="99"/>
      <c r="AC2078" s="100"/>
      <c r="AD2078" s="100" t="s">
        <v>10216</v>
      </c>
      <c r="AE2078" s="83"/>
      <c r="AF2078" s="54"/>
      <c r="AG2078" s="78" t="s">
        <v>12882</v>
      </c>
      <c r="AH2078" s="77">
        <v>0</v>
      </c>
      <c r="AI2078" s="77">
        <v>0</v>
      </c>
      <c r="AJ2078" s="77">
        <v>0</v>
      </c>
      <c r="AK2078" s="77">
        <v>0</v>
      </c>
      <c r="AL2078" s="77">
        <v>0</v>
      </c>
      <c r="AM2078" s="77">
        <v>0</v>
      </c>
      <c r="AN2078" s="77">
        <v>0</v>
      </c>
      <c r="AO2078" s="77">
        <v>0</v>
      </c>
      <c r="AP2078" s="77">
        <v>0</v>
      </c>
      <c r="AQ2078" s="77"/>
      <c r="AR2078" s="79">
        <f>COUNTIF('Jalon + top _horaire passage'!A:A,A2078)+IF(W2078&lt;&gt;"",COUNTIF('Jalon + top _horaire passage'!A:A,W2078),0)+IF(X2078&lt;&gt;"",COUNTIF('Jalon + top _horaire passage'!A:A,X2078),0)+IF(Y2078&lt;&gt;"",COUNTIF('Jalon + top _horaire passage'!A:A,Y2078),0)+IF(AA2078&lt;&gt;"",COUNTIF('Jalon + top _horaire passage'!A:A,AA2078),0)+IF(AB2078&lt;&gt;"",COUNTIF('Jalon + top _horaire passage'!A:A,AB2078),0)+IF(AD2078&lt;&gt;"",COUNTIF('Jalon + top _horaire passage'!A:A,AD2078),0)</f>
        <v>0</v>
      </c>
    </row>
    <row r="2079" spans="1:44" x14ac:dyDescent="0.3">
      <c r="A2079" s="77" t="s">
        <v>10219</v>
      </c>
      <c r="B2079" s="159">
        <v>0</v>
      </c>
      <c r="C2079" s="78" t="s">
        <v>40</v>
      </c>
      <c r="D2079" s="77" t="s">
        <v>42</v>
      </c>
      <c r="E2079" s="77">
        <v>0</v>
      </c>
      <c r="F2079" s="77" t="s">
        <v>10217</v>
      </c>
      <c r="G2079" s="77" t="s">
        <v>10218</v>
      </c>
      <c r="H2079" s="101" t="s">
        <v>11875</v>
      </c>
      <c r="I2079" s="77" t="s">
        <v>39</v>
      </c>
      <c r="J2079" s="77" t="s">
        <v>19</v>
      </c>
      <c r="K2079" s="78" t="s">
        <v>376</v>
      </c>
      <c r="L2079" s="77" t="s">
        <v>98</v>
      </c>
      <c r="M2079" s="74" t="s">
        <v>12475</v>
      </c>
      <c r="N2079" s="74" t="s">
        <v>13</v>
      </c>
      <c r="O2079" s="159"/>
      <c r="P2079" s="77"/>
      <c r="Q2079" s="77" t="s">
        <v>372</v>
      </c>
      <c r="R2079" s="77" t="s">
        <v>10219</v>
      </c>
      <c r="S2079" s="77" t="s">
        <v>40</v>
      </c>
      <c r="T2079" s="77" t="s">
        <v>9241</v>
      </c>
      <c r="U2079" s="101" t="s">
        <v>12003</v>
      </c>
      <c r="V2079" s="74" t="s">
        <v>97</v>
      </c>
      <c r="W2079" s="100"/>
      <c r="X2079" s="99"/>
      <c r="Y2079" s="99"/>
      <c r="Z2079" s="100"/>
      <c r="AA2079" s="99"/>
      <c r="AB2079" s="99"/>
      <c r="AC2079" s="100"/>
      <c r="AD2079" s="100" t="s">
        <v>10220</v>
      </c>
      <c r="AE2079" s="83"/>
      <c r="AF2079" s="54"/>
      <c r="AG2079" s="78" t="s">
        <v>12882</v>
      </c>
      <c r="AH2079" s="77">
        <v>0</v>
      </c>
      <c r="AI2079" s="77">
        <v>0</v>
      </c>
      <c r="AJ2079" s="77">
        <v>0</v>
      </c>
      <c r="AK2079" s="77">
        <v>0</v>
      </c>
      <c r="AL2079" s="77">
        <v>0</v>
      </c>
      <c r="AM2079" s="77">
        <v>0</v>
      </c>
      <c r="AN2079" s="77">
        <v>0</v>
      </c>
      <c r="AO2079" s="77">
        <v>0</v>
      </c>
      <c r="AP2079" s="77">
        <v>0</v>
      </c>
      <c r="AQ2079" s="77"/>
      <c r="AR2079" s="79">
        <f>COUNTIF('Jalon + top _horaire passage'!A:A,A2079)+IF(W2079&lt;&gt;"",COUNTIF('Jalon + top _horaire passage'!A:A,W2079),0)+IF(X2079&lt;&gt;"",COUNTIF('Jalon + top _horaire passage'!A:A,X2079),0)+IF(Y2079&lt;&gt;"",COUNTIF('Jalon + top _horaire passage'!A:A,Y2079),0)+IF(AA2079&lt;&gt;"",COUNTIF('Jalon + top _horaire passage'!A:A,AA2079),0)+IF(AB2079&lt;&gt;"",COUNTIF('Jalon + top _horaire passage'!A:A,AB2079),0)+IF(AD2079&lt;&gt;"",COUNTIF('Jalon + top _horaire passage'!A:A,AD2079),0)</f>
        <v>0</v>
      </c>
    </row>
    <row r="2080" spans="1:44" x14ac:dyDescent="0.3">
      <c r="A2080" s="77" t="s">
        <v>10221</v>
      </c>
      <c r="B2080" s="159">
        <v>0</v>
      </c>
      <c r="C2080" s="78" t="s">
        <v>40</v>
      </c>
      <c r="D2080" s="77" t="s">
        <v>42</v>
      </c>
      <c r="E2080" s="77">
        <v>0</v>
      </c>
      <c r="F2080" s="77" t="s">
        <v>10217</v>
      </c>
      <c r="G2080" s="77" t="s">
        <v>10218</v>
      </c>
      <c r="H2080" s="101" t="s">
        <v>11875</v>
      </c>
      <c r="I2080" s="77" t="s">
        <v>39</v>
      </c>
      <c r="J2080" s="77" t="s">
        <v>19</v>
      </c>
      <c r="K2080" s="78" t="s">
        <v>376</v>
      </c>
      <c r="L2080" s="77" t="s">
        <v>98</v>
      </c>
      <c r="M2080" s="74" t="s">
        <v>12475</v>
      </c>
      <c r="N2080" s="74" t="s">
        <v>13</v>
      </c>
      <c r="O2080" s="159"/>
      <c r="P2080" s="77"/>
      <c r="Q2080" s="77" t="s">
        <v>372</v>
      </c>
      <c r="R2080" s="77" t="s">
        <v>10221</v>
      </c>
      <c r="S2080" s="77" t="s">
        <v>40</v>
      </c>
      <c r="T2080" s="77" t="s">
        <v>9241</v>
      </c>
      <c r="U2080" s="101" t="s">
        <v>11997</v>
      </c>
      <c r="V2080" s="74" t="s">
        <v>97</v>
      </c>
      <c r="W2080" s="100"/>
      <c r="X2080" s="99"/>
      <c r="Y2080" s="99"/>
      <c r="Z2080" s="100"/>
      <c r="AA2080" s="99"/>
      <c r="AB2080" s="99"/>
      <c r="AC2080" s="100"/>
      <c r="AD2080" s="100" t="s">
        <v>10222</v>
      </c>
      <c r="AE2080" s="83"/>
      <c r="AF2080" s="54"/>
      <c r="AG2080" s="78" t="s">
        <v>12882</v>
      </c>
      <c r="AH2080" s="77">
        <v>0</v>
      </c>
      <c r="AI2080" s="77">
        <v>0</v>
      </c>
      <c r="AJ2080" s="77">
        <v>0</v>
      </c>
      <c r="AK2080" s="77">
        <v>0</v>
      </c>
      <c r="AL2080" s="77">
        <v>0</v>
      </c>
      <c r="AM2080" s="77">
        <v>0</v>
      </c>
      <c r="AN2080" s="77">
        <v>0</v>
      </c>
      <c r="AO2080" s="77">
        <v>0</v>
      </c>
      <c r="AP2080" s="77">
        <v>0</v>
      </c>
      <c r="AQ2080" s="77"/>
      <c r="AR2080" s="79">
        <f>COUNTIF('Jalon + top _horaire passage'!A:A,A2080)+IF(W2080&lt;&gt;"",COUNTIF('Jalon + top _horaire passage'!A:A,W2080),0)+IF(X2080&lt;&gt;"",COUNTIF('Jalon + top _horaire passage'!A:A,X2080),0)+IF(Y2080&lt;&gt;"",COUNTIF('Jalon + top _horaire passage'!A:A,Y2080),0)+IF(AA2080&lt;&gt;"",COUNTIF('Jalon + top _horaire passage'!A:A,AA2080),0)+IF(AB2080&lt;&gt;"",COUNTIF('Jalon + top _horaire passage'!A:A,AB2080),0)+IF(AD2080&lt;&gt;"",COUNTIF('Jalon + top _horaire passage'!A:A,AD2080),0)</f>
        <v>0</v>
      </c>
    </row>
    <row r="2081" spans="1:44" x14ac:dyDescent="0.3">
      <c r="A2081" s="77" t="s">
        <v>10223</v>
      </c>
      <c r="B2081" s="159">
        <v>0</v>
      </c>
      <c r="C2081" s="78" t="s">
        <v>40</v>
      </c>
      <c r="D2081" s="77" t="s">
        <v>42</v>
      </c>
      <c r="E2081" s="77">
        <v>0</v>
      </c>
      <c r="F2081" s="77" t="s">
        <v>10217</v>
      </c>
      <c r="G2081" s="77" t="s">
        <v>10218</v>
      </c>
      <c r="H2081" s="101" t="s">
        <v>11875</v>
      </c>
      <c r="I2081" s="77" t="s">
        <v>39</v>
      </c>
      <c r="J2081" s="77" t="s">
        <v>19</v>
      </c>
      <c r="K2081" s="78" t="s">
        <v>376</v>
      </c>
      <c r="L2081" s="77" t="s">
        <v>98</v>
      </c>
      <c r="M2081" s="74" t="s">
        <v>12475</v>
      </c>
      <c r="N2081" s="74" t="s">
        <v>13</v>
      </c>
      <c r="O2081" s="159"/>
      <c r="P2081" s="77"/>
      <c r="Q2081" s="77" t="s">
        <v>372</v>
      </c>
      <c r="R2081" s="77" t="s">
        <v>10223</v>
      </c>
      <c r="S2081" s="77" t="s">
        <v>40</v>
      </c>
      <c r="T2081" s="77" t="s">
        <v>9241</v>
      </c>
      <c r="U2081" s="101" t="s">
        <v>11998</v>
      </c>
      <c r="V2081" s="74" t="s">
        <v>97</v>
      </c>
      <c r="W2081" s="100"/>
      <c r="X2081" s="99"/>
      <c r="Y2081" s="99"/>
      <c r="Z2081" s="100"/>
      <c r="AA2081" s="99"/>
      <c r="AB2081" s="99"/>
      <c r="AC2081" s="100"/>
      <c r="AD2081" s="100" t="s">
        <v>10224</v>
      </c>
      <c r="AE2081" s="83"/>
      <c r="AF2081" s="54"/>
      <c r="AG2081" s="78" t="s">
        <v>12882</v>
      </c>
      <c r="AH2081" s="77">
        <v>0</v>
      </c>
      <c r="AI2081" s="77">
        <v>0</v>
      </c>
      <c r="AJ2081" s="77">
        <v>0</v>
      </c>
      <c r="AK2081" s="77">
        <v>0</v>
      </c>
      <c r="AL2081" s="77">
        <v>0</v>
      </c>
      <c r="AM2081" s="77">
        <v>0</v>
      </c>
      <c r="AN2081" s="77">
        <v>0</v>
      </c>
      <c r="AO2081" s="77">
        <v>0</v>
      </c>
      <c r="AP2081" s="77">
        <v>0</v>
      </c>
      <c r="AQ2081" s="77"/>
      <c r="AR2081" s="79">
        <f>COUNTIF('Jalon + top _horaire passage'!A:A,A2081)+IF(W2081&lt;&gt;"",COUNTIF('Jalon + top _horaire passage'!A:A,W2081),0)+IF(X2081&lt;&gt;"",COUNTIF('Jalon + top _horaire passage'!A:A,X2081),0)+IF(Y2081&lt;&gt;"",COUNTIF('Jalon + top _horaire passage'!A:A,Y2081),0)+IF(AA2081&lt;&gt;"",COUNTIF('Jalon + top _horaire passage'!A:A,AA2081),0)+IF(AB2081&lt;&gt;"",COUNTIF('Jalon + top _horaire passage'!A:A,AB2081),0)+IF(AD2081&lt;&gt;"",COUNTIF('Jalon + top _horaire passage'!A:A,AD2081),0)</f>
        <v>0</v>
      </c>
    </row>
    <row r="2082" spans="1:44" x14ac:dyDescent="0.3">
      <c r="A2082" s="77" t="s">
        <v>10225</v>
      </c>
      <c r="B2082" s="159">
        <v>0</v>
      </c>
      <c r="C2082" s="78" t="s">
        <v>40</v>
      </c>
      <c r="D2082" s="77" t="s">
        <v>42</v>
      </c>
      <c r="E2082" s="77">
        <v>0</v>
      </c>
      <c r="F2082" s="77" t="s">
        <v>10217</v>
      </c>
      <c r="G2082" s="77" t="s">
        <v>10218</v>
      </c>
      <c r="H2082" s="101" t="s">
        <v>11875</v>
      </c>
      <c r="I2082" s="77" t="s">
        <v>39</v>
      </c>
      <c r="J2082" s="77" t="s">
        <v>19</v>
      </c>
      <c r="K2082" s="78" t="s">
        <v>376</v>
      </c>
      <c r="L2082" s="77" t="s">
        <v>98</v>
      </c>
      <c r="M2082" s="74" t="s">
        <v>12475</v>
      </c>
      <c r="N2082" s="74" t="s">
        <v>13</v>
      </c>
      <c r="O2082" s="159"/>
      <c r="P2082" s="77"/>
      <c r="Q2082" s="77" t="s">
        <v>372</v>
      </c>
      <c r="R2082" s="77" t="s">
        <v>10225</v>
      </c>
      <c r="S2082" s="77" t="s">
        <v>40</v>
      </c>
      <c r="T2082" s="77" t="s">
        <v>9241</v>
      </c>
      <c r="U2082" s="101" t="s">
        <v>11999</v>
      </c>
      <c r="V2082" s="74" t="s">
        <v>97</v>
      </c>
      <c r="W2082" s="100"/>
      <c r="X2082" s="99"/>
      <c r="Y2082" s="99"/>
      <c r="Z2082" s="100"/>
      <c r="AA2082" s="99"/>
      <c r="AB2082" s="99"/>
      <c r="AC2082" s="100"/>
      <c r="AD2082" s="100" t="s">
        <v>10226</v>
      </c>
      <c r="AE2082" s="83"/>
      <c r="AF2082" s="54"/>
      <c r="AG2082" s="78" t="s">
        <v>12882</v>
      </c>
      <c r="AH2082" s="77">
        <v>0</v>
      </c>
      <c r="AI2082" s="77">
        <v>0</v>
      </c>
      <c r="AJ2082" s="77">
        <v>0</v>
      </c>
      <c r="AK2082" s="77">
        <v>0</v>
      </c>
      <c r="AL2082" s="77">
        <v>0</v>
      </c>
      <c r="AM2082" s="77">
        <v>0</v>
      </c>
      <c r="AN2082" s="77">
        <v>0</v>
      </c>
      <c r="AO2082" s="77">
        <v>0</v>
      </c>
      <c r="AP2082" s="77">
        <v>0</v>
      </c>
      <c r="AQ2082" s="77"/>
      <c r="AR2082" s="79">
        <f>COUNTIF('Jalon + top _horaire passage'!A:A,A2082)+IF(W2082&lt;&gt;"",COUNTIF('Jalon + top _horaire passage'!A:A,W2082),0)+IF(X2082&lt;&gt;"",COUNTIF('Jalon + top _horaire passage'!A:A,X2082),0)+IF(Y2082&lt;&gt;"",COUNTIF('Jalon + top _horaire passage'!A:A,Y2082),0)+IF(AA2082&lt;&gt;"",COUNTIF('Jalon + top _horaire passage'!A:A,AA2082),0)+IF(AB2082&lt;&gt;"",COUNTIF('Jalon + top _horaire passage'!A:A,AB2082),0)+IF(AD2082&lt;&gt;"",COUNTIF('Jalon + top _horaire passage'!A:A,AD2082),0)</f>
        <v>0</v>
      </c>
    </row>
    <row r="2083" spans="1:44" x14ac:dyDescent="0.3">
      <c r="A2083" s="77" t="s">
        <v>10227</v>
      </c>
      <c r="B2083" s="159">
        <v>0</v>
      </c>
      <c r="C2083" s="78" t="s">
        <v>40</v>
      </c>
      <c r="D2083" s="77" t="s">
        <v>42</v>
      </c>
      <c r="E2083" s="77">
        <v>0</v>
      </c>
      <c r="F2083" s="77" t="s">
        <v>10217</v>
      </c>
      <c r="G2083" s="77" t="s">
        <v>10218</v>
      </c>
      <c r="H2083" s="101" t="s">
        <v>11875</v>
      </c>
      <c r="I2083" s="77" t="s">
        <v>39</v>
      </c>
      <c r="J2083" s="77" t="s">
        <v>19</v>
      </c>
      <c r="K2083" s="78" t="s">
        <v>376</v>
      </c>
      <c r="L2083" s="77" t="s">
        <v>98</v>
      </c>
      <c r="M2083" s="74" t="s">
        <v>12475</v>
      </c>
      <c r="N2083" s="74" t="s">
        <v>13</v>
      </c>
      <c r="O2083" s="159"/>
      <c r="P2083" s="77"/>
      <c r="Q2083" s="77" t="s">
        <v>372</v>
      </c>
      <c r="R2083" s="77" t="s">
        <v>10227</v>
      </c>
      <c r="S2083" s="77" t="s">
        <v>40</v>
      </c>
      <c r="T2083" s="77" t="s">
        <v>9241</v>
      </c>
      <c r="U2083" s="101" t="s">
        <v>12000</v>
      </c>
      <c r="V2083" s="74" t="s">
        <v>97</v>
      </c>
      <c r="W2083" s="100"/>
      <c r="X2083" s="99"/>
      <c r="Y2083" s="99"/>
      <c r="Z2083" s="100"/>
      <c r="AA2083" s="99"/>
      <c r="AB2083" s="99"/>
      <c r="AC2083" s="100"/>
      <c r="AD2083" s="100" t="s">
        <v>10228</v>
      </c>
      <c r="AE2083" s="83"/>
      <c r="AF2083" s="54"/>
      <c r="AG2083" s="78" t="s">
        <v>12882</v>
      </c>
      <c r="AH2083" s="77">
        <v>0</v>
      </c>
      <c r="AI2083" s="77">
        <v>0</v>
      </c>
      <c r="AJ2083" s="77">
        <v>0</v>
      </c>
      <c r="AK2083" s="77">
        <v>0</v>
      </c>
      <c r="AL2083" s="77">
        <v>0</v>
      </c>
      <c r="AM2083" s="77">
        <v>0</v>
      </c>
      <c r="AN2083" s="77">
        <v>0</v>
      </c>
      <c r="AO2083" s="77">
        <v>0</v>
      </c>
      <c r="AP2083" s="77">
        <v>0</v>
      </c>
      <c r="AQ2083" s="77"/>
      <c r="AR2083" s="79">
        <f>COUNTIF('Jalon + top _horaire passage'!A:A,A2083)+IF(W2083&lt;&gt;"",COUNTIF('Jalon + top _horaire passage'!A:A,W2083),0)+IF(X2083&lt;&gt;"",COUNTIF('Jalon + top _horaire passage'!A:A,X2083),0)+IF(Y2083&lt;&gt;"",COUNTIF('Jalon + top _horaire passage'!A:A,Y2083),0)+IF(AA2083&lt;&gt;"",COUNTIF('Jalon + top _horaire passage'!A:A,AA2083),0)+IF(AB2083&lt;&gt;"",COUNTIF('Jalon + top _horaire passage'!A:A,AB2083),0)+IF(AD2083&lt;&gt;"",COUNTIF('Jalon + top _horaire passage'!A:A,AD2083),0)</f>
        <v>0</v>
      </c>
    </row>
    <row r="2084" spans="1:44" x14ac:dyDescent="0.3">
      <c r="A2084" s="77" t="s">
        <v>10229</v>
      </c>
      <c r="B2084" s="159">
        <v>0</v>
      </c>
      <c r="C2084" s="78" t="s">
        <v>40</v>
      </c>
      <c r="D2084" s="77" t="s">
        <v>42</v>
      </c>
      <c r="E2084" s="77">
        <v>0</v>
      </c>
      <c r="F2084" s="77" t="s">
        <v>10217</v>
      </c>
      <c r="G2084" s="77" t="s">
        <v>10218</v>
      </c>
      <c r="H2084" s="101" t="s">
        <v>11875</v>
      </c>
      <c r="I2084" s="77" t="s">
        <v>39</v>
      </c>
      <c r="J2084" s="77" t="s">
        <v>19</v>
      </c>
      <c r="K2084" s="78" t="s">
        <v>376</v>
      </c>
      <c r="L2084" s="77" t="s">
        <v>98</v>
      </c>
      <c r="M2084" s="74" t="s">
        <v>12475</v>
      </c>
      <c r="N2084" s="74" t="s">
        <v>13</v>
      </c>
      <c r="O2084" s="159"/>
      <c r="P2084" s="77"/>
      <c r="Q2084" s="77" t="s">
        <v>372</v>
      </c>
      <c r="R2084" s="77" t="s">
        <v>10229</v>
      </c>
      <c r="S2084" s="77" t="s">
        <v>40</v>
      </c>
      <c r="T2084" s="77" t="s">
        <v>9241</v>
      </c>
      <c r="U2084" s="101" t="s">
        <v>12001</v>
      </c>
      <c r="V2084" s="74" t="s">
        <v>97</v>
      </c>
      <c r="W2084" s="100"/>
      <c r="X2084" s="99"/>
      <c r="Y2084" s="99"/>
      <c r="Z2084" s="100"/>
      <c r="AA2084" s="99"/>
      <c r="AB2084" s="99"/>
      <c r="AC2084" s="100"/>
      <c r="AD2084" s="100" t="s">
        <v>10230</v>
      </c>
      <c r="AE2084" s="83"/>
      <c r="AF2084" s="54"/>
      <c r="AG2084" s="78" t="s">
        <v>12882</v>
      </c>
      <c r="AH2084" s="77">
        <v>0</v>
      </c>
      <c r="AI2084" s="77">
        <v>0</v>
      </c>
      <c r="AJ2084" s="77">
        <v>0</v>
      </c>
      <c r="AK2084" s="77">
        <v>0</v>
      </c>
      <c r="AL2084" s="77">
        <v>0</v>
      </c>
      <c r="AM2084" s="77">
        <v>0</v>
      </c>
      <c r="AN2084" s="77">
        <v>0</v>
      </c>
      <c r="AO2084" s="77">
        <v>0</v>
      </c>
      <c r="AP2084" s="77">
        <v>0</v>
      </c>
      <c r="AQ2084" s="77"/>
      <c r="AR2084" s="79">
        <f>COUNTIF('Jalon + top _horaire passage'!A:A,A2084)+IF(W2084&lt;&gt;"",COUNTIF('Jalon + top _horaire passage'!A:A,W2084),0)+IF(X2084&lt;&gt;"",COUNTIF('Jalon + top _horaire passage'!A:A,X2084),0)+IF(Y2084&lt;&gt;"",COUNTIF('Jalon + top _horaire passage'!A:A,Y2084),0)+IF(AA2084&lt;&gt;"",COUNTIF('Jalon + top _horaire passage'!A:A,AA2084),0)+IF(AB2084&lt;&gt;"",COUNTIF('Jalon + top _horaire passage'!A:A,AB2084),0)+IF(AD2084&lt;&gt;"",COUNTIF('Jalon + top _horaire passage'!A:A,AD2084),0)</f>
        <v>0</v>
      </c>
    </row>
    <row r="2085" spans="1:44" x14ac:dyDescent="0.3">
      <c r="A2085" s="77" t="s">
        <v>10231</v>
      </c>
      <c r="B2085" s="159">
        <v>0</v>
      </c>
      <c r="C2085" s="78" t="s">
        <v>40</v>
      </c>
      <c r="D2085" s="77" t="s">
        <v>42</v>
      </c>
      <c r="E2085" s="77">
        <v>0</v>
      </c>
      <c r="F2085" s="77" t="s">
        <v>10217</v>
      </c>
      <c r="G2085" s="77" t="s">
        <v>10218</v>
      </c>
      <c r="H2085" s="101" t="s">
        <v>11875</v>
      </c>
      <c r="I2085" s="77" t="s">
        <v>39</v>
      </c>
      <c r="J2085" s="77" t="s">
        <v>19</v>
      </c>
      <c r="K2085" s="78" t="s">
        <v>376</v>
      </c>
      <c r="L2085" s="77" t="s">
        <v>98</v>
      </c>
      <c r="M2085" s="74" t="s">
        <v>12475</v>
      </c>
      <c r="N2085" s="74" t="s">
        <v>13</v>
      </c>
      <c r="O2085" s="159"/>
      <c r="P2085" s="77"/>
      <c r="Q2085" s="77" t="s">
        <v>372</v>
      </c>
      <c r="R2085" s="77" t="s">
        <v>10231</v>
      </c>
      <c r="S2085" s="77" t="s">
        <v>40</v>
      </c>
      <c r="T2085" s="77" t="s">
        <v>9241</v>
      </c>
      <c r="U2085" s="101" t="s">
        <v>12002</v>
      </c>
      <c r="V2085" s="74" t="s">
        <v>97</v>
      </c>
      <c r="W2085" s="100"/>
      <c r="X2085" s="99"/>
      <c r="Y2085" s="99"/>
      <c r="Z2085" s="100"/>
      <c r="AA2085" s="99"/>
      <c r="AB2085" s="99"/>
      <c r="AC2085" s="100"/>
      <c r="AD2085" s="100" t="s">
        <v>10232</v>
      </c>
      <c r="AE2085" s="83"/>
      <c r="AF2085" s="54"/>
      <c r="AG2085" s="78" t="s">
        <v>12882</v>
      </c>
      <c r="AH2085" s="77">
        <v>0</v>
      </c>
      <c r="AI2085" s="77">
        <v>0</v>
      </c>
      <c r="AJ2085" s="77">
        <v>0</v>
      </c>
      <c r="AK2085" s="77">
        <v>0</v>
      </c>
      <c r="AL2085" s="77">
        <v>0</v>
      </c>
      <c r="AM2085" s="77">
        <v>0</v>
      </c>
      <c r="AN2085" s="77">
        <v>0</v>
      </c>
      <c r="AO2085" s="77">
        <v>0</v>
      </c>
      <c r="AP2085" s="77">
        <v>0</v>
      </c>
      <c r="AQ2085" s="77"/>
      <c r="AR2085" s="79">
        <f>COUNTIF('Jalon + top _horaire passage'!A:A,A2085)+IF(W2085&lt;&gt;"",COUNTIF('Jalon + top _horaire passage'!A:A,W2085),0)+IF(X2085&lt;&gt;"",COUNTIF('Jalon + top _horaire passage'!A:A,X2085),0)+IF(Y2085&lt;&gt;"",COUNTIF('Jalon + top _horaire passage'!A:A,Y2085),0)+IF(AA2085&lt;&gt;"",COUNTIF('Jalon + top _horaire passage'!A:A,AA2085),0)+IF(AB2085&lt;&gt;"",COUNTIF('Jalon + top _horaire passage'!A:A,AB2085),0)+IF(AD2085&lt;&gt;"",COUNTIF('Jalon + top _horaire passage'!A:A,AD2085),0)</f>
        <v>0</v>
      </c>
    </row>
    <row r="2086" spans="1:44" x14ac:dyDescent="0.3">
      <c r="A2086" s="77" t="s">
        <v>10233</v>
      </c>
      <c r="B2086" s="159">
        <v>0</v>
      </c>
      <c r="C2086" s="78" t="s">
        <v>40</v>
      </c>
      <c r="D2086" s="77" t="s">
        <v>42</v>
      </c>
      <c r="E2086" s="77">
        <v>0</v>
      </c>
      <c r="F2086" s="77" t="s">
        <v>2228</v>
      </c>
      <c r="G2086" s="77" t="s">
        <v>639</v>
      </c>
      <c r="H2086" s="77" t="s">
        <v>44</v>
      </c>
      <c r="I2086" s="77" t="s">
        <v>39</v>
      </c>
      <c r="J2086" s="77" t="s">
        <v>19</v>
      </c>
      <c r="K2086" s="78" t="s">
        <v>34</v>
      </c>
      <c r="L2086" s="77" t="s">
        <v>98</v>
      </c>
      <c r="M2086" s="74" t="s">
        <v>12474</v>
      </c>
      <c r="N2086" s="74" t="s">
        <v>13</v>
      </c>
      <c r="O2086" s="159"/>
      <c r="P2086" s="77"/>
      <c r="Q2086" s="77" t="s">
        <v>30</v>
      </c>
      <c r="R2086" s="77" t="s">
        <v>10233</v>
      </c>
      <c r="S2086" s="77"/>
      <c r="T2086" s="77" t="s">
        <v>9241</v>
      </c>
      <c r="U2086" s="77" t="s">
        <v>10234</v>
      </c>
      <c r="V2086" s="74" t="s">
        <v>819</v>
      </c>
      <c r="W2086" s="100"/>
      <c r="X2086" s="99"/>
      <c r="Y2086" s="99"/>
      <c r="Z2086" s="100"/>
      <c r="AA2086" s="99" t="s">
        <v>10235</v>
      </c>
      <c r="AB2086" s="99"/>
      <c r="AC2086" s="100" t="s">
        <v>10236</v>
      </c>
      <c r="AD2086" s="100" t="s">
        <v>10237</v>
      </c>
      <c r="AE2086" s="83"/>
      <c r="AF2086" s="54"/>
      <c r="AG2086" s="78" t="s">
        <v>10992</v>
      </c>
      <c r="AH2086" s="77" t="s">
        <v>20</v>
      </c>
      <c r="AI2086" s="77" t="s">
        <v>21</v>
      </c>
      <c r="AJ2086" s="77" t="s">
        <v>46</v>
      </c>
      <c r="AK2086" s="77" t="s">
        <v>47</v>
      </c>
      <c r="AL2086" s="77" t="s">
        <v>48</v>
      </c>
      <c r="AM2086" s="77" t="s">
        <v>25</v>
      </c>
      <c r="AN2086" s="77" t="s">
        <v>49</v>
      </c>
      <c r="AO2086" s="77" t="s">
        <v>50</v>
      </c>
      <c r="AP2086" s="77" t="s">
        <v>51</v>
      </c>
      <c r="AQ2086" s="77"/>
      <c r="AR2086" s="79">
        <f>COUNTIF('Jalon + top _horaire passage'!A:A,A2086)+IF(W2086&lt;&gt;"",COUNTIF('Jalon + top _horaire passage'!A:A,W2086),0)+IF(X2086&lt;&gt;"",COUNTIF('Jalon + top _horaire passage'!A:A,X2086),0)+IF(Y2086&lt;&gt;"",COUNTIF('Jalon + top _horaire passage'!A:A,Y2086),0)+IF(AA2086&lt;&gt;"",COUNTIF('Jalon + top _horaire passage'!A:A,AA2086),0)+IF(AB2086&lt;&gt;"",COUNTIF('Jalon + top _horaire passage'!A:A,AB2086),0)+IF(AD2086&lt;&gt;"",COUNTIF('Jalon + top _horaire passage'!A:A,AD2086),0)</f>
        <v>0</v>
      </c>
    </row>
    <row r="2087" spans="1:44" x14ac:dyDescent="0.3">
      <c r="A2087" s="77" t="s">
        <v>10238</v>
      </c>
      <c r="B2087" s="159">
        <v>0</v>
      </c>
      <c r="C2087" s="78" t="s">
        <v>40</v>
      </c>
      <c r="D2087" s="77" t="s">
        <v>42</v>
      </c>
      <c r="E2087" s="77">
        <v>0</v>
      </c>
      <c r="F2087" s="77" t="s">
        <v>2228</v>
      </c>
      <c r="G2087" s="77" t="s">
        <v>639</v>
      </c>
      <c r="H2087" s="77" t="s">
        <v>44</v>
      </c>
      <c r="I2087" s="77" t="s">
        <v>39</v>
      </c>
      <c r="J2087" s="77" t="s">
        <v>19</v>
      </c>
      <c r="K2087" s="78" t="s">
        <v>34</v>
      </c>
      <c r="L2087" s="77" t="s">
        <v>98</v>
      </c>
      <c r="M2087" s="74" t="s">
        <v>12474</v>
      </c>
      <c r="N2087" s="74" t="s">
        <v>13</v>
      </c>
      <c r="O2087" s="159"/>
      <c r="P2087" s="77"/>
      <c r="Q2087" s="77" t="s">
        <v>30</v>
      </c>
      <c r="R2087" s="77" t="s">
        <v>10238</v>
      </c>
      <c r="S2087" s="77"/>
      <c r="T2087" s="77" t="s">
        <v>9241</v>
      </c>
      <c r="U2087" s="77" t="s">
        <v>10239</v>
      </c>
      <c r="V2087" s="74" t="s">
        <v>819</v>
      </c>
      <c r="W2087" s="100"/>
      <c r="X2087" s="99"/>
      <c r="Y2087" s="99"/>
      <c r="Z2087" s="100"/>
      <c r="AA2087" s="99" t="s">
        <v>10240</v>
      </c>
      <c r="AB2087" s="99"/>
      <c r="AC2087" s="100" t="s">
        <v>10241</v>
      </c>
      <c r="AD2087" s="100" t="s">
        <v>10242</v>
      </c>
      <c r="AE2087" s="83"/>
      <c r="AF2087" s="54"/>
      <c r="AG2087" s="78" t="s">
        <v>10992</v>
      </c>
      <c r="AH2087" s="77" t="s">
        <v>20</v>
      </c>
      <c r="AI2087" s="77" t="s">
        <v>21</v>
      </c>
      <c r="AJ2087" s="77" t="s">
        <v>46</v>
      </c>
      <c r="AK2087" s="77" t="s">
        <v>47</v>
      </c>
      <c r="AL2087" s="77" t="s">
        <v>48</v>
      </c>
      <c r="AM2087" s="77" t="s">
        <v>25</v>
      </c>
      <c r="AN2087" s="77" t="s">
        <v>49</v>
      </c>
      <c r="AO2087" s="77" t="s">
        <v>50</v>
      </c>
      <c r="AP2087" s="77" t="s">
        <v>51</v>
      </c>
      <c r="AQ2087" s="77"/>
      <c r="AR2087" s="79">
        <f>COUNTIF('Jalon + top _horaire passage'!A:A,A2087)+IF(W2087&lt;&gt;"",COUNTIF('Jalon + top _horaire passage'!A:A,W2087),0)+IF(X2087&lt;&gt;"",COUNTIF('Jalon + top _horaire passage'!A:A,X2087),0)+IF(Y2087&lt;&gt;"",COUNTIF('Jalon + top _horaire passage'!A:A,Y2087),0)+IF(AA2087&lt;&gt;"",COUNTIF('Jalon + top _horaire passage'!A:A,AA2087),0)+IF(AB2087&lt;&gt;"",COUNTIF('Jalon + top _horaire passage'!A:A,AB2087),0)+IF(AD2087&lt;&gt;"",COUNTIF('Jalon + top _horaire passage'!A:A,AD2087),0)</f>
        <v>0</v>
      </c>
    </row>
    <row r="2088" spans="1:44" x14ac:dyDescent="0.3">
      <c r="A2088" s="77" t="s">
        <v>10243</v>
      </c>
      <c r="B2088" s="159" t="s">
        <v>10244</v>
      </c>
      <c r="C2088" s="78" t="s">
        <v>101</v>
      </c>
      <c r="D2088" s="77" t="s">
        <v>42</v>
      </c>
      <c r="E2088" s="77" t="s">
        <v>6022</v>
      </c>
      <c r="F2088" s="77" t="s">
        <v>12415</v>
      </c>
      <c r="G2088" s="77" t="s">
        <v>6022</v>
      </c>
      <c r="H2088" s="77" t="s">
        <v>44</v>
      </c>
      <c r="I2088" s="77" t="s">
        <v>39</v>
      </c>
      <c r="J2088" s="77" t="s">
        <v>19</v>
      </c>
      <c r="K2088" s="78" t="s">
        <v>34</v>
      </c>
      <c r="L2088" s="77" t="s">
        <v>98</v>
      </c>
      <c r="M2088" s="74" t="s">
        <v>12473</v>
      </c>
      <c r="N2088" s="74" t="s">
        <v>13</v>
      </c>
      <c r="O2088" s="159"/>
      <c r="P2088" s="77"/>
      <c r="Q2088" s="77" t="s">
        <v>30</v>
      </c>
      <c r="R2088" s="77" t="s">
        <v>10243</v>
      </c>
      <c r="S2088" s="77"/>
      <c r="T2088" s="77"/>
      <c r="U2088" s="77" t="s">
        <v>11294</v>
      </c>
      <c r="V2088" s="74" t="s">
        <v>97</v>
      </c>
      <c r="W2088" s="100"/>
      <c r="X2088" s="99"/>
      <c r="Y2088" s="99"/>
      <c r="Z2088" s="100"/>
      <c r="AA2088" s="99" t="s">
        <v>10245</v>
      </c>
      <c r="AB2088" s="99"/>
      <c r="AC2088" s="100" t="s">
        <v>10246</v>
      </c>
      <c r="AD2088" s="100" t="s">
        <v>10247</v>
      </c>
      <c r="AE2088" s="83"/>
      <c r="AF2088" s="54"/>
      <c r="AG2088" s="78" t="s">
        <v>10997</v>
      </c>
      <c r="AH2088" s="77" t="s">
        <v>20</v>
      </c>
      <c r="AI2088" s="77" t="s">
        <v>102</v>
      </c>
      <c r="AJ2088" s="77" t="s">
        <v>2486</v>
      </c>
      <c r="AK2088" s="77" t="s">
        <v>2582</v>
      </c>
      <c r="AL2088" s="77" t="s">
        <v>2583</v>
      </c>
      <c r="AM2088" s="77" t="s">
        <v>25</v>
      </c>
      <c r="AN2088" s="77" t="s">
        <v>106</v>
      </c>
      <c r="AO2088" s="77" t="s">
        <v>107</v>
      </c>
      <c r="AP2088" s="77" t="s">
        <v>108</v>
      </c>
      <c r="AQ2088" s="77"/>
      <c r="AR2088" s="79">
        <f>COUNTIF('Jalon + top _horaire passage'!A:A,A2088)+IF(W2088&lt;&gt;"",COUNTIF('Jalon + top _horaire passage'!A:A,W2088),0)+IF(X2088&lt;&gt;"",COUNTIF('Jalon + top _horaire passage'!A:A,X2088),0)+IF(Y2088&lt;&gt;"",COUNTIF('Jalon + top _horaire passage'!A:A,Y2088),0)+IF(AA2088&lt;&gt;"",COUNTIF('Jalon + top _horaire passage'!A:A,AA2088),0)+IF(AB2088&lt;&gt;"",COUNTIF('Jalon + top _horaire passage'!A:A,AB2088),0)+IF(AD2088&lt;&gt;"",COUNTIF('Jalon + top _horaire passage'!A:A,AD2088),0)</f>
        <v>0</v>
      </c>
    </row>
    <row r="2089" spans="1:44" x14ac:dyDescent="0.3">
      <c r="A2089" s="77" t="s">
        <v>10248</v>
      </c>
      <c r="B2089" s="159" t="s">
        <v>6146</v>
      </c>
      <c r="C2089" s="78" t="s">
        <v>892</v>
      </c>
      <c r="D2089" s="77" t="s">
        <v>42</v>
      </c>
      <c r="E2089" s="77" t="s">
        <v>6144</v>
      </c>
      <c r="F2089" s="77" t="s">
        <v>2316</v>
      </c>
      <c r="G2089" s="77" t="s">
        <v>2281</v>
      </c>
      <c r="H2089" s="77" t="s">
        <v>44</v>
      </c>
      <c r="I2089" s="77" t="s">
        <v>221</v>
      </c>
      <c r="J2089" s="77" t="s">
        <v>19</v>
      </c>
      <c r="K2089" s="78" t="s">
        <v>34</v>
      </c>
      <c r="L2089" s="77" t="s">
        <v>98</v>
      </c>
      <c r="M2089" s="74" t="s">
        <v>12474</v>
      </c>
      <c r="N2089" s="74" t="s">
        <v>13</v>
      </c>
      <c r="O2089" s="159"/>
      <c r="P2089" s="77" t="s">
        <v>10249</v>
      </c>
      <c r="Q2089" s="77" t="s">
        <v>35</v>
      </c>
      <c r="R2089" s="77" t="s">
        <v>10248</v>
      </c>
      <c r="S2089" s="77"/>
      <c r="T2089" s="77"/>
      <c r="U2089" s="77" t="s">
        <v>11768</v>
      </c>
      <c r="V2089" s="74" t="s">
        <v>97</v>
      </c>
      <c r="W2089" s="100"/>
      <c r="X2089" s="99"/>
      <c r="Y2089" s="99"/>
      <c r="Z2089" s="100"/>
      <c r="AA2089" s="99" t="s">
        <v>6150</v>
      </c>
      <c r="AB2089" s="99"/>
      <c r="AC2089" s="100" t="s">
        <v>10250</v>
      </c>
      <c r="AD2089" s="100" t="s">
        <v>10251</v>
      </c>
      <c r="AE2089" s="83"/>
      <c r="AF2089" s="54"/>
      <c r="AG2089" s="78" t="s">
        <v>10997</v>
      </c>
      <c r="AH2089" s="77" t="s">
        <v>222</v>
      </c>
      <c r="AI2089" s="77" t="s">
        <v>223</v>
      </c>
      <c r="AJ2089" s="77" t="s">
        <v>386</v>
      </c>
      <c r="AK2089" s="77" t="s">
        <v>387</v>
      </c>
      <c r="AL2089" s="77" t="s">
        <v>388</v>
      </c>
      <c r="AM2089" s="77" t="s">
        <v>25</v>
      </c>
      <c r="AN2089" s="77" t="s">
        <v>389</v>
      </c>
      <c r="AO2089" s="77" t="s">
        <v>2285</v>
      </c>
      <c r="AP2089" s="77" t="s">
        <v>2286</v>
      </c>
      <c r="AQ2089" s="77"/>
      <c r="AR2089" s="79">
        <f>COUNTIF('Jalon + top _horaire passage'!A:A,A2089)+IF(W2089&lt;&gt;"",COUNTIF('Jalon + top _horaire passage'!A:A,W2089),0)+IF(X2089&lt;&gt;"",COUNTIF('Jalon + top _horaire passage'!A:A,X2089),0)+IF(Y2089&lt;&gt;"",COUNTIF('Jalon + top _horaire passage'!A:A,Y2089),0)+IF(AA2089&lt;&gt;"",COUNTIF('Jalon + top _horaire passage'!A:A,AA2089),0)+IF(AB2089&lt;&gt;"",COUNTIF('Jalon + top _horaire passage'!A:A,AB2089),0)+IF(AD2089&lt;&gt;"",COUNTIF('Jalon + top _horaire passage'!A:A,AD2089),0)</f>
        <v>0</v>
      </c>
    </row>
    <row r="2090" spans="1:44" x14ac:dyDescent="0.3">
      <c r="A2090" s="77" t="s">
        <v>10252</v>
      </c>
      <c r="B2090" s="159">
        <v>0</v>
      </c>
      <c r="C2090" s="78" t="s">
        <v>101</v>
      </c>
      <c r="D2090" s="77" t="s">
        <v>42</v>
      </c>
      <c r="E2090" s="77" t="s">
        <v>10252</v>
      </c>
      <c r="F2090" s="77" t="s">
        <v>12396</v>
      </c>
      <c r="G2090" s="77" t="s">
        <v>3517</v>
      </c>
      <c r="H2090" s="77" t="s">
        <v>44</v>
      </c>
      <c r="I2090" s="77" t="s">
        <v>39</v>
      </c>
      <c r="J2090" s="77" t="s">
        <v>237</v>
      </c>
      <c r="K2090" s="78" t="s">
        <v>34</v>
      </c>
      <c r="L2090" s="77" t="s">
        <v>98</v>
      </c>
      <c r="M2090" s="74" t="s">
        <v>12473</v>
      </c>
      <c r="N2090" s="74" t="s">
        <v>13</v>
      </c>
      <c r="O2090" s="159"/>
      <c r="P2090" s="77"/>
      <c r="Q2090" s="77" t="s">
        <v>35</v>
      </c>
      <c r="R2090" s="77" t="s">
        <v>10252</v>
      </c>
      <c r="S2090" s="77"/>
      <c r="T2090" s="77" t="s">
        <v>9241</v>
      </c>
      <c r="U2090" s="77" t="s">
        <v>9241</v>
      </c>
      <c r="V2090" s="74" t="s">
        <v>216</v>
      </c>
      <c r="W2090" s="100"/>
      <c r="X2090" s="99"/>
      <c r="Y2090" s="99"/>
      <c r="Z2090" s="100"/>
      <c r="AA2090" s="99"/>
      <c r="AB2090" s="99"/>
      <c r="AC2090" s="100" t="s">
        <v>10252</v>
      </c>
      <c r="AD2090" s="100" t="s">
        <v>10253</v>
      </c>
      <c r="AE2090" s="83"/>
      <c r="AF2090" s="54"/>
      <c r="AG2090" s="78" t="s">
        <v>12307</v>
      </c>
      <c r="AH2090" s="77" t="s">
        <v>20</v>
      </c>
      <c r="AI2090" s="77" t="s">
        <v>102</v>
      </c>
      <c r="AJ2090" s="77" t="s">
        <v>2486</v>
      </c>
      <c r="AK2090" s="77" t="s">
        <v>2582</v>
      </c>
      <c r="AL2090" s="77" t="s">
        <v>2583</v>
      </c>
      <c r="AM2090" s="77" t="s">
        <v>25</v>
      </c>
      <c r="AN2090" s="77" t="s">
        <v>106</v>
      </c>
      <c r="AO2090" s="77" t="s">
        <v>107</v>
      </c>
      <c r="AP2090" s="77" t="s">
        <v>108</v>
      </c>
      <c r="AQ2090" s="77"/>
      <c r="AR2090" s="79">
        <f>COUNTIF('Jalon + top _horaire passage'!A:A,A2090)+IF(W2090&lt;&gt;"",COUNTIF('Jalon + top _horaire passage'!A:A,W2090),0)+IF(X2090&lt;&gt;"",COUNTIF('Jalon + top _horaire passage'!A:A,X2090),0)+IF(Y2090&lt;&gt;"",COUNTIF('Jalon + top _horaire passage'!A:A,Y2090),0)+IF(AA2090&lt;&gt;"",COUNTIF('Jalon + top _horaire passage'!A:A,AA2090),0)+IF(AB2090&lt;&gt;"",COUNTIF('Jalon + top _horaire passage'!A:A,AB2090),0)+IF(AD2090&lt;&gt;"",COUNTIF('Jalon + top _horaire passage'!A:A,AD2090),0)</f>
        <v>0</v>
      </c>
    </row>
    <row r="2091" spans="1:44" x14ac:dyDescent="0.3">
      <c r="A2091" s="77" t="s">
        <v>10254</v>
      </c>
      <c r="B2091" s="159">
        <v>0</v>
      </c>
      <c r="C2091" s="78" t="s">
        <v>199</v>
      </c>
      <c r="D2091" s="77" t="s">
        <v>42</v>
      </c>
      <c r="E2091" s="77" t="s">
        <v>10254</v>
      </c>
      <c r="F2091" s="77" t="s">
        <v>4810</v>
      </c>
      <c r="G2091" s="77" t="s">
        <v>1101</v>
      </c>
      <c r="H2091" s="77" t="s">
        <v>44</v>
      </c>
      <c r="I2091" s="77" t="s">
        <v>39</v>
      </c>
      <c r="J2091" s="77" t="s">
        <v>19</v>
      </c>
      <c r="K2091" s="78" t="s">
        <v>34</v>
      </c>
      <c r="L2091" s="77" t="s">
        <v>98</v>
      </c>
      <c r="M2091" s="74" t="s">
        <v>12473</v>
      </c>
      <c r="N2091" s="74" t="s">
        <v>13</v>
      </c>
      <c r="O2091" s="159"/>
      <c r="P2091" s="77"/>
      <c r="Q2091" s="77" t="s">
        <v>11048</v>
      </c>
      <c r="R2091" s="77" t="s">
        <v>10254</v>
      </c>
      <c r="S2091" s="77"/>
      <c r="T2091" s="77"/>
      <c r="U2091" s="77" t="s">
        <v>11778</v>
      </c>
      <c r="V2091" s="74" t="s">
        <v>97</v>
      </c>
      <c r="W2091" s="100"/>
      <c r="X2091" s="99"/>
      <c r="Y2091" s="99"/>
      <c r="Z2091" s="100"/>
      <c r="AA2091" s="99" t="s">
        <v>10255</v>
      </c>
      <c r="AB2091" s="99"/>
      <c r="AC2091" s="100" t="s">
        <v>10256</v>
      </c>
      <c r="AD2091" s="100" t="s">
        <v>10257</v>
      </c>
      <c r="AE2091" s="83"/>
      <c r="AF2091" s="54"/>
      <c r="AG2091" s="78" t="s">
        <v>10997</v>
      </c>
      <c r="AH2091" s="77" t="s">
        <v>20</v>
      </c>
      <c r="AI2091" s="77" t="s">
        <v>21</v>
      </c>
      <c r="AJ2091" s="77" t="s">
        <v>22</v>
      </c>
      <c r="AK2091" s="77" t="s">
        <v>23</v>
      </c>
      <c r="AL2091" s="77" t="s">
        <v>1106</v>
      </c>
      <c r="AM2091" s="77" t="s">
        <v>25</v>
      </c>
      <c r="AN2091" s="77" t="s">
        <v>202</v>
      </c>
      <c r="AO2091" s="77" t="s">
        <v>1107</v>
      </c>
      <c r="AP2091" s="77" t="s">
        <v>1108</v>
      </c>
      <c r="AQ2091" s="77"/>
      <c r="AR2091" s="79">
        <f>COUNTIF('Jalon + top _horaire passage'!A:A,A2091)+IF(W2091&lt;&gt;"",COUNTIF('Jalon + top _horaire passage'!A:A,W2091),0)+IF(X2091&lt;&gt;"",COUNTIF('Jalon + top _horaire passage'!A:A,X2091),0)+IF(Y2091&lt;&gt;"",COUNTIF('Jalon + top _horaire passage'!A:A,Y2091),0)+IF(AA2091&lt;&gt;"",COUNTIF('Jalon + top _horaire passage'!A:A,AA2091),0)+IF(AB2091&lt;&gt;"",COUNTIF('Jalon + top _horaire passage'!A:A,AB2091),0)+IF(AD2091&lt;&gt;"",COUNTIF('Jalon + top _horaire passage'!A:A,AD2091),0)</f>
        <v>0</v>
      </c>
    </row>
    <row r="2092" spans="1:44" x14ac:dyDescent="0.3">
      <c r="A2092" s="77" t="s">
        <v>10258</v>
      </c>
      <c r="B2092" s="159">
        <v>0</v>
      </c>
      <c r="C2092" s="78" t="s">
        <v>16</v>
      </c>
      <c r="D2092" s="77" t="s">
        <v>42</v>
      </c>
      <c r="E2092" s="77" t="s">
        <v>10258</v>
      </c>
      <c r="F2092" s="77" t="s">
        <v>9550</v>
      </c>
      <c r="G2092" s="77" t="s">
        <v>12409</v>
      </c>
      <c r="H2092" s="77" t="s">
        <v>44</v>
      </c>
      <c r="I2092" s="77" t="s">
        <v>39</v>
      </c>
      <c r="J2092" s="77" t="s">
        <v>19</v>
      </c>
      <c r="K2092" s="78" t="s">
        <v>34</v>
      </c>
      <c r="L2092" s="77" t="s">
        <v>15</v>
      </c>
      <c r="M2092" s="74" t="s">
        <v>12473</v>
      </c>
      <c r="N2092" s="74" t="s">
        <v>13</v>
      </c>
      <c r="O2092" s="159"/>
      <c r="P2092" s="77"/>
      <c r="Q2092" s="77" t="s">
        <v>35</v>
      </c>
      <c r="R2092" s="77" t="s">
        <v>10258</v>
      </c>
      <c r="S2092" s="77"/>
      <c r="T2092" s="77"/>
      <c r="U2092" s="77" t="s">
        <v>11792</v>
      </c>
      <c r="V2092" s="74" t="s">
        <v>97</v>
      </c>
      <c r="W2092" s="100"/>
      <c r="X2092" s="99"/>
      <c r="Y2092" s="99" t="s">
        <v>87</v>
      </c>
      <c r="Z2092" s="100" t="s">
        <v>90</v>
      </c>
      <c r="AA2092" s="99" t="s">
        <v>88</v>
      </c>
      <c r="AB2092" s="99"/>
      <c r="AC2092" s="100" t="s">
        <v>91</v>
      </c>
      <c r="AD2092" s="100" t="s">
        <v>89</v>
      </c>
      <c r="AE2092" s="83"/>
      <c r="AF2092" s="54" t="s">
        <v>12029</v>
      </c>
      <c r="AG2092" s="78" t="s">
        <v>10998</v>
      </c>
      <c r="AH2092" s="77" t="s">
        <v>20</v>
      </c>
      <c r="AI2092" s="77" t="s">
        <v>21</v>
      </c>
      <c r="AJ2092" s="77" t="s">
        <v>22</v>
      </c>
      <c r="AK2092" s="77" t="s">
        <v>23</v>
      </c>
      <c r="AL2092" s="77" t="s">
        <v>24</v>
      </c>
      <c r="AM2092" s="77" t="s">
        <v>25</v>
      </c>
      <c r="AN2092" s="77" t="s">
        <v>26</v>
      </c>
      <c r="AO2092" s="77" t="s">
        <v>5201</v>
      </c>
      <c r="AP2092" s="77" t="s">
        <v>5202</v>
      </c>
      <c r="AQ2092" s="77"/>
      <c r="AR2092" s="79">
        <f>COUNTIF('Jalon + top _horaire passage'!A:A,A2092)+IF(W2092&lt;&gt;"",COUNTIF('Jalon + top _horaire passage'!A:A,W2092),0)+IF(X2092&lt;&gt;"",COUNTIF('Jalon + top _horaire passage'!A:A,X2092),0)+IF(Y2092&lt;&gt;"",COUNTIF('Jalon + top _horaire passage'!A:A,Y2092),0)+IF(AA2092&lt;&gt;"",COUNTIF('Jalon + top _horaire passage'!A:A,AA2092),0)+IF(AB2092&lt;&gt;"",COUNTIF('Jalon + top _horaire passage'!A:A,AB2092),0)+IF(AD2092&lt;&gt;"",COUNTIF('Jalon + top _horaire passage'!A:A,AD2092),0)</f>
        <v>0</v>
      </c>
    </row>
    <row r="2093" spans="1:44" x14ac:dyDescent="0.3">
      <c r="A2093" s="77" t="s">
        <v>10259</v>
      </c>
      <c r="B2093" s="159">
        <v>0</v>
      </c>
      <c r="C2093" s="78" t="s">
        <v>16</v>
      </c>
      <c r="D2093" s="77" t="s">
        <v>42</v>
      </c>
      <c r="E2093" s="77" t="s">
        <v>10259</v>
      </c>
      <c r="F2093" s="77" t="s">
        <v>9550</v>
      </c>
      <c r="G2093" s="77" t="s">
        <v>12409</v>
      </c>
      <c r="H2093" s="77" t="s">
        <v>44</v>
      </c>
      <c r="I2093" s="77" t="s">
        <v>39</v>
      </c>
      <c r="J2093" s="77" t="s">
        <v>19</v>
      </c>
      <c r="K2093" s="78" t="s">
        <v>34</v>
      </c>
      <c r="L2093" s="77" t="s">
        <v>15</v>
      </c>
      <c r="M2093" s="74" t="s">
        <v>12473</v>
      </c>
      <c r="N2093" s="74" t="s">
        <v>13</v>
      </c>
      <c r="O2093" s="159"/>
      <c r="P2093" s="77"/>
      <c r="Q2093" s="77" t="s">
        <v>35</v>
      </c>
      <c r="R2093" s="77" t="s">
        <v>10259</v>
      </c>
      <c r="S2093" s="77"/>
      <c r="T2093" s="77"/>
      <c r="U2093" s="77" t="s">
        <v>11792</v>
      </c>
      <c r="V2093" s="74" t="s">
        <v>97</v>
      </c>
      <c r="W2093" s="100"/>
      <c r="X2093" s="99"/>
      <c r="Y2093" s="99" t="s">
        <v>87</v>
      </c>
      <c r="Z2093" s="100" t="s">
        <v>90</v>
      </c>
      <c r="AA2093" s="99" t="s">
        <v>88</v>
      </c>
      <c r="AB2093" s="99"/>
      <c r="AC2093" s="100" t="s">
        <v>10260</v>
      </c>
      <c r="AD2093" s="100" t="s">
        <v>10261</v>
      </c>
      <c r="AE2093" s="83"/>
      <c r="AF2093" s="54" t="s">
        <v>12029</v>
      </c>
      <c r="AG2093" s="78" t="s">
        <v>10998</v>
      </c>
      <c r="AH2093" s="77" t="s">
        <v>20</v>
      </c>
      <c r="AI2093" s="77" t="s">
        <v>21</v>
      </c>
      <c r="AJ2093" s="77" t="s">
        <v>22</v>
      </c>
      <c r="AK2093" s="77" t="s">
        <v>23</v>
      </c>
      <c r="AL2093" s="77" t="s">
        <v>24</v>
      </c>
      <c r="AM2093" s="77" t="s">
        <v>25</v>
      </c>
      <c r="AN2093" s="77" t="s">
        <v>26</v>
      </c>
      <c r="AO2093" s="77" t="s">
        <v>5201</v>
      </c>
      <c r="AP2093" s="77" t="s">
        <v>5202</v>
      </c>
      <c r="AQ2093" s="77"/>
      <c r="AR2093" s="79">
        <f>COUNTIF('Jalon + top _horaire passage'!A:A,A2093)+IF(W2093&lt;&gt;"",COUNTIF('Jalon + top _horaire passage'!A:A,W2093),0)+IF(X2093&lt;&gt;"",COUNTIF('Jalon + top _horaire passage'!A:A,X2093),0)+IF(Y2093&lt;&gt;"",COUNTIF('Jalon + top _horaire passage'!A:A,Y2093),0)+IF(AA2093&lt;&gt;"",COUNTIF('Jalon + top _horaire passage'!A:A,AA2093),0)+IF(AB2093&lt;&gt;"",COUNTIF('Jalon + top _horaire passage'!A:A,AB2093),0)+IF(AD2093&lt;&gt;"",COUNTIF('Jalon + top _horaire passage'!A:A,AD2093),0)</f>
        <v>0</v>
      </c>
    </row>
    <row r="2094" spans="1:44" x14ac:dyDescent="0.3">
      <c r="A2094" s="77" t="s">
        <v>10262</v>
      </c>
      <c r="B2094" s="159">
        <v>0</v>
      </c>
      <c r="C2094" s="78" t="s">
        <v>16</v>
      </c>
      <c r="D2094" s="77" t="s">
        <v>42</v>
      </c>
      <c r="E2094" s="77" t="s">
        <v>10262</v>
      </c>
      <c r="F2094" s="77" t="s">
        <v>9550</v>
      </c>
      <c r="G2094" s="77" t="s">
        <v>12409</v>
      </c>
      <c r="H2094" s="77" t="s">
        <v>44</v>
      </c>
      <c r="I2094" s="77" t="s">
        <v>39</v>
      </c>
      <c r="J2094" s="77" t="s">
        <v>19</v>
      </c>
      <c r="K2094" s="78" t="s">
        <v>34</v>
      </c>
      <c r="L2094" s="77" t="s">
        <v>15</v>
      </c>
      <c r="M2094" s="74" t="s">
        <v>12473</v>
      </c>
      <c r="N2094" s="74" t="s">
        <v>13</v>
      </c>
      <c r="O2094" s="159"/>
      <c r="P2094" s="77"/>
      <c r="Q2094" s="77" t="s">
        <v>35</v>
      </c>
      <c r="R2094" s="77" t="s">
        <v>10262</v>
      </c>
      <c r="S2094" s="77"/>
      <c r="T2094" s="77"/>
      <c r="U2094" s="77" t="s">
        <v>11792</v>
      </c>
      <c r="V2094" s="74" t="s">
        <v>97</v>
      </c>
      <c r="W2094" s="100"/>
      <c r="X2094" s="99"/>
      <c r="Y2094" s="99" t="s">
        <v>87</v>
      </c>
      <c r="Z2094" s="100" t="s">
        <v>90</v>
      </c>
      <c r="AA2094" s="99" t="s">
        <v>88</v>
      </c>
      <c r="AB2094" s="99"/>
      <c r="AC2094" s="100" t="s">
        <v>10263</v>
      </c>
      <c r="AD2094" s="100" t="s">
        <v>10264</v>
      </c>
      <c r="AE2094" s="83"/>
      <c r="AF2094" s="54" t="s">
        <v>12029</v>
      </c>
      <c r="AG2094" s="78" t="s">
        <v>10998</v>
      </c>
      <c r="AH2094" s="77" t="s">
        <v>20</v>
      </c>
      <c r="AI2094" s="77" t="s">
        <v>21</v>
      </c>
      <c r="AJ2094" s="77" t="s">
        <v>22</v>
      </c>
      <c r="AK2094" s="77" t="s">
        <v>23</v>
      </c>
      <c r="AL2094" s="77" t="s">
        <v>24</v>
      </c>
      <c r="AM2094" s="77" t="s">
        <v>25</v>
      </c>
      <c r="AN2094" s="77" t="s">
        <v>26</v>
      </c>
      <c r="AO2094" s="77" t="s">
        <v>5201</v>
      </c>
      <c r="AP2094" s="77" t="s">
        <v>5202</v>
      </c>
      <c r="AQ2094" s="77"/>
      <c r="AR2094" s="79">
        <f>COUNTIF('Jalon + top _horaire passage'!A:A,A2094)+IF(W2094&lt;&gt;"",COUNTIF('Jalon + top _horaire passage'!A:A,W2094),0)+IF(X2094&lt;&gt;"",COUNTIF('Jalon + top _horaire passage'!A:A,X2094),0)+IF(Y2094&lt;&gt;"",COUNTIF('Jalon + top _horaire passage'!A:A,Y2094),0)+IF(AA2094&lt;&gt;"",COUNTIF('Jalon + top _horaire passage'!A:A,AA2094),0)+IF(AB2094&lt;&gt;"",COUNTIF('Jalon + top _horaire passage'!A:A,AB2094),0)+IF(AD2094&lt;&gt;"",COUNTIF('Jalon + top _horaire passage'!A:A,AD2094),0)</f>
        <v>0</v>
      </c>
    </row>
    <row r="2095" spans="1:44" x14ac:dyDescent="0.3">
      <c r="A2095" s="77" t="s">
        <v>10265</v>
      </c>
      <c r="B2095" s="159">
        <v>0</v>
      </c>
      <c r="C2095" s="78" t="s">
        <v>16</v>
      </c>
      <c r="D2095" s="77" t="s">
        <v>42</v>
      </c>
      <c r="E2095" s="77" t="s">
        <v>10265</v>
      </c>
      <c r="F2095" s="77" t="s">
        <v>9550</v>
      </c>
      <c r="G2095" s="77" t="s">
        <v>12409</v>
      </c>
      <c r="H2095" s="77" t="s">
        <v>44</v>
      </c>
      <c r="I2095" s="77" t="s">
        <v>39</v>
      </c>
      <c r="J2095" s="77" t="s">
        <v>19</v>
      </c>
      <c r="K2095" s="78" t="s">
        <v>34</v>
      </c>
      <c r="L2095" s="77" t="s">
        <v>15</v>
      </c>
      <c r="M2095" s="74" t="s">
        <v>12473</v>
      </c>
      <c r="N2095" s="74" t="s">
        <v>13</v>
      </c>
      <c r="O2095" s="159"/>
      <c r="P2095" s="77"/>
      <c r="Q2095" s="77" t="s">
        <v>35</v>
      </c>
      <c r="R2095" s="77" t="s">
        <v>10265</v>
      </c>
      <c r="S2095" s="77"/>
      <c r="T2095" s="77"/>
      <c r="U2095" s="77" t="s">
        <v>11792</v>
      </c>
      <c r="V2095" s="74" t="s">
        <v>97</v>
      </c>
      <c r="W2095" s="100"/>
      <c r="X2095" s="99"/>
      <c r="Y2095" s="99" t="s">
        <v>87</v>
      </c>
      <c r="Z2095" s="100" t="s">
        <v>90</v>
      </c>
      <c r="AA2095" s="99" t="s">
        <v>88</v>
      </c>
      <c r="AB2095" s="99"/>
      <c r="AC2095" s="100" t="s">
        <v>10266</v>
      </c>
      <c r="AD2095" s="100" t="s">
        <v>10267</v>
      </c>
      <c r="AE2095" s="83"/>
      <c r="AF2095" s="54" t="s">
        <v>12029</v>
      </c>
      <c r="AG2095" s="78" t="s">
        <v>10998</v>
      </c>
      <c r="AH2095" s="77" t="s">
        <v>20</v>
      </c>
      <c r="AI2095" s="77" t="s">
        <v>21</v>
      </c>
      <c r="AJ2095" s="77" t="s">
        <v>22</v>
      </c>
      <c r="AK2095" s="77" t="s">
        <v>23</v>
      </c>
      <c r="AL2095" s="77" t="s">
        <v>24</v>
      </c>
      <c r="AM2095" s="77" t="s">
        <v>25</v>
      </c>
      <c r="AN2095" s="77" t="s">
        <v>26</v>
      </c>
      <c r="AO2095" s="77" t="s">
        <v>5201</v>
      </c>
      <c r="AP2095" s="77" t="s">
        <v>5202</v>
      </c>
      <c r="AQ2095" s="77"/>
      <c r="AR2095" s="79">
        <f>COUNTIF('Jalon + top _horaire passage'!A:A,A2095)+IF(W2095&lt;&gt;"",COUNTIF('Jalon + top _horaire passage'!A:A,W2095),0)+IF(X2095&lt;&gt;"",COUNTIF('Jalon + top _horaire passage'!A:A,X2095),0)+IF(Y2095&lt;&gt;"",COUNTIF('Jalon + top _horaire passage'!A:A,Y2095),0)+IF(AA2095&lt;&gt;"",COUNTIF('Jalon + top _horaire passage'!A:A,AA2095),0)+IF(AB2095&lt;&gt;"",COUNTIF('Jalon + top _horaire passage'!A:A,AB2095),0)+IF(AD2095&lt;&gt;"",COUNTIF('Jalon + top _horaire passage'!A:A,AD2095),0)</f>
        <v>0</v>
      </c>
    </row>
    <row r="2096" spans="1:44" x14ac:dyDescent="0.3">
      <c r="A2096" s="77" t="s">
        <v>10268</v>
      </c>
      <c r="B2096" s="159">
        <v>0</v>
      </c>
      <c r="C2096" s="78" t="s">
        <v>16</v>
      </c>
      <c r="D2096" s="77" t="s">
        <v>42</v>
      </c>
      <c r="E2096" s="77" t="s">
        <v>10268</v>
      </c>
      <c r="F2096" s="77" t="s">
        <v>9550</v>
      </c>
      <c r="G2096" s="77" t="s">
        <v>12409</v>
      </c>
      <c r="H2096" s="77" t="s">
        <v>44</v>
      </c>
      <c r="I2096" s="77" t="s">
        <v>39</v>
      </c>
      <c r="J2096" s="77" t="s">
        <v>19</v>
      </c>
      <c r="K2096" s="78" t="s">
        <v>34</v>
      </c>
      <c r="L2096" s="77" t="s">
        <v>15</v>
      </c>
      <c r="M2096" s="74" t="s">
        <v>12473</v>
      </c>
      <c r="N2096" s="74" t="s">
        <v>13</v>
      </c>
      <c r="O2096" s="159"/>
      <c r="P2096" s="77"/>
      <c r="Q2096" s="77" t="s">
        <v>35</v>
      </c>
      <c r="R2096" s="77" t="s">
        <v>10268</v>
      </c>
      <c r="S2096" s="77"/>
      <c r="T2096" s="77"/>
      <c r="U2096" s="77" t="s">
        <v>11792</v>
      </c>
      <c r="V2096" s="74" t="s">
        <v>97</v>
      </c>
      <c r="W2096" s="100"/>
      <c r="X2096" s="99"/>
      <c r="Y2096" s="99" t="s">
        <v>87</v>
      </c>
      <c r="Z2096" s="100" t="s">
        <v>90</v>
      </c>
      <c r="AA2096" s="99" t="s">
        <v>88</v>
      </c>
      <c r="AB2096" s="99"/>
      <c r="AC2096" s="100" t="s">
        <v>10269</v>
      </c>
      <c r="AD2096" s="100" t="s">
        <v>10270</v>
      </c>
      <c r="AE2096" s="83"/>
      <c r="AF2096" s="54" t="s">
        <v>12029</v>
      </c>
      <c r="AG2096" s="78" t="s">
        <v>10998</v>
      </c>
      <c r="AH2096" s="77" t="s">
        <v>20</v>
      </c>
      <c r="AI2096" s="77" t="s">
        <v>21</v>
      </c>
      <c r="AJ2096" s="77" t="s">
        <v>22</v>
      </c>
      <c r="AK2096" s="77" t="s">
        <v>23</v>
      </c>
      <c r="AL2096" s="77" t="s">
        <v>24</v>
      </c>
      <c r="AM2096" s="77" t="s">
        <v>25</v>
      </c>
      <c r="AN2096" s="77" t="s">
        <v>26</v>
      </c>
      <c r="AO2096" s="77" t="s">
        <v>5201</v>
      </c>
      <c r="AP2096" s="77" t="s">
        <v>5202</v>
      </c>
      <c r="AQ2096" s="77"/>
      <c r="AR2096" s="79">
        <f>COUNTIF('Jalon + top _horaire passage'!A:A,A2096)+IF(W2096&lt;&gt;"",COUNTIF('Jalon + top _horaire passage'!A:A,W2096),0)+IF(X2096&lt;&gt;"",COUNTIF('Jalon + top _horaire passage'!A:A,X2096),0)+IF(Y2096&lt;&gt;"",COUNTIF('Jalon + top _horaire passage'!A:A,Y2096),0)+IF(AA2096&lt;&gt;"",COUNTIF('Jalon + top _horaire passage'!A:A,AA2096),0)+IF(AB2096&lt;&gt;"",COUNTIF('Jalon + top _horaire passage'!A:A,AB2096),0)+IF(AD2096&lt;&gt;"",COUNTIF('Jalon + top _horaire passage'!A:A,AD2096),0)</f>
        <v>0</v>
      </c>
    </row>
    <row r="2097" spans="1:44" x14ac:dyDescent="0.3">
      <c r="A2097" s="77" t="s">
        <v>10271</v>
      </c>
      <c r="B2097" s="159">
        <v>0</v>
      </c>
      <c r="C2097" s="78" t="s">
        <v>16</v>
      </c>
      <c r="D2097" s="77" t="s">
        <v>42</v>
      </c>
      <c r="E2097" s="77" t="s">
        <v>10271</v>
      </c>
      <c r="F2097" s="77" t="s">
        <v>9550</v>
      </c>
      <c r="G2097" s="77" t="s">
        <v>12409</v>
      </c>
      <c r="H2097" s="77" t="s">
        <v>44</v>
      </c>
      <c r="I2097" s="77" t="s">
        <v>39</v>
      </c>
      <c r="J2097" s="77" t="s">
        <v>19</v>
      </c>
      <c r="K2097" s="78" t="s">
        <v>34</v>
      </c>
      <c r="L2097" s="77" t="s">
        <v>15</v>
      </c>
      <c r="M2097" s="74" t="s">
        <v>12473</v>
      </c>
      <c r="N2097" s="74" t="s">
        <v>13</v>
      </c>
      <c r="O2097" s="159"/>
      <c r="P2097" s="77"/>
      <c r="Q2097" s="77" t="s">
        <v>35</v>
      </c>
      <c r="R2097" s="77" t="s">
        <v>10271</v>
      </c>
      <c r="S2097" s="77"/>
      <c r="T2097" s="77"/>
      <c r="U2097" s="77" t="s">
        <v>11792</v>
      </c>
      <c r="V2097" s="74" t="s">
        <v>97</v>
      </c>
      <c r="W2097" s="100"/>
      <c r="X2097" s="99"/>
      <c r="Y2097" s="99" t="s">
        <v>87</v>
      </c>
      <c r="Z2097" s="100" t="s">
        <v>90</v>
      </c>
      <c r="AA2097" s="99" t="s">
        <v>88</v>
      </c>
      <c r="AB2097" s="99"/>
      <c r="AC2097" s="100" t="s">
        <v>10272</v>
      </c>
      <c r="AD2097" s="100" t="s">
        <v>10273</v>
      </c>
      <c r="AE2097" s="83"/>
      <c r="AF2097" s="54" t="s">
        <v>12029</v>
      </c>
      <c r="AG2097" s="78" t="s">
        <v>10998</v>
      </c>
      <c r="AH2097" s="77" t="s">
        <v>20</v>
      </c>
      <c r="AI2097" s="77" t="s">
        <v>21</v>
      </c>
      <c r="AJ2097" s="77" t="s">
        <v>22</v>
      </c>
      <c r="AK2097" s="77" t="s">
        <v>23</v>
      </c>
      <c r="AL2097" s="77" t="s">
        <v>24</v>
      </c>
      <c r="AM2097" s="77" t="s">
        <v>25</v>
      </c>
      <c r="AN2097" s="77" t="s">
        <v>26</v>
      </c>
      <c r="AO2097" s="77" t="s">
        <v>5201</v>
      </c>
      <c r="AP2097" s="77" t="s">
        <v>5202</v>
      </c>
      <c r="AQ2097" s="77"/>
      <c r="AR2097" s="79">
        <f>COUNTIF('Jalon + top _horaire passage'!A:A,A2097)+IF(W2097&lt;&gt;"",COUNTIF('Jalon + top _horaire passage'!A:A,W2097),0)+IF(X2097&lt;&gt;"",COUNTIF('Jalon + top _horaire passage'!A:A,X2097),0)+IF(Y2097&lt;&gt;"",COUNTIF('Jalon + top _horaire passage'!A:A,Y2097),0)+IF(AA2097&lt;&gt;"",COUNTIF('Jalon + top _horaire passage'!A:A,AA2097),0)+IF(AB2097&lt;&gt;"",COUNTIF('Jalon + top _horaire passage'!A:A,AB2097),0)+IF(AD2097&lt;&gt;"",COUNTIF('Jalon + top _horaire passage'!A:A,AD2097),0)</f>
        <v>0</v>
      </c>
    </row>
    <row r="2098" spans="1:44" x14ac:dyDescent="0.3">
      <c r="A2098" s="77" t="s">
        <v>10274</v>
      </c>
      <c r="B2098" s="159">
        <v>0</v>
      </c>
      <c r="C2098" s="78" t="s">
        <v>16</v>
      </c>
      <c r="D2098" s="77" t="s">
        <v>42</v>
      </c>
      <c r="E2098" s="77" t="s">
        <v>10274</v>
      </c>
      <c r="F2098" s="77" t="s">
        <v>9550</v>
      </c>
      <c r="G2098" s="77" t="s">
        <v>12409</v>
      </c>
      <c r="H2098" s="77" t="s">
        <v>44</v>
      </c>
      <c r="I2098" s="77" t="s">
        <v>39</v>
      </c>
      <c r="J2098" s="77" t="s">
        <v>19</v>
      </c>
      <c r="K2098" s="78" t="s">
        <v>34</v>
      </c>
      <c r="L2098" s="77" t="s">
        <v>15</v>
      </c>
      <c r="M2098" s="74" t="s">
        <v>12473</v>
      </c>
      <c r="N2098" s="74" t="s">
        <v>13</v>
      </c>
      <c r="O2098" s="159"/>
      <c r="P2098" s="77"/>
      <c r="Q2098" s="77" t="s">
        <v>35</v>
      </c>
      <c r="R2098" s="77" t="s">
        <v>10274</v>
      </c>
      <c r="S2098" s="77"/>
      <c r="T2098" s="77"/>
      <c r="U2098" s="77" t="s">
        <v>11792</v>
      </c>
      <c r="V2098" s="74" t="s">
        <v>97</v>
      </c>
      <c r="W2098" s="100"/>
      <c r="X2098" s="99"/>
      <c r="Y2098" s="99" t="s">
        <v>87</v>
      </c>
      <c r="Z2098" s="100" t="s">
        <v>90</v>
      </c>
      <c r="AA2098" s="99" t="s">
        <v>88</v>
      </c>
      <c r="AB2098" s="99"/>
      <c r="AC2098" s="100" t="s">
        <v>10275</v>
      </c>
      <c r="AD2098" s="100" t="s">
        <v>10276</v>
      </c>
      <c r="AE2098" s="83"/>
      <c r="AF2098" s="54" t="s">
        <v>12029</v>
      </c>
      <c r="AG2098" s="78" t="s">
        <v>10998</v>
      </c>
      <c r="AH2098" s="77" t="s">
        <v>20</v>
      </c>
      <c r="AI2098" s="77" t="s">
        <v>21</v>
      </c>
      <c r="AJ2098" s="77" t="s">
        <v>22</v>
      </c>
      <c r="AK2098" s="77" t="s">
        <v>23</v>
      </c>
      <c r="AL2098" s="77" t="s">
        <v>24</v>
      </c>
      <c r="AM2098" s="77" t="s">
        <v>25</v>
      </c>
      <c r="AN2098" s="77" t="s">
        <v>26</v>
      </c>
      <c r="AO2098" s="77" t="s">
        <v>5201</v>
      </c>
      <c r="AP2098" s="77" t="s">
        <v>5202</v>
      </c>
      <c r="AQ2098" s="77"/>
      <c r="AR2098" s="79">
        <f>COUNTIF('Jalon + top _horaire passage'!A:A,A2098)+IF(W2098&lt;&gt;"",COUNTIF('Jalon + top _horaire passage'!A:A,W2098),0)+IF(X2098&lt;&gt;"",COUNTIF('Jalon + top _horaire passage'!A:A,X2098),0)+IF(Y2098&lt;&gt;"",COUNTIF('Jalon + top _horaire passage'!A:A,Y2098),0)+IF(AA2098&lt;&gt;"",COUNTIF('Jalon + top _horaire passage'!A:A,AA2098),0)+IF(AB2098&lt;&gt;"",COUNTIF('Jalon + top _horaire passage'!A:A,AB2098),0)+IF(AD2098&lt;&gt;"",COUNTIF('Jalon + top _horaire passage'!A:A,AD2098),0)</f>
        <v>0</v>
      </c>
    </row>
    <row r="2099" spans="1:44" x14ac:dyDescent="0.3">
      <c r="A2099" s="77" t="s">
        <v>10277</v>
      </c>
      <c r="B2099" s="159">
        <v>0</v>
      </c>
      <c r="C2099" s="78" t="s">
        <v>16</v>
      </c>
      <c r="D2099" s="77" t="s">
        <v>42</v>
      </c>
      <c r="E2099" s="77" t="s">
        <v>10277</v>
      </c>
      <c r="F2099" s="77" t="s">
        <v>9550</v>
      </c>
      <c r="G2099" s="77" t="s">
        <v>12409</v>
      </c>
      <c r="H2099" s="77" t="s">
        <v>44</v>
      </c>
      <c r="I2099" s="77" t="s">
        <v>39</v>
      </c>
      <c r="J2099" s="77" t="s">
        <v>19</v>
      </c>
      <c r="K2099" s="78" t="s">
        <v>34</v>
      </c>
      <c r="L2099" s="77" t="s">
        <v>15</v>
      </c>
      <c r="M2099" s="74" t="s">
        <v>12473</v>
      </c>
      <c r="N2099" s="74" t="s">
        <v>13</v>
      </c>
      <c r="O2099" s="159"/>
      <c r="P2099" s="77"/>
      <c r="Q2099" s="77" t="s">
        <v>35</v>
      </c>
      <c r="R2099" s="77" t="s">
        <v>10277</v>
      </c>
      <c r="S2099" s="77"/>
      <c r="T2099" s="77"/>
      <c r="U2099" s="77" t="s">
        <v>11792</v>
      </c>
      <c r="V2099" s="74" t="s">
        <v>97</v>
      </c>
      <c r="W2099" s="100"/>
      <c r="X2099" s="99"/>
      <c r="Y2099" s="99" t="s">
        <v>87</v>
      </c>
      <c r="Z2099" s="100" t="s">
        <v>90</v>
      </c>
      <c r="AA2099" s="99" t="s">
        <v>88</v>
      </c>
      <c r="AB2099" s="99"/>
      <c r="AC2099" s="100" t="s">
        <v>10278</v>
      </c>
      <c r="AD2099" s="100" t="s">
        <v>10279</v>
      </c>
      <c r="AE2099" s="83"/>
      <c r="AF2099" s="54" t="s">
        <v>12029</v>
      </c>
      <c r="AG2099" s="78" t="s">
        <v>10998</v>
      </c>
      <c r="AH2099" s="77" t="s">
        <v>20</v>
      </c>
      <c r="AI2099" s="77" t="s">
        <v>21</v>
      </c>
      <c r="AJ2099" s="77" t="s">
        <v>22</v>
      </c>
      <c r="AK2099" s="77" t="s">
        <v>23</v>
      </c>
      <c r="AL2099" s="77" t="s">
        <v>24</v>
      </c>
      <c r="AM2099" s="77" t="s">
        <v>25</v>
      </c>
      <c r="AN2099" s="77" t="s">
        <v>26</v>
      </c>
      <c r="AO2099" s="77" t="s">
        <v>5201</v>
      </c>
      <c r="AP2099" s="77" t="s">
        <v>5202</v>
      </c>
      <c r="AQ2099" s="77"/>
      <c r="AR2099" s="79">
        <f>COUNTIF('Jalon + top _horaire passage'!A:A,A2099)+IF(W2099&lt;&gt;"",COUNTIF('Jalon + top _horaire passage'!A:A,W2099),0)+IF(X2099&lt;&gt;"",COUNTIF('Jalon + top _horaire passage'!A:A,X2099),0)+IF(Y2099&lt;&gt;"",COUNTIF('Jalon + top _horaire passage'!A:A,Y2099),0)+IF(AA2099&lt;&gt;"",COUNTIF('Jalon + top _horaire passage'!A:A,AA2099),0)+IF(AB2099&lt;&gt;"",COUNTIF('Jalon + top _horaire passage'!A:A,AB2099),0)+IF(AD2099&lt;&gt;"",COUNTIF('Jalon + top _horaire passage'!A:A,AD2099),0)</f>
        <v>0</v>
      </c>
    </row>
    <row r="2100" spans="1:44" x14ac:dyDescent="0.3">
      <c r="A2100" s="77" t="s">
        <v>10280</v>
      </c>
      <c r="B2100" s="159">
        <v>0</v>
      </c>
      <c r="C2100" s="78" t="s">
        <v>16</v>
      </c>
      <c r="D2100" s="77" t="s">
        <v>42</v>
      </c>
      <c r="E2100" s="77" t="s">
        <v>10280</v>
      </c>
      <c r="F2100" s="77" t="s">
        <v>9550</v>
      </c>
      <c r="G2100" s="77" t="s">
        <v>12409</v>
      </c>
      <c r="H2100" s="77" t="s">
        <v>44</v>
      </c>
      <c r="I2100" s="77" t="s">
        <v>39</v>
      </c>
      <c r="J2100" s="77" t="s">
        <v>19</v>
      </c>
      <c r="K2100" s="78" t="s">
        <v>34</v>
      </c>
      <c r="L2100" s="77" t="s">
        <v>15</v>
      </c>
      <c r="M2100" s="74" t="s">
        <v>12473</v>
      </c>
      <c r="N2100" s="74" t="s">
        <v>13</v>
      </c>
      <c r="O2100" s="159"/>
      <c r="P2100" s="77"/>
      <c r="Q2100" s="77" t="s">
        <v>35</v>
      </c>
      <c r="R2100" s="77" t="s">
        <v>10280</v>
      </c>
      <c r="S2100" s="77"/>
      <c r="T2100" s="77"/>
      <c r="U2100" s="77" t="s">
        <v>11792</v>
      </c>
      <c r="V2100" s="74" t="s">
        <v>97</v>
      </c>
      <c r="W2100" s="100"/>
      <c r="X2100" s="99"/>
      <c r="Y2100" s="99" t="s">
        <v>87</v>
      </c>
      <c r="Z2100" s="100" t="s">
        <v>90</v>
      </c>
      <c r="AA2100" s="99" t="s">
        <v>88</v>
      </c>
      <c r="AB2100" s="99"/>
      <c r="AC2100" s="100" t="s">
        <v>10281</v>
      </c>
      <c r="AD2100" s="100" t="s">
        <v>10282</v>
      </c>
      <c r="AE2100" s="83"/>
      <c r="AF2100" s="54" t="s">
        <v>12029</v>
      </c>
      <c r="AG2100" s="78" t="s">
        <v>10998</v>
      </c>
      <c r="AH2100" s="77" t="s">
        <v>20</v>
      </c>
      <c r="AI2100" s="77" t="s">
        <v>21</v>
      </c>
      <c r="AJ2100" s="77" t="s">
        <v>22</v>
      </c>
      <c r="AK2100" s="77" t="s">
        <v>23</v>
      </c>
      <c r="AL2100" s="77" t="s">
        <v>24</v>
      </c>
      <c r="AM2100" s="77" t="s">
        <v>25</v>
      </c>
      <c r="AN2100" s="77" t="s">
        <v>26</v>
      </c>
      <c r="AO2100" s="77" t="s">
        <v>5201</v>
      </c>
      <c r="AP2100" s="77" t="s">
        <v>5202</v>
      </c>
      <c r="AQ2100" s="77"/>
      <c r="AR2100" s="79">
        <f>COUNTIF('Jalon + top _horaire passage'!A:A,A2100)+IF(W2100&lt;&gt;"",COUNTIF('Jalon + top _horaire passage'!A:A,W2100),0)+IF(X2100&lt;&gt;"",COUNTIF('Jalon + top _horaire passage'!A:A,X2100),0)+IF(Y2100&lt;&gt;"",COUNTIF('Jalon + top _horaire passage'!A:A,Y2100),0)+IF(AA2100&lt;&gt;"",COUNTIF('Jalon + top _horaire passage'!A:A,AA2100),0)+IF(AB2100&lt;&gt;"",COUNTIF('Jalon + top _horaire passage'!A:A,AB2100),0)+IF(AD2100&lt;&gt;"",COUNTIF('Jalon + top _horaire passage'!A:A,AD2100),0)</f>
        <v>0</v>
      </c>
    </row>
    <row r="2101" spans="1:44" x14ac:dyDescent="0.3">
      <c r="A2101" s="77" t="s">
        <v>10283</v>
      </c>
      <c r="B2101" s="159">
        <v>0</v>
      </c>
      <c r="C2101" s="78" t="s">
        <v>16</v>
      </c>
      <c r="D2101" s="77" t="s">
        <v>42</v>
      </c>
      <c r="E2101" s="77" t="s">
        <v>10283</v>
      </c>
      <c r="F2101" s="77" t="s">
        <v>9550</v>
      </c>
      <c r="G2101" s="77" t="s">
        <v>12409</v>
      </c>
      <c r="H2101" s="77" t="s">
        <v>44</v>
      </c>
      <c r="I2101" s="77" t="s">
        <v>39</v>
      </c>
      <c r="J2101" s="77" t="s">
        <v>19</v>
      </c>
      <c r="K2101" s="78" t="s">
        <v>34</v>
      </c>
      <c r="L2101" s="77" t="s">
        <v>15</v>
      </c>
      <c r="M2101" s="74" t="s">
        <v>12473</v>
      </c>
      <c r="N2101" s="74" t="s">
        <v>13</v>
      </c>
      <c r="O2101" s="159"/>
      <c r="P2101" s="77"/>
      <c r="Q2101" s="77" t="s">
        <v>35</v>
      </c>
      <c r="R2101" s="77" t="s">
        <v>10283</v>
      </c>
      <c r="S2101" s="77"/>
      <c r="T2101" s="77"/>
      <c r="U2101" s="77" t="s">
        <v>11792</v>
      </c>
      <c r="V2101" s="74" t="s">
        <v>97</v>
      </c>
      <c r="W2101" s="100"/>
      <c r="X2101" s="99"/>
      <c r="Y2101" s="99" t="s">
        <v>87</v>
      </c>
      <c r="Z2101" s="100" t="s">
        <v>90</v>
      </c>
      <c r="AA2101" s="99" t="s">
        <v>88</v>
      </c>
      <c r="AB2101" s="99"/>
      <c r="AC2101" s="100" t="s">
        <v>10284</v>
      </c>
      <c r="AD2101" s="100" t="s">
        <v>10285</v>
      </c>
      <c r="AE2101" s="83"/>
      <c r="AF2101" s="54" t="s">
        <v>12029</v>
      </c>
      <c r="AG2101" s="78" t="s">
        <v>10998</v>
      </c>
      <c r="AH2101" s="77" t="s">
        <v>20</v>
      </c>
      <c r="AI2101" s="77" t="s">
        <v>21</v>
      </c>
      <c r="AJ2101" s="77" t="s">
        <v>22</v>
      </c>
      <c r="AK2101" s="77" t="s">
        <v>23</v>
      </c>
      <c r="AL2101" s="77" t="s">
        <v>24</v>
      </c>
      <c r="AM2101" s="77" t="s">
        <v>25</v>
      </c>
      <c r="AN2101" s="77" t="s">
        <v>26</v>
      </c>
      <c r="AO2101" s="77" t="s">
        <v>5201</v>
      </c>
      <c r="AP2101" s="77" t="s">
        <v>5202</v>
      </c>
      <c r="AQ2101" s="77"/>
      <c r="AR2101" s="79">
        <f>COUNTIF('Jalon + top _horaire passage'!A:A,A2101)+IF(W2101&lt;&gt;"",COUNTIF('Jalon + top _horaire passage'!A:A,W2101),0)+IF(X2101&lt;&gt;"",COUNTIF('Jalon + top _horaire passage'!A:A,X2101),0)+IF(Y2101&lt;&gt;"",COUNTIF('Jalon + top _horaire passage'!A:A,Y2101),0)+IF(AA2101&lt;&gt;"",COUNTIF('Jalon + top _horaire passage'!A:A,AA2101),0)+IF(AB2101&lt;&gt;"",COUNTIF('Jalon + top _horaire passage'!A:A,AB2101),0)+IF(AD2101&lt;&gt;"",COUNTIF('Jalon + top _horaire passage'!A:A,AD2101),0)</f>
        <v>0</v>
      </c>
    </row>
    <row r="2102" spans="1:44" x14ac:dyDescent="0.3">
      <c r="A2102" s="77" t="s">
        <v>10286</v>
      </c>
      <c r="B2102" s="159">
        <v>0</v>
      </c>
      <c r="C2102" s="78" t="s">
        <v>16</v>
      </c>
      <c r="D2102" s="77" t="s">
        <v>42</v>
      </c>
      <c r="E2102" s="77" t="s">
        <v>10286</v>
      </c>
      <c r="F2102" s="77" t="s">
        <v>9550</v>
      </c>
      <c r="G2102" s="77" t="s">
        <v>12409</v>
      </c>
      <c r="H2102" s="77" t="s">
        <v>44</v>
      </c>
      <c r="I2102" s="77" t="s">
        <v>39</v>
      </c>
      <c r="J2102" s="77" t="s">
        <v>19</v>
      </c>
      <c r="K2102" s="78" t="s">
        <v>34</v>
      </c>
      <c r="L2102" s="77" t="s">
        <v>15</v>
      </c>
      <c r="M2102" s="74" t="s">
        <v>12473</v>
      </c>
      <c r="N2102" s="74" t="s">
        <v>13</v>
      </c>
      <c r="O2102" s="159"/>
      <c r="P2102" s="77"/>
      <c r="Q2102" s="77" t="s">
        <v>35</v>
      </c>
      <c r="R2102" s="77" t="s">
        <v>10286</v>
      </c>
      <c r="S2102" s="77"/>
      <c r="T2102" s="77"/>
      <c r="U2102" s="77" t="s">
        <v>11792</v>
      </c>
      <c r="V2102" s="74" t="s">
        <v>97</v>
      </c>
      <c r="W2102" s="100"/>
      <c r="X2102" s="99"/>
      <c r="Y2102" s="99" t="s">
        <v>87</v>
      </c>
      <c r="Z2102" s="100" t="s">
        <v>90</v>
      </c>
      <c r="AA2102" s="99" t="s">
        <v>88</v>
      </c>
      <c r="AB2102" s="99"/>
      <c r="AC2102" s="100" t="s">
        <v>10287</v>
      </c>
      <c r="AD2102" s="100" t="s">
        <v>10288</v>
      </c>
      <c r="AE2102" s="83"/>
      <c r="AF2102" s="54" t="s">
        <v>12029</v>
      </c>
      <c r="AG2102" s="78" t="s">
        <v>10998</v>
      </c>
      <c r="AH2102" s="77" t="s">
        <v>20</v>
      </c>
      <c r="AI2102" s="77" t="s">
        <v>21</v>
      </c>
      <c r="AJ2102" s="77" t="s">
        <v>22</v>
      </c>
      <c r="AK2102" s="77" t="s">
        <v>23</v>
      </c>
      <c r="AL2102" s="77" t="s">
        <v>24</v>
      </c>
      <c r="AM2102" s="77" t="s">
        <v>25</v>
      </c>
      <c r="AN2102" s="77" t="s">
        <v>26</v>
      </c>
      <c r="AO2102" s="77" t="s">
        <v>5201</v>
      </c>
      <c r="AP2102" s="77" t="s">
        <v>5202</v>
      </c>
      <c r="AQ2102" s="77"/>
      <c r="AR2102" s="79">
        <f>COUNTIF('Jalon + top _horaire passage'!A:A,A2102)+IF(W2102&lt;&gt;"",COUNTIF('Jalon + top _horaire passage'!A:A,W2102),0)+IF(X2102&lt;&gt;"",COUNTIF('Jalon + top _horaire passage'!A:A,X2102),0)+IF(Y2102&lt;&gt;"",COUNTIF('Jalon + top _horaire passage'!A:A,Y2102),0)+IF(AA2102&lt;&gt;"",COUNTIF('Jalon + top _horaire passage'!A:A,AA2102),0)+IF(AB2102&lt;&gt;"",COUNTIF('Jalon + top _horaire passage'!A:A,AB2102),0)+IF(AD2102&lt;&gt;"",COUNTIF('Jalon + top _horaire passage'!A:A,AD2102),0)</f>
        <v>0</v>
      </c>
    </row>
    <row r="2103" spans="1:44" x14ac:dyDescent="0.3">
      <c r="A2103" s="77" t="s">
        <v>10289</v>
      </c>
      <c r="B2103" s="159">
        <v>0</v>
      </c>
      <c r="C2103" s="78" t="s">
        <v>892</v>
      </c>
      <c r="D2103" s="77" t="s">
        <v>42</v>
      </c>
      <c r="E2103" s="77" t="s">
        <v>10289</v>
      </c>
      <c r="F2103" s="77" t="s">
        <v>374</v>
      </c>
      <c r="G2103" s="77" t="s">
        <v>1041</v>
      </c>
      <c r="H2103" s="77" t="s">
        <v>44</v>
      </c>
      <c r="I2103" s="77" t="s">
        <v>221</v>
      </c>
      <c r="J2103" s="77" t="s">
        <v>10291</v>
      </c>
      <c r="K2103" s="78" t="s">
        <v>376</v>
      </c>
      <c r="L2103" s="77" t="s">
        <v>15</v>
      </c>
      <c r="M2103" s="74" t="s">
        <v>12476</v>
      </c>
      <c r="N2103" s="74" t="s">
        <v>13</v>
      </c>
      <c r="O2103" s="159"/>
      <c r="P2103" s="77"/>
      <c r="Q2103" s="77" t="s">
        <v>372</v>
      </c>
      <c r="R2103" s="77" t="s">
        <v>10289</v>
      </c>
      <c r="S2103" s="77" t="s">
        <v>892</v>
      </c>
      <c r="T2103" s="77"/>
      <c r="U2103" s="101" t="s">
        <v>11971</v>
      </c>
      <c r="V2103" s="74" t="s">
        <v>97</v>
      </c>
      <c r="W2103" s="100" t="s">
        <v>12208</v>
      </c>
      <c r="X2103" s="99"/>
      <c r="Y2103" s="99"/>
      <c r="Z2103" s="100"/>
      <c r="AA2103" s="99"/>
      <c r="AB2103" s="99"/>
      <c r="AC2103" s="100"/>
      <c r="AD2103" s="100" t="s">
        <v>10290</v>
      </c>
      <c r="AE2103" s="83"/>
      <c r="AF2103" s="54"/>
      <c r="AG2103" s="78" t="s">
        <v>12882</v>
      </c>
      <c r="AH2103" s="77" t="s">
        <v>222</v>
      </c>
      <c r="AI2103" s="77" t="s">
        <v>830</v>
      </c>
      <c r="AJ2103" s="77" t="s">
        <v>831</v>
      </c>
      <c r="AK2103" s="77" t="s">
        <v>832</v>
      </c>
      <c r="AL2103" s="77" t="s">
        <v>833</v>
      </c>
      <c r="AM2103" s="77" t="s">
        <v>227</v>
      </c>
      <c r="AN2103" s="77" t="s">
        <v>834</v>
      </c>
      <c r="AO2103" s="77" t="s">
        <v>835</v>
      </c>
      <c r="AP2103" s="77" t="s">
        <v>836</v>
      </c>
      <c r="AQ2103" s="77"/>
      <c r="AR2103" s="79">
        <f>COUNTIF('Jalon + top _horaire passage'!A:A,A2103)+IF(W2103&lt;&gt;"",COUNTIF('Jalon + top _horaire passage'!A:A,W2103),0)+IF(X2103&lt;&gt;"",COUNTIF('Jalon + top _horaire passage'!A:A,X2103),0)+IF(Y2103&lt;&gt;"",COUNTIF('Jalon + top _horaire passage'!A:A,Y2103),0)+IF(AA2103&lt;&gt;"",COUNTIF('Jalon + top _horaire passage'!A:A,AA2103),0)+IF(AB2103&lt;&gt;"",COUNTIF('Jalon + top _horaire passage'!A:A,AB2103),0)+IF(AD2103&lt;&gt;"",COUNTIF('Jalon + top _horaire passage'!A:A,AD2103),0)</f>
        <v>0</v>
      </c>
    </row>
    <row r="2104" spans="1:44" x14ac:dyDescent="0.3">
      <c r="A2104" s="77" t="s">
        <v>10292</v>
      </c>
      <c r="B2104" s="159" t="s">
        <v>10293</v>
      </c>
      <c r="C2104" s="78" t="s">
        <v>59</v>
      </c>
      <c r="D2104" s="77" t="s">
        <v>42</v>
      </c>
      <c r="E2104" s="77">
        <v>0</v>
      </c>
      <c r="F2104" s="77" t="s">
        <v>9792</v>
      </c>
      <c r="G2104" s="77" t="s">
        <v>12422</v>
      </c>
      <c r="H2104" s="77" t="s">
        <v>44</v>
      </c>
      <c r="I2104" s="77" t="s">
        <v>17</v>
      </c>
      <c r="J2104" s="77" t="s">
        <v>19</v>
      </c>
      <c r="K2104" s="78" t="s">
        <v>34</v>
      </c>
      <c r="L2104" s="77" t="s">
        <v>98</v>
      </c>
      <c r="M2104" s="74" t="s">
        <v>12473</v>
      </c>
      <c r="N2104" s="74" t="s">
        <v>13</v>
      </c>
      <c r="O2104" s="159"/>
      <c r="P2104" s="77"/>
      <c r="Q2104" s="77" t="s">
        <v>30</v>
      </c>
      <c r="R2104" s="77" t="s">
        <v>10294</v>
      </c>
      <c r="S2104" s="77"/>
      <c r="T2104" s="77" t="s">
        <v>9241</v>
      </c>
      <c r="U2104" s="77" t="s">
        <v>10294</v>
      </c>
      <c r="V2104" s="74" t="s">
        <v>97</v>
      </c>
      <c r="W2104" s="100"/>
      <c r="X2104" s="99"/>
      <c r="Y2104" s="99"/>
      <c r="Z2104" s="100"/>
      <c r="AA2104" s="99" t="s">
        <v>10295</v>
      </c>
      <c r="AB2104" s="99"/>
      <c r="AC2104" s="100" t="s">
        <v>11029</v>
      </c>
      <c r="AD2104" s="100" t="s">
        <v>10296</v>
      </c>
      <c r="AE2104" s="83"/>
      <c r="AF2104" s="54"/>
      <c r="AG2104" s="78" t="s">
        <v>10997</v>
      </c>
      <c r="AH2104" s="77" t="s">
        <v>20</v>
      </c>
      <c r="AI2104" s="77" t="s">
        <v>305</v>
      </c>
      <c r="AJ2104" s="77" t="s">
        <v>920</v>
      </c>
      <c r="AK2104" s="77" t="s">
        <v>921</v>
      </c>
      <c r="AL2104" s="77" t="s">
        <v>922</v>
      </c>
      <c r="AM2104" s="77" t="s">
        <v>25</v>
      </c>
      <c r="AN2104" s="77" t="s">
        <v>309</v>
      </c>
      <c r="AO2104" s="77" t="s">
        <v>923</v>
      </c>
      <c r="AP2104" s="77" t="s">
        <v>924</v>
      </c>
      <c r="AQ2104" s="77"/>
      <c r="AR2104" s="79">
        <f>COUNTIF('Jalon + top _horaire passage'!A:A,A2104)+IF(W2104&lt;&gt;"",COUNTIF('Jalon + top _horaire passage'!A:A,W2104),0)+IF(X2104&lt;&gt;"",COUNTIF('Jalon + top _horaire passage'!A:A,X2104),0)+IF(Y2104&lt;&gt;"",COUNTIF('Jalon + top _horaire passage'!A:A,Y2104),0)+IF(AA2104&lt;&gt;"",COUNTIF('Jalon + top _horaire passage'!A:A,AA2104),0)+IF(AB2104&lt;&gt;"",COUNTIF('Jalon + top _horaire passage'!A:A,AB2104),0)+IF(AD2104&lt;&gt;"",COUNTIF('Jalon + top _horaire passage'!A:A,AD2104),0)</f>
        <v>0</v>
      </c>
    </row>
    <row r="2105" spans="1:44" x14ac:dyDescent="0.3">
      <c r="A2105" s="77" t="s">
        <v>10298</v>
      </c>
      <c r="B2105" s="159" t="s">
        <v>10298</v>
      </c>
      <c r="C2105" s="78" t="s">
        <v>59</v>
      </c>
      <c r="D2105" s="77" t="s">
        <v>42</v>
      </c>
      <c r="E2105" s="77">
        <v>0</v>
      </c>
      <c r="F2105" s="77" t="s">
        <v>10297</v>
      </c>
      <c r="G2105" s="77" t="s">
        <v>12454</v>
      </c>
      <c r="H2105" s="77" t="s">
        <v>44</v>
      </c>
      <c r="I2105" s="77" t="s">
        <v>17</v>
      </c>
      <c r="J2105" s="77" t="s">
        <v>19</v>
      </c>
      <c r="K2105" s="78" t="s">
        <v>18</v>
      </c>
      <c r="L2105" s="77" t="s">
        <v>15</v>
      </c>
      <c r="M2105" s="74" t="s">
        <v>12473</v>
      </c>
      <c r="N2105" s="74" t="s">
        <v>13</v>
      </c>
      <c r="O2105" s="159"/>
      <c r="P2105" s="77"/>
      <c r="Q2105" s="77" t="s">
        <v>11044</v>
      </c>
      <c r="R2105" s="77" t="s">
        <v>10298</v>
      </c>
      <c r="S2105" s="77"/>
      <c r="T2105" s="77"/>
      <c r="U2105" s="77" t="s">
        <v>10298</v>
      </c>
      <c r="V2105" s="74" t="s">
        <v>97</v>
      </c>
      <c r="W2105" s="100"/>
      <c r="X2105" s="99"/>
      <c r="Y2105" s="99" t="s">
        <v>11871</v>
      </c>
      <c r="Z2105" s="100" t="s">
        <v>10866</v>
      </c>
      <c r="AA2105" s="99" t="s">
        <v>10299</v>
      </c>
      <c r="AB2105" s="99"/>
      <c r="AC2105" s="100" t="s">
        <v>10865</v>
      </c>
      <c r="AD2105" s="100" t="s">
        <v>10300</v>
      </c>
      <c r="AE2105" s="83"/>
      <c r="AF2105" s="54" t="s">
        <v>12029</v>
      </c>
      <c r="AG2105" s="78" t="s">
        <v>10998</v>
      </c>
      <c r="AH2105" s="77">
        <v>0</v>
      </c>
      <c r="AI2105" s="77">
        <v>0</v>
      </c>
      <c r="AJ2105" s="77">
        <v>0</v>
      </c>
      <c r="AK2105" s="77">
        <v>0</v>
      </c>
      <c r="AL2105" s="77">
        <v>0</v>
      </c>
      <c r="AM2105" s="77">
        <v>0</v>
      </c>
      <c r="AN2105" s="77">
        <v>0</v>
      </c>
      <c r="AO2105" s="77">
        <v>0</v>
      </c>
      <c r="AP2105" s="77">
        <v>0</v>
      </c>
      <c r="AQ2105" s="77"/>
      <c r="AR2105" s="79">
        <f>COUNTIF('Jalon + top _horaire passage'!A:A,A2105)+IF(W2105&lt;&gt;"",COUNTIF('Jalon + top _horaire passage'!A:A,W2105),0)+IF(X2105&lt;&gt;"",COUNTIF('Jalon + top _horaire passage'!A:A,X2105),0)+IF(Y2105&lt;&gt;"",COUNTIF('Jalon + top _horaire passage'!A:A,Y2105),0)+IF(AA2105&lt;&gt;"",COUNTIF('Jalon + top _horaire passage'!A:A,AA2105),0)+IF(AB2105&lt;&gt;"",COUNTIF('Jalon + top _horaire passage'!A:A,AB2105),0)+IF(AD2105&lt;&gt;"",COUNTIF('Jalon + top _horaire passage'!A:A,AD2105),0)</f>
        <v>0</v>
      </c>
    </row>
    <row r="2106" spans="1:44" x14ac:dyDescent="0.3">
      <c r="A2106" s="77" t="s">
        <v>10301</v>
      </c>
      <c r="B2106" s="159" t="s">
        <v>10301</v>
      </c>
      <c r="C2106" s="78" t="s">
        <v>59</v>
      </c>
      <c r="D2106" s="77" t="s">
        <v>42</v>
      </c>
      <c r="E2106" s="77">
        <v>0</v>
      </c>
      <c r="F2106" s="77" t="s">
        <v>10297</v>
      </c>
      <c r="G2106" s="77" t="s">
        <v>12454</v>
      </c>
      <c r="H2106" s="77" t="s">
        <v>44</v>
      </c>
      <c r="I2106" s="77" t="s">
        <v>17</v>
      </c>
      <c r="J2106" s="77" t="s">
        <v>19</v>
      </c>
      <c r="K2106" s="78" t="s">
        <v>18</v>
      </c>
      <c r="L2106" s="77" t="s">
        <v>15</v>
      </c>
      <c r="M2106" s="74" t="s">
        <v>12473</v>
      </c>
      <c r="N2106" s="74" t="s">
        <v>13</v>
      </c>
      <c r="O2106" s="159"/>
      <c r="P2106" s="77"/>
      <c r="Q2106" s="77" t="s">
        <v>11044</v>
      </c>
      <c r="R2106" s="77" t="s">
        <v>10301</v>
      </c>
      <c r="S2106" s="77"/>
      <c r="T2106" s="77"/>
      <c r="U2106" s="77" t="s">
        <v>10301</v>
      </c>
      <c r="V2106" s="74" t="s">
        <v>97</v>
      </c>
      <c r="W2106" s="100"/>
      <c r="X2106" s="99"/>
      <c r="Y2106" s="99" t="s">
        <v>10304</v>
      </c>
      <c r="Z2106" s="100" t="s">
        <v>10864</v>
      </c>
      <c r="AA2106" s="99" t="s">
        <v>10302</v>
      </c>
      <c r="AB2106" s="99"/>
      <c r="AC2106" s="100" t="s">
        <v>10863</v>
      </c>
      <c r="AD2106" s="100" t="s">
        <v>10303</v>
      </c>
      <c r="AE2106" s="83"/>
      <c r="AF2106" s="54" t="s">
        <v>12029</v>
      </c>
      <c r="AG2106" s="78" t="s">
        <v>10998</v>
      </c>
      <c r="AH2106" s="77">
        <v>0</v>
      </c>
      <c r="AI2106" s="77">
        <v>0</v>
      </c>
      <c r="AJ2106" s="77">
        <v>0</v>
      </c>
      <c r="AK2106" s="77">
        <v>0</v>
      </c>
      <c r="AL2106" s="77">
        <v>0</v>
      </c>
      <c r="AM2106" s="77">
        <v>0</v>
      </c>
      <c r="AN2106" s="77">
        <v>0</v>
      </c>
      <c r="AO2106" s="77">
        <v>0</v>
      </c>
      <c r="AP2106" s="77">
        <v>0</v>
      </c>
      <c r="AQ2106" s="77"/>
      <c r="AR2106" s="79">
        <f>COUNTIF('Jalon + top _horaire passage'!A:A,A2106)+IF(W2106&lt;&gt;"",COUNTIF('Jalon + top _horaire passage'!A:A,W2106),0)+IF(X2106&lt;&gt;"",COUNTIF('Jalon + top _horaire passage'!A:A,X2106),0)+IF(Y2106&lt;&gt;"",COUNTIF('Jalon + top _horaire passage'!A:A,Y2106),0)+IF(AA2106&lt;&gt;"",COUNTIF('Jalon + top _horaire passage'!A:A,AA2106),0)+IF(AB2106&lt;&gt;"",COUNTIF('Jalon + top _horaire passage'!A:A,AB2106),0)+IF(AD2106&lt;&gt;"",COUNTIF('Jalon + top _horaire passage'!A:A,AD2106),0)</f>
        <v>0</v>
      </c>
    </row>
    <row r="2107" spans="1:44" x14ac:dyDescent="0.3">
      <c r="A2107" s="77" t="s">
        <v>10305</v>
      </c>
      <c r="B2107" s="159" t="s">
        <v>10305</v>
      </c>
      <c r="C2107" s="78" t="s">
        <v>59</v>
      </c>
      <c r="D2107" s="77" t="s">
        <v>42</v>
      </c>
      <c r="E2107" s="77">
        <v>0</v>
      </c>
      <c r="F2107" s="77" t="s">
        <v>10297</v>
      </c>
      <c r="G2107" s="77" t="s">
        <v>12454</v>
      </c>
      <c r="H2107" s="77" t="s">
        <v>44</v>
      </c>
      <c r="I2107" s="77" t="s">
        <v>17</v>
      </c>
      <c r="J2107" s="77" t="s">
        <v>19</v>
      </c>
      <c r="K2107" s="78" t="s">
        <v>18</v>
      </c>
      <c r="L2107" s="77" t="s">
        <v>15</v>
      </c>
      <c r="M2107" s="74" t="s">
        <v>12473</v>
      </c>
      <c r="N2107" s="74" t="s">
        <v>13</v>
      </c>
      <c r="O2107" s="159"/>
      <c r="P2107" s="77"/>
      <c r="Q2107" s="77" t="s">
        <v>11044</v>
      </c>
      <c r="R2107" s="77" t="s">
        <v>10305</v>
      </c>
      <c r="S2107" s="77"/>
      <c r="T2107" s="77"/>
      <c r="U2107" s="77" t="s">
        <v>10305</v>
      </c>
      <c r="V2107" s="74" t="s">
        <v>97</v>
      </c>
      <c r="W2107" s="100"/>
      <c r="X2107" s="99"/>
      <c r="Y2107" s="99" t="s">
        <v>10308</v>
      </c>
      <c r="Z2107" s="100" t="s">
        <v>10868</v>
      </c>
      <c r="AA2107" s="99" t="s">
        <v>10306</v>
      </c>
      <c r="AB2107" s="99"/>
      <c r="AC2107" s="100" t="s">
        <v>10867</v>
      </c>
      <c r="AD2107" s="100" t="s">
        <v>10307</v>
      </c>
      <c r="AE2107" s="83"/>
      <c r="AF2107" s="54" t="s">
        <v>12029</v>
      </c>
      <c r="AG2107" s="78" t="s">
        <v>10998</v>
      </c>
      <c r="AH2107" s="77">
        <v>0</v>
      </c>
      <c r="AI2107" s="77">
        <v>0</v>
      </c>
      <c r="AJ2107" s="77">
        <v>0</v>
      </c>
      <c r="AK2107" s="77">
        <v>0</v>
      </c>
      <c r="AL2107" s="77">
        <v>0</v>
      </c>
      <c r="AM2107" s="77">
        <v>0</v>
      </c>
      <c r="AN2107" s="77">
        <v>0</v>
      </c>
      <c r="AO2107" s="77">
        <v>0</v>
      </c>
      <c r="AP2107" s="77">
        <v>0</v>
      </c>
      <c r="AQ2107" s="77"/>
      <c r="AR2107" s="79">
        <f>COUNTIF('Jalon + top _horaire passage'!A:A,A2107)+IF(W2107&lt;&gt;"",COUNTIF('Jalon + top _horaire passage'!A:A,W2107),0)+IF(X2107&lt;&gt;"",COUNTIF('Jalon + top _horaire passage'!A:A,X2107),0)+IF(Y2107&lt;&gt;"",COUNTIF('Jalon + top _horaire passage'!A:A,Y2107),0)+IF(AA2107&lt;&gt;"",COUNTIF('Jalon + top _horaire passage'!A:A,AA2107),0)+IF(AB2107&lt;&gt;"",COUNTIF('Jalon + top _horaire passage'!A:A,AB2107),0)+IF(AD2107&lt;&gt;"",COUNTIF('Jalon + top _horaire passage'!A:A,AD2107),0)</f>
        <v>0</v>
      </c>
    </row>
    <row r="2108" spans="1:44" x14ac:dyDescent="0.3">
      <c r="A2108" s="77" t="s">
        <v>10310</v>
      </c>
      <c r="B2108" s="159" t="s">
        <v>10311</v>
      </c>
      <c r="C2108" s="78" t="s">
        <v>59</v>
      </c>
      <c r="D2108" s="77" t="s">
        <v>42</v>
      </c>
      <c r="E2108" s="77">
        <v>0</v>
      </c>
      <c r="F2108" s="77" t="s">
        <v>10309</v>
      </c>
      <c r="G2108" s="77" t="s">
        <v>3451</v>
      </c>
      <c r="H2108" s="77" t="s">
        <v>44</v>
      </c>
      <c r="I2108" s="77" t="s">
        <v>17</v>
      </c>
      <c r="J2108" s="77" t="s">
        <v>19</v>
      </c>
      <c r="K2108" s="78" t="s">
        <v>34</v>
      </c>
      <c r="L2108" s="77" t="s">
        <v>98</v>
      </c>
      <c r="M2108" s="74" t="s">
        <v>12473</v>
      </c>
      <c r="N2108" s="74" t="s">
        <v>13</v>
      </c>
      <c r="O2108" s="159"/>
      <c r="P2108" s="77"/>
      <c r="Q2108" s="77" t="s">
        <v>30</v>
      </c>
      <c r="R2108" s="77" t="s">
        <v>10312</v>
      </c>
      <c r="S2108" s="77"/>
      <c r="T2108" s="77" t="s">
        <v>9241</v>
      </c>
      <c r="U2108" s="77" t="s">
        <v>10312</v>
      </c>
      <c r="V2108" s="74" t="s">
        <v>97</v>
      </c>
      <c r="W2108" s="100"/>
      <c r="X2108" s="99"/>
      <c r="Y2108" s="99"/>
      <c r="Z2108" s="100"/>
      <c r="AA2108" s="99" t="s">
        <v>10313</v>
      </c>
      <c r="AB2108" s="99"/>
      <c r="AC2108" s="100" t="s">
        <v>11007</v>
      </c>
      <c r="AD2108" s="100" t="s">
        <v>10314</v>
      </c>
      <c r="AE2108" s="83"/>
      <c r="AF2108" s="54"/>
      <c r="AG2108" s="78" t="s">
        <v>10997</v>
      </c>
      <c r="AH2108" s="77" t="s">
        <v>20</v>
      </c>
      <c r="AI2108" s="77" t="s">
        <v>305</v>
      </c>
      <c r="AJ2108" s="77" t="s">
        <v>306</v>
      </c>
      <c r="AK2108" s="77" t="s">
        <v>307</v>
      </c>
      <c r="AL2108" s="77" t="s">
        <v>815</v>
      </c>
      <c r="AM2108" s="77" t="s">
        <v>25</v>
      </c>
      <c r="AN2108" s="77" t="s">
        <v>309</v>
      </c>
      <c r="AO2108" s="77" t="s">
        <v>310</v>
      </c>
      <c r="AP2108" s="77" t="s">
        <v>311</v>
      </c>
      <c r="AQ2108" s="77"/>
      <c r="AR2108" s="79">
        <f>COUNTIF('Jalon + top _horaire passage'!A:A,A2108)+IF(W2108&lt;&gt;"",COUNTIF('Jalon + top _horaire passage'!A:A,W2108),0)+IF(X2108&lt;&gt;"",COUNTIF('Jalon + top _horaire passage'!A:A,X2108),0)+IF(Y2108&lt;&gt;"",COUNTIF('Jalon + top _horaire passage'!A:A,Y2108),0)+IF(AA2108&lt;&gt;"",COUNTIF('Jalon + top _horaire passage'!A:A,AA2108),0)+IF(AB2108&lt;&gt;"",COUNTIF('Jalon + top _horaire passage'!A:A,AB2108),0)+IF(AD2108&lt;&gt;"",COUNTIF('Jalon + top _horaire passage'!A:A,AD2108),0)</f>
        <v>0</v>
      </c>
    </row>
    <row r="2109" spans="1:44" x14ac:dyDescent="0.3">
      <c r="A2109" s="77" t="s">
        <v>2921</v>
      </c>
      <c r="B2109" s="159" t="s">
        <v>10316</v>
      </c>
      <c r="C2109" s="78" t="s">
        <v>59</v>
      </c>
      <c r="D2109" s="77" t="s">
        <v>42</v>
      </c>
      <c r="E2109" s="77">
        <v>0</v>
      </c>
      <c r="F2109" s="77" t="s">
        <v>10315</v>
      </c>
      <c r="G2109" s="77" t="s">
        <v>732</v>
      </c>
      <c r="H2109" s="77" t="s">
        <v>44</v>
      </c>
      <c r="I2109" s="77" t="s">
        <v>39</v>
      </c>
      <c r="J2109" s="77" t="s">
        <v>19</v>
      </c>
      <c r="K2109" s="78" t="s">
        <v>34</v>
      </c>
      <c r="L2109" s="77" t="s">
        <v>98</v>
      </c>
      <c r="M2109" s="74" t="s">
        <v>12473</v>
      </c>
      <c r="N2109" s="74" t="s">
        <v>13</v>
      </c>
      <c r="O2109" s="159"/>
      <c r="P2109" s="77"/>
      <c r="Q2109" s="77" t="s">
        <v>30</v>
      </c>
      <c r="R2109" s="77" t="s">
        <v>2924</v>
      </c>
      <c r="S2109" s="77"/>
      <c r="T2109" s="77" t="s">
        <v>9241</v>
      </c>
      <c r="U2109" s="77" t="s">
        <v>2924</v>
      </c>
      <c r="V2109" s="74" t="s">
        <v>97</v>
      </c>
      <c r="W2109" s="100"/>
      <c r="X2109" s="99"/>
      <c r="Y2109" s="99"/>
      <c r="Z2109" s="100"/>
      <c r="AA2109" s="99" t="s">
        <v>2927</v>
      </c>
      <c r="AB2109" s="99"/>
      <c r="AC2109" s="100" t="s">
        <v>2925</v>
      </c>
      <c r="AD2109" s="100" t="s">
        <v>2926</v>
      </c>
      <c r="AE2109" s="83"/>
      <c r="AF2109" s="54"/>
      <c r="AG2109" s="78" t="s">
        <v>10997</v>
      </c>
      <c r="AH2109" s="77" t="s">
        <v>20</v>
      </c>
      <c r="AI2109" s="77" t="s">
        <v>21</v>
      </c>
      <c r="AJ2109" s="77" t="s">
        <v>46</v>
      </c>
      <c r="AK2109" s="77" t="s">
        <v>47</v>
      </c>
      <c r="AL2109" s="77" t="s">
        <v>738</v>
      </c>
      <c r="AM2109" s="77" t="s">
        <v>25</v>
      </c>
      <c r="AN2109" s="77" t="s">
        <v>49</v>
      </c>
      <c r="AO2109" s="77" t="s">
        <v>50</v>
      </c>
      <c r="AP2109" s="77" t="s">
        <v>51</v>
      </c>
      <c r="AQ2109" s="77"/>
      <c r="AR2109" s="79">
        <f>COUNTIF('Jalon + top _horaire passage'!A:A,A2109)+IF(W2109&lt;&gt;"",COUNTIF('Jalon + top _horaire passage'!A:A,W2109),0)+IF(X2109&lt;&gt;"",COUNTIF('Jalon + top _horaire passage'!A:A,X2109),0)+IF(Y2109&lt;&gt;"",COUNTIF('Jalon + top _horaire passage'!A:A,Y2109),0)+IF(AA2109&lt;&gt;"",COUNTIF('Jalon + top _horaire passage'!A:A,AA2109),0)+IF(AB2109&lt;&gt;"",COUNTIF('Jalon + top _horaire passage'!A:A,AB2109),0)+IF(AD2109&lt;&gt;"",COUNTIF('Jalon + top _horaire passage'!A:A,AD2109),0)</f>
        <v>0</v>
      </c>
    </row>
    <row r="2110" spans="1:44" x14ac:dyDescent="0.3">
      <c r="A2110" s="77" t="s">
        <v>10318</v>
      </c>
      <c r="B2110" s="159" t="s">
        <v>10319</v>
      </c>
      <c r="C2110" s="78" t="s">
        <v>59</v>
      </c>
      <c r="D2110" s="77" t="s">
        <v>42</v>
      </c>
      <c r="E2110" s="77">
        <v>0</v>
      </c>
      <c r="F2110" s="77" t="s">
        <v>10317</v>
      </c>
      <c r="G2110" s="77" t="s">
        <v>7808</v>
      </c>
      <c r="H2110" s="77" t="s">
        <v>44</v>
      </c>
      <c r="I2110" s="77" t="s">
        <v>17</v>
      </c>
      <c r="J2110" s="77" t="s">
        <v>19</v>
      </c>
      <c r="K2110" s="78" t="s">
        <v>34</v>
      </c>
      <c r="L2110" s="77" t="s">
        <v>98</v>
      </c>
      <c r="M2110" s="74" t="s">
        <v>12473</v>
      </c>
      <c r="N2110" s="74" t="s">
        <v>13</v>
      </c>
      <c r="O2110" s="159"/>
      <c r="P2110" s="77"/>
      <c r="Q2110" s="77" t="s">
        <v>30</v>
      </c>
      <c r="R2110" s="77" t="s">
        <v>10318</v>
      </c>
      <c r="S2110" s="77"/>
      <c r="T2110" s="77" t="s">
        <v>9241</v>
      </c>
      <c r="U2110" s="77" t="s">
        <v>10318</v>
      </c>
      <c r="V2110" s="74" t="s">
        <v>97</v>
      </c>
      <c r="W2110" s="100"/>
      <c r="X2110" s="99"/>
      <c r="Y2110" s="99"/>
      <c r="Z2110" s="100"/>
      <c r="AA2110" s="99" t="s">
        <v>10320</v>
      </c>
      <c r="AB2110" s="99"/>
      <c r="AC2110" s="100" t="s">
        <v>11004</v>
      </c>
      <c r="AD2110" s="100" t="s">
        <v>10321</v>
      </c>
      <c r="AE2110" s="83"/>
      <c r="AF2110" s="54"/>
      <c r="AG2110" s="78" t="s">
        <v>10997</v>
      </c>
      <c r="AH2110" s="77" t="s">
        <v>20</v>
      </c>
      <c r="AI2110" s="77" t="s">
        <v>305</v>
      </c>
      <c r="AJ2110" s="77" t="s">
        <v>306</v>
      </c>
      <c r="AK2110" s="77" t="s">
        <v>307</v>
      </c>
      <c r="AL2110" s="77" t="s">
        <v>815</v>
      </c>
      <c r="AM2110" s="77" t="s">
        <v>25</v>
      </c>
      <c r="AN2110" s="77" t="s">
        <v>309</v>
      </c>
      <c r="AO2110" s="77" t="s">
        <v>310</v>
      </c>
      <c r="AP2110" s="77" t="s">
        <v>311</v>
      </c>
      <c r="AQ2110" s="77"/>
      <c r="AR2110" s="79">
        <f>COUNTIF('Jalon + top _horaire passage'!A:A,A2110)+IF(W2110&lt;&gt;"",COUNTIF('Jalon + top _horaire passage'!A:A,W2110),0)+IF(X2110&lt;&gt;"",COUNTIF('Jalon + top _horaire passage'!A:A,X2110),0)+IF(Y2110&lt;&gt;"",COUNTIF('Jalon + top _horaire passage'!A:A,Y2110),0)+IF(AA2110&lt;&gt;"",COUNTIF('Jalon + top _horaire passage'!A:A,AA2110),0)+IF(AB2110&lt;&gt;"",COUNTIF('Jalon + top _horaire passage'!A:A,AB2110),0)+IF(AD2110&lt;&gt;"",COUNTIF('Jalon + top _horaire passage'!A:A,AD2110),0)</f>
        <v>0</v>
      </c>
    </row>
    <row r="2111" spans="1:44" x14ac:dyDescent="0.3">
      <c r="A2111" s="77" t="s">
        <v>10322</v>
      </c>
      <c r="B2111" s="159" t="s">
        <v>10323</v>
      </c>
      <c r="C2111" s="78" t="s">
        <v>40</v>
      </c>
      <c r="D2111" s="77" t="s">
        <v>42</v>
      </c>
      <c r="E2111" s="77">
        <v>0</v>
      </c>
      <c r="F2111" s="77" t="s">
        <v>7377</v>
      </c>
      <c r="G2111" s="77" t="s">
        <v>12417</v>
      </c>
      <c r="H2111" s="77" t="s">
        <v>44</v>
      </c>
      <c r="I2111" s="77" t="s">
        <v>39</v>
      </c>
      <c r="J2111" s="77" t="s">
        <v>19</v>
      </c>
      <c r="K2111" s="78" t="s">
        <v>34</v>
      </c>
      <c r="L2111" s="77" t="s">
        <v>98</v>
      </c>
      <c r="M2111" s="74" t="s">
        <v>12473</v>
      </c>
      <c r="N2111" s="74" t="s">
        <v>13</v>
      </c>
      <c r="O2111" s="159"/>
      <c r="P2111" s="77"/>
      <c r="Q2111" s="77" t="s">
        <v>30</v>
      </c>
      <c r="R2111" s="77" t="s">
        <v>10324</v>
      </c>
      <c r="S2111" s="77"/>
      <c r="T2111" s="77" t="s">
        <v>9241</v>
      </c>
      <c r="U2111" s="77" t="s">
        <v>10324</v>
      </c>
      <c r="V2111" s="74" t="s">
        <v>97</v>
      </c>
      <c r="W2111" s="100"/>
      <c r="X2111" s="99"/>
      <c r="Y2111" s="99"/>
      <c r="Z2111" s="100"/>
      <c r="AA2111" s="99" t="s">
        <v>10325</v>
      </c>
      <c r="AB2111" s="99"/>
      <c r="AC2111" s="100" t="s">
        <v>11019</v>
      </c>
      <c r="AD2111" s="100" t="s">
        <v>10326</v>
      </c>
      <c r="AE2111" s="83"/>
      <c r="AF2111" s="54"/>
      <c r="AG2111" s="78" t="s">
        <v>10997</v>
      </c>
      <c r="AH2111" s="77" t="s">
        <v>20</v>
      </c>
      <c r="AI2111" s="77" t="s">
        <v>21</v>
      </c>
      <c r="AJ2111" s="77" t="s">
        <v>46</v>
      </c>
      <c r="AK2111" s="77" t="s">
        <v>1005</v>
      </c>
      <c r="AL2111" s="77" t="s">
        <v>1006</v>
      </c>
      <c r="AM2111" s="77" t="s">
        <v>25</v>
      </c>
      <c r="AN2111" s="77" t="s">
        <v>49</v>
      </c>
      <c r="AO2111" s="77" t="s">
        <v>1007</v>
      </c>
      <c r="AP2111" s="77" t="s">
        <v>1008</v>
      </c>
      <c r="AQ2111" s="77"/>
      <c r="AR2111" s="79">
        <f>COUNTIF('Jalon + top _horaire passage'!A:A,A2111)+IF(W2111&lt;&gt;"",COUNTIF('Jalon + top _horaire passage'!A:A,W2111),0)+IF(X2111&lt;&gt;"",COUNTIF('Jalon + top _horaire passage'!A:A,X2111),0)+IF(Y2111&lt;&gt;"",COUNTIF('Jalon + top _horaire passage'!A:A,Y2111),0)+IF(AA2111&lt;&gt;"",COUNTIF('Jalon + top _horaire passage'!A:A,AA2111),0)+IF(AB2111&lt;&gt;"",COUNTIF('Jalon + top _horaire passage'!A:A,AB2111),0)+IF(AD2111&lt;&gt;"",COUNTIF('Jalon + top _horaire passage'!A:A,AD2111),0)</f>
        <v>0</v>
      </c>
    </row>
    <row r="2112" spans="1:44" x14ac:dyDescent="0.3">
      <c r="A2112" s="77" t="s">
        <v>10327</v>
      </c>
      <c r="B2112" s="159" t="s">
        <v>10328</v>
      </c>
      <c r="C2112" s="78" t="s">
        <v>40</v>
      </c>
      <c r="D2112" s="77" t="s">
        <v>42</v>
      </c>
      <c r="E2112" s="77">
        <v>0</v>
      </c>
      <c r="F2112" s="77" t="s">
        <v>7377</v>
      </c>
      <c r="G2112" s="77" t="s">
        <v>12417</v>
      </c>
      <c r="H2112" s="77" t="s">
        <v>44</v>
      </c>
      <c r="I2112" s="77" t="s">
        <v>39</v>
      </c>
      <c r="J2112" s="77" t="s">
        <v>19</v>
      </c>
      <c r="K2112" s="78" t="s">
        <v>34</v>
      </c>
      <c r="L2112" s="77" t="s">
        <v>98</v>
      </c>
      <c r="M2112" s="74" t="s">
        <v>12473</v>
      </c>
      <c r="N2112" s="74" t="s">
        <v>13</v>
      </c>
      <c r="O2112" s="159"/>
      <c r="P2112" s="77"/>
      <c r="Q2112" s="77" t="s">
        <v>30</v>
      </c>
      <c r="R2112" s="77" t="s">
        <v>10329</v>
      </c>
      <c r="S2112" s="77"/>
      <c r="T2112" s="77" t="s">
        <v>9241</v>
      </c>
      <c r="U2112" s="77" t="s">
        <v>10329</v>
      </c>
      <c r="V2112" s="74" t="s">
        <v>97</v>
      </c>
      <c r="W2112" s="100"/>
      <c r="X2112" s="99"/>
      <c r="Y2112" s="99"/>
      <c r="Z2112" s="100"/>
      <c r="AA2112" s="99" t="s">
        <v>10330</v>
      </c>
      <c r="AB2112" s="99"/>
      <c r="AC2112" s="100" t="s">
        <v>11020</v>
      </c>
      <c r="AD2112" s="100" t="s">
        <v>10331</v>
      </c>
      <c r="AE2112" s="83"/>
      <c r="AF2112" s="54"/>
      <c r="AG2112" s="78" t="s">
        <v>10997</v>
      </c>
      <c r="AH2112" s="77" t="s">
        <v>20</v>
      </c>
      <c r="AI2112" s="77" t="s">
        <v>21</v>
      </c>
      <c r="AJ2112" s="77" t="s">
        <v>46</v>
      </c>
      <c r="AK2112" s="77" t="s">
        <v>1005</v>
      </c>
      <c r="AL2112" s="77" t="s">
        <v>1006</v>
      </c>
      <c r="AM2112" s="77" t="s">
        <v>25</v>
      </c>
      <c r="AN2112" s="77" t="s">
        <v>49</v>
      </c>
      <c r="AO2112" s="77" t="s">
        <v>1007</v>
      </c>
      <c r="AP2112" s="77" t="s">
        <v>1008</v>
      </c>
      <c r="AQ2112" s="77"/>
      <c r="AR2112" s="79">
        <f>COUNTIF('Jalon + top _horaire passage'!A:A,A2112)+IF(W2112&lt;&gt;"",COUNTIF('Jalon + top _horaire passage'!A:A,W2112),0)+IF(X2112&lt;&gt;"",COUNTIF('Jalon + top _horaire passage'!A:A,X2112),0)+IF(Y2112&lt;&gt;"",COUNTIF('Jalon + top _horaire passage'!A:A,Y2112),0)+IF(AA2112&lt;&gt;"",COUNTIF('Jalon + top _horaire passage'!A:A,AA2112),0)+IF(AB2112&lt;&gt;"",COUNTIF('Jalon + top _horaire passage'!A:A,AB2112),0)+IF(AD2112&lt;&gt;"",COUNTIF('Jalon + top _horaire passage'!A:A,AD2112),0)</f>
        <v>0</v>
      </c>
    </row>
    <row r="2113" spans="1:44" x14ac:dyDescent="0.3">
      <c r="A2113" s="77" t="s">
        <v>10332</v>
      </c>
      <c r="B2113" s="159" t="s">
        <v>10333</v>
      </c>
      <c r="C2113" s="78" t="s">
        <v>40</v>
      </c>
      <c r="D2113" s="77" t="s">
        <v>42</v>
      </c>
      <c r="E2113" s="77">
        <v>0</v>
      </c>
      <c r="F2113" s="77" t="s">
        <v>7377</v>
      </c>
      <c r="G2113" s="77" t="s">
        <v>12417</v>
      </c>
      <c r="H2113" s="77" t="s">
        <v>44</v>
      </c>
      <c r="I2113" s="77" t="s">
        <v>39</v>
      </c>
      <c r="J2113" s="77" t="s">
        <v>19</v>
      </c>
      <c r="K2113" s="78" t="s">
        <v>34</v>
      </c>
      <c r="L2113" s="77" t="s">
        <v>98</v>
      </c>
      <c r="M2113" s="74" t="s">
        <v>12473</v>
      </c>
      <c r="N2113" s="74" t="s">
        <v>13</v>
      </c>
      <c r="O2113" s="159"/>
      <c r="P2113" s="77"/>
      <c r="Q2113" s="77" t="s">
        <v>30</v>
      </c>
      <c r="R2113" s="77" t="s">
        <v>10334</v>
      </c>
      <c r="S2113" s="77"/>
      <c r="T2113" s="77" t="s">
        <v>9241</v>
      </c>
      <c r="U2113" s="77" t="s">
        <v>10334</v>
      </c>
      <c r="V2113" s="74" t="s">
        <v>97</v>
      </c>
      <c r="W2113" s="100"/>
      <c r="X2113" s="99"/>
      <c r="Y2113" s="99"/>
      <c r="Z2113" s="100"/>
      <c r="AA2113" s="99" t="s">
        <v>10335</v>
      </c>
      <c r="AB2113" s="99"/>
      <c r="AC2113" s="100" t="s">
        <v>11018</v>
      </c>
      <c r="AD2113" s="100" t="s">
        <v>10336</v>
      </c>
      <c r="AE2113" s="83"/>
      <c r="AF2113" s="54"/>
      <c r="AG2113" s="78" t="s">
        <v>10997</v>
      </c>
      <c r="AH2113" s="77" t="s">
        <v>20</v>
      </c>
      <c r="AI2113" s="77" t="s">
        <v>21</v>
      </c>
      <c r="AJ2113" s="77" t="s">
        <v>46</v>
      </c>
      <c r="AK2113" s="77" t="s">
        <v>1005</v>
      </c>
      <c r="AL2113" s="77" t="s">
        <v>1006</v>
      </c>
      <c r="AM2113" s="77" t="s">
        <v>25</v>
      </c>
      <c r="AN2113" s="77" t="s">
        <v>49</v>
      </c>
      <c r="AO2113" s="77" t="s">
        <v>1007</v>
      </c>
      <c r="AP2113" s="77" t="s">
        <v>1008</v>
      </c>
      <c r="AQ2113" s="77"/>
      <c r="AR2113" s="79">
        <f>COUNTIF('Jalon + top _horaire passage'!A:A,A2113)+IF(W2113&lt;&gt;"",COUNTIF('Jalon + top _horaire passage'!A:A,W2113),0)+IF(X2113&lt;&gt;"",COUNTIF('Jalon + top _horaire passage'!A:A,X2113),0)+IF(Y2113&lt;&gt;"",COUNTIF('Jalon + top _horaire passage'!A:A,Y2113),0)+IF(AA2113&lt;&gt;"",COUNTIF('Jalon + top _horaire passage'!A:A,AA2113),0)+IF(AB2113&lt;&gt;"",COUNTIF('Jalon + top _horaire passage'!A:A,AB2113),0)+IF(AD2113&lt;&gt;"",COUNTIF('Jalon + top _horaire passage'!A:A,AD2113),0)</f>
        <v>0</v>
      </c>
    </row>
    <row r="2114" spans="1:44" x14ac:dyDescent="0.3">
      <c r="A2114" s="77" t="s">
        <v>10337</v>
      </c>
      <c r="B2114" s="159" t="s">
        <v>10338</v>
      </c>
      <c r="C2114" s="78" t="s">
        <v>40</v>
      </c>
      <c r="D2114" s="77" t="s">
        <v>42</v>
      </c>
      <c r="E2114" s="77">
        <v>0</v>
      </c>
      <c r="F2114" s="77" t="s">
        <v>7377</v>
      </c>
      <c r="G2114" s="77" t="s">
        <v>12417</v>
      </c>
      <c r="H2114" s="77" t="s">
        <v>44</v>
      </c>
      <c r="I2114" s="77" t="s">
        <v>39</v>
      </c>
      <c r="J2114" s="77" t="s">
        <v>19</v>
      </c>
      <c r="K2114" s="78" t="s">
        <v>34</v>
      </c>
      <c r="L2114" s="77" t="s">
        <v>98</v>
      </c>
      <c r="M2114" s="74" t="s">
        <v>12473</v>
      </c>
      <c r="N2114" s="74" t="s">
        <v>13</v>
      </c>
      <c r="O2114" s="159"/>
      <c r="P2114" s="77"/>
      <c r="Q2114" s="77" t="s">
        <v>30</v>
      </c>
      <c r="R2114" s="77" t="s">
        <v>10339</v>
      </c>
      <c r="S2114" s="77"/>
      <c r="T2114" s="77" t="s">
        <v>9241</v>
      </c>
      <c r="U2114" s="77" t="s">
        <v>10339</v>
      </c>
      <c r="V2114" s="74" t="s">
        <v>97</v>
      </c>
      <c r="W2114" s="100"/>
      <c r="X2114" s="99"/>
      <c r="Y2114" s="99"/>
      <c r="Z2114" s="100"/>
      <c r="AA2114" s="99" t="s">
        <v>10340</v>
      </c>
      <c r="AB2114" s="99"/>
      <c r="AC2114" s="100" t="s">
        <v>11021</v>
      </c>
      <c r="AD2114" s="100" t="s">
        <v>10341</v>
      </c>
      <c r="AE2114" s="83"/>
      <c r="AF2114" s="54"/>
      <c r="AG2114" s="78" t="s">
        <v>10997</v>
      </c>
      <c r="AH2114" s="77" t="s">
        <v>20</v>
      </c>
      <c r="AI2114" s="77" t="s">
        <v>21</v>
      </c>
      <c r="AJ2114" s="77" t="s">
        <v>46</v>
      </c>
      <c r="AK2114" s="77" t="s">
        <v>1005</v>
      </c>
      <c r="AL2114" s="77" t="s">
        <v>1006</v>
      </c>
      <c r="AM2114" s="77" t="s">
        <v>25</v>
      </c>
      <c r="AN2114" s="77" t="s">
        <v>49</v>
      </c>
      <c r="AO2114" s="77" t="s">
        <v>1007</v>
      </c>
      <c r="AP2114" s="77" t="s">
        <v>1008</v>
      </c>
      <c r="AQ2114" s="77"/>
      <c r="AR2114" s="79">
        <f>COUNTIF('Jalon + top _horaire passage'!A:A,A2114)+IF(W2114&lt;&gt;"",COUNTIF('Jalon + top _horaire passage'!A:A,W2114),0)+IF(X2114&lt;&gt;"",COUNTIF('Jalon + top _horaire passage'!A:A,X2114),0)+IF(Y2114&lt;&gt;"",COUNTIF('Jalon + top _horaire passage'!A:A,Y2114),0)+IF(AA2114&lt;&gt;"",COUNTIF('Jalon + top _horaire passage'!A:A,AA2114),0)+IF(AB2114&lt;&gt;"",COUNTIF('Jalon + top _horaire passage'!A:A,AB2114),0)+IF(AD2114&lt;&gt;"",COUNTIF('Jalon + top _horaire passage'!A:A,AD2114),0)</f>
        <v>0</v>
      </c>
    </row>
    <row r="2115" spans="1:44" x14ac:dyDescent="0.3">
      <c r="A2115" s="77" t="s">
        <v>10342</v>
      </c>
      <c r="B2115" s="159" t="s">
        <v>10343</v>
      </c>
      <c r="C2115" s="78" t="s">
        <v>40</v>
      </c>
      <c r="D2115" s="77" t="s">
        <v>42</v>
      </c>
      <c r="E2115" s="77">
        <v>0</v>
      </c>
      <c r="F2115" s="77" t="s">
        <v>7377</v>
      </c>
      <c r="G2115" s="77" t="s">
        <v>12417</v>
      </c>
      <c r="H2115" s="77" t="s">
        <v>44</v>
      </c>
      <c r="I2115" s="77" t="s">
        <v>39</v>
      </c>
      <c r="J2115" s="77" t="s">
        <v>19</v>
      </c>
      <c r="K2115" s="78" t="s">
        <v>34</v>
      </c>
      <c r="L2115" s="77" t="s">
        <v>98</v>
      </c>
      <c r="M2115" s="74" t="s">
        <v>12473</v>
      </c>
      <c r="N2115" s="74" t="s">
        <v>13</v>
      </c>
      <c r="O2115" s="159"/>
      <c r="P2115" s="77"/>
      <c r="Q2115" s="77" t="s">
        <v>30</v>
      </c>
      <c r="R2115" s="77" t="s">
        <v>10344</v>
      </c>
      <c r="S2115" s="77"/>
      <c r="T2115" s="77" t="s">
        <v>9241</v>
      </c>
      <c r="U2115" s="77" t="s">
        <v>10344</v>
      </c>
      <c r="V2115" s="74" t="s">
        <v>97</v>
      </c>
      <c r="W2115" s="100"/>
      <c r="X2115" s="99"/>
      <c r="Y2115" s="99"/>
      <c r="Z2115" s="100"/>
      <c r="AA2115" s="99" t="s">
        <v>10345</v>
      </c>
      <c r="AB2115" s="99"/>
      <c r="AC2115" s="100" t="s">
        <v>11022</v>
      </c>
      <c r="AD2115" s="100" t="s">
        <v>10346</v>
      </c>
      <c r="AE2115" s="83"/>
      <c r="AF2115" s="54"/>
      <c r="AG2115" s="78" t="s">
        <v>10997</v>
      </c>
      <c r="AH2115" s="77" t="s">
        <v>20</v>
      </c>
      <c r="AI2115" s="77" t="s">
        <v>21</v>
      </c>
      <c r="AJ2115" s="77" t="s">
        <v>46</v>
      </c>
      <c r="AK2115" s="77" t="s">
        <v>1005</v>
      </c>
      <c r="AL2115" s="77" t="s">
        <v>1006</v>
      </c>
      <c r="AM2115" s="77" t="s">
        <v>25</v>
      </c>
      <c r="AN2115" s="77" t="s">
        <v>49</v>
      </c>
      <c r="AO2115" s="77" t="s">
        <v>1007</v>
      </c>
      <c r="AP2115" s="77" t="s">
        <v>1008</v>
      </c>
      <c r="AQ2115" s="77"/>
      <c r="AR2115" s="79">
        <f>COUNTIF('Jalon + top _horaire passage'!A:A,A2115)+IF(W2115&lt;&gt;"",COUNTIF('Jalon + top _horaire passage'!A:A,W2115),0)+IF(X2115&lt;&gt;"",COUNTIF('Jalon + top _horaire passage'!A:A,X2115),0)+IF(Y2115&lt;&gt;"",COUNTIF('Jalon + top _horaire passage'!A:A,Y2115),0)+IF(AA2115&lt;&gt;"",COUNTIF('Jalon + top _horaire passage'!A:A,AA2115),0)+IF(AB2115&lt;&gt;"",COUNTIF('Jalon + top _horaire passage'!A:A,AB2115),0)+IF(AD2115&lt;&gt;"",COUNTIF('Jalon + top _horaire passage'!A:A,AD2115),0)</f>
        <v>0</v>
      </c>
    </row>
    <row r="2116" spans="1:44" x14ac:dyDescent="0.3">
      <c r="A2116" s="77" t="s">
        <v>10347</v>
      </c>
      <c r="B2116" s="159" t="s">
        <v>10348</v>
      </c>
      <c r="C2116" s="78" t="s">
        <v>40</v>
      </c>
      <c r="D2116" s="77" t="s">
        <v>42</v>
      </c>
      <c r="E2116" s="77">
        <v>0</v>
      </c>
      <c r="F2116" s="77" t="s">
        <v>7377</v>
      </c>
      <c r="G2116" s="77" t="s">
        <v>12417</v>
      </c>
      <c r="H2116" s="77" t="s">
        <v>44</v>
      </c>
      <c r="I2116" s="77" t="s">
        <v>39</v>
      </c>
      <c r="J2116" s="77" t="s">
        <v>19</v>
      </c>
      <c r="K2116" s="78" t="s">
        <v>34</v>
      </c>
      <c r="L2116" s="77" t="s">
        <v>98</v>
      </c>
      <c r="M2116" s="74" t="s">
        <v>12473</v>
      </c>
      <c r="N2116" s="74" t="s">
        <v>13</v>
      </c>
      <c r="O2116" s="159"/>
      <c r="P2116" s="77"/>
      <c r="Q2116" s="77" t="s">
        <v>30</v>
      </c>
      <c r="R2116" s="77" t="s">
        <v>10349</v>
      </c>
      <c r="S2116" s="77"/>
      <c r="T2116" s="77" t="s">
        <v>9241</v>
      </c>
      <c r="U2116" s="77" t="s">
        <v>10349</v>
      </c>
      <c r="V2116" s="74" t="s">
        <v>97</v>
      </c>
      <c r="W2116" s="100"/>
      <c r="X2116" s="99"/>
      <c r="Y2116" s="99"/>
      <c r="Z2116" s="100"/>
      <c r="AA2116" s="99" t="s">
        <v>10350</v>
      </c>
      <c r="AB2116" s="99"/>
      <c r="AC2116" s="100" t="s">
        <v>11017</v>
      </c>
      <c r="AD2116" s="100" t="s">
        <v>10351</v>
      </c>
      <c r="AE2116" s="83"/>
      <c r="AF2116" s="54"/>
      <c r="AG2116" s="78" t="s">
        <v>10997</v>
      </c>
      <c r="AH2116" s="77" t="s">
        <v>20</v>
      </c>
      <c r="AI2116" s="77" t="s">
        <v>21</v>
      </c>
      <c r="AJ2116" s="77" t="s">
        <v>46</v>
      </c>
      <c r="AK2116" s="77" t="s">
        <v>1005</v>
      </c>
      <c r="AL2116" s="77" t="s">
        <v>1006</v>
      </c>
      <c r="AM2116" s="77" t="s">
        <v>25</v>
      </c>
      <c r="AN2116" s="77" t="s">
        <v>49</v>
      </c>
      <c r="AO2116" s="77" t="s">
        <v>1007</v>
      </c>
      <c r="AP2116" s="77" t="s">
        <v>1008</v>
      </c>
      <c r="AQ2116" s="77"/>
      <c r="AR2116" s="79">
        <f>COUNTIF('Jalon + top _horaire passage'!A:A,A2116)+IF(W2116&lt;&gt;"",COUNTIF('Jalon + top _horaire passage'!A:A,W2116),0)+IF(X2116&lt;&gt;"",COUNTIF('Jalon + top _horaire passage'!A:A,X2116),0)+IF(Y2116&lt;&gt;"",COUNTIF('Jalon + top _horaire passage'!A:A,Y2116),0)+IF(AA2116&lt;&gt;"",COUNTIF('Jalon + top _horaire passage'!A:A,AA2116),0)+IF(AB2116&lt;&gt;"",COUNTIF('Jalon + top _horaire passage'!A:A,AB2116),0)+IF(AD2116&lt;&gt;"",COUNTIF('Jalon + top _horaire passage'!A:A,AD2116),0)</f>
        <v>0</v>
      </c>
    </row>
    <row r="2117" spans="1:44" x14ac:dyDescent="0.3">
      <c r="A2117" s="77" t="s">
        <v>10352</v>
      </c>
      <c r="B2117" s="159" t="s">
        <v>10353</v>
      </c>
      <c r="C2117" s="78" t="s">
        <v>199</v>
      </c>
      <c r="D2117" s="77" t="s">
        <v>42</v>
      </c>
      <c r="E2117" s="77">
        <v>0</v>
      </c>
      <c r="F2117" s="77" t="s">
        <v>6339</v>
      </c>
      <c r="G2117" s="77" t="s">
        <v>12418</v>
      </c>
      <c r="H2117" s="77" t="s">
        <v>44</v>
      </c>
      <c r="I2117" s="77" t="s">
        <v>17</v>
      </c>
      <c r="J2117" s="77" t="s">
        <v>19</v>
      </c>
      <c r="K2117" s="78" t="s">
        <v>34</v>
      </c>
      <c r="L2117" s="77" t="s">
        <v>98</v>
      </c>
      <c r="M2117" s="74" t="s">
        <v>12473</v>
      </c>
      <c r="N2117" s="74" t="s">
        <v>13</v>
      </c>
      <c r="O2117" s="159"/>
      <c r="P2117" s="77"/>
      <c r="Q2117" s="77" t="s">
        <v>30</v>
      </c>
      <c r="R2117" s="77" t="s">
        <v>10354</v>
      </c>
      <c r="S2117" s="77"/>
      <c r="T2117" s="77" t="s">
        <v>9241</v>
      </c>
      <c r="U2117" s="77" t="s">
        <v>10354</v>
      </c>
      <c r="V2117" s="74" t="s">
        <v>819</v>
      </c>
      <c r="W2117" s="100"/>
      <c r="X2117" s="99"/>
      <c r="Y2117" s="99"/>
      <c r="Z2117" s="100"/>
      <c r="AA2117" s="99" t="s">
        <v>10355</v>
      </c>
      <c r="AB2117" s="99"/>
      <c r="AC2117" s="100" t="s">
        <v>3120</v>
      </c>
      <c r="AD2117" s="100" t="s">
        <v>10356</v>
      </c>
      <c r="AE2117" s="83"/>
      <c r="AF2117" s="54"/>
      <c r="AG2117" s="78" t="s">
        <v>10992</v>
      </c>
      <c r="AH2117" s="77">
        <v>0</v>
      </c>
      <c r="AI2117" s="77">
        <v>0</v>
      </c>
      <c r="AJ2117" s="77">
        <v>0</v>
      </c>
      <c r="AK2117" s="77">
        <v>0</v>
      </c>
      <c r="AL2117" s="77">
        <v>0</v>
      </c>
      <c r="AM2117" s="77">
        <v>0</v>
      </c>
      <c r="AN2117" s="77">
        <v>0</v>
      </c>
      <c r="AO2117" s="77">
        <v>0</v>
      </c>
      <c r="AP2117" s="77">
        <v>0</v>
      </c>
      <c r="AQ2117" s="77"/>
      <c r="AR2117" s="79">
        <f>COUNTIF('Jalon + top _horaire passage'!A:A,A2117)+IF(W2117&lt;&gt;"",COUNTIF('Jalon + top _horaire passage'!A:A,W2117),0)+IF(X2117&lt;&gt;"",COUNTIF('Jalon + top _horaire passage'!A:A,X2117),0)+IF(Y2117&lt;&gt;"",COUNTIF('Jalon + top _horaire passage'!A:A,Y2117),0)+IF(AA2117&lt;&gt;"",COUNTIF('Jalon + top _horaire passage'!A:A,AA2117),0)+IF(AB2117&lt;&gt;"",COUNTIF('Jalon + top _horaire passage'!A:A,AB2117),0)+IF(AD2117&lt;&gt;"",COUNTIF('Jalon + top _horaire passage'!A:A,AD2117),0)</f>
        <v>0</v>
      </c>
    </row>
    <row r="2118" spans="1:44" x14ac:dyDescent="0.3">
      <c r="A2118" s="77" t="s">
        <v>10357</v>
      </c>
      <c r="B2118" s="159" t="s">
        <v>10358</v>
      </c>
      <c r="C2118" s="78" t="s">
        <v>199</v>
      </c>
      <c r="D2118" s="77" t="s">
        <v>42</v>
      </c>
      <c r="E2118" s="77">
        <v>0</v>
      </c>
      <c r="F2118" s="77" t="s">
        <v>6339</v>
      </c>
      <c r="G2118" s="77" t="s">
        <v>12418</v>
      </c>
      <c r="H2118" s="77" t="s">
        <v>44</v>
      </c>
      <c r="I2118" s="77" t="s">
        <v>17</v>
      </c>
      <c r="J2118" s="77" t="s">
        <v>19</v>
      </c>
      <c r="K2118" s="78" t="s">
        <v>34</v>
      </c>
      <c r="L2118" s="77" t="s">
        <v>98</v>
      </c>
      <c r="M2118" s="74" t="s">
        <v>12473</v>
      </c>
      <c r="N2118" s="74" t="s">
        <v>13</v>
      </c>
      <c r="O2118" s="159"/>
      <c r="P2118" s="77"/>
      <c r="Q2118" s="77" t="s">
        <v>30</v>
      </c>
      <c r="R2118" s="77" t="s">
        <v>10359</v>
      </c>
      <c r="S2118" s="77"/>
      <c r="T2118" s="77" t="s">
        <v>9241</v>
      </c>
      <c r="U2118" s="77" t="s">
        <v>10359</v>
      </c>
      <c r="V2118" s="74" t="s">
        <v>819</v>
      </c>
      <c r="W2118" s="100"/>
      <c r="X2118" s="99"/>
      <c r="Y2118" s="99"/>
      <c r="Z2118" s="100"/>
      <c r="AA2118" s="99" t="s">
        <v>10360</v>
      </c>
      <c r="AB2118" s="99"/>
      <c r="AC2118" s="100" t="s">
        <v>11027</v>
      </c>
      <c r="AD2118" s="100" t="s">
        <v>10361</v>
      </c>
      <c r="AE2118" s="83"/>
      <c r="AF2118" s="54"/>
      <c r="AG2118" s="78" t="s">
        <v>10992</v>
      </c>
      <c r="AH2118" s="77">
        <v>0</v>
      </c>
      <c r="AI2118" s="77">
        <v>0</v>
      </c>
      <c r="AJ2118" s="77">
        <v>0</v>
      </c>
      <c r="AK2118" s="77">
        <v>0</v>
      </c>
      <c r="AL2118" s="77">
        <v>0</v>
      </c>
      <c r="AM2118" s="77">
        <v>0</v>
      </c>
      <c r="AN2118" s="77">
        <v>0</v>
      </c>
      <c r="AO2118" s="77">
        <v>0</v>
      </c>
      <c r="AP2118" s="77">
        <v>0</v>
      </c>
      <c r="AQ2118" s="77"/>
      <c r="AR2118" s="79">
        <f>COUNTIF('Jalon + top _horaire passage'!A:A,A2118)+IF(W2118&lt;&gt;"",COUNTIF('Jalon + top _horaire passage'!A:A,W2118),0)+IF(X2118&lt;&gt;"",COUNTIF('Jalon + top _horaire passage'!A:A,X2118),0)+IF(Y2118&lt;&gt;"",COUNTIF('Jalon + top _horaire passage'!A:A,Y2118),0)+IF(AA2118&lt;&gt;"",COUNTIF('Jalon + top _horaire passage'!A:A,AA2118),0)+IF(AB2118&lt;&gt;"",COUNTIF('Jalon + top _horaire passage'!A:A,AB2118),0)+IF(AD2118&lt;&gt;"",COUNTIF('Jalon + top _horaire passage'!A:A,AD2118),0)</f>
        <v>0</v>
      </c>
    </row>
    <row r="2119" spans="1:44" x14ac:dyDescent="0.3">
      <c r="A2119" s="77" t="s">
        <v>10363</v>
      </c>
      <c r="B2119" s="159" t="s">
        <v>10364</v>
      </c>
      <c r="C2119" s="78" t="s">
        <v>40</v>
      </c>
      <c r="D2119" s="77" t="s">
        <v>42</v>
      </c>
      <c r="E2119" s="77">
        <v>0</v>
      </c>
      <c r="F2119" s="77" t="s">
        <v>10362</v>
      </c>
      <c r="G2119" s="77" t="s">
        <v>12455</v>
      </c>
      <c r="H2119" s="77" t="s">
        <v>44</v>
      </c>
      <c r="I2119" s="77" t="s">
        <v>39</v>
      </c>
      <c r="J2119" s="77" t="s">
        <v>19</v>
      </c>
      <c r="K2119" s="78" t="s">
        <v>34</v>
      </c>
      <c r="L2119" s="77" t="s">
        <v>98</v>
      </c>
      <c r="M2119" s="74" t="s">
        <v>12474</v>
      </c>
      <c r="N2119" s="74" t="s">
        <v>13</v>
      </c>
      <c r="O2119" s="159"/>
      <c r="P2119" s="77"/>
      <c r="Q2119" s="77" t="s">
        <v>30</v>
      </c>
      <c r="R2119" s="77" t="s">
        <v>10365</v>
      </c>
      <c r="S2119" s="77"/>
      <c r="T2119" s="77" t="s">
        <v>9241</v>
      </c>
      <c r="U2119" s="77" t="s">
        <v>10365</v>
      </c>
      <c r="V2119" s="74" t="s">
        <v>97</v>
      </c>
      <c r="W2119" s="100"/>
      <c r="X2119" s="99"/>
      <c r="Y2119" s="99"/>
      <c r="Z2119" s="100"/>
      <c r="AA2119" s="99" t="s">
        <v>10366</v>
      </c>
      <c r="AB2119" s="99"/>
      <c r="AC2119" s="100" t="s">
        <v>11008</v>
      </c>
      <c r="AD2119" s="100" t="s">
        <v>10367</v>
      </c>
      <c r="AE2119" s="83"/>
      <c r="AF2119" s="54"/>
      <c r="AG2119" s="78" t="s">
        <v>10997</v>
      </c>
      <c r="AH2119" s="77">
        <v>0</v>
      </c>
      <c r="AI2119" s="77">
        <v>0</v>
      </c>
      <c r="AJ2119" s="77">
        <v>0</v>
      </c>
      <c r="AK2119" s="77">
        <v>0</v>
      </c>
      <c r="AL2119" s="77">
        <v>0</v>
      </c>
      <c r="AM2119" s="77">
        <v>0</v>
      </c>
      <c r="AN2119" s="77">
        <v>0</v>
      </c>
      <c r="AO2119" s="77">
        <v>0</v>
      </c>
      <c r="AP2119" s="77">
        <v>0</v>
      </c>
      <c r="AQ2119" s="77"/>
      <c r="AR2119" s="79">
        <f>COUNTIF('Jalon + top _horaire passage'!A:A,A2119)+IF(W2119&lt;&gt;"",COUNTIF('Jalon + top _horaire passage'!A:A,W2119),0)+IF(X2119&lt;&gt;"",COUNTIF('Jalon + top _horaire passage'!A:A,X2119),0)+IF(Y2119&lt;&gt;"",COUNTIF('Jalon + top _horaire passage'!A:A,Y2119),0)+IF(AA2119&lt;&gt;"",COUNTIF('Jalon + top _horaire passage'!A:A,AA2119),0)+IF(AB2119&lt;&gt;"",COUNTIF('Jalon + top _horaire passage'!A:A,AB2119),0)+IF(AD2119&lt;&gt;"",COUNTIF('Jalon + top _horaire passage'!A:A,AD2119),0)</f>
        <v>0</v>
      </c>
    </row>
    <row r="2120" spans="1:44" x14ac:dyDescent="0.3">
      <c r="A2120" s="77" t="s">
        <v>10368</v>
      </c>
      <c r="B2120" s="159" t="s">
        <v>10369</v>
      </c>
      <c r="C2120" s="78" t="s">
        <v>40</v>
      </c>
      <c r="D2120" s="77" t="s">
        <v>42</v>
      </c>
      <c r="E2120" s="77">
        <v>0</v>
      </c>
      <c r="F2120" s="77" t="s">
        <v>10362</v>
      </c>
      <c r="G2120" s="77" t="s">
        <v>12455</v>
      </c>
      <c r="H2120" s="77" t="s">
        <v>44</v>
      </c>
      <c r="I2120" s="77" t="s">
        <v>39</v>
      </c>
      <c r="J2120" s="77" t="s">
        <v>19</v>
      </c>
      <c r="K2120" s="78" t="s">
        <v>34</v>
      </c>
      <c r="L2120" s="77" t="s">
        <v>98</v>
      </c>
      <c r="M2120" s="74" t="s">
        <v>12474</v>
      </c>
      <c r="N2120" s="74" t="s">
        <v>13</v>
      </c>
      <c r="O2120" s="159"/>
      <c r="P2120" s="77"/>
      <c r="Q2120" s="77" t="s">
        <v>30</v>
      </c>
      <c r="R2120" s="77" t="s">
        <v>10370</v>
      </c>
      <c r="S2120" s="77"/>
      <c r="T2120" s="77" t="s">
        <v>9241</v>
      </c>
      <c r="U2120" s="77" t="s">
        <v>10370</v>
      </c>
      <c r="V2120" s="74" t="s">
        <v>97</v>
      </c>
      <c r="W2120" s="100"/>
      <c r="X2120" s="99"/>
      <c r="Y2120" s="99"/>
      <c r="Z2120" s="100"/>
      <c r="AA2120" s="99" t="s">
        <v>10371</v>
      </c>
      <c r="AB2120" s="99"/>
      <c r="AC2120" s="100" t="s">
        <v>11012</v>
      </c>
      <c r="AD2120" s="100" t="s">
        <v>10372</v>
      </c>
      <c r="AE2120" s="83"/>
      <c r="AF2120" s="54"/>
      <c r="AG2120" s="78" t="s">
        <v>10997</v>
      </c>
      <c r="AH2120" s="77">
        <v>0</v>
      </c>
      <c r="AI2120" s="77">
        <v>0</v>
      </c>
      <c r="AJ2120" s="77">
        <v>0</v>
      </c>
      <c r="AK2120" s="77">
        <v>0</v>
      </c>
      <c r="AL2120" s="77">
        <v>0</v>
      </c>
      <c r="AM2120" s="77">
        <v>0</v>
      </c>
      <c r="AN2120" s="77">
        <v>0</v>
      </c>
      <c r="AO2120" s="77">
        <v>0</v>
      </c>
      <c r="AP2120" s="77">
        <v>0</v>
      </c>
      <c r="AQ2120" s="77"/>
      <c r="AR2120" s="79">
        <f>COUNTIF('Jalon + top _horaire passage'!A:A,A2120)+IF(W2120&lt;&gt;"",COUNTIF('Jalon + top _horaire passage'!A:A,W2120),0)+IF(X2120&lt;&gt;"",COUNTIF('Jalon + top _horaire passage'!A:A,X2120),0)+IF(Y2120&lt;&gt;"",COUNTIF('Jalon + top _horaire passage'!A:A,Y2120),0)+IF(AA2120&lt;&gt;"",COUNTIF('Jalon + top _horaire passage'!A:A,AA2120),0)+IF(AB2120&lt;&gt;"",COUNTIF('Jalon + top _horaire passage'!A:A,AB2120),0)+IF(AD2120&lt;&gt;"",COUNTIF('Jalon + top _horaire passage'!A:A,AD2120),0)</f>
        <v>0</v>
      </c>
    </row>
    <row r="2121" spans="1:44" x14ac:dyDescent="0.3">
      <c r="A2121" s="77" t="s">
        <v>10373</v>
      </c>
      <c r="B2121" s="159" t="s">
        <v>10374</v>
      </c>
      <c r="C2121" s="78" t="s">
        <v>40</v>
      </c>
      <c r="D2121" s="77" t="s">
        <v>42</v>
      </c>
      <c r="E2121" s="77">
        <v>0</v>
      </c>
      <c r="F2121" s="77" t="s">
        <v>10362</v>
      </c>
      <c r="G2121" s="77" t="s">
        <v>12455</v>
      </c>
      <c r="H2121" s="77" t="s">
        <v>44</v>
      </c>
      <c r="I2121" s="77" t="s">
        <v>39</v>
      </c>
      <c r="J2121" s="77" t="s">
        <v>19</v>
      </c>
      <c r="K2121" s="78" t="s">
        <v>34</v>
      </c>
      <c r="L2121" s="77" t="s">
        <v>98</v>
      </c>
      <c r="M2121" s="74" t="s">
        <v>12474</v>
      </c>
      <c r="N2121" s="74" t="s">
        <v>13</v>
      </c>
      <c r="O2121" s="159"/>
      <c r="P2121" s="77"/>
      <c r="Q2121" s="77" t="s">
        <v>30</v>
      </c>
      <c r="R2121" s="77" t="s">
        <v>11031</v>
      </c>
      <c r="S2121" s="77"/>
      <c r="T2121" s="77" t="s">
        <v>9241</v>
      </c>
      <c r="U2121" s="77" t="s">
        <v>11031</v>
      </c>
      <c r="V2121" s="74" t="s">
        <v>97</v>
      </c>
      <c r="W2121" s="100"/>
      <c r="X2121" s="99"/>
      <c r="Y2121" s="99"/>
      <c r="Z2121" s="100"/>
      <c r="AA2121" s="99" t="s">
        <v>10375</v>
      </c>
      <c r="AB2121" s="99"/>
      <c r="AC2121" s="100" t="s">
        <v>11010</v>
      </c>
      <c r="AD2121" s="100" t="s">
        <v>10376</v>
      </c>
      <c r="AE2121" s="83"/>
      <c r="AF2121" s="54"/>
      <c r="AG2121" s="78" t="s">
        <v>10997</v>
      </c>
      <c r="AH2121" s="77">
        <v>0</v>
      </c>
      <c r="AI2121" s="77">
        <v>0</v>
      </c>
      <c r="AJ2121" s="77">
        <v>0</v>
      </c>
      <c r="AK2121" s="77">
        <v>0</v>
      </c>
      <c r="AL2121" s="77">
        <v>0</v>
      </c>
      <c r="AM2121" s="77">
        <v>0</v>
      </c>
      <c r="AN2121" s="77">
        <v>0</v>
      </c>
      <c r="AO2121" s="77">
        <v>0</v>
      </c>
      <c r="AP2121" s="77">
        <v>0</v>
      </c>
      <c r="AQ2121" s="77"/>
      <c r="AR2121" s="79">
        <f>COUNTIF('Jalon + top _horaire passage'!A:A,A2121)+IF(W2121&lt;&gt;"",COUNTIF('Jalon + top _horaire passage'!A:A,W2121),0)+IF(X2121&lt;&gt;"",COUNTIF('Jalon + top _horaire passage'!A:A,X2121),0)+IF(Y2121&lt;&gt;"",COUNTIF('Jalon + top _horaire passage'!A:A,Y2121),0)+IF(AA2121&lt;&gt;"",COUNTIF('Jalon + top _horaire passage'!A:A,AA2121),0)+IF(AB2121&lt;&gt;"",COUNTIF('Jalon + top _horaire passage'!A:A,AB2121),0)+IF(AD2121&lt;&gt;"",COUNTIF('Jalon + top _horaire passage'!A:A,AD2121),0)</f>
        <v>0</v>
      </c>
    </row>
    <row r="2122" spans="1:44" x14ac:dyDescent="0.3">
      <c r="A2122" s="77" t="s">
        <v>10377</v>
      </c>
      <c r="B2122" s="159" t="s">
        <v>10378</v>
      </c>
      <c r="C2122" s="78" t="s">
        <v>40</v>
      </c>
      <c r="D2122" s="77" t="s">
        <v>42</v>
      </c>
      <c r="E2122" s="77">
        <v>0</v>
      </c>
      <c r="F2122" s="77" t="s">
        <v>10362</v>
      </c>
      <c r="G2122" s="77" t="s">
        <v>12455</v>
      </c>
      <c r="H2122" s="77" t="s">
        <v>44</v>
      </c>
      <c r="I2122" s="77" t="s">
        <v>39</v>
      </c>
      <c r="J2122" s="77" t="s">
        <v>19</v>
      </c>
      <c r="K2122" s="78" t="s">
        <v>34</v>
      </c>
      <c r="L2122" s="77" t="s">
        <v>98</v>
      </c>
      <c r="M2122" s="74" t="s">
        <v>12474</v>
      </c>
      <c r="N2122" s="74" t="s">
        <v>13</v>
      </c>
      <c r="O2122" s="159"/>
      <c r="P2122" s="77"/>
      <c r="Q2122" s="77" t="s">
        <v>30</v>
      </c>
      <c r="R2122" s="77" t="s">
        <v>11032</v>
      </c>
      <c r="S2122" s="77"/>
      <c r="T2122" s="77" t="s">
        <v>9241</v>
      </c>
      <c r="U2122" s="77" t="s">
        <v>11032</v>
      </c>
      <c r="V2122" s="74" t="s">
        <v>97</v>
      </c>
      <c r="W2122" s="100"/>
      <c r="X2122" s="99"/>
      <c r="Y2122" s="99"/>
      <c r="Z2122" s="100"/>
      <c r="AA2122" s="99" t="s">
        <v>10379</v>
      </c>
      <c r="AB2122" s="99"/>
      <c r="AC2122" s="100" t="s">
        <v>11009</v>
      </c>
      <c r="AD2122" s="100" t="s">
        <v>10380</v>
      </c>
      <c r="AE2122" s="83"/>
      <c r="AF2122" s="54"/>
      <c r="AG2122" s="78" t="s">
        <v>10997</v>
      </c>
      <c r="AH2122" s="77">
        <v>0</v>
      </c>
      <c r="AI2122" s="77">
        <v>0</v>
      </c>
      <c r="AJ2122" s="77">
        <v>0</v>
      </c>
      <c r="AK2122" s="77">
        <v>0</v>
      </c>
      <c r="AL2122" s="77">
        <v>0</v>
      </c>
      <c r="AM2122" s="77">
        <v>0</v>
      </c>
      <c r="AN2122" s="77">
        <v>0</v>
      </c>
      <c r="AO2122" s="77">
        <v>0</v>
      </c>
      <c r="AP2122" s="77">
        <v>0</v>
      </c>
      <c r="AQ2122" s="77"/>
      <c r="AR2122" s="79">
        <f>COUNTIF('Jalon + top _horaire passage'!A:A,A2122)+IF(W2122&lt;&gt;"",COUNTIF('Jalon + top _horaire passage'!A:A,W2122),0)+IF(X2122&lt;&gt;"",COUNTIF('Jalon + top _horaire passage'!A:A,X2122),0)+IF(Y2122&lt;&gt;"",COUNTIF('Jalon + top _horaire passage'!A:A,Y2122),0)+IF(AA2122&lt;&gt;"",COUNTIF('Jalon + top _horaire passage'!A:A,AA2122),0)+IF(AB2122&lt;&gt;"",COUNTIF('Jalon + top _horaire passage'!A:A,AB2122),0)+IF(AD2122&lt;&gt;"",COUNTIF('Jalon + top _horaire passage'!A:A,AD2122),0)</f>
        <v>0</v>
      </c>
    </row>
    <row r="2123" spans="1:44" x14ac:dyDescent="0.3">
      <c r="A2123" s="77" t="s">
        <v>10381</v>
      </c>
      <c r="B2123" s="159" t="s">
        <v>10382</v>
      </c>
      <c r="C2123" s="78" t="s">
        <v>40</v>
      </c>
      <c r="D2123" s="77" t="s">
        <v>42</v>
      </c>
      <c r="E2123" s="77">
        <v>0</v>
      </c>
      <c r="F2123" s="77" t="s">
        <v>10362</v>
      </c>
      <c r="G2123" s="77" t="s">
        <v>12455</v>
      </c>
      <c r="H2123" s="77" t="s">
        <v>44</v>
      </c>
      <c r="I2123" s="77" t="s">
        <v>39</v>
      </c>
      <c r="J2123" s="77" t="s">
        <v>19</v>
      </c>
      <c r="K2123" s="78" t="s">
        <v>34</v>
      </c>
      <c r="L2123" s="77" t="s">
        <v>98</v>
      </c>
      <c r="M2123" s="74" t="s">
        <v>12474</v>
      </c>
      <c r="N2123" s="74" t="s">
        <v>13</v>
      </c>
      <c r="O2123" s="159"/>
      <c r="P2123" s="77"/>
      <c r="Q2123" s="77" t="s">
        <v>30</v>
      </c>
      <c r="R2123" s="77" t="s">
        <v>10383</v>
      </c>
      <c r="S2123" s="77"/>
      <c r="T2123" s="77" t="s">
        <v>9241</v>
      </c>
      <c r="U2123" s="77" t="s">
        <v>10383</v>
      </c>
      <c r="V2123" s="74" t="s">
        <v>97</v>
      </c>
      <c r="W2123" s="100"/>
      <c r="X2123" s="99"/>
      <c r="Y2123" s="99"/>
      <c r="Z2123" s="100"/>
      <c r="AA2123" s="99" t="s">
        <v>10384</v>
      </c>
      <c r="AB2123" s="99"/>
      <c r="AC2123" s="100" t="s">
        <v>11013</v>
      </c>
      <c r="AD2123" s="100" t="s">
        <v>10385</v>
      </c>
      <c r="AE2123" s="83"/>
      <c r="AF2123" s="54"/>
      <c r="AG2123" s="78" t="s">
        <v>10997</v>
      </c>
      <c r="AH2123" s="77">
        <v>0</v>
      </c>
      <c r="AI2123" s="77">
        <v>0</v>
      </c>
      <c r="AJ2123" s="77">
        <v>0</v>
      </c>
      <c r="AK2123" s="77">
        <v>0</v>
      </c>
      <c r="AL2123" s="77">
        <v>0</v>
      </c>
      <c r="AM2123" s="77">
        <v>0</v>
      </c>
      <c r="AN2123" s="77">
        <v>0</v>
      </c>
      <c r="AO2123" s="77">
        <v>0</v>
      </c>
      <c r="AP2123" s="77">
        <v>0</v>
      </c>
      <c r="AQ2123" s="77"/>
      <c r="AR2123" s="79">
        <f>COUNTIF('Jalon + top _horaire passage'!A:A,A2123)+IF(W2123&lt;&gt;"",COUNTIF('Jalon + top _horaire passage'!A:A,W2123),0)+IF(X2123&lt;&gt;"",COUNTIF('Jalon + top _horaire passage'!A:A,X2123),0)+IF(Y2123&lt;&gt;"",COUNTIF('Jalon + top _horaire passage'!A:A,Y2123),0)+IF(AA2123&lt;&gt;"",COUNTIF('Jalon + top _horaire passage'!A:A,AA2123),0)+IF(AB2123&lt;&gt;"",COUNTIF('Jalon + top _horaire passage'!A:A,AB2123),0)+IF(AD2123&lt;&gt;"",COUNTIF('Jalon + top _horaire passage'!A:A,AD2123),0)</f>
        <v>0</v>
      </c>
    </row>
    <row r="2124" spans="1:44" x14ac:dyDescent="0.3">
      <c r="A2124" s="77" t="s">
        <v>10386</v>
      </c>
      <c r="B2124" s="159" t="s">
        <v>10387</v>
      </c>
      <c r="C2124" s="78" t="s">
        <v>40</v>
      </c>
      <c r="D2124" s="77" t="s">
        <v>42</v>
      </c>
      <c r="E2124" s="77">
        <v>0</v>
      </c>
      <c r="F2124" s="77" t="s">
        <v>10362</v>
      </c>
      <c r="G2124" s="77" t="s">
        <v>12455</v>
      </c>
      <c r="H2124" s="77" t="s">
        <v>44</v>
      </c>
      <c r="I2124" s="77" t="s">
        <v>39</v>
      </c>
      <c r="J2124" s="77" t="s">
        <v>19</v>
      </c>
      <c r="K2124" s="78" t="s">
        <v>34</v>
      </c>
      <c r="L2124" s="77" t="s">
        <v>98</v>
      </c>
      <c r="M2124" s="74" t="s">
        <v>12474</v>
      </c>
      <c r="N2124" s="74" t="s">
        <v>13</v>
      </c>
      <c r="O2124" s="159"/>
      <c r="P2124" s="77"/>
      <c r="Q2124" s="77" t="s">
        <v>30</v>
      </c>
      <c r="R2124" s="77" t="s">
        <v>10388</v>
      </c>
      <c r="S2124" s="77"/>
      <c r="T2124" s="77" t="s">
        <v>9241</v>
      </c>
      <c r="U2124" s="77" t="s">
        <v>10388</v>
      </c>
      <c r="V2124" s="74" t="s">
        <v>97</v>
      </c>
      <c r="W2124" s="100"/>
      <c r="X2124" s="99"/>
      <c r="Y2124" s="99"/>
      <c r="Z2124" s="100"/>
      <c r="AA2124" s="99" t="s">
        <v>10389</v>
      </c>
      <c r="AB2124" s="99"/>
      <c r="AC2124" s="100" t="s">
        <v>11011</v>
      </c>
      <c r="AD2124" s="100" t="s">
        <v>10390</v>
      </c>
      <c r="AE2124" s="83"/>
      <c r="AF2124" s="54"/>
      <c r="AG2124" s="78" t="s">
        <v>10997</v>
      </c>
      <c r="AH2124" s="77">
        <v>0</v>
      </c>
      <c r="AI2124" s="77">
        <v>0</v>
      </c>
      <c r="AJ2124" s="77">
        <v>0</v>
      </c>
      <c r="AK2124" s="77">
        <v>0</v>
      </c>
      <c r="AL2124" s="77">
        <v>0</v>
      </c>
      <c r="AM2124" s="77">
        <v>0</v>
      </c>
      <c r="AN2124" s="77">
        <v>0</v>
      </c>
      <c r="AO2124" s="77">
        <v>0</v>
      </c>
      <c r="AP2124" s="77">
        <v>0</v>
      </c>
      <c r="AQ2124" s="77"/>
      <c r="AR2124" s="79">
        <f>COUNTIF('Jalon + top _horaire passage'!A:A,A2124)+IF(W2124&lt;&gt;"",COUNTIF('Jalon + top _horaire passage'!A:A,W2124),0)+IF(X2124&lt;&gt;"",COUNTIF('Jalon + top _horaire passage'!A:A,X2124),0)+IF(Y2124&lt;&gt;"",COUNTIF('Jalon + top _horaire passage'!A:A,Y2124),0)+IF(AA2124&lt;&gt;"",COUNTIF('Jalon + top _horaire passage'!A:A,AA2124),0)+IF(AB2124&lt;&gt;"",COUNTIF('Jalon + top _horaire passage'!A:A,AB2124),0)+IF(AD2124&lt;&gt;"",COUNTIF('Jalon + top _horaire passage'!A:A,AD2124),0)</f>
        <v>0</v>
      </c>
    </row>
    <row r="2125" spans="1:44" x14ac:dyDescent="0.3">
      <c r="A2125" s="77" t="s">
        <v>10391</v>
      </c>
      <c r="B2125" s="159" t="s">
        <v>10392</v>
      </c>
      <c r="C2125" s="78" t="s">
        <v>40</v>
      </c>
      <c r="D2125" s="77" t="s">
        <v>42</v>
      </c>
      <c r="E2125" s="77">
        <v>0</v>
      </c>
      <c r="F2125" s="77" t="s">
        <v>10362</v>
      </c>
      <c r="G2125" s="77" t="s">
        <v>12455</v>
      </c>
      <c r="H2125" s="77" t="s">
        <v>44</v>
      </c>
      <c r="I2125" s="77" t="s">
        <v>39</v>
      </c>
      <c r="J2125" s="77" t="s">
        <v>19</v>
      </c>
      <c r="K2125" s="78" t="s">
        <v>34</v>
      </c>
      <c r="L2125" s="77" t="s">
        <v>98</v>
      </c>
      <c r="M2125" s="74" t="s">
        <v>12474</v>
      </c>
      <c r="N2125" s="74" t="s">
        <v>13</v>
      </c>
      <c r="O2125" s="159"/>
      <c r="P2125" s="77"/>
      <c r="Q2125" s="77" t="s">
        <v>30</v>
      </c>
      <c r="R2125" s="77" t="s">
        <v>10393</v>
      </c>
      <c r="S2125" s="77"/>
      <c r="T2125" s="77" t="s">
        <v>9241</v>
      </c>
      <c r="U2125" s="77" t="s">
        <v>10393</v>
      </c>
      <c r="V2125" s="74" t="s">
        <v>216</v>
      </c>
      <c r="W2125" s="100"/>
      <c r="X2125" s="99"/>
      <c r="Y2125" s="99"/>
      <c r="Z2125" s="100"/>
      <c r="AA2125" s="99" t="s">
        <v>10394</v>
      </c>
      <c r="AB2125" s="99"/>
      <c r="AC2125" s="100" t="s">
        <v>11016</v>
      </c>
      <c r="AD2125" s="100" t="s">
        <v>10395</v>
      </c>
      <c r="AE2125" s="83"/>
      <c r="AF2125" s="54"/>
      <c r="AG2125" s="78" t="s">
        <v>12307</v>
      </c>
      <c r="AH2125" s="77">
        <v>0</v>
      </c>
      <c r="AI2125" s="77">
        <v>0</v>
      </c>
      <c r="AJ2125" s="77">
        <v>0</v>
      </c>
      <c r="AK2125" s="77">
        <v>0</v>
      </c>
      <c r="AL2125" s="77">
        <v>0</v>
      </c>
      <c r="AM2125" s="77">
        <v>0</v>
      </c>
      <c r="AN2125" s="77">
        <v>0</v>
      </c>
      <c r="AO2125" s="77">
        <v>0</v>
      </c>
      <c r="AP2125" s="77">
        <v>0</v>
      </c>
      <c r="AQ2125" s="77"/>
      <c r="AR2125" s="79">
        <f>COUNTIF('Jalon + top _horaire passage'!A:A,A2125)+IF(W2125&lt;&gt;"",COUNTIF('Jalon + top _horaire passage'!A:A,W2125),0)+IF(X2125&lt;&gt;"",COUNTIF('Jalon + top _horaire passage'!A:A,X2125),0)+IF(Y2125&lt;&gt;"",COUNTIF('Jalon + top _horaire passage'!A:A,Y2125),0)+IF(AA2125&lt;&gt;"",COUNTIF('Jalon + top _horaire passage'!A:A,AA2125),0)+IF(AB2125&lt;&gt;"",COUNTIF('Jalon + top _horaire passage'!A:A,AB2125),0)+IF(AD2125&lt;&gt;"",COUNTIF('Jalon + top _horaire passage'!A:A,AD2125),0)</f>
        <v>0</v>
      </c>
    </row>
    <row r="2126" spans="1:44" x14ac:dyDescent="0.3">
      <c r="A2126" s="77" t="s">
        <v>10396</v>
      </c>
      <c r="B2126" s="159" t="s">
        <v>10397</v>
      </c>
      <c r="C2126" s="78" t="s">
        <v>40</v>
      </c>
      <c r="D2126" s="77" t="s">
        <v>42</v>
      </c>
      <c r="E2126" s="77">
        <v>0</v>
      </c>
      <c r="F2126" s="77" t="s">
        <v>10362</v>
      </c>
      <c r="G2126" s="77" t="s">
        <v>12455</v>
      </c>
      <c r="H2126" s="77" t="s">
        <v>44</v>
      </c>
      <c r="I2126" s="77" t="s">
        <v>39</v>
      </c>
      <c r="J2126" s="77" t="s">
        <v>19</v>
      </c>
      <c r="K2126" s="78" t="s">
        <v>34</v>
      </c>
      <c r="L2126" s="77" t="s">
        <v>98</v>
      </c>
      <c r="M2126" s="74" t="s">
        <v>12474</v>
      </c>
      <c r="N2126" s="74" t="s">
        <v>13</v>
      </c>
      <c r="O2126" s="159"/>
      <c r="P2126" s="77"/>
      <c r="Q2126" s="77" t="s">
        <v>30</v>
      </c>
      <c r="R2126" s="77" t="s">
        <v>11033</v>
      </c>
      <c r="S2126" s="77"/>
      <c r="T2126" s="77" t="s">
        <v>9241</v>
      </c>
      <c r="U2126" s="77" t="s">
        <v>11033</v>
      </c>
      <c r="V2126" s="74" t="s">
        <v>216</v>
      </c>
      <c r="W2126" s="100"/>
      <c r="X2126" s="99"/>
      <c r="Y2126" s="99"/>
      <c r="Z2126" s="100"/>
      <c r="AA2126" s="99" t="s">
        <v>10398</v>
      </c>
      <c r="AB2126" s="99"/>
      <c r="AC2126" s="100" t="s">
        <v>11015</v>
      </c>
      <c r="AD2126" s="100" t="s">
        <v>10399</v>
      </c>
      <c r="AE2126" s="83"/>
      <c r="AF2126" s="54"/>
      <c r="AG2126" s="78" t="s">
        <v>12307</v>
      </c>
      <c r="AH2126" s="77">
        <v>0</v>
      </c>
      <c r="AI2126" s="77">
        <v>0</v>
      </c>
      <c r="AJ2126" s="77">
        <v>0</v>
      </c>
      <c r="AK2126" s="77">
        <v>0</v>
      </c>
      <c r="AL2126" s="77">
        <v>0</v>
      </c>
      <c r="AM2126" s="77">
        <v>0</v>
      </c>
      <c r="AN2126" s="77">
        <v>0</v>
      </c>
      <c r="AO2126" s="77">
        <v>0</v>
      </c>
      <c r="AP2126" s="77">
        <v>0</v>
      </c>
      <c r="AQ2126" s="77"/>
      <c r="AR2126" s="79">
        <f>COUNTIF('Jalon + top _horaire passage'!A:A,A2126)+IF(W2126&lt;&gt;"",COUNTIF('Jalon + top _horaire passage'!A:A,W2126),0)+IF(X2126&lt;&gt;"",COUNTIF('Jalon + top _horaire passage'!A:A,X2126),0)+IF(Y2126&lt;&gt;"",COUNTIF('Jalon + top _horaire passage'!A:A,Y2126),0)+IF(AA2126&lt;&gt;"",COUNTIF('Jalon + top _horaire passage'!A:A,AA2126),0)+IF(AB2126&lt;&gt;"",COUNTIF('Jalon + top _horaire passage'!A:A,AB2126),0)+IF(AD2126&lt;&gt;"",COUNTIF('Jalon + top _horaire passage'!A:A,AD2126),0)</f>
        <v>0</v>
      </c>
    </row>
    <row r="2127" spans="1:44" x14ac:dyDescent="0.3">
      <c r="A2127" s="77" t="s">
        <v>10400</v>
      </c>
      <c r="B2127" s="159" t="s">
        <v>10401</v>
      </c>
      <c r="C2127" s="78" t="s">
        <v>40</v>
      </c>
      <c r="D2127" s="77" t="s">
        <v>42</v>
      </c>
      <c r="E2127" s="77">
        <v>0</v>
      </c>
      <c r="F2127" s="77" t="s">
        <v>10362</v>
      </c>
      <c r="G2127" s="77" t="s">
        <v>12455</v>
      </c>
      <c r="H2127" s="77" t="s">
        <v>44</v>
      </c>
      <c r="I2127" s="77" t="s">
        <v>39</v>
      </c>
      <c r="J2127" s="77" t="s">
        <v>19</v>
      </c>
      <c r="K2127" s="78" t="s">
        <v>34</v>
      </c>
      <c r="L2127" s="77" t="s">
        <v>98</v>
      </c>
      <c r="M2127" s="74" t="s">
        <v>12474</v>
      </c>
      <c r="N2127" s="74" t="s">
        <v>13</v>
      </c>
      <c r="O2127" s="159"/>
      <c r="P2127" s="77"/>
      <c r="Q2127" s="77" t="s">
        <v>30</v>
      </c>
      <c r="R2127" s="77" t="s">
        <v>10400</v>
      </c>
      <c r="S2127" s="77"/>
      <c r="T2127" s="77" t="s">
        <v>9241</v>
      </c>
      <c r="U2127" s="77" t="s">
        <v>10402</v>
      </c>
      <c r="V2127" s="74" t="s">
        <v>216</v>
      </c>
      <c r="W2127" s="100"/>
      <c r="X2127" s="99"/>
      <c r="Y2127" s="99"/>
      <c r="Z2127" s="100"/>
      <c r="AA2127" s="99" t="s">
        <v>10403</v>
      </c>
      <c r="AB2127" s="99"/>
      <c r="AC2127" s="100" t="s">
        <v>10404</v>
      </c>
      <c r="AD2127" s="100" t="s">
        <v>10405</v>
      </c>
      <c r="AE2127" s="83"/>
      <c r="AF2127" s="54"/>
      <c r="AG2127" s="78" t="s">
        <v>12307</v>
      </c>
      <c r="AH2127" s="77">
        <v>0</v>
      </c>
      <c r="AI2127" s="77">
        <v>0</v>
      </c>
      <c r="AJ2127" s="77">
        <v>0</v>
      </c>
      <c r="AK2127" s="77">
        <v>0</v>
      </c>
      <c r="AL2127" s="77">
        <v>0</v>
      </c>
      <c r="AM2127" s="77">
        <v>0</v>
      </c>
      <c r="AN2127" s="77">
        <v>0</v>
      </c>
      <c r="AO2127" s="77">
        <v>0</v>
      </c>
      <c r="AP2127" s="77">
        <v>0</v>
      </c>
      <c r="AQ2127" s="77"/>
      <c r="AR2127" s="79">
        <f>COUNTIF('Jalon + top _horaire passage'!A:A,A2127)+IF(W2127&lt;&gt;"",COUNTIF('Jalon + top _horaire passage'!A:A,W2127),0)+IF(X2127&lt;&gt;"",COUNTIF('Jalon + top _horaire passage'!A:A,X2127),0)+IF(Y2127&lt;&gt;"",COUNTIF('Jalon + top _horaire passage'!A:A,Y2127),0)+IF(AA2127&lt;&gt;"",COUNTIF('Jalon + top _horaire passage'!A:A,AA2127),0)+IF(AB2127&lt;&gt;"",COUNTIF('Jalon + top _horaire passage'!A:A,AB2127),0)+IF(AD2127&lt;&gt;"",COUNTIF('Jalon + top _horaire passage'!A:A,AD2127),0)</f>
        <v>0</v>
      </c>
    </row>
    <row r="2128" spans="1:44" x14ac:dyDescent="0.3">
      <c r="A2128" s="77" t="s">
        <v>10406</v>
      </c>
      <c r="B2128" s="159" t="s">
        <v>10407</v>
      </c>
      <c r="C2128" s="78" t="s">
        <v>40</v>
      </c>
      <c r="D2128" s="77" t="s">
        <v>42</v>
      </c>
      <c r="E2128" s="77">
        <v>0</v>
      </c>
      <c r="F2128" s="77" t="s">
        <v>10362</v>
      </c>
      <c r="G2128" s="77" t="s">
        <v>12455</v>
      </c>
      <c r="H2128" s="77" t="s">
        <v>44</v>
      </c>
      <c r="I2128" s="77" t="s">
        <v>39</v>
      </c>
      <c r="J2128" s="77" t="s">
        <v>19</v>
      </c>
      <c r="K2128" s="78" t="s">
        <v>34</v>
      </c>
      <c r="L2128" s="77" t="s">
        <v>98</v>
      </c>
      <c r="M2128" s="74" t="s">
        <v>12474</v>
      </c>
      <c r="N2128" s="74" t="s">
        <v>13</v>
      </c>
      <c r="O2128" s="159"/>
      <c r="P2128" s="77"/>
      <c r="Q2128" s="77" t="s">
        <v>30</v>
      </c>
      <c r="R2128" s="77" t="s">
        <v>10406</v>
      </c>
      <c r="S2128" s="77"/>
      <c r="T2128" s="77" t="s">
        <v>9241</v>
      </c>
      <c r="U2128" s="77" t="s">
        <v>10408</v>
      </c>
      <c r="V2128" s="74" t="s">
        <v>216</v>
      </c>
      <c r="W2128" s="100"/>
      <c r="X2128" s="99"/>
      <c r="Y2128" s="99"/>
      <c r="Z2128" s="100"/>
      <c r="AA2128" s="99" t="s">
        <v>10409</v>
      </c>
      <c r="AB2128" s="99"/>
      <c r="AC2128" s="100" t="s">
        <v>10410</v>
      </c>
      <c r="AD2128" s="100" t="s">
        <v>10411</v>
      </c>
      <c r="AE2128" s="83"/>
      <c r="AF2128" s="54"/>
      <c r="AG2128" s="78" t="s">
        <v>12307</v>
      </c>
      <c r="AH2128" s="77">
        <v>0</v>
      </c>
      <c r="AI2128" s="77">
        <v>0</v>
      </c>
      <c r="AJ2128" s="77">
        <v>0</v>
      </c>
      <c r="AK2128" s="77">
        <v>0</v>
      </c>
      <c r="AL2128" s="77">
        <v>0</v>
      </c>
      <c r="AM2128" s="77">
        <v>0</v>
      </c>
      <c r="AN2128" s="77">
        <v>0</v>
      </c>
      <c r="AO2128" s="77">
        <v>0</v>
      </c>
      <c r="AP2128" s="77">
        <v>0</v>
      </c>
      <c r="AQ2128" s="77"/>
      <c r="AR2128" s="79">
        <f>COUNTIF('Jalon + top _horaire passage'!A:A,A2128)+IF(W2128&lt;&gt;"",COUNTIF('Jalon + top _horaire passage'!A:A,W2128),0)+IF(X2128&lt;&gt;"",COUNTIF('Jalon + top _horaire passage'!A:A,X2128),0)+IF(Y2128&lt;&gt;"",COUNTIF('Jalon + top _horaire passage'!A:A,Y2128),0)+IF(AA2128&lt;&gt;"",COUNTIF('Jalon + top _horaire passage'!A:A,AA2128),0)+IF(AB2128&lt;&gt;"",COUNTIF('Jalon + top _horaire passage'!A:A,AB2128),0)+IF(AD2128&lt;&gt;"",COUNTIF('Jalon + top _horaire passage'!A:A,AD2128),0)</f>
        <v>0</v>
      </c>
    </row>
    <row r="2129" spans="1:44" x14ac:dyDescent="0.3">
      <c r="A2129" s="77" t="s">
        <v>10412</v>
      </c>
      <c r="B2129" s="159" t="s">
        <v>10413</v>
      </c>
      <c r="C2129" s="78" t="s">
        <v>40</v>
      </c>
      <c r="D2129" s="77" t="s">
        <v>42</v>
      </c>
      <c r="E2129" s="77">
        <v>0</v>
      </c>
      <c r="F2129" s="77" t="s">
        <v>10362</v>
      </c>
      <c r="G2129" s="77" t="s">
        <v>12455</v>
      </c>
      <c r="H2129" s="77" t="s">
        <v>44</v>
      </c>
      <c r="I2129" s="77" t="s">
        <v>39</v>
      </c>
      <c r="J2129" s="77" t="s">
        <v>19</v>
      </c>
      <c r="K2129" s="78" t="s">
        <v>34</v>
      </c>
      <c r="L2129" s="77" t="s">
        <v>98</v>
      </c>
      <c r="M2129" s="74" t="s">
        <v>12474</v>
      </c>
      <c r="N2129" s="74" t="s">
        <v>13</v>
      </c>
      <c r="O2129" s="159"/>
      <c r="P2129" s="77"/>
      <c r="Q2129" s="77" t="s">
        <v>30</v>
      </c>
      <c r="R2129" s="77" t="s">
        <v>10412</v>
      </c>
      <c r="S2129" s="77"/>
      <c r="T2129" s="77"/>
      <c r="U2129" s="77" t="s">
        <v>11510</v>
      </c>
      <c r="V2129" s="74" t="s">
        <v>97</v>
      </c>
      <c r="W2129" s="100"/>
      <c r="X2129" s="99"/>
      <c r="Y2129" s="99"/>
      <c r="Z2129" s="100"/>
      <c r="AA2129" s="99" t="s">
        <v>10414</v>
      </c>
      <c r="AB2129" s="99"/>
      <c r="AC2129" s="100" t="s">
        <v>10415</v>
      </c>
      <c r="AD2129" s="100" t="s">
        <v>10416</v>
      </c>
      <c r="AE2129" s="83"/>
      <c r="AF2129" s="54"/>
      <c r="AG2129" s="78" t="s">
        <v>10997</v>
      </c>
      <c r="AH2129" s="77">
        <v>0</v>
      </c>
      <c r="AI2129" s="77">
        <v>0</v>
      </c>
      <c r="AJ2129" s="77">
        <v>0</v>
      </c>
      <c r="AK2129" s="77">
        <v>0</v>
      </c>
      <c r="AL2129" s="77">
        <v>0</v>
      </c>
      <c r="AM2129" s="77">
        <v>0</v>
      </c>
      <c r="AN2129" s="77">
        <v>0</v>
      </c>
      <c r="AO2129" s="77">
        <v>0</v>
      </c>
      <c r="AP2129" s="77">
        <v>0</v>
      </c>
      <c r="AQ2129" s="77"/>
      <c r="AR2129" s="79">
        <f>COUNTIF('Jalon + top _horaire passage'!A:A,A2129)+IF(W2129&lt;&gt;"",COUNTIF('Jalon + top _horaire passage'!A:A,W2129),0)+IF(X2129&lt;&gt;"",COUNTIF('Jalon + top _horaire passage'!A:A,X2129),0)+IF(Y2129&lt;&gt;"",COUNTIF('Jalon + top _horaire passage'!A:A,Y2129),0)+IF(AA2129&lt;&gt;"",COUNTIF('Jalon + top _horaire passage'!A:A,AA2129),0)+IF(AB2129&lt;&gt;"",COUNTIF('Jalon + top _horaire passage'!A:A,AB2129),0)+IF(AD2129&lt;&gt;"",COUNTIF('Jalon + top _horaire passage'!A:A,AD2129),0)</f>
        <v>0</v>
      </c>
    </row>
    <row r="2130" spans="1:44" x14ac:dyDescent="0.3">
      <c r="A2130" s="77" t="s">
        <v>10417</v>
      </c>
      <c r="B2130" s="159" t="s">
        <v>10418</v>
      </c>
      <c r="C2130" s="78" t="s">
        <v>40</v>
      </c>
      <c r="D2130" s="77" t="s">
        <v>42</v>
      </c>
      <c r="E2130" s="77">
        <v>0</v>
      </c>
      <c r="F2130" s="77" t="s">
        <v>10362</v>
      </c>
      <c r="G2130" s="77" t="s">
        <v>12455</v>
      </c>
      <c r="H2130" s="77" t="s">
        <v>44</v>
      </c>
      <c r="I2130" s="77" t="s">
        <v>39</v>
      </c>
      <c r="J2130" s="77" t="s">
        <v>19</v>
      </c>
      <c r="K2130" s="78" t="s">
        <v>34</v>
      </c>
      <c r="L2130" s="77" t="s">
        <v>98</v>
      </c>
      <c r="M2130" s="74" t="s">
        <v>12474</v>
      </c>
      <c r="N2130" s="74" t="s">
        <v>13</v>
      </c>
      <c r="O2130" s="159"/>
      <c r="P2130" s="77"/>
      <c r="Q2130" s="77" t="s">
        <v>30</v>
      </c>
      <c r="R2130" s="77" t="s">
        <v>10419</v>
      </c>
      <c r="S2130" s="77"/>
      <c r="T2130" s="77" t="s">
        <v>9241</v>
      </c>
      <c r="U2130" s="77" t="s">
        <v>10419</v>
      </c>
      <c r="V2130" s="74" t="s">
        <v>97</v>
      </c>
      <c r="W2130" s="100"/>
      <c r="X2130" s="99"/>
      <c r="Y2130" s="99"/>
      <c r="Z2130" s="100"/>
      <c r="AA2130" s="99" t="s">
        <v>10420</v>
      </c>
      <c r="AB2130" s="99"/>
      <c r="AC2130" s="100" t="s">
        <v>11014</v>
      </c>
      <c r="AD2130" s="100" t="s">
        <v>10421</v>
      </c>
      <c r="AE2130" s="83"/>
      <c r="AF2130" s="54"/>
      <c r="AG2130" s="78" t="s">
        <v>10997</v>
      </c>
      <c r="AH2130" s="77">
        <v>0</v>
      </c>
      <c r="AI2130" s="77">
        <v>0</v>
      </c>
      <c r="AJ2130" s="77">
        <v>0</v>
      </c>
      <c r="AK2130" s="77">
        <v>0</v>
      </c>
      <c r="AL2130" s="77">
        <v>0</v>
      </c>
      <c r="AM2130" s="77">
        <v>0</v>
      </c>
      <c r="AN2130" s="77">
        <v>0</v>
      </c>
      <c r="AO2130" s="77">
        <v>0</v>
      </c>
      <c r="AP2130" s="77">
        <v>0</v>
      </c>
      <c r="AQ2130" s="77"/>
      <c r="AR2130" s="79">
        <f>COUNTIF('Jalon + top _horaire passage'!A:A,A2130)+IF(W2130&lt;&gt;"",COUNTIF('Jalon + top _horaire passage'!A:A,W2130),0)+IF(X2130&lt;&gt;"",COUNTIF('Jalon + top _horaire passage'!A:A,X2130),0)+IF(Y2130&lt;&gt;"",COUNTIF('Jalon + top _horaire passage'!A:A,Y2130),0)+IF(AA2130&lt;&gt;"",COUNTIF('Jalon + top _horaire passage'!A:A,AA2130),0)+IF(AB2130&lt;&gt;"",COUNTIF('Jalon + top _horaire passage'!A:A,AB2130),0)+IF(AD2130&lt;&gt;"",COUNTIF('Jalon + top _horaire passage'!A:A,AD2130),0)</f>
        <v>0</v>
      </c>
    </row>
    <row r="2131" spans="1:44" x14ac:dyDescent="0.3">
      <c r="A2131" s="77" t="s">
        <v>10422</v>
      </c>
      <c r="B2131" s="159" t="s">
        <v>10423</v>
      </c>
      <c r="C2131" s="78" t="s">
        <v>40</v>
      </c>
      <c r="D2131" s="77" t="s">
        <v>42</v>
      </c>
      <c r="E2131" s="77">
        <v>0</v>
      </c>
      <c r="F2131" s="77" t="s">
        <v>10362</v>
      </c>
      <c r="G2131" s="77" t="s">
        <v>12455</v>
      </c>
      <c r="H2131" s="77" t="s">
        <v>44</v>
      </c>
      <c r="I2131" s="77" t="s">
        <v>39</v>
      </c>
      <c r="J2131" s="77" t="s">
        <v>19</v>
      </c>
      <c r="K2131" s="78" t="s">
        <v>34</v>
      </c>
      <c r="L2131" s="77" t="s">
        <v>98</v>
      </c>
      <c r="M2131" s="74" t="s">
        <v>12474</v>
      </c>
      <c r="N2131" s="74" t="s">
        <v>13</v>
      </c>
      <c r="O2131" s="159"/>
      <c r="P2131" s="77"/>
      <c r="Q2131" s="77" t="s">
        <v>30</v>
      </c>
      <c r="R2131" s="77" t="s">
        <v>10422</v>
      </c>
      <c r="S2131" s="77"/>
      <c r="T2131" s="77"/>
      <c r="U2131" s="77" t="s">
        <v>11511</v>
      </c>
      <c r="V2131" s="74" t="s">
        <v>97</v>
      </c>
      <c r="W2131" s="100"/>
      <c r="X2131" s="99"/>
      <c r="Y2131" s="99"/>
      <c r="Z2131" s="100"/>
      <c r="AA2131" s="99" t="s">
        <v>10424</v>
      </c>
      <c r="AB2131" s="99"/>
      <c r="AC2131" s="100" t="s">
        <v>10425</v>
      </c>
      <c r="AD2131" s="100" t="s">
        <v>10426</v>
      </c>
      <c r="AE2131" s="83"/>
      <c r="AF2131" s="54"/>
      <c r="AG2131" s="78" t="s">
        <v>10997</v>
      </c>
      <c r="AH2131" s="77">
        <v>0</v>
      </c>
      <c r="AI2131" s="77">
        <v>0</v>
      </c>
      <c r="AJ2131" s="77">
        <v>0</v>
      </c>
      <c r="AK2131" s="77">
        <v>0</v>
      </c>
      <c r="AL2131" s="77">
        <v>0</v>
      </c>
      <c r="AM2131" s="77">
        <v>0</v>
      </c>
      <c r="AN2131" s="77">
        <v>0</v>
      </c>
      <c r="AO2131" s="77">
        <v>0</v>
      </c>
      <c r="AP2131" s="77">
        <v>0</v>
      </c>
      <c r="AQ2131" s="77"/>
      <c r="AR2131" s="79">
        <f>COUNTIF('Jalon + top _horaire passage'!A:A,A2131)+IF(W2131&lt;&gt;"",COUNTIF('Jalon + top _horaire passage'!A:A,W2131),0)+IF(X2131&lt;&gt;"",COUNTIF('Jalon + top _horaire passage'!A:A,X2131),0)+IF(Y2131&lt;&gt;"",COUNTIF('Jalon + top _horaire passage'!A:A,Y2131),0)+IF(AA2131&lt;&gt;"",COUNTIF('Jalon + top _horaire passage'!A:A,AA2131),0)+IF(AB2131&lt;&gt;"",COUNTIF('Jalon + top _horaire passage'!A:A,AB2131),0)+IF(AD2131&lt;&gt;"",COUNTIF('Jalon + top _horaire passage'!A:A,AD2131),0)</f>
        <v>0</v>
      </c>
    </row>
    <row r="2132" spans="1:44" x14ac:dyDescent="0.3">
      <c r="A2132" s="77" t="s">
        <v>10427</v>
      </c>
      <c r="B2132" s="159" t="s">
        <v>10428</v>
      </c>
      <c r="C2132" s="78" t="s">
        <v>40</v>
      </c>
      <c r="D2132" s="77" t="s">
        <v>42</v>
      </c>
      <c r="E2132" s="77">
        <v>0</v>
      </c>
      <c r="F2132" s="77" t="s">
        <v>10362</v>
      </c>
      <c r="G2132" s="77" t="s">
        <v>12455</v>
      </c>
      <c r="H2132" s="77" t="s">
        <v>44</v>
      </c>
      <c r="I2132" s="77" t="s">
        <v>39</v>
      </c>
      <c r="J2132" s="77" t="s">
        <v>19</v>
      </c>
      <c r="K2132" s="78" t="s">
        <v>34</v>
      </c>
      <c r="L2132" s="77" t="s">
        <v>98</v>
      </c>
      <c r="M2132" s="74" t="s">
        <v>12474</v>
      </c>
      <c r="N2132" s="74" t="s">
        <v>13</v>
      </c>
      <c r="O2132" s="159"/>
      <c r="P2132" s="77"/>
      <c r="Q2132" s="77" t="s">
        <v>30</v>
      </c>
      <c r="R2132" s="77" t="s">
        <v>10427</v>
      </c>
      <c r="S2132" s="77"/>
      <c r="T2132" s="77"/>
      <c r="U2132" s="77" t="s">
        <v>11512</v>
      </c>
      <c r="V2132" s="74" t="s">
        <v>97</v>
      </c>
      <c r="W2132" s="100"/>
      <c r="X2132" s="99"/>
      <c r="Y2132" s="99"/>
      <c r="Z2132" s="100"/>
      <c r="AA2132" s="99" t="s">
        <v>10429</v>
      </c>
      <c r="AB2132" s="99"/>
      <c r="AC2132" s="100" t="s">
        <v>10430</v>
      </c>
      <c r="AD2132" s="100" t="s">
        <v>10431</v>
      </c>
      <c r="AE2132" s="83"/>
      <c r="AF2132" s="54"/>
      <c r="AG2132" s="78" t="s">
        <v>10997</v>
      </c>
      <c r="AH2132" s="77">
        <v>0</v>
      </c>
      <c r="AI2132" s="77">
        <v>0</v>
      </c>
      <c r="AJ2132" s="77">
        <v>0</v>
      </c>
      <c r="AK2132" s="77">
        <v>0</v>
      </c>
      <c r="AL2132" s="77">
        <v>0</v>
      </c>
      <c r="AM2132" s="77">
        <v>0</v>
      </c>
      <c r="AN2132" s="77">
        <v>0</v>
      </c>
      <c r="AO2132" s="77">
        <v>0</v>
      </c>
      <c r="AP2132" s="77">
        <v>0</v>
      </c>
      <c r="AQ2132" s="77"/>
      <c r="AR2132" s="79">
        <f>COUNTIF('Jalon + top _horaire passage'!A:A,A2132)+IF(W2132&lt;&gt;"",COUNTIF('Jalon + top _horaire passage'!A:A,W2132),0)+IF(X2132&lt;&gt;"",COUNTIF('Jalon + top _horaire passage'!A:A,X2132),0)+IF(Y2132&lt;&gt;"",COUNTIF('Jalon + top _horaire passage'!A:A,Y2132),0)+IF(AA2132&lt;&gt;"",COUNTIF('Jalon + top _horaire passage'!A:A,AA2132),0)+IF(AB2132&lt;&gt;"",COUNTIF('Jalon + top _horaire passage'!A:A,AB2132),0)+IF(AD2132&lt;&gt;"",COUNTIF('Jalon + top _horaire passage'!A:A,AD2132),0)</f>
        <v>0</v>
      </c>
    </row>
    <row r="2133" spans="1:44" x14ac:dyDescent="0.3">
      <c r="A2133" s="77" t="s">
        <v>10432</v>
      </c>
      <c r="B2133" s="159" t="s">
        <v>10433</v>
      </c>
      <c r="C2133" s="78" t="s">
        <v>40</v>
      </c>
      <c r="D2133" s="77" t="s">
        <v>42</v>
      </c>
      <c r="E2133" s="77">
        <v>0</v>
      </c>
      <c r="F2133" s="77" t="s">
        <v>10362</v>
      </c>
      <c r="G2133" s="77" t="s">
        <v>12455</v>
      </c>
      <c r="H2133" s="77" t="s">
        <v>44</v>
      </c>
      <c r="I2133" s="77" t="s">
        <v>39</v>
      </c>
      <c r="J2133" s="77" t="s">
        <v>19</v>
      </c>
      <c r="K2133" s="78" t="s">
        <v>34</v>
      </c>
      <c r="L2133" s="77" t="s">
        <v>98</v>
      </c>
      <c r="M2133" s="74" t="s">
        <v>12474</v>
      </c>
      <c r="N2133" s="74" t="s">
        <v>13</v>
      </c>
      <c r="O2133" s="159"/>
      <c r="P2133" s="77"/>
      <c r="Q2133" s="77" t="s">
        <v>30</v>
      </c>
      <c r="R2133" s="77" t="s">
        <v>10432</v>
      </c>
      <c r="S2133" s="77"/>
      <c r="T2133" s="77"/>
      <c r="U2133" s="77" t="s">
        <v>11513</v>
      </c>
      <c r="V2133" s="74" t="s">
        <v>97</v>
      </c>
      <c r="W2133" s="100"/>
      <c r="X2133" s="99"/>
      <c r="Y2133" s="99"/>
      <c r="Z2133" s="100"/>
      <c r="AA2133" s="99" t="s">
        <v>10434</v>
      </c>
      <c r="AB2133" s="99"/>
      <c r="AC2133" s="100" t="s">
        <v>10435</v>
      </c>
      <c r="AD2133" s="100" t="s">
        <v>10436</v>
      </c>
      <c r="AE2133" s="83"/>
      <c r="AF2133" s="54"/>
      <c r="AG2133" s="78" t="s">
        <v>10997</v>
      </c>
      <c r="AH2133" s="77">
        <v>0</v>
      </c>
      <c r="AI2133" s="77">
        <v>0</v>
      </c>
      <c r="AJ2133" s="77">
        <v>0</v>
      </c>
      <c r="AK2133" s="77">
        <v>0</v>
      </c>
      <c r="AL2133" s="77">
        <v>0</v>
      </c>
      <c r="AM2133" s="77">
        <v>0</v>
      </c>
      <c r="AN2133" s="77">
        <v>0</v>
      </c>
      <c r="AO2133" s="77">
        <v>0</v>
      </c>
      <c r="AP2133" s="77">
        <v>0</v>
      </c>
      <c r="AQ2133" s="77"/>
      <c r="AR2133" s="79">
        <f>COUNTIF('Jalon + top _horaire passage'!A:A,A2133)+IF(W2133&lt;&gt;"",COUNTIF('Jalon + top _horaire passage'!A:A,W2133),0)+IF(X2133&lt;&gt;"",COUNTIF('Jalon + top _horaire passage'!A:A,X2133),0)+IF(Y2133&lt;&gt;"",COUNTIF('Jalon + top _horaire passage'!A:A,Y2133),0)+IF(AA2133&lt;&gt;"",COUNTIF('Jalon + top _horaire passage'!A:A,AA2133),0)+IF(AB2133&lt;&gt;"",COUNTIF('Jalon + top _horaire passage'!A:A,AB2133),0)+IF(AD2133&lt;&gt;"",COUNTIF('Jalon + top _horaire passage'!A:A,AD2133),0)</f>
        <v>0</v>
      </c>
    </row>
    <row r="2134" spans="1:44" x14ac:dyDescent="0.3">
      <c r="A2134" s="77" t="s">
        <v>10437</v>
      </c>
      <c r="B2134" s="159" t="s">
        <v>10438</v>
      </c>
      <c r="C2134" s="78" t="s">
        <v>40</v>
      </c>
      <c r="D2134" s="77" t="s">
        <v>42</v>
      </c>
      <c r="E2134" s="77">
        <v>0</v>
      </c>
      <c r="F2134" s="77" t="s">
        <v>10362</v>
      </c>
      <c r="G2134" s="77" t="s">
        <v>12455</v>
      </c>
      <c r="H2134" s="77" t="s">
        <v>44</v>
      </c>
      <c r="I2134" s="77" t="s">
        <v>39</v>
      </c>
      <c r="J2134" s="77" t="s">
        <v>19</v>
      </c>
      <c r="K2134" s="78" t="s">
        <v>34</v>
      </c>
      <c r="L2134" s="77" t="s">
        <v>98</v>
      </c>
      <c r="M2134" s="74" t="s">
        <v>12474</v>
      </c>
      <c r="N2134" s="74" t="s">
        <v>13</v>
      </c>
      <c r="O2134" s="159"/>
      <c r="P2134" s="77"/>
      <c r="Q2134" s="77" t="s">
        <v>30</v>
      </c>
      <c r="R2134" s="77" t="s">
        <v>10437</v>
      </c>
      <c r="S2134" s="77"/>
      <c r="T2134" s="77"/>
      <c r="U2134" s="77" t="s">
        <v>11514</v>
      </c>
      <c r="V2134" s="74" t="s">
        <v>97</v>
      </c>
      <c r="W2134" s="100"/>
      <c r="X2134" s="99"/>
      <c r="Y2134" s="99"/>
      <c r="Z2134" s="100"/>
      <c r="AA2134" s="99" t="s">
        <v>10439</v>
      </c>
      <c r="AB2134" s="99"/>
      <c r="AC2134" s="100" t="s">
        <v>10440</v>
      </c>
      <c r="AD2134" s="100" t="s">
        <v>10441</v>
      </c>
      <c r="AE2134" s="83"/>
      <c r="AF2134" s="54"/>
      <c r="AG2134" s="78" t="s">
        <v>10997</v>
      </c>
      <c r="AH2134" s="77">
        <v>0</v>
      </c>
      <c r="AI2134" s="77">
        <v>0</v>
      </c>
      <c r="AJ2134" s="77">
        <v>0</v>
      </c>
      <c r="AK2134" s="77">
        <v>0</v>
      </c>
      <c r="AL2134" s="77">
        <v>0</v>
      </c>
      <c r="AM2134" s="77">
        <v>0</v>
      </c>
      <c r="AN2134" s="77">
        <v>0</v>
      </c>
      <c r="AO2134" s="77">
        <v>0</v>
      </c>
      <c r="AP2134" s="77">
        <v>0</v>
      </c>
      <c r="AQ2134" s="77"/>
      <c r="AR2134" s="79">
        <f>COUNTIF('Jalon + top _horaire passage'!A:A,A2134)+IF(W2134&lt;&gt;"",COUNTIF('Jalon + top _horaire passage'!A:A,W2134),0)+IF(X2134&lt;&gt;"",COUNTIF('Jalon + top _horaire passage'!A:A,X2134),0)+IF(Y2134&lt;&gt;"",COUNTIF('Jalon + top _horaire passage'!A:A,Y2134),0)+IF(AA2134&lt;&gt;"",COUNTIF('Jalon + top _horaire passage'!A:A,AA2134),0)+IF(AB2134&lt;&gt;"",COUNTIF('Jalon + top _horaire passage'!A:A,AB2134),0)+IF(AD2134&lt;&gt;"",COUNTIF('Jalon + top _horaire passage'!A:A,AD2134),0)</f>
        <v>0</v>
      </c>
    </row>
    <row r="2135" spans="1:44" x14ac:dyDescent="0.3">
      <c r="A2135" s="77" t="s">
        <v>10442</v>
      </c>
      <c r="B2135" s="159" t="s">
        <v>10443</v>
      </c>
      <c r="C2135" s="78" t="s">
        <v>40</v>
      </c>
      <c r="D2135" s="77" t="s">
        <v>42</v>
      </c>
      <c r="E2135" s="77">
        <v>0</v>
      </c>
      <c r="F2135" s="77" t="s">
        <v>10362</v>
      </c>
      <c r="G2135" s="77" t="s">
        <v>12455</v>
      </c>
      <c r="H2135" s="77" t="s">
        <v>44</v>
      </c>
      <c r="I2135" s="77" t="s">
        <v>39</v>
      </c>
      <c r="J2135" s="77" t="s">
        <v>19</v>
      </c>
      <c r="K2135" s="78" t="s">
        <v>34</v>
      </c>
      <c r="L2135" s="77" t="s">
        <v>98</v>
      </c>
      <c r="M2135" s="74" t="s">
        <v>12474</v>
      </c>
      <c r="N2135" s="74" t="s">
        <v>13</v>
      </c>
      <c r="O2135" s="159"/>
      <c r="P2135" s="77"/>
      <c r="Q2135" s="77" t="s">
        <v>30</v>
      </c>
      <c r="R2135" s="77" t="s">
        <v>10442</v>
      </c>
      <c r="S2135" s="77"/>
      <c r="T2135" s="77"/>
      <c r="U2135" s="77" t="s">
        <v>11515</v>
      </c>
      <c r="V2135" s="74" t="s">
        <v>97</v>
      </c>
      <c r="W2135" s="100"/>
      <c r="X2135" s="99"/>
      <c r="Y2135" s="99"/>
      <c r="Z2135" s="100"/>
      <c r="AA2135" s="99" t="s">
        <v>10444</v>
      </c>
      <c r="AB2135" s="99"/>
      <c r="AC2135" s="100" t="s">
        <v>10445</v>
      </c>
      <c r="AD2135" s="100" t="s">
        <v>10446</v>
      </c>
      <c r="AE2135" s="83"/>
      <c r="AF2135" s="54"/>
      <c r="AG2135" s="78" t="s">
        <v>10997</v>
      </c>
      <c r="AH2135" s="77">
        <v>0</v>
      </c>
      <c r="AI2135" s="77">
        <v>0</v>
      </c>
      <c r="AJ2135" s="77">
        <v>0</v>
      </c>
      <c r="AK2135" s="77">
        <v>0</v>
      </c>
      <c r="AL2135" s="77">
        <v>0</v>
      </c>
      <c r="AM2135" s="77">
        <v>0</v>
      </c>
      <c r="AN2135" s="77">
        <v>0</v>
      </c>
      <c r="AO2135" s="77">
        <v>0</v>
      </c>
      <c r="AP2135" s="77">
        <v>0</v>
      </c>
      <c r="AQ2135" s="77"/>
      <c r="AR2135" s="79">
        <f>COUNTIF('Jalon + top _horaire passage'!A:A,A2135)+IF(W2135&lt;&gt;"",COUNTIF('Jalon + top _horaire passage'!A:A,W2135),0)+IF(X2135&lt;&gt;"",COUNTIF('Jalon + top _horaire passage'!A:A,X2135),0)+IF(Y2135&lt;&gt;"",COUNTIF('Jalon + top _horaire passage'!A:A,Y2135),0)+IF(AA2135&lt;&gt;"",COUNTIF('Jalon + top _horaire passage'!A:A,AA2135),0)+IF(AB2135&lt;&gt;"",COUNTIF('Jalon + top _horaire passage'!A:A,AB2135),0)+IF(AD2135&lt;&gt;"",COUNTIF('Jalon + top _horaire passage'!A:A,AD2135),0)</f>
        <v>0</v>
      </c>
    </row>
    <row r="2136" spans="1:44" x14ac:dyDescent="0.3">
      <c r="A2136" s="77" t="s">
        <v>10447</v>
      </c>
      <c r="B2136" s="159" t="s">
        <v>10448</v>
      </c>
      <c r="C2136" s="78" t="s">
        <v>40</v>
      </c>
      <c r="D2136" s="77" t="s">
        <v>42</v>
      </c>
      <c r="E2136" s="77">
        <v>0</v>
      </c>
      <c r="F2136" s="77" t="s">
        <v>10362</v>
      </c>
      <c r="G2136" s="77" t="s">
        <v>12455</v>
      </c>
      <c r="H2136" s="77" t="s">
        <v>44</v>
      </c>
      <c r="I2136" s="77" t="s">
        <v>39</v>
      </c>
      <c r="J2136" s="77" t="s">
        <v>19</v>
      </c>
      <c r="K2136" s="78" t="s">
        <v>34</v>
      </c>
      <c r="L2136" s="77" t="s">
        <v>98</v>
      </c>
      <c r="M2136" s="74" t="s">
        <v>12474</v>
      </c>
      <c r="N2136" s="74" t="s">
        <v>13</v>
      </c>
      <c r="O2136" s="159"/>
      <c r="P2136" s="77"/>
      <c r="Q2136" s="77" t="s">
        <v>30</v>
      </c>
      <c r="R2136" s="77" t="s">
        <v>10447</v>
      </c>
      <c r="S2136" s="77"/>
      <c r="T2136" s="77"/>
      <c r="U2136" s="77" t="s">
        <v>11516</v>
      </c>
      <c r="V2136" s="74" t="s">
        <v>97</v>
      </c>
      <c r="W2136" s="100"/>
      <c r="X2136" s="99"/>
      <c r="Y2136" s="99"/>
      <c r="Z2136" s="100"/>
      <c r="AA2136" s="99" t="s">
        <v>10449</v>
      </c>
      <c r="AB2136" s="99"/>
      <c r="AC2136" s="100" t="s">
        <v>10450</v>
      </c>
      <c r="AD2136" s="100" t="s">
        <v>10451</v>
      </c>
      <c r="AE2136" s="83"/>
      <c r="AF2136" s="54"/>
      <c r="AG2136" s="78" t="s">
        <v>10997</v>
      </c>
      <c r="AH2136" s="77">
        <v>0</v>
      </c>
      <c r="AI2136" s="77">
        <v>0</v>
      </c>
      <c r="AJ2136" s="77">
        <v>0</v>
      </c>
      <c r="AK2136" s="77">
        <v>0</v>
      </c>
      <c r="AL2136" s="77">
        <v>0</v>
      </c>
      <c r="AM2136" s="77">
        <v>0</v>
      </c>
      <c r="AN2136" s="77">
        <v>0</v>
      </c>
      <c r="AO2136" s="77">
        <v>0</v>
      </c>
      <c r="AP2136" s="77">
        <v>0</v>
      </c>
      <c r="AQ2136" s="77"/>
      <c r="AR2136" s="79">
        <f>COUNTIF('Jalon + top _horaire passage'!A:A,A2136)+IF(W2136&lt;&gt;"",COUNTIF('Jalon + top _horaire passage'!A:A,W2136),0)+IF(X2136&lt;&gt;"",COUNTIF('Jalon + top _horaire passage'!A:A,X2136),0)+IF(Y2136&lt;&gt;"",COUNTIF('Jalon + top _horaire passage'!A:A,Y2136),0)+IF(AA2136&lt;&gt;"",COUNTIF('Jalon + top _horaire passage'!A:A,AA2136),0)+IF(AB2136&lt;&gt;"",COUNTIF('Jalon + top _horaire passage'!A:A,AB2136),0)+IF(AD2136&lt;&gt;"",COUNTIF('Jalon + top _horaire passage'!A:A,AD2136),0)</f>
        <v>0</v>
      </c>
    </row>
    <row r="2137" spans="1:44" x14ac:dyDescent="0.3">
      <c r="A2137" s="77" t="s">
        <v>10452</v>
      </c>
      <c r="B2137" s="159" t="s">
        <v>10452</v>
      </c>
      <c r="C2137" s="78" t="s">
        <v>40</v>
      </c>
      <c r="D2137" s="77" t="s">
        <v>42</v>
      </c>
      <c r="E2137" s="77">
        <v>0</v>
      </c>
      <c r="F2137" s="77" t="s">
        <v>40</v>
      </c>
      <c r="G2137" s="77" t="s">
        <v>12093</v>
      </c>
      <c r="H2137" s="101" t="s">
        <v>11875</v>
      </c>
      <c r="I2137" s="77" t="s">
        <v>39</v>
      </c>
      <c r="J2137" s="77" t="s">
        <v>19</v>
      </c>
      <c r="K2137" s="78" t="s">
        <v>9323</v>
      </c>
      <c r="L2137" s="77" t="s">
        <v>15</v>
      </c>
      <c r="M2137" s="74" t="s">
        <v>12474</v>
      </c>
      <c r="N2137" s="74" t="s">
        <v>13</v>
      </c>
      <c r="O2137" s="159"/>
      <c r="P2137" s="77"/>
      <c r="Q2137" s="77" t="s">
        <v>11002</v>
      </c>
      <c r="R2137" s="77" t="s">
        <v>10452</v>
      </c>
      <c r="S2137" s="77"/>
      <c r="T2137" s="77"/>
      <c r="U2137" s="77" t="s">
        <v>900</v>
      </c>
      <c r="V2137" s="74" t="s">
        <v>819</v>
      </c>
      <c r="W2137" s="100"/>
      <c r="X2137" s="99"/>
      <c r="Y2137" s="99"/>
      <c r="Z2137" s="100"/>
      <c r="AA2137" s="99"/>
      <c r="AB2137" s="99"/>
      <c r="AC2137" s="100"/>
      <c r="AD2137" s="100" t="s">
        <v>10453</v>
      </c>
      <c r="AE2137" s="83"/>
      <c r="AF2137" s="54"/>
      <c r="AG2137" s="78" t="s">
        <v>10991</v>
      </c>
      <c r="AH2137" s="77">
        <v>0</v>
      </c>
      <c r="AI2137" s="77">
        <v>0</v>
      </c>
      <c r="AJ2137" s="77">
        <v>0</v>
      </c>
      <c r="AK2137" s="77">
        <v>0</v>
      </c>
      <c r="AL2137" s="77">
        <v>0</v>
      </c>
      <c r="AM2137" s="77">
        <v>0</v>
      </c>
      <c r="AN2137" s="77">
        <v>0</v>
      </c>
      <c r="AO2137" s="77">
        <v>0</v>
      </c>
      <c r="AP2137" s="77">
        <v>0</v>
      </c>
      <c r="AQ2137" s="77"/>
      <c r="AR2137" s="79">
        <f>COUNTIF('Jalon + top _horaire passage'!A:A,A2137)+IF(W2137&lt;&gt;"",COUNTIF('Jalon + top _horaire passage'!A:A,W2137),0)+IF(X2137&lt;&gt;"",COUNTIF('Jalon + top _horaire passage'!A:A,X2137),0)+IF(Y2137&lt;&gt;"",COUNTIF('Jalon + top _horaire passage'!A:A,Y2137),0)+IF(AA2137&lt;&gt;"",COUNTIF('Jalon + top _horaire passage'!A:A,AA2137),0)+IF(AB2137&lt;&gt;"",COUNTIF('Jalon + top _horaire passage'!A:A,AB2137),0)+IF(AD2137&lt;&gt;"",COUNTIF('Jalon + top _horaire passage'!A:A,AD2137),0)</f>
        <v>0</v>
      </c>
    </row>
    <row r="2138" spans="1:44" x14ac:dyDescent="0.3">
      <c r="A2138" s="77" t="s">
        <v>10454</v>
      </c>
      <c r="B2138" s="159" t="s">
        <v>10454</v>
      </c>
      <c r="C2138" s="78" t="s">
        <v>651</v>
      </c>
      <c r="D2138" s="77" t="s">
        <v>42</v>
      </c>
      <c r="E2138" s="77">
        <v>0</v>
      </c>
      <c r="F2138" s="77" t="s">
        <v>651</v>
      </c>
      <c r="G2138" s="77" t="s">
        <v>12089</v>
      </c>
      <c r="H2138" s="101" t="s">
        <v>11875</v>
      </c>
      <c r="I2138" s="77" t="s">
        <v>221</v>
      </c>
      <c r="J2138" s="77" t="s">
        <v>19</v>
      </c>
      <c r="K2138" s="78" t="s">
        <v>9323</v>
      </c>
      <c r="L2138" s="77" t="s">
        <v>15</v>
      </c>
      <c r="M2138" s="74" t="s">
        <v>12474</v>
      </c>
      <c r="N2138" s="74" t="s">
        <v>13</v>
      </c>
      <c r="O2138" s="159"/>
      <c r="P2138" s="77"/>
      <c r="Q2138" s="77" t="s">
        <v>11002</v>
      </c>
      <c r="R2138" s="77" t="s">
        <v>10454</v>
      </c>
      <c r="S2138" s="77"/>
      <c r="T2138" s="77"/>
      <c r="U2138" s="77" t="s">
        <v>900</v>
      </c>
      <c r="V2138" s="74" t="s">
        <v>819</v>
      </c>
      <c r="W2138" s="100"/>
      <c r="X2138" s="99"/>
      <c r="Y2138" s="99"/>
      <c r="Z2138" s="100"/>
      <c r="AA2138" s="99"/>
      <c r="AB2138" s="99"/>
      <c r="AC2138" s="100"/>
      <c r="AD2138" s="100" t="s">
        <v>10455</v>
      </c>
      <c r="AE2138" s="83"/>
      <c r="AF2138" s="54"/>
      <c r="AG2138" s="78" t="s">
        <v>10991</v>
      </c>
      <c r="AH2138" s="77">
        <v>0</v>
      </c>
      <c r="AI2138" s="77">
        <v>0</v>
      </c>
      <c r="AJ2138" s="77">
        <v>0</v>
      </c>
      <c r="AK2138" s="77">
        <v>0</v>
      </c>
      <c r="AL2138" s="77">
        <v>0</v>
      </c>
      <c r="AM2138" s="77">
        <v>0</v>
      </c>
      <c r="AN2138" s="77">
        <v>0</v>
      </c>
      <c r="AO2138" s="77">
        <v>0</v>
      </c>
      <c r="AP2138" s="77">
        <v>0</v>
      </c>
      <c r="AQ2138" s="77"/>
      <c r="AR2138" s="79">
        <f>COUNTIF('Jalon + top _horaire passage'!A:A,A2138)+IF(W2138&lt;&gt;"",COUNTIF('Jalon + top _horaire passage'!A:A,W2138),0)+IF(X2138&lt;&gt;"",COUNTIF('Jalon + top _horaire passage'!A:A,X2138),0)+IF(Y2138&lt;&gt;"",COUNTIF('Jalon + top _horaire passage'!A:A,Y2138),0)+IF(AA2138&lt;&gt;"",COUNTIF('Jalon + top _horaire passage'!A:A,AA2138),0)+IF(AB2138&lt;&gt;"",COUNTIF('Jalon + top _horaire passage'!A:A,AB2138),0)+IF(AD2138&lt;&gt;"",COUNTIF('Jalon + top _horaire passage'!A:A,AD2138),0)</f>
        <v>0</v>
      </c>
    </row>
    <row r="2139" spans="1:44" x14ac:dyDescent="0.3">
      <c r="A2139" s="77" t="s">
        <v>10456</v>
      </c>
      <c r="B2139" s="159" t="s">
        <v>10456</v>
      </c>
      <c r="C2139" s="78" t="s">
        <v>16</v>
      </c>
      <c r="D2139" s="77" t="s">
        <v>42</v>
      </c>
      <c r="E2139" s="77">
        <v>0</v>
      </c>
      <c r="F2139" s="77" t="s">
        <v>16</v>
      </c>
      <c r="G2139" s="77" t="s">
        <v>12095</v>
      </c>
      <c r="H2139" s="101" t="s">
        <v>11875</v>
      </c>
      <c r="I2139" s="77" t="s">
        <v>17</v>
      </c>
      <c r="J2139" s="77" t="s">
        <v>19</v>
      </c>
      <c r="K2139" s="78" t="s">
        <v>9323</v>
      </c>
      <c r="L2139" s="77" t="s">
        <v>15</v>
      </c>
      <c r="M2139" s="74" t="s">
        <v>12473</v>
      </c>
      <c r="N2139" s="74" t="s">
        <v>13</v>
      </c>
      <c r="O2139" s="159"/>
      <c r="P2139" s="77"/>
      <c r="Q2139" s="77" t="s">
        <v>11002</v>
      </c>
      <c r="R2139" s="77" t="s">
        <v>10456</v>
      </c>
      <c r="S2139" s="77"/>
      <c r="T2139" s="77"/>
      <c r="U2139" s="77" t="s">
        <v>900</v>
      </c>
      <c r="V2139" s="74" t="s">
        <v>819</v>
      </c>
      <c r="W2139" s="100"/>
      <c r="X2139" s="99"/>
      <c r="Y2139" s="99"/>
      <c r="Z2139" s="100"/>
      <c r="AA2139" s="99"/>
      <c r="AB2139" s="99"/>
      <c r="AC2139" s="100"/>
      <c r="AD2139" s="100" t="s">
        <v>10457</v>
      </c>
      <c r="AE2139" s="83"/>
      <c r="AF2139" s="54"/>
      <c r="AG2139" s="78" t="s">
        <v>10991</v>
      </c>
      <c r="AH2139" s="77">
        <v>0</v>
      </c>
      <c r="AI2139" s="77">
        <v>0</v>
      </c>
      <c r="AJ2139" s="77">
        <v>0</v>
      </c>
      <c r="AK2139" s="77">
        <v>0</v>
      </c>
      <c r="AL2139" s="77">
        <v>0</v>
      </c>
      <c r="AM2139" s="77">
        <v>0</v>
      </c>
      <c r="AN2139" s="77">
        <v>0</v>
      </c>
      <c r="AO2139" s="77">
        <v>0</v>
      </c>
      <c r="AP2139" s="77">
        <v>0</v>
      </c>
      <c r="AQ2139" s="77"/>
      <c r="AR2139" s="79">
        <f>COUNTIF('Jalon + top _horaire passage'!A:A,A2139)+IF(W2139&lt;&gt;"",COUNTIF('Jalon + top _horaire passage'!A:A,W2139),0)+IF(X2139&lt;&gt;"",COUNTIF('Jalon + top _horaire passage'!A:A,X2139),0)+IF(Y2139&lt;&gt;"",COUNTIF('Jalon + top _horaire passage'!A:A,Y2139),0)+IF(AA2139&lt;&gt;"",COUNTIF('Jalon + top _horaire passage'!A:A,AA2139),0)+IF(AB2139&lt;&gt;"",COUNTIF('Jalon + top _horaire passage'!A:A,AB2139),0)+IF(AD2139&lt;&gt;"",COUNTIF('Jalon + top _horaire passage'!A:A,AD2139),0)</f>
        <v>0</v>
      </c>
    </row>
    <row r="2140" spans="1:44" x14ac:dyDescent="0.3">
      <c r="A2140" s="77" t="s">
        <v>10458</v>
      </c>
      <c r="B2140" s="159" t="s">
        <v>10458</v>
      </c>
      <c r="C2140" s="78" t="s">
        <v>101</v>
      </c>
      <c r="D2140" s="77" t="s">
        <v>42</v>
      </c>
      <c r="E2140" s="77">
        <v>0</v>
      </c>
      <c r="F2140" s="77" t="s">
        <v>101</v>
      </c>
      <c r="G2140" s="77" t="s">
        <v>12094</v>
      </c>
      <c r="H2140" s="101" t="s">
        <v>11875</v>
      </c>
      <c r="I2140" s="77" t="s">
        <v>39</v>
      </c>
      <c r="J2140" s="77" t="s">
        <v>19</v>
      </c>
      <c r="K2140" s="78" t="s">
        <v>9323</v>
      </c>
      <c r="L2140" s="77" t="s">
        <v>15</v>
      </c>
      <c r="M2140" s="74" t="s">
        <v>12473</v>
      </c>
      <c r="N2140" s="74" t="s">
        <v>13</v>
      </c>
      <c r="O2140" s="159"/>
      <c r="P2140" s="77"/>
      <c r="Q2140" s="77" t="s">
        <v>11002</v>
      </c>
      <c r="R2140" s="77" t="s">
        <v>10458</v>
      </c>
      <c r="S2140" s="77"/>
      <c r="T2140" s="77"/>
      <c r="U2140" s="77" t="s">
        <v>900</v>
      </c>
      <c r="V2140" s="74" t="s">
        <v>819</v>
      </c>
      <c r="W2140" s="100"/>
      <c r="X2140" s="99"/>
      <c r="Y2140" s="99"/>
      <c r="Z2140" s="100"/>
      <c r="AA2140" s="99"/>
      <c r="AB2140" s="99"/>
      <c r="AC2140" s="100"/>
      <c r="AD2140" s="100" t="s">
        <v>10459</v>
      </c>
      <c r="AE2140" s="83"/>
      <c r="AF2140" s="54"/>
      <c r="AG2140" s="78" t="s">
        <v>10991</v>
      </c>
      <c r="AH2140" s="77">
        <v>0</v>
      </c>
      <c r="AI2140" s="77">
        <v>0</v>
      </c>
      <c r="AJ2140" s="77">
        <v>0</v>
      </c>
      <c r="AK2140" s="77">
        <v>0</v>
      </c>
      <c r="AL2140" s="77">
        <v>0</v>
      </c>
      <c r="AM2140" s="77">
        <v>0</v>
      </c>
      <c r="AN2140" s="77">
        <v>0</v>
      </c>
      <c r="AO2140" s="77">
        <v>0</v>
      </c>
      <c r="AP2140" s="77">
        <v>0</v>
      </c>
      <c r="AQ2140" s="77"/>
      <c r="AR2140" s="79">
        <f>COUNTIF('Jalon + top _horaire passage'!A:A,A2140)+IF(W2140&lt;&gt;"",COUNTIF('Jalon + top _horaire passage'!A:A,W2140),0)+IF(X2140&lt;&gt;"",COUNTIF('Jalon + top _horaire passage'!A:A,X2140),0)+IF(Y2140&lt;&gt;"",COUNTIF('Jalon + top _horaire passage'!A:A,Y2140),0)+IF(AA2140&lt;&gt;"",COUNTIF('Jalon + top _horaire passage'!A:A,AA2140),0)+IF(AB2140&lt;&gt;"",COUNTIF('Jalon + top _horaire passage'!A:A,AB2140),0)+IF(AD2140&lt;&gt;"",COUNTIF('Jalon + top _horaire passage'!A:A,AD2140),0)</f>
        <v>0</v>
      </c>
    </row>
    <row r="2141" spans="1:44" x14ac:dyDescent="0.3">
      <c r="A2141" s="77" t="s">
        <v>10460</v>
      </c>
      <c r="B2141" s="159" t="s">
        <v>10460</v>
      </c>
      <c r="C2141" s="78" t="s">
        <v>676</v>
      </c>
      <c r="D2141" s="77" t="s">
        <v>42</v>
      </c>
      <c r="E2141" s="77">
        <v>0</v>
      </c>
      <c r="F2141" s="77" t="s">
        <v>676</v>
      </c>
      <c r="G2141" s="77" t="s">
        <v>12103</v>
      </c>
      <c r="H2141" s="101" t="s">
        <v>11875</v>
      </c>
      <c r="I2141" s="77" t="s">
        <v>166</v>
      </c>
      <c r="J2141" s="77" t="s">
        <v>19</v>
      </c>
      <c r="K2141" s="78" t="s">
        <v>9323</v>
      </c>
      <c r="L2141" s="77" t="s">
        <v>15</v>
      </c>
      <c r="M2141" s="74" t="s">
        <v>12475</v>
      </c>
      <c r="N2141" s="74" t="s">
        <v>13</v>
      </c>
      <c r="O2141" s="159"/>
      <c r="P2141" s="77"/>
      <c r="Q2141" s="77" t="s">
        <v>11002</v>
      </c>
      <c r="R2141" s="77" t="s">
        <v>10460</v>
      </c>
      <c r="S2141" s="77"/>
      <c r="T2141" s="77"/>
      <c r="U2141" s="77" t="s">
        <v>900</v>
      </c>
      <c r="V2141" s="74" t="s">
        <v>819</v>
      </c>
      <c r="W2141" s="100"/>
      <c r="X2141" s="99"/>
      <c r="Y2141" s="99"/>
      <c r="Z2141" s="100"/>
      <c r="AA2141" s="99"/>
      <c r="AB2141" s="99"/>
      <c r="AC2141" s="100"/>
      <c r="AD2141" s="100" t="s">
        <v>10461</v>
      </c>
      <c r="AE2141" s="83"/>
      <c r="AF2141" s="54"/>
      <c r="AG2141" s="78" t="s">
        <v>10991</v>
      </c>
      <c r="AH2141" s="77">
        <v>0</v>
      </c>
      <c r="AI2141" s="77">
        <v>0</v>
      </c>
      <c r="AJ2141" s="77">
        <v>0</v>
      </c>
      <c r="AK2141" s="77">
        <v>0</v>
      </c>
      <c r="AL2141" s="77">
        <v>0</v>
      </c>
      <c r="AM2141" s="77">
        <v>0</v>
      </c>
      <c r="AN2141" s="77">
        <v>0</v>
      </c>
      <c r="AO2141" s="77">
        <v>0</v>
      </c>
      <c r="AP2141" s="77">
        <v>0</v>
      </c>
      <c r="AQ2141" s="77"/>
      <c r="AR2141" s="79">
        <f>COUNTIF('Jalon + top _horaire passage'!A:A,A2141)+IF(W2141&lt;&gt;"",COUNTIF('Jalon + top _horaire passage'!A:A,W2141),0)+IF(X2141&lt;&gt;"",COUNTIF('Jalon + top _horaire passage'!A:A,X2141),0)+IF(Y2141&lt;&gt;"",COUNTIF('Jalon + top _horaire passage'!A:A,Y2141),0)+IF(AA2141&lt;&gt;"",COUNTIF('Jalon + top _horaire passage'!A:A,AA2141),0)+IF(AB2141&lt;&gt;"",COUNTIF('Jalon + top _horaire passage'!A:A,AB2141),0)+IF(AD2141&lt;&gt;"",COUNTIF('Jalon + top _horaire passage'!A:A,AD2141),0)</f>
        <v>0</v>
      </c>
    </row>
    <row r="2142" spans="1:44" x14ac:dyDescent="0.3">
      <c r="A2142" s="77" t="s">
        <v>10462</v>
      </c>
      <c r="B2142" s="159" t="s">
        <v>10462</v>
      </c>
      <c r="C2142" s="78" t="s">
        <v>892</v>
      </c>
      <c r="D2142" s="77" t="s">
        <v>42</v>
      </c>
      <c r="E2142" s="77">
        <v>0</v>
      </c>
      <c r="F2142" s="77" t="s">
        <v>892</v>
      </c>
      <c r="G2142" s="77" t="s">
        <v>12090</v>
      </c>
      <c r="H2142" s="101" t="s">
        <v>11875</v>
      </c>
      <c r="I2142" s="77" t="s">
        <v>221</v>
      </c>
      <c r="J2142" s="77" t="s">
        <v>19</v>
      </c>
      <c r="K2142" s="78" t="s">
        <v>9323</v>
      </c>
      <c r="L2142" s="77" t="s">
        <v>15</v>
      </c>
      <c r="M2142" s="74" t="s">
        <v>12474</v>
      </c>
      <c r="N2142" s="74" t="s">
        <v>13</v>
      </c>
      <c r="O2142" s="159"/>
      <c r="P2142" s="77"/>
      <c r="Q2142" s="77" t="s">
        <v>11002</v>
      </c>
      <c r="R2142" s="77" t="s">
        <v>10462</v>
      </c>
      <c r="S2142" s="77"/>
      <c r="T2142" s="77"/>
      <c r="U2142" s="77" t="s">
        <v>900</v>
      </c>
      <c r="V2142" s="74" t="s">
        <v>819</v>
      </c>
      <c r="W2142" s="100"/>
      <c r="X2142" s="99"/>
      <c r="Y2142" s="99"/>
      <c r="Z2142" s="100"/>
      <c r="AA2142" s="99"/>
      <c r="AB2142" s="99"/>
      <c r="AC2142" s="100"/>
      <c r="AD2142" s="100" t="s">
        <v>10463</v>
      </c>
      <c r="AE2142" s="83"/>
      <c r="AF2142" s="54"/>
      <c r="AG2142" s="78" t="s">
        <v>10991</v>
      </c>
      <c r="AH2142" s="77">
        <v>0</v>
      </c>
      <c r="AI2142" s="77">
        <v>0</v>
      </c>
      <c r="AJ2142" s="77">
        <v>0</v>
      </c>
      <c r="AK2142" s="77">
        <v>0</v>
      </c>
      <c r="AL2142" s="77">
        <v>0</v>
      </c>
      <c r="AM2142" s="77">
        <v>0</v>
      </c>
      <c r="AN2142" s="77">
        <v>0</v>
      </c>
      <c r="AO2142" s="77">
        <v>0</v>
      </c>
      <c r="AP2142" s="77">
        <v>0</v>
      </c>
      <c r="AQ2142" s="77"/>
      <c r="AR2142" s="79">
        <f>COUNTIF('Jalon + top _horaire passage'!A:A,A2142)+IF(W2142&lt;&gt;"",COUNTIF('Jalon + top _horaire passage'!A:A,W2142),0)+IF(X2142&lt;&gt;"",COUNTIF('Jalon + top _horaire passage'!A:A,X2142),0)+IF(Y2142&lt;&gt;"",COUNTIF('Jalon + top _horaire passage'!A:A,Y2142),0)+IF(AA2142&lt;&gt;"",COUNTIF('Jalon + top _horaire passage'!A:A,AA2142),0)+IF(AB2142&lt;&gt;"",COUNTIF('Jalon + top _horaire passage'!A:A,AB2142),0)+IF(AD2142&lt;&gt;"",COUNTIF('Jalon + top _horaire passage'!A:A,AD2142),0)</f>
        <v>0</v>
      </c>
    </row>
    <row r="2143" spans="1:44" x14ac:dyDescent="0.3">
      <c r="A2143" s="77" t="s">
        <v>10464</v>
      </c>
      <c r="B2143" s="159" t="s">
        <v>10464</v>
      </c>
      <c r="C2143" s="78" t="s">
        <v>384</v>
      </c>
      <c r="D2143" s="77" t="s">
        <v>42</v>
      </c>
      <c r="E2143" s="77">
        <v>0</v>
      </c>
      <c r="F2143" s="77" t="s">
        <v>384</v>
      </c>
      <c r="G2143" s="77" t="s">
        <v>12096</v>
      </c>
      <c r="H2143" s="101" t="s">
        <v>11875</v>
      </c>
      <c r="I2143" s="77" t="s">
        <v>17</v>
      </c>
      <c r="J2143" s="77" t="s">
        <v>19</v>
      </c>
      <c r="K2143" s="78" t="s">
        <v>9323</v>
      </c>
      <c r="L2143" s="77" t="s">
        <v>15</v>
      </c>
      <c r="M2143" s="74" t="s">
        <v>12474</v>
      </c>
      <c r="N2143" s="74" t="s">
        <v>13</v>
      </c>
      <c r="O2143" s="159"/>
      <c r="P2143" s="77"/>
      <c r="Q2143" s="77" t="s">
        <v>11002</v>
      </c>
      <c r="R2143" s="77" t="s">
        <v>10464</v>
      </c>
      <c r="S2143" s="77"/>
      <c r="T2143" s="77"/>
      <c r="U2143" s="77" t="s">
        <v>900</v>
      </c>
      <c r="V2143" s="74" t="s">
        <v>819</v>
      </c>
      <c r="W2143" s="100"/>
      <c r="X2143" s="99"/>
      <c r="Y2143" s="99"/>
      <c r="Z2143" s="100"/>
      <c r="AA2143" s="99"/>
      <c r="AB2143" s="99"/>
      <c r="AC2143" s="100"/>
      <c r="AD2143" s="100" t="s">
        <v>10465</v>
      </c>
      <c r="AE2143" s="83"/>
      <c r="AF2143" s="54"/>
      <c r="AG2143" s="78" t="s">
        <v>10991</v>
      </c>
      <c r="AH2143" s="77">
        <v>0</v>
      </c>
      <c r="AI2143" s="77">
        <v>0</v>
      </c>
      <c r="AJ2143" s="77">
        <v>0</v>
      </c>
      <c r="AK2143" s="77">
        <v>0</v>
      </c>
      <c r="AL2143" s="77">
        <v>0</v>
      </c>
      <c r="AM2143" s="77">
        <v>0</v>
      </c>
      <c r="AN2143" s="77">
        <v>0</v>
      </c>
      <c r="AO2143" s="77">
        <v>0</v>
      </c>
      <c r="AP2143" s="77">
        <v>0</v>
      </c>
      <c r="AQ2143" s="77"/>
      <c r="AR2143" s="79">
        <f>COUNTIF('Jalon + top _horaire passage'!A:A,A2143)+IF(W2143&lt;&gt;"",COUNTIF('Jalon + top _horaire passage'!A:A,W2143),0)+IF(X2143&lt;&gt;"",COUNTIF('Jalon + top _horaire passage'!A:A,X2143),0)+IF(Y2143&lt;&gt;"",COUNTIF('Jalon + top _horaire passage'!A:A,Y2143),0)+IF(AA2143&lt;&gt;"",COUNTIF('Jalon + top _horaire passage'!A:A,AA2143),0)+IF(AB2143&lt;&gt;"",COUNTIF('Jalon + top _horaire passage'!A:A,AB2143),0)+IF(AD2143&lt;&gt;"",COUNTIF('Jalon + top _horaire passage'!A:A,AD2143),0)</f>
        <v>0</v>
      </c>
    </row>
    <row r="2144" spans="1:44" x14ac:dyDescent="0.3">
      <c r="A2144" s="77" t="s">
        <v>10466</v>
      </c>
      <c r="B2144" s="159" t="s">
        <v>10466</v>
      </c>
      <c r="C2144" s="78" t="s">
        <v>353</v>
      </c>
      <c r="D2144" s="77" t="s">
        <v>42</v>
      </c>
      <c r="E2144" s="77">
        <v>0</v>
      </c>
      <c r="F2144" s="77" t="s">
        <v>353</v>
      </c>
      <c r="G2144" s="77" t="s">
        <v>12104</v>
      </c>
      <c r="H2144" s="101" t="s">
        <v>11875</v>
      </c>
      <c r="I2144" s="77" t="s">
        <v>166</v>
      </c>
      <c r="J2144" s="77" t="s">
        <v>19</v>
      </c>
      <c r="K2144" s="78" t="s">
        <v>9323</v>
      </c>
      <c r="L2144" s="77" t="s">
        <v>15</v>
      </c>
      <c r="M2144" s="74" t="s">
        <v>12475</v>
      </c>
      <c r="N2144" s="74" t="s">
        <v>13</v>
      </c>
      <c r="O2144" s="159"/>
      <c r="P2144" s="77"/>
      <c r="Q2144" s="77" t="s">
        <v>11002</v>
      </c>
      <c r="R2144" s="77" t="s">
        <v>10466</v>
      </c>
      <c r="S2144" s="77"/>
      <c r="T2144" s="77"/>
      <c r="U2144" s="77" t="s">
        <v>900</v>
      </c>
      <c r="V2144" s="74" t="s">
        <v>819</v>
      </c>
      <c r="W2144" s="100"/>
      <c r="X2144" s="99"/>
      <c r="Y2144" s="99"/>
      <c r="Z2144" s="100"/>
      <c r="AA2144" s="99"/>
      <c r="AB2144" s="99"/>
      <c r="AC2144" s="100"/>
      <c r="AD2144" s="100" t="s">
        <v>10467</v>
      </c>
      <c r="AE2144" s="83"/>
      <c r="AF2144" s="54"/>
      <c r="AG2144" s="78" t="s">
        <v>10991</v>
      </c>
      <c r="AH2144" s="77">
        <v>0</v>
      </c>
      <c r="AI2144" s="77">
        <v>0</v>
      </c>
      <c r="AJ2144" s="77">
        <v>0</v>
      </c>
      <c r="AK2144" s="77">
        <v>0</v>
      </c>
      <c r="AL2144" s="77">
        <v>0</v>
      </c>
      <c r="AM2144" s="77">
        <v>0</v>
      </c>
      <c r="AN2144" s="77">
        <v>0</v>
      </c>
      <c r="AO2144" s="77">
        <v>0</v>
      </c>
      <c r="AP2144" s="77">
        <v>0</v>
      </c>
      <c r="AQ2144" s="77"/>
      <c r="AR2144" s="79">
        <f>COUNTIF('Jalon + top _horaire passage'!A:A,A2144)+IF(W2144&lt;&gt;"",COUNTIF('Jalon + top _horaire passage'!A:A,W2144),0)+IF(X2144&lt;&gt;"",COUNTIF('Jalon + top _horaire passage'!A:A,X2144),0)+IF(Y2144&lt;&gt;"",COUNTIF('Jalon + top _horaire passage'!A:A,Y2144),0)+IF(AA2144&lt;&gt;"",COUNTIF('Jalon + top _horaire passage'!A:A,AA2144),0)+IF(AB2144&lt;&gt;"",COUNTIF('Jalon + top _horaire passage'!A:A,AB2144),0)+IF(AD2144&lt;&gt;"",COUNTIF('Jalon + top _horaire passage'!A:A,AD2144),0)</f>
        <v>0</v>
      </c>
    </row>
    <row r="2145" spans="1:44" x14ac:dyDescent="0.3">
      <c r="A2145" s="77" t="s">
        <v>10468</v>
      </c>
      <c r="B2145" s="159" t="s">
        <v>10468</v>
      </c>
      <c r="C2145" s="78" t="s">
        <v>59</v>
      </c>
      <c r="D2145" s="77" t="s">
        <v>42</v>
      </c>
      <c r="E2145" s="77">
        <v>0</v>
      </c>
      <c r="F2145" s="77" t="s">
        <v>59</v>
      </c>
      <c r="G2145" s="77" t="s">
        <v>12097</v>
      </c>
      <c r="H2145" s="101" t="s">
        <v>11875</v>
      </c>
      <c r="I2145" s="77" t="s">
        <v>17</v>
      </c>
      <c r="J2145" s="77" t="s">
        <v>19</v>
      </c>
      <c r="K2145" s="78" t="s">
        <v>9323</v>
      </c>
      <c r="L2145" s="77" t="s">
        <v>15</v>
      </c>
      <c r="M2145" s="74" t="s">
        <v>12473</v>
      </c>
      <c r="N2145" s="74" t="s">
        <v>13</v>
      </c>
      <c r="O2145" s="159"/>
      <c r="P2145" s="77"/>
      <c r="Q2145" s="77" t="s">
        <v>11002</v>
      </c>
      <c r="R2145" s="77" t="s">
        <v>10468</v>
      </c>
      <c r="S2145" s="77"/>
      <c r="T2145" s="77"/>
      <c r="U2145" s="77" t="s">
        <v>900</v>
      </c>
      <c r="V2145" s="74" t="s">
        <v>819</v>
      </c>
      <c r="W2145" s="100"/>
      <c r="X2145" s="99"/>
      <c r="Y2145" s="99"/>
      <c r="Z2145" s="100"/>
      <c r="AA2145" s="99"/>
      <c r="AB2145" s="99"/>
      <c r="AC2145" s="100"/>
      <c r="AD2145" s="100" t="s">
        <v>10469</v>
      </c>
      <c r="AE2145" s="83"/>
      <c r="AF2145" s="54"/>
      <c r="AG2145" s="78" t="s">
        <v>10991</v>
      </c>
      <c r="AH2145" s="77">
        <v>0</v>
      </c>
      <c r="AI2145" s="77">
        <v>0</v>
      </c>
      <c r="AJ2145" s="77">
        <v>0</v>
      </c>
      <c r="AK2145" s="77">
        <v>0</v>
      </c>
      <c r="AL2145" s="77">
        <v>0</v>
      </c>
      <c r="AM2145" s="77">
        <v>0</v>
      </c>
      <c r="AN2145" s="77">
        <v>0</v>
      </c>
      <c r="AO2145" s="77">
        <v>0</v>
      </c>
      <c r="AP2145" s="77">
        <v>0</v>
      </c>
      <c r="AQ2145" s="77"/>
      <c r="AR2145" s="79">
        <f>COUNTIF('Jalon + top _horaire passage'!A:A,A2145)+IF(W2145&lt;&gt;"",COUNTIF('Jalon + top _horaire passage'!A:A,W2145),0)+IF(X2145&lt;&gt;"",COUNTIF('Jalon + top _horaire passage'!A:A,X2145),0)+IF(Y2145&lt;&gt;"",COUNTIF('Jalon + top _horaire passage'!A:A,Y2145),0)+IF(AA2145&lt;&gt;"",COUNTIF('Jalon + top _horaire passage'!A:A,AA2145),0)+IF(AB2145&lt;&gt;"",COUNTIF('Jalon + top _horaire passage'!A:A,AB2145),0)+IF(AD2145&lt;&gt;"",COUNTIF('Jalon + top _horaire passage'!A:A,AD2145),0)</f>
        <v>0</v>
      </c>
    </row>
    <row r="2146" spans="1:44" x14ac:dyDescent="0.3">
      <c r="A2146" s="77" t="s">
        <v>10470</v>
      </c>
      <c r="B2146" s="159" t="s">
        <v>10470</v>
      </c>
      <c r="C2146" s="78" t="s">
        <v>829</v>
      </c>
      <c r="D2146" s="77" t="s">
        <v>42</v>
      </c>
      <c r="E2146" s="77">
        <v>0</v>
      </c>
      <c r="F2146" s="77" t="s">
        <v>829</v>
      </c>
      <c r="G2146" s="77" t="s">
        <v>12091</v>
      </c>
      <c r="H2146" s="101" t="s">
        <v>11875</v>
      </c>
      <c r="I2146" s="77" t="s">
        <v>221</v>
      </c>
      <c r="J2146" s="77" t="s">
        <v>19</v>
      </c>
      <c r="K2146" s="78" t="s">
        <v>9323</v>
      </c>
      <c r="L2146" s="77" t="s">
        <v>15</v>
      </c>
      <c r="M2146" s="74" t="s">
        <v>12473</v>
      </c>
      <c r="N2146" s="74" t="s">
        <v>13</v>
      </c>
      <c r="O2146" s="159"/>
      <c r="P2146" s="77"/>
      <c r="Q2146" s="77" t="s">
        <v>11002</v>
      </c>
      <c r="R2146" s="77" t="s">
        <v>10470</v>
      </c>
      <c r="S2146" s="77"/>
      <c r="T2146" s="77"/>
      <c r="U2146" s="77" t="s">
        <v>900</v>
      </c>
      <c r="V2146" s="74" t="s">
        <v>819</v>
      </c>
      <c r="W2146" s="100"/>
      <c r="X2146" s="99"/>
      <c r="Y2146" s="99"/>
      <c r="Z2146" s="100"/>
      <c r="AA2146" s="99"/>
      <c r="AB2146" s="99"/>
      <c r="AC2146" s="100"/>
      <c r="AD2146" s="100" t="s">
        <v>10471</v>
      </c>
      <c r="AE2146" s="83"/>
      <c r="AF2146" s="54"/>
      <c r="AG2146" s="78" t="s">
        <v>10991</v>
      </c>
      <c r="AH2146" s="77">
        <v>0</v>
      </c>
      <c r="AI2146" s="77">
        <v>0</v>
      </c>
      <c r="AJ2146" s="77">
        <v>0</v>
      </c>
      <c r="AK2146" s="77">
        <v>0</v>
      </c>
      <c r="AL2146" s="77">
        <v>0</v>
      </c>
      <c r="AM2146" s="77">
        <v>0</v>
      </c>
      <c r="AN2146" s="77">
        <v>0</v>
      </c>
      <c r="AO2146" s="77">
        <v>0</v>
      </c>
      <c r="AP2146" s="77">
        <v>0</v>
      </c>
      <c r="AQ2146" s="77"/>
      <c r="AR2146" s="79">
        <f>COUNTIF('Jalon + top _horaire passage'!A:A,A2146)+IF(W2146&lt;&gt;"",COUNTIF('Jalon + top _horaire passage'!A:A,W2146),0)+IF(X2146&lt;&gt;"",COUNTIF('Jalon + top _horaire passage'!A:A,X2146),0)+IF(Y2146&lt;&gt;"",COUNTIF('Jalon + top _horaire passage'!A:A,Y2146),0)+IF(AA2146&lt;&gt;"",COUNTIF('Jalon + top _horaire passage'!A:A,AA2146),0)+IF(AB2146&lt;&gt;"",COUNTIF('Jalon + top _horaire passage'!A:A,AB2146),0)+IF(AD2146&lt;&gt;"",COUNTIF('Jalon + top _horaire passage'!A:A,AD2146),0)</f>
        <v>0</v>
      </c>
    </row>
    <row r="2147" spans="1:44" x14ac:dyDescent="0.3">
      <c r="A2147" s="77" t="s">
        <v>10472</v>
      </c>
      <c r="B2147" s="159" t="s">
        <v>10472</v>
      </c>
      <c r="C2147" s="78" t="s">
        <v>199</v>
      </c>
      <c r="D2147" s="77" t="s">
        <v>42</v>
      </c>
      <c r="E2147" s="77">
        <v>0</v>
      </c>
      <c r="F2147" s="77" t="s">
        <v>199</v>
      </c>
      <c r="G2147" s="77" t="s">
        <v>12098</v>
      </c>
      <c r="H2147" s="101" t="s">
        <v>11875</v>
      </c>
      <c r="I2147" s="77" t="s">
        <v>17</v>
      </c>
      <c r="J2147" s="77" t="s">
        <v>19</v>
      </c>
      <c r="K2147" s="78" t="s">
        <v>9323</v>
      </c>
      <c r="L2147" s="77" t="s">
        <v>15</v>
      </c>
      <c r="M2147" s="74" t="s">
        <v>12473</v>
      </c>
      <c r="N2147" s="74" t="s">
        <v>13</v>
      </c>
      <c r="O2147" s="159"/>
      <c r="P2147" s="77"/>
      <c r="Q2147" s="77" t="s">
        <v>11002</v>
      </c>
      <c r="R2147" s="77" t="s">
        <v>10472</v>
      </c>
      <c r="S2147" s="77"/>
      <c r="T2147" s="77"/>
      <c r="U2147" s="77" t="s">
        <v>900</v>
      </c>
      <c r="V2147" s="74" t="s">
        <v>819</v>
      </c>
      <c r="W2147" s="100"/>
      <c r="X2147" s="99"/>
      <c r="Y2147" s="99"/>
      <c r="Z2147" s="100"/>
      <c r="AA2147" s="99"/>
      <c r="AB2147" s="99"/>
      <c r="AC2147" s="100"/>
      <c r="AD2147" s="100" t="s">
        <v>10473</v>
      </c>
      <c r="AE2147" s="83"/>
      <c r="AF2147" s="54"/>
      <c r="AG2147" s="78" t="s">
        <v>10991</v>
      </c>
      <c r="AH2147" s="77">
        <v>0</v>
      </c>
      <c r="AI2147" s="77">
        <v>0</v>
      </c>
      <c r="AJ2147" s="77">
        <v>0</v>
      </c>
      <c r="AK2147" s="77">
        <v>0</v>
      </c>
      <c r="AL2147" s="77">
        <v>0</v>
      </c>
      <c r="AM2147" s="77">
        <v>0</v>
      </c>
      <c r="AN2147" s="77">
        <v>0</v>
      </c>
      <c r="AO2147" s="77">
        <v>0</v>
      </c>
      <c r="AP2147" s="77">
        <v>0</v>
      </c>
      <c r="AQ2147" s="77"/>
      <c r="AR2147" s="79">
        <f>COUNTIF('Jalon + top _horaire passage'!A:A,A2147)+IF(W2147&lt;&gt;"",COUNTIF('Jalon + top _horaire passage'!A:A,W2147),0)+IF(X2147&lt;&gt;"",COUNTIF('Jalon + top _horaire passage'!A:A,X2147),0)+IF(Y2147&lt;&gt;"",COUNTIF('Jalon + top _horaire passage'!A:A,Y2147),0)+IF(AA2147&lt;&gt;"",COUNTIF('Jalon + top _horaire passage'!A:A,AA2147),0)+IF(AB2147&lt;&gt;"",COUNTIF('Jalon + top _horaire passage'!A:A,AB2147),0)+IF(AD2147&lt;&gt;"",COUNTIF('Jalon + top _horaire passage'!A:A,AD2147),0)</f>
        <v>0</v>
      </c>
    </row>
    <row r="2148" spans="1:44" x14ac:dyDescent="0.3">
      <c r="A2148" s="77" t="s">
        <v>10474</v>
      </c>
      <c r="B2148" s="159" t="s">
        <v>10474</v>
      </c>
      <c r="C2148" s="78" t="s">
        <v>220</v>
      </c>
      <c r="D2148" s="77" t="s">
        <v>42</v>
      </c>
      <c r="E2148" s="77">
        <v>0</v>
      </c>
      <c r="F2148" s="77" t="s">
        <v>220</v>
      </c>
      <c r="G2148" s="77" t="s">
        <v>12092</v>
      </c>
      <c r="H2148" s="101" t="s">
        <v>11875</v>
      </c>
      <c r="I2148" s="77" t="s">
        <v>221</v>
      </c>
      <c r="J2148" s="77" t="s">
        <v>19</v>
      </c>
      <c r="K2148" s="78" t="s">
        <v>9323</v>
      </c>
      <c r="L2148" s="77" t="s">
        <v>15</v>
      </c>
      <c r="M2148" s="74" t="s">
        <v>12474</v>
      </c>
      <c r="N2148" s="74" t="s">
        <v>13</v>
      </c>
      <c r="O2148" s="159"/>
      <c r="P2148" s="77"/>
      <c r="Q2148" s="77" t="s">
        <v>11002</v>
      </c>
      <c r="R2148" s="77" t="s">
        <v>10474</v>
      </c>
      <c r="S2148" s="77"/>
      <c r="T2148" s="77"/>
      <c r="U2148" s="77" t="s">
        <v>900</v>
      </c>
      <c r="V2148" s="74" t="s">
        <v>819</v>
      </c>
      <c r="W2148" s="100"/>
      <c r="X2148" s="99"/>
      <c r="Y2148" s="99"/>
      <c r="Z2148" s="100"/>
      <c r="AA2148" s="99"/>
      <c r="AB2148" s="99"/>
      <c r="AC2148" s="100"/>
      <c r="AD2148" s="100" t="s">
        <v>10475</v>
      </c>
      <c r="AE2148" s="83"/>
      <c r="AF2148" s="54"/>
      <c r="AG2148" s="78" t="s">
        <v>10991</v>
      </c>
      <c r="AH2148" s="77">
        <v>0</v>
      </c>
      <c r="AI2148" s="77">
        <v>0</v>
      </c>
      <c r="AJ2148" s="77">
        <v>0</v>
      </c>
      <c r="AK2148" s="77">
        <v>0</v>
      </c>
      <c r="AL2148" s="77">
        <v>0</v>
      </c>
      <c r="AM2148" s="77">
        <v>0</v>
      </c>
      <c r="AN2148" s="77">
        <v>0</v>
      </c>
      <c r="AO2148" s="77">
        <v>0</v>
      </c>
      <c r="AP2148" s="77">
        <v>0</v>
      </c>
      <c r="AQ2148" s="77"/>
      <c r="AR2148" s="79">
        <f>COUNTIF('Jalon + top _horaire passage'!A:A,A2148)+IF(W2148&lt;&gt;"",COUNTIF('Jalon + top _horaire passage'!A:A,W2148),0)+IF(X2148&lt;&gt;"",COUNTIF('Jalon + top _horaire passage'!A:A,X2148),0)+IF(Y2148&lt;&gt;"",COUNTIF('Jalon + top _horaire passage'!A:A,Y2148),0)+IF(AA2148&lt;&gt;"",COUNTIF('Jalon + top _horaire passage'!A:A,AA2148),0)+IF(AB2148&lt;&gt;"",COUNTIF('Jalon + top _horaire passage'!A:A,AB2148),0)+IF(AD2148&lt;&gt;"",COUNTIF('Jalon + top _horaire passage'!A:A,AD2148),0)</f>
        <v>0</v>
      </c>
    </row>
    <row r="2149" spans="1:44" x14ac:dyDescent="0.3">
      <c r="A2149" s="77" t="s">
        <v>10476</v>
      </c>
      <c r="B2149" s="159" t="s">
        <v>10477</v>
      </c>
      <c r="C2149" s="78" t="s">
        <v>165</v>
      </c>
      <c r="D2149" s="77" t="s">
        <v>42</v>
      </c>
      <c r="E2149" s="77">
        <v>0</v>
      </c>
      <c r="F2149" s="77" t="s">
        <v>165</v>
      </c>
      <c r="G2149" s="77" t="s">
        <v>12105</v>
      </c>
      <c r="H2149" s="77" t="s">
        <v>44</v>
      </c>
      <c r="I2149" s="77" t="s">
        <v>166</v>
      </c>
      <c r="J2149" s="77" t="s">
        <v>19</v>
      </c>
      <c r="K2149" s="78" t="s">
        <v>34</v>
      </c>
      <c r="L2149" s="77" t="s">
        <v>98</v>
      </c>
      <c r="M2149" s="74" t="s">
        <v>12473</v>
      </c>
      <c r="N2149" s="74" t="s">
        <v>13</v>
      </c>
      <c r="O2149" s="159"/>
      <c r="P2149" s="77"/>
      <c r="Q2149" s="77" t="s">
        <v>30</v>
      </c>
      <c r="R2149" s="77" t="s">
        <v>10476</v>
      </c>
      <c r="S2149" s="77"/>
      <c r="T2149" s="77"/>
      <c r="U2149" s="77" t="s">
        <v>11659</v>
      </c>
      <c r="V2149" s="74" t="s">
        <v>97</v>
      </c>
      <c r="W2149" s="100"/>
      <c r="X2149" s="99"/>
      <c r="Y2149" s="99"/>
      <c r="Z2149" s="100"/>
      <c r="AA2149" s="99" t="s">
        <v>10478</v>
      </c>
      <c r="AB2149" s="99"/>
      <c r="AC2149" s="100" t="s">
        <v>10479</v>
      </c>
      <c r="AD2149" s="100" t="s">
        <v>10480</v>
      </c>
      <c r="AE2149" s="83"/>
      <c r="AF2149" s="54"/>
      <c r="AG2149" s="78" t="s">
        <v>10997</v>
      </c>
      <c r="AH2149" s="77">
        <v>0</v>
      </c>
      <c r="AI2149" s="77">
        <v>0</v>
      </c>
      <c r="AJ2149" s="77">
        <v>0</v>
      </c>
      <c r="AK2149" s="77">
        <v>0</v>
      </c>
      <c r="AL2149" s="77">
        <v>0</v>
      </c>
      <c r="AM2149" s="77">
        <v>0</v>
      </c>
      <c r="AN2149" s="77">
        <v>0</v>
      </c>
      <c r="AO2149" s="77">
        <v>0</v>
      </c>
      <c r="AP2149" s="77">
        <v>0</v>
      </c>
      <c r="AQ2149" s="77"/>
      <c r="AR2149" s="79">
        <f>COUNTIF('Jalon + top _horaire passage'!A:A,A2149)+IF(W2149&lt;&gt;"",COUNTIF('Jalon + top _horaire passage'!A:A,W2149),0)+IF(X2149&lt;&gt;"",COUNTIF('Jalon + top _horaire passage'!A:A,X2149),0)+IF(Y2149&lt;&gt;"",COUNTIF('Jalon + top _horaire passage'!A:A,Y2149),0)+IF(AA2149&lt;&gt;"",COUNTIF('Jalon + top _horaire passage'!A:A,AA2149),0)+IF(AB2149&lt;&gt;"",COUNTIF('Jalon + top _horaire passage'!A:A,AB2149),0)+IF(AD2149&lt;&gt;"",COUNTIF('Jalon + top _horaire passage'!A:A,AD2149),0)</f>
        <v>0</v>
      </c>
    </row>
    <row r="2150" spans="1:44" x14ac:dyDescent="0.3">
      <c r="A2150" s="77" t="s">
        <v>10481</v>
      </c>
      <c r="B2150" s="159" t="s">
        <v>10481</v>
      </c>
      <c r="C2150" s="78" t="s">
        <v>892</v>
      </c>
      <c r="D2150" s="77" t="s">
        <v>42</v>
      </c>
      <c r="E2150" s="77">
        <v>0</v>
      </c>
      <c r="F2150" s="77" t="s">
        <v>892</v>
      </c>
      <c r="G2150" s="77" t="s">
        <v>12090</v>
      </c>
      <c r="H2150" s="77" t="s">
        <v>44</v>
      </c>
      <c r="I2150" s="77" t="s">
        <v>221</v>
      </c>
      <c r="J2150" s="77" t="s">
        <v>19</v>
      </c>
      <c r="K2150" s="78" t="s">
        <v>34</v>
      </c>
      <c r="L2150" s="77" t="s">
        <v>98</v>
      </c>
      <c r="M2150" s="74" t="s">
        <v>12476</v>
      </c>
      <c r="N2150" s="74" t="s">
        <v>13</v>
      </c>
      <c r="O2150" s="159"/>
      <c r="P2150" s="77"/>
      <c r="Q2150" s="77" t="s">
        <v>35</v>
      </c>
      <c r="R2150" s="77" t="s">
        <v>10481</v>
      </c>
      <c r="S2150" s="77"/>
      <c r="T2150" s="77" t="s">
        <v>9241</v>
      </c>
      <c r="U2150" s="77" t="s">
        <v>9241</v>
      </c>
      <c r="V2150" s="74" t="s">
        <v>97</v>
      </c>
      <c r="W2150" s="100"/>
      <c r="X2150" s="99"/>
      <c r="Y2150" s="99"/>
      <c r="Z2150" s="100"/>
      <c r="AA2150" s="99"/>
      <c r="AB2150" s="99"/>
      <c r="AC2150" s="100" t="s">
        <v>10482</v>
      </c>
      <c r="AD2150" s="100" t="s">
        <v>10483</v>
      </c>
      <c r="AE2150" s="83"/>
      <c r="AF2150" s="54"/>
      <c r="AG2150" s="78" t="s">
        <v>10997</v>
      </c>
      <c r="AH2150" s="77">
        <v>0</v>
      </c>
      <c r="AI2150" s="77">
        <v>0</v>
      </c>
      <c r="AJ2150" s="77">
        <v>0</v>
      </c>
      <c r="AK2150" s="77">
        <v>0</v>
      </c>
      <c r="AL2150" s="77">
        <v>0</v>
      </c>
      <c r="AM2150" s="77">
        <v>0</v>
      </c>
      <c r="AN2150" s="77">
        <v>0</v>
      </c>
      <c r="AO2150" s="77">
        <v>0</v>
      </c>
      <c r="AP2150" s="77">
        <v>0</v>
      </c>
      <c r="AQ2150" s="77"/>
      <c r="AR2150" s="79">
        <f>COUNTIF('Jalon + top _horaire passage'!A:A,A2150)+IF(W2150&lt;&gt;"",COUNTIF('Jalon + top _horaire passage'!A:A,W2150),0)+IF(X2150&lt;&gt;"",COUNTIF('Jalon + top _horaire passage'!A:A,X2150),0)+IF(Y2150&lt;&gt;"",COUNTIF('Jalon + top _horaire passage'!A:A,Y2150),0)+IF(AA2150&lt;&gt;"",COUNTIF('Jalon + top _horaire passage'!A:A,AA2150),0)+IF(AB2150&lt;&gt;"",COUNTIF('Jalon + top _horaire passage'!A:A,AB2150),0)+IF(AD2150&lt;&gt;"",COUNTIF('Jalon + top _horaire passage'!A:A,AD2150),0)</f>
        <v>0</v>
      </c>
    </row>
    <row r="2151" spans="1:44" x14ac:dyDescent="0.3">
      <c r="A2151" s="77" t="s">
        <v>10484</v>
      </c>
      <c r="B2151" s="159" t="s">
        <v>10484</v>
      </c>
      <c r="C2151" s="78" t="s">
        <v>199</v>
      </c>
      <c r="D2151" s="77" t="s">
        <v>42</v>
      </c>
      <c r="E2151" s="77">
        <v>0</v>
      </c>
      <c r="F2151" s="77" t="s">
        <v>199</v>
      </c>
      <c r="G2151" s="77" t="s">
        <v>12098</v>
      </c>
      <c r="H2151" s="77" t="s">
        <v>44</v>
      </c>
      <c r="I2151" s="77" t="s">
        <v>17</v>
      </c>
      <c r="J2151" s="77" t="s">
        <v>19</v>
      </c>
      <c r="K2151" s="78" t="s">
        <v>34</v>
      </c>
      <c r="L2151" s="77" t="s">
        <v>15</v>
      </c>
      <c r="M2151" s="74" t="s">
        <v>12473</v>
      </c>
      <c r="N2151" s="74" t="s">
        <v>13</v>
      </c>
      <c r="O2151" s="159"/>
      <c r="P2151" s="77"/>
      <c r="Q2151" s="77" t="s">
        <v>35</v>
      </c>
      <c r="R2151" s="77" t="s">
        <v>10484</v>
      </c>
      <c r="S2151" s="77"/>
      <c r="T2151" s="77"/>
      <c r="U2151" s="77" t="s">
        <v>1100</v>
      </c>
      <c r="V2151" s="74" t="s">
        <v>97</v>
      </c>
      <c r="W2151" s="100"/>
      <c r="X2151" s="99"/>
      <c r="Y2151" s="99"/>
      <c r="Z2151" s="100"/>
      <c r="AA2151" s="99" t="s">
        <v>1109</v>
      </c>
      <c r="AB2151" s="99"/>
      <c r="AC2151" s="100" t="s">
        <v>10485</v>
      </c>
      <c r="AD2151" s="100" t="s">
        <v>10486</v>
      </c>
      <c r="AE2151" s="83"/>
      <c r="AF2151" s="54"/>
      <c r="AG2151" s="78" t="s">
        <v>10999</v>
      </c>
      <c r="AH2151" s="77">
        <v>0</v>
      </c>
      <c r="AI2151" s="77">
        <v>0</v>
      </c>
      <c r="AJ2151" s="77">
        <v>0</v>
      </c>
      <c r="AK2151" s="77">
        <v>0</v>
      </c>
      <c r="AL2151" s="77">
        <v>0</v>
      </c>
      <c r="AM2151" s="77">
        <v>0</v>
      </c>
      <c r="AN2151" s="77">
        <v>0</v>
      </c>
      <c r="AO2151" s="77">
        <v>0</v>
      </c>
      <c r="AP2151" s="77">
        <v>0</v>
      </c>
      <c r="AQ2151" s="77"/>
      <c r="AR2151" s="79">
        <f>COUNTIF('Jalon + top _horaire passage'!A:A,A2151)+IF(W2151&lt;&gt;"",COUNTIF('Jalon + top _horaire passage'!A:A,W2151),0)+IF(X2151&lt;&gt;"",COUNTIF('Jalon + top _horaire passage'!A:A,X2151),0)+IF(Y2151&lt;&gt;"",COUNTIF('Jalon + top _horaire passage'!A:A,Y2151),0)+IF(AA2151&lt;&gt;"",COUNTIF('Jalon + top _horaire passage'!A:A,AA2151),0)+IF(AB2151&lt;&gt;"",COUNTIF('Jalon + top _horaire passage'!A:A,AB2151),0)+IF(AD2151&lt;&gt;"",COUNTIF('Jalon + top _horaire passage'!A:A,AD2151),0)</f>
        <v>0</v>
      </c>
    </row>
    <row r="2152" spans="1:44" x14ac:dyDescent="0.3">
      <c r="A2152" s="77" t="s">
        <v>10487</v>
      </c>
      <c r="B2152" s="159" t="s">
        <v>10487</v>
      </c>
      <c r="C2152" s="78" t="s">
        <v>199</v>
      </c>
      <c r="D2152" s="77" t="s">
        <v>42</v>
      </c>
      <c r="E2152" s="77">
        <v>0</v>
      </c>
      <c r="F2152" s="77" t="s">
        <v>4810</v>
      </c>
      <c r="G2152" s="77" t="s">
        <v>12098</v>
      </c>
      <c r="H2152" s="77" t="s">
        <v>44</v>
      </c>
      <c r="I2152" s="77" t="s">
        <v>17</v>
      </c>
      <c r="J2152" s="77" t="s">
        <v>19</v>
      </c>
      <c r="K2152" s="78" t="s">
        <v>34</v>
      </c>
      <c r="L2152" s="77" t="s">
        <v>15</v>
      </c>
      <c r="M2152" s="74" t="s">
        <v>12473</v>
      </c>
      <c r="N2152" s="74" t="s">
        <v>13</v>
      </c>
      <c r="O2152" s="159"/>
      <c r="P2152" s="77"/>
      <c r="Q2152" s="77" t="s">
        <v>35</v>
      </c>
      <c r="R2152" s="77" t="s">
        <v>10487</v>
      </c>
      <c r="S2152" s="77"/>
      <c r="T2152" s="77"/>
      <c r="U2152" s="77" t="s">
        <v>1100</v>
      </c>
      <c r="V2152" s="74" t="s">
        <v>97</v>
      </c>
      <c r="W2152" s="100"/>
      <c r="X2152" s="99"/>
      <c r="Y2152" s="99"/>
      <c r="Z2152" s="100"/>
      <c r="AA2152" s="99" t="s">
        <v>1109</v>
      </c>
      <c r="AB2152" s="99"/>
      <c r="AC2152" s="100" t="s">
        <v>10488</v>
      </c>
      <c r="AD2152" s="100" t="s">
        <v>10489</v>
      </c>
      <c r="AE2152" s="83"/>
      <c r="AF2152" s="54"/>
      <c r="AG2152" s="78" t="s">
        <v>10999</v>
      </c>
      <c r="AH2152" s="77">
        <v>0</v>
      </c>
      <c r="AI2152" s="77">
        <v>0</v>
      </c>
      <c r="AJ2152" s="77">
        <v>0</v>
      </c>
      <c r="AK2152" s="77">
        <v>0</v>
      </c>
      <c r="AL2152" s="77">
        <v>0</v>
      </c>
      <c r="AM2152" s="77">
        <v>0</v>
      </c>
      <c r="AN2152" s="77">
        <v>0</v>
      </c>
      <c r="AO2152" s="77">
        <v>0</v>
      </c>
      <c r="AP2152" s="77">
        <v>0</v>
      </c>
      <c r="AQ2152" s="77"/>
      <c r="AR2152" s="79">
        <f>COUNTIF('Jalon + top _horaire passage'!A:A,A2152)+IF(W2152&lt;&gt;"",COUNTIF('Jalon + top _horaire passage'!A:A,W2152),0)+IF(X2152&lt;&gt;"",COUNTIF('Jalon + top _horaire passage'!A:A,X2152),0)+IF(Y2152&lt;&gt;"",COUNTIF('Jalon + top _horaire passage'!A:A,Y2152),0)+IF(AA2152&lt;&gt;"",COUNTIF('Jalon + top _horaire passage'!A:A,AA2152),0)+IF(AB2152&lt;&gt;"",COUNTIF('Jalon + top _horaire passage'!A:A,AB2152),0)+IF(AD2152&lt;&gt;"",COUNTIF('Jalon + top _horaire passage'!A:A,AD2152),0)</f>
        <v>0</v>
      </c>
    </row>
    <row r="2153" spans="1:44" x14ac:dyDescent="0.3">
      <c r="A2153" s="77" t="s">
        <v>10490</v>
      </c>
      <c r="B2153" s="159" t="s">
        <v>10490</v>
      </c>
      <c r="C2153" s="78" t="s">
        <v>199</v>
      </c>
      <c r="D2153" s="77" t="s">
        <v>42</v>
      </c>
      <c r="E2153" s="77">
        <v>0</v>
      </c>
      <c r="F2153" s="77" t="s">
        <v>199</v>
      </c>
      <c r="G2153" s="77" t="s">
        <v>12098</v>
      </c>
      <c r="H2153" s="77" t="s">
        <v>44</v>
      </c>
      <c r="I2153" s="77" t="s">
        <v>17</v>
      </c>
      <c r="J2153" s="77" t="s">
        <v>19</v>
      </c>
      <c r="K2153" s="78" t="s">
        <v>34</v>
      </c>
      <c r="L2153" s="77" t="s">
        <v>15</v>
      </c>
      <c r="M2153" s="74" t="s">
        <v>12473</v>
      </c>
      <c r="N2153" s="74" t="s">
        <v>13</v>
      </c>
      <c r="O2153" s="159"/>
      <c r="P2153" s="77"/>
      <c r="Q2153" s="77" t="s">
        <v>35</v>
      </c>
      <c r="R2153" s="77" t="s">
        <v>10490</v>
      </c>
      <c r="S2153" s="77"/>
      <c r="T2153" s="77"/>
      <c r="U2153" s="77" t="s">
        <v>1100</v>
      </c>
      <c r="V2153" s="74" t="s">
        <v>97</v>
      </c>
      <c r="W2153" s="100"/>
      <c r="X2153" s="99"/>
      <c r="Y2153" s="99"/>
      <c r="Z2153" s="100"/>
      <c r="AA2153" s="99" t="s">
        <v>1109</v>
      </c>
      <c r="AB2153" s="99"/>
      <c r="AC2153" s="100" t="s">
        <v>10491</v>
      </c>
      <c r="AD2153" s="100" t="s">
        <v>10492</v>
      </c>
      <c r="AE2153" s="83"/>
      <c r="AF2153" s="54"/>
      <c r="AG2153" s="78" t="s">
        <v>10999</v>
      </c>
      <c r="AH2153" s="77">
        <v>0</v>
      </c>
      <c r="AI2153" s="77">
        <v>0</v>
      </c>
      <c r="AJ2153" s="77">
        <v>0</v>
      </c>
      <c r="AK2153" s="77">
        <v>0</v>
      </c>
      <c r="AL2153" s="77">
        <v>0</v>
      </c>
      <c r="AM2153" s="77">
        <v>0</v>
      </c>
      <c r="AN2153" s="77">
        <v>0</v>
      </c>
      <c r="AO2153" s="77">
        <v>0</v>
      </c>
      <c r="AP2153" s="77">
        <v>0</v>
      </c>
      <c r="AQ2153" s="77"/>
      <c r="AR2153" s="79">
        <f>COUNTIF('Jalon + top _horaire passage'!A:A,A2153)+IF(W2153&lt;&gt;"",COUNTIF('Jalon + top _horaire passage'!A:A,W2153),0)+IF(X2153&lt;&gt;"",COUNTIF('Jalon + top _horaire passage'!A:A,X2153),0)+IF(Y2153&lt;&gt;"",COUNTIF('Jalon + top _horaire passage'!A:A,Y2153),0)+IF(AA2153&lt;&gt;"",COUNTIF('Jalon + top _horaire passage'!A:A,AA2153),0)+IF(AB2153&lt;&gt;"",COUNTIF('Jalon + top _horaire passage'!A:A,AB2153),0)+IF(AD2153&lt;&gt;"",COUNTIF('Jalon + top _horaire passage'!A:A,AD2153),0)</f>
        <v>0</v>
      </c>
    </row>
    <row r="2154" spans="1:44" x14ac:dyDescent="0.3">
      <c r="A2154" s="77" t="s">
        <v>10493</v>
      </c>
      <c r="B2154" s="159" t="s">
        <v>10493</v>
      </c>
      <c r="C2154" s="78" t="s">
        <v>199</v>
      </c>
      <c r="D2154" s="77" t="s">
        <v>42</v>
      </c>
      <c r="E2154" s="77">
        <v>0</v>
      </c>
      <c r="F2154" s="77" t="s">
        <v>199</v>
      </c>
      <c r="G2154" s="77" t="s">
        <v>12098</v>
      </c>
      <c r="H2154" s="77" t="s">
        <v>44</v>
      </c>
      <c r="I2154" s="77" t="s">
        <v>17</v>
      </c>
      <c r="J2154" s="77" t="s">
        <v>19</v>
      </c>
      <c r="K2154" s="78" t="s">
        <v>34</v>
      </c>
      <c r="L2154" s="77" t="s">
        <v>15</v>
      </c>
      <c r="M2154" s="74" t="s">
        <v>12473</v>
      </c>
      <c r="N2154" s="74" t="s">
        <v>13</v>
      </c>
      <c r="O2154" s="159"/>
      <c r="P2154" s="77"/>
      <c r="Q2154" s="77" t="s">
        <v>35</v>
      </c>
      <c r="R2154" s="77" t="s">
        <v>10493</v>
      </c>
      <c r="S2154" s="77"/>
      <c r="T2154" s="77"/>
      <c r="U2154" s="77" t="s">
        <v>1100</v>
      </c>
      <c r="V2154" s="74" t="s">
        <v>97</v>
      </c>
      <c r="W2154" s="100"/>
      <c r="X2154" s="99"/>
      <c r="Y2154" s="99"/>
      <c r="Z2154" s="100"/>
      <c r="AA2154" s="99" t="s">
        <v>1109</v>
      </c>
      <c r="AB2154" s="99"/>
      <c r="AC2154" s="100" t="s">
        <v>10494</v>
      </c>
      <c r="AD2154" s="100" t="s">
        <v>10495</v>
      </c>
      <c r="AE2154" s="83"/>
      <c r="AF2154" s="54"/>
      <c r="AG2154" s="78" t="s">
        <v>10999</v>
      </c>
      <c r="AH2154" s="77">
        <v>0</v>
      </c>
      <c r="AI2154" s="77">
        <v>0</v>
      </c>
      <c r="AJ2154" s="77">
        <v>0</v>
      </c>
      <c r="AK2154" s="77">
        <v>0</v>
      </c>
      <c r="AL2154" s="77">
        <v>0</v>
      </c>
      <c r="AM2154" s="77">
        <v>0</v>
      </c>
      <c r="AN2154" s="77">
        <v>0</v>
      </c>
      <c r="AO2154" s="77">
        <v>0</v>
      </c>
      <c r="AP2154" s="77">
        <v>0</v>
      </c>
      <c r="AQ2154" s="77"/>
      <c r="AR2154" s="79">
        <f>COUNTIF('Jalon + top _horaire passage'!A:A,A2154)+IF(W2154&lt;&gt;"",COUNTIF('Jalon + top _horaire passage'!A:A,W2154),0)+IF(X2154&lt;&gt;"",COUNTIF('Jalon + top _horaire passage'!A:A,X2154),0)+IF(Y2154&lt;&gt;"",COUNTIF('Jalon + top _horaire passage'!A:A,Y2154),0)+IF(AA2154&lt;&gt;"",COUNTIF('Jalon + top _horaire passage'!A:A,AA2154),0)+IF(AB2154&lt;&gt;"",COUNTIF('Jalon + top _horaire passage'!A:A,AB2154),0)+IF(AD2154&lt;&gt;"",COUNTIF('Jalon + top _horaire passage'!A:A,AD2154),0)</f>
        <v>0</v>
      </c>
    </row>
    <row r="2155" spans="1:44" x14ac:dyDescent="0.3">
      <c r="A2155" s="77" t="s">
        <v>10496</v>
      </c>
      <c r="B2155" s="159" t="s">
        <v>10497</v>
      </c>
      <c r="C2155" s="78" t="s">
        <v>59</v>
      </c>
      <c r="D2155" s="77" t="s">
        <v>42</v>
      </c>
      <c r="E2155" s="77">
        <v>0</v>
      </c>
      <c r="F2155" s="77" t="s">
        <v>1769</v>
      </c>
      <c r="G2155" s="77" t="s">
        <v>12364</v>
      </c>
      <c r="H2155" s="77" t="s">
        <v>44</v>
      </c>
      <c r="I2155" s="77" t="s">
        <v>17</v>
      </c>
      <c r="J2155" s="77" t="s">
        <v>19</v>
      </c>
      <c r="K2155" s="78" t="s">
        <v>34</v>
      </c>
      <c r="L2155" s="77" t="s">
        <v>98</v>
      </c>
      <c r="M2155" s="74" t="s">
        <v>12473</v>
      </c>
      <c r="N2155" s="74" t="s">
        <v>13</v>
      </c>
      <c r="O2155" s="159"/>
      <c r="P2155" s="77"/>
      <c r="Q2155" s="77" t="s">
        <v>30</v>
      </c>
      <c r="R2155" s="77" t="s">
        <v>10496</v>
      </c>
      <c r="S2155" s="77"/>
      <c r="T2155" s="77"/>
      <c r="U2155" s="77" t="s">
        <v>11829</v>
      </c>
      <c r="V2155" s="74" t="s">
        <v>97</v>
      </c>
      <c r="W2155" s="100"/>
      <c r="X2155" s="99"/>
      <c r="Y2155" s="99"/>
      <c r="Z2155" s="100"/>
      <c r="AA2155" s="99" t="s">
        <v>10498</v>
      </c>
      <c r="AB2155" s="99"/>
      <c r="AC2155" s="100" t="s">
        <v>10499</v>
      </c>
      <c r="AD2155" s="100" t="s">
        <v>10500</v>
      </c>
      <c r="AE2155" s="83"/>
      <c r="AF2155" s="54"/>
      <c r="AG2155" s="78" t="s">
        <v>10997</v>
      </c>
      <c r="AH2155" s="77" t="s">
        <v>20</v>
      </c>
      <c r="AI2155" s="77" t="s">
        <v>305</v>
      </c>
      <c r="AJ2155" s="77" t="s">
        <v>920</v>
      </c>
      <c r="AK2155" s="77" t="s">
        <v>1775</v>
      </c>
      <c r="AL2155" s="77" t="s">
        <v>1776</v>
      </c>
      <c r="AM2155" s="77" t="s">
        <v>25</v>
      </c>
      <c r="AN2155" s="77" t="s">
        <v>309</v>
      </c>
      <c r="AO2155" s="77" t="s">
        <v>1777</v>
      </c>
      <c r="AP2155" s="77" t="s">
        <v>1778</v>
      </c>
      <c r="AQ2155" s="77"/>
      <c r="AR2155" s="79">
        <f>COUNTIF('Jalon + top _horaire passage'!A:A,A2155)+IF(W2155&lt;&gt;"",COUNTIF('Jalon + top _horaire passage'!A:A,W2155),0)+IF(X2155&lt;&gt;"",COUNTIF('Jalon + top _horaire passage'!A:A,X2155),0)+IF(Y2155&lt;&gt;"",COUNTIF('Jalon + top _horaire passage'!A:A,Y2155),0)+IF(AA2155&lt;&gt;"",COUNTIF('Jalon + top _horaire passage'!A:A,AA2155),0)+IF(AB2155&lt;&gt;"",COUNTIF('Jalon + top _horaire passage'!A:A,AB2155),0)+IF(AD2155&lt;&gt;"",COUNTIF('Jalon + top _horaire passage'!A:A,AD2155),0)</f>
        <v>0</v>
      </c>
    </row>
    <row r="2156" spans="1:44" x14ac:dyDescent="0.3">
      <c r="A2156" s="77" t="s">
        <v>10501</v>
      </c>
      <c r="B2156" s="159" t="s">
        <v>10502</v>
      </c>
      <c r="C2156" s="78" t="s">
        <v>59</v>
      </c>
      <c r="D2156" s="77" t="s">
        <v>42</v>
      </c>
      <c r="E2156" s="77">
        <v>0</v>
      </c>
      <c r="F2156" s="77" t="s">
        <v>1769</v>
      </c>
      <c r="G2156" s="77" t="s">
        <v>12364</v>
      </c>
      <c r="H2156" s="77" t="s">
        <v>44</v>
      </c>
      <c r="I2156" s="77" t="s">
        <v>17</v>
      </c>
      <c r="J2156" s="77" t="s">
        <v>19</v>
      </c>
      <c r="K2156" s="78" t="s">
        <v>34</v>
      </c>
      <c r="L2156" s="77" t="s">
        <v>98</v>
      </c>
      <c r="M2156" s="74" t="s">
        <v>12473</v>
      </c>
      <c r="N2156" s="74" t="s">
        <v>13</v>
      </c>
      <c r="O2156" s="159"/>
      <c r="P2156" s="77"/>
      <c r="Q2156" s="77" t="s">
        <v>30</v>
      </c>
      <c r="R2156" s="77" t="s">
        <v>10501</v>
      </c>
      <c r="S2156" s="77"/>
      <c r="T2156" s="77"/>
      <c r="U2156" s="77" t="s">
        <v>11830</v>
      </c>
      <c r="V2156" s="74" t="s">
        <v>97</v>
      </c>
      <c r="W2156" s="100"/>
      <c r="X2156" s="99"/>
      <c r="Y2156" s="99"/>
      <c r="Z2156" s="100"/>
      <c r="AA2156" s="99" t="s">
        <v>10503</v>
      </c>
      <c r="AB2156" s="99"/>
      <c r="AC2156" s="100" t="s">
        <v>10504</v>
      </c>
      <c r="AD2156" s="100" t="s">
        <v>10505</v>
      </c>
      <c r="AE2156" s="83"/>
      <c r="AF2156" s="54"/>
      <c r="AG2156" s="78" t="s">
        <v>10997</v>
      </c>
      <c r="AH2156" s="77" t="s">
        <v>20</v>
      </c>
      <c r="AI2156" s="77" t="s">
        <v>305</v>
      </c>
      <c r="AJ2156" s="77" t="s">
        <v>920</v>
      </c>
      <c r="AK2156" s="77" t="s">
        <v>1775</v>
      </c>
      <c r="AL2156" s="77" t="s">
        <v>1776</v>
      </c>
      <c r="AM2156" s="77" t="s">
        <v>25</v>
      </c>
      <c r="AN2156" s="77" t="s">
        <v>309</v>
      </c>
      <c r="AO2156" s="77" t="s">
        <v>1777</v>
      </c>
      <c r="AP2156" s="77" t="s">
        <v>1778</v>
      </c>
      <c r="AQ2156" s="77"/>
      <c r="AR2156" s="79">
        <f>COUNTIF('Jalon + top _horaire passage'!A:A,A2156)+IF(W2156&lt;&gt;"",COUNTIF('Jalon + top _horaire passage'!A:A,W2156),0)+IF(X2156&lt;&gt;"",COUNTIF('Jalon + top _horaire passage'!A:A,X2156),0)+IF(Y2156&lt;&gt;"",COUNTIF('Jalon + top _horaire passage'!A:A,Y2156),0)+IF(AA2156&lt;&gt;"",COUNTIF('Jalon + top _horaire passage'!A:A,AA2156),0)+IF(AB2156&lt;&gt;"",COUNTIF('Jalon + top _horaire passage'!A:A,AB2156),0)+IF(AD2156&lt;&gt;"",COUNTIF('Jalon + top _horaire passage'!A:A,AD2156),0)</f>
        <v>0</v>
      </c>
    </row>
    <row r="2157" spans="1:44" x14ac:dyDescent="0.3">
      <c r="A2157" s="77" t="s">
        <v>10506</v>
      </c>
      <c r="B2157" s="159" t="s">
        <v>10507</v>
      </c>
      <c r="C2157" s="78" t="s">
        <v>59</v>
      </c>
      <c r="D2157" s="77" t="s">
        <v>42</v>
      </c>
      <c r="E2157" s="77">
        <v>0</v>
      </c>
      <c r="F2157" s="77" t="s">
        <v>1490</v>
      </c>
      <c r="G2157" s="77" t="s">
        <v>7468</v>
      </c>
      <c r="H2157" s="77" t="s">
        <v>44</v>
      </c>
      <c r="I2157" s="77" t="s">
        <v>17</v>
      </c>
      <c r="J2157" s="77" t="s">
        <v>19</v>
      </c>
      <c r="K2157" s="78" t="s">
        <v>34</v>
      </c>
      <c r="L2157" s="77" t="s">
        <v>98</v>
      </c>
      <c r="M2157" s="74" t="s">
        <v>12473</v>
      </c>
      <c r="N2157" s="74" t="s">
        <v>13</v>
      </c>
      <c r="O2157" s="159"/>
      <c r="P2157" s="77"/>
      <c r="Q2157" s="77" t="s">
        <v>30</v>
      </c>
      <c r="R2157" s="77" t="s">
        <v>10506</v>
      </c>
      <c r="S2157" s="77"/>
      <c r="T2157" s="77"/>
      <c r="U2157" s="77" t="s">
        <v>11658</v>
      </c>
      <c r="V2157" s="74" t="s">
        <v>97</v>
      </c>
      <c r="W2157" s="100"/>
      <c r="X2157" s="99"/>
      <c r="Y2157" s="99"/>
      <c r="Z2157" s="100"/>
      <c r="AA2157" s="99" t="s">
        <v>10508</v>
      </c>
      <c r="AB2157" s="99"/>
      <c r="AC2157" s="100" t="s">
        <v>10509</v>
      </c>
      <c r="AD2157" s="100" t="s">
        <v>10510</v>
      </c>
      <c r="AE2157" s="83"/>
      <c r="AF2157" s="54"/>
      <c r="AG2157" s="78" t="s">
        <v>10997</v>
      </c>
      <c r="AH2157" s="77">
        <v>0</v>
      </c>
      <c r="AI2157" s="77">
        <v>0</v>
      </c>
      <c r="AJ2157" s="77">
        <v>0</v>
      </c>
      <c r="AK2157" s="77">
        <v>0</v>
      </c>
      <c r="AL2157" s="77">
        <v>0</v>
      </c>
      <c r="AM2157" s="77">
        <v>0</v>
      </c>
      <c r="AN2157" s="77">
        <v>0</v>
      </c>
      <c r="AO2157" s="77">
        <v>0</v>
      </c>
      <c r="AP2157" s="77">
        <v>0</v>
      </c>
      <c r="AQ2157" s="77"/>
      <c r="AR2157" s="79">
        <f>COUNTIF('Jalon + top _horaire passage'!A:A,A2157)+IF(W2157&lt;&gt;"",COUNTIF('Jalon + top _horaire passage'!A:A,W2157),0)+IF(X2157&lt;&gt;"",COUNTIF('Jalon + top _horaire passage'!A:A,X2157),0)+IF(Y2157&lt;&gt;"",COUNTIF('Jalon + top _horaire passage'!A:A,Y2157),0)+IF(AA2157&lt;&gt;"",COUNTIF('Jalon + top _horaire passage'!A:A,AA2157),0)+IF(AB2157&lt;&gt;"",COUNTIF('Jalon + top _horaire passage'!A:A,AB2157),0)+IF(AD2157&lt;&gt;"",COUNTIF('Jalon + top _horaire passage'!A:A,AD2157),0)</f>
        <v>0</v>
      </c>
    </row>
    <row r="2158" spans="1:44" x14ac:dyDescent="0.3">
      <c r="A2158" s="77" t="s">
        <v>10511</v>
      </c>
      <c r="B2158" s="159" t="s">
        <v>10512</v>
      </c>
      <c r="C2158" s="78" t="s">
        <v>40</v>
      </c>
      <c r="D2158" s="77" t="s">
        <v>42</v>
      </c>
      <c r="E2158" s="77">
        <v>0</v>
      </c>
      <c r="F2158" s="77" t="s">
        <v>2228</v>
      </c>
      <c r="G2158" s="77" t="s">
        <v>639</v>
      </c>
      <c r="H2158" s="77" t="s">
        <v>44</v>
      </c>
      <c r="I2158" s="77" t="s">
        <v>39</v>
      </c>
      <c r="J2158" s="77" t="s">
        <v>19</v>
      </c>
      <c r="K2158" s="78" t="s">
        <v>34</v>
      </c>
      <c r="L2158" s="77" t="s">
        <v>98</v>
      </c>
      <c r="M2158" s="74" t="s">
        <v>12474</v>
      </c>
      <c r="N2158" s="74" t="s">
        <v>13</v>
      </c>
      <c r="O2158" s="159"/>
      <c r="P2158" s="77"/>
      <c r="Q2158" s="77" t="s">
        <v>30</v>
      </c>
      <c r="R2158" s="77" t="s">
        <v>10511</v>
      </c>
      <c r="S2158" s="77"/>
      <c r="T2158" s="77"/>
      <c r="U2158" s="77" t="s">
        <v>11267</v>
      </c>
      <c r="V2158" s="74" t="s">
        <v>97</v>
      </c>
      <c r="W2158" s="100"/>
      <c r="X2158" s="99"/>
      <c r="Y2158" s="99"/>
      <c r="Z2158" s="100"/>
      <c r="AA2158" s="99" t="s">
        <v>10513</v>
      </c>
      <c r="AB2158" s="99"/>
      <c r="AC2158" s="100" t="s">
        <v>10514</v>
      </c>
      <c r="AD2158" s="100" t="s">
        <v>10515</v>
      </c>
      <c r="AE2158" s="83"/>
      <c r="AF2158" s="54"/>
      <c r="AG2158" s="78" t="s">
        <v>10997</v>
      </c>
      <c r="AH2158" s="77" t="s">
        <v>20</v>
      </c>
      <c r="AI2158" s="77" t="s">
        <v>21</v>
      </c>
      <c r="AJ2158" s="77" t="s">
        <v>46</v>
      </c>
      <c r="AK2158" s="77" t="s">
        <v>47</v>
      </c>
      <c r="AL2158" s="77" t="s">
        <v>48</v>
      </c>
      <c r="AM2158" s="77" t="s">
        <v>25</v>
      </c>
      <c r="AN2158" s="77" t="s">
        <v>49</v>
      </c>
      <c r="AO2158" s="77" t="s">
        <v>50</v>
      </c>
      <c r="AP2158" s="77" t="s">
        <v>51</v>
      </c>
      <c r="AQ2158" s="77"/>
      <c r="AR2158" s="79">
        <f>COUNTIF('Jalon + top _horaire passage'!A:A,A2158)+IF(W2158&lt;&gt;"",COUNTIF('Jalon + top _horaire passage'!A:A,W2158),0)+IF(X2158&lt;&gt;"",COUNTIF('Jalon + top _horaire passage'!A:A,X2158),0)+IF(Y2158&lt;&gt;"",COUNTIF('Jalon + top _horaire passage'!A:A,Y2158),0)+IF(AA2158&lt;&gt;"",COUNTIF('Jalon + top _horaire passage'!A:A,AA2158),0)+IF(AB2158&lt;&gt;"",COUNTIF('Jalon + top _horaire passage'!A:A,AB2158),0)+IF(AD2158&lt;&gt;"",COUNTIF('Jalon + top _horaire passage'!A:A,AD2158),0)</f>
        <v>0</v>
      </c>
    </row>
    <row r="2159" spans="1:44" x14ac:dyDescent="0.3">
      <c r="A2159" s="77" t="s">
        <v>10516</v>
      </c>
      <c r="B2159" s="159" t="s">
        <v>10517</v>
      </c>
      <c r="C2159" s="78" t="s">
        <v>40</v>
      </c>
      <c r="D2159" s="77" t="s">
        <v>42</v>
      </c>
      <c r="E2159" s="77">
        <v>0</v>
      </c>
      <c r="F2159" s="77" t="s">
        <v>2228</v>
      </c>
      <c r="G2159" s="77" t="s">
        <v>639</v>
      </c>
      <c r="H2159" s="77" t="s">
        <v>44</v>
      </c>
      <c r="I2159" s="77" t="s">
        <v>39</v>
      </c>
      <c r="J2159" s="77" t="s">
        <v>19</v>
      </c>
      <c r="K2159" s="78" t="s">
        <v>34</v>
      </c>
      <c r="L2159" s="77" t="s">
        <v>98</v>
      </c>
      <c r="M2159" s="74" t="s">
        <v>12474</v>
      </c>
      <c r="N2159" s="74" t="s">
        <v>13</v>
      </c>
      <c r="O2159" s="159"/>
      <c r="P2159" s="77"/>
      <c r="Q2159" s="77" t="s">
        <v>30</v>
      </c>
      <c r="R2159" s="77" t="s">
        <v>10516</v>
      </c>
      <c r="S2159" s="77"/>
      <c r="T2159" s="77"/>
      <c r="U2159" s="77" t="s">
        <v>11271</v>
      </c>
      <c r="V2159" s="74" t="s">
        <v>97</v>
      </c>
      <c r="W2159" s="100"/>
      <c r="X2159" s="99"/>
      <c r="Y2159" s="99"/>
      <c r="Z2159" s="100"/>
      <c r="AA2159" s="99" t="s">
        <v>10518</v>
      </c>
      <c r="AB2159" s="99"/>
      <c r="AC2159" s="100" t="s">
        <v>10519</v>
      </c>
      <c r="AD2159" s="100" t="s">
        <v>10520</v>
      </c>
      <c r="AE2159" s="83"/>
      <c r="AF2159" s="54"/>
      <c r="AG2159" s="78" t="s">
        <v>10997</v>
      </c>
      <c r="AH2159" s="77" t="s">
        <v>20</v>
      </c>
      <c r="AI2159" s="77" t="s">
        <v>21</v>
      </c>
      <c r="AJ2159" s="77" t="s">
        <v>46</v>
      </c>
      <c r="AK2159" s="77" t="s">
        <v>47</v>
      </c>
      <c r="AL2159" s="77" t="s">
        <v>48</v>
      </c>
      <c r="AM2159" s="77" t="s">
        <v>25</v>
      </c>
      <c r="AN2159" s="77" t="s">
        <v>49</v>
      </c>
      <c r="AO2159" s="77" t="s">
        <v>50</v>
      </c>
      <c r="AP2159" s="77" t="s">
        <v>51</v>
      </c>
      <c r="AQ2159" s="77"/>
      <c r="AR2159" s="79">
        <f>COUNTIF('Jalon + top _horaire passage'!A:A,A2159)+IF(W2159&lt;&gt;"",COUNTIF('Jalon + top _horaire passage'!A:A,W2159),0)+IF(X2159&lt;&gt;"",COUNTIF('Jalon + top _horaire passage'!A:A,X2159),0)+IF(Y2159&lt;&gt;"",COUNTIF('Jalon + top _horaire passage'!A:A,Y2159),0)+IF(AA2159&lt;&gt;"",COUNTIF('Jalon + top _horaire passage'!A:A,AA2159),0)+IF(AB2159&lt;&gt;"",COUNTIF('Jalon + top _horaire passage'!A:A,AB2159),0)+IF(AD2159&lt;&gt;"",COUNTIF('Jalon + top _horaire passage'!A:A,AD2159),0)</f>
        <v>0</v>
      </c>
    </row>
    <row r="2160" spans="1:44" x14ac:dyDescent="0.3">
      <c r="A2160" s="77" t="s">
        <v>10521</v>
      </c>
      <c r="B2160" s="159" t="s">
        <v>10522</v>
      </c>
      <c r="C2160" s="78" t="s">
        <v>40</v>
      </c>
      <c r="D2160" s="77" t="s">
        <v>42</v>
      </c>
      <c r="E2160" s="77">
        <v>0</v>
      </c>
      <c r="F2160" s="77" t="s">
        <v>10217</v>
      </c>
      <c r="G2160" s="77" t="s">
        <v>10218</v>
      </c>
      <c r="H2160" s="101" t="s">
        <v>11875</v>
      </c>
      <c r="I2160" s="77" t="s">
        <v>39</v>
      </c>
      <c r="J2160" s="77" t="s">
        <v>19</v>
      </c>
      <c r="K2160" s="78" t="s">
        <v>376</v>
      </c>
      <c r="L2160" s="77" t="s">
        <v>98</v>
      </c>
      <c r="M2160" s="74" t="s">
        <v>12475</v>
      </c>
      <c r="N2160" s="74" t="s">
        <v>13</v>
      </c>
      <c r="O2160" s="159"/>
      <c r="P2160" s="77"/>
      <c r="Q2160" s="77" t="s">
        <v>372</v>
      </c>
      <c r="R2160" s="77" t="s">
        <v>10521</v>
      </c>
      <c r="S2160" s="77"/>
      <c r="T2160" s="77" t="s">
        <v>9241</v>
      </c>
      <c r="U2160" s="101" t="s">
        <v>12004</v>
      </c>
      <c r="V2160" s="74" t="s">
        <v>97</v>
      </c>
      <c r="W2160" s="100"/>
      <c r="X2160" s="99"/>
      <c r="Y2160" s="99"/>
      <c r="Z2160" s="100"/>
      <c r="AA2160" s="99"/>
      <c r="AB2160" s="99"/>
      <c r="AC2160" s="100"/>
      <c r="AD2160" s="100" t="s">
        <v>10523</v>
      </c>
      <c r="AE2160" s="83"/>
      <c r="AF2160" s="54"/>
      <c r="AG2160" s="78" t="s">
        <v>12882</v>
      </c>
      <c r="AH2160" s="77">
        <v>0</v>
      </c>
      <c r="AI2160" s="77">
        <v>0</v>
      </c>
      <c r="AJ2160" s="77">
        <v>0</v>
      </c>
      <c r="AK2160" s="77">
        <v>0</v>
      </c>
      <c r="AL2160" s="77">
        <v>0</v>
      </c>
      <c r="AM2160" s="77">
        <v>0</v>
      </c>
      <c r="AN2160" s="77">
        <v>0</v>
      </c>
      <c r="AO2160" s="77">
        <v>0</v>
      </c>
      <c r="AP2160" s="77">
        <v>0</v>
      </c>
      <c r="AQ2160" s="77"/>
      <c r="AR2160" s="79">
        <f>COUNTIF('Jalon + top _horaire passage'!A:A,A2160)+IF(W2160&lt;&gt;"",COUNTIF('Jalon + top _horaire passage'!A:A,W2160),0)+IF(X2160&lt;&gt;"",COUNTIF('Jalon + top _horaire passage'!A:A,X2160),0)+IF(Y2160&lt;&gt;"",COUNTIF('Jalon + top _horaire passage'!A:A,Y2160),0)+IF(AA2160&lt;&gt;"",COUNTIF('Jalon + top _horaire passage'!A:A,AA2160),0)+IF(AB2160&lt;&gt;"",COUNTIF('Jalon + top _horaire passage'!A:A,AB2160),0)+IF(AD2160&lt;&gt;"",COUNTIF('Jalon + top _horaire passage'!A:A,AD2160),0)</f>
        <v>0</v>
      </c>
    </row>
    <row r="2161" spans="1:44" x14ac:dyDescent="0.3">
      <c r="A2161" s="77" t="s">
        <v>10524</v>
      </c>
      <c r="B2161" s="159" t="s">
        <v>12326</v>
      </c>
      <c r="C2161" s="78" t="s">
        <v>40</v>
      </c>
      <c r="D2161" s="77" t="s">
        <v>42</v>
      </c>
      <c r="E2161" s="77">
        <v>0</v>
      </c>
      <c r="F2161" s="77" t="s">
        <v>10217</v>
      </c>
      <c r="G2161" s="77" t="s">
        <v>10218</v>
      </c>
      <c r="H2161" s="101" t="s">
        <v>11875</v>
      </c>
      <c r="I2161" s="77" t="s">
        <v>39</v>
      </c>
      <c r="J2161" s="77" t="s">
        <v>19</v>
      </c>
      <c r="K2161" s="78" t="s">
        <v>376</v>
      </c>
      <c r="L2161" s="77" t="s">
        <v>98</v>
      </c>
      <c r="M2161" s="74" t="s">
        <v>12475</v>
      </c>
      <c r="N2161" s="74" t="s">
        <v>13</v>
      </c>
      <c r="O2161" s="159"/>
      <c r="P2161" s="77"/>
      <c r="Q2161" s="77" t="s">
        <v>372</v>
      </c>
      <c r="R2161" s="77" t="s">
        <v>10524</v>
      </c>
      <c r="S2161" s="77"/>
      <c r="T2161" s="77" t="s">
        <v>9241</v>
      </c>
      <c r="U2161" s="101" t="s">
        <v>12005</v>
      </c>
      <c r="V2161" s="74" t="s">
        <v>97</v>
      </c>
      <c r="W2161" s="100"/>
      <c r="X2161" s="99"/>
      <c r="Y2161" s="99"/>
      <c r="Z2161" s="100"/>
      <c r="AA2161" s="99"/>
      <c r="AB2161" s="99"/>
      <c r="AC2161" s="100"/>
      <c r="AD2161" s="100" t="s">
        <v>10525</v>
      </c>
      <c r="AE2161" s="83"/>
      <c r="AF2161" s="54"/>
      <c r="AG2161" s="78" t="s">
        <v>12882</v>
      </c>
      <c r="AH2161" s="77">
        <v>0</v>
      </c>
      <c r="AI2161" s="77">
        <v>0</v>
      </c>
      <c r="AJ2161" s="77">
        <v>0</v>
      </c>
      <c r="AK2161" s="77">
        <v>0</v>
      </c>
      <c r="AL2161" s="77">
        <v>0</v>
      </c>
      <c r="AM2161" s="77">
        <v>0</v>
      </c>
      <c r="AN2161" s="77">
        <v>0</v>
      </c>
      <c r="AO2161" s="77">
        <v>0</v>
      </c>
      <c r="AP2161" s="77">
        <v>0</v>
      </c>
      <c r="AQ2161" s="77"/>
      <c r="AR2161" s="79">
        <f>COUNTIF('Jalon + top _horaire passage'!A:A,A2161)+IF(W2161&lt;&gt;"",COUNTIF('Jalon + top _horaire passage'!A:A,W2161),0)+IF(X2161&lt;&gt;"",COUNTIF('Jalon + top _horaire passage'!A:A,X2161),0)+IF(Y2161&lt;&gt;"",COUNTIF('Jalon + top _horaire passage'!A:A,Y2161),0)+IF(AA2161&lt;&gt;"",COUNTIF('Jalon + top _horaire passage'!A:A,AA2161),0)+IF(AB2161&lt;&gt;"",COUNTIF('Jalon + top _horaire passage'!A:A,AB2161),0)+IF(AD2161&lt;&gt;"",COUNTIF('Jalon + top _horaire passage'!A:A,AD2161),0)</f>
        <v>0</v>
      </c>
    </row>
    <row r="2162" spans="1:44" x14ac:dyDescent="0.3">
      <c r="A2162" s="77" t="s">
        <v>10527</v>
      </c>
      <c r="B2162" s="159" t="s">
        <v>10528</v>
      </c>
      <c r="C2162" s="78" t="s">
        <v>40</v>
      </c>
      <c r="D2162" s="77" t="s">
        <v>42</v>
      </c>
      <c r="E2162" s="77">
        <v>0</v>
      </c>
      <c r="F2162" s="77" t="s">
        <v>10526</v>
      </c>
      <c r="G2162" s="77" t="s">
        <v>11893</v>
      </c>
      <c r="H2162" s="77" t="s">
        <v>44</v>
      </c>
      <c r="I2162" s="77" t="s">
        <v>39</v>
      </c>
      <c r="J2162" s="77" t="s">
        <v>19</v>
      </c>
      <c r="K2162" s="78" t="s">
        <v>34</v>
      </c>
      <c r="L2162" s="77" t="s">
        <v>10529</v>
      </c>
      <c r="M2162" s="74" t="s">
        <v>12474</v>
      </c>
      <c r="N2162" s="74" t="s">
        <v>13</v>
      </c>
      <c r="O2162" s="159"/>
      <c r="P2162" s="77"/>
      <c r="Q2162" s="77" t="s">
        <v>7364</v>
      </c>
      <c r="R2162" s="77" t="s">
        <v>10527</v>
      </c>
      <c r="S2162" s="77"/>
      <c r="T2162" s="77"/>
      <c r="U2162" s="83" t="s">
        <v>11803</v>
      </c>
      <c r="V2162" s="74" t="s">
        <v>97</v>
      </c>
      <c r="W2162" s="100"/>
      <c r="X2162" s="99"/>
      <c r="Y2162" s="99" t="s">
        <v>11872</v>
      </c>
      <c r="Z2162" s="100" t="s">
        <v>10862</v>
      </c>
      <c r="AA2162" s="99" t="s">
        <v>12227</v>
      </c>
      <c r="AB2162" s="99"/>
      <c r="AC2162" s="100" t="s">
        <v>10530</v>
      </c>
      <c r="AD2162" s="100" t="s">
        <v>10531</v>
      </c>
      <c r="AE2162" s="83"/>
      <c r="AF2162" s="54" t="s">
        <v>12029</v>
      </c>
      <c r="AG2162" s="78" t="s">
        <v>10998</v>
      </c>
      <c r="AH2162" s="77">
        <v>0</v>
      </c>
      <c r="AI2162" s="77">
        <v>0</v>
      </c>
      <c r="AJ2162" s="77">
        <v>0</v>
      </c>
      <c r="AK2162" s="77">
        <v>0</v>
      </c>
      <c r="AL2162" s="77">
        <v>0</v>
      </c>
      <c r="AM2162" s="77">
        <v>0</v>
      </c>
      <c r="AN2162" s="77">
        <v>0</v>
      </c>
      <c r="AO2162" s="77">
        <v>0</v>
      </c>
      <c r="AP2162" s="77">
        <v>0</v>
      </c>
      <c r="AQ2162" s="77"/>
      <c r="AR2162" s="79">
        <f>COUNTIF('Jalon + top _horaire passage'!A:A,A2162)+IF(W2162&lt;&gt;"",COUNTIF('Jalon + top _horaire passage'!A:A,W2162),0)+IF(X2162&lt;&gt;"",COUNTIF('Jalon + top _horaire passage'!A:A,X2162),0)+IF(Y2162&lt;&gt;"",COUNTIF('Jalon + top _horaire passage'!A:A,Y2162),0)+IF(AA2162&lt;&gt;"",COUNTIF('Jalon + top _horaire passage'!A:A,AA2162),0)+IF(AB2162&lt;&gt;"",COUNTIF('Jalon + top _horaire passage'!A:A,AB2162),0)+IF(AD2162&lt;&gt;"",COUNTIF('Jalon + top _horaire passage'!A:A,AD2162),0)</f>
        <v>0</v>
      </c>
    </row>
    <row r="2163" spans="1:44" x14ac:dyDescent="0.3">
      <c r="A2163" s="77" t="s">
        <v>10532</v>
      </c>
      <c r="B2163" s="159" t="s">
        <v>10533</v>
      </c>
      <c r="C2163" s="78" t="s">
        <v>40</v>
      </c>
      <c r="D2163" s="77" t="s">
        <v>42</v>
      </c>
      <c r="E2163" s="77">
        <v>0</v>
      </c>
      <c r="F2163" s="77" t="s">
        <v>10526</v>
      </c>
      <c r="G2163" s="77" t="s">
        <v>11893</v>
      </c>
      <c r="H2163" s="77" t="s">
        <v>44</v>
      </c>
      <c r="I2163" s="77" t="s">
        <v>39</v>
      </c>
      <c r="J2163" s="77" t="s">
        <v>19</v>
      </c>
      <c r="K2163" s="78" t="s">
        <v>34</v>
      </c>
      <c r="L2163" s="77" t="s">
        <v>10529</v>
      </c>
      <c r="M2163" s="74" t="s">
        <v>12474</v>
      </c>
      <c r="N2163" s="74" t="s">
        <v>13</v>
      </c>
      <c r="O2163" s="159"/>
      <c r="P2163" s="77"/>
      <c r="Q2163" s="77" t="s">
        <v>35</v>
      </c>
      <c r="R2163" s="77" t="s">
        <v>10532</v>
      </c>
      <c r="S2163" s="77"/>
      <c r="T2163" s="77"/>
      <c r="U2163" s="83" t="s">
        <v>11804</v>
      </c>
      <c r="V2163" s="74" t="s">
        <v>97</v>
      </c>
      <c r="W2163" s="100"/>
      <c r="X2163" s="99"/>
      <c r="Y2163" s="99" t="s">
        <v>10536</v>
      </c>
      <c r="Z2163" s="100" t="s">
        <v>10861</v>
      </c>
      <c r="AA2163" s="99" t="s">
        <v>12228</v>
      </c>
      <c r="AB2163" s="99"/>
      <c r="AC2163" s="100" t="s">
        <v>10534</v>
      </c>
      <c r="AD2163" s="100" t="s">
        <v>10535</v>
      </c>
      <c r="AE2163" s="83"/>
      <c r="AF2163" s="54" t="s">
        <v>12029</v>
      </c>
      <c r="AG2163" s="78" t="s">
        <v>10998</v>
      </c>
      <c r="AH2163" s="77">
        <v>0</v>
      </c>
      <c r="AI2163" s="77">
        <v>0</v>
      </c>
      <c r="AJ2163" s="77">
        <v>0</v>
      </c>
      <c r="AK2163" s="77">
        <v>0</v>
      </c>
      <c r="AL2163" s="77">
        <v>0</v>
      </c>
      <c r="AM2163" s="77">
        <v>0</v>
      </c>
      <c r="AN2163" s="77">
        <v>0</v>
      </c>
      <c r="AO2163" s="77">
        <v>0</v>
      </c>
      <c r="AP2163" s="77">
        <v>0</v>
      </c>
      <c r="AQ2163" s="77"/>
      <c r="AR2163" s="79">
        <f>COUNTIF('Jalon + top _horaire passage'!A:A,A2163)+IF(W2163&lt;&gt;"",COUNTIF('Jalon + top _horaire passage'!A:A,W2163),0)+IF(X2163&lt;&gt;"",COUNTIF('Jalon + top _horaire passage'!A:A,X2163),0)+IF(Y2163&lt;&gt;"",COUNTIF('Jalon + top _horaire passage'!A:A,Y2163),0)+IF(AA2163&lt;&gt;"",COUNTIF('Jalon + top _horaire passage'!A:A,AA2163),0)+IF(AB2163&lt;&gt;"",COUNTIF('Jalon + top _horaire passage'!A:A,AB2163),0)+IF(AD2163&lt;&gt;"",COUNTIF('Jalon + top _horaire passage'!A:A,AD2163),0)</f>
        <v>0</v>
      </c>
    </row>
    <row r="2164" spans="1:44" x14ac:dyDescent="0.3">
      <c r="A2164" s="77" t="s">
        <v>10537</v>
      </c>
      <c r="B2164" s="159" t="s">
        <v>10538</v>
      </c>
      <c r="C2164" s="78" t="s">
        <v>40</v>
      </c>
      <c r="D2164" s="77" t="s">
        <v>42</v>
      </c>
      <c r="E2164" s="77">
        <v>0</v>
      </c>
      <c r="F2164" s="77" t="s">
        <v>10526</v>
      </c>
      <c r="G2164" s="77" t="s">
        <v>11893</v>
      </c>
      <c r="H2164" s="77" t="s">
        <v>44</v>
      </c>
      <c r="I2164" s="77" t="s">
        <v>39</v>
      </c>
      <c r="J2164" s="77" t="s">
        <v>19</v>
      </c>
      <c r="K2164" s="78" t="s">
        <v>34</v>
      </c>
      <c r="L2164" s="77" t="s">
        <v>98</v>
      </c>
      <c r="M2164" s="74" t="s">
        <v>12474</v>
      </c>
      <c r="N2164" s="74" t="s">
        <v>13</v>
      </c>
      <c r="O2164" s="159"/>
      <c r="P2164" s="77"/>
      <c r="Q2164" s="77" t="s">
        <v>35</v>
      </c>
      <c r="R2164" s="77" t="s">
        <v>10537</v>
      </c>
      <c r="S2164" s="77"/>
      <c r="T2164" s="77"/>
      <c r="U2164" s="77" t="s">
        <v>11798</v>
      </c>
      <c r="V2164" s="74" t="s">
        <v>97</v>
      </c>
      <c r="W2164" s="100"/>
      <c r="X2164" s="99"/>
      <c r="Y2164" s="99"/>
      <c r="Z2164" s="100"/>
      <c r="AA2164" s="99" t="s">
        <v>10539</v>
      </c>
      <c r="AB2164" s="99"/>
      <c r="AC2164" s="100" t="s">
        <v>10540</v>
      </c>
      <c r="AD2164" s="100" t="s">
        <v>10541</v>
      </c>
      <c r="AE2164" s="83"/>
      <c r="AF2164" s="54"/>
      <c r="AG2164" s="78" t="s">
        <v>10997</v>
      </c>
      <c r="AH2164" s="77">
        <v>0</v>
      </c>
      <c r="AI2164" s="77">
        <v>0</v>
      </c>
      <c r="AJ2164" s="77">
        <v>0</v>
      </c>
      <c r="AK2164" s="77">
        <v>0</v>
      </c>
      <c r="AL2164" s="77">
        <v>0</v>
      </c>
      <c r="AM2164" s="77">
        <v>0</v>
      </c>
      <c r="AN2164" s="77">
        <v>0</v>
      </c>
      <c r="AO2164" s="77">
        <v>0</v>
      </c>
      <c r="AP2164" s="77">
        <v>0</v>
      </c>
      <c r="AQ2164" s="77"/>
      <c r="AR2164" s="79">
        <f>COUNTIF('Jalon + top _horaire passage'!A:A,A2164)+IF(W2164&lt;&gt;"",COUNTIF('Jalon + top _horaire passage'!A:A,W2164),0)+IF(X2164&lt;&gt;"",COUNTIF('Jalon + top _horaire passage'!A:A,X2164),0)+IF(Y2164&lt;&gt;"",COUNTIF('Jalon + top _horaire passage'!A:A,Y2164),0)+IF(AA2164&lt;&gt;"",COUNTIF('Jalon + top _horaire passage'!A:A,AA2164),0)+IF(AB2164&lt;&gt;"",COUNTIF('Jalon + top _horaire passage'!A:A,AB2164),0)+IF(AD2164&lt;&gt;"",COUNTIF('Jalon + top _horaire passage'!A:A,AD2164),0)</f>
        <v>0</v>
      </c>
    </row>
    <row r="2165" spans="1:44" x14ac:dyDescent="0.3">
      <c r="A2165" s="77" t="s">
        <v>10542</v>
      </c>
      <c r="B2165" s="159" t="s">
        <v>10543</v>
      </c>
      <c r="C2165" s="78" t="s">
        <v>40</v>
      </c>
      <c r="D2165" s="77" t="s">
        <v>42</v>
      </c>
      <c r="E2165" s="77">
        <v>0</v>
      </c>
      <c r="F2165" s="77" t="s">
        <v>10526</v>
      </c>
      <c r="G2165" s="77" t="s">
        <v>11893</v>
      </c>
      <c r="H2165" s="77" t="s">
        <v>44</v>
      </c>
      <c r="I2165" s="77" t="s">
        <v>39</v>
      </c>
      <c r="J2165" s="77" t="s">
        <v>19</v>
      </c>
      <c r="K2165" s="78" t="s">
        <v>34</v>
      </c>
      <c r="L2165" s="77" t="s">
        <v>98</v>
      </c>
      <c r="M2165" s="74" t="s">
        <v>12474</v>
      </c>
      <c r="N2165" s="74" t="s">
        <v>13</v>
      </c>
      <c r="O2165" s="159"/>
      <c r="P2165" s="77"/>
      <c r="Q2165" s="77" t="s">
        <v>35</v>
      </c>
      <c r="R2165" s="77" t="s">
        <v>10542</v>
      </c>
      <c r="S2165" s="77"/>
      <c r="T2165" s="77"/>
      <c r="U2165" s="77" t="s">
        <v>11799</v>
      </c>
      <c r="V2165" s="74" t="s">
        <v>97</v>
      </c>
      <c r="W2165" s="100"/>
      <c r="X2165" s="99"/>
      <c r="Y2165" s="99"/>
      <c r="Z2165" s="100"/>
      <c r="AA2165" s="99" t="s">
        <v>10544</v>
      </c>
      <c r="AB2165" s="99"/>
      <c r="AC2165" s="100" t="s">
        <v>10545</v>
      </c>
      <c r="AD2165" s="100" t="s">
        <v>10546</v>
      </c>
      <c r="AE2165" s="83"/>
      <c r="AF2165" s="54"/>
      <c r="AG2165" s="78" t="s">
        <v>10997</v>
      </c>
      <c r="AH2165" s="77">
        <v>0</v>
      </c>
      <c r="AI2165" s="77">
        <v>0</v>
      </c>
      <c r="AJ2165" s="77">
        <v>0</v>
      </c>
      <c r="AK2165" s="77">
        <v>0</v>
      </c>
      <c r="AL2165" s="77">
        <v>0</v>
      </c>
      <c r="AM2165" s="77">
        <v>0</v>
      </c>
      <c r="AN2165" s="77">
        <v>0</v>
      </c>
      <c r="AO2165" s="77">
        <v>0</v>
      </c>
      <c r="AP2165" s="77">
        <v>0</v>
      </c>
      <c r="AQ2165" s="77"/>
      <c r="AR2165" s="79">
        <f>COUNTIF('Jalon + top _horaire passage'!A:A,A2165)+IF(W2165&lt;&gt;"",COUNTIF('Jalon + top _horaire passage'!A:A,W2165),0)+IF(X2165&lt;&gt;"",COUNTIF('Jalon + top _horaire passage'!A:A,X2165),0)+IF(Y2165&lt;&gt;"",COUNTIF('Jalon + top _horaire passage'!A:A,Y2165),0)+IF(AA2165&lt;&gt;"",COUNTIF('Jalon + top _horaire passage'!A:A,AA2165),0)+IF(AB2165&lt;&gt;"",COUNTIF('Jalon + top _horaire passage'!A:A,AB2165),0)+IF(AD2165&lt;&gt;"",COUNTIF('Jalon + top _horaire passage'!A:A,AD2165),0)</f>
        <v>0</v>
      </c>
    </row>
    <row r="2166" spans="1:44" x14ac:dyDescent="0.3">
      <c r="A2166" s="77" t="s">
        <v>10547</v>
      </c>
      <c r="B2166" s="159" t="s">
        <v>10548</v>
      </c>
      <c r="C2166" s="78" t="s">
        <v>40</v>
      </c>
      <c r="D2166" s="77" t="s">
        <v>42</v>
      </c>
      <c r="E2166" s="77">
        <v>0</v>
      </c>
      <c r="F2166" s="77" t="s">
        <v>10526</v>
      </c>
      <c r="G2166" s="77" t="s">
        <v>11893</v>
      </c>
      <c r="H2166" s="77" t="s">
        <v>44</v>
      </c>
      <c r="I2166" s="77" t="s">
        <v>39</v>
      </c>
      <c r="J2166" s="77" t="s">
        <v>19</v>
      </c>
      <c r="K2166" s="78" t="s">
        <v>34</v>
      </c>
      <c r="L2166" s="77" t="s">
        <v>98</v>
      </c>
      <c r="M2166" s="74" t="s">
        <v>12474</v>
      </c>
      <c r="N2166" s="74" t="s">
        <v>13</v>
      </c>
      <c r="O2166" s="159"/>
      <c r="P2166" s="77"/>
      <c r="Q2166" s="77" t="s">
        <v>35</v>
      </c>
      <c r="R2166" s="77" t="s">
        <v>10547</v>
      </c>
      <c r="S2166" s="77"/>
      <c r="T2166" s="77"/>
      <c r="U2166" s="77" t="s">
        <v>11800</v>
      </c>
      <c r="V2166" s="74" t="s">
        <v>97</v>
      </c>
      <c r="W2166" s="100"/>
      <c r="X2166" s="99"/>
      <c r="Y2166" s="99"/>
      <c r="Z2166" s="100"/>
      <c r="AA2166" s="99" t="s">
        <v>10549</v>
      </c>
      <c r="AB2166" s="99"/>
      <c r="AC2166" s="100" t="s">
        <v>10550</v>
      </c>
      <c r="AD2166" s="100" t="s">
        <v>10551</v>
      </c>
      <c r="AE2166" s="83"/>
      <c r="AF2166" s="54"/>
      <c r="AG2166" s="78" t="s">
        <v>10997</v>
      </c>
      <c r="AH2166" s="77">
        <v>0</v>
      </c>
      <c r="AI2166" s="77">
        <v>0</v>
      </c>
      <c r="AJ2166" s="77">
        <v>0</v>
      </c>
      <c r="AK2166" s="77">
        <v>0</v>
      </c>
      <c r="AL2166" s="77">
        <v>0</v>
      </c>
      <c r="AM2166" s="77">
        <v>0</v>
      </c>
      <c r="AN2166" s="77">
        <v>0</v>
      </c>
      <c r="AO2166" s="77">
        <v>0</v>
      </c>
      <c r="AP2166" s="77">
        <v>0</v>
      </c>
      <c r="AQ2166" s="77"/>
      <c r="AR2166" s="79">
        <f>COUNTIF('Jalon + top _horaire passage'!A:A,A2166)+IF(W2166&lt;&gt;"",COUNTIF('Jalon + top _horaire passage'!A:A,W2166),0)+IF(X2166&lt;&gt;"",COUNTIF('Jalon + top _horaire passage'!A:A,X2166),0)+IF(Y2166&lt;&gt;"",COUNTIF('Jalon + top _horaire passage'!A:A,Y2166),0)+IF(AA2166&lt;&gt;"",COUNTIF('Jalon + top _horaire passage'!A:A,AA2166),0)+IF(AB2166&lt;&gt;"",COUNTIF('Jalon + top _horaire passage'!A:A,AB2166),0)+IF(AD2166&lt;&gt;"",COUNTIF('Jalon + top _horaire passage'!A:A,AD2166),0)</f>
        <v>0</v>
      </c>
    </row>
    <row r="2167" spans="1:44" x14ac:dyDescent="0.3">
      <c r="A2167" s="77" t="s">
        <v>10552</v>
      </c>
      <c r="B2167" s="159" t="s">
        <v>10553</v>
      </c>
      <c r="C2167" s="78" t="s">
        <v>40</v>
      </c>
      <c r="D2167" s="77" t="s">
        <v>42</v>
      </c>
      <c r="E2167" s="77">
        <v>0</v>
      </c>
      <c r="F2167" s="77" t="s">
        <v>10526</v>
      </c>
      <c r="G2167" s="77" t="s">
        <v>11893</v>
      </c>
      <c r="H2167" s="77" t="s">
        <v>44</v>
      </c>
      <c r="I2167" s="77" t="s">
        <v>39</v>
      </c>
      <c r="J2167" s="77" t="s">
        <v>19</v>
      </c>
      <c r="K2167" s="78" t="s">
        <v>34</v>
      </c>
      <c r="L2167" s="77" t="s">
        <v>98</v>
      </c>
      <c r="M2167" s="74" t="s">
        <v>12474</v>
      </c>
      <c r="N2167" s="74" t="s">
        <v>13</v>
      </c>
      <c r="O2167" s="159"/>
      <c r="P2167" s="77"/>
      <c r="Q2167" s="77" t="s">
        <v>35</v>
      </c>
      <c r="R2167" s="77" t="s">
        <v>10552</v>
      </c>
      <c r="S2167" s="77"/>
      <c r="T2167" s="77"/>
      <c r="U2167" s="77" t="s">
        <v>11801</v>
      </c>
      <c r="V2167" s="74" t="s">
        <v>97</v>
      </c>
      <c r="W2167" s="100"/>
      <c r="X2167" s="99"/>
      <c r="Y2167" s="99"/>
      <c r="Z2167" s="100"/>
      <c r="AA2167" s="99" t="s">
        <v>10554</v>
      </c>
      <c r="AB2167" s="99"/>
      <c r="AC2167" s="100" t="s">
        <v>10555</v>
      </c>
      <c r="AD2167" s="100" t="s">
        <v>10556</v>
      </c>
      <c r="AE2167" s="83"/>
      <c r="AF2167" s="54"/>
      <c r="AG2167" s="78" t="s">
        <v>10997</v>
      </c>
      <c r="AH2167" s="77">
        <v>0</v>
      </c>
      <c r="AI2167" s="77">
        <v>0</v>
      </c>
      <c r="AJ2167" s="77">
        <v>0</v>
      </c>
      <c r="AK2167" s="77">
        <v>0</v>
      </c>
      <c r="AL2167" s="77">
        <v>0</v>
      </c>
      <c r="AM2167" s="77">
        <v>0</v>
      </c>
      <c r="AN2167" s="77">
        <v>0</v>
      </c>
      <c r="AO2167" s="77">
        <v>0</v>
      </c>
      <c r="AP2167" s="77">
        <v>0</v>
      </c>
      <c r="AQ2167" s="77"/>
      <c r="AR2167" s="79">
        <f>COUNTIF('Jalon + top _horaire passage'!A:A,A2167)+IF(W2167&lt;&gt;"",COUNTIF('Jalon + top _horaire passage'!A:A,W2167),0)+IF(X2167&lt;&gt;"",COUNTIF('Jalon + top _horaire passage'!A:A,X2167),0)+IF(Y2167&lt;&gt;"",COUNTIF('Jalon + top _horaire passage'!A:A,Y2167),0)+IF(AA2167&lt;&gt;"",COUNTIF('Jalon + top _horaire passage'!A:A,AA2167),0)+IF(AB2167&lt;&gt;"",COUNTIF('Jalon + top _horaire passage'!A:A,AB2167),0)+IF(AD2167&lt;&gt;"",COUNTIF('Jalon + top _horaire passage'!A:A,AD2167),0)</f>
        <v>0</v>
      </c>
    </row>
    <row r="2168" spans="1:44" x14ac:dyDescent="0.3">
      <c r="A2168" s="77" t="s">
        <v>10557</v>
      </c>
      <c r="B2168" s="159" t="s">
        <v>10558</v>
      </c>
      <c r="C2168" s="78" t="s">
        <v>40</v>
      </c>
      <c r="D2168" s="77" t="s">
        <v>42</v>
      </c>
      <c r="E2168" s="77">
        <v>0</v>
      </c>
      <c r="F2168" s="77" t="s">
        <v>10526</v>
      </c>
      <c r="G2168" s="77" t="s">
        <v>11893</v>
      </c>
      <c r="H2168" s="77" t="s">
        <v>44</v>
      </c>
      <c r="I2168" s="77" t="s">
        <v>39</v>
      </c>
      <c r="J2168" s="77" t="s">
        <v>19</v>
      </c>
      <c r="K2168" s="78" t="s">
        <v>34</v>
      </c>
      <c r="L2168" s="77" t="s">
        <v>98</v>
      </c>
      <c r="M2168" s="74" t="s">
        <v>12474</v>
      </c>
      <c r="N2168" s="74" t="s">
        <v>13</v>
      </c>
      <c r="O2168" s="159"/>
      <c r="P2168" s="77"/>
      <c r="Q2168" s="77" t="s">
        <v>35</v>
      </c>
      <c r="R2168" s="77" t="s">
        <v>10557</v>
      </c>
      <c r="S2168" s="77"/>
      <c r="T2168" s="77"/>
      <c r="U2168" s="77" t="s">
        <v>11801</v>
      </c>
      <c r="V2168" s="74" t="s">
        <v>97</v>
      </c>
      <c r="W2168" s="100"/>
      <c r="X2168" s="99"/>
      <c r="Y2168" s="99"/>
      <c r="Z2168" s="100"/>
      <c r="AA2168" s="99" t="s">
        <v>10554</v>
      </c>
      <c r="AB2168" s="99"/>
      <c r="AC2168" s="100" t="s">
        <v>10559</v>
      </c>
      <c r="AD2168" s="100" t="s">
        <v>10560</v>
      </c>
      <c r="AE2168" s="83"/>
      <c r="AF2168" s="54"/>
      <c r="AG2168" s="78" t="s">
        <v>10997</v>
      </c>
      <c r="AH2168" s="77">
        <v>0</v>
      </c>
      <c r="AI2168" s="77">
        <v>0</v>
      </c>
      <c r="AJ2168" s="77">
        <v>0</v>
      </c>
      <c r="AK2168" s="77">
        <v>0</v>
      </c>
      <c r="AL2168" s="77">
        <v>0</v>
      </c>
      <c r="AM2168" s="77">
        <v>0</v>
      </c>
      <c r="AN2168" s="77">
        <v>0</v>
      </c>
      <c r="AO2168" s="77">
        <v>0</v>
      </c>
      <c r="AP2168" s="77">
        <v>0</v>
      </c>
      <c r="AQ2168" s="77"/>
      <c r="AR2168" s="79">
        <f>COUNTIF('Jalon + top _horaire passage'!A:A,A2168)+IF(W2168&lt;&gt;"",COUNTIF('Jalon + top _horaire passage'!A:A,W2168),0)+IF(X2168&lt;&gt;"",COUNTIF('Jalon + top _horaire passage'!A:A,X2168),0)+IF(Y2168&lt;&gt;"",COUNTIF('Jalon + top _horaire passage'!A:A,Y2168),0)+IF(AA2168&lt;&gt;"",COUNTIF('Jalon + top _horaire passage'!A:A,AA2168),0)+IF(AB2168&lt;&gt;"",COUNTIF('Jalon + top _horaire passage'!A:A,AB2168),0)+IF(AD2168&lt;&gt;"",COUNTIF('Jalon + top _horaire passage'!A:A,AD2168),0)</f>
        <v>0</v>
      </c>
    </row>
    <row r="2169" spans="1:44" x14ac:dyDescent="0.3">
      <c r="A2169" s="77" t="s">
        <v>10561</v>
      </c>
      <c r="B2169" s="159" t="s">
        <v>10562</v>
      </c>
      <c r="C2169" s="78" t="s">
        <v>40</v>
      </c>
      <c r="D2169" s="77" t="s">
        <v>42</v>
      </c>
      <c r="E2169" s="77">
        <v>0</v>
      </c>
      <c r="F2169" s="77" t="s">
        <v>10526</v>
      </c>
      <c r="G2169" s="77" t="s">
        <v>11893</v>
      </c>
      <c r="H2169" s="77" t="s">
        <v>44</v>
      </c>
      <c r="I2169" s="77" t="s">
        <v>39</v>
      </c>
      <c r="J2169" s="77" t="s">
        <v>19</v>
      </c>
      <c r="K2169" s="78" t="s">
        <v>34</v>
      </c>
      <c r="L2169" s="77" t="s">
        <v>98</v>
      </c>
      <c r="M2169" s="74" t="s">
        <v>12474</v>
      </c>
      <c r="N2169" s="74" t="s">
        <v>13</v>
      </c>
      <c r="O2169" s="159"/>
      <c r="P2169" s="77"/>
      <c r="Q2169" s="77" t="s">
        <v>35</v>
      </c>
      <c r="R2169" s="77" t="s">
        <v>10561</v>
      </c>
      <c r="S2169" s="77"/>
      <c r="T2169" s="77"/>
      <c r="U2169" s="77" t="s">
        <v>11802</v>
      </c>
      <c r="V2169" s="74" t="s">
        <v>97</v>
      </c>
      <c r="W2169" s="100"/>
      <c r="X2169" s="99"/>
      <c r="Y2169" s="99"/>
      <c r="Z2169" s="100"/>
      <c r="AA2169" s="99" t="s">
        <v>10563</v>
      </c>
      <c r="AB2169" s="99"/>
      <c r="AC2169" s="100" t="s">
        <v>10564</v>
      </c>
      <c r="AD2169" s="100" t="s">
        <v>10565</v>
      </c>
      <c r="AE2169" s="83"/>
      <c r="AF2169" s="54"/>
      <c r="AG2169" s="78" t="s">
        <v>10997</v>
      </c>
      <c r="AH2169" s="77">
        <v>0</v>
      </c>
      <c r="AI2169" s="77">
        <v>0</v>
      </c>
      <c r="AJ2169" s="77">
        <v>0</v>
      </c>
      <c r="AK2169" s="77">
        <v>0</v>
      </c>
      <c r="AL2169" s="77">
        <v>0</v>
      </c>
      <c r="AM2169" s="77">
        <v>0</v>
      </c>
      <c r="AN2169" s="77">
        <v>0</v>
      </c>
      <c r="AO2169" s="77">
        <v>0</v>
      </c>
      <c r="AP2169" s="77">
        <v>0</v>
      </c>
      <c r="AQ2169" s="77"/>
      <c r="AR2169" s="79">
        <f>COUNTIF('Jalon + top _horaire passage'!A:A,A2169)+IF(W2169&lt;&gt;"",COUNTIF('Jalon + top _horaire passage'!A:A,W2169),0)+IF(X2169&lt;&gt;"",COUNTIF('Jalon + top _horaire passage'!A:A,X2169),0)+IF(Y2169&lt;&gt;"",COUNTIF('Jalon + top _horaire passage'!A:A,Y2169),0)+IF(AA2169&lt;&gt;"",COUNTIF('Jalon + top _horaire passage'!A:A,AA2169),0)+IF(AB2169&lt;&gt;"",COUNTIF('Jalon + top _horaire passage'!A:A,AB2169),0)+IF(AD2169&lt;&gt;"",COUNTIF('Jalon + top _horaire passage'!A:A,AD2169),0)</f>
        <v>0</v>
      </c>
    </row>
    <row r="2170" spans="1:44" x14ac:dyDescent="0.3">
      <c r="A2170" s="77" t="s">
        <v>10566</v>
      </c>
      <c r="B2170" s="159" t="s">
        <v>10567</v>
      </c>
      <c r="C2170" s="78" t="s">
        <v>40</v>
      </c>
      <c r="D2170" s="77" t="s">
        <v>42</v>
      </c>
      <c r="E2170" s="77">
        <v>0</v>
      </c>
      <c r="F2170" s="77" t="s">
        <v>10526</v>
      </c>
      <c r="G2170" s="77" t="s">
        <v>11893</v>
      </c>
      <c r="H2170" s="77" t="s">
        <v>44</v>
      </c>
      <c r="I2170" s="77" t="s">
        <v>39</v>
      </c>
      <c r="J2170" s="77" t="s">
        <v>19</v>
      </c>
      <c r="K2170" s="78" t="s">
        <v>34</v>
      </c>
      <c r="L2170" s="77" t="s">
        <v>98</v>
      </c>
      <c r="M2170" s="74" t="s">
        <v>12474</v>
      </c>
      <c r="N2170" s="74" t="s">
        <v>13</v>
      </c>
      <c r="O2170" s="159"/>
      <c r="P2170" s="77"/>
      <c r="Q2170" s="77" t="s">
        <v>35</v>
      </c>
      <c r="R2170" s="77" t="s">
        <v>10566</v>
      </c>
      <c r="S2170" s="77"/>
      <c r="T2170" s="77"/>
      <c r="U2170" s="77" t="s">
        <v>11802</v>
      </c>
      <c r="V2170" s="74" t="s">
        <v>97</v>
      </c>
      <c r="W2170" s="100"/>
      <c r="X2170" s="99"/>
      <c r="Y2170" s="99"/>
      <c r="Z2170" s="100"/>
      <c r="AA2170" s="99" t="s">
        <v>10563</v>
      </c>
      <c r="AB2170" s="99"/>
      <c r="AC2170" s="100" t="s">
        <v>10568</v>
      </c>
      <c r="AD2170" s="100" t="s">
        <v>10569</v>
      </c>
      <c r="AE2170" s="83"/>
      <c r="AF2170" s="54"/>
      <c r="AG2170" s="78" t="s">
        <v>10997</v>
      </c>
      <c r="AH2170" s="77">
        <v>0</v>
      </c>
      <c r="AI2170" s="77">
        <v>0</v>
      </c>
      <c r="AJ2170" s="77">
        <v>0</v>
      </c>
      <c r="AK2170" s="77">
        <v>0</v>
      </c>
      <c r="AL2170" s="77">
        <v>0</v>
      </c>
      <c r="AM2170" s="77">
        <v>0</v>
      </c>
      <c r="AN2170" s="77">
        <v>0</v>
      </c>
      <c r="AO2170" s="77">
        <v>0</v>
      </c>
      <c r="AP2170" s="77">
        <v>0</v>
      </c>
      <c r="AQ2170" s="77"/>
      <c r="AR2170" s="79">
        <f>COUNTIF('Jalon + top _horaire passage'!A:A,A2170)+IF(W2170&lt;&gt;"",COUNTIF('Jalon + top _horaire passage'!A:A,W2170),0)+IF(X2170&lt;&gt;"",COUNTIF('Jalon + top _horaire passage'!A:A,X2170),0)+IF(Y2170&lt;&gt;"",COUNTIF('Jalon + top _horaire passage'!A:A,Y2170),0)+IF(AA2170&lt;&gt;"",COUNTIF('Jalon + top _horaire passage'!A:A,AA2170),0)+IF(AB2170&lt;&gt;"",COUNTIF('Jalon + top _horaire passage'!A:A,AB2170),0)+IF(AD2170&lt;&gt;"",COUNTIF('Jalon + top _horaire passage'!A:A,AD2170),0)</f>
        <v>0</v>
      </c>
    </row>
    <row r="2171" spans="1:44" x14ac:dyDescent="0.3">
      <c r="A2171" s="77" t="s">
        <v>4024</v>
      </c>
      <c r="B2171" s="159" t="s">
        <v>10570</v>
      </c>
      <c r="C2171" s="78" t="s">
        <v>892</v>
      </c>
      <c r="D2171" s="77" t="s">
        <v>42</v>
      </c>
      <c r="E2171" s="77">
        <v>0</v>
      </c>
      <c r="F2171" s="77" t="s">
        <v>892</v>
      </c>
      <c r="G2171" s="77" t="s">
        <v>12090</v>
      </c>
      <c r="H2171" s="77" t="s">
        <v>44</v>
      </c>
      <c r="I2171" s="77" t="s">
        <v>221</v>
      </c>
      <c r="J2171" s="77">
        <v>0</v>
      </c>
      <c r="K2171" s="78" t="s">
        <v>9323</v>
      </c>
      <c r="L2171" s="77" t="s">
        <v>15</v>
      </c>
      <c r="M2171" s="74" t="s">
        <v>12476</v>
      </c>
      <c r="N2171" s="74" t="s">
        <v>13</v>
      </c>
      <c r="O2171" s="159"/>
      <c r="P2171" s="77"/>
      <c r="Q2171" s="77" t="s">
        <v>11002</v>
      </c>
      <c r="R2171" s="77" t="s">
        <v>4024</v>
      </c>
      <c r="S2171" s="77"/>
      <c r="T2171" s="77"/>
      <c r="U2171" s="77" t="s">
        <v>900</v>
      </c>
      <c r="V2171" s="74" t="s">
        <v>97</v>
      </c>
      <c r="W2171" s="100"/>
      <c r="X2171" s="99"/>
      <c r="Y2171" s="99"/>
      <c r="Z2171" s="100"/>
      <c r="AA2171" s="99"/>
      <c r="AB2171" s="99"/>
      <c r="AC2171" s="100"/>
      <c r="AD2171" s="100" t="s">
        <v>10571</v>
      </c>
      <c r="AE2171" s="83"/>
      <c r="AF2171" s="54"/>
      <c r="AG2171" s="78" t="s">
        <v>10991</v>
      </c>
      <c r="AH2171" s="77">
        <v>0</v>
      </c>
      <c r="AI2171" s="77">
        <v>0</v>
      </c>
      <c r="AJ2171" s="77">
        <v>0</v>
      </c>
      <c r="AK2171" s="77">
        <v>0</v>
      </c>
      <c r="AL2171" s="77">
        <v>0</v>
      </c>
      <c r="AM2171" s="77">
        <v>0</v>
      </c>
      <c r="AN2171" s="77">
        <v>0</v>
      </c>
      <c r="AO2171" s="77">
        <v>0</v>
      </c>
      <c r="AP2171" s="77">
        <v>0</v>
      </c>
      <c r="AQ2171" s="77"/>
      <c r="AR2171" s="79">
        <f>COUNTIF('Jalon + top _horaire passage'!A:A,A2171)+IF(W2171&lt;&gt;"",COUNTIF('Jalon + top _horaire passage'!A:A,W2171),0)+IF(X2171&lt;&gt;"",COUNTIF('Jalon + top _horaire passage'!A:A,X2171),0)+IF(Y2171&lt;&gt;"",COUNTIF('Jalon + top _horaire passage'!A:A,Y2171),0)+IF(AA2171&lt;&gt;"",COUNTIF('Jalon + top _horaire passage'!A:A,AA2171),0)+IF(AB2171&lt;&gt;"",COUNTIF('Jalon + top _horaire passage'!A:A,AB2171),0)+IF(AD2171&lt;&gt;"",COUNTIF('Jalon + top _horaire passage'!A:A,AD2171),0)</f>
        <v>0</v>
      </c>
    </row>
    <row r="2172" spans="1:44" x14ac:dyDescent="0.3">
      <c r="A2172" s="77" t="s">
        <v>4040</v>
      </c>
      <c r="B2172" s="159" t="s">
        <v>10572</v>
      </c>
      <c r="C2172" s="78" t="s">
        <v>892</v>
      </c>
      <c r="D2172" s="77" t="s">
        <v>42</v>
      </c>
      <c r="E2172" s="77">
        <v>0</v>
      </c>
      <c r="F2172" s="77" t="s">
        <v>892</v>
      </c>
      <c r="G2172" s="77" t="s">
        <v>12090</v>
      </c>
      <c r="H2172" s="77" t="s">
        <v>44</v>
      </c>
      <c r="I2172" s="77" t="s">
        <v>221</v>
      </c>
      <c r="J2172" s="77">
        <v>0</v>
      </c>
      <c r="K2172" s="78" t="s">
        <v>9323</v>
      </c>
      <c r="L2172" s="77" t="s">
        <v>15</v>
      </c>
      <c r="M2172" s="74" t="s">
        <v>12476</v>
      </c>
      <c r="N2172" s="74" t="s">
        <v>13</v>
      </c>
      <c r="O2172" s="159"/>
      <c r="P2172" s="77"/>
      <c r="Q2172" s="77" t="s">
        <v>11002</v>
      </c>
      <c r="R2172" s="77" t="s">
        <v>4040</v>
      </c>
      <c r="S2172" s="77"/>
      <c r="T2172" s="77"/>
      <c r="U2172" s="77" t="s">
        <v>900</v>
      </c>
      <c r="V2172" s="74" t="s">
        <v>97</v>
      </c>
      <c r="W2172" s="100"/>
      <c r="X2172" s="99"/>
      <c r="Y2172" s="99"/>
      <c r="Z2172" s="100"/>
      <c r="AA2172" s="99"/>
      <c r="AB2172" s="99"/>
      <c r="AC2172" s="100"/>
      <c r="AD2172" s="100" t="s">
        <v>10573</v>
      </c>
      <c r="AE2172" s="83"/>
      <c r="AF2172" s="54"/>
      <c r="AG2172" s="78" t="s">
        <v>10991</v>
      </c>
      <c r="AH2172" s="77">
        <v>0</v>
      </c>
      <c r="AI2172" s="77">
        <v>0</v>
      </c>
      <c r="AJ2172" s="77">
        <v>0</v>
      </c>
      <c r="AK2172" s="77">
        <v>0</v>
      </c>
      <c r="AL2172" s="77">
        <v>0</v>
      </c>
      <c r="AM2172" s="77">
        <v>0</v>
      </c>
      <c r="AN2172" s="77">
        <v>0</v>
      </c>
      <c r="AO2172" s="77">
        <v>0</v>
      </c>
      <c r="AP2172" s="77">
        <v>0</v>
      </c>
      <c r="AQ2172" s="77"/>
      <c r="AR2172" s="79">
        <f>COUNTIF('Jalon + top _horaire passage'!A:A,A2172)+IF(W2172&lt;&gt;"",COUNTIF('Jalon + top _horaire passage'!A:A,W2172),0)+IF(X2172&lt;&gt;"",COUNTIF('Jalon + top _horaire passage'!A:A,X2172),0)+IF(Y2172&lt;&gt;"",COUNTIF('Jalon + top _horaire passage'!A:A,Y2172),0)+IF(AA2172&lt;&gt;"",COUNTIF('Jalon + top _horaire passage'!A:A,AA2172),0)+IF(AB2172&lt;&gt;"",COUNTIF('Jalon + top _horaire passage'!A:A,AB2172),0)+IF(AD2172&lt;&gt;"",COUNTIF('Jalon + top _horaire passage'!A:A,AD2172),0)</f>
        <v>0</v>
      </c>
    </row>
    <row r="2173" spans="1:44" x14ac:dyDescent="0.3">
      <c r="A2173" s="77" t="s">
        <v>5394</v>
      </c>
      <c r="B2173" s="159" t="s">
        <v>10574</v>
      </c>
      <c r="C2173" s="78" t="s">
        <v>892</v>
      </c>
      <c r="D2173" s="77" t="s">
        <v>42</v>
      </c>
      <c r="E2173" s="77">
        <v>0</v>
      </c>
      <c r="F2173" s="77" t="s">
        <v>892</v>
      </c>
      <c r="G2173" s="77" t="s">
        <v>12090</v>
      </c>
      <c r="H2173" s="77" t="s">
        <v>44</v>
      </c>
      <c r="I2173" s="77" t="s">
        <v>221</v>
      </c>
      <c r="J2173" s="77">
        <v>0</v>
      </c>
      <c r="K2173" s="78" t="s">
        <v>9323</v>
      </c>
      <c r="L2173" s="77" t="s">
        <v>15</v>
      </c>
      <c r="M2173" s="74" t="s">
        <v>12476</v>
      </c>
      <c r="N2173" s="74" t="s">
        <v>13</v>
      </c>
      <c r="O2173" s="159"/>
      <c r="P2173" s="77"/>
      <c r="Q2173" s="77" t="s">
        <v>11002</v>
      </c>
      <c r="R2173" s="77" t="s">
        <v>5394</v>
      </c>
      <c r="S2173" s="77"/>
      <c r="T2173" s="77"/>
      <c r="U2173" s="77" t="s">
        <v>900</v>
      </c>
      <c r="V2173" s="74" t="s">
        <v>97</v>
      </c>
      <c r="W2173" s="100"/>
      <c r="X2173" s="99"/>
      <c r="Y2173" s="99"/>
      <c r="Z2173" s="100"/>
      <c r="AA2173" s="99"/>
      <c r="AB2173" s="99"/>
      <c r="AC2173" s="100"/>
      <c r="AD2173" s="100" t="s">
        <v>10575</v>
      </c>
      <c r="AE2173" s="83"/>
      <c r="AF2173" s="54"/>
      <c r="AG2173" s="78" t="s">
        <v>10991</v>
      </c>
      <c r="AH2173" s="77">
        <v>0</v>
      </c>
      <c r="AI2173" s="77">
        <v>0</v>
      </c>
      <c r="AJ2173" s="77">
        <v>0</v>
      </c>
      <c r="AK2173" s="77">
        <v>0</v>
      </c>
      <c r="AL2173" s="77">
        <v>0</v>
      </c>
      <c r="AM2173" s="77">
        <v>0</v>
      </c>
      <c r="AN2173" s="77">
        <v>0</v>
      </c>
      <c r="AO2173" s="77">
        <v>0</v>
      </c>
      <c r="AP2173" s="77">
        <v>0</v>
      </c>
      <c r="AQ2173" s="77"/>
      <c r="AR2173" s="79">
        <f>COUNTIF('Jalon + top _horaire passage'!A:A,A2173)+IF(W2173&lt;&gt;"",COUNTIF('Jalon + top _horaire passage'!A:A,W2173),0)+IF(X2173&lt;&gt;"",COUNTIF('Jalon + top _horaire passage'!A:A,X2173),0)+IF(Y2173&lt;&gt;"",COUNTIF('Jalon + top _horaire passage'!A:A,Y2173),0)+IF(AA2173&lt;&gt;"",COUNTIF('Jalon + top _horaire passage'!A:A,AA2173),0)+IF(AB2173&lt;&gt;"",COUNTIF('Jalon + top _horaire passage'!A:A,AB2173),0)+IF(AD2173&lt;&gt;"",COUNTIF('Jalon + top _horaire passage'!A:A,AD2173),0)</f>
        <v>0</v>
      </c>
    </row>
    <row r="2174" spans="1:44" x14ac:dyDescent="0.3">
      <c r="A2174" s="77" t="s">
        <v>10576</v>
      </c>
      <c r="B2174" s="159" t="s">
        <v>10577</v>
      </c>
      <c r="C2174" s="78" t="s">
        <v>892</v>
      </c>
      <c r="D2174" s="77" t="s">
        <v>42</v>
      </c>
      <c r="E2174" s="77">
        <v>0</v>
      </c>
      <c r="F2174" s="77" t="s">
        <v>892</v>
      </c>
      <c r="G2174" s="77" t="s">
        <v>12090</v>
      </c>
      <c r="H2174" s="77" t="s">
        <v>44</v>
      </c>
      <c r="I2174" s="77" t="s">
        <v>221</v>
      </c>
      <c r="J2174" s="77">
        <v>0</v>
      </c>
      <c r="K2174" s="78" t="s">
        <v>9323</v>
      </c>
      <c r="L2174" s="77" t="s">
        <v>15</v>
      </c>
      <c r="M2174" s="74" t="s">
        <v>12476</v>
      </c>
      <c r="N2174" s="74" t="s">
        <v>13</v>
      </c>
      <c r="O2174" s="159"/>
      <c r="P2174" s="77"/>
      <c r="Q2174" s="77" t="s">
        <v>11002</v>
      </c>
      <c r="R2174" s="77" t="s">
        <v>10576</v>
      </c>
      <c r="S2174" s="77"/>
      <c r="T2174" s="77"/>
      <c r="U2174" s="77" t="s">
        <v>900</v>
      </c>
      <c r="V2174" s="74" t="s">
        <v>97</v>
      </c>
      <c r="W2174" s="100"/>
      <c r="X2174" s="99"/>
      <c r="Y2174" s="99"/>
      <c r="Z2174" s="100"/>
      <c r="AA2174" s="99"/>
      <c r="AB2174" s="99"/>
      <c r="AC2174" s="100"/>
      <c r="AD2174" s="100" t="s">
        <v>10578</v>
      </c>
      <c r="AE2174" s="83"/>
      <c r="AF2174" s="54"/>
      <c r="AG2174" s="78" t="s">
        <v>10991</v>
      </c>
      <c r="AH2174" s="77">
        <v>0</v>
      </c>
      <c r="AI2174" s="77">
        <v>0</v>
      </c>
      <c r="AJ2174" s="77">
        <v>0</v>
      </c>
      <c r="AK2174" s="77">
        <v>0</v>
      </c>
      <c r="AL2174" s="77">
        <v>0</v>
      </c>
      <c r="AM2174" s="77">
        <v>0</v>
      </c>
      <c r="AN2174" s="77">
        <v>0</v>
      </c>
      <c r="AO2174" s="77">
        <v>0</v>
      </c>
      <c r="AP2174" s="77">
        <v>0</v>
      </c>
      <c r="AQ2174" s="77"/>
      <c r="AR2174" s="79">
        <f>COUNTIF('Jalon + top _horaire passage'!A:A,A2174)+IF(W2174&lt;&gt;"",COUNTIF('Jalon + top _horaire passage'!A:A,W2174),0)+IF(X2174&lt;&gt;"",COUNTIF('Jalon + top _horaire passage'!A:A,X2174),0)+IF(Y2174&lt;&gt;"",COUNTIF('Jalon + top _horaire passage'!A:A,Y2174),0)+IF(AA2174&lt;&gt;"",COUNTIF('Jalon + top _horaire passage'!A:A,AA2174),0)+IF(AB2174&lt;&gt;"",COUNTIF('Jalon + top _horaire passage'!A:A,AB2174),0)+IF(AD2174&lt;&gt;"",COUNTIF('Jalon + top _horaire passage'!A:A,AD2174),0)</f>
        <v>0</v>
      </c>
    </row>
    <row r="2175" spans="1:44" x14ac:dyDescent="0.3">
      <c r="A2175" s="77" t="s">
        <v>10579</v>
      </c>
      <c r="B2175" s="159" t="s">
        <v>10580</v>
      </c>
      <c r="C2175" s="78" t="s">
        <v>892</v>
      </c>
      <c r="D2175" s="77" t="s">
        <v>42</v>
      </c>
      <c r="E2175" s="77">
        <v>0</v>
      </c>
      <c r="F2175" s="77" t="s">
        <v>892</v>
      </c>
      <c r="G2175" s="77" t="s">
        <v>12090</v>
      </c>
      <c r="H2175" s="77" t="s">
        <v>44</v>
      </c>
      <c r="I2175" s="77" t="s">
        <v>221</v>
      </c>
      <c r="J2175" s="77">
        <v>0</v>
      </c>
      <c r="K2175" s="78" t="s">
        <v>9323</v>
      </c>
      <c r="L2175" s="77" t="s">
        <v>15</v>
      </c>
      <c r="M2175" s="74" t="s">
        <v>12476</v>
      </c>
      <c r="N2175" s="74" t="s">
        <v>13</v>
      </c>
      <c r="O2175" s="159"/>
      <c r="P2175" s="77"/>
      <c r="Q2175" s="77" t="s">
        <v>11002</v>
      </c>
      <c r="R2175" s="77" t="s">
        <v>10579</v>
      </c>
      <c r="S2175" s="77"/>
      <c r="T2175" s="77"/>
      <c r="U2175" s="77" t="s">
        <v>900</v>
      </c>
      <c r="V2175" s="74" t="s">
        <v>216</v>
      </c>
      <c r="W2175" s="100"/>
      <c r="X2175" s="99"/>
      <c r="Y2175" s="99"/>
      <c r="Z2175" s="100"/>
      <c r="AA2175" s="99"/>
      <c r="AB2175" s="99"/>
      <c r="AC2175" s="100"/>
      <c r="AD2175" s="100" t="s">
        <v>10581</v>
      </c>
      <c r="AE2175" s="83"/>
      <c r="AF2175" s="54"/>
      <c r="AG2175" s="78" t="s">
        <v>12307</v>
      </c>
      <c r="AH2175" s="77">
        <v>0</v>
      </c>
      <c r="AI2175" s="77">
        <v>0</v>
      </c>
      <c r="AJ2175" s="77">
        <v>0</v>
      </c>
      <c r="AK2175" s="77">
        <v>0</v>
      </c>
      <c r="AL2175" s="77">
        <v>0</v>
      </c>
      <c r="AM2175" s="77">
        <v>0</v>
      </c>
      <c r="AN2175" s="77">
        <v>0</v>
      </c>
      <c r="AO2175" s="77">
        <v>0</v>
      </c>
      <c r="AP2175" s="77">
        <v>0</v>
      </c>
      <c r="AQ2175" s="77"/>
      <c r="AR2175" s="79">
        <f>COUNTIF('Jalon + top _horaire passage'!A:A,A2175)+IF(W2175&lt;&gt;"",COUNTIF('Jalon + top _horaire passage'!A:A,W2175),0)+IF(X2175&lt;&gt;"",COUNTIF('Jalon + top _horaire passage'!A:A,X2175),0)+IF(Y2175&lt;&gt;"",COUNTIF('Jalon + top _horaire passage'!A:A,Y2175),0)+IF(AA2175&lt;&gt;"",COUNTIF('Jalon + top _horaire passage'!A:A,AA2175),0)+IF(AB2175&lt;&gt;"",COUNTIF('Jalon + top _horaire passage'!A:A,AB2175),0)+IF(AD2175&lt;&gt;"",COUNTIF('Jalon + top _horaire passage'!A:A,AD2175),0)</f>
        <v>0</v>
      </c>
    </row>
    <row r="2176" spans="1:44" x14ac:dyDescent="0.3">
      <c r="A2176" s="77" t="s">
        <v>10582</v>
      </c>
      <c r="B2176" s="159" t="s">
        <v>10582</v>
      </c>
      <c r="C2176" s="78" t="s">
        <v>892</v>
      </c>
      <c r="D2176" s="77" t="s">
        <v>42</v>
      </c>
      <c r="E2176" s="77">
        <v>0</v>
      </c>
      <c r="F2176" s="77"/>
      <c r="G2176" s="77" t="e">
        <v>#N/A</v>
      </c>
      <c r="H2176" s="101" t="s">
        <v>11875</v>
      </c>
      <c r="I2176" s="77" t="s">
        <v>221</v>
      </c>
      <c r="J2176" s="77" t="s">
        <v>19</v>
      </c>
      <c r="K2176" s="78" t="s">
        <v>376</v>
      </c>
      <c r="L2176" s="77" t="s">
        <v>15</v>
      </c>
      <c r="M2176" s="74" t="s">
        <v>12476</v>
      </c>
      <c r="N2176" s="74" t="s">
        <v>13</v>
      </c>
      <c r="O2176" s="159"/>
      <c r="P2176" s="77"/>
      <c r="Q2176" s="77" t="s">
        <v>372</v>
      </c>
      <c r="R2176" s="77" t="s">
        <v>10582</v>
      </c>
      <c r="S2176" s="101" t="s">
        <v>892</v>
      </c>
      <c r="T2176" s="77"/>
      <c r="U2176" s="101" t="s">
        <v>11896</v>
      </c>
      <c r="V2176" s="74" t="s">
        <v>97</v>
      </c>
      <c r="W2176" s="100"/>
      <c r="X2176" s="99"/>
      <c r="Y2176" s="99"/>
      <c r="Z2176" s="100"/>
      <c r="AA2176" s="99"/>
      <c r="AB2176" s="99"/>
      <c r="AC2176" s="100"/>
      <c r="AD2176" s="100" t="s">
        <v>10583</v>
      </c>
      <c r="AE2176" s="83"/>
      <c r="AF2176" s="54"/>
      <c r="AG2176" s="78" t="s">
        <v>12882</v>
      </c>
      <c r="AH2176" s="77">
        <v>0</v>
      </c>
      <c r="AI2176" s="77">
        <v>0</v>
      </c>
      <c r="AJ2176" s="77">
        <v>0</v>
      </c>
      <c r="AK2176" s="77">
        <v>0</v>
      </c>
      <c r="AL2176" s="77">
        <v>0</v>
      </c>
      <c r="AM2176" s="77">
        <v>0</v>
      </c>
      <c r="AN2176" s="77">
        <v>0</v>
      </c>
      <c r="AO2176" s="77">
        <v>0</v>
      </c>
      <c r="AP2176" s="77">
        <v>0</v>
      </c>
      <c r="AQ2176" s="77"/>
      <c r="AR2176" s="79">
        <f>COUNTIF('Jalon + top _horaire passage'!A:A,A2176)+IF(W2176&lt;&gt;"",COUNTIF('Jalon + top _horaire passage'!A:A,W2176),0)+IF(X2176&lt;&gt;"",COUNTIF('Jalon + top _horaire passage'!A:A,X2176),0)+IF(Y2176&lt;&gt;"",COUNTIF('Jalon + top _horaire passage'!A:A,Y2176),0)+IF(AA2176&lt;&gt;"",COUNTIF('Jalon + top _horaire passage'!A:A,AA2176),0)+IF(AB2176&lt;&gt;"",COUNTIF('Jalon + top _horaire passage'!A:A,AB2176),0)+IF(AD2176&lt;&gt;"",COUNTIF('Jalon + top _horaire passage'!A:A,AD2176),0)</f>
        <v>0</v>
      </c>
    </row>
    <row r="2177" spans="1:44" x14ac:dyDescent="0.3">
      <c r="A2177" s="77" t="s">
        <v>10584</v>
      </c>
      <c r="B2177" s="159" t="s">
        <v>10584</v>
      </c>
      <c r="C2177" s="78" t="s">
        <v>59</v>
      </c>
      <c r="D2177" s="77" t="s">
        <v>42</v>
      </c>
      <c r="E2177" s="77">
        <v>0</v>
      </c>
      <c r="F2177" s="101" t="s">
        <v>11891</v>
      </c>
      <c r="G2177" s="101" t="s">
        <v>11892</v>
      </c>
      <c r="H2177" s="77" t="s">
        <v>44</v>
      </c>
      <c r="I2177" s="77" t="s">
        <v>17</v>
      </c>
      <c r="J2177" s="77" t="s">
        <v>19</v>
      </c>
      <c r="K2177" s="78" t="s">
        <v>34</v>
      </c>
      <c r="L2177" s="77" t="s">
        <v>98</v>
      </c>
      <c r="M2177" s="74" t="s">
        <v>12473</v>
      </c>
      <c r="N2177" s="74" t="s">
        <v>13</v>
      </c>
      <c r="O2177" s="159"/>
      <c r="P2177" s="77"/>
      <c r="Q2177" s="77" t="s">
        <v>30</v>
      </c>
      <c r="R2177" s="77" t="s">
        <v>11028</v>
      </c>
      <c r="S2177" s="77"/>
      <c r="T2177" s="77" t="s">
        <v>9241</v>
      </c>
      <c r="U2177" s="77" t="s">
        <v>11028</v>
      </c>
      <c r="V2177" s="74" t="s">
        <v>97</v>
      </c>
      <c r="W2177" s="100"/>
      <c r="X2177" s="99"/>
      <c r="Y2177" s="99"/>
      <c r="Z2177" s="100"/>
      <c r="AA2177" s="99" t="s">
        <v>10585</v>
      </c>
      <c r="AB2177" s="99"/>
      <c r="AC2177" s="100" t="s">
        <v>11005</v>
      </c>
      <c r="AD2177" s="100" t="s">
        <v>10586</v>
      </c>
      <c r="AE2177" s="83"/>
      <c r="AF2177" s="54"/>
      <c r="AG2177" s="78" t="s">
        <v>10997</v>
      </c>
      <c r="AH2177" s="77">
        <v>0</v>
      </c>
      <c r="AI2177" s="77">
        <v>0</v>
      </c>
      <c r="AJ2177" s="77">
        <v>0</v>
      </c>
      <c r="AK2177" s="77">
        <v>0</v>
      </c>
      <c r="AL2177" s="77">
        <v>0</v>
      </c>
      <c r="AM2177" s="77">
        <v>0</v>
      </c>
      <c r="AN2177" s="77">
        <v>0</v>
      </c>
      <c r="AO2177" s="77">
        <v>0</v>
      </c>
      <c r="AP2177" s="77">
        <v>0</v>
      </c>
      <c r="AQ2177" s="77"/>
      <c r="AR2177" s="79">
        <f>COUNTIF('Jalon + top _horaire passage'!A:A,A2177)+IF(W2177&lt;&gt;"",COUNTIF('Jalon + top _horaire passage'!A:A,W2177),0)+IF(X2177&lt;&gt;"",COUNTIF('Jalon + top _horaire passage'!A:A,X2177),0)+IF(Y2177&lt;&gt;"",COUNTIF('Jalon + top _horaire passage'!A:A,Y2177),0)+IF(AA2177&lt;&gt;"",COUNTIF('Jalon + top _horaire passage'!A:A,AA2177),0)+IF(AB2177&lt;&gt;"",COUNTIF('Jalon + top _horaire passage'!A:A,AB2177),0)+IF(AD2177&lt;&gt;"",COUNTIF('Jalon + top _horaire passage'!A:A,AD2177),0)</f>
        <v>0</v>
      </c>
    </row>
    <row r="2178" spans="1:44" x14ac:dyDescent="0.3">
      <c r="A2178" s="77" t="s">
        <v>10587</v>
      </c>
      <c r="B2178" s="159" t="s">
        <v>10587</v>
      </c>
      <c r="C2178" s="78" t="s">
        <v>5181</v>
      </c>
      <c r="D2178" s="77" t="s">
        <v>42</v>
      </c>
      <c r="E2178" s="77">
        <v>0</v>
      </c>
      <c r="F2178" s="77" t="s">
        <v>12456</v>
      </c>
      <c r="G2178" s="77" t="e">
        <v>#N/A</v>
      </c>
      <c r="H2178" s="77" t="s">
        <v>44</v>
      </c>
      <c r="I2178" s="77" t="s">
        <v>17</v>
      </c>
      <c r="J2178" s="77" t="s">
        <v>19</v>
      </c>
      <c r="K2178" s="78" t="s">
        <v>34</v>
      </c>
      <c r="L2178" s="77" t="s">
        <v>98</v>
      </c>
      <c r="M2178" s="74" t="s">
        <v>12474</v>
      </c>
      <c r="N2178" s="74" t="s">
        <v>13</v>
      </c>
      <c r="O2178" s="159"/>
      <c r="P2178" s="77"/>
      <c r="Q2178" s="77" t="s">
        <v>35</v>
      </c>
      <c r="R2178" s="77" t="s">
        <v>10587</v>
      </c>
      <c r="S2178" s="77"/>
      <c r="T2178" s="77" t="s">
        <v>9241</v>
      </c>
      <c r="U2178" s="77" t="s">
        <v>9241</v>
      </c>
      <c r="V2178" s="74" t="s">
        <v>97</v>
      </c>
      <c r="W2178" s="100"/>
      <c r="X2178" s="99"/>
      <c r="Y2178" s="99"/>
      <c r="Z2178" s="100"/>
      <c r="AA2178" s="99"/>
      <c r="AB2178" s="99"/>
      <c r="AC2178" s="100" t="s">
        <v>10587</v>
      </c>
      <c r="AD2178" s="100" t="s">
        <v>10588</v>
      </c>
      <c r="AE2178" s="83"/>
      <c r="AF2178" s="54"/>
      <c r="AG2178" s="78" t="s">
        <v>10997</v>
      </c>
      <c r="AH2178" s="77">
        <v>0</v>
      </c>
      <c r="AI2178" s="77">
        <v>0</v>
      </c>
      <c r="AJ2178" s="77">
        <v>0</v>
      </c>
      <c r="AK2178" s="77">
        <v>0</v>
      </c>
      <c r="AL2178" s="77">
        <v>0</v>
      </c>
      <c r="AM2178" s="77">
        <v>0</v>
      </c>
      <c r="AN2178" s="77">
        <v>0</v>
      </c>
      <c r="AO2178" s="77">
        <v>0</v>
      </c>
      <c r="AP2178" s="77">
        <v>0</v>
      </c>
      <c r="AQ2178" s="77"/>
      <c r="AR2178" s="79">
        <f>COUNTIF('Jalon + top _horaire passage'!A:A,A2178)+IF(W2178&lt;&gt;"",COUNTIF('Jalon + top _horaire passage'!A:A,W2178),0)+IF(X2178&lt;&gt;"",COUNTIF('Jalon + top _horaire passage'!A:A,X2178),0)+IF(Y2178&lt;&gt;"",COUNTIF('Jalon + top _horaire passage'!A:A,Y2178),0)+IF(AA2178&lt;&gt;"",COUNTIF('Jalon + top _horaire passage'!A:A,AA2178),0)+IF(AB2178&lt;&gt;"",COUNTIF('Jalon + top _horaire passage'!A:A,AB2178),0)+IF(AD2178&lt;&gt;"",COUNTIF('Jalon + top _horaire passage'!A:A,AD2178),0)</f>
        <v>0</v>
      </c>
    </row>
    <row r="2179" spans="1:44" x14ac:dyDescent="0.3">
      <c r="A2179" s="77" t="s">
        <v>10589</v>
      </c>
      <c r="B2179" s="159" t="s">
        <v>10589</v>
      </c>
      <c r="C2179" s="78" t="s">
        <v>676</v>
      </c>
      <c r="D2179" s="77" t="s">
        <v>42</v>
      </c>
      <c r="E2179" s="77">
        <v>0</v>
      </c>
      <c r="F2179" s="77"/>
      <c r="G2179" s="77" t="e">
        <v>#N/A</v>
      </c>
      <c r="H2179" s="77" t="s">
        <v>44</v>
      </c>
      <c r="I2179" s="77" t="s">
        <v>166</v>
      </c>
      <c r="J2179" s="77" t="s">
        <v>19</v>
      </c>
      <c r="K2179" s="78" t="s">
        <v>376</v>
      </c>
      <c r="L2179" s="77" t="s">
        <v>98</v>
      </c>
      <c r="M2179" s="74" t="s">
        <v>12475</v>
      </c>
      <c r="N2179" s="74" t="s">
        <v>13</v>
      </c>
      <c r="O2179" s="159"/>
      <c r="P2179" s="77"/>
      <c r="Q2179" s="77" t="s">
        <v>372</v>
      </c>
      <c r="R2179" s="77" t="s">
        <v>10589</v>
      </c>
      <c r="S2179" s="77"/>
      <c r="T2179" s="77" t="s">
        <v>9241</v>
      </c>
      <c r="U2179" s="101" t="s">
        <v>11969</v>
      </c>
      <c r="V2179" s="74" t="s">
        <v>819</v>
      </c>
      <c r="W2179" s="100"/>
      <c r="X2179" s="99"/>
      <c r="Y2179" s="99"/>
      <c r="Z2179" s="100"/>
      <c r="AA2179" s="99"/>
      <c r="AB2179" s="99"/>
      <c r="AC2179" s="100"/>
      <c r="AD2179" s="100" t="s">
        <v>10590</v>
      </c>
      <c r="AE2179" s="83"/>
      <c r="AF2179" s="54"/>
      <c r="AG2179" s="78" t="s">
        <v>12882</v>
      </c>
      <c r="AH2179" s="77">
        <v>0</v>
      </c>
      <c r="AI2179" s="77">
        <v>0</v>
      </c>
      <c r="AJ2179" s="77">
        <v>0</v>
      </c>
      <c r="AK2179" s="77">
        <v>0</v>
      </c>
      <c r="AL2179" s="77">
        <v>0</v>
      </c>
      <c r="AM2179" s="77">
        <v>0</v>
      </c>
      <c r="AN2179" s="77">
        <v>0</v>
      </c>
      <c r="AO2179" s="77">
        <v>0</v>
      </c>
      <c r="AP2179" s="77">
        <v>0</v>
      </c>
      <c r="AQ2179" s="77"/>
      <c r="AR2179" s="79">
        <f>COUNTIF('Jalon + top _horaire passage'!A:A,A2179)+IF(W2179&lt;&gt;"",COUNTIF('Jalon + top _horaire passage'!A:A,W2179),0)+IF(X2179&lt;&gt;"",COUNTIF('Jalon + top _horaire passage'!A:A,X2179),0)+IF(Y2179&lt;&gt;"",COUNTIF('Jalon + top _horaire passage'!A:A,Y2179),0)+IF(AA2179&lt;&gt;"",COUNTIF('Jalon + top _horaire passage'!A:A,AA2179),0)+IF(AB2179&lt;&gt;"",COUNTIF('Jalon + top _horaire passage'!A:A,AB2179),0)+IF(AD2179&lt;&gt;"",COUNTIF('Jalon + top _horaire passage'!A:A,AD2179),0)</f>
        <v>0</v>
      </c>
    </row>
    <row r="2180" spans="1:44" x14ac:dyDescent="0.3">
      <c r="A2180" s="77" t="s">
        <v>10591</v>
      </c>
      <c r="B2180" s="159" t="s">
        <v>10592</v>
      </c>
      <c r="C2180" s="78" t="s">
        <v>59</v>
      </c>
      <c r="D2180" s="77" t="s">
        <v>42</v>
      </c>
      <c r="E2180" s="77">
        <v>0</v>
      </c>
      <c r="F2180" s="101" t="s">
        <v>10199</v>
      </c>
      <c r="G2180" s="101" t="s">
        <v>10200</v>
      </c>
      <c r="H2180" s="101" t="s">
        <v>11875</v>
      </c>
      <c r="I2180" s="77" t="s">
        <v>17</v>
      </c>
      <c r="J2180" s="77" t="s">
        <v>19</v>
      </c>
      <c r="K2180" s="78" t="s">
        <v>376</v>
      </c>
      <c r="L2180" s="77" t="s">
        <v>98</v>
      </c>
      <c r="M2180" s="74" t="s">
        <v>12473</v>
      </c>
      <c r="N2180" s="74" t="s">
        <v>13</v>
      </c>
      <c r="O2180" s="159"/>
      <c r="P2180" s="77"/>
      <c r="Q2180" s="77" t="s">
        <v>372</v>
      </c>
      <c r="R2180" s="77" t="s">
        <v>10591</v>
      </c>
      <c r="S2180" s="77"/>
      <c r="T2180" s="77" t="s">
        <v>9241</v>
      </c>
      <c r="U2180" s="101" t="s">
        <v>12020</v>
      </c>
      <c r="V2180" s="74" t="s">
        <v>97</v>
      </c>
      <c r="W2180" s="100"/>
      <c r="X2180" s="99"/>
      <c r="Y2180" s="99"/>
      <c r="Z2180" s="100"/>
      <c r="AA2180" s="99"/>
      <c r="AB2180" s="99"/>
      <c r="AC2180" s="100"/>
      <c r="AD2180" s="100" t="s">
        <v>10593</v>
      </c>
      <c r="AE2180" s="83"/>
      <c r="AF2180" s="54"/>
      <c r="AG2180" s="78" t="s">
        <v>12882</v>
      </c>
      <c r="AH2180" s="77">
        <v>0</v>
      </c>
      <c r="AI2180" s="77">
        <v>0</v>
      </c>
      <c r="AJ2180" s="77">
        <v>0</v>
      </c>
      <c r="AK2180" s="77">
        <v>0</v>
      </c>
      <c r="AL2180" s="77">
        <v>0</v>
      </c>
      <c r="AM2180" s="77">
        <v>0</v>
      </c>
      <c r="AN2180" s="77">
        <v>0</v>
      </c>
      <c r="AO2180" s="77">
        <v>0</v>
      </c>
      <c r="AP2180" s="77">
        <v>0</v>
      </c>
      <c r="AQ2180" s="77"/>
      <c r="AR2180" s="79">
        <f>COUNTIF('Jalon + top _horaire passage'!A:A,A2180)+IF(W2180&lt;&gt;"",COUNTIF('Jalon + top _horaire passage'!A:A,W2180),0)+IF(X2180&lt;&gt;"",COUNTIF('Jalon + top _horaire passage'!A:A,X2180),0)+IF(Y2180&lt;&gt;"",COUNTIF('Jalon + top _horaire passage'!A:A,Y2180),0)+IF(AA2180&lt;&gt;"",COUNTIF('Jalon + top _horaire passage'!A:A,AA2180),0)+IF(AB2180&lt;&gt;"",COUNTIF('Jalon + top _horaire passage'!A:A,AB2180),0)+IF(AD2180&lt;&gt;"",COUNTIF('Jalon + top _horaire passage'!A:A,AD2180),0)</f>
        <v>0</v>
      </c>
    </row>
    <row r="2181" spans="1:44" x14ac:dyDescent="0.3">
      <c r="A2181" s="77" t="s">
        <v>10594</v>
      </c>
      <c r="B2181" s="159" t="s">
        <v>10595</v>
      </c>
      <c r="C2181" s="78" t="s">
        <v>59</v>
      </c>
      <c r="D2181" s="77" t="s">
        <v>42</v>
      </c>
      <c r="E2181" s="77">
        <v>0</v>
      </c>
      <c r="F2181" s="101" t="s">
        <v>10199</v>
      </c>
      <c r="G2181" s="101" t="s">
        <v>10200</v>
      </c>
      <c r="H2181" s="101" t="s">
        <v>11875</v>
      </c>
      <c r="I2181" s="77" t="s">
        <v>17</v>
      </c>
      <c r="J2181" s="77" t="s">
        <v>19</v>
      </c>
      <c r="K2181" s="78" t="s">
        <v>376</v>
      </c>
      <c r="L2181" s="77" t="s">
        <v>98</v>
      </c>
      <c r="M2181" s="74" t="s">
        <v>12473</v>
      </c>
      <c r="N2181" s="74" t="s">
        <v>13</v>
      </c>
      <c r="O2181" s="159"/>
      <c r="P2181" s="77"/>
      <c r="Q2181" s="77" t="s">
        <v>372</v>
      </c>
      <c r="R2181" s="77" t="s">
        <v>10594</v>
      </c>
      <c r="S2181" s="77"/>
      <c r="T2181" s="77" t="s">
        <v>9241</v>
      </c>
      <c r="U2181" s="101" t="s">
        <v>12025</v>
      </c>
      <c r="V2181" s="74" t="s">
        <v>97</v>
      </c>
      <c r="W2181" s="100"/>
      <c r="X2181" s="99"/>
      <c r="Y2181" s="99"/>
      <c r="Z2181" s="100"/>
      <c r="AA2181" s="99"/>
      <c r="AB2181" s="99"/>
      <c r="AC2181" s="100"/>
      <c r="AD2181" s="100" t="s">
        <v>10596</v>
      </c>
      <c r="AE2181" s="83"/>
      <c r="AF2181" s="54"/>
      <c r="AG2181" s="78" t="s">
        <v>12882</v>
      </c>
      <c r="AH2181" s="77">
        <v>0</v>
      </c>
      <c r="AI2181" s="77">
        <v>0</v>
      </c>
      <c r="AJ2181" s="77">
        <v>0</v>
      </c>
      <c r="AK2181" s="77">
        <v>0</v>
      </c>
      <c r="AL2181" s="77">
        <v>0</v>
      </c>
      <c r="AM2181" s="77">
        <v>0</v>
      </c>
      <c r="AN2181" s="77">
        <v>0</v>
      </c>
      <c r="AO2181" s="77">
        <v>0</v>
      </c>
      <c r="AP2181" s="77">
        <v>0</v>
      </c>
      <c r="AQ2181" s="77"/>
      <c r="AR2181" s="79">
        <f>COUNTIF('Jalon + top _horaire passage'!A:A,A2181)+IF(W2181&lt;&gt;"",COUNTIF('Jalon + top _horaire passage'!A:A,W2181),0)+IF(X2181&lt;&gt;"",COUNTIF('Jalon + top _horaire passage'!A:A,X2181),0)+IF(Y2181&lt;&gt;"",COUNTIF('Jalon + top _horaire passage'!A:A,Y2181),0)+IF(AA2181&lt;&gt;"",COUNTIF('Jalon + top _horaire passage'!A:A,AA2181),0)+IF(AB2181&lt;&gt;"",COUNTIF('Jalon + top _horaire passage'!A:A,AB2181),0)+IF(AD2181&lt;&gt;"",COUNTIF('Jalon + top _horaire passage'!A:A,AD2181),0)</f>
        <v>0</v>
      </c>
    </row>
    <row r="2182" spans="1:44" x14ac:dyDescent="0.3">
      <c r="A2182" s="77" t="s">
        <v>10597</v>
      </c>
      <c r="B2182" s="159" t="s">
        <v>10598</v>
      </c>
      <c r="C2182" s="78" t="s">
        <v>59</v>
      </c>
      <c r="D2182" s="77" t="s">
        <v>42</v>
      </c>
      <c r="E2182" s="77">
        <v>0</v>
      </c>
      <c r="F2182" s="101" t="s">
        <v>10199</v>
      </c>
      <c r="G2182" s="101" t="s">
        <v>10200</v>
      </c>
      <c r="H2182" s="101" t="s">
        <v>11875</v>
      </c>
      <c r="I2182" s="77" t="s">
        <v>17</v>
      </c>
      <c r="J2182" s="77" t="s">
        <v>19</v>
      </c>
      <c r="K2182" s="78" t="s">
        <v>376</v>
      </c>
      <c r="L2182" s="77" t="s">
        <v>98</v>
      </c>
      <c r="M2182" s="74" t="s">
        <v>12473</v>
      </c>
      <c r="N2182" s="74" t="s">
        <v>13</v>
      </c>
      <c r="O2182" s="159"/>
      <c r="P2182" s="77"/>
      <c r="Q2182" s="77" t="s">
        <v>372</v>
      </c>
      <c r="R2182" s="77" t="s">
        <v>10597</v>
      </c>
      <c r="S2182" s="77"/>
      <c r="T2182" s="77" t="s">
        <v>9241</v>
      </c>
      <c r="U2182" s="101" t="s">
        <v>12024</v>
      </c>
      <c r="V2182" s="74" t="s">
        <v>97</v>
      </c>
      <c r="W2182" s="100"/>
      <c r="X2182" s="99"/>
      <c r="Y2182" s="99"/>
      <c r="Z2182" s="100"/>
      <c r="AA2182" s="99"/>
      <c r="AB2182" s="99"/>
      <c r="AC2182" s="100"/>
      <c r="AD2182" s="100" t="s">
        <v>10599</v>
      </c>
      <c r="AE2182" s="83"/>
      <c r="AF2182" s="54"/>
      <c r="AG2182" s="78" t="s">
        <v>12882</v>
      </c>
      <c r="AH2182" s="77">
        <v>0</v>
      </c>
      <c r="AI2182" s="77">
        <v>0</v>
      </c>
      <c r="AJ2182" s="77">
        <v>0</v>
      </c>
      <c r="AK2182" s="77">
        <v>0</v>
      </c>
      <c r="AL2182" s="77">
        <v>0</v>
      </c>
      <c r="AM2182" s="77">
        <v>0</v>
      </c>
      <c r="AN2182" s="77">
        <v>0</v>
      </c>
      <c r="AO2182" s="77">
        <v>0</v>
      </c>
      <c r="AP2182" s="77">
        <v>0</v>
      </c>
      <c r="AQ2182" s="77"/>
      <c r="AR2182" s="79">
        <f>COUNTIF('Jalon + top _horaire passage'!A:A,A2182)+IF(W2182&lt;&gt;"",COUNTIF('Jalon + top _horaire passage'!A:A,W2182),0)+IF(X2182&lt;&gt;"",COUNTIF('Jalon + top _horaire passage'!A:A,X2182),0)+IF(Y2182&lt;&gt;"",COUNTIF('Jalon + top _horaire passage'!A:A,Y2182),0)+IF(AA2182&lt;&gt;"",COUNTIF('Jalon + top _horaire passage'!A:A,AA2182),0)+IF(AB2182&lt;&gt;"",COUNTIF('Jalon + top _horaire passage'!A:A,AB2182),0)+IF(AD2182&lt;&gt;"",COUNTIF('Jalon + top _horaire passage'!A:A,AD2182),0)</f>
        <v>0</v>
      </c>
    </row>
    <row r="2183" spans="1:44" x14ac:dyDescent="0.3">
      <c r="A2183" s="77" t="s">
        <v>10600</v>
      </c>
      <c r="B2183" s="159" t="s">
        <v>10601</v>
      </c>
      <c r="C2183" s="78" t="s">
        <v>59</v>
      </c>
      <c r="D2183" s="77" t="s">
        <v>42</v>
      </c>
      <c r="E2183" s="77">
        <v>0</v>
      </c>
      <c r="F2183" s="101" t="s">
        <v>10199</v>
      </c>
      <c r="G2183" s="101" t="s">
        <v>10200</v>
      </c>
      <c r="H2183" s="101" t="s">
        <v>11875</v>
      </c>
      <c r="I2183" s="77" t="s">
        <v>17</v>
      </c>
      <c r="J2183" s="77" t="s">
        <v>19</v>
      </c>
      <c r="K2183" s="78" t="s">
        <v>376</v>
      </c>
      <c r="L2183" s="77" t="s">
        <v>98</v>
      </c>
      <c r="M2183" s="74" t="s">
        <v>12473</v>
      </c>
      <c r="N2183" s="74" t="s">
        <v>13</v>
      </c>
      <c r="O2183" s="159"/>
      <c r="P2183" s="77"/>
      <c r="Q2183" s="77" t="s">
        <v>372</v>
      </c>
      <c r="R2183" s="77" t="s">
        <v>10600</v>
      </c>
      <c r="S2183" s="77"/>
      <c r="T2183" s="77" t="s">
        <v>9241</v>
      </c>
      <c r="U2183" s="101" t="s">
        <v>12022</v>
      </c>
      <c r="V2183" s="74" t="s">
        <v>97</v>
      </c>
      <c r="W2183" s="100"/>
      <c r="X2183" s="99"/>
      <c r="Y2183" s="99"/>
      <c r="Z2183" s="100"/>
      <c r="AA2183" s="99"/>
      <c r="AB2183" s="99"/>
      <c r="AC2183" s="100"/>
      <c r="AD2183" s="100" t="s">
        <v>10602</v>
      </c>
      <c r="AE2183" s="83"/>
      <c r="AF2183" s="54"/>
      <c r="AG2183" s="78" t="s">
        <v>12882</v>
      </c>
      <c r="AH2183" s="77">
        <v>0</v>
      </c>
      <c r="AI2183" s="77">
        <v>0</v>
      </c>
      <c r="AJ2183" s="77">
        <v>0</v>
      </c>
      <c r="AK2183" s="77">
        <v>0</v>
      </c>
      <c r="AL2183" s="77">
        <v>0</v>
      </c>
      <c r="AM2183" s="77">
        <v>0</v>
      </c>
      <c r="AN2183" s="77">
        <v>0</v>
      </c>
      <c r="AO2183" s="77">
        <v>0</v>
      </c>
      <c r="AP2183" s="77">
        <v>0</v>
      </c>
      <c r="AQ2183" s="77"/>
      <c r="AR2183" s="79">
        <f>COUNTIF('Jalon + top _horaire passage'!A:A,A2183)+IF(W2183&lt;&gt;"",COUNTIF('Jalon + top _horaire passage'!A:A,W2183),0)+IF(X2183&lt;&gt;"",COUNTIF('Jalon + top _horaire passage'!A:A,X2183),0)+IF(Y2183&lt;&gt;"",COUNTIF('Jalon + top _horaire passage'!A:A,Y2183),0)+IF(AA2183&lt;&gt;"",COUNTIF('Jalon + top _horaire passage'!A:A,AA2183),0)+IF(AB2183&lt;&gt;"",COUNTIF('Jalon + top _horaire passage'!A:A,AB2183),0)+IF(AD2183&lt;&gt;"",COUNTIF('Jalon + top _horaire passage'!A:A,AD2183),0)</f>
        <v>0</v>
      </c>
    </row>
    <row r="2184" spans="1:44" x14ac:dyDescent="0.3">
      <c r="A2184" s="77" t="s">
        <v>10603</v>
      </c>
      <c r="B2184" s="159" t="s">
        <v>10604</v>
      </c>
      <c r="C2184" s="78" t="s">
        <v>59</v>
      </c>
      <c r="D2184" s="77" t="s">
        <v>42</v>
      </c>
      <c r="E2184" s="77">
        <v>0</v>
      </c>
      <c r="F2184" s="101" t="s">
        <v>10199</v>
      </c>
      <c r="G2184" s="101" t="s">
        <v>10200</v>
      </c>
      <c r="H2184" s="101" t="s">
        <v>11875</v>
      </c>
      <c r="I2184" s="77" t="s">
        <v>17</v>
      </c>
      <c r="J2184" s="77" t="s">
        <v>19</v>
      </c>
      <c r="K2184" s="78" t="s">
        <v>376</v>
      </c>
      <c r="L2184" s="77" t="s">
        <v>98</v>
      </c>
      <c r="M2184" s="74" t="s">
        <v>12473</v>
      </c>
      <c r="N2184" s="74" t="s">
        <v>13</v>
      </c>
      <c r="O2184" s="159"/>
      <c r="P2184" s="77"/>
      <c r="Q2184" s="77" t="s">
        <v>372</v>
      </c>
      <c r="R2184" s="77" t="s">
        <v>10603</v>
      </c>
      <c r="S2184" s="77"/>
      <c r="T2184" s="77" t="s">
        <v>9241</v>
      </c>
      <c r="U2184" s="101" t="s">
        <v>12021</v>
      </c>
      <c r="V2184" s="74" t="s">
        <v>97</v>
      </c>
      <c r="W2184" s="100"/>
      <c r="X2184" s="99"/>
      <c r="Y2184" s="99"/>
      <c r="Z2184" s="100"/>
      <c r="AA2184" s="99"/>
      <c r="AB2184" s="99"/>
      <c r="AC2184" s="100"/>
      <c r="AD2184" s="100" t="s">
        <v>10605</v>
      </c>
      <c r="AE2184" s="83"/>
      <c r="AF2184" s="54"/>
      <c r="AG2184" s="78" t="s">
        <v>12882</v>
      </c>
      <c r="AH2184" s="77">
        <v>0</v>
      </c>
      <c r="AI2184" s="77">
        <v>0</v>
      </c>
      <c r="AJ2184" s="77">
        <v>0</v>
      </c>
      <c r="AK2184" s="77">
        <v>0</v>
      </c>
      <c r="AL2184" s="77">
        <v>0</v>
      </c>
      <c r="AM2184" s="77">
        <v>0</v>
      </c>
      <c r="AN2184" s="77">
        <v>0</v>
      </c>
      <c r="AO2184" s="77">
        <v>0</v>
      </c>
      <c r="AP2184" s="77">
        <v>0</v>
      </c>
      <c r="AQ2184" s="77"/>
      <c r="AR2184" s="79">
        <f>COUNTIF('Jalon + top _horaire passage'!A:A,A2184)+IF(W2184&lt;&gt;"",COUNTIF('Jalon + top _horaire passage'!A:A,W2184),0)+IF(X2184&lt;&gt;"",COUNTIF('Jalon + top _horaire passage'!A:A,X2184),0)+IF(Y2184&lt;&gt;"",COUNTIF('Jalon + top _horaire passage'!A:A,Y2184),0)+IF(AA2184&lt;&gt;"",COUNTIF('Jalon + top _horaire passage'!A:A,AA2184),0)+IF(AB2184&lt;&gt;"",COUNTIF('Jalon + top _horaire passage'!A:A,AB2184),0)+IF(AD2184&lt;&gt;"",COUNTIF('Jalon + top _horaire passage'!A:A,AD2184),0)</f>
        <v>0</v>
      </c>
    </row>
    <row r="2185" spans="1:44" x14ac:dyDescent="0.3">
      <c r="A2185" s="77" t="s">
        <v>10606</v>
      </c>
      <c r="B2185" s="159" t="s">
        <v>10607</v>
      </c>
      <c r="C2185" s="78" t="s">
        <v>59</v>
      </c>
      <c r="D2185" s="77" t="s">
        <v>42</v>
      </c>
      <c r="E2185" s="77">
        <v>0</v>
      </c>
      <c r="F2185" s="101" t="s">
        <v>10199</v>
      </c>
      <c r="G2185" s="101" t="s">
        <v>10200</v>
      </c>
      <c r="H2185" s="101" t="s">
        <v>11875</v>
      </c>
      <c r="I2185" s="77" t="s">
        <v>17</v>
      </c>
      <c r="J2185" s="77" t="s">
        <v>19</v>
      </c>
      <c r="K2185" s="78" t="s">
        <v>376</v>
      </c>
      <c r="L2185" s="77" t="s">
        <v>98</v>
      </c>
      <c r="M2185" s="74" t="s">
        <v>12473</v>
      </c>
      <c r="N2185" s="74" t="s">
        <v>13</v>
      </c>
      <c r="O2185" s="159"/>
      <c r="P2185" s="77"/>
      <c r="Q2185" s="77" t="s">
        <v>372</v>
      </c>
      <c r="R2185" s="77" t="s">
        <v>10606</v>
      </c>
      <c r="S2185" s="77"/>
      <c r="T2185" s="77" t="s">
        <v>9241</v>
      </c>
      <c r="U2185" s="101" t="s">
        <v>12026</v>
      </c>
      <c r="V2185" s="74" t="s">
        <v>97</v>
      </c>
      <c r="W2185" s="100"/>
      <c r="X2185" s="99"/>
      <c r="Y2185" s="99"/>
      <c r="Z2185" s="100"/>
      <c r="AA2185" s="99"/>
      <c r="AB2185" s="99"/>
      <c r="AC2185" s="100"/>
      <c r="AD2185" s="100" t="s">
        <v>10608</v>
      </c>
      <c r="AE2185" s="83"/>
      <c r="AF2185" s="54"/>
      <c r="AG2185" s="78" t="s">
        <v>12882</v>
      </c>
      <c r="AH2185" s="77">
        <v>0</v>
      </c>
      <c r="AI2185" s="77">
        <v>0</v>
      </c>
      <c r="AJ2185" s="77">
        <v>0</v>
      </c>
      <c r="AK2185" s="77">
        <v>0</v>
      </c>
      <c r="AL2185" s="77">
        <v>0</v>
      </c>
      <c r="AM2185" s="77">
        <v>0</v>
      </c>
      <c r="AN2185" s="77">
        <v>0</v>
      </c>
      <c r="AO2185" s="77">
        <v>0</v>
      </c>
      <c r="AP2185" s="77">
        <v>0</v>
      </c>
      <c r="AQ2185" s="77"/>
      <c r="AR2185" s="79">
        <f>COUNTIF('Jalon + top _horaire passage'!A:A,A2185)+IF(W2185&lt;&gt;"",COUNTIF('Jalon + top _horaire passage'!A:A,W2185),0)+IF(X2185&lt;&gt;"",COUNTIF('Jalon + top _horaire passage'!A:A,X2185),0)+IF(Y2185&lt;&gt;"",COUNTIF('Jalon + top _horaire passage'!A:A,Y2185),0)+IF(AA2185&lt;&gt;"",COUNTIF('Jalon + top _horaire passage'!A:A,AA2185),0)+IF(AB2185&lt;&gt;"",COUNTIF('Jalon + top _horaire passage'!A:A,AB2185),0)+IF(AD2185&lt;&gt;"",COUNTIF('Jalon + top _horaire passage'!A:A,AD2185),0)</f>
        <v>0</v>
      </c>
    </row>
    <row r="2186" spans="1:44" x14ac:dyDescent="0.3">
      <c r="A2186" s="77" t="s">
        <v>10609</v>
      </c>
      <c r="B2186" s="159" t="s">
        <v>10610</v>
      </c>
      <c r="C2186" s="78" t="s">
        <v>59</v>
      </c>
      <c r="D2186" s="77" t="s">
        <v>42</v>
      </c>
      <c r="E2186" s="77">
        <v>0</v>
      </c>
      <c r="F2186" s="101" t="s">
        <v>10199</v>
      </c>
      <c r="G2186" s="101" t="s">
        <v>10200</v>
      </c>
      <c r="H2186" s="101" t="s">
        <v>11875</v>
      </c>
      <c r="I2186" s="77" t="s">
        <v>17</v>
      </c>
      <c r="J2186" s="77" t="s">
        <v>19</v>
      </c>
      <c r="K2186" s="78" t="s">
        <v>376</v>
      </c>
      <c r="L2186" s="77" t="s">
        <v>98</v>
      </c>
      <c r="M2186" s="74" t="s">
        <v>12473</v>
      </c>
      <c r="N2186" s="74" t="s">
        <v>13</v>
      </c>
      <c r="O2186" s="159"/>
      <c r="P2186" s="77"/>
      <c r="Q2186" s="77" t="s">
        <v>372</v>
      </c>
      <c r="R2186" s="77" t="s">
        <v>10609</v>
      </c>
      <c r="S2186" s="77"/>
      <c r="T2186" s="77" t="s">
        <v>9241</v>
      </c>
      <c r="U2186" s="101" t="s">
        <v>12016</v>
      </c>
      <c r="V2186" s="74" t="s">
        <v>97</v>
      </c>
      <c r="W2186" s="100"/>
      <c r="X2186" s="99"/>
      <c r="Y2186" s="99"/>
      <c r="Z2186" s="100"/>
      <c r="AA2186" s="99"/>
      <c r="AB2186" s="99"/>
      <c r="AC2186" s="100"/>
      <c r="AD2186" s="100" t="s">
        <v>10210</v>
      </c>
      <c r="AE2186" s="83"/>
      <c r="AF2186" s="54"/>
      <c r="AG2186" s="78" t="s">
        <v>12882</v>
      </c>
      <c r="AH2186" s="77">
        <v>0</v>
      </c>
      <c r="AI2186" s="77">
        <v>0</v>
      </c>
      <c r="AJ2186" s="77">
        <v>0</v>
      </c>
      <c r="AK2186" s="77">
        <v>0</v>
      </c>
      <c r="AL2186" s="77">
        <v>0</v>
      </c>
      <c r="AM2186" s="77">
        <v>0</v>
      </c>
      <c r="AN2186" s="77">
        <v>0</v>
      </c>
      <c r="AO2186" s="77">
        <v>0</v>
      </c>
      <c r="AP2186" s="77">
        <v>0</v>
      </c>
      <c r="AQ2186" s="77"/>
      <c r="AR2186" s="79">
        <f>COUNTIF('Jalon + top _horaire passage'!A:A,A2186)+IF(W2186&lt;&gt;"",COUNTIF('Jalon + top _horaire passage'!A:A,W2186),0)+IF(X2186&lt;&gt;"",COUNTIF('Jalon + top _horaire passage'!A:A,X2186),0)+IF(Y2186&lt;&gt;"",COUNTIF('Jalon + top _horaire passage'!A:A,Y2186),0)+IF(AA2186&lt;&gt;"",COUNTIF('Jalon + top _horaire passage'!A:A,AA2186),0)+IF(AB2186&lt;&gt;"",COUNTIF('Jalon + top _horaire passage'!A:A,AB2186),0)+IF(AD2186&lt;&gt;"",COUNTIF('Jalon + top _horaire passage'!A:A,AD2186),0)</f>
        <v>0</v>
      </c>
    </row>
    <row r="2187" spans="1:44" x14ac:dyDescent="0.3">
      <c r="A2187" s="77" t="s">
        <v>10611</v>
      </c>
      <c r="B2187" s="159" t="s">
        <v>10612</v>
      </c>
      <c r="C2187" s="78" t="s">
        <v>59</v>
      </c>
      <c r="D2187" s="77" t="s">
        <v>42</v>
      </c>
      <c r="E2187" s="77">
        <v>0</v>
      </c>
      <c r="F2187" s="101" t="s">
        <v>10199</v>
      </c>
      <c r="G2187" s="101" t="s">
        <v>10200</v>
      </c>
      <c r="H2187" s="101" t="s">
        <v>11875</v>
      </c>
      <c r="I2187" s="77" t="s">
        <v>17</v>
      </c>
      <c r="J2187" s="77" t="s">
        <v>19</v>
      </c>
      <c r="K2187" s="78" t="s">
        <v>376</v>
      </c>
      <c r="L2187" s="77" t="s">
        <v>98</v>
      </c>
      <c r="M2187" s="74" t="s">
        <v>12473</v>
      </c>
      <c r="N2187" s="74" t="s">
        <v>13</v>
      </c>
      <c r="O2187" s="159"/>
      <c r="P2187" s="77"/>
      <c r="Q2187" s="77" t="s">
        <v>372</v>
      </c>
      <c r="R2187" s="77" t="s">
        <v>10611</v>
      </c>
      <c r="S2187" s="77"/>
      <c r="T2187" s="77" t="s">
        <v>9241</v>
      </c>
      <c r="U2187" s="101" t="s">
        <v>12013</v>
      </c>
      <c r="V2187" s="74" t="s">
        <v>97</v>
      </c>
      <c r="W2187" s="100"/>
      <c r="X2187" s="99"/>
      <c r="Y2187" s="99"/>
      <c r="Z2187" s="100"/>
      <c r="AA2187" s="99"/>
      <c r="AB2187" s="99"/>
      <c r="AC2187" s="100"/>
      <c r="AD2187" s="100" t="s">
        <v>10613</v>
      </c>
      <c r="AE2187" s="83"/>
      <c r="AF2187" s="54"/>
      <c r="AG2187" s="78" t="s">
        <v>12882</v>
      </c>
      <c r="AH2187" s="77">
        <v>0</v>
      </c>
      <c r="AI2187" s="77">
        <v>0</v>
      </c>
      <c r="AJ2187" s="77">
        <v>0</v>
      </c>
      <c r="AK2187" s="77">
        <v>0</v>
      </c>
      <c r="AL2187" s="77">
        <v>0</v>
      </c>
      <c r="AM2187" s="77">
        <v>0</v>
      </c>
      <c r="AN2187" s="77">
        <v>0</v>
      </c>
      <c r="AO2187" s="77">
        <v>0</v>
      </c>
      <c r="AP2187" s="77">
        <v>0</v>
      </c>
      <c r="AQ2187" s="77"/>
      <c r="AR2187" s="79">
        <f>COUNTIF('Jalon + top _horaire passage'!A:A,A2187)+IF(W2187&lt;&gt;"",COUNTIF('Jalon + top _horaire passage'!A:A,W2187),0)+IF(X2187&lt;&gt;"",COUNTIF('Jalon + top _horaire passage'!A:A,X2187),0)+IF(Y2187&lt;&gt;"",COUNTIF('Jalon + top _horaire passage'!A:A,Y2187),0)+IF(AA2187&lt;&gt;"",COUNTIF('Jalon + top _horaire passage'!A:A,AA2187),0)+IF(AB2187&lt;&gt;"",COUNTIF('Jalon + top _horaire passage'!A:A,AB2187),0)+IF(AD2187&lt;&gt;"",COUNTIF('Jalon + top _horaire passage'!A:A,AD2187),0)</f>
        <v>0</v>
      </c>
    </row>
    <row r="2188" spans="1:44" x14ac:dyDescent="0.3">
      <c r="A2188" s="77" t="s">
        <v>10614</v>
      </c>
      <c r="B2188" s="159" t="s">
        <v>10615</v>
      </c>
      <c r="C2188" s="78" t="s">
        <v>59</v>
      </c>
      <c r="D2188" s="77" t="s">
        <v>42</v>
      </c>
      <c r="E2188" s="77">
        <v>0</v>
      </c>
      <c r="F2188" s="101" t="s">
        <v>10199</v>
      </c>
      <c r="G2188" s="101" t="s">
        <v>10200</v>
      </c>
      <c r="H2188" s="101" t="s">
        <v>11875</v>
      </c>
      <c r="I2188" s="77" t="s">
        <v>17</v>
      </c>
      <c r="J2188" s="77" t="s">
        <v>19</v>
      </c>
      <c r="K2188" s="78" t="s">
        <v>376</v>
      </c>
      <c r="L2188" s="77" t="s">
        <v>98</v>
      </c>
      <c r="M2188" s="74" t="s">
        <v>12473</v>
      </c>
      <c r="N2188" s="74" t="s">
        <v>13</v>
      </c>
      <c r="O2188" s="159"/>
      <c r="P2188" s="77"/>
      <c r="Q2188" s="77" t="s">
        <v>372</v>
      </c>
      <c r="R2188" s="77" t="s">
        <v>10614</v>
      </c>
      <c r="S2188" s="77"/>
      <c r="T2188" s="77" t="s">
        <v>9241</v>
      </c>
      <c r="U2188" s="101" t="s">
        <v>12027</v>
      </c>
      <c r="V2188" s="74" t="s">
        <v>97</v>
      </c>
      <c r="W2188" s="100"/>
      <c r="X2188" s="99"/>
      <c r="Y2188" s="99"/>
      <c r="Z2188" s="100"/>
      <c r="AA2188" s="99"/>
      <c r="AB2188" s="99"/>
      <c r="AC2188" s="100"/>
      <c r="AD2188" s="100" t="s">
        <v>10616</v>
      </c>
      <c r="AE2188" s="83"/>
      <c r="AF2188" s="54"/>
      <c r="AG2188" s="78" t="s">
        <v>12882</v>
      </c>
      <c r="AH2188" s="77">
        <v>0</v>
      </c>
      <c r="AI2188" s="77">
        <v>0</v>
      </c>
      <c r="AJ2188" s="77">
        <v>0</v>
      </c>
      <c r="AK2188" s="77">
        <v>0</v>
      </c>
      <c r="AL2188" s="77">
        <v>0</v>
      </c>
      <c r="AM2188" s="77">
        <v>0</v>
      </c>
      <c r="AN2188" s="77">
        <v>0</v>
      </c>
      <c r="AO2188" s="77">
        <v>0</v>
      </c>
      <c r="AP2188" s="77">
        <v>0</v>
      </c>
      <c r="AQ2188" s="77"/>
      <c r="AR2188" s="79">
        <f>COUNTIF('Jalon + top _horaire passage'!A:A,A2188)+IF(W2188&lt;&gt;"",COUNTIF('Jalon + top _horaire passage'!A:A,W2188),0)+IF(X2188&lt;&gt;"",COUNTIF('Jalon + top _horaire passage'!A:A,X2188),0)+IF(Y2188&lt;&gt;"",COUNTIF('Jalon + top _horaire passage'!A:A,Y2188),0)+IF(AA2188&lt;&gt;"",COUNTIF('Jalon + top _horaire passage'!A:A,AA2188),0)+IF(AB2188&lt;&gt;"",COUNTIF('Jalon + top _horaire passage'!A:A,AB2188),0)+IF(AD2188&lt;&gt;"",COUNTIF('Jalon + top _horaire passage'!A:A,AD2188),0)</f>
        <v>0</v>
      </c>
    </row>
    <row r="2189" spans="1:44" x14ac:dyDescent="0.3">
      <c r="A2189" s="77" t="s">
        <v>10617</v>
      </c>
      <c r="B2189" s="159" t="s">
        <v>10618</v>
      </c>
      <c r="C2189" s="78" t="s">
        <v>40</v>
      </c>
      <c r="D2189" s="77" t="s">
        <v>42</v>
      </c>
      <c r="E2189" s="77">
        <v>0</v>
      </c>
      <c r="F2189" s="101" t="s">
        <v>10526</v>
      </c>
      <c r="G2189" s="101" t="s">
        <v>11893</v>
      </c>
      <c r="H2189" s="77" t="s">
        <v>44</v>
      </c>
      <c r="I2189" s="77" t="s">
        <v>39</v>
      </c>
      <c r="J2189" s="77" t="s">
        <v>19</v>
      </c>
      <c r="K2189" s="78" t="s">
        <v>34</v>
      </c>
      <c r="L2189" s="77" t="s">
        <v>98</v>
      </c>
      <c r="M2189" s="74" t="s">
        <v>12474</v>
      </c>
      <c r="N2189" s="74" t="s">
        <v>13</v>
      </c>
      <c r="O2189" s="159"/>
      <c r="P2189" s="77"/>
      <c r="Q2189" s="77" t="s">
        <v>30</v>
      </c>
      <c r="R2189" s="77" t="s">
        <v>10617</v>
      </c>
      <c r="S2189" s="77"/>
      <c r="T2189" s="77" t="s">
        <v>9241</v>
      </c>
      <c r="U2189" s="77" t="s">
        <v>11065</v>
      </c>
      <c r="V2189" s="74" t="s">
        <v>216</v>
      </c>
      <c r="W2189" s="100"/>
      <c r="X2189" s="99"/>
      <c r="Y2189" s="99"/>
      <c r="Z2189" s="100"/>
      <c r="AA2189" s="99" t="s">
        <v>10619</v>
      </c>
      <c r="AB2189" s="99"/>
      <c r="AC2189" s="100" t="s">
        <v>10620</v>
      </c>
      <c r="AD2189" s="100" t="s">
        <v>10621</v>
      </c>
      <c r="AE2189" s="83"/>
      <c r="AF2189" s="54"/>
      <c r="AG2189" s="78" t="s">
        <v>12307</v>
      </c>
      <c r="AH2189" s="77">
        <v>0</v>
      </c>
      <c r="AI2189" s="77">
        <v>0</v>
      </c>
      <c r="AJ2189" s="77">
        <v>0</v>
      </c>
      <c r="AK2189" s="77">
        <v>0</v>
      </c>
      <c r="AL2189" s="77">
        <v>0</v>
      </c>
      <c r="AM2189" s="77">
        <v>0</v>
      </c>
      <c r="AN2189" s="77">
        <v>0</v>
      </c>
      <c r="AO2189" s="77">
        <v>0</v>
      </c>
      <c r="AP2189" s="77">
        <v>0</v>
      </c>
      <c r="AQ2189" s="77"/>
      <c r="AR2189" s="79">
        <f>COUNTIF('Jalon + top _horaire passage'!A:A,A2189)+IF(W2189&lt;&gt;"",COUNTIF('Jalon + top _horaire passage'!A:A,W2189),0)+IF(X2189&lt;&gt;"",COUNTIF('Jalon + top _horaire passage'!A:A,X2189),0)+IF(Y2189&lt;&gt;"",COUNTIF('Jalon + top _horaire passage'!A:A,Y2189),0)+IF(AA2189&lt;&gt;"",COUNTIF('Jalon + top _horaire passage'!A:A,AA2189),0)+IF(AB2189&lt;&gt;"",COUNTIF('Jalon + top _horaire passage'!A:A,AB2189),0)+IF(AD2189&lt;&gt;"",COUNTIF('Jalon + top _horaire passage'!A:A,AD2189),0)</f>
        <v>0</v>
      </c>
    </row>
    <row r="2190" spans="1:44" x14ac:dyDescent="0.3">
      <c r="A2190" s="77" t="s">
        <v>10622</v>
      </c>
      <c r="B2190" s="159" t="s">
        <v>10623</v>
      </c>
      <c r="C2190" s="78" t="s">
        <v>40</v>
      </c>
      <c r="D2190" s="77" t="s">
        <v>42</v>
      </c>
      <c r="E2190" s="77">
        <v>0</v>
      </c>
      <c r="F2190" s="101" t="s">
        <v>10526</v>
      </c>
      <c r="G2190" s="101" t="s">
        <v>11893</v>
      </c>
      <c r="H2190" s="77" t="s">
        <v>44</v>
      </c>
      <c r="I2190" s="77" t="s">
        <v>39</v>
      </c>
      <c r="J2190" s="77" t="s">
        <v>19</v>
      </c>
      <c r="K2190" s="78" t="s">
        <v>34</v>
      </c>
      <c r="L2190" s="77" t="s">
        <v>98</v>
      </c>
      <c r="M2190" s="74" t="s">
        <v>12474</v>
      </c>
      <c r="N2190" s="74" t="s">
        <v>13</v>
      </c>
      <c r="O2190" s="159"/>
      <c r="P2190" s="77"/>
      <c r="Q2190" s="77" t="s">
        <v>30</v>
      </c>
      <c r="R2190" s="77" t="s">
        <v>10622</v>
      </c>
      <c r="S2190" s="77"/>
      <c r="T2190" s="77" t="s">
        <v>9241</v>
      </c>
      <c r="U2190" s="77" t="s">
        <v>11066</v>
      </c>
      <c r="V2190" s="74" t="s">
        <v>216</v>
      </c>
      <c r="W2190" s="100"/>
      <c r="X2190" s="99"/>
      <c r="Y2190" s="99"/>
      <c r="Z2190" s="100"/>
      <c r="AA2190" s="99" t="s">
        <v>10624</v>
      </c>
      <c r="AB2190" s="99"/>
      <c r="AC2190" s="100" t="s">
        <v>10625</v>
      </c>
      <c r="AD2190" s="100" t="s">
        <v>10626</v>
      </c>
      <c r="AE2190" s="83"/>
      <c r="AF2190" s="54"/>
      <c r="AG2190" s="78" t="s">
        <v>12307</v>
      </c>
      <c r="AH2190" s="77">
        <v>0</v>
      </c>
      <c r="AI2190" s="77">
        <v>0</v>
      </c>
      <c r="AJ2190" s="77">
        <v>0</v>
      </c>
      <c r="AK2190" s="77">
        <v>0</v>
      </c>
      <c r="AL2190" s="77">
        <v>0</v>
      </c>
      <c r="AM2190" s="77">
        <v>0</v>
      </c>
      <c r="AN2190" s="77">
        <v>0</v>
      </c>
      <c r="AO2190" s="77">
        <v>0</v>
      </c>
      <c r="AP2190" s="77">
        <v>0</v>
      </c>
      <c r="AQ2190" s="77"/>
      <c r="AR2190" s="79">
        <f>COUNTIF('Jalon + top _horaire passage'!A:A,A2190)+IF(W2190&lt;&gt;"",COUNTIF('Jalon + top _horaire passage'!A:A,W2190),0)+IF(X2190&lt;&gt;"",COUNTIF('Jalon + top _horaire passage'!A:A,X2190),0)+IF(Y2190&lt;&gt;"",COUNTIF('Jalon + top _horaire passage'!A:A,Y2190),0)+IF(AA2190&lt;&gt;"",COUNTIF('Jalon + top _horaire passage'!A:A,AA2190),0)+IF(AB2190&lt;&gt;"",COUNTIF('Jalon + top _horaire passage'!A:A,AB2190),0)+IF(AD2190&lt;&gt;"",COUNTIF('Jalon + top _horaire passage'!A:A,AD2190),0)</f>
        <v>0</v>
      </c>
    </row>
    <row r="2191" spans="1:44" x14ac:dyDescent="0.3">
      <c r="A2191" s="77" t="s">
        <v>10627</v>
      </c>
      <c r="B2191" s="159" t="s">
        <v>10628</v>
      </c>
      <c r="C2191" s="78" t="s">
        <v>40</v>
      </c>
      <c r="D2191" s="77" t="s">
        <v>42</v>
      </c>
      <c r="E2191" s="77">
        <v>0</v>
      </c>
      <c r="F2191" s="101" t="s">
        <v>10526</v>
      </c>
      <c r="G2191" s="101" t="s">
        <v>11893</v>
      </c>
      <c r="H2191" s="77" t="s">
        <v>44</v>
      </c>
      <c r="I2191" s="77" t="s">
        <v>39</v>
      </c>
      <c r="J2191" s="77" t="s">
        <v>19</v>
      </c>
      <c r="K2191" s="78" t="s">
        <v>34</v>
      </c>
      <c r="L2191" s="77" t="s">
        <v>98</v>
      </c>
      <c r="M2191" s="74" t="s">
        <v>12474</v>
      </c>
      <c r="N2191" s="74" t="s">
        <v>13</v>
      </c>
      <c r="O2191" s="159"/>
      <c r="P2191" s="77"/>
      <c r="Q2191" s="77" t="s">
        <v>30</v>
      </c>
      <c r="R2191" s="77" t="s">
        <v>10627</v>
      </c>
      <c r="S2191" s="77"/>
      <c r="T2191" s="77" t="s">
        <v>9241</v>
      </c>
      <c r="U2191" s="77" t="s">
        <v>11067</v>
      </c>
      <c r="V2191" s="74" t="s">
        <v>216</v>
      </c>
      <c r="W2191" s="100"/>
      <c r="X2191" s="99"/>
      <c r="Y2191" s="99"/>
      <c r="Z2191" s="100"/>
      <c r="AA2191" s="99" t="s">
        <v>10629</v>
      </c>
      <c r="AB2191" s="99"/>
      <c r="AC2191" s="100" t="s">
        <v>10630</v>
      </c>
      <c r="AD2191" s="100" t="s">
        <v>10631</v>
      </c>
      <c r="AE2191" s="83"/>
      <c r="AF2191" s="54"/>
      <c r="AG2191" s="78" t="s">
        <v>12307</v>
      </c>
      <c r="AH2191" s="77">
        <v>0</v>
      </c>
      <c r="AI2191" s="77">
        <v>0</v>
      </c>
      <c r="AJ2191" s="77">
        <v>0</v>
      </c>
      <c r="AK2191" s="77">
        <v>0</v>
      </c>
      <c r="AL2191" s="77">
        <v>0</v>
      </c>
      <c r="AM2191" s="77">
        <v>0</v>
      </c>
      <c r="AN2191" s="77">
        <v>0</v>
      </c>
      <c r="AO2191" s="77">
        <v>0</v>
      </c>
      <c r="AP2191" s="77">
        <v>0</v>
      </c>
      <c r="AQ2191" s="77"/>
      <c r="AR2191" s="79">
        <f>COUNTIF('Jalon + top _horaire passage'!A:A,A2191)+IF(W2191&lt;&gt;"",COUNTIF('Jalon + top _horaire passage'!A:A,W2191),0)+IF(X2191&lt;&gt;"",COUNTIF('Jalon + top _horaire passage'!A:A,X2191),0)+IF(Y2191&lt;&gt;"",COUNTIF('Jalon + top _horaire passage'!A:A,Y2191),0)+IF(AA2191&lt;&gt;"",COUNTIF('Jalon + top _horaire passage'!A:A,AA2191),0)+IF(AB2191&lt;&gt;"",COUNTIF('Jalon + top _horaire passage'!A:A,AB2191),0)+IF(AD2191&lt;&gt;"",COUNTIF('Jalon + top _horaire passage'!A:A,AD2191),0)</f>
        <v>0</v>
      </c>
    </row>
    <row r="2192" spans="1:44" x14ac:dyDescent="0.3">
      <c r="A2192" s="77" t="s">
        <v>10632</v>
      </c>
      <c r="B2192" s="159" t="s">
        <v>10633</v>
      </c>
      <c r="C2192" s="78" t="s">
        <v>40</v>
      </c>
      <c r="D2192" s="77" t="s">
        <v>42</v>
      </c>
      <c r="E2192" s="77">
        <v>0</v>
      </c>
      <c r="F2192" s="101" t="s">
        <v>10526</v>
      </c>
      <c r="G2192" s="101" t="s">
        <v>11893</v>
      </c>
      <c r="H2192" s="77" t="s">
        <v>44</v>
      </c>
      <c r="I2192" s="77" t="s">
        <v>39</v>
      </c>
      <c r="J2192" s="77" t="s">
        <v>19</v>
      </c>
      <c r="K2192" s="78" t="s">
        <v>34</v>
      </c>
      <c r="L2192" s="77" t="s">
        <v>98</v>
      </c>
      <c r="M2192" s="74" t="s">
        <v>12474</v>
      </c>
      <c r="N2192" s="74" t="s">
        <v>13</v>
      </c>
      <c r="O2192" s="159"/>
      <c r="P2192" s="77"/>
      <c r="Q2192" s="77" t="s">
        <v>30</v>
      </c>
      <c r="R2192" s="77" t="s">
        <v>10632</v>
      </c>
      <c r="S2192" s="77"/>
      <c r="T2192" s="77" t="s">
        <v>9241</v>
      </c>
      <c r="U2192" s="77" t="s">
        <v>11068</v>
      </c>
      <c r="V2192" s="74" t="s">
        <v>216</v>
      </c>
      <c r="W2192" s="100"/>
      <c r="X2192" s="99"/>
      <c r="Y2192" s="99"/>
      <c r="Z2192" s="100"/>
      <c r="AA2192" s="99" t="s">
        <v>10634</v>
      </c>
      <c r="AB2192" s="99"/>
      <c r="AC2192" s="100" t="s">
        <v>10635</v>
      </c>
      <c r="AD2192" s="100" t="s">
        <v>10636</v>
      </c>
      <c r="AE2192" s="83"/>
      <c r="AF2192" s="54"/>
      <c r="AG2192" s="78" t="s">
        <v>12307</v>
      </c>
      <c r="AH2192" s="77">
        <v>0</v>
      </c>
      <c r="AI2192" s="77">
        <v>0</v>
      </c>
      <c r="AJ2192" s="77">
        <v>0</v>
      </c>
      <c r="AK2192" s="77">
        <v>0</v>
      </c>
      <c r="AL2192" s="77">
        <v>0</v>
      </c>
      <c r="AM2192" s="77">
        <v>0</v>
      </c>
      <c r="AN2192" s="77">
        <v>0</v>
      </c>
      <c r="AO2192" s="77">
        <v>0</v>
      </c>
      <c r="AP2192" s="77">
        <v>0</v>
      </c>
      <c r="AQ2192" s="77"/>
      <c r="AR2192" s="79">
        <f>COUNTIF('Jalon + top _horaire passage'!A:A,A2192)+IF(W2192&lt;&gt;"",COUNTIF('Jalon + top _horaire passage'!A:A,W2192),0)+IF(X2192&lt;&gt;"",COUNTIF('Jalon + top _horaire passage'!A:A,X2192),0)+IF(Y2192&lt;&gt;"",COUNTIF('Jalon + top _horaire passage'!A:A,Y2192),0)+IF(AA2192&lt;&gt;"",COUNTIF('Jalon + top _horaire passage'!A:A,AA2192),0)+IF(AB2192&lt;&gt;"",COUNTIF('Jalon + top _horaire passage'!A:A,AB2192),0)+IF(AD2192&lt;&gt;"",COUNTIF('Jalon + top _horaire passage'!A:A,AD2192),0)</f>
        <v>0</v>
      </c>
    </row>
    <row r="2193" spans="1:44" x14ac:dyDescent="0.3">
      <c r="A2193" s="77" t="s">
        <v>10637</v>
      </c>
      <c r="B2193" s="159" t="s">
        <v>10638</v>
      </c>
      <c r="C2193" s="78" t="s">
        <v>40</v>
      </c>
      <c r="D2193" s="77" t="s">
        <v>42</v>
      </c>
      <c r="E2193" s="77">
        <v>0</v>
      </c>
      <c r="F2193" s="101" t="s">
        <v>10526</v>
      </c>
      <c r="G2193" s="101" t="s">
        <v>11893</v>
      </c>
      <c r="H2193" s="77" t="s">
        <v>44</v>
      </c>
      <c r="I2193" s="77" t="s">
        <v>39</v>
      </c>
      <c r="J2193" s="77" t="s">
        <v>19</v>
      </c>
      <c r="K2193" s="78" t="s">
        <v>34</v>
      </c>
      <c r="L2193" s="77" t="s">
        <v>98</v>
      </c>
      <c r="M2193" s="74" t="s">
        <v>12474</v>
      </c>
      <c r="N2193" s="74" t="s">
        <v>13</v>
      </c>
      <c r="O2193" s="159"/>
      <c r="P2193" s="77"/>
      <c r="Q2193" s="77" t="s">
        <v>30</v>
      </c>
      <c r="R2193" s="77" t="s">
        <v>10637</v>
      </c>
      <c r="S2193" s="77"/>
      <c r="T2193" s="77" t="s">
        <v>9241</v>
      </c>
      <c r="U2193" s="77" t="s">
        <v>11069</v>
      </c>
      <c r="V2193" s="74" t="s">
        <v>216</v>
      </c>
      <c r="W2193" s="100"/>
      <c r="X2193" s="99"/>
      <c r="Y2193" s="99"/>
      <c r="Z2193" s="100"/>
      <c r="AA2193" s="99" t="s">
        <v>10639</v>
      </c>
      <c r="AB2193" s="99"/>
      <c r="AC2193" s="100" t="s">
        <v>10640</v>
      </c>
      <c r="AD2193" s="100" t="s">
        <v>10641</v>
      </c>
      <c r="AE2193" s="83"/>
      <c r="AF2193" s="54"/>
      <c r="AG2193" s="78" t="s">
        <v>12307</v>
      </c>
      <c r="AH2193" s="77">
        <v>0</v>
      </c>
      <c r="AI2193" s="77">
        <v>0</v>
      </c>
      <c r="AJ2193" s="77">
        <v>0</v>
      </c>
      <c r="AK2193" s="77">
        <v>0</v>
      </c>
      <c r="AL2193" s="77">
        <v>0</v>
      </c>
      <c r="AM2193" s="77">
        <v>0</v>
      </c>
      <c r="AN2193" s="77">
        <v>0</v>
      </c>
      <c r="AO2193" s="77">
        <v>0</v>
      </c>
      <c r="AP2193" s="77">
        <v>0</v>
      </c>
      <c r="AQ2193" s="77"/>
      <c r="AR2193" s="79">
        <f>COUNTIF('Jalon + top _horaire passage'!A:A,A2193)+IF(W2193&lt;&gt;"",COUNTIF('Jalon + top _horaire passage'!A:A,W2193),0)+IF(X2193&lt;&gt;"",COUNTIF('Jalon + top _horaire passage'!A:A,X2193),0)+IF(Y2193&lt;&gt;"",COUNTIF('Jalon + top _horaire passage'!A:A,Y2193),0)+IF(AA2193&lt;&gt;"",COUNTIF('Jalon + top _horaire passage'!A:A,AA2193),0)+IF(AB2193&lt;&gt;"",COUNTIF('Jalon + top _horaire passage'!A:A,AB2193),0)+IF(AD2193&lt;&gt;"",COUNTIF('Jalon + top _horaire passage'!A:A,AD2193),0)</f>
        <v>0</v>
      </c>
    </row>
    <row r="2194" spans="1:44" x14ac:dyDescent="0.3">
      <c r="A2194" s="77" t="s">
        <v>10642</v>
      </c>
      <c r="B2194" s="159" t="s">
        <v>10643</v>
      </c>
      <c r="C2194" s="78" t="s">
        <v>40</v>
      </c>
      <c r="D2194" s="77" t="s">
        <v>42</v>
      </c>
      <c r="E2194" s="77">
        <v>0</v>
      </c>
      <c r="F2194" s="101" t="s">
        <v>10526</v>
      </c>
      <c r="G2194" s="101" t="s">
        <v>11893</v>
      </c>
      <c r="H2194" s="77" t="s">
        <v>44</v>
      </c>
      <c r="I2194" s="77" t="s">
        <v>39</v>
      </c>
      <c r="J2194" s="77" t="s">
        <v>19</v>
      </c>
      <c r="K2194" s="78" t="s">
        <v>34</v>
      </c>
      <c r="L2194" s="77" t="s">
        <v>98</v>
      </c>
      <c r="M2194" s="74" t="s">
        <v>12474</v>
      </c>
      <c r="N2194" s="74" t="s">
        <v>13</v>
      </c>
      <c r="O2194" s="159"/>
      <c r="P2194" s="77"/>
      <c r="Q2194" s="77" t="s">
        <v>30</v>
      </c>
      <c r="R2194" s="77" t="s">
        <v>10642</v>
      </c>
      <c r="S2194" s="77"/>
      <c r="T2194" s="77" t="s">
        <v>9241</v>
      </c>
      <c r="U2194" s="77" t="s">
        <v>11070</v>
      </c>
      <c r="V2194" s="74" t="s">
        <v>216</v>
      </c>
      <c r="W2194" s="100"/>
      <c r="X2194" s="99"/>
      <c r="Y2194" s="99"/>
      <c r="Z2194" s="100"/>
      <c r="AA2194" s="99" t="s">
        <v>10644</v>
      </c>
      <c r="AB2194" s="99"/>
      <c r="AC2194" s="100" t="s">
        <v>10645</v>
      </c>
      <c r="AD2194" s="100" t="s">
        <v>10646</v>
      </c>
      <c r="AE2194" s="83"/>
      <c r="AF2194" s="54"/>
      <c r="AG2194" s="78" t="s">
        <v>12307</v>
      </c>
      <c r="AH2194" s="77">
        <v>0</v>
      </c>
      <c r="AI2194" s="77">
        <v>0</v>
      </c>
      <c r="AJ2194" s="77">
        <v>0</v>
      </c>
      <c r="AK2194" s="77">
        <v>0</v>
      </c>
      <c r="AL2194" s="77">
        <v>0</v>
      </c>
      <c r="AM2194" s="77">
        <v>0</v>
      </c>
      <c r="AN2194" s="77">
        <v>0</v>
      </c>
      <c r="AO2194" s="77">
        <v>0</v>
      </c>
      <c r="AP2194" s="77">
        <v>0</v>
      </c>
      <c r="AQ2194" s="77"/>
      <c r="AR2194" s="79">
        <f>COUNTIF('Jalon + top _horaire passage'!A:A,A2194)+IF(W2194&lt;&gt;"",COUNTIF('Jalon + top _horaire passage'!A:A,W2194),0)+IF(X2194&lt;&gt;"",COUNTIF('Jalon + top _horaire passage'!A:A,X2194),0)+IF(Y2194&lt;&gt;"",COUNTIF('Jalon + top _horaire passage'!A:A,Y2194),0)+IF(AA2194&lt;&gt;"",COUNTIF('Jalon + top _horaire passage'!A:A,AA2194),0)+IF(AB2194&lt;&gt;"",COUNTIF('Jalon + top _horaire passage'!A:A,AB2194),0)+IF(AD2194&lt;&gt;"",COUNTIF('Jalon + top _horaire passage'!A:A,AD2194),0)</f>
        <v>0</v>
      </c>
    </row>
    <row r="2195" spans="1:44" x14ac:dyDescent="0.3">
      <c r="A2195" s="77" t="s">
        <v>10647</v>
      </c>
      <c r="B2195" s="159" t="s">
        <v>10648</v>
      </c>
      <c r="C2195" s="78" t="s">
        <v>101</v>
      </c>
      <c r="D2195" s="77" t="s">
        <v>42</v>
      </c>
      <c r="E2195" s="77">
        <v>0</v>
      </c>
      <c r="F2195" s="101" t="s">
        <v>11894</v>
      </c>
      <c r="G2195" s="101" t="s">
        <v>11895</v>
      </c>
      <c r="H2195" s="77" t="s">
        <v>44</v>
      </c>
      <c r="I2195" s="77" t="s">
        <v>39</v>
      </c>
      <c r="J2195" s="77" t="s">
        <v>19</v>
      </c>
      <c r="K2195" s="78" t="s">
        <v>376</v>
      </c>
      <c r="L2195" s="77" t="s">
        <v>98</v>
      </c>
      <c r="M2195" s="74" t="s">
        <v>12473</v>
      </c>
      <c r="N2195" s="74" t="s">
        <v>13</v>
      </c>
      <c r="O2195" s="159"/>
      <c r="P2195" s="77"/>
      <c r="Q2195" s="77" t="s">
        <v>372</v>
      </c>
      <c r="R2195" s="77" t="s">
        <v>10647</v>
      </c>
      <c r="S2195" s="77"/>
      <c r="T2195" s="77" t="s">
        <v>9241</v>
      </c>
      <c r="U2195" s="77"/>
      <c r="V2195" s="74" t="s">
        <v>97</v>
      </c>
      <c r="W2195" s="100"/>
      <c r="X2195" s="99"/>
      <c r="Y2195" s="99"/>
      <c r="Z2195" s="100"/>
      <c r="AA2195" s="99"/>
      <c r="AB2195" s="99"/>
      <c r="AC2195" s="100"/>
      <c r="AD2195" s="100" t="s">
        <v>10649</v>
      </c>
      <c r="AE2195" s="83"/>
      <c r="AF2195" s="54"/>
      <c r="AG2195" s="78" t="s">
        <v>12882</v>
      </c>
      <c r="AH2195" s="77">
        <v>0</v>
      </c>
      <c r="AI2195" s="77">
        <v>0</v>
      </c>
      <c r="AJ2195" s="77">
        <v>0</v>
      </c>
      <c r="AK2195" s="77">
        <v>0</v>
      </c>
      <c r="AL2195" s="77">
        <v>0</v>
      </c>
      <c r="AM2195" s="77">
        <v>0</v>
      </c>
      <c r="AN2195" s="77">
        <v>0</v>
      </c>
      <c r="AO2195" s="77">
        <v>0</v>
      </c>
      <c r="AP2195" s="77">
        <v>0</v>
      </c>
      <c r="AQ2195" s="77"/>
      <c r="AR2195" s="79">
        <f>COUNTIF('Jalon + top _horaire passage'!A:A,A2195)+IF(W2195&lt;&gt;"",COUNTIF('Jalon + top _horaire passage'!A:A,W2195),0)+IF(X2195&lt;&gt;"",COUNTIF('Jalon + top _horaire passage'!A:A,X2195),0)+IF(Y2195&lt;&gt;"",COUNTIF('Jalon + top _horaire passage'!A:A,Y2195),0)+IF(AA2195&lt;&gt;"",COUNTIF('Jalon + top _horaire passage'!A:A,AA2195),0)+IF(AB2195&lt;&gt;"",COUNTIF('Jalon + top _horaire passage'!A:A,AB2195),0)+IF(AD2195&lt;&gt;"",COUNTIF('Jalon + top _horaire passage'!A:A,AD2195),0)</f>
        <v>0</v>
      </c>
    </row>
    <row r="2196" spans="1:44" x14ac:dyDescent="0.3">
      <c r="A2196" s="77" t="s">
        <v>10650</v>
      </c>
      <c r="B2196" s="159" t="s">
        <v>10651</v>
      </c>
      <c r="C2196" s="78" t="s">
        <v>101</v>
      </c>
      <c r="D2196" s="77" t="s">
        <v>42</v>
      </c>
      <c r="E2196" s="77">
        <v>0</v>
      </c>
      <c r="F2196" s="101" t="s">
        <v>11894</v>
      </c>
      <c r="G2196" s="101" t="s">
        <v>11895</v>
      </c>
      <c r="H2196" s="77" t="s">
        <v>44</v>
      </c>
      <c r="I2196" s="77" t="s">
        <v>39</v>
      </c>
      <c r="J2196" s="77" t="s">
        <v>19</v>
      </c>
      <c r="K2196" s="78" t="s">
        <v>376</v>
      </c>
      <c r="L2196" s="77" t="s">
        <v>98</v>
      </c>
      <c r="M2196" s="74" t="s">
        <v>12473</v>
      </c>
      <c r="N2196" s="74" t="s">
        <v>13</v>
      </c>
      <c r="O2196" s="159"/>
      <c r="P2196" s="77"/>
      <c r="Q2196" s="77" t="s">
        <v>372</v>
      </c>
      <c r="R2196" s="77" t="s">
        <v>10650</v>
      </c>
      <c r="S2196" s="77"/>
      <c r="T2196" s="77" t="s">
        <v>9241</v>
      </c>
      <c r="U2196" s="77"/>
      <c r="V2196" s="74" t="s">
        <v>97</v>
      </c>
      <c r="W2196" s="100"/>
      <c r="X2196" s="99"/>
      <c r="Y2196" s="99"/>
      <c r="Z2196" s="100"/>
      <c r="AA2196" s="99"/>
      <c r="AB2196" s="99"/>
      <c r="AC2196" s="100"/>
      <c r="AD2196" s="100" t="s">
        <v>10652</v>
      </c>
      <c r="AE2196" s="83"/>
      <c r="AF2196" s="54"/>
      <c r="AG2196" s="78" t="s">
        <v>12882</v>
      </c>
      <c r="AH2196" s="77">
        <v>0</v>
      </c>
      <c r="AI2196" s="77">
        <v>0</v>
      </c>
      <c r="AJ2196" s="77">
        <v>0</v>
      </c>
      <c r="AK2196" s="77">
        <v>0</v>
      </c>
      <c r="AL2196" s="77">
        <v>0</v>
      </c>
      <c r="AM2196" s="77">
        <v>0</v>
      </c>
      <c r="AN2196" s="77">
        <v>0</v>
      </c>
      <c r="AO2196" s="77">
        <v>0</v>
      </c>
      <c r="AP2196" s="77">
        <v>0</v>
      </c>
      <c r="AQ2196" s="77"/>
      <c r="AR2196" s="79">
        <f>COUNTIF('Jalon + top _horaire passage'!A:A,A2196)+IF(W2196&lt;&gt;"",COUNTIF('Jalon + top _horaire passage'!A:A,W2196),0)+IF(X2196&lt;&gt;"",COUNTIF('Jalon + top _horaire passage'!A:A,X2196),0)+IF(Y2196&lt;&gt;"",COUNTIF('Jalon + top _horaire passage'!A:A,Y2196),0)+IF(AA2196&lt;&gt;"",COUNTIF('Jalon + top _horaire passage'!A:A,AA2196),0)+IF(AB2196&lt;&gt;"",COUNTIF('Jalon + top _horaire passage'!A:A,AB2196),0)+IF(AD2196&lt;&gt;"",COUNTIF('Jalon + top _horaire passage'!A:A,AD2196),0)</f>
        <v>0</v>
      </c>
    </row>
    <row r="2197" spans="1:44" x14ac:dyDescent="0.3">
      <c r="A2197" s="77" t="s">
        <v>10653</v>
      </c>
      <c r="B2197" s="159" t="s">
        <v>10654</v>
      </c>
      <c r="C2197" s="78" t="s">
        <v>101</v>
      </c>
      <c r="D2197" s="77" t="s">
        <v>42</v>
      </c>
      <c r="E2197" s="77">
        <v>0</v>
      </c>
      <c r="F2197" s="101" t="s">
        <v>11894</v>
      </c>
      <c r="G2197" s="101" t="s">
        <v>11895</v>
      </c>
      <c r="H2197" s="77" t="s">
        <v>44</v>
      </c>
      <c r="I2197" s="77" t="s">
        <v>39</v>
      </c>
      <c r="J2197" s="77" t="s">
        <v>19</v>
      </c>
      <c r="K2197" s="78" t="s">
        <v>376</v>
      </c>
      <c r="L2197" s="77" t="s">
        <v>98</v>
      </c>
      <c r="M2197" s="74" t="s">
        <v>12473</v>
      </c>
      <c r="N2197" s="74" t="s">
        <v>13</v>
      </c>
      <c r="O2197" s="159"/>
      <c r="P2197" s="77"/>
      <c r="Q2197" s="77" t="s">
        <v>372</v>
      </c>
      <c r="R2197" s="77" t="s">
        <v>10653</v>
      </c>
      <c r="S2197" s="77"/>
      <c r="T2197" s="77" t="s">
        <v>9241</v>
      </c>
      <c r="U2197" s="77"/>
      <c r="V2197" s="74" t="s">
        <v>97</v>
      </c>
      <c r="W2197" s="100"/>
      <c r="X2197" s="99"/>
      <c r="Y2197" s="99"/>
      <c r="Z2197" s="100"/>
      <c r="AA2197" s="99"/>
      <c r="AB2197" s="99"/>
      <c r="AC2197" s="100"/>
      <c r="AD2197" s="100" t="s">
        <v>10655</v>
      </c>
      <c r="AE2197" s="83"/>
      <c r="AF2197" s="54"/>
      <c r="AG2197" s="78" t="s">
        <v>12882</v>
      </c>
      <c r="AH2197" s="77">
        <v>0</v>
      </c>
      <c r="AI2197" s="77">
        <v>0</v>
      </c>
      <c r="AJ2197" s="77">
        <v>0</v>
      </c>
      <c r="AK2197" s="77">
        <v>0</v>
      </c>
      <c r="AL2197" s="77">
        <v>0</v>
      </c>
      <c r="AM2197" s="77">
        <v>0</v>
      </c>
      <c r="AN2197" s="77">
        <v>0</v>
      </c>
      <c r="AO2197" s="77">
        <v>0</v>
      </c>
      <c r="AP2197" s="77">
        <v>0</v>
      </c>
      <c r="AQ2197" s="77"/>
      <c r="AR2197" s="79">
        <f>COUNTIF('Jalon + top _horaire passage'!A:A,A2197)+IF(W2197&lt;&gt;"",COUNTIF('Jalon + top _horaire passage'!A:A,W2197),0)+IF(X2197&lt;&gt;"",COUNTIF('Jalon + top _horaire passage'!A:A,X2197),0)+IF(Y2197&lt;&gt;"",COUNTIF('Jalon + top _horaire passage'!A:A,Y2197),0)+IF(AA2197&lt;&gt;"",COUNTIF('Jalon + top _horaire passage'!A:A,AA2197),0)+IF(AB2197&lt;&gt;"",COUNTIF('Jalon + top _horaire passage'!A:A,AB2197),0)+IF(AD2197&lt;&gt;"",COUNTIF('Jalon + top _horaire passage'!A:A,AD2197),0)</f>
        <v>0</v>
      </c>
    </row>
    <row r="2198" spans="1:44" x14ac:dyDescent="0.3">
      <c r="A2198" s="77" t="s">
        <v>10656</v>
      </c>
      <c r="B2198" s="159" t="s">
        <v>10657</v>
      </c>
      <c r="C2198" s="78" t="s">
        <v>101</v>
      </c>
      <c r="D2198" s="77" t="s">
        <v>42</v>
      </c>
      <c r="E2198" s="77">
        <v>0</v>
      </c>
      <c r="F2198" s="101" t="s">
        <v>11894</v>
      </c>
      <c r="G2198" s="101" t="s">
        <v>11895</v>
      </c>
      <c r="H2198" s="77" t="s">
        <v>44</v>
      </c>
      <c r="I2198" s="77" t="s">
        <v>39</v>
      </c>
      <c r="J2198" s="77" t="s">
        <v>19</v>
      </c>
      <c r="K2198" s="78" t="s">
        <v>376</v>
      </c>
      <c r="L2198" s="77" t="s">
        <v>98</v>
      </c>
      <c r="M2198" s="74" t="s">
        <v>12473</v>
      </c>
      <c r="N2198" s="74" t="s">
        <v>13</v>
      </c>
      <c r="O2198" s="159"/>
      <c r="P2198" s="77"/>
      <c r="Q2198" s="77" t="s">
        <v>372</v>
      </c>
      <c r="R2198" s="77" t="s">
        <v>10656</v>
      </c>
      <c r="S2198" s="77"/>
      <c r="T2198" s="77" t="s">
        <v>9241</v>
      </c>
      <c r="U2198" s="77"/>
      <c r="V2198" s="74" t="s">
        <v>97</v>
      </c>
      <c r="W2198" s="100"/>
      <c r="X2198" s="99"/>
      <c r="Y2198" s="99"/>
      <c r="Z2198" s="100"/>
      <c r="AA2198" s="99"/>
      <c r="AB2198" s="99"/>
      <c r="AC2198" s="100"/>
      <c r="AD2198" s="100" t="s">
        <v>10658</v>
      </c>
      <c r="AE2198" s="83"/>
      <c r="AF2198" s="54"/>
      <c r="AG2198" s="78" t="s">
        <v>12882</v>
      </c>
      <c r="AH2198" s="77">
        <v>0</v>
      </c>
      <c r="AI2198" s="77">
        <v>0</v>
      </c>
      <c r="AJ2198" s="77">
        <v>0</v>
      </c>
      <c r="AK2198" s="77">
        <v>0</v>
      </c>
      <c r="AL2198" s="77">
        <v>0</v>
      </c>
      <c r="AM2198" s="77">
        <v>0</v>
      </c>
      <c r="AN2198" s="77">
        <v>0</v>
      </c>
      <c r="AO2198" s="77">
        <v>0</v>
      </c>
      <c r="AP2198" s="77">
        <v>0</v>
      </c>
      <c r="AQ2198" s="77"/>
      <c r="AR2198" s="79">
        <f>COUNTIF('Jalon + top _horaire passage'!A:A,A2198)+IF(W2198&lt;&gt;"",COUNTIF('Jalon + top _horaire passage'!A:A,W2198),0)+IF(X2198&lt;&gt;"",COUNTIF('Jalon + top _horaire passage'!A:A,X2198),0)+IF(Y2198&lt;&gt;"",COUNTIF('Jalon + top _horaire passage'!A:A,Y2198),0)+IF(AA2198&lt;&gt;"",COUNTIF('Jalon + top _horaire passage'!A:A,AA2198),0)+IF(AB2198&lt;&gt;"",COUNTIF('Jalon + top _horaire passage'!A:A,AB2198),0)+IF(AD2198&lt;&gt;"",COUNTIF('Jalon + top _horaire passage'!A:A,AD2198),0)</f>
        <v>0</v>
      </c>
    </row>
    <row r="2199" spans="1:44" x14ac:dyDescent="0.3">
      <c r="A2199" s="77" t="s">
        <v>10659</v>
      </c>
      <c r="B2199" s="159" t="s">
        <v>10660</v>
      </c>
      <c r="C2199" s="78" t="s">
        <v>101</v>
      </c>
      <c r="D2199" s="77" t="s">
        <v>42</v>
      </c>
      <c r="E2199" s="77">
        <v>0</v>
      </c>
      <c r="F2199" s="101" t="s">
        <v>11894</v>
      </c>
      <c r="G2199" s="101" t="s">
        <v>11895</v>
      </c>
      <c r="H2199" s="77" t="s">
        <v>44</v>
      </c>
      <c r="I2199" s="77" t="s">
        <v>39</v>
      </c>
      <c r="J2199" s="77" t="s">
        <v>19</v>
      </c>
      <c r="K2199" s="78" t="s">
        <v>376</v>
      </c>
      <c r="L2199" s="77" t="s">
        <v>98</v>
      </c>
      <c r="M2199" s="74" t="s">
        <v>12473</v>
      </c>
      <c r="N2199" s="74" t="s">
        <v>13</v>
      </c>
      <c r="O2199" s="159"/>
      <c r="P2199" s="77"/>
      <c r="Q2199" s="77" t="s">
        <v>372</v>
      </c>
      <c r="R2199" s="77" t="s">
        <v>10659</v>
      </c>
      <c r="S2199" s="77"/>
      <c r="T2199" s="77" t="s">
        <v>9241</v>
      </c>
      <c r="U2199" s="77"/>
      <c r="V2199" s="74" t="s">
        <v>97</v>
      </c>
      <c r="W2199" s="100"/>
      <c r="X2199" s="99"/>
      <c r="Y2199" s="99"/>
      <c r="Z2199" s="100"/>
      <c r="AA2199" s="99"/>
      <c r="AB2199" s="99"/>
      <c r="AC2199" s="100"/>
      <c r="AD2199" s="100" t="s">
        <v>10661</v>
      </c>
      <c r="AE2199" s="83"/>
      <c r="AF2199" s="54"/>
      <c r="AG2199" s="78" t="s">
        <v>12882</v>
      </c>
      <c r="AH2199" s="77">
        <v>0</v>
      </c>
      <c r="AI2199" s="77">
        <v>0</v>
      </c>
      <c r="AJ2199" s="77">
        <v>0</v>
      </c>
      <c r="AK2199" s="77">
        <v>0</v>
      </c>
      <c r="AL2199" s="77">
        <v>0</v>
      </c>
      <c r="AM2199" s="77">
        <v>0</v>
      </c>
      <c r="AN2199" s="77">
        <v>0</v>
      </c>
      <c r="AO2199" s="77">
        <v>0</v>
      </c>
      <c r="AP2199" s="77">
        <v>0</v>
      </c>
      <c r="AQ2199" s="77"/>
      <c r="AR2199" s="79">
        <f>COUNTIF('Jalon + top _horaire passage'!A:A,A2199)+IF(W2199&lt;&gt;"",COUNTIF('Jalon + top _horaire passage'!A:A,W2199),0)+IF(X2199&lt;&gt;"",COUNTIF('Jalon + top _horaire passage'!A:A,X2199),0)+IF(Y2199&lt;&gt;"",COUNTIF('Jalon + top _horaire passage'!A:A,Y2199),0)+IF(AA2199&lt;&gt;"",COUNTIF('Jalon + top _horaire passage'!A:A,AA2199),0)+IF(AB2199&lt;&gt;"",COUNTIF('Jalon + top _horaire passage'!A:A,AB2199),0)+IF(AD2199&lt;&gt;"",COUNTIF('Jalon + top _horaire passage'!A:A,AD2199),0)</f>
        <v>0</v>
      </c>
    </row>
    <row r="2200" spans="1:44" x14ac:dyDescent="0.3">
      <c r="A2200" s="77" t="s">
        <v>10662</v>
      </c>
      <c r="B2200" s="159" t="s">
        <v>10663</v>
      </c>
      <c r="C2200" s="78" t="s">
        <v>101</v>
      </c>
      <c r="D2200" s="77" t="s">
        <v>42</v>
      </c>
      <c r="E2200" s="77">
        <v>0</v>
      </c>
      <c r="F2200" s="101" t="s">
        <v>11894</v>
      </c>
      <c r="G2200" s="101" t="s">
        <v>11895</v>
      </c>
      <c r="H2200" s="77" t="s">
        <v>44</v>
      </c>
      <c r="I2200" s="77" t="s">
        <v>39</v>
      </c>
      <c r="J2200" s="77" t="s">
        <v>19</v>
      </c>
      <c r="K2200" s="78" t="s">
        <v>376</v>
      </c>
      <c r="L2200" s="77" t="s">
        <v>98</v>
      </c>
      <c r="M2200" s="74" t="s">
        <v>12473</v>
      </c>
      <c r="N2200" s="74" t="s">
        <v>13</v>
      </c>
      <c r="O2200" s="159"/>
      <c r="P2200" s="77"/>
      <c r="Q2200" s="77" t="s">
        <v>372</v>
      </c>
      <c r="R2200" s="77" t="s">
        <v>10662</v>
      </c>
      <c r="S2200" s="77"/>
      <c r="T2200" s="77" t="s">
        <v>9241</v>
      </c>
      <c r="U2200" s="77"/>
      <c r="V2200" s="74" t="s">
        <v>97</v>
      </c>
      <c r="W2200" s="100"/>
      <c r="X2200" s="99"/>
      <c r="Y2200" s="99"/>
      <c r="Z2200" s="100"/>
      <c r="AA2200" s="99"/>
      <c r="AB2200" s="99"/>
      <c r="AC2200" s="100"/>
      <c r="AD2200" s="100" t="s">
        <v>10664</v>
      </c>
      <c r="AE2200" s="83"/>
      <c r="AF2200" s="54"/>
      <c r="AG2200" s="78" t="s">
        <v>12882</v>
      </c>
      <c r="AH2200" s="77">
        <v>0</v>
      </c>
      <c r="AI2200" s="77">
        <v>0</v>
      </c>
      <c r="AJ2200" s="77">
        <v>0</v>
      </c>
      <c r="AK2200" s="77">
        <v>0</v>
      </c>
      <c r="AL2200" s="77">
        <v>0</v>
      </c>
      <c r="AM2200" s="77">
        <v>0</v>
      </c>
      <c r="AN2200" s="77">
        <v>0</v>
      </c>
      <c r="AO2200" s="77">
        <v>0</v>
      </c>
      <c r="AP2200" s="77">
        <v>0</v>
      </c>
      <c r="AQ2200" s="77"/>
      <c r="AR2200" s="79">
        <f>COUNTIF('Jalon + top _horaire passage'!A:A,A2200)+IF(W2200&lt;&gt;"",COUNTIF('Jalon + top _horaire passage'!A:A,W2200),0)+IF(X2200&lt;&gt;"",COUNTIF('Jalon + top _horaire passage'!A:A,X2200),0)+IF(Y2200&lt;&gt;"",COUNTIF('Jalon + top _horaire passage'!A:A,Y2200),0)+IF(AA2200&lt;&gt;"",COUNTIF('Jalon + top _horaire passage'!A:A,AA2200),0)+IF(AB2200&lt;&gt;"",COUNTIF('Jalon + top _horaire passage'!A:A,AB2200),0)+IF(AD2200&lt;&gt;"",COUNTIF('Jalon + top _horaire passage'!A:A,AD2200),0)</f>
        <v>0</v>
      </c>
    </row>
    <row r="2201" spans="1:44" x14ac:dyDescent="0.3">
      <c r="A2201" s="77" t="s">
        <v>10665</v>
      </c>
      <c r="B2201" s="159" t="s">
        <v>10666</v>
      </c>
      <c r="C2201" s="78" t="s">
        <v>101</v>
      </c>
      <c r="D2201" s="77" t="s">
        <v>42</v>
      </c>
      <c r="E2201" s="77">
        <v>0</v>
      </c>
      <c r="F2201" s="101" t="s">
        <v>11894</v>
      </c>
      <c r="G2201" s="101" t="s">
        <v>11895</v>
      </c>
      <c r="H2201" s="77" t="s">
        <v>44</v>
      </c>
      <c r="I2201" s="77" t="s">
        <v>39</v>
      </c>
      <c r="J2201" s="77" t="s">
        <v>19</v>
      </c>
      <c r="K2201" s="78" t="s">
        <v>376</v>
      </c>
      <c r="L2201" s="77" t="s">
        <v>98</v>
      </c>
      <c r="M2201" s="74" t="s">
        <v>12473</v>
      </c>
      <c r="N2201" s="74" t="s">
        <v>13</v>
      </c>
      <c r="O2201" s="159"/>
      <c r="P2201" s="77"/>
      <c r="Q2201" s="77" t="s">
        <v>372</v>
      </c>
      <c r="R2201" s="77" t="s">
        <v>10665</v>
      </c>
      <c r="S2201" s="77"/>
      <c r="T2201" s="77" t="s">
        <v>9241</v>
      </c>
      <c r="U2201" s="77"/>
      <c r="V2201" s="74" t="s">
        <v>97</v>
      </c>
      <c r="W2201" s="100"/>
      <c r="X2201" s="99"/>
      <c r="Y2201" s="99"/>
      <c r="Z2201" s="100"/>
      <c r="AA2201" s="99"/>
      <c r="AB2201" s="99"/>
      <c r="AC2201" s="100"/>
      <c r="AD2201" s="100" t="s">
        <v>10667</v>
      </c>
      <c r="AE2201" s="83"/>
      <c r="AF2201" s="54"/>
      <c r="AG2201" s="78" t="s">
        <v>12882</v>
      </c>
      <c r="AH2201" s="77">
        <v>0</v>
      </c>
      <c r="AI2201" s="77">
        <v>0</v>
      </c>
      <c r="AJ2201" s="77">
        <v>0</v>
      </c>
      <c r="AK2201" s="77">
        <v>0</v>
      </c>
      <c r="AL2201" s="77">
        <v>0</v>
      </c>
      <c r="AM2201" s="77">
        <v>0</v>
      </c>
      <c r="AN2201" s="77">
        <v>0</v>
      </c>
      <c r="AO2201" s="77">
        <v>0</v>
      </c>
      <c r="AP2201" s="77">
        <v>0</v>
      </c>
      <c r="AQ2201" s="77"/>
      <c r="AR2201" s="79">
        <f>COUNTIF('Jalon + top _horaire passage'!A:A,A2201)+IF(W2201&lt;&gt;"",COUNTIF('Jalon + top _horaire passage'!A:A,W2201),0)+IF(X2201&lt;&gt;"",COUNTIF('Jalon + top _horaire passage'!A:A,X2201),0)+IF(Y2201&lt;&gt;"",COUNTIF('Jalon + top _horaire passage'!A:A,Y2201),0)+IF(AA2201&lt;&gt;"",COUNTIF('Jalon + top _horaire passage'!A:A,AA2201),0)+IF(AB2201&lt;&gt;"",COUNTIF('Jalon + top _horaire passage'!A:A,AB2201),0)+IF(AD2201&lt;&gt;"",COUNTIF('Jalon + top _horaire passage'!A:A,AD2201),0)</f>
        <v>0</v>
      </c>
    </row>
    <row r="2202" spans="1:44" x14ac:dyDescent="0.3">
      <c r="A2202" s="77" t="s">
        <v>10668</v>
      </c>
      <c r="B2202" s="159" t="s">
        <v>10669</v>
      </c>
      <c r="C2202" s="78" t="s">
        <v>101</v>
      </c>
      <c r="D2202" s="77" t="s">
        <v>42</v>
      </c>
      <c r="E2202" s="77">
        <v>0</v>
      </c>
      <c r="F2202" s="101" t="s">
        <v>11894</v>
      </c>
      <c r="G2202" s="101" t="s">
        <v>11895</v>
      </c>
      <c r="H2202" s="77" t="s">
        <v>44</v>
      </c>
      <c r="I2202" s="77" t="s">
        <v>39</v>
      </c>
      <c r="J2202" s="77" t="s">
        <v>19</v>
      </c>
      <c r="K2202" s="78" t="s">
        <v>376</v>
      </c>
      <c r="L2202" s="77" t="s">
        <v>98</v>
      </c>
      <c r="M2202" s="74" t="s">
        <v>12473</v>
      </c>
      <c r="N2202" s="74" t="s">
        <v>13</v>
      </c>
      <c r="O2202" s="159"/>
      <c r="P2202" s="77"/>
      <c r="Q2202" s="77" t="s">
        <v>372</v>
      </c>
      <c r="R2202" s="77" t="s">
        <v>10668</v>
      </c>
      <c r="S2202" s="77"/>
      <c r="T2202" s="77" t="s">
        <v>9241</v>
      </c>
      <c r="U2202" s="77"/>
      <c r="V2202" s="74" t="s">
        <v>97</v>
      </c>
      <c r="W2202" s="100"/>
      <c r="X2202" s="99"/>
      <c r="Y2202" s="99"/>
      <c r="Z2202" s="100"/>
      <c r="AA2202" s="99"/>
      <c r="AB2202" s="99"/>
      <c r="AC2202" s="100"/>
      <c r="AD2202" s="100" t="s">
        <v>10670</v>
      </c>
      <c r="AE2202" s="83"/>
      <c r="AF2202" s="54"/>
      <c r="AG2202" s="78" t="s">
        <v>12882</v>
      </c>
      <c r="AH2202" s="77">
        <v>0</v>
      </c>
      <c r="AI2202" s="77">
        <v>0</v>
      </c>
      <c r="AJ2202" s="77">
        <v>0</v>
      </c>
      <c r="AK2202" s="77">
        <v>0</v>
      </c>
      <c r="AL2202" s="77">
        <v>0</v>
      </c>
      <c r="AM2202" s="77">
        <v>0</v>
      </c>
      <c r="AN2202" s="77">
        <v>0</v>
      </c>
      <c r="AO2202" s="77">
        <v>0</v>
      </c>
      <c r="AP2202" s="77">
        <v>0</v>
      </c>
      <c r="AQ2202" s="77"/>
      <c r="AR2202" s="79">
        <f>COUNTIF('Jalon + top _horaire passage'!A:A,A2202)+IF(W2202&lt;&gt;"",COUNTIF('Jalon + top _horaire passage'!A:A,W2202),0)+IF(X2202&lt;&gt;"",COUNTIF('Jalon + top _horaire passage'!A:A,X2202),0)+IF(Y2202&lt;&gt;"",COUNTIF('Jalon + top _horaire passage'!A:A,Y2202),0)+IF(AA2202&lt;&gt;"",COUNTIF('Jalon + top _horaire passage'!A:A,AA2202),0)+IF(AB2202&lt;&gt;"",COUNTIF('Jalon + top _horaire passage'!A:A,AB2202),0)+IF(AD2202&lt;&gt;"",COUNTIF('Jalon + top _horaire passage'!A:A,AD2202),0)</f>
        <v>0</v>
      </c>
    </row>
    <row r="2203" spans="1:44" x14ac:dyDescent="0.3">
      <c r="A2203" s="77" t="s">
        <v>10671</v>
      </c>
      <c r="B2203" s="159" t="s">
        <v>10672</v>
      </c>
      <c r="C2203" s="78" t="s">
        <v>101</v>
      </c>
      <c r="D2203" s="77" t="s">
        <v>42</v>
      </c>
      <c r="E2203" s="77">
        <v>0</v>
      </c>
      <c r="F2203" s="101" t="s">
        <v>11894</v>
      </c>
      <c r="G2203" s="101" t="s">
        <v>11895</v>
      </c>
      <c r="H2203" s="77" t="s">
        <v>44</v>
      </c>
      <c r="I2203" s="77" t="s">
        <v>39</v>
      </c>
      <c r="J2203" s="77" t="s">
        <v>19</v>
      </c>
      <c r="K2203" s="78" t="s">
        <v>376</v>
      </c>
      <c r="L2203" s="77" t="s">
        <v>98</v>
      </c>
      <c r="M2203" s="74" t="s">
        <v>12473</v>
      </c>
      <c r="N2203" s="74" t="s">
        <v>13</v>
      </c>
      <c r="O2203" s="159"/>
      <c r="P2203" s="77"/>
      <c r="Q2203" s="77" t="s">
        <v>372</v>
      </c>
      <c r="R2203" s="77" t="s">
        <v>10671</v>
      </c>
      <c r="S2203" s="77"/>
      <c r="T2203" s="77" t="s">
        <v>9241</v>
      </c>
      <c r="U2203" s="77"/>
      <c r="V2203" s="74" t="s">
        <v>97</v>
      </c>
      <c r="W2203" s="100"/>
      <c r="X2203" s="99"/>
      <c r="Y2203" s="99"/>
      <c r="Z2203" s="100"/>
      <c r="AA2203" s="99"/>
      <c r="AB2203" s="99"/>
      <c r="AC2203" s="100"/>
      <c r="AD2203" s="100" t="s">
        <v>10673</v>
      </c>
      <c r="AE2203" s="83"/>
      <c r="AF2203" s="54"/>
      <c r="AG2203" s="78" t="s">
        <v>12882</v>
      </c>
      <c r="AH2203" s="77">
        <v>0</v>
      </c>
      <c r="AI2203" s="77">
        <v>0</v>
      </c>
      <c r="AJ2203" s="77">
        <v>0</v>
      </c>
      <c r="AK2203" s="77">
        <v>0</v>
      </c>
      <c r="AL2203" s="77">
        <v>0</v>
      </c>
      <c r="AM2203" s="77">
        <v>0</v>
      </c>
      <c r="AN2203" s="77">
        <v>0</v>
      </c>
      <c r="AO2203" s="77">
        <v>0</v>
      </c>
      <c r="AP2203" s="77">
        <v>0</v>
      </c>
      <c r="AQ2203" s="77"/>
      <c r="AR2203" s="79">
        <f>COUNTIF('Jalon + top _horaire passage'!A:A,A2203)+IF(W2203&lt;&gt;"",COUNTIF('Jalon + top _horaire passage'!A:A,W2203),0)+IF(X2203&lt;&gt;"",COUNTIF('Jalon + top _horaire passage'!A:A,X2203),0)+IF(Y2203&lt;&gt;"",COUNTIF('Jalon + top _horaire passage'!A:A,Y2203),0)+IF(AA2203&lt;&gt;"",COUNTIF('Jalon + top _horaire passage'!A:A,AA2203),0)+IF(AB2203&lt;&gt;"",COUNTIF('Jalon + top _horaire passage'!A:A,AB2203),0)+IF(AD2203&lt;&gt;"",COUNTIF('Jalon + top _horaire passage'!A:A,AD2203),0)</f>
        <v>0</v>
      </c>
    </row>
    <row r="2204" spans="1:44" x14ac:dyDescent="0.3">
      <c r="A2204" s="77" t="s">
        <v>10674</v>
      </c>
      <c r="B2204" s="159" t="s">
        <v>10675</v>
      </c>
      <c r="C2204" s="78" t="s">
        <v>101</v>
      </c>
      <c r="D2204" s="77" t="s">
        <v>42</v>
      </c>
      <c r="E2204" s="77">
        <v>0</v>
      </c>
      <c r="F2204" s="101" t="s">
        <v>11894</v>
      </c>
      <c r="G2204" s="101" t="s">
        <v>11895</v>
      </c>
      <c r="H2204" s="77" t="s">
        <v>44</v>
      </c>
      <c r="I2204" s="77" t="s">
        <v>39</v>
      </c>
      <c r="J2204" s="77" t="s">
        <v>19</v>
      </c>
      <c r="K2204" s="78" t="s">
        <v>376</v>
      </c>
      <c r="L2204" s="77" t="s">
        <v>98</v>
      </c>
      <c r="M2204" s="74" t="s">
        <v>12473</v>
      </c>
      <c r="N2204" s="74" t="s">
        <v>13</v>
      </c>
      <c r="O2204" s="159"/>
      <c r="P2204" s="77"/>
      <c r="Q2204" s="77" t="s">
        <v>372</v>
      </c>
      <c r="R2204" s="77" t="s">
        <v>10674</v>
      </c>
      <c r="S2204" s="77"/>
      <c r="T2204" s="77" t="s">
        <v>9241</v>
      </c>
      <c r="U2204" s="77"/>
      <c r="V2204" s="74" t="s">
        <v>97</v>
      </c>
      <c r="W2204" s="100"/>
      <c r="X2204" s="99"/>
      <c r="Y2204" s="99"/>
      <c r="Z2204" s="100"/>
      <c r="AA2204" s="99"/>
      <c r="AB2204" s="99"/>
      <c r="AC2204" s="100"/>
      <c r="AD2204" s="100" t="s">
        <v>10676</v>
      </c>
      <c r="AE2204" s="83"/>
      <c r="AF2204" s="54"/>
      <c r="AG2204" s="78" t="s">
        <v>12882</v>
      </c>
      <c r="AH2204" s="77">
        <v>0</v>
      </c>
      <c r="AI2204" s="77">
        <v>0</v>
      </c>
      <c r="AJ2204" s="77">
        <v>0</v>
      </c>
      <c r="AK2204" s="77">
        <v>0</v>
      </c>
      <c r="AL2204" s="77">
        <v>0</v>
      </c>
      <c r="AM2204" s="77">
        <v>0</v>
      </c>
      <c r="AN2204" s="77">
        <v>0</v>
      </c>
      <c r="AO2204" s="77">
        <v>0</v>
      </c>
      <c r="AP2204" s="77">
        <v>0</v>
      </c>
      <c r="AQ2204" s="77"/>
      <c r="AR2204" s="79">
        <f>COUNTIF('Jalon + top _horaire passage'!A:A,A2204)+IF(W2204&lt;&gt;"",COUNTIF('Jalon + top _horaire passage'!A:A,W2204),0)+IF(X2204&lt;&gt;"",COUNTIF('Jalon + top _horaire passage'!A:A,X2204),0)+IF(Y2204&lt;&gt;"",COUNTIF('Jalon + top _horaire passage'!A:A,Y2204),0)+IF(AA2204&lt;&gt;"",COUNTIF('Jalon + top _horaire passage'!A:A,AA2204),0)+IF(AB2204&lt;&gt;"",COUNTIF('Jalon + top _horaire passage'!A:A,AB2204),0)+IF(AD2204&lt;&gt;"",COUNTIF('Jalon + top _horaire passage'!A:A,AD2204),0)</f>
        <v>0</v>
      </c>
    </row>
    <row r="2205" spans="1:44" x14ac:dyDescent="0.3">
      <c r="A2205" s="77" t="s">
        <v>10677</v>
      </c>
      <c r="B2205" s="159" t="s">
        <v>10678</v>
      </c>
      <c r="C2205" s="78" t="s">
        <v>101</v>
      </c>
      <c r="D2205" s="77" t="s">
        <v>42</v>
      </c>
      <c r="E2205" s="77">
        <v>0</v>
      </c>
      <c r="F2205" s="101" t="s">
        <v>11894</v>
      </c>
      <c r="G2205" s="101" t="s">
        <v>11895</v>
      </c>
      <c r="H2205" s="77" t="s">
        <v>44</v>
      </c>
      <c r="I2205" s="77" t="s">
        <v>39</v>
      </c>
      <c r="J2205" s="77" t="s">
        <v>19</v>
      </c>
      <c r="K2205" s="78" t="s">
        <v>376</v>
      </c>
      <c r="L2205" s="77" t="s">
        <v>98</v>
      </c>
      <c r="M2205" s="74" t="s">
        <v>12473</v>
      </c>
      <c r="N2205" s="74" t="s">
        <v>13</v>
      </c>
      <c r="O2205" s="159"/>
      <c r="P2205" s="77"/>
      <c r="Q2205" s="77" t="s">
        <v>372</v>
      </c>
      <c r="R2205" s="77" t="s">
        <v>10677</v>
      </c>
      <c r="S2205" s="77"/>
      <c r="T2205" s="77" t="s">
        <v>9241</v>
      </c>
      <c r="U2205" s="77"/>
      <c r="V2205" s="74" t="s">
        <v>97</v>
      </c>
      <c r="W2205" s="100"/>
      <c r="X2205" s="99"/>
      <c r="Y2205" s="99"/>
      <c r="Z2205" s="100"/>
      <c r="AA2205" s="99"/>
      <c r="AB2205" s="99"/>
      <c r="AC2205" s="100"/>
      <c r="AD2205" s="100" t="s">
        <v>10679</v>
      </c>
      <c r="AE2205" s="83"/>
      <c r="AF2205" s="54"/>
      <c r="AG2205" s="78" t="s">
        <v>12882</v>
      </c>
      <c r="AH2205" s="77">
        <v>0</v>
      </c>
      <c r="AI2205" s="77">
        <v>0</v>
      </c>
      <c r="AJ2205" s="77">
        <v>0</v>
      </c>
      <c r="AK2205" s="77">
        <v>0</v>
      </c>
      <c r="AL2205" s="77">
        <v>0</v>
      </c>
      <c r="AM2205" s="77">
        <v>0</v>
      </c>
      <c r="AN2205" s="77">
        <v>0</v>
      </c>
      <c r="AO2205" s="77">
        <v>0</v>
      </c>
      <c r="AP2205" s="77">
        <v>0</v>
      </c>
      <c r="AQ2205" s="77"/>
      <c r="AR2205" s="79">
        <f>COUNTIF('Jalon + top _horaire passage'!A:A,A2205)+IF(W2205&lt;&gt;"",COUNTIF('Jalon + top _horaire passage'!A:A,W2205),0)+IF(X2205&lt;&gt;"",COUNTIF('Jalon + top _horaire passage'!A:A,X2205),0)+IF(Y2205&lt;&gt;"",COUNTIF('Jalon + top _horaire passage'!A:A,Y2205),0)+IF(AA2205&lt;&gt;"",COUNTIF('Jalon + top _horaire passage'!A:A,AA2205),0)+IF(AB2205&lt;&gt;"",COUNTIF('Jalon + top _horaire passage'!A:A,AB2205),0)+IF(AD2205&lt;&gt;"",COUNTIF('Jalon + top _horaire passage'!A:A,AD2205),0)</f>
        <v>0</v>
      </c>
    </row>
    <row r="2206" spans="1:44" x14ac:dyDescent="0.3">
      <c r="A2206" s="77" t="s">
        <v>10680</v>
      </c>
      <c r="B2206" s="159" t="s">
        <v>10680</v>
      </c>
      <c r="C2206" s="78" t="s">
        <v>101</v>
      </c>
      <c r="D2206" s="77" t="s">
        <v>42</v>
      </c>
      <c r="E2206" s="77">
        <v>0</v>
      </c>
      <c r="F2206" s="101" t="s">
        <v>11894</v>
      </c>
      <c r="G2206" s="101" t="s">
        <v>11895</v>
      </c>
      <c r="H2206" s="77" t="s">
        <v>44</v>
      </c>
      <c r="I2206" s="77" t="s">
        <v>39</v>
      </c>
      <c r="J2206" s="77" t="s">
        <v>19</v>
      </c>
      <c r="K2206" s="78" t="s">
        <v>376</v>
      </c>
      <c r="L2206" s="77" t="s">
        <v>98</v>
      </c>
      <c r="M2206" s="74" t="s">
        <v>12473</v>
      </c>
      <c r="N2206" s="74" t="s">
        <v>13</v>
      </c>
      <c r="O2206" s="159"/>
      <c r="P2206" s="77"/>
      <c r="Q2206" s="77" t="s">
        <v>372</v>
      </c>
      <c r="R2206" s="77" t="s">
        <v>10680</v>
      </c>
      <c r="S2206" s="77"/>
      <c r="T2206" s="77" t="s">
        <v>9241</v>
      </c>
      <c r="U2206" s="101" t="s">
        <v>11965</v>
      </c>
      <c r="V2206" s="74" t="s">
        <v>97</v>
      </c>
      <c r="W2206" s="100"/>
      <c r="X2206" s="99"/>
      <c r="Y2206" s="99"/>
      <c r="Z2206" s="100"/>
      <c r="AA2206" s="99"/>
      <c r="AB2206" s="99"/>
      <c r="AC2206" s="100"/>
      <c r="AD2206" s="100" t="s">
        <v>10681</v>
      </c>
      <c r="AE2206" s="83"/>
      <c r="AF2206" s="54"/>
      <c r="AG2206" s="78" t="s">
        <v>12882</v>
      </c>
      <c r="AH2206" s="77">
        <v>0</v>
      </c>
      <c r="AI2206" s="77">
        <v>0</v>
      </c>
      <c r="AJ2206" s="77">
        <v>0</v>
      </c>
      <c r="AK2206" s="77">
        <v>0</v>
      </c>
      <c r="AL2206" s="77">
        <v>0</v>
      </c>
      <c r="AM2206" s="77">
        <v>0</v>
      </c>
      <c r="AN2206" s="77">
        <v>0</v>
      </c>
      <c r="AO2206" s="77">
        <v>0</v>
      </c>
      <c r="AP2206" s="77">
        <v>0</v>
      </c>
      <c r="AQ2206" s="77"/>
      <c r="AR2206" s="79">
        <f>COUNTIF('Jalon + top _horaire passage'!A:A,A2206)+IF(W2206&lt;&gt;"",COUNTIF('Jalon + top _horaire passage'!A:A,W2206),0)+IF(X2206&lt;&gt;"",COUNTIF('Jalon + top _horaire passage'!A:A,X2206),0)+IF(Y2206&lt;&gt;"",COUNTIF('Jalon + top _horaire passage'!A:A,Y2206),0)+IF(AA2206&lt;&gt;"",COUNTIF('Jalon + top _horaire passage'!A:A,AA2206),0)+IF(AB2206&lt;&gt;"",COUNTIF('Jalon + top _horaire passage'!A:A,AB2206),0)+IF(AD2206&lt;&gt;"",COUNTIF('Jalon + top _horaire passage'!A:A,AD2206),0)</f>
        <v>0</v>
      </c>
    </row>
    <row r="2207" spans="1:44" x14ac:dyDescent="0.3">
      <c r="A2207" s="77" t="s">
        <v>10683</v>
      </c>
      <c r="B2207" s="159" t="s">
        <v>10683</v>
      </c>
      <c r="C2207" s="78" t="s">
        <v>165</v>
      </c>
      <c r="D2207" s="77" t="s">
        <v>42</v>
      </c>
      <c r="E2207" s="77" t="s">
        <v>10682</v>
      </c>
      <c r="F2207" s="77" t="s">
        <v>1812</v>
      </c>
      <c r="G2207" s="77" t="s">
        <v>1813</v>
      </c>
      <c r="H2207" s="77" t="s">
        <v>44</v>
      </c>
      <c r="I2207" s="77" t="s">
        <v>166</v>
      </c>
      <c r="J2207" s="77" t="s">
        <v>19</v>
      </c>
      <c r="K2207" s="78" t="s">
        <v>376</v>
      </c>
      <c r="L2207" s="77" t="s">
        <v>98</v>
      </c>
      <c r="M2207" s="74" t="s">
        <v>12473</v>
      </c>
      <c r="N2207" s="74" t="s">
        <v>13</v>
      </c>
      <c r="O2207" s="159"/>
      <c r="P2207" s="77"/>
      <c r="Q2207" s="77" t="s">
        <v>372</v>
      </c>
      <c r="R2207" s="77" t="s">
        <v>10683</v>
      </c>
      <c r="S2207" s="77" t="s">
        <v>165</v>
      </c>
      <c r="T2207" s="77" t="s">
        <v>9241</v>
      </c>
      <c r="U2207" s="101" t="s">
        <v>11922</v>
      </c>
      <c r="V2207" s="74" t="s">
        <v>97</v>
      </c>
      <c r="W2207" s="102" t="s">
        <v>2137</v>
      </c>
      <c r="X2207" s="99"/>
      <c r="Y2207" s="102"/>
      <c r="Z2207" s="100"/>
      <c r="AA2207" s="99"/>
      <c r="AB2207" s="99"/>
      <c r="AC2207" s="100"/>
      <c r="AD2207" s="100" t="s">
        <v>10684</v>
      </c>
      <c r="AE2207" s="83"/>
      <c r="AF2207" s="54"/>
      <c r="AG2207" s="78" t="s">
        <v>12882</v>
      </c>
      <c r="AH2207" s="77" t="s">
        <v>354</v>
      </c>
      <c r="AI2207" s="77" t="s">
        <v>1350</v>
      </c>
      <c r="AJ2207" s="77" t="s">
        <v>1351</v>
      </c>
      <c r="AK2207" s="77" t="s">
        <v>1352</v>
      </c>
      <c r="AL2207" s="77" t="s">
        <v>1353</v>
      </c>
      <c r="AM2207" s="77" t="s">
        <v>170</v>
      </c>
      <c r="AN2207" s="77" t="s">
        <v>679</v>
      </c>
      <c r="AO2207" s="77" t="s">
        <v>2660</v>
      </c>
      <c r="AP2207" s="77" t="s">
        <v>2661</v>
      </c>
      <c r="AQ2207" s="77"/>
      <c r="AR2207" s="79">
        <f>COUNTIF('Jalon + top _horaire passage'!A:A,A2207)+IF(W2207&lt;&gt;"",COUNTIF('Jalon + top _horaire passage'!A:A,W2207),0)+IF(X2207&lt;&gt;"",COUNTIF('Jalon + top _horaire passage'!A:A,X2207),0)+IF(Y2207&lt;&gt;"",COUNTIF('Jalon + top _horaire passage'!A:A,Y2207),0)+IF(AA2207&lt;&gt;"",COUNTIF('Jalon + top _horaire passage'!A:A,AA2207),0)+IF(AB2207&lt;&gt;"",COUNTIF('Jalon + top _horaire passage'!A:A,AB2207),0)+IF(AD2207&lt;&gt;"",COUNTIF('Jalon + top _horaire passage'!A:A,AD2207),0)</f>
        <v>0</v>
      </c>
    </row>
    <row r="2208" spans="1:44" x14ac:dyDescent="0.3">
      <c r="A2208" s="77" t="s">
        <v>10685</v>
      </c>
      <c r="B2208" s="159" t="s">
        <v>10686</v>
      </c>
      <c r="C2208" s="78" t="s">
        <v>101</v>
      </c>
      <c r="D2208" s="77" t="s">
        <v>42</v>
      </c>
      <c r="E2208" s="77" t="s">
        <v>10685</v>
      </c>
      <c r="F2208" s="77" t="s">
        <v>533</v>
      </c>
      <c r="G2208" s="77" t="s">
        <v>534</v>
      </c>
      <c r="H2208" s="77" t="s">
        <v>44</v>
      </c>
      <c r="I2208" s="77" t="s">
        <v>39</v>
      </c>
      <c r="J2208" s="77" t="s">
        <v>19</v>
      </c>
      <c r="K2208" s="78" t="s">
        <v>34</v>
      </c>
      <c r="L2208" s="77" t="s">
        <v>98</v>
      </c>
      <c r="M2208" s="74" t="s">
        <v>12473</v>
      </c>
      <c r="N2208" s="74" t="s">
        <v>13</v>
      </c>
      <c r="O2208" s="159"/>
      <c r="P2208" s="77"/>
      <c r="Q2208" s="77" t="s">
        <v>30</v>
      </c>
      <c r="R2208" s="77" t="s">
        <v>10685</v>
      </c>
      <c r="S2208" s="77"/>
      <c r="T2208" s="77"/>
      <c r="U2208" s="77" t="s">
        <v>10685</v>
      </c>
      <c r="V2208" s="74" t="s">
        <v>97</v>
      </c>
      <c r="W2208" s="100"/>
      <c r="X2208" s="99"/>
      <c r="Y2208" s="99"/>
      <c r="Z2208" s="100"/>
      <c r="AA2208" s="99" t="s">
        <v>10687</v>
      </c>
      <c r="AB2208" s="99"/>
      <c r="AC2208" s="100" t="s">
        <v>11003</v>
      </c>
      <c r="AD2208" s="100" t="s">
        <v>10688</v>
      </c>
      <c r="AE2208" s="83"/>
      <c r="AF2208" s="54"/>
      <c r="AG2208" s="78" t="s">
        <v>10997</v>
      </c>
      <c r="AH2208" s="77" t="s">
        <v>20</v>
      </c>
      <c r="AI2208" s="77" t="s">
        <v>102</v>
      </c>
      <c r="AJ2208" s="77" t="s">
        <v>103</v>
      </c>
      <c r="AK2208" s="77" t="s">
        <v>539</v>
      </c>
      <c r="AL2208" s="77" t="s">
        <v>540</v>
      </c>
      <c r="AM2208" s="77" t="s">
        <v>25</v>
      </c>
      <c r="AN2208" s="77" t="s">
        <v>106</v>
      </c>
      <c r="AO2208" s="77" t="s">
        <v>107</v>
      </c>
      <c r="AP2208" s="77" t="s">
        <v>108</v>
      </c>
      <c r="AQ2208" s="77"/>
      <c r="AR2208" s="79">
        <f>COUNTIF('Jalon + top _horaire passage'!A:A,A2208)+IF(W2208&lt;&gt;"",COUNTIF('Jalon + top _horaire passage'!A:A,W2208),0)+IF(X2208&lt;&gt;"",COUNTIF('Jalon + top _horaire passage'!A:A,X2208),0)+IF(Y2208&lt;&gt;"",COUNTIF('Jalon + top _horaire passage'!A:A,Y2208),0)+IF(AA2208&lt;&gt;"",COUNTIF('Jalon + top _horaire passage'!A:A,AA2208),0)+IF(AB2208&lt;&gt;"",COUNTIF('Jalon + top _horaire passage'!A:A,AB2208),0)+IF(AD2208&lt;&gt;"",COUNTIF('Jalon + top _horaire passage'!A:A,AD2208),0)</f>
        <v>0</v>
      </c>
    </row>
    <row r="2209" spans="1:44" x14ac:dyDescent="0.3">
      <c r="A2209" s="77" t="s">
        <v>10689</v>
      </c>
      <c r="B2209" s="159" t="s">
        <v>12327</v>
      </c>
      <c r="C2209" s="78" t="s">
        <v>40</v>
      </c>
      <c r="D2209" s="77" t="s">
        <v>42</v>
      </c>
      <c r="E2209" s="77" t="s">
        <v>10689</v>
      </c>
      <c r="F2209" s="77" t="s">
        <v>10690</v>
      </c>
      <c r="G2209" s="77" t="s">
        <v>12457</v>
      </c>
      <c r="H2209" s="77" t="s">
        <v>44</v>
      </c>
      <c r="I2209" s="77" t="s">
        <v>39</v>
      </c>
      <c r="J2209" s="77" t="s">
        <v>19</v>
      </c>
      <c r="K2209" s="78" t="s">
        <v>34</v>
      </c>
      <c r="L2209" s="77" t="s">
        <v>15</v>
      </c>
      <c r="M2209" s="74" t="s">
        <v>12474</v>
      </c>
      <c r="N2209" s="74" t="s">
        <v>13</v>
      </c>
      <c r="O2209" s="159"/>
      <c r="P2209" s="77"/>
      <c r="Q2209" s="77" t="s">
        <v>6797</v>
      </c>
      <c r="R2209" s="77" t="s">
        <v>10689</v>
      </c>
      <c r="S2209" s="77"/>
      <c r="T2209" s="77"/>
      <c r="U2209" s="82" t="s">
        <v>10823</v>
      </c>
      <c r="V2209" s="74" t="s">
        <v>97</v>
      </c>
      <c r="W2209" s="100"/>
      <c r="X2209" s="99"/>
      <c r="Y2209" s="99"/>
      <c r="Z2209" s="100" t="s">
        <v>10823</v>
      </c>
      <c r="AA2209" s="99" t="s">
        <v>10691</v>
      </c>
      <c r="AB2209" s="99"/>
      <c r="AC2209" s="100" t="s">
        <v>10692</v>
      </c>
      <c r="AD2209" s="100" t="s">
        <v>10693</v>
      </c>
      <c r="AE2209" s="83"/>
      <c r="AF2209" s="54" t="s">
        <v>12029</v>
      </c>
      <c r="AG2209" s="78" t="s">
        <v>10998</v>
      </c>
      <c r="AH2209" s="77">
        <v>0</v>
      </c>
      <c r="AI2209" s="77">
        <v>0</v>
      </c>
      <c r="AJ2209" s="77">
        <v>0</v>
      </c>
      <c r="AK2209" s="77">
        <v>0</v>
      </c>
      <c r="AL2209" s="77">
        <v>0</v>
      </c>
      <c r="AM2209" s="77">
        <v>0</v>
      </c>
      <c r="AN2209" s="77">
        <v>0</v>
      </c>
      <c r="AO2209" s="77">
        <v>0</v>
      </c>
      <c r="AP2209" s="77">
        <v>0</v>
      </c>
      <c r="AQ2209" s="77"/>
      <c r="AR2209" s="79">
        <f>COUNTIF('Jalon + top _horaire passage'!A:A,A2209)+IF(W2209&lt;&gt;"",COUNTIF('Jalon + top _horaire passage'!A:A,W2209),0)+IF(X2209&lt;&gt;"",COUNTIF('Jalon + top _horaire passage'!A:A,X2209),0)+IF(Y2209&lt;&gt;"",COUNTIF('Jalon + top _horaire passage'!A:A,Y2209),0)+IF(AA2209&lt;&gt;"",COUNTIF('Jalon + top _horaire passage'!A:A,AA2209),0)+IF(AB2209&lt;&gt;"",COUNTIF('Jalon + top _horaire passage'!A:A,AB2209),0)+IF(AD2209&lt;&gt;"",COUNTIF('Jalon + top _horaire passage'!A:A,AD2209),0)</f>
        <v>0</v>
      </c>
    </row>
    <row r="2210" spans="1:44" x14ac:dyDescent="0.3">
      <c r="A2210" s="77" t="s">
        <v>10694</v>
      </c>
      <c r="B2210" s="159" t="s">
        <v>10695</v>
      </c>
      <c r="C2210" s="78" t="s">
        <v>40</v>
      </c>
      <c r="D2210" s="77" t="s">
        <v>42</v>
      </c>
      <c r="E2210" s="77" t="s">
        <v>10694</v>
      </c>
      <c r="F2210" s="77" t="s">
        <v>10690</v>
      </c>
      <c r="G2210" s="77" t="s">
        <v>12457</v>
      </c>
      <c r="H2210" s="77" t="s">
        <v>44</v>
      </c>
      <c r="I2210" s="77" t="s">
        <v>39</v>
      </c>
      <c r="J2210" s="77" t="s">
        <v>19</v>
      </c>
      <c r="K2210" s="78" t="s">
        <v>34</v>
      </c>
      <c r="L2210" s="77" t="s">
        <v>15</v>
      </c>
      <c r="M2210" s="74" t="s">
        <v>12474</v>
      </c>
      <c r="N2210" s="74" t="s">
        <v>13</v>
      </c>
      <c r="O2210" s="159"/>
      <c r="P2210" s="77"/>
      <c r="Q2210" s="77" t="s">
        <v>6797</v>
      </c>
      <c r="R2210" s="77" t="s">
        <v>10694</v>
      </c>
      <c r="S2210" s="77"/>
      <c r="T2210" s="77"/>
      <c r="U2210" s="82" t="s">
        <v>10822</v>
      </c>
      <c r="V2210" s="74" t="s">
        <v>97</v>
      </c>
      <c r="W2210" s="100"/>
      <c r="X2210" s="99"/>
      <c r="Y2210" s="99"/>
      <c r="Z2210" s="100" t="s">
        <v>10822</v>
      </c>
      <c r="AA2210" s="99" t="s">
        <v>10696</v>
      </c>
      <c r="AB2210" s="99"/>
      <c r="AC2210" s="100" t="s">
        <v>10697</v>
      </c>
      <c r="AD2210" s="100" t="s">
        <v>10698</v>
      </c>
      <c r="AE2210" s="83"/>
      <c r="AF2210" s="54" t="s">
        <v>12029</v>
      </c>
      <c r="AG2210" s="78" t="s">
        <v>10998</v>
      </c>
      <c r="AH2210" s="77">
        <v>0</v>
      </c>
      <c r="AI2210" s="77">
        <v>0</v>
      </c>
      <c r="AJ2210" s="77">
        <v>0</v>
      </c>
      <c r="AK2210" s="77">
        <v>0</v>
      </c>
      <c r="AL2210" s="77">
        <v>0</v>
      </c>
      <c r="AM2210" s="77">
        <v>0</v>
      </c>
      <c r="AN2210" s="77">
        <v>0</v>
      </c>
      <c r="AO2210" s="77">
        <v>0</v>
      </c>
      <c r="AP2210" s="77">
        <v>0</v>
      </c>
      <c r="AQ2210" s="77"/>
      <c r="AR2210" s="79">
        <f>COUNTIF('Jalon + top _horaire passage'!A:A,A2210)+IF(W2210&lt;&gt;"",COUNTIF('Jalon + top _horaire passage'!A:A,W2210),0)+IF(X2210&lt;&gt;"",COUNTIF('Jalon + top _horaire passage'!A:A,X2210),0)+IF(Y2210&lt;&gt;"",COUNTIF('Jalon + top _horaire passage'!A:A,Y2210),0)+IF(AA2210&lt;&gt;"",COUNTIF('Jalon + top _horaire passage'!A:A,AA2210),0)+IF(AB2210&lt;&gt;"",COUNTIF('Jalon + top _horaire passage'!A:A,AB2210),0)+IF(AD2210&lt;&gt;"",COUNTIF('Jalon + top _horaire passage'!A:A,AD2210),0)</f>
        <v>0</v>
      </c>
    </row>
    <row r="2211" spans="1:44" x14ac:dyDescent="0.3">
      <c r="A2211" s="77" t="s">
        <v>10699</v>
      </c>
      <c r="B2211" s="159" t="s">
        <v>10700</v>
      </c>
      <c r="C2211" s="78" t="s">
        <v>40</v>
      </c>
      <c r="D2211" s="77" t="s">
        <v>42</v>
      </c>
      <c r="E2211" s="77" t="s">
        <v>10699</v>
      </c>
      <c r="F2211" s="77" t="s">
        <v>10690</v>
      </c>
      <c r="G2211" s="77" t="s">
        <v>12457</v>
      </c>
      <c r="H2211" s="77" t="s">
        <v>44</v>
      </c>
      <c r="I2211" s="77" t="s">
        <v>39</v>
      </c>
      <c r="J2211" s="77" t="s">
        <v>19</v>
      </c>
      <c r="K2211" s="78" t="s">
        <v>34</v>
      </c>
      <c r="L2211" s="77" t="s">
        <v>15</v>
      </c>
      <c r="M2211" s="74" t="s">
        <v>12474</v>
      </c>
      <c r="N2211" s="74" t="s">
        <v>13</v>
      </c>
      <c r="O2211" s="159"/>
      <c r="P2211" s="77"/>
      <c r="Q2211" s="77" t="s">
        <v>6797</v>
      </c>
      <c r="R2211" s="77" t="s">
        <v>10699</v>
      </c>
      <c r="S2211" s="77"/>
      <c r="T2211" s="77"/>
      <c r="U2211" s="82" t="s">
        <v>10819</v>
      </c>
      <c r="V2211" s="74" t="s">
        <v>97</v>
      </c>
      <c r="W2211" s="100"/>
      <c r="X2211" s="99"/>
      <c r="Y2211" s="99"/>
      <c r="Z2211" s="100" t="s">
        <v>10819</v>
      </c>
      <c r="AA2211" s="99" t="s">
        <v>10701</v>
      </c>
      <c r="AB2211" s="99"/>
      <c r="AC2211" s="100" t="s">
        <v>10702</v>
      </c>
      <c r="AD2211" s="100" t="s">
        <v>10703</v>
      </c>
      <c r="AE2211" s="83"/>
      <c r="AF2211" s="54" t="s">
        <v>12029</v>
      </c>
      <c r="AG2211" s="78" t="s">
        <v>10998</v>
      </c>
      <c r="AH2211" s="77">
        <v>0</v>
      </c>
      <c r="AI2211" s="77">
        <v>0</v>
      </c>
      <c r="AJ2211" s="77">
        <v>0</v>
      </c>
      <c r="AK2211" s="77">
        <v>0</v>
      </c>
      <c r="AL2211" s="77">
        <v>0</v>
      </c>
      <c r="AM2211" s="77">
        <v>0</v>
      </c>
      <c r="AN2211" s="77">
        <v>0</v>
      </c>
      <c r="AO2211" s="77">
        <v>0</v>
      </c>
      <c r="AP2211" s="77">
        <v>0</v>
      </c>
      <c r="AQ2211" s="77"/>
      <c r="AR2211" s="79">
        <f>COUNTIF('Jalon + top _horaire passage'!A:A,A2211)+IF(W2211&lt;&gt;"",COUNTIF('Jalon + top _horaire passage'!A:A,W2211),0)+IF(X2211&lt;&gt;"",COUNTIF('Jalon + top _horaire passage'!A:A,X2211),0)+IF(Y2211&lt;&gt;"",COUNTIF('Jalon + top _horaire passage'!A:A,Y2211),0)+IF(AA2211&lt;&gt;"",COUNTIF('Jalon + top _horaire passage'!A:A,AA2211),0)+IF(AB2211&lt;&gt;"",COUNTIF('Jalon + top _horaire passage'!A:A,AB2211),0)+IF(AD2211&lt;&gt;"",COUNTIF('Jalon + top _horaire passage'!A:A,AD2211),0)</f>
        <v>0</v>
      </c>
    </row>
    <row r="2212" spans="1:44" x14ac:dyDescent="0.3">
      <c r="A2212" s="77" t="s">
        <v>10704</v>
      </c>
      <c r="B2212" s="159" t="s">
        <v>10705</v>
      </c>
      <c r="C2212" s="78" t="s">
        <v>40</v>
      </c>
      <c r="D2212" s="77" t="s">
        <v>42</v>
      </c>
      <c r="E2212" s="77" t="s">
        <v>10704</v>
      </c>
      <c r="F2212" s="77" t="s">
        <v>10690</v>
      </c>
      <c r="G2212" s="77" t="s">
        <v>12457</v>
      </c>
      <c r="H2212" s="77" t="s">
        <v>44</v>
      </c>
      <c r="I2212" s="77" t="s">
        <v>39</v>
      </c>
      <c r="J2212" s="77" t="s">
        <v>19</v>
      </c>
      <c r="K2212" s="78" t="s">
        <v>34</v>
      </c>
      <c r="L2212" s="77" t="s">
        <v>15</v>
      </c>
      <c r="M2212" s="74" t="s">
        <v>12474</v>
      </c>
      <c r="N2212" s="74" t="s">
        <v>13</v>
      </c>
      <c r="O2212" s="159"/>
      <c r="P2212" s="77"/>
      <c r="Q2212" s="77" t="s">
        <v>6797</v>
      </c>
      <c r="R2212" s="77" t="s">
        <v>10704</v>
      </c>
      <c r="S2212" s="77"/>
      <c r="T2212" s="77"/>
      <c r="U2212" s="82" t="s">
        <v>10821</v>
      </c>
      <c r="V2212" s="74" t="s">
        <v>97</v>
      </c>
      <c r="W2212" s="100"/>
      <c r="X2212" s="99"/>
      <c r="Y2212" s="99"/>
      <c r="Z2212" s="100" t="s">
        <v>10821</v>
      </c>
      <c r="AA2212" s="99" t="s">
        <v>10706</v>
      </c>
      <c r="AB2212" s="99"/>
      <c r="AC2212" s="100" t="s">
        <v>10707</v>
      </c>
      <c r="AD2212" s="100" t="s">
        <v>10708</v>
      </c>
      <c r="AE2212" s="83"/>
      <c r="AF2212" s="54" t="s">
        <v>12029</v>
      </c>
      <c r="AG2212" s="78" t="s">
        <v>10998</v>
      </c>
      <c r="AH2212" s="77">
        <v>0</v>
      </c>
      <c r="AI2212" s="77">
        <v>0</v>
      </c>
      <c r="AJ2212" s="77">
        <v>0</v>
      </c>
      <c r="AK2212" s="77">
        <v>0</v>
      </c>
      <c r="AL2212" s="77">
        <v>0</v>
      </c>
      <c r="AM2212" s="77">
        <v>0</v>
      </c>
      <c r="AN2212" s="77">
        <v>0</v>
      </c>
      <c r="AO2212" s="77">
        <v>0</v>
      </c>
      <c r="AP2212" s="77">
        <v>0</v>
      </c>
      <c r="AQ2212" s="77"/>
      <c r="AR2212" s="79">
        <f>COUNTIF('Jalon + top _horaire passage'!A:A,A2212)+IF(W2212&lt;&gt;"",COUNTIF('Jalon + top _horaire passage'!A:A,W2212),0)+IF(X2212&lt;&gt;"",COUNTIF('Jalon + top _horaire passage'!A:A,X2212),0)+IF(Y2212&lt;&gt;"",COUNTIF('Jalon + top _horaire passage'!A:A,Y2212),0)+IF(AA2212&lt;&gt;"",COUNTIF('Jalon + top _horaire passage'!A:A,AA2212),0)+IF(AB2212&lt;&gt;"",COUNTIF('Jalon + top _horaire passage'!A:A,AB2212),0)+IF(AD2212&lt;&gt;"",COUNTIF('Jalon + top _horaire passage'!A:A,AD2212),0)</f>
        <v>0</v>
      </c>
    </row>
    <row r="2213" spans="1:44" x14ac:dyDescent="0.3">
      <c r="A2213" s="77" t="s">
        <v>10709</v>
      </c>
      <c r="B2213" s="159" t="s">
        <v>10710</v>
      </c>
      <c r="C2213" s="78" t="s">
        <v>40</v>
      </c>
      <c r="D2213" s="77" t="s">
        <v>42</v>
      </c>
      <c r="E2213" s="77" t="s">
        <v>10709</v>
      </c>
      <c r="F2213" s="77" t="s">
        <v>10690</v>
      </c>
      <c r="G2213" s="77" t="s">
        <v>12457</v>
      </c>
      <c r="H2213" s="77" t="s">
        <v>44</v>
      </c>
      <c r="I2213" s="77" t="s">
        <v>39</v>
      </c>
      <c r="J2213" s="77" t="s">
        <v>19</v>
      </c>
      <c r="K2213" s="78" t="s">
        <v>34</v>
      </c>
      <c r="L2213" s="77" t="s">
        <v>15</v>
      </c>
      <c r="M2213" s="74" t="s">
        <v>12474</v>
      </c>
      <c r="N2213" s="74" t="s">
        <v>13</v>
      </c>
      <c r="O2213" s="159"/>
      <c r="P2213" s="77"/>
      <c r="Q2213" s="77" t="s">
        <v>6797</v>
      </c>
      <c r="R2213" s="77" t="s">
        <v>10709</v>
      </c>
      <c r="S2213" s="77"/>
      <c r="T2213" s="77"/>
      <c r="U2213" s="82" t="s">
        <v>10818</v>
      </c>
      <c r="V2213" s="74" t="s">
        <v>97</v>
      </c>
      <c r="W2213" s="100"/>
      <c r="X2213" s="99"/>
      <c r="Y2213" s="99"/>
      <c r="Z2213" s="100" t="s">
        <v>10818</v>
      </c>
      <c r="AA2213" s="99" t="s">
        <v>10711</v>
      </c>
      <c r="AB2213" s="99"/>
      <c r="AC2213" s="100" t="s">
        <v>10712</v>
      </c>
      <c r="AD2213" s="100" t="s">
        <v>10713</v>
      </c>
      <c r="AE2213" s="83"/>
      <c r="AF2213" s="54" t="s">
        <v>12029</v>
      </c>
      <c r="AG2213" s="78" t="s">
        <v>10998</v>
      </c>
      <c r="AH2213" s="77">
        <v>0</v>
      </c>
      <c r="AI2213" s="77">
        <v>0</v>
      </c>
      <c r="AJ2213" s="77">
        <v>0</v>
      </c>
      <c r="AK2213" s="77">
        <v>0</v>
      </c>
      <c r="AL2213" s="77">
        <v>0</v>
      </c>
      <c r="AM2213" s="77">
        <v>0</v>
      </c>
      <c r="AN2213" s="77">
        <v>0</v>
      </c>
      <c r="AO2213" s="77">
        <v>0</v>
      </c>
      <c r="AP2213" s="77">
        <v>0</v>
      </c>
      <c r="AQ2213" s="77"/>
      <c r="AR2213" s="79">
        <f>COUNTIF('Jalon + top _horaire passage'!A:A,A2213)+IF(W2213&lt;&gt;"",COUNTIF('Jalon + top _horaire passage'!A:A,W2213),0)+IF(X2213&lt;&gt;"",COUNTIF('Jalon + top _horaire passage'!A:A,X2213),0)+IF(Y2213&lt;&gt;"",COUNTIF('Jalon + top _horaire passage'!A:A,Y2213),0)+IF(AA2213&lt;&gt;"",COUNTIF('Jalon + top _horaire passage'!A:A,AA2213),0)+IF(AB2213&lt;&gt;"",COUNTIF('Jalon + top _horaire passage'!A:A,AB2213),0)+IF(AD2213&lt;&gt;"",COUNTIF('Jalon + top _horaire passage'!A:A,AD2213),0)</f>
        <v>0</v>
      </c>
    </row>
    <row r="2214" spans="1:44" x14ac:dyDescent="0.3">
      <c r="A2214" s="77" t="s">
        <v>10714</v>
      </c>
      <c r="B2214" s="159" t="s">
        <v>10715</v>
      </c>
      <c r="C2214" s="78" t="s">
        <v>40</v>
      </c>
      <c r="D2214" s="77" t="s">
        <v>42</v>
      </c>
      <c r="E2214" s="77" t="s">
        <v>10714</v>
      </c>
      <c r="F2214" s="77" t="s">
        <v>10690</v>
      </c>
      <c r="G2214" s="77" t="s">
        <v>12457</v>
      </c>
      <c r="H2214" s="77" t="s">
        <v>44</v>
      </c>
      <c r="I2214" s="77" t="s">
        <v>39</v>
      </c>
      <c r="J2214" s="77" t="s">
        <v>19</v>
      </c>
      <c r="K2214" s="78" t="s">
        <v>34</v>
      </c>
      <c r="L2214" s="77" t="s">
        <v>15</v>
      </c>
      <c r="M2214" s="74" t="s">
        <v>12474</v>
      </c>
      <c r="N2214" s="74" t="s">
        <v>13</v>
      </c>
      <c r="O2214" s="159"/>
      <c r="P2214" s="77"/>
      <c r="Q2214" s="77" t="s">
        <v>6797</v>
      </c>
      <c r="R2214" s="77" t="s">
        <v>10714</v>
      </c>
      <c r="S2214" s="77"/>
      <c r="T2214" s="77"/>
      <c r="U2214" s="82" t="s">
        <v>10856</v>
      </c>
      <c r="V2214" s="74" t="s">
        <v>97</v>
      </c>
      <c r="W2214" s="100"/>
      <c r="X2214" s="99"/>
      <c r="Y2214" s="99"/>
      <c r="Z2214" s="100" t="s">
        <v>10856</v>
      </c>
      <c r="AA2214" s="99" t="s">
        <v>10716</v>
      </c>
      <c r="AB2214" s="99"/>
      <c r="AC2214" s="100" t="s">
        <v>10717</v>
      </c>
      <c r="AD2214" s="100" t="s">
        <v>10718</v>
      </c>
      <c r="AE2214" s="83"/>
      <c r="AF2214" s="54" t="s">
        <v>12029</v>
      </c>
      <c r="AG2214" s="78" t="s">
        <v>10998</v>
      </c>
      <c r="AH2214" s="77">
        <v>0</v>
      </c>
      <c r="AI2214" s="77">
        <v>0</v>
      </c>
      <c r="AJ2214" s="77">
        <v>0</v>
      </c>
      <c r="AK2214" s="77">
        <v>0</v>
      </c>
      <c r="AL2214" s="77">
        <v>0</v>
      </c>
      <c r="AM2214" s="77">
        <v>0</v>
      </c>
      <c r="AN2214" s="77">
        <v>0</v>
      </c>
      <c r="AO2214" s="77">
        <v>0</v>
      </c>
      <c r="AP2214" s="77">
        <v>0</v>
      </c>
      <c r="AQ2214" s="77"/>
      <c r="AR2214" s="79">
        <f>COUNTIF('Jalon + top _horaire passage'!A:A,A2214)+IF(W2214&lt;&gt;"",COUNTIF('Jalon + top _horaire passage'!A:A,W2214),0)+IF(X2214&lt;&gt;"",COUNTIF('Jalon + top _horaire passage'!A:A,X2214),0)+IF(Y2214&lt;&gt;"",COUNTIF('Jalon + top _horaire passage'!A:A,Y2214),0)+IF(AA2214&lt;&gt;"",COUNTIF('Jalon + top _horaire passage'!A:A,AA2214),0)+IF(AB2214&lt;&gt;"",COUNTIF('Jalon + top _horaire passage'!A:A,AB2214),0)+IF(AD2214&lt;&gt;"",COUNTIF('Jalon + top _horaire passage'!A:A,AD2214),0)</f>
        <v>0</v>
      </c>
    </row>
    <row r="2215" spans="1:44" x14ac:dyDescent="0.3">
      <c r="A2215" s="77" t="s">
        <v>10719</v>
      </c>
      <c r="B2215" s="159" t="s">
        <v>10720</v>
      </c>
      <c r="C2215" s="78" t="s">
        <v>40</v>
      </c>
      <c r="D2215" s="77" t="s">
        <v>42</v>
      </c>
      <c r="E2215" s="77" t="s">
        <v>10719</v>
      </c>
      <c r="F2215" s="77" t="s">
        <v>10690</v>
      </c>
      <c r="G2215" s="77" t="s">
        <v>12457</v>
      </c>
      <c r="H2215" s="77" t="s">
        <v>44</v>
      </c>
      <c r="I2215" s="77" t="s">
        <v>39</v>
      </c>
      <c r="J2215" s="77" t="s">
        <v>19</v>
      </c>
      <c r="K2215" s="78" t="s">
        <v>34</v>
      </c>
      <c r="L2215" s="77" t="s">
        <v>15</v>
      </c>
      <c r="M2215" s="74" t="s">
        <v>12474</v>
      </c>
      <c r="N2215" s="74" t="s">
        <v>13</v>
      </c>
      <c r="O2215" s="159"/>
      <c r="P2215" s="77"/>
      <c r="Q2215" s="77" t="s">
        <v>6797</v>
      </c>
      <c r="R2215" s="77" t="s">
        <v>10719</v>
      </c>
      <c r="S2215" s="77"/>
      <c r="T2215" s="77"/>
      <c r="U2215" s="82" t="s">
        <v>10851</v>
      </c>
      <c r="V2215" s="74" t="s">
        <v>97</v>
      </c>
      <c r="W2215" s="100"/>
      <c r="X2215" s="99"/>
      <c r="Y2215" s="99"/>
      <c r="Z2215" s="100" t="s">
        <v>10851</v>
      </c>
      <c r="AA2215" s="99" t="s">
        <v>10721</v>
      </c>
      <c r="AB2215" s="99"/>
      <c r="AC2215" s="100" t="s">
        <v>10722</v>
      </c>
      <c r="AD2215" s="100" t="s">
        <v>10723</v>
      </c>
      <c r="AE2215" s="83"/>
      <c r="AF2215" s="54" t="s">
        <v>12029</v>
      </c>
      <c r="AG2215" s="78" t="s">
        <v>10998</v>
      </c>
      <c r="AH2215" s="77">
        <v>0</v>
      </c>
      <c r="AI2215" s="77">
        <v>0</v>
      </c>
      <c r="AJ2215" s="77">
        <v>0</v>
      </c>
      <c r="AK2215" s="77">
        <v>0</v>
      </c>
      <c r="AL2215" s="77">
        <v>0</v>
      </c>
      <c r="AM2215" s="77">
        <v>0</v>
      </c>
      <c r="AN2215" s="77">
        <v>0</v>
      </c>
      <c r="AO2215" s="77">
        <v>0</v>
      </c>
      <c r="AP2215" s="77">
        <v>0</v>
      </c>
      <c r="AQ2215" s="77"/>
      <c r="AR2215" s="79">
        <f>COUNTIF('Jalon + top _horaire passage'!A:A,A2215)+IF(W2215&lt;&gt;"",COUNTIF('Jalon + top _horaire passage'!A:A,W2215),0)+IF(X2215&lt;&gt;"",COUNTIF('Jalon + top _horaire passage'!A:A,X2215),0)+IF(Y2215&lt;&gt;"",COUNTIF('Jalon + top _horaire passage'!A:A,Y2215),0)+IF(AA2215&lt;&gt;"",COUNTIF('Jalon + top _horaire passage'!A:A,AA2215),0)+IF(AB2215&lt;&gt;"",COUNTIF('Jalon + top _horaire passage'!A:A,AB2215),0)+IF(AD2215&lt;&gt;"",COUNTIF('Jalon + top _horaire passage'!A:A,AD2215),0)</f>
        <v>0</v>
      </c>
    </row>
    <row r="2216" spans="1:44" x14ac:dyDescent="0.3">
      <c r="A2216" s="77" t="s">
        <v>10724</v>
      </c>
      <c r="B2216" s="159" t="s">
        <v>10725</v>
      </c>
      <c r="C2216" s="78" t="s">
        <v>40</v>
      </c>
      <c r="D2216" s="77" t="s">
        <v>42</v>
      </c>
      <c r="E2216" s="77" t="s">
        <v>10724</v>
      </c>
      <c r="F2216" s="77" t="s">
        <v>10690</v>
      </c>
      <c r="G2216" s="77" t="s">
        <v>12457</v>
      </c>
      <c r="H2216" s="77" t="s">
        <v>44</v>
      </c>
      <c r="I2216" s="77" t="s">
        <v>39</v>
      </c>
      <c r="J2216" s="77" t="s">
        <v>19</v>
      </c>
      <c r="K2216" s="78" t="s">
        <v>34</v>
      </c>
      <c r="L2216" s="77" t="s">
        <v>15</v>
      </c>
      <c r="M2216" s="74" t="s">
        <v>12474</v>
      </c>
      <c r="N2216" s="74" t="s">
        <v>13</v>
      </c>
      <c r="O2216" s="159"/>
      <c r="P2216" s="77"/>
      <c r="Q2216" s="77" t="s">
        <v>6797</v>
      </c>
      <c r="R2216" s="77" t="s">
        <v>10724</v>
      </c>
      <c r="S2216" s="77"/>
      <c r="T2216" s="77"/>
      <c r="U2216" s="82" t="s">
        <v>10860</v>
      </c>
      <c r="V2216" s="74" t="s">
        <v>97</v>
      </c>
      <c r="W2216" s="100"/>
      <c r="X2216" s="99"/>
      <c r="Y2216" s="99"/>
      <c r="Z2216" s="100" t="s">
        <v>10860</v>
      </c>
      <c r="AA2216" s="99" t="s">
        <v>10726</v>
      </c>
      <c r="AB2216" s="99"/>
      <c r="AC2216" s="100" t="s">
        <v>10727</v>
      </c>
      <c r="AD2216" s="100" t="s">
        <v>10728</v>
      </c>
      <c r="AE2216" s="83"/>
      <c r="AF2216" s="54" t="s">
        <v>12029</v>
      </c>
      <c r="AG2216" s="78" t="s">
        <v>10998</v>
      </c>
      <c r="AH2216" s="77">
        <v>0</v>
      </c>
      <c r="AI2216" s="77">
        <v>0</v>
      </c>
      <c r="AJ2216" s="77">
        <v>0</v>
      </c>
      <c r="AK2216" s="77">
        <v>0</v>
      </c>
      <c r="AL2216" s="77">
        <v>0</v>
      </c>
      <c r="AM2216" s="77">
        <v>0</v>
      </c>
      <c r="AN2216" s="77">
        <v>0</v>
      </c>
      <c r="AO2216" s="77">
        <v>0</v>
      </c>
      <c r="AP2216" s="77">
        <v>0</v>
      </c>
      <c r="AQ2216" s="77"/>
      <c r="AR2216" s="79">
        <f>COUNTIF('Jalon + top _horaire passage'!A:A,A2216)+IF(W2216&lt;&gt;"",COUNTIF('Jalon + top _horaire passage'!A:A,W2216),0)+IF(X2216&lt;&gt;"",COUNTIF('Jalon + top _horaire passage'!A:A,X2216),0)+IF(Y2216&lt;&gt;"",COUNTIF('Jalon + top _horaire passage'!A:A,Y2216),0)+IF(AA2216&lt;&gt;"",COUNTIF('Jalon + top _horaire passage'!A:A,AA2216),0)+IF(AB2216&lt;&gt;"",COUNTIF('Jalon + top _horaire passage'!A:A,AB2216),0)+IF(AD2216&lt;&gt;"",COUNTIF('Jalon + top _horaire passage'!A:A,AD2216),0)</f>
        <v>0</v>
      </c>
    </row>
    <row r="2217" spans="1:44" x14ac:dyDescent="0.3">
      <c r="A2217" s="77" t="s">
        <v>10729</v>
      </c>
      <c r="B2217" s="159" t="s">
        <v>10730</v>
      </c>
      <c r="C2217" s="78" t="s">
        <v>40</v>
      </c>
      <c r="D2217" s="77" t="s">
        <v>42</v>
      </c>
      <c r="E2217" s="77" t="s">
        <v>10729</v>
      </c>
      <c r="F2217" s="77" t="s">
        <v>10690</v>
      </c>
      <c r="G2217" s="77" t="s">
        <v>12457</v>
      </c>
      <c r="H2217" s="77" t="s">
        <v>44</v>
      </c>
      <c r="I2217" s="77" t="s">
        <v>39</v>
      </c>
      <c r="J2217" s="77" t="s">
        <v>19</v>
      </c>
      <c r="K2217" s="78" t="s">
        <v>34</v>
      </c>
      <c r="L2217" s="77" t="s">
        <v>15</v>
      </c>
      <c r="M2217" s="74" t="s">
        <v>12474</v>
      </c>
      <c r="N2217" s="74" t="s">
        <v>13</v>
      </c>
      <c r="O2217" s="159"/>
      <c r="P2217" s="77"/>
      <c r="Q2217" s="77" t="s">
        <v>6797</v>
      </c>
      <c r="R2217" s="77" t="s">
        <v>10729</v>
      </c>
      <c r="S2217" s="77"/>
      <c r="T2217" s="77"/>
      <c r="U2217" s="82" t="s">
        <v>10853</v>
      </c>
      <c r="V2217" s="74" t="s">
        <v>97</v>
      </c>
      <c r="W2217" s="100"/>
      <c r="X2217" s="99"/>
      <c r="Y2217" s="99"/>
      <c r="Z2217" s="100" t="s">
        <v>10853</v>
      </c>
      <c r="AA2217" s="99" t="s">
        <v>10731</v>
      </c>
      <c r="AB2217" s="99"/>
      <c r="AC2217" s="100" t="s">
        <v>10732</v>
      </c>
      <c r="AD2217" s="100" t="s">
        <v>10733</v>
      </c>
      <c r="AE2217" s="83"/>
      <c r="AF2217" s="54" t="s">
        <v>12029</v>
      </c>
      <c r="AG2217" s="78" t="s">
        <v>10998</v>
      </c>
      <c r="AH2217" s="77">
        <v>0</v>
      </c>
      <c r="AI2217" s="77">
        <v>0</v>
      </c>
      <c r="AJ2217" s="77">
        <v>0</v>
      </c>
      <c r="AK2217" s="77">
        <v>0</v>
      </c>
      <c r="AL2217" s="77">
        <v>0</v>
      </c>
      <c r="AM2217" s="77">
        <v>0</v>
      </c>
      <c r="AN2217" s="77">
        <v>0</v>
      </c>
      <c r="AO2217" s="77">
        <v>0</v>
      </c>
      <c r="AP2217" s="77">
        <v>0</v>
      </c>
      <c r="AQ2217" s="77"/>
      <c r="AR2217" s="79">
        <f>COUNTIF('Jalon + top _horaire passage'!A:A,A2217)+IF(W2217&lt;&gt;"",COUNTIF('Jalon + top _horaire passage'!A:A,W2217),0)+IF(X2217&lt;&gt;"",COUNTIF('Jalon + top _horaire passage'!A:A,X2217),0)+IF(Y2217&lt;&gt;"",COUNTIF('Jalon + top _horaire passage'!A:A,Y2217),0)+IF(AA2217&lt;&gt;"",COUNTIF('Jalon + top _horaire passage'!A:A,AA2217),0)+IF(AB2217&lt;&gt;"",COUNTIF('Jalon + top _horaire passage'!A:A,AB2217),0)+IF(AD2217&lt;&gt;"",COUNTIF('Jalon + top _horaire passage'!A:A,AD2217),0)</f>
        <v>0</v>
      </c>
    </row>
    <row r="2218" spans="1:44" x14ac:dyDescent="0.3">
      <c r="A2218" s="77" t="s">
        <v>10734</v>
      </c>
      <c r="B2218" s="159" t="s">
        <v>10735</v>
      </c>
      <c r="C2218" s="78" t="s">
        <v>40</v>
      </c>
      <c r="D2218" s="77" t="s">
        <v>42</v>
      </c>
      <c r="E2218" s="77" t="s">
        <v>10734</v>
      </c>
      <c r="F2218" s="77" t="s">
        <v>10690</v>
      </c>
      <c r="G2218" s="77" t="s">
        <v>12457</v>
      </c>
      <c r="H2218" s="77" t="s">
        <v>44</v>
      </c>
      <c r="I2218" s="77" t="s">
        <v>39</v>
      </c>
      <c r="J2218" s="77" t="s">
        <v>19</v>
      </c>
      <c r="K2218" s="78" t="s">
        <v>34</v>
      </c>
      <c r="L2218" s="77" t="s">
        <v>15</v>
      </c>
      <c r="M2218" s="74" t="s">
        <v>12474</v>
      </c>
      <c r="N2218" s="74" t="s">
        <v>13</v>
      </c>
      <c r="O2218" s="159"/>
      <c r="P2218" s="77"/>
      <c r="Q2218" s="77" t="s">
        <v>6797</v>
      </c>
      <c r="R2218" s="77" t="s">
        <v>10734</v>
      </c>
      <c r="S2218" s="77"/>
      <c r="T2218" s="77"/>
      <c r="U2218" s="82" t="s">
        <v>10813</v>
      </c>
      <c r="V2218" s="74" t="s">
        <v>97</v>
      </c>
      <c r="W2218" s="100"/>
      <c r="X2218" s="99"/>
      <c r="Y2218" s="99"/>
      <c r="Z2218" s="100" t="s">
        <v>10813</v>
      </c>
      <c r="AA2218" s="99" t="s">
        <v>10736</v>
      </c>
      <c r="AB2218" s="99"/>
      <c r="AC2218" s="100" t="s">
        <v>10737</v>
      </c>
      <c r="AD2218" s="100" t="s">
        <v>10738</v>
      </c>
      <c r="AE2218" s="83"/>
      <c r="AF2218" s="54" t="s">
        <v>12029</v>
      </c>
      <c r="AG2218" s="78" t="s">
        <v>10998</v>
      </c>
      <c r="AH2218" s="77">
        <v>0</v>
      </c>
      <c r="AI2218" s="77">
        <v>0</v>
      </c>
      <c r="AJ2218" s="77">
        <v>0</v>
      </c>
      <c r="AK2218" s="77">
        <v>0</v>
      </c>
      <c r="AL2218" s="77">
        <v>0</v>
      </c>
      <c r="AM2218" s="77">
        <v>0</v>
      </c>
      <c r="AN2218" s="77">
        <v>0</v>
      </c>
      <c r="AO2218" s="77">
        <v>0</v>
      </c>
      <c r="AP2218" s="77">
        <v>0</v>
      </c>
      <c r="AQ2218" s="77"/>
      <c r="AR2218" s="79">
        <f>COUNTIF('Jalon + top _horaire passage'!A:A,A2218)+IF(W2218&lt;&gt;"",COUNTIF('Jalon + top _horaire passage'!A:A,W2218),0)+IF(X2218&lt;&gt;"",COUNTIF('Jalon + top _horaire passage'!A:A,X2218),0)+IF(Y2218&lt;&gt;"",COUNTIF('Jalon + top _horaire passage'!A:A,Y2218),0)+IF(AA2218&lt;&gt;"",COUNTIF('Jalon + top _horaire passage'!A:A,AA2218),0)+IF(AB2218&lt;&gt;"",COUNTIF('Jalon + top _horaire passage'!A:A,AB2218),0)+IF(AD2218&lt;&gt;"",COUNTIF('Jalon + top _horaire passage'!A:A,AD2218),0)</f>
        <v>0</v>
      </c>
    </row>
    <row r="2219" spans="1:44" x14ac:dyDescent="0.3">
      <c r="A2219" s="77" t="s">
        <v>55</v>
      </c>
      <c r="B2219" s="159" t="s">
        <v>65</v>
      </c>
      <c r="C2219" s="78" t="s">
        <v>59</v>
      </c>
      <c r="D2219" s="77" t="s">
        <v>42</v>
      </c>
      <c r="E2219" s="77" t="s">
        <v>55</v>
      </c>
      <c r="F2219" s="77" t="s">
        <v>56</v>
      </c>
      <c r="G2219" s="77" t="s">
        <v>58</v>
      </c>
      <c r="H2219" s="77" t="s">
        <v>44</v>
      </c>
      <c r="I2219" s="77" t="s">
        <v>17</v>
      </c>
      <c r="J2219" s="77" t="s">
        <v>19</v>
      </c>
      <c r="K2219" s="78" t="s">
        <v>34</v>
      </c>
      <c r="L2219" s="77" t="s">
        <v>15</v>
      </c>
      <c r="M2219" s="74" t="s">
        <v>12473</v>
      </c>
      <c r="N2219" s="74" t="s">
        <v>13</v>
      </c>
      <c r="O2219" s="159"/>
      <c r="P2219" s="77"/>
      <c r="Q2219" s="77" t="s">
        <v>35</v>
      </c>
      <c r="R2219" s="77" t="s">
        <v>55</v>
      </c>
      <c r="S2219" s="77"/>
      <c r="T2219" s="77"/>
      <c r="U2219" s="77" t="s">
        <v>66</v>
      </c>
      <c r="V2219" s="74" t="s">
        <v>97</v>
      </c>
      <c r="W2219" s="100"/>
      <c r="X2219" s="99"/>
      <c r="Y2219" s="99" t="s">
        <v>54</v>
      </c>
      <c r="Z2219" s="100" t="s">
        <v>12194</v>
      </c>
      <c r="AA2219" s="99" t="s">
        <v>12175</v>
      </c>
      <c r="AB2219" s="99"/>
      <c r="AC2219" s="100" t="s">
        <v>10739</v>
      </c>
      <c r="AD2219" s="100" t="s">
        <v>10740</v>
      </c>
      <c r="AE2219" s="83"/>
      <c r="AF2219" s="54" t="s">
        <v>12029</v>
      </c>
      <c r="AG2219" s="78" t="str">
        <f>CONCATENATE("NEXE ",AD2219," et ",AA2219, " ", AB2219)</f>
        <v xml:space="preserve">NEXE ZH2KJ2 et ZH2CJ6 </v>
      </c>
      <c r="AH2219" s="77" t="s">
        <v>20</v>
      </c>
      <c r="AI2219" s="77" t="s">
        <v>305</v>
      </c>
      <c r="AJ2219" s="77" t="s">
        <v>920</v>
      </c>
      <c r="AK2219" s="77" t="s">
        <v>921</v>
      </c>
      <c r="AL2219" s="77" t="s">
        <v>922</v>
      </c>
      <c r="AM2219" s="77" t="s">
        <v>25</v>
      </c>
      <c r="AN2219" s="77" t="s">
        <v>309</v>
      </c>
      <c r="AO2219" s="77" t="s">
        <v>923</v>
      </c>
      <c r="AP2219" s="77" t="s">
        <v>924</v>
      </c>
      <c r="AQ2219" s="77" t="s">
        <v>12144</v>
      </c>
      <c r="AR2219" s="79">
        <f>COUNTIF('Jalon + top _horaire passage'!A:A,A2219)+IF(W2219&lt;&gt;"",COUNTIF('Jalon + top _horaire passage'!A:A,W2219),0)+IF(X2219&lt;&gt;"",COUNTIF('Jalon + top _horaire passage'!A:A,X2219),0)+IF(Y2219&lt;&gt;"",COUNTIF('Jalon + top _horaire passage'!A:A,Y2219),0)+IF(AA2219&lt;&gt;"",COUNTIF('Jalon + top _horaire passage'!A:A,AA2219),0)+IF(AB2219&lt;&gt;"",COUNTIF('Jalon + top _horaire passage'!A:A,AB2219),0)+IF(AD2219&lt;&gt;"",COUNTIF('Jalon + top _horaire passage'!A:A,AD2219),0)</f>
        <v>0</v>
      </c>
    </row>
    <row r="2220" spans="1:44" x14ac:dyDescent="0.3">
      <c r="A2220" s="77" t="s">
        <v>10741</v>
      </c>
      <c r="B2220" s="159" t="s">
        <v>10742</v>
      </c>
      <c r="C2220" s="78" t="s">
        <v>199</v>
      </c>
      <c r="D2220" s="77" t="s">
        <v>42</v>
      </c>
      <c r="E2220" s="77" t="s">
        <v>10741</v>
      </c>
      <c r="F2220" s="77" t="s">
        <v>6339</v>
      </c>
      <c r="G2220" s="77" t="s">
        <v>12418</v>
      </c>
      <c r="H2220" s="77" t="s">
        <v>44</v>
      </c>
      <c r="I2220" s="77" t="s">
        <v>17</v>
      </c>
      <c r="J2220" s="77" t="s">
        <v>19</v>
      </c>
      <c r="K2220" s="78" t="s">
        <v>34</v>
      </c>
      <c r="L2220" s="77" t="s">
        <v>98</v>
      </c>
      <c r="M2220" s="74" t="s">
        <v>12473</v>
      </c>
      <c r="N2220" s="74" t="s">
        <v>13</v>
      </c>
      <c r="O2220" s="159"/>
      <c r="P2220" s="77"/>
      <c r="Q2220" s="77" t="s">
        <v>30</v>
      </c>
      <c r="R2220" s="77" t="s">
        <v>11034</v>
      </c>
      <c r="S2220" s="77"/>
      <c r="T2220" s="77" t="s">
        <v>9241</v>
      </c>
      <c r="U2220" s="77" t="s">
        <v>11034</v>
      </c>
      <c r="V2220" s="74" t="s">
        <v>819</v>
      </c>
      <c r="W2220" s="100"/>
      <c r="X2220" s="99"/>
      <c r="Y2220" s="99"/>
      <c r="Z2220" s="100"/>
      <c r="AA2220" s="99" t="s">
        <v>10743</v>
      </c>
      <c r="AB2220" s="99"/>
      <c r="AC2220" s="100" t="s">
        <v>11024</v>
      </c>
      <c r="AD2220" s="100" t="s">
        <v>10744</v>
      </c>
      <c r="AE2220" s="83"/>
      <c r="AF2220" s="54"/>
      <c r="AG2220" s="78" t="s">
        <v>10992</v>
      </c>
      <c r="AH2220" s="77">
        <v>0</v>
      </c>
      <c r="AI2220" s="77">
        <v>0</v>
      </c>
      <c r="AJ2220" s="77">
        <v>0</v>
      </c>
      <c r="AK2220" s="77">
        <v>0</v>
      </c>
      <c r="AL2220" s="77">
        <v>0</v>
      </c>
      <c r="AM2220" s="77">
        <v>0</v>
      </c>
      <c r="AN2220" s="77">
        <v>0</v>
      </c>
      <c r="AO2220" s="77">
        <v>0</v>
      </c>
      <c r="AP2220" s="77">
        <v>0</v>
      </c>
      <c r="AQ2220" s="77"/>
      <c r="AR2220" s="79">
        <f>COUNTIF('Jalon + top _horaire passage'!A:A,A2220)+IF(W2220&lt;&gt;"",COUNTIF('Jalon + top _horaire passage'!A:A,W2220),0)+IF(X2220&lt;&gt;"",COUNTIF('Jalon + top _horaire passage'!A:A,X2220),0)+IF(Y2220&lt;&gt;"",COUNTIF('Jalon + top _horaire passage'!A:A,Y2220),0)+IF(AA2220&lt;&gt;"",COUNTIF('Jalon + top _horaire passage'!A:A,AA2220),0)+IF(AB2220&lt;&gt;"",COUNTIF('Jalon + top _horaire passage'!A:A,AB2220),0)+IF(AD2220&lt;&gt;"",COUNTIF('Jalon + top _horaire passage'!A:A,AD2220),0)</f>
        <v>0</v>
      </c>
    </row>
    <row r="2221" spans="1:44" x14ac:dyDescent="0.3">
      <c r="A2221" s="77" t="s">
        <v>10745</v>
      </c>
      <c r="B2221" s="159" t="s">
        <v>10746</v>
      </c>
      <c r="C2221" s="78" t="s">
        <v>199</v>
      </c>
      <c r="D2221" s="77" t="s">
        <v>42</v>
      </c>
      <c r="E2221" s="77" t="s">
        <v>10745</v>
      </c>
      <c r="F2221" s="77" t="s">
        <v>6339</v>
      </c>
      <c r="G2221" s="77" t="s">
        <v>12418</v>
      </c>
      <c r="H2221" s="77" t="s">
        <v>44</v>
      </c>
      <c r="I2221" s="77" t="s">
        <v>17</v>
      </c>
      <c r="J2221" s="77" t="s">
        <v>19</v>
      </c>
      <c r="K2221" s="78" t="s">
        <v>34</v>
      </c>
      <c r="L2221" s="77" t="s">
        <v>98</v>
      </c>
      <c r="M2221" s="74" t="s">
        <v>12473</v>
      </c>
      <c r="N2221" s="74" t="s">
        <v>13</v>
      </c>
      <c r="O2221" s="159"/>
      <c r="P2221" s="77"/>
      <c r="Q2221" s="77" t="s">
        <v>30</v>
      </c>
      <c r="R2221" s="77" t="s">
        <v>12335</v>
      </c>
      <c r="S2221" s="77"/>
      <c r="T2221" s="77" t="s">
        <v>9241</v>
      </c>
      <c r="U2221" s="77" t="s">
        <v>12335</v>
      </c>
      <c r="V2221" s="74" t="s">
        <v>819</v>
      </c>
      <c r="W2221" s="100"/>
      <c r="X2221" s="99"/>
      <c r="Y2221" s="99"/>
      <c r="Z2221" s="100"/>
      <c r="AA2221" s="99" t="s">
        <v>10747</v>
      </c>
      <c r="AB2221" s="99"/>
      <c r="AC2221" s="100" t="s">
        <v>11026</v>
      </c>
      <c r="AD2221" s="100" t="s">
        <v>10748</v>
      </c>
      <c r="AE2221" s="83"/>
      <c r="AF2221" s="54"/>
      <c r="AG2221" s="78" t="s">
        <v>10992</v>
      </c>
      <c r="AH2221" s="77">
        <v>0</v>
      </c>
      <c r="AI2221" s="77">
        <v>0</v>
      </c>
      <c r="AJ2221" s="77">
        <v>0</v>
      </c>
      <c r="AK2221" s="77">
        <v>0</v>
      </c>
      <c r="AL2221" s="77">
        <v>0</v>
      </c>
      <c r="AM2221" s="77">
        <v>0</v>
      </c>
      <c r="AN2221" s="77">
        <v>0</v>
      </c>
      <c r="AO2221" s="77">
        <v>0</v>
      </c>
      <c r="AP2221" s="77">
        <v>0</v>
      </c>
      <c r="AQ2221" s="77"/>
      <c r="AR2221" s="79">
        <f>COUNTIF('Jalon + top _horaire passage'!A:A,A2221)+IF(W2221&lt;&gt;"",COUNTIF('Jalon + top _horaire passage'!A:A,W2221),0)+IF(X2221&lt;&gt;"",COUNTIF('Jalon + top _horaire passage'!A:A,X2221),0)+IF(Y2221&lt;&gt;"",COUNTIF('Jalon + top _horaire passage'!A:A,Y2221),0)+IF(AA2221&lt;&gt;"",COUNTIF('Jalon + top _horaire passage'!A:A,AA2221),0)+IF(AB2221&lt;&gt;"",COUNTIF('Jalon + top _horaire passage'!A:A,AB2221),0)+IF(AD2221&lt;&gt;"",COUNTIF('Jalon + top _horaire passage'!A:A,AD2221),0)</f>
        <v>0</v>
      </c>
    </row>
    <row r="2222" spans="1:44" x14ac:dyDescent="0.3">
      <c r="A2222" s="77" t="s">
        <v>10749</v>
      </c>
      <c r="B2222" s="159" t="s">
        <v>10750</v>
      </c>
      <c r="C2222" s="78" t="s">
        <v>199</v>
      </c>
      <c r="D2222" s="77" t="s">
        <v>42</v>
      </c>
      <c r="E2222" s="77" t="s">
        <v>10749</v>
      </c>
      <c r="F2222" s="77" t="s">
        <v>6339</v>
      </c>
      <c r="G2222" s="77" t="s">
        <v>12418</v>
      </c>
      <c r="H2222" s="77" t="s">
        <v>44</v>
      </c>
      <c r="I2222" s="77" t="s">
        <v>17</v>
      </c>
      <c r="J2222" s="77" t="s">
        <v>19</v>
      </c>
      <c r="K2222" s="78" t="s">
        <v>34</v>
      </c>
      <c r="L2222" s="77" t="s">
        <v>98</v>
      </c>
      <c r="M2222" s="74" t="s">
        <v>12473</v>
      </c>
      <c r="N2222" s="74" t="s">
        <v>13</v>
      </c>
      <c r="O2222" s="159"/>
      <c r="P2222" s="77"/>
      <c r="Q2222" s="77" t="s">
        <v>30</v>
      </c>
      <c r="R2222" s="77" t="s">
        <v>11030</v>
      </c>
      <c r="S2222" s="77"/>
      <c r="T2222" s="77" t="s">
        <v>9241</v>
      </c>
      <c r="U2222" s="77" t="s">
        <v>11030</v>
      </c>
      <c r="V2222" s="74" t="s">
        <v>819</v>
      </c>
      <c r="W2222" s="100"/>
      <c r="X2222" s="99"/>
      <c r="Y2222" s="99"/>
      <c r="Z2222" s="100"/>
      <c r="AA2222" s="99" t="s">
        <v>10751</v>
      </c>
      <c r="AB2222" s="99"/>
      <c r="AC2222" s="100" t="s">
        <v>11025</v>
      </c>
      <c r="AD2222" s="100" t="s">
        <v>10752</v>
      </c>
      <c r="AE2222" s="83"/>
      <c r="AF2222" s="54"/>
      <c r="AG2222" s="78" t="s">
        <v>10992</v>
      </c>
      <c r="AH2222" s="77">
        <v>0</v>
      </c>
      <c r="AI2222" s="77">
        <v>0</v>
      </c>
      <c r="AJ2222" s="77">
        <v>0</v>
      </c>
      <c r="AK2222" s="77">
        <v>0</v>
      </c>
      <c r="AL2222" s="77">
        <v>0</v>
      </c>
      <c r="AM2222" s="77">
        <v>0</v>
      </c>
      <c r="AN2222" s="77">
        <v>0</v>
      </c>
      <c r="AO2222" s="77">
        <v>0</v>
      </c>
      <c r="AP2222" s="77">
        <v>0</v>
      </c>
      <c r="AQ2222" s="77"/>
      <c r="AR2222" s="79">
        <f>COUNTIF('Jalon + top _horaire passage'!A:A,A2222)+IF(W2222&lt;&gt;"",COUNTIF('Jalon + top _horaire passage'!A:A,W2222),0)+IF(X2222&lt;&gt;"",COUNTIF('Jalon + top _horaire passage'!A:A,X2222),0)+IF(Y2222&lt;&gt;"",COUNTIF('Jalon + top _horaire passage'!A:A,Y2222),0)+IF(AA2222&lt;&gt;"",COUNTIF('Jalon + top _horaire passage'!A:A,AA2222),0)+IF(AB2222&lt;&gt;"",COUNTIF('Jalon + top _horaire passage'!A:A,AB2222),0)+IF(AD2222&lt;&gt;"",COUNTIF('Jalon + top _horaire passage'!A:A,AD2222),0)</f>
        <v>0</v>
      </c>
    </row>
    <row r="2223" spans="1:44" x14ac:dyDescent="0.3">
      <c r="A2223" s="77" t="s">
        <v>10755</v>
      </c>
      <c r="B2223" s="159" t="s">
        <v>12328</v>
      </c>
      <c r="C2223" s="78" t="s">
        <v>165</v>
      </c>
      <c r="D2223" s="77" t="s">
        <v>42</v>
      </c>
      <c r="E2223" s="77" t="s">
        <v>10753</v>
      </c>
      <c r="F2223" s="77" t="s">
        <v>10754</v>
      </c>
      <c r="G2223" s="77" t="s">
        <v>12458</v>
      </c>
      <c r="H2223" s="77" t="s">
        <v>44</v>
      </c>
      <c r="I2223" s="77" t="s">
        <v>166</v>
      </c>
      <c r="J2223" s="77" t="s">
        <v>19</v>
      </c>
      <c r="K2223" s="78" t="s">
        <v>34</v>
      </c>
      <c r="L2223" s="77" t="s">
        <v>98</v>
      </c>
      <c r="M2223" s="74" t="s">
        <v>12473</v>
      </c>
      <c r="N2223" s="74" t="s">
        <v>13</v>
      </c>
      <c r="O2223" s="159"/>
      <c r="P2223" s="77"/>
      <c r="Q2223" s="77" t="s">
        <v>35</v>
      </c>
      <c r="R2223" s="77" t="s">
        <v>10753</v>
      </c>
      <c r="S2223" s="77"/>
      <c r="T2223" s="77" t="s">
        <v>9241</v>
      </c>
      <c r="U2223" s="77" t="s">
        <v>9241</v>
      </c>
      <c r="V2223" s="74" t="s">
        <v>97</v>
      </c>
      <c r="W2223" s="100"/>
      <c r="X2223" s="99"/>
      <c r="Y2223" s="99"/>
      <c r="Z2223" s="100"/>
      <c r="AA2223" s="99"/>
      <c r="AB2223" s="99"/>
      <c r="AC2223" s="100" t="s">
        <v>10753</v>
      </c>
      <c r="AD2223" s="100" t="s">
        <v>10756</v>
      </c>
      <c r="AE2223" s="83"/>
      <c r="AF2223" s="54"/>
      <c r="AG2223" s="78" t="s">
        <v>10997</v>
      </c>
      <c r="AH2223" s="77">
        <v>0</v>
      </c>
      <c r="AI2223" s="77">
        <v>0</v>
      </c>
      <c r="AJ2223" s="77">
        <v>0</v>
      </c>
      <c r="AK2223" s="77">
        <v>0</v>
      </c>
      <c r="AL2223" s="77">
        <v>0</v>
      </c>
      <c r="AM2223" s="77">
        <v>0</v>
      </c>
      <c r="AN2223" s="77">
        <v>0</v>
      </c>
      <c r="AO2223" s="77">
        <v>0</v>
      </c>
      <c r="AP2223" s="77">
        <v>0</v>
      </c>
      <c r="AQ2223" s="77"/>
      <c r="AR2223" s="79">
        <f>COUNTIF('Jalon + top _horaire passage'!A:A,A2223)+IF(W2223&lt;&gt;"",COUNTIF('Jalon + top _horaire passage'!A:A,W2223),0)+IF(X2223&lt;&gt;"",COUNTIF('Jalon + top _horaire passage'!A:A,X2223),0)+IF(Y2223&lt;&gt;"",COUNTIF('Jalon + top _horaire passage'!A:A,Y2223),0)+IF(AA2223&lt;&gt;"",COUNTIF('Jalon + top _horaire passage'!A:A,AA2223),0)+IF(AB2223&lt;&gt;"",COUNTIF('Jalon + top _horaire passage'!A:A,AB2223),0)+IF(AD2223&lt;&gt;"",COUNTIF('Jalon + top _horaire passage'!A:A,AD2223),0)</f>
        <v>0</v>
      </c>
    </row>
    <row r="2224" spans="1:44" x14ac:dyDescent="0.3">
      <c r="A2224" s="77" t="s">
        <v>10758</v>
      </c>
      <c r="B2224" s="159" t="s">
        <v>10759</v>
      </c>
      <c r="C2224" s="78" t="s">
        <v>165</v>
      </c>
      <c r="D2224" s="77" t="s">
        <v>42</v>
      </c>
      <c r="E2224" s="77" t="s">
        <v>10757</v>
      </c>
      <c r="F2224" s="77" t="s">
        <v>10754</v>
      </c>
      <c r="G2224" s="77" t="s">
        <v>12458</v>
      </c>
      <c r="H2224" s="77" t="s">
        <v>44</v>
      </c>
      <c r="I2224" s="77" t="s">
        <v>166</v>
      </c>
      <c r="J2224" s="77" t="s">
        <v>19</v>
      </c>
      <c r="K2224" s="78" t="s">
        <v>34</v>
      </c>
      <c r="L2224" s="77" t="s">
        <v>98</v>
      </c>
      <c r="M2224" s="74" t="s">
        <v>12473</v>
      </c>
      <c r="N2224" s="74" t="s">
        <v>13</v>
      </c>
      <c r="O2224" s="159"/>
      <c r="P2224" s="77"/>
      <c r="Q2224" s="77" t="s">
        <v>35</v>
      </c>
      <c r="R2224" s="77" t="s">
        <v>10757</v>
      </c>
      <c r="S2224" s="77"/>
      <c r="T2224" s="77" t="s">
        <v>9241</v>
      </c>
      <c r="U2224" s="77" t="s">
        <v>9241</v>
      </c>
      <c r="V2224" s="74" t="s">
        <v>97</v>
      </c>
      <c r="W2224" s="100"/>
      <c r="X2224" s="99"/>
      <c r="Y2224" s="99"/>
      <c r="Z2224" s="100"/>
      <c r="AA2224" s="99"/>
      <c r="AB2224" s="99"/>
      <c r="AC2224" s="100" t="s">
        <v>10757</v>
      </c>
      <c r="AD2224" s="100" t="s">
        <v>12291</v>
      </c>
      <c r="AE2224" s="83"/>
      <c r="AF2224" s="54"/>
      <c r="AG2224" s="78" t="s">
        <v>10997</v>
      </c>
      <c r="AH2224" s="77">
        <v>0</v>
      </c>
      <c r="AI2224" s="77">
        <v>0</v>
      </c>
      <c r="AJ2224" s="77">
        <v>0</v>
      </c>
      <c r="AK2224" s="77">
        <v>0</v>
      </c>
      <c r="AL2224" s="77">
        <v>0</v>
      </c>
      <c r="AM2224" s="77">
        <v>0</v>
      </c>
      <c r="AN2224" s="77">
        <v>0</v>
      </c>
      <c r="AO2224" s="77">
        <v>0</v>
      </c>
      <c r="AP2224" s="77">
        <v>0</v>
      </c>
      <c r="AQ2224" s="77"/>
      <c r="AR2224" s="79">
        <f>COUNTIF('Jalon + top _horaire passage'!A:A,A2224)+IF(W2224&lt;&gt;"",COUNTIF('Jalon + top _horaire passage'!A:A,W2224),0)+IF(X2224&lt;&gt;"",COUNTIF('Jalon + top _horaire passage'!A:A,X2224),0)+IF(Y2224&lt;&gt;"",COUNTIF('Jalon + top _horaire passage'!A:A,Y2224),0)+IF(AA2224&lt;&gt;"",COUNTIF('Jalon + top _horaire passage'!A:A,AA2224),0)+IF(AB2224&lt;&gt;"",COUNTIF('Jalon + top _horaire passage'!A:A,AB2224),0)+IF(AD2224&lt;&gt;"",COUNTIF('Jalon + top _horaire passage'!A:A,AD2224),0)</f>
        <v>0</v>
      </c>
    </row>
    <row r="2225" spans="1:44" x14ac:dyDescent="0.3">
      <c r="A2225" s="77" t="s">
        <v>10761</v>
      </c>
      <c r="B2225" s="159" t="s">
        <v>10762</v>
      </c>
      <c r="C2225" s="78" t="s">
        <v>165</v>
      </c>
      <c r="D2225" s="77" t="s">
        <v>42</v>
      </c>
      <c r="E2225" s="77" t="s">
        <v>10760</v>
      </c>
      <c r="F2225" s="77" t="s">
        <v>10754</v>
      </c>
      <c r="G2225" s="77" t="s">
        <v>12458</v>
      </c>
      <c r="H2225" s="77" t="s">
        <v>44</v>
      </c>
      <c r="I2225" s="77" t="s">
        <v>166</v>
      </c>
      <c r="J2225" s="77" t="s">
        <v>19</v>
      </c>
      <c r="K2225" s="78" t="s">
        <v>34</v>
      </c>
      <c r="L2225" s="77" t="s">
        <v>98</v>
      </c>
      <c r="M2225" s="74" t="s">
        <v>12473</v>
      </c>
      <c r="N2225" s="74" t="s">
        <v>13</v>
      </c>
      <c r="O2225" s="159"/>
      <c r="P2225" s="77"/>
      <c r="Q2225" s="77" t="s">
        <v>35</v>
      </c>
      <c r="R2225" s="77" t="s">
        <v>10760</v>
      </c>
      <c r="S2225" s="77"/>
      <c r="T2225" s="77" t="s">
        <v>9241</v>
      </c>
      <c r="U2225" s="77" t="s">
        <v>9241</v>
      </c>
      <c r="V2225" s="74" t="s">
        <v>97</v>
      </c>
      <c r="W2225" s="100"/>
      <c r="X2225" s="99"/>
      <c r="Y2225" s="99"/>
      <c r="Z2225" s="100"/>
      <c r="AA2225" s="99"/>
      <c r="AB2225" s="99"/>
      <c r="AC2225" s="100" t="s">
        <v>10760</v>
      </c>
      <c r="AD2225" s="100" t="s">
        <v>10763</v>
      </c>
      <c r="AE2225" s="83"/>
      <c r="AF2225" s="54"/>
      <c r="AG2225" s="78" t="s">
        <v>10997</v>
      </c>
      <c r="AH2225" s="77">
        <v>0</v>
      </c>
      <c r="AI2225" s="77">
        <v>0</v>
      </c>
      <c r="AJ2225" s="77">
        <v>0</v>
      </c>
      <c r="AK2225" s="77">
        <v>0</v>
      </c>
      <c r="AL2225" s="77">
        <v>0</v>
      </c>
      <c r="AM2225" s="77">
        <v>0</v>
      </c>
      <c r="AN2225" s="77">
        <v>0</v>
      </c>
      <c r="AO2225" s="77">
        <v>0</v>
      </c>
      <c r="AP2225" s="77">
        <v>0</v>
      </c>
      <c r="AQ2225" s="77"/>
      <c r="AR2225" s="79">
        <f>COUNTIF('Jalon + top _horaire passage'!A:A,A2225)+IF(W2225&lt;&gt;"",COUNTIF('Jalon + top _horaire passage'!A:A,W2225),0)+IF(X2225&lt;&gt;"",COUNTIF('Jalon + top _horaire passage'!A:A,X2225),0)+IF(Y2225&lt;&gt;"",COUNTIF('Jalon + top _horaire passage'!A:A,Y2225),0)+IF(AA2225&lt;&gt;"",COUNTIF('Jalon + top _horaire passage'!A:A,AA2225),0)+IF(AB2225&lt;&gt;"",COUNTIF('Jalon + top _horaire passage'!A:A,AB2225),0)+IF(AD2225&lt;&gt;"",COUNTIF('Jalon + top _horaire passage'!A:A,AD2225),0)</f>
        <v>0</v>
      </c>
    </row>
    <row r="2226" spans="1:44" x14ac:dyDescent="0.3">
      <c r="A2226" s="77" t="s">
        <v>10766</v>
      </c>
      <c r="B2226" s="159" t="s">
        <v>10767</v>
      </c>
      <c r="C2226" s="78" t="s">
        <v>165</v>
      </c>
      <c r="D2226" s="77" t="s">
        <v>42</v>
      </c>
      <c r="E2226" s="77" t="s">
        <v>10764</v>
      </c>
      <c r="F2226" s="77" t="s">
        <v>10765</v>
      </c>
      <c r="G2226" s="77" t="s">
        <v>12459</v>
      </c>
      <c r="H2226" s="77" t="s">
        <v>44</v>
      </c>
      <c r="I2226" s="77" t="s">
        <v>166</v>
      </c>
      <c r="J2226" s="77" t="s">
        <v>19</v>
      </c>
      <c r="K2226" s="78" t="s">
        <v>376</v>
      </c>
      <c r="L2226" s="77" t="s">
        <v>98</v>
      </c>
      <c r="M2226" s="74" t="s">
        <v>12473</v>
      </c>
      <c r="N2226" s="74" t="s">
        <v>13</v>
      </c>
      <c r="O2226" s="159"/>
      <c r="P2226" s="77"/>
      <c r="Q2226" s="77" t="s">
        <v>372</v>
      </c>
      <c r="R2226" s="77" t="s">
        <v>10766</v>
      </c>
      <c r="S2226" s="77" t="s">
        <v>165</v>
      </c>
      <c r="T2226" s="77" t="s">
        <v>9241</v>
      </c>
      <c r="U2226" s="101" t="s">
        <v>11904</v>
      </c>
      <c r="V2226" s="74" t="s">
        <v>97</v>
      </c>
      <c r="W2226" s="100"/>
      <c r="X2226" s="99"/>
      <c r="Y2226" s="99"/>
      <c r="Z2226" s="100"/>
      <c r="AA2226" s="99"/>
      <c r="AB2226" s="99"/>
      <c r="AC2226" s="100"/>
      <c r="AD2226" s="100" t="s">
        <v>10768</v>
      </c>
      <c r="AE2226" s="83"/>
      <c r="AF2226" s="54"/>
      <c r="AG2226" s="78" t="s">
        <v>12882</v>
      </c>
      <c r="AH2226" s="77">
        <v>0</v>
      </c>
      <c r="AI2226" s="77">
        <v>0</v>
      </c>
      <c r="AJ2226" s="77">
        <v>0</v>
      </c>
      <c r="AK2226" s="77">
        <v>0</v>
      </c>
      <c r="AL2226" s="77">
        <v>0</v>
      </c>
      <c r="AM2226" s="77">
        <v>0</v>
      </c>
      <c r="AN2226" s="77">
        <v>0</v>
      </c>
      <c r="AO2226" s="77">
        <v>0</v>
      </c>
      <c r="AP2226" s="77">
        <v>0</v>
      </c>
      <c r="AQ2226" s="77"/>
      <c r="AR2226" s="79">
        <f>COUNTIF('Jalon + top _horaire passage'!A:A,A2226)+IF(W2226&lt;&gt;"",COUNTIF('Jalon + top _horaire passage'!A:A,W2226),0)+IF(X2226&lt;&gt;"",COUNTIF('Jalon + top _horaire passage'!A:A,X2226),0)+IF(Y2226&lt;&gt;"",COUNTIF('Jalon + top _horaire passage'!A:A,Y2226),0)+IF(AA2226&lt;&gt;"",COUNTIF('Jalon + top _horaire passage'!A:A,AA2226),0)+IF(AB2226&lt;&gt;"",COUNTIF('Jalon + top _horaire passage'!A:A,AB2226),0)+IF(AD2226&lt;&gt;"",COUNTIF('Jalon + top _horaire passage'!A:A,AD2226),0)</f>
        <v>0</v>
      </c>
    </row>
    <row r="2227" spans="1:44" x14ac:dyDescent="0.3">
      <c r="A2227" s="77" t="s">
        <v>10770</v>
      </c>
      <c r="B2227" s="159" t="s">
        <v>10771</v>
      </c>
      <c r="C2227" s="78" t="s">
        <v>165</v>
      </c>
      <c r="D2227" s="77" t="s">
        <v>42</v>
      </c>
      <c r="E2227" s="77" t="s">
        <v>10769</v>
      </c>
      <c r="F2227" s="77" t="s">
        <v>10765</v>
      </c>
      <c r="G2227" s="77" t="s">
        <v>12459</v>
      </c>
      <c r="H2227" s="77" t="s">
        <v>44</v>
      </c>
      <c r="I2227" s="77" t="s">
        <v>166</v>
      </c>
      <c r="J2227" s="77" t="s">
        <v>19</v>
      </c>
      <c r="K2227" s="78" t="s">
        <v>376</v>
      </c>
      <c r="L2227" s="77" t="s">
        <v>98</v>
      </c>
      <c r="M2227" s="74" t="s">
        <v>12473</v>
      </c>
      <c r="N2227" s="74" t="s">
        <v>13</v>
      </c>
      <c r="O2227" s="159"/>
      <c r="P2227" s="77"/>
      <c r="Q2227" s="77" t="s">
        <v>372</v>
      </c>
      <c r="R2227" s="77" t="s">
        <v>10770</v>
      </c>
      <c r="S2227" s="77" t="s">
        <v>165</v>
      </c>
      <c r="T2227" s="77" t="s">
        <v>9241</v>
      </c>
      <c r="U2227" s="101" t="s">
        <v>11989</v>
      </c>
      <c r="V2227" s="74" t="s">
        <v>97</v>
      </c>
      <c r="W2227" s="100"/>
      <c r="X2227" s="99"/>
      <c r="Y2227" s="99"/>
      <c r="Z2227" s="100"/>
      <c r="AA2227" s="99"/>
      <c r="AB2227" s="99"/>
      <c r="AC2227" s="100"/>
      <c r="AD2227" s="100" t="s">
        <v>10772</v>
      </c>
      <c r="AE2227" s="83"/>
      <c r="AF2227" s="54"/>
      <c r="AG2227" s="78" t="s">
        <v>12882</v>
      </c>
      <c r="AH2227" s="77">
        <v>0</v>
      </c>
      <c r="AI2227" s="77">
        <v>0</v>
      </c>
      <c r="AJ2227" s="77">
        <v>0</v>
      </c>
      <c r="AK2227" s="77">
        <v>0</v>
      </c>
      <c r="AL2227" s="77">
        <v>0</v>
      </c>
      <c r="AM2227" s="77">
        <v>0</v>
      </c>
      <c r="AN2227" s="77">
        <v>0</v>
      </c>
      <c r="AO2227" s="77">
        <v>0</v>
      </c>
      <c r="AP2227" s="77">
        <v>0</v>
      </c>
      <c r="AQ2227" s="77"/>
      <c r="AR2227" s="79">
        <f>COUNTIF('Jalon + top _horaire passage'!A:A,A2227)+IF(W2227&lt;&gt;"",COUNTIF('Jalon + top _horaire passage'!A:A,W2227),0)+IF(X2227&lt;&gt;"",COUNTIF('Jalon + top _horaire passage'!A:A,X2227),0)+IF(Y2227&lt;&gt;"",COUNTIF('Jalon + top _horaire passage'!A:A,Y2227),0)+IF(AA2227&lt;&gt;"",COUNTIF('Jalon + top _horaire passage'!A:A,AA2227),0)+IF(AB2227&lt;&gt;"",COUNTIF('Jalon + top _horaire passage'!A:A,AB2227),0)+IF(AD2227&lt;&gt;"",COUNTIF('Jalon + top _horaire passage'!A:A,AD2227),0)</f>
        <v>0</v>
      </c>
    </row>
    <row r="2228" spans="1:44" x14ac:dyDescent="0.3">
      <c r="A2228" s="77" t="s">
        <v>10774</v>
      </c>
      <c r="B2228" s="159" t="s">
        <v>10762</v>
      </c>
      <c r="C2228" s="78" t="s">
        <v>165</v>
      </c>
      <c r="D2228" s="77" t="s">
        <v>42</v>
      </c>
      <c r="E2228" s="77" t="s">
        <v>10773</v>
      </c>
      <c r="F2228" s="77" t="s">
        <v>10765</v>
      </c>
      <c r="G2228" s="77" t="s">
        <v>12459</v>
      </c>
      <c r="H2228" s="77" t="s">
        <v>44</v>
      </c>
      <c r="I2228" s="77" t="s">
        <v>166</v>
      </c>
      <c r="J2228" s="77" t="s">
        <v>19</v>
      </c>
      <c r="K2228" s="78" t="s">
        <v>376</v>
      </c>
      <c r="L2228" s="77" t="s">
        <v>15</v>
      </c>
      <c r="M2228" s="74" t="s">
        <v>12473</v>
      </c>
      <c r="N2228" s="74" t="s">
        <v>13</v>
      </c>
      <c r="O2228" s="159"/>
      <c r="P2228" s="77"/>
      <c r="Q2228" s="77" t="s">
        <v>372</v>
      </c>
      <c r="R2228" s="77" t="s">
        <v>10774</v>
      </c>
      <c r="S2228" s="77" t="s">
        <v>165</v>
      </c>
      <c r="T2228" s="77"/>
      <c r="U2228" s="101" t="s">
        <v>11900</v>
      </c>
      <c r="V2228" s="74" t="s">
        <v>97</v>
      </c>
      <c r="W2228" s="100"/>
      <c r="X2228" s="99"/>
      <c r="Y2228" s="99"/>
      <c r="Z2228" s="100"/>
      <c r="AA2228" s="99"/>
      <c r="AB2228" s="99"/>
      <c r="AC2228" s="100"/>
      <c r="AD2228" s="100" t="s">
        <v>10775</v>
      </c>
      <c r="AE2228" s="83"/>
      <c r="AF2228" s="54"/>
      <c r="AG2228" s="78" t="s">
        <v>12882</v>
      </c>
      <c r="AH2228" s="77">
        <v>0</v>
      </c>
      <c r="AI2228" s="77">
        <v>0</v>
      </c>
      <c r="AJ2228" s="77">
        <v>0</v>
      </c>
      <c r="AK2228" s="77">
        <v>0</v>
      </c>
      <c r="AL2228" s="77">
        <v>0</v>
      </c>
      <c r="AM2228" s="77">
        <v>0</v>
      </c>
      <c r="AN2228" s="77">
        <v>0</v>
      </c>
      <c r="AO2228" s="77">
        <v>0</v>
      </c>
      <c r="AP2228" s="77">
        <v>0</v>
      </c>
      <c r="AQ2228" s="77"/>
      <c r="AR2228" s="79">
        <f>COUNTIF('Jalon + top _horaire passage'!A:A,A2228)+IF(W2228&lt;&gt;"",COUNTIF('Jalon + top _horaire passage'!A:A,W2228),0)+IF(X2228&lt;&gt;"",COUNTIF('Jalon + top _horaire passage'!A:A,X2228),0)+IF(Y2228&lt;&gt;"",COUNTIF('Jalon + top _horaire passage'!A:A,Y2228),0)+IF(AA2228&lt;&gt;"",COUNTIF('Jalon + top _horaire passage'!A:A,AA2228),0)+IF(AB2228&lt;&gt;"",COUNTIF('Jalon + top _horaire passage'!A:A,AB2228),0)+IF(AD2228&lt;&gt;"",COUNTIF('Jalon + top _horaire passage'!A:A,AD2228),0)</f>
        <v>0</v>
      </c>
    </row>
    <row r="2229" spans="1:44" x14ac:dyDescent="0.3">
      <c r="A2229" s="77" t="s">
        <v>10777</v>
      </c>
      <c r="B2229" s="159" t="s">
        <v>10778</v>
      </c>
      <c r="C2229" s="78" t="s">
        <v>165</v>
      </c>
      <c r="D2229" s="77" t="s">
        <v>42</v>
      </c>
      <c r="E2229" s="77" t="s">
        <v>10776</v>
      </c>
      <c r="F2229" s="77" t="s">
        <v>10765</v>
      </c>
      <c r="G2229" s="77" t="s">
        <v>12459</v>
      </c>
      <c r="H2229" s="77" t="s">
        <v>44</v>
      </c>
      <c r="I2229" s="77" t="s">
        <v>166</v>
      </c>
      <c r="J2229" s="77" t="s">
        <v>19</v>
      </c>
      <c r="K2229" s="78" t="s">
        <v>376</v>
      </c>
      <c r="L2229" s="77" t="s">
        <v>15</v>
      </c>
      <c r="M2229" s="74" t="s">
        <v>12473</v>
      </c>
      <c r="N2229" s="74" t="s">
        <v>13</v>
      </c>
      <c r="O2229" s="159"/>
      <c r="P2229" s="77"/>
      <c r="Q2229" s="77" t="s">
        <v>372</v>
      </c>
      <c r="R2229" s="77" t="s">
        <v>10777</v>
      </c>
      <c r="S2229" s="77" t="s">
        <v>165</v>
      </c>
      <c r="T2229" s="77"/>
      <c r="U2229" s="101" t="s">
        <v>11903</v>
      </c>
      <c r="V2229" s="74" t="s">
        <v>97</v>
      </c>
      <c r="W2229" s="100"/>
      <c r="X2229" s="99"/>
      <c r="Y2229" s="99"/>
      <c r="Z2229" s="100"/>
      <c r="AA2229" s="99"/>
      <c r="AB2229" s="99"/>
      <c r="AC2229" s="100"/>
      <c r="AD2229" s="100" t="s">
        <v>10779</v>
      </c>
      <c r="AE2229" s="83"/>
      <c r="AF2229" s="54"/>
      <c r="AG2229" s="78" t="s">
        <v>12882</v>
      </c>
      <c r="AH2229" s="77">
        <v>0</v>
      </c>
      <c r="AI2229" s="77">
        <v>0</v>
      </c>
      <c r="AJ2229" s="77">
        <v>0</v>
      </c>
      <c r="AK2229" s="77">
        <v>0</v>
      </c>
      <c r="AL2229" s="77">
        <v>0</v>
      </c>
      <c r="AM2229" s="77">
        <v>0</v>
      </c>
      <c r="AN2229" s="77">
        <v>0</v>
      </c>
      <c r="AO2229" s="77">
        <v>0</v>
      </c>
      <c r="AP2229" s="77">
        <v>0</v>
      </c>
      <c r="AQ2229" s="77"/>
      <c r="AR2229" s="79">
        <f>COUNTIF('Jalon + top _horaire passage'!A:A,A2229)+IF(W2229&lt;&gt;"",COUNTIF('Jalon + top _horaire passage'!A:A,W2229),0)+IF(X2229&lt;&gt;"",COUNTIF('Jalon + top _horaire passage'!A:A,X2229),0)+IF(Y2229&lt;&gt;"",COUNTIF('Jalon + top _horaire passage'!A:A,Y2229),0)+IF(AA2229&lt;&gt;"",COUNTIF('Jalon + top _horaire passage'!A:A,AA2229),0)+IF(AB2229&lt;&gt;"",COUNTIF('Jalon + top _horaire passage'!A:A,AB2229),0)+IF(AD2229&lt;&gt;"",COUNTIF('Jalon + top _horaire passage'!A:A,AD2229),0)</f>
        <v>0</v>
      </c>
    </row>
    <row r="2230" spans="1:44" x14ac:dyDescent="0.3">
      <c r="A2230" s="77" t="s">
        <v>10781</v>
      </c>
      <c r="B2230" s="159" t="s">
        <v>10782</v>
      </c>
      <c r="C2230" s="78" t="s">
        <v>165</v>
      </c>
      <c r="D2230" s="77" t="s">
        <v>42</v>
      </c>
      <c r="E2230" s="77" t="s">
        <v>10780</v>
      </c>
      <c r="F2230" s="77" t="s">
        <v>10765</v>
      </c>
      <c r="G2230" s="77" t="s">
        <v>12459</v>
      </c>
      <c r="H2230" s="77" t="s">
        <v>44</v>
      </c>
      <c r="I2230" s="77" t="s">
        <v>166</v>
      </c>
      <c r="J2230" s="77" t="s">
        <v>19</v>
      </c>
      <c r="K2230" s="78" t="s">
        <v>376</v>
      </c>
      <c r="L2230" s="77" t="s">
        <v>15</v>
      </c>
      <c r="M2230" s="74" t="s">
        <v>12473</v>
      </c>
      <c r="N2230" s="74" t="s">
        <v>13</v>
      </c>
      <c r="O2230" s="159"/>
      <c r="P2230" s="77"/>
      <c r="Q2230" s="77" t="s">
        <v>372</v>
      </c>
      <c r="R2230" s="77" t="s">
        <v>10781</v>
      </c>
      <c r="S2230" s="77" t="s">
        <v>165</v>
      </c>
      <c r="T2230" s="77"/>
      <c r="U2230" s="101" t="s">
        <v>11902</v>
      </c>
      <c r="V2230" s="74" t="s">
        <v>97</v>
      </c>
      <c r="W2230" s="100"/>
      <c r="X2230" s="99"/>
      <c r="Y2230" s="99"/>
      <c r="Z2230" s="100"/>
      <c r="AA2230" s="99"/>
      <c r="AB2230" s="99"/>
      <c r="AC2230" s="100"/>
      <c r="AD2230" s="100" t="s">
        <v>10783</v>
      </c>
      <c r="AE2230" s="83"/>
      <c r="AF2230" s="54"/>
      <c r="AG2230" s="78" t="s">
        <v>12882</v>
      </c>
      <c r="AH2230" s="77">
        <v>0</v>
      </c>
      <c r="AI2230" s="77">
        <v>0</v>
      </c>
      <c r="AJ2230" s="77">
        <v>0</v>
      </c>
      <c r="AK2230" s="77">
        <v>0</v>
      </c>
      <c r="AL2230" s="77">
        <v>0</v>
      </c>
      <c r="AM2230" s="77">
        <v>0</v>
      </c>
      <c r="AN2230" s="77">
        <v>0</v>
      </c>
      <c r="AO2230" s="77">
        <v>0</v>
      </c>
      <c r="AP2230" s="77">
        <v>0</v>
      </c>
      <c r="AQ2230" s="77"/>
      <c r="AR2230" s="79">
        <f>COUNTIF('Jalon + top _horaire passage'!A:A,A2230)+IF(W2230&lt;&gt;"",COUNTIF('Jalon + top _horaire passage'!A:A,W2230),0)+IF(X2230&lt;&gt;"",COUNTIF('Jalon + top _horaire passage'!A:A,X2230),0)+IF(Y2230&lt;&gt;"",COUNTIF('Jalon + top _horaire passage'!A:A,Y2230),0)+IF(AA2230&lt;&gt;"",COUNTIF('Jalon + top _horaire passage'!A:A,AA2230),0)+IF(AB2230&lt;&gt;"",COUNTIF('Jalon + top _horaire passage'!A:A,AB2230),0)+IF(AD2230&lt;&gt;"",COUNTIF('Jalon + top _horaire passage'!A:A,AD2230),0)</f>
        <v>0</v>
      </c>
    </row>
    <row r="2231" spans="1:44" x14ac:dyDescent="0.3">
      <c r="A2231" s="77" t="s">
        <v>10785</v>
      </c>
      <c r="B2231" s="159" t="s">
        <v>10786</v>
      </c>
      <c r="C2231" s="78" t="s">
        <v>165</v>
      </c>
      <c r="D2231" s="77" t="s">
        <v>42</v>
      </c>
      <c r="E2231" s="77" t="s">
        <v>10784</v>
      </c>
      <c r="F2231" s="77" t="s">
        <v>10765</v>
      </c>
      <c r="G2231" s="77" t="s">
        <v>12459</v>
      </c>
      <c r="H2231" s="77" t="s">
        <v>44</v>
      </c>
      <c r="I2231" s="77" t="s">
        <v>166</v>
      </c>
      <c r="J2231" s="77" t="s">
        <v>19</v>
      </c>
      <c r="K2231" s="78" t="s">
        <v>376</v>
      </c>
      <c r="L2231" s="77" t="s">
        <v>15</v>
      </c>
      <c r="M2231" s="74" t="s">
        <v>12473</v>
      </c>
      <c r="N2231" s="74" t="s">
        <v>13</v>
      </c>
      <c r="O2231" s="159"/>
      <c r="P2231" s="77"/>
      <c r="Q2231" s="77" t="s">
        <v>372</v>
      </c>
      <c r="R2231" s="77" t="s">
        <v>10785</v>
      </c>
      <c r="S2231" s="77" t="s">
        <v>165</v>
      </c>
      <c r="T2231" s="77"/>
      <c r="U2231" s="101" t="s">
        <v>11899</v>
      </c>
      <c r="V2231" s="74" t="s">
        <v>97</v>
      </c>
      <c r="W2231" s="100"/>
      <c r="X2231" s="99"/>
      <c r="Y2231" s="99"/>
      <c r="Z2231" s="100"/>
      <c r="AA2231" s="99"/>
      <c r="AB2231" s="99"/>
      <c r="AC2231" s="100"/>
      <c r="AD2231" s="100" t="s">
        <v>10787</v>
      </c>
      <c r="AE2231" s="83"/>
      <c r="AF2231" s="54"/>
      <c r="AG2231" s="78" t="s">
        <v>12882</v>
      </c>
      <c r="AH2231" s="77">
        <v>0</v>
      </c>
      <c r="AI2231" s="77">
        <v>0</v>
      </c>
      <c r="AJ2231" s="77">
        <v>0</v>
      </c>
      <c r="AK2231" s="77">
        <v>0</v>
      </c>
      <c r="AL2231" s="77">
        <v>0</v>
      </c>
      <c r="AM2231" s="77">
        <v>0</v>
      </c>
      <c r="AN2231" s="77">
        <v>0</v>
      </c>
      <c r="AO2231" s="77">
        <v>0</v>
      </c>
      <c r="AP2231" s="77">
        <v>0</v>
      </c>
      <c r="AQ2231" s="77"/>
      <c r="AR2231" s="79">
        <f>COUNTIF('Jalon + top _horaire passage'!A:A,A2231)+IF(W2231&lt;&gt;"",COUNTIF('Jalon + top _horaire passage'!A:A,W2231),0)+IF(X2231&lt;&gt;"",COUNTIF('Jalon + top _horaire passage'!A:A,X2231),0)+IF(Y2231&lt;&gt;"",COUNTIF('Jalon + top _horaire passage'!A:A,Y2231),0)+IF(AA2231&lt;&gt;"",COUNTIF('Jalon + top _horaire passage'!A:A,AA2231),0)+IF(AB2231&lt;&gt;"",COUNTIF('Jalon + top _horaire passage'!A:A,AB2231),0)+IF(AD2231&lt;&gt;"",COUNTIF('Jalon + top _horaire passage'!A:A,AD2231),0)</f>
        <v>0</v>
      </c>
    </row>
    <row r="2232" spans="1:44" x14ac:dyDescent="0.3">
      <c r="A2232" s="77" t="s">
        <v>10789</v>
      </c>
      <c r="B2232" s="159" t="s">
        <v>10790</v>
      </c>
      <c r="C2232" s="78" t="s">
        <v>165</v>
      </c>
      <c r="D2232" s="77" t="s">
        <v>42</v>
      </c>
      <c r="E2232" s="77" t="s">
        <v>10788</v>
      </c>
      <c r="F2232" s="77" t="s">
        <v>10765</v>
      </c>
      <c r="G2232" s="77" t="s">
        <v>12459</v>
      </c>
      <c r="H2232" s="77" t="s">
        <v>44</v>
      </c>
      <c r="I2232" s="77" t="s">
        <v>166</v>
      </c>
      <c r="J2232" s="77" t="s">
        <v>19</v>
      </c>
      <c r="K2232" s="78" t="s">
        <v>376</v>
      </c>
      <c r="L2232" s="77" t="s">
        <v>15</v>
      </c>
      <c r="M2232" s="74" t="s">
        <v>12473</v>
      </c>
      <c r="N2232" s="74" t="s">
        <v>13</v>
      </c>
      <c r="O2232" s="159"/>
      <c r="P2232" s="77"/>
      <c r="Q2232" s="77" t="s">
        <v>372</v>
      </c>
      <c r="R2232" s="77" t="s">
        <v>10789</v>
      </c>
      <c r="S2232" s="77" t="s">
        <v>165</v>
      </c>
      <c r="T2232" s="77"/>
      <c r="U2232" s="101" t="s">
        <v>11901</v>
      </c>
      <c r="V2232" s="74" t="s">
        <v>97</v>
      </c>
      <c r="W2232" s="100"/>
      <c r="X2232" s="99"/>
      <c r="Y2232" s="99"/>
      <c r="Z2232" s="100"/>
      <c r="AA2232" s="99"/>
      <c r="AB2232" s="99"/>
      <c r="AC2232" s="100"/>
      <c r="AD2232" s="100" t="s">
        <v>10791</v>
      </c>
      <c r="AE2232" s="83"/>
      <c r="AF2232" s="54"/>
      <c r="AG2232" s="78" t="s">
        <v>12882</v>
      </c>
      <c r="AH2232" s="77">
        <v>0</v>
      </c>
      <c r="AI2232" s="77">
        <v>0</v>
      </c>
      <c r="AJ2232" s="77">
        <v>0</v>
      </c>
      <c r="AK2232" s="77">
        <v>0</v>
      </c>
      <c r="AL2232" s="77">
        <v>0</v>
      </c>
      <c r="AM2232" s="77">
        <v>0</v>
      </c>
      <c r="AN2232" s="77">
        <v>0</v>
      </c>
      <c r="AO2232" s="77">
        <v>0</v>
      </c>
      <c r="AP2232" s="77">
        <v>0</v>
      </c>
      <c r="AQ2232" s="77"/>
      <c r="AR2232" s="79">
        <f>COUNTIF('Jalon + top _horaire passage'!A:A,A2232)+IF(W2232&lt;&gt;"",COUNTIF('Jalon + top _horaire passage'!A:A,W2232),0)+IF(X2232&lt;&gt;"",COUNTIF('Jalon + top _horaire passage'!A:A,X2232),0)+IF(Y2232&lt;&gt;"",COUNTIF('Jalon + top _horaire passage'!A:A,Y2232),0)+IF(AA2232&lt;&gt;"",COUNTIF('Jalon + top _horaire passage'!A:A,AA2232),0)+IF(AB2232&lt;&gt;"",COUNTIF('Jalon + top _horaire passage'!A:A,AB2232),0)+IF(AD2232&lt;&gt;"",COUNTIF('Jalon + top _horaire passage'!A:A,AD2232),0)</f>
        <v>0</v>
      </c>
    </row>
    <row r="2233" spans="1:44" x14ac:dyDescent="0.3">
      <c r="A2233" s="77" t="s">
        <v>10798</v>
      </c>
      <c r="B2233" s="159" t="s">
        <v>12329</v>
      </c>
      <c r="C2233" s="78" t="s">
        <v>40</v>
      </c>
      <c r="D2233" s="77" t="s">
        <v>42</v>
      </c>
      <c r="E2233" s="77" t="s">
        <v>10796</v>
      </c>
      <c r="F2233" s="77" t="s">
        <v>10797</v>
      </c>
      <c r="G2233" s="77" t="s">
        <v>12460</v>
      </c>
      <c r="H2233" s="101" t="s">
        <v>11875</v>
      </c>
      <c r="I2233" s="77" t="s">
        <v>39</v>
      </c>
      <c r="J2233" s="77" t="s">
        <v>19</v>
      </c>
      <c r="K2233" s="78" t="s">
        <v>34</v>
      </c>
      <c r="L2233" s="77" t="s">
        <v>98</v>
      </c>
      <c r="M2233" s="74" t="s">
        <v>12475</v>
      </c>
      <c r="N2233" s="74" t="s">
        <v>13</v>
      </c>
      <c r="O2233" s="159"/>
      <c r="P2233" s="77"/>
      <c r="Q2233" s="77" t="s">
        <v>35</v>
      </c>
      <c r="R2233" s="77" t="s">
        <v>10798</v>
      </c>
      <c r="S2233" s="77"/>
      <c r="T2233" s="77" t="s">
        <v>9241</v>
      </c>
      <c r="U2233" s="101" t="s">
        <v>12006</v>
      </c>
      <c r="V2233" s="74" t="s">
        <v>97</v>
      </c>
      <c r="W2233" s="100"/>
      <c r="X2233" s="99"/>
      <c r="Y2233" s="99"/>
      <c r="Z2233" s="100"/>
      <c r="AA2233" s="99"/>
      <c r="AB2233" s="99"/>
      <c r="AC2233" s="100" t="s">
        <v>11035</v>
      </c>
      <c r="AD2233" s="100" t="s">
        <v>10799</v>
      </c>
      <c r="AE2233" s="83"/>
      <c r="AF2233" s="54"/>
      <c r="AG2233" s="78" t="s">
        <v>10997</v>
      </c>
      <c r="AH2233" s="77">
        <v>0</v>
      </c>
      <c r="AI2233" s="77">
        <v>0</v>
      </c>
      <c r="AJ2233" s="77">
        <v>0</v>
      </c>
      <c r="AK2233" s="77">
        <v>0</v>
      </c>
      <c r="AL2233" s="77">
        <v>0</v>
      </c>
      <c r="AM2233" s="77">
        <v>0</v>
      </c>
      <c r="AN2233" s="77">
        <v>0</v>
      </c>
      <c r="AO2233" s="77">
        <v>0</v>
      </c>
      <c r="AP2233" s="77">
        <v>0</v>
      </c>
      <c r="AQ2233" s="77"/>
      <c r="AR2233" s="79">
        <f>COUNTIF('Jalon + top _horaire passage'!A:A,A2233)+IF(W2233&lt;&gt;"",COUNTIF('Jalon + top _horaire passage'!A:A,W2233),0)+IF(X2233&lt;&gt;"",COUNTIF('Jalon + top _horaire passage'!A:A,X2233),0)+IF(Y2233&lt;&gt;"",COUNTIF('Jalon + top _horaire passage'!A:A,Y2233),0)+IF(AA2233&lt;&gt;"",COUNTIF('Jalon + top _horaire passage'!A:A,AA2233),0)+IF(AB2233&lt;&gt;"",COUNTIF('Jalon + top _horaire passage'!A:A,AB2233),0)+IF(AD2233&lt;&gt;"",COUNTIF('Jalon + top _horaire passage'!A:A,AD2233),0)</f>
        <v>0</v>
      </c>
    </row>
    <row r="2234" spans="1:44" x14ac:dyDescent="0.3">
      <c r="A2234" s="77" t="s">
        <v>10804</v>
      </c>
      <c r="B2234" s="159" t="s">
        <v>10805</v>
      </c>
      <c r="C2234" s="78" t="s">
        <v>676</v>
      </c>
      <c r="D2234" s="77" t="s">
        <v>10800</v>
      </c>
      <c r="E2234" s="77" t="s">
        <v>10801</v>
      </c>
      <c r="F2234" s="77" t="s">
        <v>10802</v>
      </c>
      <c r="G2234" s="77" t="s">
        <v>10803</v>
      </c>
      <c r="H2234" s="101" t="s">
        <v>11875</v>
      </c>
      <c r="I2234" s="77" t="s">
        <v>166</v>
      </c>
      <c r="J2234" s="77" t="s">
        <v>19</v>
      </c>
      <c r="K2234" s="78" t="s">
        <v>377</v>
      </c>
      <c r="L2234" s="77" t="s">
        <v>98</v>
      </c>
      <c r="M2234" s="74" t="s">
        <v>12475</v>
      </c>
      <c r="N2234" s="74" t="s">
        <v>13</v>
      </c>
      <c r="O2234" s="159"/>
      <c r="P2234" s="77"/>
      <c r="Q2234" s="77" t="s">
        <v>372</v>
      </c>
      <c r="R2234" s="77" t="s">
        <v>10804</v>
      </c>
      <c r="S2234" s="77" t="s">
        <v>374</v>
      </c>
      <c r="T2234" s="77" t="s">
        <v>9241</v>
      </c>
      <c r="U2234" s="77" t="s">
        <v>10801</v>
      </c>
      <c r="V2234" s="74" t="s">
        <v>97</v>
      </c>
      <c r="W2234" s="100"/>
      <c r="X2234" s="99"/>
      <c r="Y2234" s="99"/>
      <c r="Z2234" s="100"/>
      <c r="AA2234" s="99"/>
      <c r="AB2234" s="99"/>
      <c r="AC2234" s="100"/>
      <c r="AD2234" s="100" t="s">
        <v>10806</v>
      </c>
      <c r="AE2234" s="83"/>
      <c r="AF2234" s="54"/>
      <c r="AG2234" s="78" t="s">
        <v>12882</v>
      </c>
      <c r="AH2234" s="77" t="s">
        <v>354</v>
      </c>
      <c r="AI2234" s="77" t="s">
        <v>1350</v>
      </c>
      <c r="AJ2234" s="77">
        <v>0</v>
      </c>
      <c r="AK2234" s="77" t="s">
        <v>10807</v>
      </c>
      <c r="AL2234" s="77" t="s">
        <v>10808</v>
      </c>
      <c r="AM2234" s="77">
        <v>0</v>
      </c>
      <c r="AN2234" s="77">
        <v>0</v>
      </c>
      <c r="AO2234" s="77">
        <v>0</v>
      </c>
      <c r="AP2234" s="77">
        <v>0</v>
      </c>
      <c r="AQ2234" s="77"/>
      <c r="AR2234" s="79">
        <f>COUNTIF('Jalon + top _horaire passage'!A:A,A2234)+IF(W2234&lt;&gt;"",COUNTIF('Jalon + top _horaire passage'!A:A,W2234),0)+IF(X2234&lt;&gt;"",COUNTIF('Jalon + top _horaire passage'!A:A,X2234),0)+IF(Y2234&lt;&gt;"",COUNTIF('Jalon + top _horaire passage'!A:A,Y2234),0)+IF(AA2234&lt;&gt;"",COUNTIF('Jalon + top _horaire passage'!A:A,AA2234),0)+IF(AB2234&lt;&gt;"",COUNTIF('Jalon + top _horaire passage'!A:A,AB2234),0)+IF(AD2234&lt;&gt;"",COUNTIF('Jalon + top _horaire passage'!A:A,AD2234),0)</f>
        <v>0</v>
      </c>
    </row>
    <row r="2235" spans="1:44" ht="13.8" customHeight="1" x14ac:dyDescent="0.3">
      <c r="A2235" s="77" t="s">
        <v>10810</v>
      </c>
      <c r="B2235" s="159" t="s">
        <v>10811</v>
      </c>
      <c r="C2235" s="78" t="s">
        <v>676</v>
      </c>
      <c r="D2235" s="77" t="s">
        <v>10800</v>
      </c>
      <c r="E2235" s="77" t="s">
        <v>10809</v>
      </c>
      <c r="F2235" s="77" t="s">
        <v>10802</v>
      </c>
      <c r="G2235" s="77" t="s">
        <v>10803</v>
      </c>
      <c r="H2235" s="101" t="s">
        <v>11875</v>
      </c>
      <c r="I2235" s="77" t="s">
        <v>166</v>
      </c>
      <c r="J2235" s="77" t="s">
        <v>19</v>
      </c>
      <c r="K2235" s="78" t="s">
        <v>377</v>
      </c>
      <c r="L2235" s="77" t="s">
        <v>98</v>
      </c>
      <c r="M2235" s="74" t="s">
        <v>12475</v>
      </c>
      <c r="N2235" s="74" t="s">
        <v>13</v>
      </c>
      <c r="O2235" s="159"/>
      <c r="P2235" s="77"/>
      <c r="Q2235" s="77" t="s">
        <v>372</v>
      </c>
      <c r="R2235" s="77" t="s">
        <v>10810</v>
      </c>
      <c r="S2235" s="77" t="s">
        <v>374</v>
      </c>
      <c r="T2235" s="77" t="s">
        <v>9241</v>
      </c>
      <c r="U2235" s="77" t="s">
        <v>10809</v>
      </c>
      <c r="V2235" s="74" t="s">
        <v>97</v>
      </c>
      <c r="W2235" s="100"/>
      <c r="X2235" s="99"/>
      <c r="Y2235" s="99"/>
      <c r="Z2235" s="100"/>
      <c r="AA2235" s="99"/>
      <c r="AB2235" s="99"/>
      <c r="AC2235" s="100"/>
      <c r="AD2235" s="100" t="s">
        <v>10812</v>
      </c>
      <c r="AE2235" s="83"/>
      <c r="AF2235" s="54"/>
      <c r="AG2235" s="78" t="s">
        <v>12882</v>
      </c>
      <c r="AH2235" s="77" t="s">
        <v>354</v>
      </c>
      <c r="AI2235" s="77" t="s">
        <v>1350</v>
      </c>
      <c r="AJ2235" s="77">
        <v>0</v>
      </c>
      <c r="AK2235" s="77" t="s">
        <v>10807</v>
      </c>
      <c r="AL2235" s="77" t="s">
        <v>10808</v>
      </c>
      <c r="AM2235" s="77">
        <v>0</v>
      </c>
      <c r="AN2235" s="77">
        <v>0</v>
      </c>
      <c r="AO2235" s="77">
        <v>0</v>
      </c>
      <c r="AP2235" s="77">
        <v>0</v>
      </c>
      <c r="AQ2235" s="77"/>
      <c r="AR2235" s="79">
        <f>COUNTIF('Jalon + top _horaire passage'!A:A,A2235)+IF(W2235&lt;&gt;"",COUNTIF('Jalon + top _horaire passage'!A:A,W2235),0)+IF(X2235&lt;&gt;"",COUNTIF('Jalon + top _horaire passage'!A:A,X2235),0)+IF(Y2235&lt;&gt;"",COUNTIF('Jalon + top _horaire passage'!A:A,Y2235),0)+IF(AA2235&lt;&gt;"",COUNTIF('Jalon + top _horaire passage'!A:A,AA2235),0)+IF(AB2235&lt;&gt;"",COUNTIF('Jalon + top _horaire passage'!A:A,AB2235),0)+IF(AD2235&lt;&gt;"",COUNTIF('Jalon + top _horaire passage'!A:A,AD2235),0)</f>
        <v>0</v>
      </c>
    </row>
    <row r="2236" spans="1:44" x14ac:dyDescent="0.3">
      <c r="A2236" s="77" t="s">
        <v>12119</v>
      </c>
      <c r="B2236" s="159" t="s">
        <v>12120</v>
      </c>
      <c r="C2236" s="78" t="s">
        <v>892</v>
      </c>
      <c r="D2236" s="77" t="s">
        <v>42</v>
      </c>
      <c r="E2236" s="77" t="s">
        <v>12119</v>
      </c>
      <c r="F2236" s="77" t="s">
        <v>892</v>
      </c>
      <c r="G2236" s="77" t="s">
        <v>12090</v>
      </c>
      <c r="H2236" s="77" t="s">
        <v>44</v>
      </c>
      <c r="I2236" s="77" t="s">
        <v>221</v>
      </c>
      <c r="J2236" s="77" t="s">
        <v>19</v>
      </c>
      <c r="K2236" s="78" t="s">
        <v>34</v>
      </c>
      <c r="L2236" s="77" t="s">
        <v>98</v>
      </c>
      <c r="M2236" s="74" t="s">
        <v>12477</v>
      </c>
      <c r="N2236" s="74"/>
      <c r="O2236" s="159"/>
      <c r="P2236" s="77"/>
      <c r="Q2236" s="77" t="s">
        <v>35</v>
      </c>
      <c r="R2236" s="77" t="s">
        <v>12121</v>
      </c>
      <c r="S2236" s="77"/>
      <c r="T2236" s="77"/>
      <c r="U2236" s="77" t="s">
        <v>12121</v>
      </c>
      <c r="V2236" s="74" t="s">
        <v>819</v>
      </c>
      <c r="W2236" s="100"/>
      <c r="X2236" s="99"/>
      <c r="Y2236" s="99"/>
      <c r="Z2236" s="100"/>
      <c r="AA2236" s="99" t="s">
        <v>12123</v>
      </c>
      <c r="AB2236" s="99"/>
      <c r="AC2236" s="100" t="s">
        <v>12124</v>
      </c>
      <c r="AD2236" s="100" t="s">
        <v>12122</v>
      </c>
      <c r="AE2236" s="83"/>
      <c r="AF2236" s="54"/>
      <c r="AG2236" s="78" t="s">
        <v>10997</v>
      </c>
      <c r="AH2236" s="77" t="s">
        <v>222</v>
      </c>
      <c r="AI2236" s="77" t="s">
        <v>830</v>
      </c>
      <c r="AJ2236" s="77" t="s">
        <v>831</v>
      </c>
      <c r="AK2236" s="77" t="s">
        <v>3416</v>
      </c>
      <c r="AL2236" s="77" t="s">
        <v>3417</v>
      </c>
      <c r="AM2236" s="77" t="s">
        <v>227</v>
      </c>
      <c r="AN2236" s="77" t="s">
        <v>834</v>
      </c>
      <c r="AO2236" s="77" t="s">
        <v>835</v>
      </c>
      <c r="AP2236" s="77" t="s">
        <v>836</v>
      </c>
      <c r="AQ2236" s="77"/>
      <c r="AR2236" s="79"/>
    </row>
    <row r="2237" spans="1:44" x14ac:dyDescent="0.3">
      <c r="A2237" s="77" t="s">
        <v>12125</v>
      </c>
      <c r="B2237" s="159" t="s">
        <v>12126</v>
      </c>
      <c r="C2237" s="78" t="s">
        <v>101</v>
      </c>
      <c r="D2237" s="77" t="s">
        <v>42</v>
      </c>
      <c r="E2237" s="77" t="s">
        <v>12125</v>
      </c>
      <c r="F2237" s="77" t="s">
        <v>9651</v>
      </c>
      <c r="G2237" s="77" t="s">
        <v>153</v>
      </c>
      <c r="H2237" s="101" t="s">
        <v>44</v>
      </c>
      <c r="I2237" s="77" t="s">
        <v>39</v>
      </c>
      <c r="J2237" s="77" t="s">
        <v>19</v>
      </c>
      <c r="K2237" s="78" t="s">
        <v>18</v>
      </c>
      <c r="L2237" s="77" t="s">
        <v>98</v>
      </c>
      <c r="M2237" s="74" t="s">
        <v>12473</v>
      </c>
      <c r="N2237" s="74"/>
      <c r="O2237" s="159"/>
      <c r="P2237" s="77"/>
      <c r="Q2237" s="77" t="s">
        <v>11048</v>
      </c>
      <c r="R2237" s="77" t="s">
        <v>12125</v>
      </c>
      <c r="S2237" s="77"/>
      <c r="T2237" s="77"/>
      <c r="U2237" s="101" t="s">
        <v>12125</v>
      </c>
      <c r="V2237" s="74" t="s">
        <v>97</v>
      </c>
      <c r="W2237" s="100"/>
      <c r="X2237" s="99"/>
      <c r="Y2237" s="99"/>
      <c r="Z2237" s="100"/>
      <c r="AA2237" s="99" t="s">
        <v>12129</v>
      </c>
      <c r="AB2237" s="99"/>
      <c r="AC2237" s="100" t="s">
        <v>12128</v>
      </c>
      <c r="AD2237" s="100" t="s">
        <v>12127</v>
      </c>
      <c r="AE2237" s="83"/>
      <c r="AF2237" s="54"/>
      <c r="AG2237" s="78" t="s">
        <v>10997</v>
      </c>
      <c r="AH2237" s="77" t="s">
        <v>20</v>
      </c>
      <c r="AI2237" s="77" t="s">
        <v>102</v>
      </c>
      <c r="AJ2237" s="77" t="s">
        <v>103</v>
      </c>
      <c r="AK2237" s="77" t="s">
        <v>104</v>
      </c>
      <c r="AL2237" s="77" t="s">
        <v>712</v>
      </c>
      <c r="AM2237" s="77"/>
      <c r="AN2237" s="77" t="s">
        <v>106</v>
      </c>
      <c r="AO2237" s="77" t="s">
        <v>107</v>
      </c>
      <c r="AP2237" s="77" t="s">
        <v>108</v>
      </c>
      <c r="AQ2237" s="77" t="s">
        <v>12195</v>
      </c>
      <c r="AR2237" s="79"/>
    </row>
    <row r="2238" spans="1:44" x14ac:dyDescent="0.3">
      <c r="A2238" s="77" t="s">
        <v>10794</v>
      </c>
      <c r="B2238" s="159" t="s">
        <v>10795</v>
      </c>
      <c r="C2238" s="78" t="s">
        <v>165</v>
      </c>
      <c r="D2238" s="77" t="s">
        <v>42</v>
      </c>
      <c r="E2238" s="77" t="s">
        <v>12133</v>
      </c>
      <c r="F2238" s="77" t="s">
        <v>10765</v>
      </c>
      <c r="G2238" s="77" t="s">
        <v>12459</v>
      </c>
      <c r="H2238" s="101" t="s">
        <v>44</v>
      </c>
      <c r="I2238" s="77" t="s">
        <v>166</v>
      </c>
      <c r="J2238" s="77" t="s">
        <v>19</v>
      </c>
      <c r="K2238" s="78" t="s">
        <v>376</v>
      </c>
      <c r="L2238" s="77" t="s">
        <v>15</v>
      </c>
      <c r="M2238" s="74" t="s">
        <v>12473</v>
      </c>
      <c r="N2238" s="74"/>
      <c r="O2238" s="159"/>
      <c r="P2238" s="77"/>
      <c r="Q2238" s="77" t="s">
        <v>372</v>
      </c>
      <c r="R2238" s="77" t="s">
        <v>10794</v>
      </c>
      <c r="S2238" s="77" t="s">
        <v>165</v>
      </c>
      <c r="T2238" s="77"/>
      <c r="U2238" s="77" t="s">
        <v>12133</v>
      </c>
      <c r="V2238" s="74" t="s">
        <v>97</v>
      </c>
      <c r="W2238" s="100"/>
      <c r="X2238" s="99"/>
      <c r="Y2238" s="99"/>
      <c r="Z2238" s="100"/>
      <c r="AA2238" s="99"/>
      <c r="AB2238" s="99"/>
      <c r="AC2238" s="100"/>
      <c r="AD2238" s="100" t="s">
        <v>12130</v>
      </c>
      <c r="AE2238" s="83"/>
      <c r="AF2238" s="54"/>
      <c r="AG2238" s="78" t="s">
        <v>12882</v>
      </c>
      <c r="AH2238" s="77">
        <v>0</v>
      </c>
      <c r="AI2238" s="77">
        <v>0</v>
      </c>
      <c r="AJ2238" s="77">
        <v>0</v>
      </c>
      <c r="AK2238" s="77">
        <v>0</v>
      </c>
      <c r="AL2238" s="77">
        <v>0</v>
      </c>
      <c r="AM2238" s="77">
        <v>0</v>
      </c>
      <c r="AN2238" s="77">
        <v>0</v>
      </c>
      <c r="AO2238" s="77">
        <v>0</v>
      </c>
      <c r="AP2238" s="77">
        <v>0</v>
      </c>
      <c r="AQ2238" s="141" t="s">
        <v>12195</v>
      </c>
      <c r="AR2238" s="79"/>
    </row>
    <row r="2239" spans="1:44" x14ac:dyDescent="0.3">
      <c r="A2239" s="77" t="s">
        <v>10792</v>
      </c>
      <c r="B2239" s="159" t="s">
        <v>10793</v>
      </c>
      <c r="C2239" s="78" t="s">
        <v>165</v>
      </c>
      <c r="D2239" s="77" t="s">
        <v>42</v>
      </c>
      <c r="E2239" s="77" t="s">
        <v>12134</v>
      </c>
      <c r="F2239" s="77" t="s">
        <v>10765</v>
      </c>
      <c r="G2239" s="77" t="s">
        <v>12459</v>
      </c>
      <c r="H2239" s="101" t="s">
        <v>44</v>
      </c>
      <c r="I2239" s="77" t="s">
        <v>166</v>
      </c>
      <c r="J2239" s="77" t="s">
        <v>19</v>
      </c>
      <c r="K2239" s="78" t="s">
        <v>376</v>
      </c>
      <c r="L2239" s="77" t="s">
        <v>15</v>
      </c>
      <c r="M2239" s="74" t="s">
        <v>12473</v>
      </c>
      <c r="N2239" s="74"/>
      <c r="O2239" s="159"/>
      <c r="P2239" s="77"/>
      <c r="Q2239" s="77" t="s">
        <v>372</v>
      </c>
      <c r="R2239" s="77" t="s">
        <v>10792</v>
      </c>
      <c r="S2239" s="77" t="s">
        <v>12132</v>
      </c>
      <c r="T2239" s="77"/>
      <c r="U2239" s="77" t="s">
        <v>12134</v>
      </c>
      <c r="V2239" s="74" t="s">
        <v>97</v>
      </c>
      <c r="W2239" s="100"/>
      <c r="X2239" s="99"/>
      <c r="Y2239" s="99"/>
      <c r="Z2239" s="100"/>
      <c r="AA2239" s="99"/>
      <c r="AB2239" s="99"/>
      <c r="AC2239" s="100"/>
      <c r="AD2239" s="100" t="s">
        <v>12131</v>
      </c>
      <c r="AE2239" s="83"/>
      <c r="AF2239" s="54"/>
      <c r="AG2239" s="78" t="s">
        <v>12882</v>
      </c>
      <c r="AH2239" s="77">
        <v>0</v>
      </c>
      <c r="AI2239" s="77">
        <v>0</v>
      </c>
      <c r="AJ2239" s="77">
        <v>0</v>
      </c>
      <c r="AK2239" s="77">
        <v>0</v>
      </c>
      <c r="AL2239" s="77">
        <v>0</v>
      </c>
      <c r="AM2239" s="77">
        <v>0</v>
      </c>
      <c r="AN2239" s="77">
        <v>0</v>
      </c>
      <c r="AO2239" s="77">
        <v>0</v>
      </c>
      <c r="AP2239" s="77">
        <v>0</v>
      </c>
      <c r="AQ2239" s="141" t="s">
        <v>12195</v>
      </c>
      <c r="AR2239" s="79"/>
    </row>
    <row r="2240" spans="1:44" x14ac:dyDescent="0.3">
      <c r="A2240" s="77"/>
      <c r="B2240" s="159" t="s">
        <v>12196</v>
      </c>
      <c r="C2240" s="78"/>
      <c r="D2240" s="77" t="s">
        <v>42</v>
      </c>
      <c r="E2240" s="77" t="s">
        <v>12196</v>
      </c>
      <c r="F2240" s="77" t="s">
        <v>892</v>
      </c>
      <c r="G2240" s="77" t="s">
        <v>12090</v>
      </c>
      <c r="H2240" s="77" t="s">
        <v>44</v>
      </c>
      <c r="I2240" s="77"/>
      <c r="J2240" s="77"/>
      <c r="K2240" s="78" t="s">
        <v>9498</v>
      </c>
      <c r="L2240" s="77"/>
      <c r="M2240" s="74" t="s">
        <v>12477</v>
      </c>
      <c r="N2240" s="74"/>
      <c r="O2240" s="159"/>
      <c r="P2240" s="77"/>
      <c r="Q2240" s="77" t="s">
        <v>9498</v>
      </c>
      <c r="R2240" s="77"/>
      <c r="S2240" s="77"/>
      <c r="T2240" s="77"/>
      <c r="U2240" s="77"/>
      <c r="V2240" s="74" t="s">
        <v>231</v>
      </c>
      <c r="W2240" s="100"/>
      <c r="X2240" s="99"/>
      <c r="Y2240" s="99" t="s">
        <v>12197</v>
      </c>
      <c r="Z2240" s="100"/>
      <c r="AA2240" s="99"/>
      <c r="AB2240" s="99"/>
      <c r="AC2240" s="100"/>
      <c r="AD2240" s="100"/>
      <c r="AE2240" s="83" t="s">
        <v>10988</v>
      </c>
      <c r="AF2240" s="54"/>
      <c r="AG2240" s="78" t="s">
        <v>12198</v>
      </c>
      <c r="AH2240" s="77"/>
      <c r="AI2240" s="77"/>
      <c r="AJ2240" s="77"/>
      <c r="AK2240" s="77"/>
      <c r="AL2240" s="77"/>
      <c r="AM2240" s="77"/>
      <c r="AN2240" s="77"/>
      <c r="AO2240" s="77"/>
      <c r="AP2240" s="77"/>
      <c r="AQ2240" s="77"/>
      <c r="AR2240" s="79"/>
    </row>
    <row r="2241" spans="1:44" x14ac:dyDescent="0.3">
      <c r="A2241" s="77"/>
      <c r="B2241" s="159" t="s">
        <v>12196</v>
      </c>
      <c r="C2241" s="78"/>
      <c r="D2241" s="77" t="s">
        <v>42</v>
      </c>
      <c r="E2241" s="77" t="s">
        <v>12196</v>
      </c>
      <c r="F2241" s="77" t="s">
        <v>892</v>
      </c>
      <c r="G2241" s="77" t="s">
        <v>12090</v>
      </c>
      <c r="H2241" s="77" t="s">
        <v>44</v>
      </c>
      <c r="I2241" s="77"/>
      <c r="J2241" s="77"/>
      <c r="K2241" s="78" t="s">
        <v>9498</v>
      </c>
      <c r="L2241" s="77"/>
      <c r="M2241" s="74" t="s">
        <v>12477</v>
      </c>
      <c r="N2241" s="74"/>
      <c r="O2241" s="159"/>
      <c r="P2241" s="77"/>
      <c r="Q2241" s="77" t="s">
        <v>9498</v>
      </c>
      <c r="R2241" s="77"/>
      <c r="S2241" s="77"/>
      <c r="T2241" s="77"/>
      <c r="U2241" s="77"/>
      <c r="V2241" s="74" t="s">
        <v>231</v>
      </c>
      <c r="W2241" s="100"/>
      <c r="X2241" s="99"/>
      <c r="Y2241" s="99" t="s">
        <v>12199</v>
      </c>
      <c r="Z2241" s="100"/>
      <c r="AA2241" s="99"/>
      <c r="AB2241" s="99"/>
      <c r="AC2241" s="100"/>
      <c r="AD2241" s="100"/>
      <c r="AE2241" s="83" t="s">
        <v>10988</v>
      </c>
      <c r="AF2241" s="54"/>
      <c r="AG2241" s="78" t="s">
        <v>12198</v>
      </c>
      <c r="AH2241" s="77"/>
      <c r="AI2241" s="77"/>
      <c r="AJ2241" s="77"/>
      <c r="AK2241" s="77"/>
      <c r="AL2241" s="77"/>
      <c r="AM2241" s="77"/>
      <c r="AN2241" s="77"/>
      <c r="AO2241" s="77"/>
      <c r="AP2241" s="77"/>
      <c r="AQ2241" s="77"/>
      <c r="AR2241" s="79"/>
    </row>
    <row r="2242" spans="1:44" x14ac:dyDescent="0.3">
      <c r="A2242" s="77"/>
      <c r="B2242" s="159" t="s">
        <v>12201</v>
      </c>
      <c r="C2242" s="78"/>
      <c r="D2242" s="77"/>
      <c r="E2242" s="77" t="s">
        <v>12201</v>
      </c>
      <c r="F2242" s="77" t="s">
        <v>892</v>
      </c>
      <c r="G2242" s="77" t="s">
        <v>12090</v>
      </c>
      <c r="H2242" s="77" t="s">
        <v>44</v>
      </c>
      <c r="I2242" s="77"/>
      <c r="J2242" s="77"/>
      <c r="K2242" s="78" t="s">
        <v>9498</v>
      </c>
      <c r="L2242" s="77"/>
      <c r="M2242" s="74" t="s">
        <v>12477</v>
      </c>
      <c r="N2242" s="74"/>
      <c r="O2242" s="159"/>
      <c r="P2242" s="77"/>
      <c r="Q2242" s="77" t="s">
        <v>9498</v>
      </c>
      <c r="R2242" s="77"/>
      <c r="S2242" s="77"/>
      <c r="T2242" s="77"/>
      <c r="U2242" s="77"/>
      <c r="V2242" s="74" t="s">
        <v>231</v>
      </c>
      <c r="W2242" s="100"/>
      <c r="X2242" s="99"/>
      <c r="Y2242" s="99" t="s">
        <v>12200</v>
      </c>
      <c r="Z2242" s="100"/>
      <c r="AA2242" s="99"/>
      <c r="AB2242" s="99"/>
      <c r="AC2242" s="100"/>
      <c r="AD2242" s="100"/>
      <c r="AE2242" s="83" t="s">
        <v>10988</v>
      </c>
      <c r="AF2242" s="54"/>
      <c r="AG2242" s="78" t="s">
        <v>12198</v>
      </c>
      <c r="AH2242" s="77"/>
      <c r="AI2242" s="77"/>
      <c r="AJ2242" s="77"/>
      <c r="AK2242" s="77"/>
      <c r="AL2242" s="77"/>
      <c r="AM2242" s="77"/>
      <c r="AN2242" s="77"/>
      <c r="AO2242" s="77"/>
      <c r="AP2242" s="77"/>
      <c r="AQ2242" s="141"/>
      <c r="AR2242" s="79"/>
    </row>
    <row r="2243" spans="1:44" x14ac:dyDescent="0.3">
      <c r="A2243" s="77"/>
      <c r="B2243" s="159" t="s">
        <v>12048</v>
      </c>
      <c r="C2243" s="78"/>
      <c r="D2243" s="77"/>
      <c r="E2243" s="77" t="s">
        <v>12048</v>
      </c>
      <c r="F2243" s="77" t="s">
        <v>892</v>
      </c>
      <c r="G2243" s="77" t="s">
        <v>12090</v>
      </c>
      <c r="H2243" s="77" t="s">
        <v>44</v>
      </c>
      <c r="I2243" s="77"/>
      <c r="J2243" s="77"/>
      <c r="K2243" s="78" t="s">
        <v>9498</v>
      </c>
      <c r="L2243" s="77"/>
      <c r="M2243" s="74" t="s">
        <v>12477</v>
      </c>
      <c r="N2243" s="74"/>
      <c r="O2243" s="159"/>
      <c r="P2243" s="77"/>
      <c r="Q2243" s="77" t="s">
        <v>9498</v>
      </c>
      <c r="R2243" s="77"/>
      <c r="S2243" s="77"/>
      <c r="T2243" s="77"/>
      <c r="U2243" s="77"/>
      <c r="V2243" s="74" t="s">
        <v>97</v>
      </c>
      <c r="W2243" s="100"/>
      <c r="X2243" s="99"/>
      <c r="Y2243" s="99" t="s">
        <v>12046</v>
      </c>
      <c r="Z2243" s="100"/>
      <c r="AA2243" s="99"/>
      <c r="AB2243" s="99"/>
      <c r="AC2243" s="100"/>
      <c r="AD2243" s="100"/>
      <c r="AE2243" s="83" t="s">
        <v>10988</v>
      </c>
      <c r="AF2243" s="54"/>
      <c r="AG2243" s="78" t="s">
        <v>12198</v>
      </c>
      <c r="AH2243" s="77"/>
      <c r="AI2243" s="77"/>
      <c r="AJ2243" s="77"/>
      <c r="AK2243" s="77"/>
      <c r="AL2243" s="77"/>
      <c r="AM2243" s="77"/>
      <c r="AN2243" s="77"/>
      <c r="AO2243" s="77"/>
      <c r="AP2243" s="77"/>
      <c r="AQ2243" s="141"/>
      <c r="AR2243" s="79"/>
    </row>
    <row r="2244" spans="1:44" x14ac:dyDescent="0.3">
      <c r="A2244" s="77"/>
      <c r="B2244" s="159" t="s">
        <v>12202</v>
      </c>
      <c r="C2244" s="78"/>
      <c r="D2244" s="77"/>
      <c r="E2244" s="77" t="s">
        <v>12202</v>
      </c>
      <c r="F2244" s="77" t="s">
        <v>892</v>
      </c>
      <c r="G2244" s="77" t="s">
        <v>12090</v>
      </c>
      <c r="H2244" s="77" t="s">
        <v>44</v>
      </c>
      <c r="I2244" s="77"/>
      <c r="J2244" s="77"/>
      <c r="K2244" s="78" t="s">
        <v>9498</v>
      </c>
      <c r="L2244" s="77"/>
      <c r="M2244" s="74" t="s">
        <v>12477</v>
      </c>
      <c r="N2244" s="74"/>
      <c r="O2244" s="159"/>
      <c r="P2244" s="77"/>
      <c r="Q2244" s="77" t="s">
        <v>9498</v>
      </c>
      <c r="R2244" s="77"/>
      <c r="S2244" s="77"/>
      <c r="T2244" s="77"/>
      <c r="U2244" s="77"/>
      <c r="V2244" s="74" t="s">
        <v>97</v>
      </c>
      <c r="W2244" s="100"/>
      <c r="X2244" s="99"/>
      <c r="Y2244" s="99" t="s">
        <v>12051</v>
      </c>
      <c r="Z2244" s="100"/>
      <c r="AA2244" s="99"/>
      <c r="AB2244" s="99"/>
      <c r="AC2244" s="100"/>
      <c r="AD2244" s="100"/>
      <c r="AE2244" s="83" t="s">
        <v>10988</v>
      </c>
      <c r="AF2244" s="54"/>
      <c r="AG2244" s="78" t="s">
        <v>12198</v>
      </c>
      <c r="AH2244" s="77"/>
      <c r="AI2244" s="77"/>
      <c r="AJ2244" s="77"/>
      <c r="AK2244" s="77"/>
      <c r="AL2244" s="77"/>
      <c r="AM2244" s="77"/>
      <c r="AN2244" s="77"/>
      <c r="AO2244" s="77"/>
      <c r="AP2244" s="77"/>
      <c r="AQ2244" s="77"/>
      <c r="AR2244" s="79"/>
    </row>
    <row r="2245" spans="1:44" x14ac:dyDescent="0.3">
      <c r="A2245" s="77"/>
      <c r="B2245" s="159" t="s">
        <v>12203</v>
      </c>
      <c r="C2245" s="78"/>
      <c r="D2245" s="77"/>
      <c r="E2245" s="77" t="s">
        <v>12203</v>
      </c>
      <c r="F2245" s="77" t="s">
        <v>892</v>
      </c>
      <c r="G2245" s="77" t="s">
        <v>12090</v>
      </c>
      <c r="H2245" s="77" t="s">
        <v>44</v>
      </c>
      <c r="I2245" s="77"/>
      <c r="J2245" s="77"/>
      <c r="K2245" s="78" t="s">
        <v>9498</v>
      </c>
      <c r="L2245" s="77"/>
      <c r="M2245" s="74" t="s">
        <v>12477</v>
      </c>
      <c r="N2245" s="74"/>
      <c r="O2245" s="159"/>
      <c r="P2245" s="77"/>
      <c r="Q2245" s="77" t="s">
        <v>9498</v>
      </c>
      <c r="R2245" s="77"/>
      <c r="S2245" s="77"/>
      <c r="T2245" s="77"/>
      <c r="U2245" s="77"/>
      <c r="V2245" s="74" t="s">
        <v>97</v>
      </c>
      <c r="W2245" s="100"/>
      <c r="X2245" s="99"/>
      <c r="Y2245" s="99" t="s">
        <v>12056</v>
      </c>
      <c r="Z2245" s="100"/>
      <c r="AA2245" s="99"/>
      <c r="AB2245" s="99"/>
      <c r="AC2245" s="100"/>
      <c r="AD2245" s="100"/>
      <c r="AE2245" s="83" t="s">
        <v>10988</v>
      </c>
      <c r="AF2245" s="54"/>
      <c r="AG2245" s="78" t="s">
        <v>12198</v>
      </c>
      <c r="AH2245" s="77"/>
      <c r="AI2245" s="77"/>
      <c r="AJ2245" s="77"/>
      <c r="AK2245" s="77"/>
      <c r="AL2245" s="77"/>
      <c r="AM2245" s="77"/>
      <c r="AN2245" s="77"/>
      <c r="AO2245" s="77"/>
      <c r="AP2245" s="77"/>
      <c r="AQ2245" s="77"/>
      <c r="AR2245" s="79"/>
    </row>
    <row r="2246" spans="1:44" x14ac:dyDescent="0.3">
      <c r="A2246" s="77"/>
      <c r="B2246" s="159" t="s">
        <v>12203</v>
      </c>
      <c r="C2246" s="78"/>
      <c r="D2246" s="77"/>
      <c r="E2246" s="77" t="s">
        <v>12203</v>
      </c>
      <c r="F2246" s="77" t="s">
        <v>892</v>
      </c>
      <c r="G2246" s="77" t="s">
        <v>12090</v>
      </c>
      <c r="H2246" s="77" t="s">
        <v>44</v>
      </c>
      <c r="I2246" s="77"/>
      <c r="J2246" s="77"/>
      <c r="K2246" s="78" t="s">
        <v>9498</v>
      </c>
      <c r="L2246" s="77"/>
      <c r="M2246" s="74" t="s">
        <v>12477</v>
      </c>
      <c r="N2246" s="74"/>
      <c r="O2246" s="159"/>
      <c r="P2246" s="77"/>
      <c r="Q2246" s="77" t="s">
        <v>9498</v>
      </c>
      <c r="R2246" s="77"/>
      <c r="S2246" s="77"/>
      <c r="T2246" s="77"/>
      <c r="U2246" s="77"/>
      <c r="V2246" s="74" t="s">
        <v>97</v>
      </c>
      <c r="W2246" s="100"/>
      <c r="X2246" s="99"/>
      <c r="Y2246" s="99" t="s">
        <v>12062</v>
      </c>
      <c r="Z2246" s="100"/>
      <c r="AA2246" s="99"/>
      <c r="AB2246" s="99"/>
      <c r="AC2246" s="100"/>
      <c r="AD2246" s="100"/>
      <c r="AE2246" s="83" t="s">
        <v>10988</v>
      </c>
      <c r="AF2246" s="54"/>
      <c r="AG2246" s="78" t="s">
        <v>12198</v>
      </c>
      <c r="AH2246" s="77"/>
      <c r="AI2246" s="77"/>
      <c r="AJ2246" s="77"/>
      <c r="AK2246" s="77"/>
      <c r="AL2246" s="77"/>
      <c r="AM2246" s="77"/>
      <c r="AN2246" s="77"/>
      <c r="AO2246" s="77"/>
      <c r="AP2246" s="77"/>
      <c r="AQ2246" s="141"/>
      <c r="AR2246" s="79"/>
    </row>
    <row r="2247" spans="1:44" x14ac:dyDescent="0.3">
      <c r="A2247" s="77"/>
      <c r="B2247" s="159" t="s">
        <v>12203</v>
      </c>
      <c r="C2247" s="78"/>
      <c r="D2247" s="77"/>
      <c r="E2247" s="77" t="s">
        <v>12203</v>
      </c>
      <c r="F2247" s="77" t="s">
        <v>892</v>
      </c>
      <c r="G2247" s="77" t="s">
        <v>12090</v>
      </c>
      <c r="H2247" s="77" t="s">
        <v>44</v>
      </c>
      <c r="I2247" s="77"/>
      <c r="J2247" s="77"/>
      <c r="K2247" s="78" t="s">
        <v>9498</v>
      </c>
      <c r="L2247" s="77"/>
      <c r="M2247" s="74" t="s">
        <v>12477</v>
      </c>
      <c r="N2247" s="74"/>
      <c r="O2247" s="159"/>
      <c r="P2247" s="77"/>
      <c r="Q2247" s="77" t="s">
        <v>9498</v>
      </c>
      <c r="R2247" s="77"/>
      <c r="S2247" s="77"/>
      <c r="T2247" s="77"/>
      <c r="U2247" s="77"/>
      <c r="V2247" s="74" t="s">
        <v>97</v>
      </c>
      <c r="W2247" s="100"/>
      <c r="X2247" s="99"/>
      <c r="Y2247" s="99" t="s">
        <v>12065</v>
      </c>
      <c r="Z2247" s="100"/>
      <c r="AA2247" s="99"/>
      <c r="AB2247" s="99"/>
      <c r="AC2247" s="100"/>
      <c r="AD2247" s="100"/>
      <c r="AE2247" s="83" t="s">
        <v>10988</v>
      </c>
      <c r="AF2247" s="54"/>
      <c r="AG2247" s="78" t="s">
        <v>12198</v>
      </c>
      <c r="AH2247" s="77"/>
      <c r="AI2247" s="77"/>
      <c r="AJ2247" s="77"/>
      <c r="AK2247" s="77"/>
      <c r="AL2247" s="77"/>
      <c r="AM2247" s="77"/>
      <c r="AN2247" s="77"/>
      <c r="AO2247" s="77"/>
      <c r="AP2247" s="77"/>
      <c r="AQ2247" s="141"/>
      <c r="AR2247" s="79"/>
    </row>
    <row r="2248" spans="1:44" x14ac:dyDescent="0.3">
      <c r="A2248" s="77"/>
      <c r="B2248" s="159" t="s">
        <v>12248</v>
      </c>
      <c r="C2248" s="78"/>
      <c r="D2248" s="77"/>
      <c r="E2248" s="77" t="s">
        <v>12248</v>
      </c>
      <c r="F2248" s="77" t="s">
        <v>892</v>
      </c>
      <c r="G2248" s="77" t="s">
        <v>12090</v>
      </c>
      <c r="H2248" s="77" t="s">
        <v>12263</v>
      </c>
      <c r="I2248" s="77"/>
      <c r="J2248" s="77"/>
      <c r="K2248" s="78" t="s">
        <v>9498</v>
      </c>
      <c r="L2248" s="77"/>
      <c r="M2248" s="74" t="s">
        <v>12477</v>
      </c>
      <c r="N2248" s="74"/>
      <c r="O2248" s="159"/>
      <c r="P2248" s="77"/>
      <c r="Q2248" s="77" t="s">
        <v>9498</v>
      </c>
      <c r="R2248" s="77"/>
      <c r="S2248" s="77"/>
      <c r="T2248" s="77"/>
      <c r="U2248" s="77"/>
      <c r="V2248" s="74" t="s">
        <v>819</v>
      </c>
      <c r="W2248" s="100"/>
      <c r="X2248" s="99"/>
      <c r="Y2248" s="99" t="s">
        <v>12204</v>
      </c>
      <c r="Z2248" s="100"/>
      <c r="AA2248" s="99"/>
      <c r="AB2248" s="99"/>
      <c r="AC2248" s="100"/>
      <c r="AD2248" s="100"/>
      <c r="AE2248" s="83" t="s">
        <v>10988</v>
      </c>
      <c r="AF2248" s="54"/>
      <c r="AG2248" s="78" t="s">
        <v>12198</v>
      </c>
      <c r="AH2248" s="77"/>
      <c r="AI2248" s="77"/>
      <c r="AJ2248" s="77"/>
      <c r="AK2248" s="77"/>
      <c r="AL2248" s="77"/>
      <c r="AM2248" s="77"/>
      <c r="AN2248" s="77"/>
      <c r="AO2248" s="77"/>
      <c r="AP2248" s="77"/>
      <c r="AQ2248" s="77"/>
      <c r="AR2248" s="79"/>
    </row>
    <row r="2249" spans="1:44" x14ac:dyDescent="0.3">
      <c r="A2249" s="77"/>
      <c r="B2249" s="159" t="s">
        <v>12246</v>
      </c>
      <c r="C2249" s="78"/>
      <c r="D2249" s="77"/>
      <c r="E2249" s="77" t="s">
        <v>12246</v>
      </c>
      <c r="F2249" s="77" t="s">
        <v>892</v>
      </c>
      <c r="G2249" s="77" t="s">
        <v>12090</v>
      </c>
      <c r="H2249" s="77" t="s">
        <v>12263</v>
      </c>
      <c r="I2249" s="77"/>
      <c r="J2249" s="77"/>
      <c r="K2249" s="78" t="s">
        <v>9498</v>
      </c>
      <c r="L2249" s="77"/>
      <c r="M2249" s="74" t="s">
        <v>12477</v>
      </c>
      <c r="N2249" s="74"/>
      <c r="O2249" s="159"/>
      <c r="P2249" s="77"/>
      <c r="Q2249" s="77" t="s">
        <v>9498</v>
      </c>
      <c r="R2249" s="77"/>
      <c r="S2249" s="77"/>
      <c r="T2249" s="77"/>
      <c r="U2249" s="77"/>
      <c r="V2249" s="74" t="s">
        <v>819</v>
      </c>
      <c r="W2249" s="100"/>
      <c r="X2249" s="99"/>
      <c r="Y2249" s="99" t="s">
        <v>12205</v>
      </c>
      <c r="Z2249" s="100"/>
      <c r="AA2249" s="99"/>
      <c r="AB2249" s="99"/>
      <c r="AC2249" s="100"/>
      <c r="AD2249" s="100"/>
      <c r="AE2249" s="83" t="s">
        <v>10988</v>
      </c>
      <c r="AF2249" s="54"/>
      <c r="AG2249" s="78" t="s">
        <v>12198</v>
      </c>
      <c r="AH2249" s="77"/>
      <c r="AI2249" s="77"/>
      <c r="AJ2249" s="77"/>
      <c r="AK2249" s="77"/>
      <c r="AL2249" s="77"/>
      <c r="AM2249" s="77"/>
      <c r="AN2249" s="77"/>
      <c r="AO2249" s="77"/>
      <c r="AP2249" s="77"/>
      <c r="AQ2249" s="77"/>
      <c r="AR2249" s="79"/>
    </row>
    <row r="2250" spans="1:44" x14ac:dyDescent="0.3">
      <c r="A2250" s="77"/>
      <c r="B2250" s="159" t="s">
        <v>12247</v>
      </c>
      <c r="C2250" s="78"/>
      <c r="D2250" s="77"/>
      <c r="E2250" s="77" t="s">
        <v>12247</v>
      </c>
      <c r="F2250" s="77" t="s">
        <v>892</v>
      </c>
      <c r="G2250" s="77" t="s">
        <v>12090</v>
      </c>
      <c r="H2250" s="77" t="s">
        <v>12263</v>
      </c>
      <c r="I2250" s="77"/>
      <c r="J2250" s="77"/>
      <c r="K2250" s="78" t="s">
        <v>9498</v>
      </c>
      <c r="L2250" s="77"/>
      <c r="M2250" s="74" t="s">
        <v>12477</v>
      </c>
      <c r="N2250" s="74"/>
      <c r="O2250" s="159"/>
      <c r="P2250" s="77"/>
      <c r="Q2250" s="77" t="s">
        <v>9498</v>
      </c>
      <c r="R2250" s="77"/>
      <c r="S2250" s="77"/>
      <c r="T2250" s="77"/>
      <c r="U2250" s="77"/>
      <c r="V2250" s="74" t="s">
        <v>819</v>
      </c>
      <c r="W2250" s="100"/>
      <c r="X2250" s="99"/>
      <c r="Y2250" s="99" t="s">
        <v>12206</v>
      </c>
      <c r="Z2250" s="100"/>
      <c r="AA2250" s="99"/>
      <c r="AB2250" s="99"/>
      <c r="AC2250" s="100"/>
      <c r="AD2250" s="100"/>
      <c r="AE2250" s="83" t="s">
        <v>10988</v>
      </c>
      <c r="AF2250" s="54"/>
      <c r="AG2250" s="78" t="s">
        <v>12198</v>
      </c>
      <c r="AH2250" s="77"/>
      <c r="AI2250" s="77"/>
      <c r="AJ2250" s="77"/>
      <c r="AK2250" s="77"/>
      <c r="AL2250" s="77"/>
      <c r="AM2250" s="77"/>
      <c r="AN2250" s="77"/>
      <c r="AO2250" s="77"/>
      <c r="AP2250" s="77"/>
      <c r="AQ2250" s="141"/>
      <c r="AR2250" s="79"/>
    </row>
    <row r="2251" spans="1:44" x14ac:dyDescent="0.3">
      <c r="A2251" s="77"/>
      <c r="B2251" s="159" t="s">
        <v>12249</v>
      </c>
      <c r="C2251" s="78"/>
      <c r="D2251" s="77"/>
      <c r="E2251" s="77" t="s">
        <v>12249</v>
      </c>
      <c r="F2251" s="77" t="s">
        <v>892</v>
      </c>
      <c r="G2251" s="77" t="s">
        <v>12090</v>
      </c>
      <c r="H2251" s="77" t="s">
        <v>12264</v>
      </c>
      <c r="I2251" s="77"/>
      <c r="J2251" s="77"/>
      <c r="K2251" s="78" t="s">
        <v>9498</v>
      </c>
      <c r="L2251" s="77"/>
      <c r="M2251" s="74" t="s">
        <v>12477</v>
      </c>
      <c r="N2251" s="74"/>
      <c r="O2251" s="159"/>
      <c r="P2251" s="77"/>
      <c r="Q2251" s="77" t="s">
        <v>9498</v>
      </c>
      <c r="R2251" s="77"/>
      <c r="S2251" s="77"/>
      <c r="T2251" s="77"/>
      <c r="U2251" s="77"/>
      <c r="V2251" s="74" t="s">
        <v>97</v>
      </c>
      <c r="W2251" s="100"/>
      <c r="X2251" s="99"/>
      <c r="Y2251" s="99" t="s">
        <v>12207</v>
      </c>
      <c r="Z2251" s="100"/>
      <c r="AA2251" s="99"/>
      <c r="AB2251" s="99"/>
      <c r="AC2251" s="100"/>
      <c r="AD2251" s="100"/>
      <c r="AE2251" s="83" t="s">
        <v>10988</v>
      </c>
      <c r="AF2251" s="54"/>
      <c r="AG2251" s="78" t="s">
        <v>12198</v>
      </c>
      <c r="AH2251" s="77"/>
      <c r="AI2251" s="77"/>
      <c r="AJ2251" s="77"/>
      <c r="AK2251" s="77"/>
      <c r="AL2251" s="77"/>
      <c r="AM2251" s="77"/>
      <c r="AN2251" s="77"/>
      <c r="AO2251" s="77"/>
      <c r="AP2251" s="77"/>
      <c r="AQ2251" s="141"/>
      <c r="AR2251" s="79"/>
    </row>
    <row r="2252" spans="1:44" x14ac:dyDescent="0.3">
      <c r="A2252" s="77"/>
      <c r="B2252" s="159" t="s">
        <v>12203</v>
      </c>
      <c r="C2252" s="78"/>
      <c r="D2252" s="77"/>
      <c r="E2252" s="77" t="s">
        <v>12203</v>
      </c>
      <c r="F2252" s="77" t="s">
        <v>892</v>
      </c>
      <c r="G2252" s="77" t="s">
        <v>12090</v>
      </c>
      <c r="H2252" s="77" t="s">
        <v>12264</v>
      </c>
      <c r="I2252" s="77"/>
      <c r="J2252" s="77"/>
      <c r="K2252" s="78" t="s">
        <v>9498</v>
      </c>
      <c r="L2252" s="77"/>
      <c r="M2252" s="74" t="s">
        <v>12477</v>
      </c>
      <c r="N2252" s="74"/>
      <c r="O2252" s="159"/>
      <c r="P2252" s="77"/>
      <c r="Q2252" s="77" t="s">
        <v>9498</v>
      </c>
      <c r="R2252" s="77"/>
      <c r="S2252" s="77"/>
      <c r="T2252" s="77"/>
      <c r="U2252" s="77"/>
      <c r="V2252" s="74" t="s">
        <v>97</v>
      </c>
      <c r="W2252" s="100"/>
      <c r="X2252" s="99"/>
      <c r="Y2252" s="99" t="s">
        <v>12086</v>
      </c>
      <c r="Z2252" s="100"/>
      <c r="AA2252" s="99"/>
      <c r="AB2252" s="99"/>
      <c r="AC2252" s="100"/>
      <c r="AD2252" s="100"/>
      <c r="AE2252" s="83" t="s">
        <v>10988</v>
      </c>
      <c r="AF2252" s="54"/>
      <c r="AG2252" s="78" t="s">
        <v>12198</v>
      </c>
      <c r="AH2252" s="77"/>
      <c r="AI2252" s="77"/>
      <c r="AJ2252" s="77"/>
      <c r="AK2252" s="77"/>
      <c r="AL2252" s="77"/>
      <c r="AM2252" s="77"/>
      <c r="AN2252" s="77"/>
      <c r="AO2252" s="77"/>
      <c r="AP2252" s="77"/>
      <c r="AQ2252" s="77"/>
      <c r="AR2252" s="79"/>
    </row>
    <row r="2253" spans="1:44" x14ac:dyDescent="0.3">
      <c r="A2253" s="77"/>
      <c r="B2253" s="159" t="s">
        <v>12203</v>
      </c>
      <c r="C2253" s="78"/>
      <c r="D2253" s="77"/>
      <c r="E2253" s="77" t="s">
        <v>12203</v>
      </c>
      <c r="F2253" s="77" t="s">
        <v>892</v>
      </c>
      <c r="G2253" s="77" t="s">
        <v>12090</v>
      </c>
      <c r="H2253" s="77" t="s">
        <v>12264</v>
      </c>
      <c r="I2253" s="77"/>
      <c r="J2253" s="77"/>
      <c r="K2253" s="78" t="s">
        <v>9498</v>
      </c>
      <c r="L2253" s="77"/>
      <c r="M2253" s="74" t="s">
        <v>12477</v>
      </c>
      <c r="N2253" s="74"/>
      <c r="O2253" s="159"/>
      <c r="P2253" s="77"/>
      <c r="Q2253" s="77" t="s">
        <v>9498</v>
      </c>
      <c r="R2253" s="77"/>
      <c r="S2253" s="77"/>
      <c r="T2253" s="77"/>
      <c r="U2253" s="77"/>
      <c r="V2253" s="74" t="s">
        <v>97</v>
      </c>
      <c r="W2253" s="100"/>
      <c r="X2253" s="99"/>
      <c r="Y2253" s="99" t="s">
        <v>12087</v>
      </c>
      <c r="Z2253" s="100"/>
      <c r="AA2253" s="99"/>
      <c r="AB2253" s="99"/>
      <c r="AC2253" s="100"/>
      <c r="AD2253" s="100"/>
      <c r="AE2253" s="83" t="s">
        <v>10988</v>
      </c>
      <c r="AF2253" s="54"/>
      <c r="AG2253" s="78" t="s">
        <v>12198</v>
      </c>
      <c r="AH2253" s="77"/>
      <c r="AI2253" s="77"/>
      <c r="AJ2253" s="77"/>
      <c r="AK2253" s="77"/>
      <c r="AL2253" s="77"/>
      <c r="AM2253" s="77"/>
      <c r="AN2253" s="77"/>
      <c r="AO2253" s="77"/>
      <c r="AP2253" s="77"/>
      <c r="AQ2253" s="77"/>
      <c r="AR2253" s="79"/>
    </row>
    <row r="2254" spans="1:44" x14ac:dyDescent="0.3">
      <c r="A2254" s="77"/>
      <c r="B2254" s="159" t="s">
        <v>12203</v>
      </c>
      <c r="C2254" s="78"/>
      <c r="D2254" s="77"/>
      <c r="E2254" s="77" t="s">
        <v>12203</v>
      </c>
      <c r="F2254" s="77" t="s">
        <v>892</v>
      </c>
      <c r="G2254" s="77" t="s">
        <v>12090</v>
      </c>
      <c r="H2254" s="77" t="s">
        <v>12264</v>
      </c>
      <c r="I2254" s="77"/>
      <c r="J2254" s="77"/>
      <c r="K2254" s="78" t="s">
        <v>9498</v>
      </c>
      <c r="L2254" s="77"/>
      <c r="M2254" s="74" t="s">
        <v>12477</v>
      </c>
      <c r="N2254" s="74"/>
      <c r="O2254" s="159"/>
      <c r="P2254" s="77"/>
      <c r="Q2254" s="77" t="s">
        <v>9498</v>
      </c>
      <c r="R2254" s="77"/>
      <c r="S2254" s="77"/>
      <c r="T2254" s="77"/>
      <c r="U2254" s="77"/>
      <c r="V2254" s="74" t="s">
        <v>97</v>
      </c>
      <c r="W2254" s="100"/>
      <c r="X2254" s="99"/>
      <c r="Y2254" s="99" t="s">
        <v>12088</v>
      </c>
      <c r="Z2254" s="100"/>
      <c r="AA2254" s="99"/>
      <c r="AB2254" s="99"/>
      <c r="AC2254" s="100"/>
      <c r="AD2254" s="100"/>
      <c r="AE2254" s="83" t="s">
        <v>10988</v>
      </c>
      <c r="AF2254" s="54"/>
      <c r="AG2254" s="78" t="s">
        <v>12198</v>
      </c>
      <c r="AH2254" s="77"/>
      <c r="AI2254" s="77"/>
      <c r="AJ2254" s="77"/>
      <c r="AK2254" s="77"/>
      <c r="AL2254" s="77"/>
      <c r="AM2254" s="77"/>
      <c r="AN2254" s="77"/>
      <c r="AO2254" s="77"/>
      <c r="AP2254" s="77"/>
      <c r="AQ2254" s="141"/>
      <c r="AR2254" s="79"/>
    </row>
    <row r="2255" spans="1:44" x14ac:dyDescent="0.3">
      <c r="A2255" s="77"/>
      <c r="B2255" s="159" t="s">
        <v>12203</v>
      </c>
      <c r="C2255" s="78"/>
      <c r="D2255" s="77"/>
      <c r="E2255" s="77" t="s">
        <v>12203</v>
      </c>
      <c r="F2255" s="77" t="s">
        <v>892</v>
      </c>
      <c r="G2255" s="77" t="s">
        <v>12090</v>
      </c>
      <c r="H2255" s="77" t="s">
        <v>12264</v>
      </c>
      <c r="I2255" s="77"/>
      <c r="J2255" s="77"/>
      <c r="K2255" s="78" t="s">
        <v>9498</v>
      </c>
      <c r="L2255" s="77"/>
      <c r="M2255" s="74" t="s">
        <v>12477</v>
      </c>
      <c r="N2255" s="74"/>
      <c r="O2255" s="159"/>
      <c r="P2255" s="77"/>
      <c r="Q2255" s="77" t="s">
        <v>9498</v>
      </c>
      <c r="R2255" s="77"/>
      <c r="S2255" s="77"/>
      <c r="T2255" s="77"/>
      <c r="U2255" s="77"/>
      <c r="V2255" s="74" t="s">
        <v>97</v>
      </c>
      <c r="W2255" s="100"/>
      <c r="X2255" s="99"/>
      <c r="Y2255" s="99" t="s">
        <v>12075</v>
      </c>
      <c r="Z2255" s="100"/>
      <c r="AA2255" s="99"/>
      <c r="AB2255" s="99"/>
      <c r="AC2255" s="100"/>
      <c r="AD2255" s="100"/>
      <c r="AE2255" s="83" t="s">
        <v>10988</v>
      </c>
      <c r="AF2255" s="54"/>
      <c r="AG2255" s="78" t="s">
        <v>12198</v>
      </c>
      <c r="AH2255" s="77"/>
      <c r="AI2255" s="77"/>
      <c r="AJ2255" s="77"/>
      <c r="AK2255" s="77"/>
      <c r="AL2255" s="77"/>
      <c r="AM2255" s="77"/>
      <c r="AN2255" s="77"/>
      <c r="AO2255" s="77"/>
      <c r="AP2255" s="77"/>
      <c r="AQ2255" s="141"/>
      <c r="AR2255" s="79"/>
    </row>
    <row r="2256" spans="1:44" x14ac:dyDescent="0.3">
      <c r="A2256" s="77"/>
      <c r="B2256" s="159" t="s">
        <v>12203</v>
      </c>
      <c r="C2256" s="78"/>
      <c r="D2256" s="77"/>
      <c r="E2256" s="77" t="s">
        <v>12203</v>
      </c>
      <c r="F2256" s="77" t="s">
        <v>892</v>
      </c>
      <c r="G2256" s="77" t="s">
        <v>12090</v>
      </c>
      <c r="H2256" s="77" t="s">
        <v>12264</v>
      </c>
      <c r="I2256" s="77"/>
      <c r="J2256" s="77"/>
      <c r="K2256" s="78" t="s">
        <v>9498</v>
      </c>
      <c r="L2256" s="77"/>
      <c r="M2256" s="74" t="s">
        <v>12477</v>
      </c>
      <c r="N2256" s="74"/>
      <c r="O2256" s="159"/>
      <c r="P2256" s="77"/>
      <c r="Q2256" s="77" t="s">
        <v>9498</v>
      </c>
      <c r="R2256" s="77"/>
      <c r="S2256" s="77"/>
      <c r="T2256" s="77"/>
      <c r="U2256" s="77"/>
      <c r="V2256" s="74" t="s">
        <v>97</v>
      </c>
      <c r="W2256" s="100"/>
      <c r="X2256" s="99"/>
      <c r="Y2256" s="99" t="s">
        <v>12079</v>
      </c>
      <c r="Z2256" s="100"/>
      <c r="AA2256" s="99"/>
      <c r="AB2256" s="99"/>
      <c r="AC2256" s="100"/>
      <c r="AD2256" s="100"/>
      <c r="AE2256" s="83" t="s">
        <v>10988</v>
      </c>
      <c r="AF2256" s="54"/>
      <c r="AG2256" s="78" t="s">
        <v>12198</v>
      </c>
      <c r="AH2256" s="77"/>
      <c r="AI2256" s="77"/>
      <c r="AJ2256" s="77"/>
      <c r="AK2256" s="77"/>
      <c r="AL2256" s="77"/>
      <c r="AM2256" s="77"/>
      <c r="AN2256" s="77"/>
      <c r="AO2256" s="77"/>
      <c r="AP2256" s="77"/>
      <c r="AQ2256" s="77"/>
      <c r="AR2256" s="79"/>
    </row>
    <row r="2257" spans="1:44" x14ac:dyDescent="0.3">
      <c r="A2257" s="77"/>
      <c r="B2257" s="159" t="s">
        <v>12203</v>
      </c>
      <c r="C2257" s="78"/>
      <c r="D2257" s="77"/>
      <c r="E2257" s="77" t="s">
        <v>12203</v>
      </c>
      <c r="F2257" s="77" t="s">
        <v>892</v>
      </c>
      <c r="G2257" s="77" t="s">
        <v>12090</v>
      </c>
      <c r="H2257" s="77" t="s">
        <v>12264</v>
      </c>
      <c r="I2257" s="77"/>
      <c r="J2257" s="77"/>
      <c r="K2257" s="78" t="s">
        <v>9498</v>
      </c>
      <c r="L2257" s="77"/>
      <c r="M2257" s="74" t="s">
        <v>12477</v>
      </c>
      <c r="N2257" s="74"/>
      <c r="O2257" s="159"/>
      <c r="P2257" s="77"/>
      <c r="Q2257" s="77" t="s">
        <v>9498</v>
      </c>
      <c r="R2257" s="77"/>
      <c r="S2257" s="77"/>
      <c r="T2257" s="77"/>
      <c r="U2257" s="77"/>
      <c r="V2257" s="74" t="s">
        <v>97</v>
      </c>
      <c r="W2257" s="100"/>
      <c r="X2257" s="99"/>
      <c r="Y2257" s="99" t="s">
        <v>12080</v>
      </c>
      <c r="Z2257" s="100"/>
      <c r="AA2257" s="99"/>
      <c r="AB2257" s="99"/>
      <c r="AC2257" s="100"/>
      <c r="AD2257" s="100"/>
      <c r="AE2257" s="83" t="s">
        <v>10988</v>
      </c>
      <c r="AF2257" s="54"/>
      <c r="AG2257" s="78" t="s">
        <v>12198</v>
      </c>
      <c r="AH2257" s="77"/>
      <c r="AI2257" s="77"/>
      <c r="AJ2257" s="77"/>
      <c r="AK2257" s="77"/>
      <c r="AL2257" s="77"/>
      <c r="AM2257" s="77"/>
      <c r="AN2257" s="77"/>
      <c r="AO2257" s="77"/>
      <c r="AP2257" s="77"/>
      <c r="AQ2257" s="77"/>
      <c r="AR2257" s="79"/>
    </row>
    <row r="2258" spans="1:44" x14ac:dyDescent="0.3">
      <c r="A2258" s="77"/>
      <c r="B2258" s="159" t="s">
        <v>12203</v>
      </c>
      <c r="C2258" s="78"/>
      <c r="D2258" s="77"/>
      <c r="E2258" s="77" t="s">
        <v>12203</v>
      </c>
      <c r="F2258" s="77" t="s">
        <v>892</v>
      </c>
      <c r="G2258" s="77" t="s">
        <v>12090</v>
      </c>
      <c r="H2258" s="77" t="s">
        <v>12264</v>
      </c>
      <c r="I2258" s="77"/>
      <c r="J2258" s="77"/>
      <c r="K2258" s="78" t="s">
        <v>9498</v>
      </c>
      <c r="L2258" s="77"/>
      <c r="M2258" s="74" t="s">
        <v>12477</v>
      </c>
      <c r="N2258" s="74"/>
      <c r="O2258" s="159"/>
      <c r="P2258" s="77"/>
      <c r="Q2258" s="77" t="s">
        <v>9498</v>
      </c>
      <c r="R2258" s="77"/>
      <c r="S2258" s="77"/>
      <c r="T2258" s="77"/>
      <c r="U2258" s="77"/>
      <c r="V2258" s="74" t="s">
        <v>97</v>
      </c>
      <c r="W2258" s="100"/>
      <c r="X2258" s="99"/>
      <c r="Y2258" s="99" t="s">
        <v>12084</v>
      </c>
      <c r="Z2258" s="100"/>
      <c r="AA2258" s="99"/>
      <c r="AB2258" s="99"/>
      <c r="AC2258" s="100"/>
      <c r="AD2258" s="100"/>
      <c r="AE2258" s="83" t="s">
        <v>10988</v>
      </c>
      <c r="AF2258" s="54"/>
      <c r="AG2258" s="78" t="s">
        <v>12198</v>
      </c>
      <c r="AH2258" s="77"/>
      <c r="AI2258" s="77"/>
      <c r="AJ2258" s="77"/>
      <c r="AK2258" s="77"/>
      <c r="AL2258" s="77"/>
      <c r="AM2258" s="77"/>
      <c r="AN2258" s="77"/>
      <c r="AO2258" s="77"/>
      <c r="AP2258" s="77"/>
      <c r="AQ2258" s="141"/>
      <c r="AR2258" s="79"/>
    </row>
    <row r="2259" spans="1:44" x14ac:dyDescent="0.3">
      <c r="A2259" s="77"/>
      <c r="B2259" s="159" t="s">
        <v>12203</v>
      </c>
      <c r="C2259" s="78"/>
      <c r="D2259" s="77"/>
      <c r="E2259" s="77" t="s">
        <v>12203</v>
      </c>
      <c r="F2259" s="77" t="s">
        <v>892</v>
      </c>
      <c r="G2259" s="77" t="s">
        <v>12090</v>
      </c>
      <c r="H2259" s="77" t="s">
        <v>12264</v>
      </c>
      <c r="I2259" s="77"/>
      <c r="J2259" s="77"/>
      <c r="K2259" s="78" t="s">
        <v>9498</v>
      </c>
      <c r="L2259" s="77"/>
      <c r="M2259" s="74" t="s">
        <v>12477</v>
      </c>
      <c r="N2259" s="74"/>
      <c r="O2259" s="159"/>
      <c r="P2259" s="77"/>
      <c r="Q2259" s="77" t="s">
        <v>9498</v>
      </c>
      <c r="R2259" s="77"/>
      <c r="S2259" s="77"/>
      <c r="T2259" s="77"/>
      <c r="U2259" s="77"/>
      <c r="V2259" s="74" t="s">
        <v>97</v>
      </c>
      <c r="W2259" s="100"/>
      <c r="X2259" s="99"/>
      <c r="Y2259" s="99" t="s">
        <v>12085</v>
      </c>
      <c r="Z2259" s="100"/>
      <c r="AA2259" s="99"/>
      <c r="AB2259" s="99"/>
      <c r="AC2259" s="100"/>
      <c r="AD2259" s="100"/>
      <c r="AE2259" s="83" t="s">
        <v>10988</v>
      </c>
      <c r="AF2259" s="54"/>
      <c r="AG2259" s="78" t="s">
        <v>12198</v>
      </c>
      <c r="AH2259" s="77"/>
      <c r="AI2259" s="77"/>
      <c r="AJ2259" s="77"/>
      <c r="AK2259" s="77"/>
      <c r="AL2259" s="77"/>
      <c r="AM2259" s="77"/>
      <c r="AN2259" s="77"/>
      <c r="AO2259" s="77"/>
      <c r="AP2259" s="77"/>
      <c r="AQ2259" s="141"/>
      <c r="AR2259" s="79"/>
    </row>
    <row r="2260" spans="1:44" x14ac:dyDescent="0.3">
      <c r="A2260" s="77"/>
      <c r="B2260" s="159" t="s">
        <v>12250</v>
      </c>
      <c r="C2260" s="78"/>
      <c r="D2260" s="77"/>
      <c r="E2260" s="77" t="s">
        <v>12250</v>
      </c>
      <c r="F2260" s="77" t="s">
        <v>892</v>
      </c>
      <c r="G2260" s="77" t="s">
        <v>12090</v>
      </c>
      <c r="H2260" s="77" t="s">
        <v>12264</v>
      </c>
      <c r="I2260" s="77"/>
      <c r="J2260" s="77"/>
      <c r="K2260" s="78" t="s">
        <v>9498</v>
      </c>
      <c r="L2260" s="77"/>
      <c r="M2260" s="74" t="s">
        <v>12477</v>
      </c>
      <c r="N2260" s="74"/>
      <c r="O2260" s="159"/>
      <c r="P2260" s="77"/>
      <c r="Q2260" s="77" t="s">
        <v>9498</v>
      </c>
      <c r="R2260" s="77"/>
      <c r="S2260" s="77"/>
      <c r="T2260" s="77"/>
      <c r="U2260" s="77"/>
      <c r="V2260" s="74" t="s">
        <v>819</v>
      </c>
      <c r="W2260" s="100"/>
      <c r="X2260" s="99"/>
      <c r="Y2260" s="99" t="s">
        <v>12209</v>
      </c>
      <c r="Z2260" s="100"/>
      <c r="AA2260" s="99"/>
      <c r="AB2260" s="99"/>
      <c r="AC2260" s="100"/>
      <c r="AD2260" s="100"/>
      <c r="AE2260" s="83" t="s">
        <v>10988</v>
      </c>
      <c r="AF2260" s="54"/>
      <c r="AG2260" s="78" t="s">
        <v>12198</v>
      </c>
      <c r="AH2260" s="77"/>
      <c r="AI2260" s="77"/>
      <c r="AJ2260" s="77"/>
      <c r="AK2260" s="77"/>
      <c r="AL2260" s="77"/>
      <c r="AM2260" s="77"/>
      <c r="AN2260" s="77"/>
      <c r="AO2260" s="77"/>
      <c r="AP2260" s="77"/>
      <c r="AQ2260" s="77"/>
      <c r="AR2260" s="79"/>
    </row>
    <row r="2261" spans="1:44" x14ac:dyDescent="0.3">
      <c r="A2261" s="77"/>
      <c r="B2261" s="159" t="s">
        <v>12251</v>
      </c>
      <c r="C2261" s="78"/>
      <c r="D2261" s="77"/>
      <c r="E2261" s="77" t="s">
        <v>12251</v>
      </c>
      <c r="F2261" s="77" t="s">
        <v>892</v>
      </c>
      <c r="G2261" s="77" t="s">
        <v>12090</v>
      </c>
      <c r="H2261" s="77" t="s">
        <v>12264</v>
      </c>
      <c r="I2261" s="77"/>
      <c r="J2261" s="77"/>
      <c r="K2261" s="78" t="s">
        <v>9498</v>
      </c>
      <c r="L2261" s="77"/>
      <c r="M2261" s="74" t="s">
        <v>12477</v>
      </c>
      <c r="N2261" s="74"/>
      <c r="O2261" s="159"/>
      <c r="P2261" s="77"/>
      <c r="Q2261" s="77" t="s">
        <v>9498</v>
      </c>
      <c r="R2261" s="77"/>
      <c r="S2261" s="77"/>
      <c r="T2261" s="77"/>
      <c r="U2261" s="77"/>
      <c r="V2261" s="74" t="s">
        <v>97</v>
      </c>
      <c r="W2261" s="100"/>
      <c r="X2261" s="99"/>
      <c r="Y2261" s="99" t="s">
        <v>12049</v>
      </c>
      <c r="Z2261" s="100"/>
      <c r="AA2261" s="99"/>
      <c r="AB2261" s="99"/>
      <c r="AC2261" s="100"/>
      <c r="AD2261" s="100"/>
      <c r="AE2261" s="83" t="s">
        <v>10988</v>
      </c>
      <c r="AF2261" s="54"/>
      <c r="AG2261" s="78" t="s">
        <v>12198</v>
      </c>
      <c r="AH2261" s="77"/>
      <c r="AI2261" s="77"/>
      <c r="AJ2261" s="77"/>
      <c r="AK2261" s="77"/>
      <c r="AL2261" s="77"/>
      <c r="AM2261" s="77"/>
      <c r="AN2261" s="77"/>
      <c r="AO2261" s="77"/>
      <c r="AP2261" s="77"/>
      <c r="AQ2261" s="77"/>
      <c r="AR2261" s="79"/>
    </row>
    <row r="2262" spans="1:44" x14ac:dyDescent="0.3">
      <c r="A2262" s="77"/>
      <c r="B2262" s="146" t="s">
        <v>12252</v>
      </c>
      <c r="C2262" s="78"/>
      <c r="D2262" s="77"/>
      <c r="E2262" s="146" t="s">
        <v>12252</v>
      </c>
      <c r="F2262" s="77" t="s">
        <v>892</v>
      </c>
      <c r="G2262" s="77" t="s">
        <v>12090</v>
      </c>
      <c r="H2262" s="77" t="s">
        <v>12264</v>
      </c>
      <c r="I2262" s="77"/>
      <c r="J2262" s="77"/>
      <c r="K2262" s="78" t="s">
        <v>9498</v>
      </c>
      <c r="L2262" s="77"/>
      <c r="M2262" s="74" t="s">
        <v>12477</v>
      </c>
      <c r="N2262" s="74"/>
      <c r="O2262" s="159"/>
      <c r="P2262" s="77"/>
      <c r="Q2262" s="77" t="s">
        <v>9498</v>
      </c>
      <c r="R2262" s="77"/>
      <c r="S2262" s="77"/>
      <c r="T2262" s="77"/>
      <c r="U2262" s="77"/>
      <c r="V2262" s="74" t="s">
        <v>216</v>
      </c>
      <c r="W2262" s="100"/>
      <c r="X2262" s="99"/>
      <c r="Y2262" s="99" t="s">
        <v>12210</v>
      </c>
      <c r="Z2262" s="100"/>
      <c r="AA2262" s="99"/>
      <c r="AB2262" s="99"/>
      <c r="AC2262" s="100"/>
      <c r="AD2262" s="100"/>
      <c r="AE2262" s="83" t="s">
        <v>10988</v>
      </c>
      <c r="AF2262" s="54"/>
      <c r="AG2262" s="78" t="s">
        <v>10891</v>
      </c>
      <c r="AH2262" s="77"/>
      <c r="AI2262" s="77"/>
      <c r="AJ2262" s="77"/>
      <c r="AK2262" s="77"/>
      <c r="AL2262" s="77"/>
      <c r="AM2262" s="77"/>
      <c r="AN2262" s="77"/>
      <c r="AO2262" s="77"/>
      <c r="AP2262" s="77"/>
      <c r="AQ2262" s="141"/>
      <c r="AR2262" s="79"/>
    </row>
    <row r="2263" spans="1:44" x14ac:dyDescent="0.3">
      <c r="A2263" s="77"/>
      <c r="B2263" s="159" t="s">
        <v>12522</v>
      </c>
      <c r="C2263" s="78"/>
      <c r="D2263" s="77"/>
      <c r="E2263" s="146" t="s">
        <v>12262</v>
      </c>
      <c r="F2263" s="77" t="s">
        <v>892</v>
      </c>
      <c r="G2263" s="77" t="s">
        <v>12090</v>
      </c>
      <c r="H2263" s="77" t="s">
        <v>12263</v>
      </c>
      <c r="I2263" s="77"/>
      <c r="J2263" s="77"/>
      <c r="K2263" s="78" t="s">
        <v>9498</v>
      </c>
      <c r="L2263" s="77"/>
      <c r="M2263" s="74" t="s">
        <v>12477</v>
      </c>
      <c r="N2263" s="74"/>
      <c r="O2263" s="159"/>
      <c r="P2263" s="77"/>
      <c r="Q2263" s="77" t="s">
        <v>9498</v>
      </c>
      <c r="R2263" s="77"/>
      <c r="S2263" s="77"/>
      <c r="T2263" s="77"/>
      <c r="U2263" s="77"/>
      <c r="V2263" s="74" t="s">
        <v>819</v>
      </c>
      <c r="W2263" s="100"/>
      <c r="X2263" s="99"/>
      <c r="Y2263" s="99" t="s">
        <v>12211</v>
      </c>
      <c r="Z2263" s="100"/>
      <c r="AA2263" s="99"/>
      <c r="AB2263" s="99"/>
      <c r="AC2263" s="100"/>
      <c r="AD2263" s="100"/>
      <c r="AE2263" s="83" t="s">
        <v>10988</v>
      </c>
      <c r="AF2263" s="54"/>
      <c r="AG2263" s="78" t="s">
        <v>12198</v>
      </c>
      <c r="AH2263" s="77"/>
      <c r="AI2263" s="77"/>
      <c r="AJ2263" s="77"/>
      <c r="AK2263" s="77"/>
      <c r="AL2263" s="77"/>
      <c r="AM2263" s="77"/>
      <c r="AN2263" s="77"/>
      <c r="AO2263" s="77"/>
      <c r="AP2263" s="77"/>
      <c r="AQ2263" s="77"/>
      <c r="AR2263" s="79"/>
    </row>
    <row r="2264" spans="1:44" x14ac:dyDescent="0.3">
      <c r="A2264" s="77"/>
      <c r="B2264" s="159" t="s">
        <v>12526</v>
      </c>
      <c r="C2264" s="78"/>
      <c r="D2264" s="77"/>
      <c r="E2264" s="77" t="s">
        <v>12253</v>
      </c>
      <c r="F2264" s="77" t="s">
        <v>892</v>
      </c>
      <c r="G2264" s="77" t="s">
        <v>12090</v>
      </c>
      <c r="H2264" s="77" t="s">
        <v>12263</v>
      </c>
      <c r="I2264" s="77"/>
      <c r="J2264" s="77"/>
      <c r="K2264" s="78" t="s">
        <v>9498</v>
      </c>
      <c r="L2264" s="77"/>
      <c r="M2264" s="74" t="s">
        <v>12477</v>
      </c>
      <c r="N2264" s="74"/>
      <c r="O2264" s="159"/>
      <c r="P2264" s="77"/>
      <c r="Q2264" s="77" t="s">
        <v>9498</v>
      </c>
      <c r="R2264" s="77"/>
      <c r="S2264" s="77"/>
      <c r="T2264" s="77"/>
      <c r="U2264" s="77"/>
      <c r="V2264" s="74" t="s">
        <v>819</v>
      </c>
      <c r="W2264" s="100"/>
      <c r="X2264" s="99"/>
      <c r="Y2264" s="99" t="s">
        <v>12212</v>
      </c>
      <c r="Z2264" s="100"/>
      <c r="AA2264" s="99"/>
      <c r="AB2264" s="99"/>
      <c r="AC2264" s="100"/>
      <c r="AD2264" s="100"/>
      <c r="AE2264" s="83" t="s">
        <v>10988</v>
      </c>
      <c r="AF2264" s="54"/>
      <c r="AG2264" s="78" t="s">
        <v>12198</v>
      </c>
      <c r="AH2264" s="77"/>
      <c r="AI2264" s="77"/>
      <c r="AJ2264" s="77"/>
      <c r="AK2264" s="77"/>
      <c r="AL2264" s="77"/>
      <c r="AM2264" s="77"/>
      <c r="AN2264" s="77"/>
      <c r="AO2264" s="77"/>
      <c r="AP2264" s="77"/>
      <c r="AQ2264" s="77"/>
      <c r="AR2264" s="79"/>
    </row>
    <row r="2265" spans="1:44" x14ac:dyDescent="0.3">
      <c r="A2265" s="77"/>
      <c r="B2265" s="159" t="s">
        <v>12523</v>
      </c>
      <c r="C2265" s="78"/>
      <c r="D2265" s="77"/>
      <c r="E2265" s="77" t="s">
        <v>12254</v>
      </c>
      <c r="F2265" s="77" t="s">
        <v>892</v>
      </c>
      <c r="G2265" s="77" t="s">
        <v>12090</v>
      </c>
      <c r="H2265" s="77" t="s">
        <v>12263</v>
      </c>
      <c r="I2265" s="77"/>
      <c r="J2265" s="77"/>
      <c r="K2265" s="78" t="s">
        <v>9498</v>
      </c>
      <c r="L2265" s="77"/>
      <c r="M2265" s="74" t="s">
        <v>12477</v>
      </c>
      <c r="N2265" s="74"/>
      <c r="O2265" s="159"/>
      <c r="P2265" s="77"/>
      <c r="Q2265" s="77" t="s">
        <v>9498</v>
      </c>
      <c r="R2265" s="77"/>
      <c r="S2265" s="77"/>
      <c r="T2265" s="77"/>
      <c r="U2265" s="77"/>
      <c r="V2265" s="74" t="s">
        <v>819</v>
      </c>
      <c r="W2265" s="100"/>
      <c r="X2265" s="99"/>
      <c r="Y2265" s="99" t="s">
        <v>12213</v>
      </c>
      <c r="Z2265" s="100"/>
      <c r="AA2265" s="99"/>
      <c r="AB2265" s="99"/>
      <c r="AC2265" s="100"/>
      <c r="AD2265" s="100"/>
      <c r="AE2265" s="83" t="s">
        <v>10988</v>
      </c>
      <c r="AF2265" s="54"/>
      <c r="AG2265" s="78" t="s">
        <v>12198</v>
      </c>
      <c r="AH2265" s="77"/>
      <c r="AI2265" s="77"/>
      <c r="AJ2265" s="77"/>
      <c r="AK2265" s="77"/>
      <c r="AL2265" s="77"/>
      <c r="AM2265" s="77"/>
      <c r="AN2265" s="77"/>
      <c r="AO2265" s="77"/>
      <c r="AP2265" s="77"/>
      <c r="AQ2265" s="141"/>
      <c r="AR2265" s="79"/>
    </row>
    <row r="2266" spans="1:44" x14ac:dyDescent="0.3">
      <c r="A2266" s="77"/>
      <c r="B2266" s="159" t="s">
        <v>12524</v>
      </c>
      <c r="C2266" s="78"/>
      <c r="D2266" s="77"/>
      <c r="E2266" s="77" t="s">
        <v>12255</v>
      </c>
      <c r="F2266" s="77" t="s">
        <v>892</v>
      </c>
      <c r="G2266" s="77" t="s">
        <v>12090</v>
      </c>
      <c r="H2266" s="77" t="s">
        <v>12263</v>
      </c>
      <c r="I2266" s="77"/>
      <c r="J2266" s="77"/>
      <c r="K2266" s="78" t="s">
        <v>9498</v>
      </c>
      <c r="L2266" s="77"/>
      <c r="M2266" s="74" t="s">
        <v>12477</v>
      </c>
      <c r="N2266" s="74"/>
      <c r="O2266" s="159"/>
      <c r="P2266" s="77"/>
      <c r="Q2266" s="77" t="s">
        <v>9498</v>
      </c>
      <c r="R2266" s="77"/>
      <c r="S2266" s="77"/>
      <c r="T2266" s="77"/>
      <c r="U2266" s="77"/>
      <c r="V2266" s="74" t="s">
        <v>819</v>
      </c>
      <c r="W2266" s="100"/>
      <c r="X2266" s="99"/>
      <c r="Y2266" s="99" t="s">
        <v>12214</v>
      </c>
      <c r="Z2266" s="100"/>
      <c r="AA2266" s="99"/>
      <c r="AB2266" s="99"/>
      <c r="AC2266" s="100"/>
      <c r="AD2266" s="100"/>
      <c r="AE2266" s="83" t="s">
        <v>10988</v>
      </c>
      <c r="AF2266" s="54"/>
      <c r="AG2266" s="78" t="s">
        <v>12198</v>
      </c>
      <c r="AH2266" s="77"/>
      <c r="AI2266" s="77"/>
      <c r="AJ2266" s="77"/>
      <c r="AK2266" s="77"/>
      <c r="AL2266" s="77"/>
      <c r="AM2266" s="77"/>
      <c r="AN2266" s="77"/>
      <c r="AO2266" s="77"/>
      <c r="AP2266" s="77"/>
      <c r="AQ2266" s="141"/>
      <c r="AR2266" s="79"/>
    </row>
    <row r="2267" spans="1:44" x14ac:dyDescent="0.3">
      <c r="A2267" s="77"/>
      <c r="B2267" s="159" t="s">
        <v>12525</v>
      </c>
      <c r="C2267" s="78"/>
      <c r="D2267" s="77"/>
      <c r="E2267" s="77" t="s">
        <v>12257</v>
      </c>
      <c r="F2267" s="77" t="s">
        <v>892</v>
      </c>
      <c r="G2267" s="77" t="s">
        <v>12090</v>
      </c>
      <c r="H2267" s="77" t="s">
        <v>12263</v>
      </c>
      <c r="I2267" s="77"/>
      <c r="J2267" s="77"/>
      <c r="K2267" s="78" t="s">
        <v>9498</v>
      </c>
      <c r="L2267" s="77"/>
      <c r="M2267" s="74" t="s">
        <v>12477</v>
      </c>
      <c r="N2267" s="74"/>
      <c r="O2267" s="159"/>
      <c r="P2267" s="77"/>
      <c r="Q2267" s="77" t="s">
        <v>9498</v>
      </c>
      <c r="R2267" s="77"/>
      <c r="S2267" s="77"/>
      <c r="T2267" s="77"/>
      <c r="U2267" s="77"/>
      <c r="V2267" s="74" t="s">
        <v>819</v>
      </c>
      <c r="W2267" s="100"/>
      <c r="X2267" s="99"/>
      <c r="Y2267" s="99" t="s">
        <v>12215</v>
      </c>
      <c r="Z2267" s="100"/>
      <c r="AA2267" s="99"/>
      <c r="AB2267" s="99"/>
      <c r="AC2267" s="100"/>
      <c r="AD2267" s="100"/>
      <c r="AE2267" s="83" t="s">
        <v>10988</v>
      </c>
      <c r="AF2267" s="54"/>
      <c r="AG2267" s="78" t="s">
        <v>12198</v>
      </c>
      <c r="AH2267" s="77"/>
      <c r="AI2267" s="77"/>
      <c r="AJ2267" s="77"/>
      <c r="AK2267" s="77"/>
      <c r="AL2267" s="77"/>
      <c r="AM2267" s="77"/>
      <c r="AN2267" s="77"/>
      <c r="AO2267" s="77"/>
      <c r="AP2267" s="77"/>
      <c r="AQ2267" s="77"/>
      <c r="AR2267" s="79"/>
    </row>
    <row r="2268" spans="1:44" x14ac:dyDescent="0.3">
      <c r="A2268" s="77"/>
      <c r="B2268" s="159" t="s">
        <v>12527</v>
      </c>
      <c r="C2268" s="78"/>
      <c r="D2268" s="77"/>
      <c r="E2268" s="77" t="s">
        <v>12256</v>
      </c>
      <c r="F2268" s="77" t="s">
        <v>892</v>
      </c>
      <c r="G2268" s="77" t="s">
        <v>12090</v>
      </c>
      <c r="H2268" s="77" t="s">
        <v>12263</v>
      </c>
      <c r="I2268" s="77"/>
      <c r="J2268" s="77"/>
      <c r="K2268" s="78" t="s">
        <v>9498</v>
      </c>
      <c r="L2268" s="77"/>
      <c r="M2268" s="74" t="s">
        <v>12477</v>
      </c>
      <c r="N2268" s="74"/>
      <c r="O2268" s="159"/>
      <c r="P2268" s="77"/>
      <c r="Q2268" s="77" t="s">
        <v>9498</v>
      </c>
      <c r="R2268" s="77"/>
      <c r="S2268" s="77"/>
      <c r="T2268" s="77"/>
      <c r="U2268" s="77"/>
      <c r="V2268" s="74" t="s">
        <v>819</v>
      </c>
      <c r="W2268" s="100"/>
      <c r="X2268" s="99"/>
      <c r="Y2268" s="99" t="s">
        <v>12216</v>
      </c>
      <c r="Z2268" s="100"/>
      <c r="AA2268" s="99"/>
      <c r="AB2268" s="99"/>
      <c r="AC2268" s="100"/>
      <c r="AD2268" s="100"/>
      <c r="AE2268" s="83" t="s">
        <v>10988</v>
      </c>
      <c r="AF2268" s="54"/>
      <c r="AG2268" s="78" t="s">
        <v>12198</v>
      </c>
      <c r="AH2268" s="77"/>
      <c r="AI2268" s="77"/>
      <c r="AJ2268" s="77"/>
      <c r="AK2268" s="77"/>
      <c r="AL2268" s="77"/>
      <c r="AM2268" s="77"/>
      <c r="AN2268" s="77"/>
      <c r="AO2268" s="77"/>
      <c r="AP2268" s="77"/>
      <c r="AQ2268" s="77"/>
      <c r="AR2268" s="79"/>
    </row>
    <row r="2269" spans="1:44" x14ac:dyDescent="0.3">
      <c r="A2269" s="77"/>
      <c r="B2269" s="159" t="s">
        <v>12528</v>
      </c>
      <c r="C2269" s="78"/>
      <c r="D2269" s="77"/>
      <c r="E2269" s="77" t="s">
        <v>12258</v>
      </c>
      <c r="F2269" s="77" t="s">
        <v>892</v>
      </c>
      <c r="G2269" s="77" t="s">
        <v>12090</v>
      </c>
      <c r="H2269" s="77" t="s">
        <v>12263</v>
      </c>
      <c r="I2269" s="77"/>
      <c r="J2269" s="77"/>
      <c r="K2269" s="78" t="s">
        <v>9498</v>
      </c>
      <c r="L2269" s="77"/>
      <c r="M2269" s="74" t="s">
        <v>12477</v>
      </c>
      <c r="N2269" s="74"/>
      <c r="O2269" s="159"/>
      <c r="P2269" s="77"/>
      <c r="Q2269" s="77" t="s">
        <v>9498</v>
      </c>
      <c r="R2269" s="77"/>
      <c r="S2269" s="77"/>
      <c r="T2269" s="77"/>
      <c r="U2269" s="77"/>
      <c r="V2269" s="74" t="s">
        <v>819</v>
      </c>
      <c r="W2269" s="100"/>
      <c r="X2269" s="99"/>
      <c r="Y2269" s="99" t="s">
        <v>12217</v>
      </c>
      <c r="Z2269" s="100"/>
      <c r="AA2269" s="99"/>
      <c r="AB2269" s="99"/>
      <c r="AC2269" s="100"/>
      <c r="AD2269" s="100"/>
      <c r="AE2269" s="83" t="s">
        <v>10988</v>
      </c>
      <c r="AF2269" s="54"/>
      <c r="AG2269" s="78" t="s">
        <v>12198</v>
      </c>
      <c r="AH2269" s="77"/>
      <c r="AI2269" s="77"/>
      <c r="AJ2269" s="77"/>
      <c r="AK2269" s="77"/>
      <c r="AL2269" s="77"/>
      <c r="AM2269" s="77"/>
      <c r="AN2269" s="77"/>
      <c r="AO2269" s="77"/>
      <c r="AP2269" s="77"/>
      <c r="AQ2269" s="141"/>
      <c r="AR2269" s="79"/>
    </row>
    <row r="2270" spans="1:44" x14ac:dyDescent="0.3">
      <c r="A2270" s="77"/>
      <c r="B2270" s="159" t="s">
        <v>12529</v>
      </c>
      <c r="C2270" s="78"/>
      <c r="D2270" s="77"/>
      <c r="E2270" s="77" t="s">
        <v>12259</v>
      </c>
      <c r="F2270" s="77" t="s">
        <v>892</v>
      </c>
      <c r="G2270" s="77" t="s">
        <v>12090</v>
      </c>
      <c r="H2270" s="77" t="s">
        <v>12263</v>
      </c>
      <c r="I2270" s="77"/>
      <c r="J2270" s="77"/>
      <c r="K2270" s="78" t="s">
        <v>9498</v>
      </c>
      <c r="L2270" s="77"/>
      <c r="M2270" s="74" t="s">
        <v>12477</v>
      </c>
      <c r="N2270" s="74"/>
      <c r="O2270" s="159"/>
      <c r="P2270" s="77"/>
      <c r="Q2270" s="77" t="s">
        <v>9498</v>
      </c>
      <c r="R2270" s="77"/>
      <c r="S2270" s="77"/>
      <c r="T2270" s="77"/>
      <c r="U2270" s="77"/>
      <c r="V2270" s="74" t="s">
        <v>819</v>
      </c>
      <c r="W2270" s="100"/>
      <c r="X2270" s="99"/>
      <c r="Y2270" s="99" t="s">
        <v>12218</v>
      </c>
      <c r="Z2270" s="100"/>
      <c r="AA2270" s="99"/>
      <c r="AB2270" s="99"/>
      <c r="AC2270" s="100"/>
      <c r="AD2270" s="100"/>
      <c r="AE2270" s="83" t="s">
        <v>10988</v>
      </c>
      <c r="AF2270" s="54"/>
      <c r="AG2270" s="78" t="s">
        <v>12198</v>
      </c>
      <c r="AH2270" s="77"/>
      <c r="AI2270" s="77"/>
      <c r="AJ2270" s="77"/>
      <c r="AK2270" s="77"/>
      <c r="AL2270" s="77"/>
      <c r="AM2270" s="77"/>
      <c r="AN2270" s="77"/>
      <c r="AO2270" s="77"/>
      <c r="AP2270" s="77"/>
      <c r="AQ2270" s="141"/>
      <c r="AR2270" s="79"/>
    </row>
    <row r="2271" spans="1:44" x14ac:dyDescent="0.3">
      <c r="A2271" s="77"/>
      <c r="B2271" s="159" t="s">
        <v>12529</v>
      </c>
      <c r="C2271" s="78"/>
      <c r="D2271" s="77"/>
      <c r="E2271" s="77" t="s">
        <v>12260</v>
      </c>
      <c r="F2271" s="77" t="s">
        <v>892</v>
      </c>
      <c r="G2271" s="77" t="s">
        <v>12090</v>
      </c>
      <c r="H2271" s="77" t="s">
        <v>12263</v>
      </c>
      <c r="I2271" s="77"/>
      <c r="J2271" s="77"/>
      <c r="K2271" s="78" t="s">
        <v>9498</v>
      </c>
      <c r="L2271" s="77"/>
      <c r="M2271" s="74" t="s">
        <v>12477</v>
      </c>
      <c r="N2271" s="74"/>
      <c r="O2271" s="159"/>
      <c r="P2271" s="77"/>
      <c r="Q2271" s="77" t="s">
        <v>9498</v>
      </c>
      <c r="R2271" s="77"/>
      <c r="S2271" s="77"/>
      <c r="T2271" s="77"/>
      <c r="U2271" s="77"/>
      <c r="V2271" s="74" t="s">
        <v>819</v>
      </c>
      <c r="W2271" s="100"/>
      <c r="X2271" s="99"/>
      <c r="Y2271" s="99" t="s">
        <v>12219</v>
      </c>
      <c r="Z2271" s="100"/>
      <c r="AA2271" s="99"/>
      <c r="AB2271" s="99"/>
      <c r="AC2271" s="100"/>
      <c r="AD2271" s="100"/>
      <c r="AE2271" s="83" t="s">
        <v>10988</v>
      </c>
      <c r="AF2271" s="54"/>
      <c r="AG2271" s="78" t="s">
        <v>12198</v>
      </c>
      <c r="AH2271" s="77"/>
      <c r="AI2271" s="77"/>
      <c r="AJ2271" s="77"/>
      <c r="AK2271" s="77"/>
      <c r="AL2271" s="77"/>
      <c r="AM2271" s="77"/>
      <c r="AN2271" s="77"/>
      <c r="AO2271" s="77"/>
      <c r="AP2271" s="77"/>
      <c r="AQ2271" s="77"/>
      <c r="AR2271" s="79"/>
    </row>
    <row r="2272" spans="1:44" x14ac:dyDescent="0.3">
      <c r="A2272" s="77"/>
      <c r="B2272" s="159" t="s">
        <v>12529</v>
      </c>
      <c r="C2272" s="78"/>
      <c r="D2272" s="77"/>
      <c r="E2272" s="77" t="s">
        <v>12261</v>
      </c>
      <c r="F2272" s="77" t="s">
        <v>892</v>
      </c>
      <c r="G2272" s="77" t="s">
        <v>12090</v>
      </c>
      <c r="H2272" s="77" t="s">
        <v>12263</v>
      </c>
      <c r="I2272" s="77"/>
      <c r="J2272" s="77"/>
      <c r="K2272" s="78" t="s">
        <v>9498</v>
      </c>
      <c r="L2272" s="77"/>
      <c r="M2272" s="74" t="s">
        <v>12477</v>
      </c>
      <c r="N2272" s="74"/>
      <c r="O2272" s="159"/>
      <c r="P2272" s="77"/>
      <c r="Q2272" s="77" t="s">
        <v>9498</v>
      </c>
      <c r="R2272" s="77"/>
      <c r="S2272" s="77"/>
      <c r="T2272" s="77"/>
      <c r="U2272" s="77"/>
      <c r="V2272" s="74" t="s">
        <v>819</v>
      </c>
      <c r="W2272" s="100"/>
      <c r="X2272" s="99"/>
      <c r="Y2272" s="99" t="s">
        <v>12220</v>
      </c>
      <c r="Z2272" s="100"/>
      <c r="AA2272" s="99"/>
      <c r="AB2272" s="99"/>
      <c r="AC2272" s="100"/>
      <c r="AD2272" s="100"/>
      <c r="AE2272" s="83" t="s">
        <v>10988</v>
      </c>
      <c r="AF2272" s="54"/>
      <c r="AG2272" s="78" t="s">
        <v>12198</v>
      </c>
      <c r="AH2272" s="77"/>
      <c r="AI2272" s="77"/>
      <c r="AJ2272" s="77"/>
      <c r="AK2272" s="77"/>
      <c r="AL2272" s="77"/>
      <c r="AM2272" s="77"/>
      <c r="AN2272" s="77"/>
      <c r="AO2272" s="77"/>
      <c r="AP2272" s="77"/>
      <c r="AQ2272" s="77"/>
      <c r="AR2272" s="79"/>
    </row>
    <row r="2273" spans="1:44" x14ac:dyDescent="0.3">
      <c r="A2273" s="77"/>
      <c r="B2273" s="159" t="s">
        <v>12529</v>
      </c>
      <c r="C2273" s="78"/>
      <c r="D2273" s="77"/>
      <c r="E2273" s="77" t="s">
        <v>12261</v>
      </c>
      <c r="F2273" s="77" t="s">
        <v>892</v>
      </c>
      <c r="G2273" s="77" t="s">
        <v>12090</v>
      </c>
      <c r="H2273" s="77" t="s">
        <v>12263</v>
      </c>
      <c r="I2273" s="77"/>
      <c r="J2273" s="77"/>
      <c r="K2273" s="78" t="s">
        <v>9498</v>
      </c>
      <c r="L2273" s="77"/>
      <c r="M2273" s="74" t="s">
        <v>12477</v>
      </c>
      <c r="N2273" s="74"/>
      <c r="O2273" s="159"/>
      <c r="P2273" s="77"/>
      <c r="Q2273" s="77" t="s">
        <v>9498</v>
      </c>
      <c r="R2273" s="77"/>
      <c r="S2273" s="77"/>
      <c r="T2273" s="77"/>
      <c r="U2273" s="77"/>
      <c r="V2273" s="74" t="s">
        <v>819</v>
      </c>
      <c r="W2273" s="100"/>
      <c r="X2273" s="99"/>
      <c r="Y2273" s="99" t="s">
        <v>12221</v>
      </c>
      <c r="Z2273" s="100"/>
      <c r="AA2273" s="99"/>
      <c r="AB2273" s="99"/>
      <c r="AC2273" s="100"/>
      <c r="AD2273" s="100"/>
      <c r="AE2273" s="83" t="s">
        <v>10988</v>
      </c>
      <c r="AF2273" s="54"/>
      <c r="AG2273" s="78" t="s">
        <v>12198</v>
      </c>
      <c r="AH2273" s="77"/>
      <c r="AI2273" s="77"/>
      <c r="AJ2273" s="77"/>
      <c r="AK2273" s="77"/>
      <c r="AL2273" s="77"/>
      <c r="AM2273" s="77"/>
      <c r="AN2273" s="77"/>
      <c r="AO2273" s="77"/>
      <c r="AP2273" s="77"/>
      <c r="AQ2273" s="141"/>
      <c r="AR2273" s="79"/>
    </row>
    <row r="2274" spans="1:44" x14ac:dyDescent="0.3">
      <c r="A2274" s="77"/>
      <c r="B2274" s="159" t="s">
        <v>12529</v>
      </c>
      <c r="C2274" s="78"/>
      <c r="D2274" s="77"/>
      <c r="E2274" s="77" t="s">
        <v>12261</v>
      </c>
      <c r="F2274" s="77" t="s">
        <v>892</v>
      </c>
      <c r="G2274" s="77" t="s">
        <v>12090</v>
      </c>
      <c r="H2274" s="77" t="s">
        <v>12263</v>
      </c>
      <c r="I2274" s="77"/>
      <c r="J2274" s="77"/>
      <c r="K2274" s="78" t="s">
        <v>9498</v>
      </c>
      <c r="L2274" s="77"/>
      <c r="M2274" s="74" t="s">
        <v>12477</v>
      </c>
      <c r="N2274" s="74"/>
      <c r="O2274" s="159"/>
      <c r="P2274" s="77"/>
      <c r="Q2274" s="77" t="s">
        <v>9498</v>
      </c>
      <c r="R2274" s="77"/>
      <c r="S2274" s="77"/>
      <c r="T2274" s="77"/>
      <c r="U2274" s="77"/>
      <c r="V2274" s="74" t="s">
        <v>819</v>
      </c>
      <c r="W2274" s="100"/>
      <c r="X2274" s="99"/>
      <c r="Y2274" s="99" t="s">
        <v>12222</v>
      </c>
      <c r="Z2274" s="100"/>
      <c r="AA2274" s="99"/>
      <c r="AB2274" s="99"/>
      <c r="AC2274" s="100"/>
      <c r="AD2274" s="100"/>
      <c r="AE2274" s="83" t="s">
        <v>10988</v>
      </c>
      <c r="AF2274" s="54"/>
      <c r="AG2274" s="78" t="s">
        <v>12198</v>
      </c>
      <c r="AH2274" s="77"/>
      <c r="AI2274" s="77"/>
      <c r="AJ2274" s="77"/>
      <c r="AK2274" s="77"/>
      <c r="AL2274" s="77"/>
      <c r="AM2274" s="77"/>
      <c r="AN2274" s="77"/>
      <c r="AO2274" s="77"/>
      <c r="AP2274" s="77"/>
      <c r="AQ2274" s="141"/>
      <c r="AR2274" s="79"/>
    </row>
    <row r="2275" spans="1:44" ht="15" thickBot="1" x14ac:dyDescent="0.35">
      <c r="A2275" s="77"/>
      <c r="B2275" s="159" t="s">
        <v>12530</v>
      </c>
      <c r="C2275" s="78"/>
      <c r="D2275" s="77"/>
      <c r="E2275" s="77" t="s">
        <v>12265</v>
      </c>
      <c r="F2275" s="77" t="s">
        <v>892</v>
      </c>
      <c r="G2275" s="77" t="s">
        <v>12090</v>
      </c>
      <c r="H2275" s="77" t="s">
        <v>11875</v>
      </c>
      <c r="I2275" s="77"/>
      <c r="J2275" s="77"/>
      <c r="K2275" s="78" t="s">
        <v>9498</v>
      </c>
      <c r="L2275" s="77"/>
      <c r="M2275" s="74" t="s">
        <v>12477</v>
      </c>
      <c r="N2275" s="74"/>
      <c r="O2275" s="159"/>
      <c r="P2275" s="77"/>
      <c r="Q2275" s="77" t="s">
        <v>9498</v>
      </c>
      <c r="R2275" s="77"/>
      <c r="S2275" s="77"/>
      <c r="T2275" s="77"/>
      <c r="U2275" s="77"/>
      <c r="V2275" s="74" t="s">
        <v>97</v>
      </c>
      <c r="W2275" s="100"/>
      <c r="X2275" s="99"/>
      <c r="Y2275" s="99" t="s">
        <v>12223</v>
      </c>
      <c r="Z2275" s="100"/>
      <c r="AA2275" s="99"/>
      <c r="AB2275" s="99"/>
      <c r="AC2275" s="100"/>
      <c r="AD2275" s="100"/>
      <c r="AE2275" s="83" t="s">
        <v>10988</v>
      </c>
      <c r="AF2275" s="54"/>
      <c r="AG2275" s="78" t="s">
        <v>12198</v>
      </c>
      <c r="AH2275" s="77"/>
      <c r="AI2275" s="77"/>
      <c r="AJ2275" s="77"/>
      <c r="AK2275" s="77"/>
      <c r="AL2275" s="77"/>
      <c r="AM2275" s="77"/>
      <c r="AN2275" s="77"/>
      <c r="AO2275" s="77"/>
      <c r="AP2275" s="77"/>
      <c r="AQ2275" s="77"/>
      <c r="AR2275" s="79"/>
    </row>
    <row r="2276" spans="1:44" ht="53.4" thickBot="1" x14ac:dyDescent="0.35">
      <c r="A2276" s="77"/>
      <c r="B2276" s="159" t="s">
        <v>12266</v>
      </c>
      <c r="C2276" s="78"/>
      <c r="D2276" s="77"/>
      <c r="E2276" s="145" t="s">
        <v>12266</v>
      </c>
      <c r="F2276" s="77" t="s">
        <v>892</v>
      </c>
      <c r="G2276" s="77" t="s">
        <v>12090</v>
      </c>
      <c r="H2276" s="77" t="s">
        <v>44</v>
      </c>
      <c r="I2276" s="77"/>
      <c r="J2276" s="77"/>
      <c r="K2276" s="78" t="s">
        <v>9498</v>
      </c>
      <c r="L2276" s="77"/>
      <c r="M2276" s="74" t="s">
        <v>12477</v>
      </c>
      <c r="N2276" s="74"/>
      <c r="O2276" s="159"/>
      <c r="P2276" s="77"/>
      <c r="Q2276" s="77" t="s">
        <v>9498</v>
      </c>
      <c r="R2276" s="77"/>
      <c r="S2276" s="77"/>
      <c r="T2276" s="77"/>
      <c r="U2276" s="77"/>
      <c r="V2276" s="74" t="s">
        <v>97</v>
      </c>
      <c r="W2276" s="100"/>
      <c r="X2276" s="99"/>
      <c r="Y2276" s="99" t="s">
        <v>12224</v>
      </c>
      <c r="Z2276" s="100"/>
      <c r="AA2276" s="99"/>
      <c r="AB2276" s="99"/>
      <c r="AC2276" s="100"/>
      <c r="AD2276" s="100"/>
      <c r="AE2276" s="83" t="s">
        <v>10988</v>
      </c>
      <c r="AF2276" s="54"/>
      <c r="AG2276" s="78" t="s">
        <v>12198</v>
      </c>
      <c r="AH2276" s="77"/>
      <c r="AI2276" s="77"/>
      <c r="AJ2276" s="77"/>
      <c r="AK2276" s="77"/>
      <c r="AL2276" s="77"/>
      <c r="AM2276" s="77"/>
      <c r="AN2276" s="77"/>
      <c r="AO2276" s="77"/>
      <c r="AP2276" s="77"/>
      <c r="AQ2276" s="77"/>
      <c r="AR2276" s="79"/>
    </row>
    <row r="2277" spans="1:44" ht="40.200000000000003" thickBot="1" x14ac:dyDescent="0.35">
      <c r="A2277" s="77"/>
      <c r="B2277" s="159" t="s">
        <v>12267</v>
      </c>
      <c r="C2277" s="78"/>
      <c r="D2277" s="77"/>
      <c r="E2277" s="145" t="s">
        <v>12267</v>
      </c>
      <c r="F2277" s="77" t="s">
        <v>892</v>
      </c>
      <c r="G2277" s="77" t="s">
        <v>12090</v>
      </c>
      <c r="H2277" s="77" t="s">
        <v>44</v>
      </c>
      <c r="I2277" s="77"/>
      <c r="J2277" s="77"/>
      <c r="K2277" s="78" t="s">
        <v>9498</v>
      </c>
      <c r="L2277" s="77"/>
      <c r="M2277" s="74" t="s">
        <v>12477</v>
      </c>
      <c r="N2277" s="74"/>
      <c r="O2277" s="159"/>
      <c r="P2277" s="77"/>
      <c r="Q2277" s="77" t="s">
        <v>9498</v>
      </c>
      <c r="R2277" s="77"/>
      <c r="S2277" s="77"/>
      <c r="T2277" s="77"/>
      <c r="U2277" s="77"/>
      <c r="V2277" s="74" t="s">
        <v>97</v>
      </c>
      <c r="W2277" s="100"/>
      <c r="X2277" s="99"/>
      <c r="Y2277" s="99" t="s">
        <v>12225</v>
      </c>
      <c r="Z2277" s="100"/>
      <c r="AA2277" s="99"/>
      <c r="AB2277" s="99"/>
      <c r="AC2277" s="100"/>
      <c r="AD2277" s="100"/>
      <c r="AE2277" s="83" t="s">
        <v>10988</v>
      </c>
      <c r="AF2277" s="54"/>
      <c r="AG2277" s="78" t="s">
        <v>12198</v>
      </c>
      <c r="AH2277" s="77"/>
      <c r="AI2277" s="77"/>
      <c r="AJ2277" s="77"/>
      <c r="AK2277" s="77"/>
      <c r="AL2277" s="77"/>
      <c r="AM2277" s="77"/>
      <c r="AN2277" s="77"/>
      <c r="AO2277" s="77"/>
      <c r="AP2277" s="77"/>
      <c r="AQ2277" s="141"/>
      <c r="AR2277" s="79"/>
    </row>
    <row r="2278" spans="1:44" ht="15" customHeight="1" x14ac:dyDescent="0.3">
      <c r="A2278" s="77"/>
      <c r="B2278" s="159" t="s">
        <v>12531</v>
      </c>
      <c r="C2278" s="78"/>
      <c r="D2278" s="77"/>
      <c r="E2278" s="77" t="s">
        <v>12268</v>
      </c>
      <c r="F2278" s="77" t="s">
        <v>892</v>
      </c>
      <c r="G2278" s="77" t="s">
        <v>12090</v>
      </c>
      <c r="H2278" s="77" t="s">
        <v>11875</v>
      </c>
      <c r="I2278" s="77"/>
      <c r="J2278" s="77"/>
      <c r="K2278" s="78" t="s">
        <v>9498</v>
      </c>
      <c r="L2278" s="77"/>
      <c r="M2278" s="74" t="s">
        <v>12477</v>
      </c>
      <c r="N2278" s="74"/>
      <c r="O2278" s="159"/>
      <c r="P2278" s="77"/>
      <c r="Q2278" s="77" t="s">
        <v>9498</v>
      </c>
      <c r="R2278" s="77"/>
      <c r="S2278" s="77"/>
      <c r="T2278" s="77"/>
      <c r="U2278" s="77"/>
      <c r="V2278" s="74" t="s">
        <v>819</v>
      </c>
      <c r="W2278" s="100"/>
      <c r="X2278" s="99"/>
      <c r="Y2278" s="99" t="s">
        <v>12226</v>
      </c>
      <c r="Z2278" s="100"/>
      <c r="AA2278" s="99"/>
      <c r="AB2278" s="99"/>
      <c r="AC2278" s="100"/>
      <c r="AD2278" s="100"/>
      <c r="AE2278" s="83" t="s">
        <v>10988</v>
      </c>
      <c r="AF2278" s="54"/>
      <c r="AG2278" s="78" t="s">
        <v>12198</v>
      </c>
      <c r="AH2278" s="77"/>
      <c r="AI2278" s="77"/>
      <c r="AJ2278" s="77"/>
      <c r="AK2278" s="77"/>
      <c r="AL2278" s="77"/>
      <c r="AM2278" s="77"/>
      <c r="AN2278" s="77"/>
      <c r="AO2278" s="77"/>
      <c r="AP2278" s="77"/>
      <c r="AQ2278" s="141"/>
      <c r="AR2278" s="79"/>
    </row>
    <row r="2279" spans="1:44" x14ac:dyDescent="0.3">
      <c r="A2279" s="77"/>
      <c r="B2279" s="159" t="s">
        <v>12532</v>
      </c>
      <c r="C2279" s="78"/>
      <c r="D2279" s="77"/>
      <c r="E2279" s="77" t="s">
        <v>12269</v>
      </c>
      <c r="F2279" s="77" t="s">
        <v>892</v>
      </c>
      <c r="G2279" s="77" t="s">
        <v>12090</v>
      </c>
      <c r="H2279" s="77" t="s">
        <v>11875</v>
      </c>
      <c r="I2279" s="77"/>
      <c r="J2279" s="77"/>
      <c r="K2279" s="78" t="s">
        <v>9498</v>
      </c>
      <c r="L2279" s="77"/>
      <c r="M2279" s="74" t="s">
        <v>12477</v>
      </c>
      <c r="N2279" s="74"/>
      <c r="O2279" s="159"/>
      <c r="P2279" s="77"/>
      <c r="Q2279" s="77" t="s">
        <v>9498</v>
      </c>
      <c r="R2279" s="77"/>
      <c r="S2279" s="77"/>
      <c r="T2279" s="77"/>
      <c r="U2279" s="77"/>
      <c r="V2279" s="74" t="s">
        <v>819</v>
      </c>
      <c r="W2279" s="100"/>
      <c r="X2279" s="99"/>
      <c r="Y2279" s="99" t="s">
        <v>12230</v>
      </c>
      <c r="Z2279" s="100"/>
      <c r="AA2279" s="99"/>
      <c r="AB2279" s="99"/>
      <c r="AC2279" s="100"/>
      <c r="AD2279" s="100"/>
      <c r="AE2279" s="83" t="s">
        <v>10988</v>
      </c>
      <c r="AF2279" s="54"/>
      <c r="AG2279" s="78" t="s">
        <v>12198</v>
      </c>
      <c r="AH2279" s="77"/>
      <c r="AI2279" s="77"/>
      <c r="AJ2279" s="77"/>
      <c r="AK2279" s="77"/>
      <c r="AL2279" s="77"/>
      <c r="AM2279" s="77"/>
      <c r="AN2279" s="77"/>
      <c r="AO2279" s="77"/>
      <c r="AP2279" s="77"/>
      <c r="AQ2279" s="141"/>
      <c r="AR2279" s="79"/>
    </row>
    <row r="2280" spans="1:44" x14ac:dyDescent="0.3">
      <c r="A2280" s="77"/>
      <c r="B2280" s="159" t="s">
        <v>12533</v>
      </c>
      <c r="C2280" s="78"/>
      <c r="D2280" s="77"/>
      <c r="E2280" s="77" t="s">
        <v>12270</v>
      </c>
      <c r="F2280" s="77" t="s">
        <v>892</v>
      </c>
      <c r="G2280" s="77" t="s">
        <v>12090</v>
      </c>
      <c r="H2280" s="77" t="s">
        <v>11875</v>
      </c>
      <c r="I2280" s="77"/>
      <c r="J2280" s="77"/>
      <c r="K2280" s="78" t="s">
        <v>9498</v>
      </c>
      <c r="L2280" s="77"/>
      <c r="M2280" s="74" t="s">
        <v>12477</v>
      </c>
      <c r="N2280" s="74"/>
      <c r="O2280" s="159"/>
      <c r="P2280" s="77"/>
      <c r="Q2280" s="77" t="s">
        <v>9498</v>
      </c>
      <c r="R2280" s="77"/>
      <c r="S2280" s="77"/>
      <c r="T2280" s="77"/>
      <c r="U2280" s="77"/>
      <c r="V2280" s="74" t="s">
        <v>819</v>
      </c>
      <c r="W2280" s="100"/>
      <c r="X2280" s="99"/>
      <c r="Y2280" s="99" t="s">
        <v>12231</v>
      </c>
      <c r="Z2280" s="100"/>
      <c r="AA2280" s="99"/>
      <c r="AB2280" s="99"/>
      <c r="AC2280" s="100"/>
      <c r="AD2280" s="100"/>
      <c r="AE2280" s="83" t="s">
        <v>10988</v>
      </c>
      <c r="AF2280" s="54"/>
      <c r="AG2280" s="78" t="s">
        <v>12198</v>
      </c>
      <c r="AH2280" s="77"/>
      <c r="AI2280" s="77"/>
      <c r="AJ2280" s="77"/>
      <c r="AK2280" s="77"/>
      <c r="AL2280" s="77"/>
      <c r="AM2280" s="77"/>
      <c r="AN2280" s="77"/>
      <c r="AO2280" s="77"/>
      <c r="AP2280" s="77"/>
      <c r="AQ2280" s="77"/>
      <c r="AR2280" s="79"/>
    </row>
    <row r="2281" spans="1:44" x14ac:dyDescent="0.3">
      <c r="A2281" s="77"/>
      <c r="B2281" s="77" t="s">
        <v>12203</v>
      </c>
      <c r="C2281" s="78"/>
      <c r="D2281" s="77"/>
      <c r="E2281" s="77" t="s">
        <v>12203</v>
      </c>
      <c r="F2281" s="77" t="s">
        <v>892</v>
      </c>
      <c r="G2281" s="77" t="s">
        <v>12090</v>
      </c>
      <c r="H2281" s="77" t="s">
        <v>44</v>
      </c>
      <c r="I2281" s="77"/>
      <c r="J2281" s="77"/>
      <c r="K2281" s="78" t="s">
        <v>9498</v>
      </c>
      <c r="L2281" s="77"/>
      <c r="M2281" s="74" t="s">
        <v>12477</v>
      </c>
      <c r="N2281" s="74"/>
      <c r="O2281" s="159"/>
      <c r="P2281" s="77"/>
      <c r="Q2281" s="77" t="s">
        <v>9498</v>
      </c>
      <c r="R2281" s="77"/>
      <c r="S2281" s="77"/>
      <c r="T2281" s="77"/>
      <c r="U2281" s="77"/>
      <c r="V2281" s="74" t="s">
        <v>97</v>
      </c>
      <c r="W2281" s="100"/>
      <c r="X2281" s="99"/>
      <c r="Y2281" s="99" t="s">
        <v>12067</v>
      </c>
      <c r="Z2281" s="100"/>
      <c r="AA2281" s="99"/>
      <c r="AB2281" s="99"/>
      <c r="AC2281" s="100"/>
      <c r="AD2281" s="100"/>
      <c r="AE2281" s="83" t="s">
        <v>10988</v>
      </c>
      <c r="AF2281" s="54"/>
      <c r="AG2281" s="78" t="s">
        <v>12198</v>
      </c>
      <c r="AH2281" s="77"/>
      <c r="AI2281" s="77"/>
      <c r="AJ2281" s="77"/>
      <c r="AK2281" s="77"/>
      <c r="AL2281" s="77"/>
      <c r="AM2281" s="77"/>
      <c r="AN2281" s="77"/>
      <c r="AO2281" s="77"/>
      <c r="AP2281" s="77"/>
      <c r="AQ2281" s="141"/>
      <c r="AR2281" s="79"/>
    </row>
    <row r="2282" spans="1:44" x14ac:dyDescent="0.3">
      <c r="A2282" s="77"/>
      <c r="B2282" s="77" t="s">
        <v>12203</v>
      </c>
      <c r="C2282" s="78"/>
      <c r="D2282" s="77"/>
      <c r="E2282" s="77" t="s">
        <v>12203</v>
      </c>
      <c r="F2282" s="77" t="s">
        <v>892</v>
      </c>
      <c r="G2282" s="77" t="s">
        <v>12090</v>
      </c>
      <c r="H2282" s="77" t="s">
        <v>44</v>
      </c>
      <c r="I2282" s="77"/>
      <c r="J2282" s="77"/>
      <c r="K2282" s="78" t="s">
        <v>9498</v>
      </c>
      <c r="L2282" s="77"/>
      <c r="M2282" s="74" t="s">
        <v>12477</v>
      </c>
      <c r="N2282" s="74"/>
      <c r="O2282" s="159"/>
      <c r="P2282" s="77"/>
      <c r="Q2282" s="77" t="s">
        <v>9498</v>
      </c>
      <c r="R2282" s="77"/>
      <c r="S2282" s="77"/>
      <c r="T2282" s="77"/>
      <c r="U2282" s="77"/>
      <c r="V2282" s="74" t="s">
        <v>97</v>
      </c>
      <c r="W2282" s="100"/>
      <c r="X2282" s="99"/>
      <c r="Y2282" s="99" t="s">
        <v>12069</v>
      </c>
      <c r="Z2282" s="100"/>
      <c r="AA2282" s="99"/>
      <c r="AB2282" s="99"/>
      <c r="AC2282" s="100"/>
      <c r="AD2282" s="100"/>
      <c r="AE2282" s="83" t="s">
        <v>10988</v>
      </c>
      <c r="AF2282" s="54"/>
      <c r="AG2282" s="78" t="s">
        <v>12198</v>
      </c>
      <c r="AH2282" s="77"/>
      <c r="AI2282" s="77"/>
      <c r="AJ2282" s="77"/>
      <c r="AK2282" s="77"/>
      <c r="AL2282" s="77"/>
      <c r="AM2282" s="77"/>
      <c r="AN2282" s="77"/>
      <c r="AO2282" s="77"/>
      <c r="AP2282" s="77"/>
      <c r="AQ2282" s="141"/>
      <c r="AR2282" s="79"/>
    </row>
    <row r="2283" spans="1:44" x14ac:dyDescent="0.3">
      <c r="A2283" s="77"/>
      <c r="B2283" s="159" t="s">
        <v>12534</v>
      </c>
      <c r="C2283" s="78"/>
      <c r="D2283" s="77"/>
      <c r="E2283" s="77" t="s">
        <v>12271</v>
      </c>
      <c r="F2283" s="77" t="s">
        <v>892</v>
      </c>
      <c r="G2283" s="77" t="s">
        <v>12090</v>
      </c>
      <c r="H2283" s="77" t="s">
        <v>11875</v>
      </c>
      <c r="I2283" s="77"/>
      <c r="J2283" s="77"/>
      <c r="K2283" s="78" t="s">
        <v>9498</v>
      </c>
      <c r="L2283" s="77"/>
      <c r="M2283" s="74" t="s">
        <v>12477</v>
      </c>
      <c r="N2283" s="74"/>
      <c r="O2283" s="159"/>
      <c r="P2283" s="77"/>
      <c r="Q2283" s="77" t="s">
        <v>9498</v>
      </c>
      <c r="R2283" s="77"/>
      <c r="S2283" s="77"/>
      <c r="T2283" s="77"/>
      <c r="U2283" s="77"/>
      <c r="V2283" s="74" t="s">
        <v>819</v>
      </c>
      <c r="W2283" s="100"/>
      <c r="X2283" s="99"/>
      <c r="Y2283" s="99" t="s">
        <v>12234</v>
      </c>
      <c r="Z2283" s="100"/>
      <c r="AA2283" s="99"/>
      <c r="AB2283" s="99"/>
      <c r="AC2283" s="100"/>
      <c r="AD2283" s="100"/>
      <c r="AE2283" s="83" t="s">
        <v>10988</v>
      </c>
      <c r="AF2283" s="54"/>
      <c r="AG2283" s="78" t="s">
        <v>12198</v>
      </c>
      <c r="AH2283" s="77"/>
      <c r="AI2283" s="77"/>
      <c r="AJ2283" s="77"/>
      <c r="AK2283" s="77"/>
      <c r="AL2283" s="77"/>
      <c r="AM2283" s="77"/>
      <c r="AN2283" s="77"/>
      <c r="AO2283" s="77"/>
      <c r="AP2283" s="77"/>
      <c r="AQ2283" s="77"/>
      <c r="AR2283" s="79"/>
    </row>
    <row r="2284" spans="1:44" x14ac:dyDescent="0.3">
      <c r="A2284" s="77"/>
      <c r="B2284" s="140" t="s">
        <v>12542</v>
      </c>
      <c r="C2284" s="78"/>
      <c r="D2284" s="77"/>
      <c r="E2284" s="77" t="s">
        <v>12272</v>
      </c>
      <c r="F2284" s="77" t="s">
        <v>892</v>
      </c>
      <c r="G2284" s="77" t="s">
        <v>12090</v>
      </c>
      <c r="H2284" s="77" t="s">
        <v>11875</v>
      </c>
      <c r="I2284" s="77"/>
      <c r="J2284" s="77"/>
      <c r="K2284" s="78" t="s">
        <v>9498</v>
      </c>
      <c r="L2284" s="77"/>
      <c r="M2284" s="74" t="s">
        <v>12477</v>
      </c>
      <c r="N2284" s="74"/>
      <c r="O2284" s="159"/>
      <c r="P2284" s="77"/>
      <c r="Q2284" s="77" t="s">
        <v>9498</v>
      </c>
      <c r="R2284" s="77"/>
      <c r="S2284" s="77"/>
      <c r="T2284" s="77"/>
      <c r="U2284" s="77"/>
      <c r="V2284" s="74" t="s">
        <v>819</v>
      </c>
      <c r="W2284" s="100"/>
      <c r="X2284" s="99"/>
      <c r="Y2284" s="99" t="s">
        <v>12235</v>
      </c>
      <c r="Z2284" s="100"/>
      <c r="AA2284" s="99"/>
      <c r="AB2284" s="99"/>
      <c r="AC2284" s="100"/>
      <c r="AD2284" s="100"/>
      <c r="AE2284" s="83" t="s">
        <v>10988</v>
      </c>
      <c r="AF2284" s="54"/>
      <c r="AG2284" s="78" t="s">
        <v>12198</v>
      </c>
      <c r="AH2284" s="77"/>
      <c r="AI2284" s="77"/>
      <c r="AJ2284" s="77"/>
      <c r="AK2284" s="77"/>
      <c r="AL2284" s="77"/>
      <c r="AM2284" s="77"/>
      <c r="AN2284" s="77"/>
      <c r="AO2284" s="77"/>
      <c r="AP2284" s="77"/>
      <c r="AQ2284" s="77"/>
      <c r="AR2284" s="79"/>
    </row>
    <row r="2285" spans="1:44" x14ac:dyDescent="0.3">
      <c r="A2285" s="77"/>
      <c r="B2285" s="159" t="s">
        <v>12535</v>
      </c>
      <c r="C2285" s="78"/>
      <c r="D2285" s="77"/>
      <c r="E2285" s="77" t="s">
        <v>12273</v>
      </c>
      <c r="F2285" s="77" t="s">
        <v>892</v>
      </c>
      <c r="G2285" s="77" t="s">
        <v>12090</v>
      </c>
      <c r="H2285" s="77" t="s">
        <v>11875</v>
      </c>
      <c r="I2285" s="77"/>
      <c r="J2285" s="77"/>
      <c r="K2285" s="78" t="s">
        <v>9498</v>
      </c>
      <c r="L2285" s="77"/>
      <c r="M2285" s="74" t="s">
        <v>12477</v>
      </c>
      <c r="N2285" s="74"/>
      <c r="O2285" s="159"/>
      <c r="P2285" s="77"/>
      <c r="Q2285" s="77" t="s">
        <v>9498</v>
      </c>
      <c r="R2285" s="77"/>
      <c r="S2285" s="77"/>
      <c r="T2285" s="77"/>
      <c r="U2285" s="77"/>
      <c r="V2285" s="74" t="s">
        <v>819</v>
      </c>
      <c r="W2285" s="100"/>
      <c r="X2285" s="99"/>
      <c r="Y2285" s="99" t="s">
        <v>12236</v>
      </c>
      <c r="Z2285" s="100"/>
      <c r="AA2285" s="99"/>
      <c r="AB2285" s="99"/>
      <c r="AC2285" s="100"/>
      <c r="AD2285" s="100"/>
      <c r="AE2285" s="83" t="s">
        <v>10988</v>
      </c>
      <c r="AF2285" s="54"/>
      <c r="AG2285" s="78" t="s">
        <v>12198</v>
      </c>
      <c r="AH2285" s="77"/>
      <c r="AI2285" s="77"/>
      <c r="AJ2285" s="77"/>
      <c r="AK2285" s="77"/>
      <c r="AL2285" s="77"/>
      <c r="AM2285" s="77"/>
      <c r="AN2285" s="77"/>
      <c r="AO2285" s="77"/>
      <c r="AP2285" s="77"/>
      <c r="AQ2285" s="141"/>
      <c r="AR2285" s="79"/>
    </row>
    <row r="2286" spans="1:44" x14ac:dyDescent="0.3">
      <c r="A2286" s="77"/>
      <c r="B2286" s="159" t="s">
        <v>12536</v>
      </c>
      <c r="C2286" s="78"/>
      <c r="D2286" s="77"/>
      <c r="E2286" s="77" t="s">
        <v>12274</v>
      </c>
      <c r="F2286" s="77" t="s">
        <v>892</v>
      </c>
      <c r="G2286" s="77" t="s">
        <v>12090</v>
      </c>
      <c r="H2286" s="77" t="s">
        <v>11875</v>
      </c>
      <c r="I2286" s="77"/>
      <c r="J2286" s="77"/>
      <c r="K2286" s="78" t="s">
        <v>9498</v>
      </c>
      <c r="L2286" s="77"/>
      <c r="M2286" s="74" t="s">
        <v>12477</v>
      </c>
      <c r="N2286" s="74"/>
      <c r="O2286" s="159"/>
      <c r="P2286" s="77"/>
      <c r="Q2286" s="77" t="s">
        <v>9498</v>
      </c>
      <c r="R2286" s="77"/>
      <c r="S2286" s="77"/>
      <c r="T2286" s="77"/>
      <c r="U2286" s="77"/>
      <c r="V2286" s="74" t="s">
        <v>819</v>
      </c>
      <c r="W2286" s="100"/>
      <c r="X2286" s="99"/>
      <c r="Y2286" s="99" t="s">
        <v>12237</v>
      </c>
      <c r="Z2286" s="100"/>
      <c r="AA2286" s="99"/>
      <c r="AB2286" s="99"/>
      <c r="AC2286" s="100"/>
      <c r="AD2286" s="100"/>
      <c r="AE2286" s="83" t="s">
        <v>10988</v>
      </c>
      <c r="AF2286" s="54"/>
      <c r="AG2286" s="78" t="s">
        <v>12198</v>
      </c>
      <c r="AH2286" s="77"/>
      <c r="AI2286" s="77"/>
      <c r="AJ2286" s="77"/>
      <c r="AK2286" s="77"/>
      <c r="AL2286" s="77"/>
      <c r="AM2286" s="77"/>
      <c r="AN2286" s="77"/>
      <c r="AO2286" s="77"/>
      <c r="AP2286" s="77"/>
      <c r="AQ2286" s="141"/>
      <c r="AR2286" s="79"/>
    </row>
    <row r="2287" spans="1:44" x14ac:dyDescent="0.3">
      <c r="A2287" s="77"/>
      <c r="B2287" s="159" t="s">
        <v>12537</v>
      </c>
      <c r="C2287" s="78"/>
      <c r="D2287" s="77"/>
      <c r="E2287" s="77" t="s">
        <v>12275</v>
      </c>
      <c r="F2287" s="77" t="s">
        <v>892</v>
      </c>
      <c r="G2287" s="77" t="s">
        <v>12090</v>
      </c>
      <c r="H2287" s="77" t="s">
        <v>11875</v>
      </c>
      <c r="I2287" s="77"/>
      <c r="J2287" s="77"/>
      <c r="K2287" s="78" t="s">
        <v>9498</v>
      </c>
      <c r="L2287" s="77"/>
      <c r="M2287" s="74" t="s">
        <v>12477</v>
      </c>
      <c r="N2287" s="74"/>
      <c r="O2287" s="159"/>
      <c r="P2287" s="77"/>
      <c r="Q2287" s="77" t="s">
        <v>9498</v>
      </c>
      <c r="R2287" s="77"/>
      <c r="S2287" s="77"/>
      <c r="T2287" s="77"/>
      <c r="U2287" s="77"/>
      <c r="V2287" s="74" t="s">
        <v>819</v>
      </c>
      <c r="W2287" s="100"/>
      <c r="X2287" s="99"/>
      <c r="Y2287" s="99" t="s">
        <v>12238</v>
      </c>
      <c r="Z2287" s="100"/>
      <c r="AA2287" s="99"/>
      <c r="AB2287" s="99"/>
      <c r="AC2287" s="100"/>
      <c r="AD2287" s="100"/>
      <c r="AE2287" s="83" t="s">
        <v>10988</v>
      </c>
      <c r="AF2287" s="54"/>
      <c r="AG2287" s="78" t="s">
        <v>12198</v>
      </c>
      <c r="AH2287" s="77"/>
      <c r="AI2287" s="77"/>
      <c r="AJ2287" s="77"/>
      <c r="AK2287" s="77"/>
      <c r="AL2287" s="77"/>
      <c r="AM2287" s="77"/>
      <c r="AN2287" s="77"/>
      <c r="AO2287" s="77"/>
      <c r="AP2287" s="77"/>
      <c r="AQ2287" s="77"/>
      <c r="AR2287" s="79"/>
    </row>
    <row r="2288" spans="1:44" x14ac:dyDescent="0.3">
      <c r="A2288" s="77"/>
      <c r="B2288" s="159" t="s">
        <v>12538</v>
      </c>
      <c r="C2288" s="78"/>
      <c r="D2288" s="77"/>
      <c r="E2288" s="77" t="s">
        <v>12276</v>
      </c>
      <c r="F2288" s="77" t="s">
        <v>892</v>
      </c>
      <c r="G2288" s="77" t="s">
        <v>12090</v>
      </c>
      <c r="H2288" s="77" t="s">
        <v>11875</v>
      </c>
      <c r="I2288" s="77"/>
      <c r="J2288" s="77"/>
      <c r="K2288" s="78" t="s">
        <v>9498</v>
      </c>
      <c r="L2288" s="77"/>
      <c r="M2288" s="74" t="s">
        <v>12477</v>
      </c>
      <c r="N2288" s="74"/>
      <c r="O2288" s="159"/>
      <c r="P2288" s="77"/>
      <c r="Q2288" s="77" t="s">
        <v>9498</v>
      </c>
      <c r="R2288" s="77"/>
      <c r="S2288" s="77"/>
      <c r="T2288" s="77"/>
      <c r="U2288" s="77"/>
      <c r="V2288" s="74" t="s">
        <v>819</v>
      </c>
      <c r="W2288" s="100"/>
      <c r="X2288" s="99"/>
      <c r="Y2288" s="99" t="s">
        <v>12240</v>
      </c>
      <c r="Z2288" s="100"/>
      <c r="AA2288" s="99"/>
      <c r="AB2288" s="99"/>
      <c r="AC2288" s="100"/>
      <c r="AD2288" s="100"/>
      <c r="AE2288" s="83" t="s">
        <v>10988</v>
      </c>
      <c r="AF2288" s="54"/>
      <c r="AG2288" s="78" t="s">
        <v>12198</v>
      </c>
      <c r="AH2288" s="77"/>
      <c r="AI2288" s="77"/>
      <c r="AJ2288" s="77"/>
      <c r="AK2288" s="77"/>
      <c r="AL2288" s="77"/>
      <c r="AM2288" s="77"/>
      <c r="AN2288" s="77"/>
      <c r="AO2288" s="77"/>
      <c r="AP2288" s="77"/>
      <c r="AQ2288" s="141"/>
      <c r="AR2288" s="79"/>
    </row>
    <row r="2289" spans="1:44" x14ac:dyDescent="0.3">
      <c r="A2289" s="77"/>
      <c r="B2289" s="159" t="s">
        <v>12539</v>
      </c>
      <c r="C2289" s="78"/>
      <c r="D2289" s="77"/>
      <c r="E2289" s="77" t="s">
        <v>12277</v>
      </c>
      <c r="F2289" s="77" t="s">
        <v>892</v>
      </c>
      <c r="G2289" s="77" t="s">
        <v>12090</v>
      </c>
      <c r="H2289" s="77" t="s">
        <v>11875</v>
      </c>
      <c r="I2289" s="77"/>
      <c r="J2289" s="77"/>
      <c r="K2289" s="78" t="s">
        <v>9498</v>
      </c>
      <c r="L2289" s="77"/>
      <c r="M2289" s="74" t="s">
        <v>12477</v>
      </c>
      <c r="N2289" s="74"/>
      <c r="O2289" s="159"/>
      <c r="P2289" s="77"/>
      <c r="Q2289" s="77" t="s">
        <v>9498</v>
      </c>
      <c r="R2289" s="77"/>
      <c r="S2289" s="77"/>
      <c r="T2289" s="77"/>
      <c r="U2289" s="77"/>
      <c r="V2289" s="74" t="s">
        <v>819</v>
      </c>
      <c r="W2289" s="100"/>
      <c r="X2289" s="99"/>
      <c r="Y2289" s="99" t="s">
        <v>12242</v>
      </c>
      <c r="Z2289" s="100"/>
      <c r="AA2289" s="99"/>
      <c r="AB2289" s="99"/>
      <c r="AC2289" s="100"/>
      <c r="AD2289" s="100"/>
      <c r="AE2289" s="83" t="s">
        <v>10988</v>
      </c>
      <c r="AF2289" s="54"/>
      <c r="AG2289" s="78" t="s">
        <v>12198</v>
      </c>
      <c r="AH2289" s="77"/>
      <c r="AI2289" s="77"/>
      <c r="AJ2289" s="77"/>
      <c r="AK2289" s="77"/>
      <c r="AL2289" s="77"/>
      <c r="AM2289" s="77"/>
      <c r="AN2289" s="77"/>
      <c r="AO2289" s="77"/>
      <c r="AP2289" s="77"/>
      <c r="AQ2289" s="77"/>
      <c r="AR2289" s="79"/>
    </row>
    <row r="2290" spans="1:44" x14ac:dyDescent="0.3">
      <c r="A2290" s="77"/>
      <c r="B2290" s="159" t="s">
        <v>12540</v>
      </c>
      <c r="C2290" s="78"/>
      <c r="D2290" s="77"/>
      <c r="E2290" s="77" t="s">
        <v>12278</v>
      </c>
      <c r="F2290" s="77" t="s">
        <v>892</v>
      </c>
      <c r="G2290" s="77" t="s">
        <v>12090</v>
      </c>
      <c r="H2290" s="77" t="s">
        <v>11875</v>
      </c>
      <c r="I2290" s="77"/>
      <c r="J2290" s="77"/>
      <c r="K2290" s="78" t="s">
        <v>9498</v>
      </c>
      <c r="L2290" s="77"/>
      <c r="M2290" s="74" t="s">
        <v>12477</v>
      </c>
      <c r="N2290" s="74"/>
      <c r="O2290" s="159"/>
      <c r="P2290" s="77"/>
      <c r="Q2290" s="77" t="s">
        <v>9498</v>
      </c>
      <c r="R2290" s="77"/>
      <c r="S2290" s="77"/>
      <c r="T2290" s="77"/>
      <c r="U2290" s="77"/>
      <c r="V2290" s="74" t="s">
        <v>819</v>
      </c>
      <c r="W2290" s="100"/>
      <c r="X2290" s="99"/>
      <c r="Y2290" s="99" t="s">
        <v>12243</v>
      </c>
      <c r="Z2290" s="100"/>
      <c r="AA2290" s="99"/>
      <c r="AB2290" s="99"/>
      <c r="AC2290" s="100"/>
      <c r="AD2290" s="100"/>
      <c r="AE2290" s="83" t="s">
        <v>10988</v>
      </c>
      <c r="AF2290" s="54"/>
      <c r="AG2290" s="78" t="s">
        <v>12198</v>
      </c>
      <c r="AH2290" s="77"/>
      <c r="AI2290" s="77"/>
      <c r="AJ2290" s="77"/>
      <c r="AK2290" s="77"/>
      <c r="AL2290" s="77"/>
      <c r="AM2290" s="77"/>
      <c r="AN2290" s="77"/>
      <c r="AO2290" s="77"/>
      <c r="AP2290" s="77"/>
      <c r="AQ2290" s="77"/>
      <c r="AR2290" s="79"/>
    </row>
    <row r="2291" spans="1:44" x14ac:dyDescent="0.3">
      <c r="A2291" s="77"/>
      <c r="B2291" s="159" t="s">
        <v>12541</v>
      </c>
      <c r="C2291" s="78"/>
      <c r="D2291" s="77"/>
      <c r="E2291" s="77" t="s">
        <v>12279</v>
      </c>
      <c r="F2291" s="77" t="s">
        <v>892</v>
      </c>
      <c r="G2291" s="77" t="s">
        <v>12090</v>
      </c>
      <c r="H2291" s="77" t="s">
        <v>11875</v>
      </c>
      <c r="I2291" s="77"/>
      <c r="J2291" s="77"/>
      <c r="K2291" s="78" t="s">
        <v>9498</v>
      </c>
      <c r="L2291" s="77"/>
      <c r="M2291" s="74" t="s">
        <v>12477</v>
      </c>
      <c r="N2291" s="74"/>
      <c r="O2291" s="159"/>
      <c r="P2291" s="77"/>
      <c r="Q2291" s="77" t="s">
        <v>9498</v>
      </c>
      <c r="R2291" s="77"/>
      <c r="S2291" s="77"/>
      <c r="T2291" s="77"/>
      <c r="U2291" s="77"/>
      <c r="V2291" s="74" t="s">
        <v>819</v>
      </c>
      <c r="W2291" s="100"/>
      <c r="X2291" s="99"/>
      <c r="Y2291" s="99" t="s">
        <v>12244</v>
      </c>
      <c r="Z2291" s="100"/>
      <c r="AA2291" s="99"/>
      <c r="AB2291" s="99"/>
      <c r="AC2291" s="100"/>
      <c r="AD2291" s="100"/>
      <c r="AE2291" s="83" t="s">
        <v>10988</v>
      </c>
      <c r="AF2291" s="54"/>
      <c r="AG2291" s="78" t="s">
        <v>12198</v>
      </c>
      <c r="AH2291" s="77"/>
      <c r="AI2291" s="77"/>
      <c r="AJ2291" s="77"/>
      <c r="AK2291" s="77"/>
      <c r="AL2291" s="77"/>
      <c r="AM2291" s="77"/>
      <c r="AN2291" s="77"/>
      <c r="AO2291" s="77"/>
      <c r="AP2291" s="77"/>
      <c r="AQ2291" s="141"/>
      <c r="AR2291" s="79"/>
    </row>
    <row r="2292" spans="1:44" x14ac:dyDescent="0.3">
      <c r="A2292" s="56" t="s">
        <v>12280</v>
      </c>
      <c r="B2292" s="56">
        <v>0</v>
      </c>
      <c r="C2292" s="56" t="s">
        <v>892</v>
      </c>
      <c r="D2292" s="56" t="s">
        <v>42</v>
      </c>
      <c r="E2292" s="56" t="s">
        <v>12280</v>
      </c>
      <c r="F2292" s="56" t="s">
        <v>892</v>
      </c>
      <c r="G2292" s="56" t="s">
        <v>12090</v>
      </c>
      <c r="H2292" s="56" t="s">
        <v>44</v>
      </c>
      <c r="I2292" s="56" t="s">
        <v>221</v>
      </c>
      <c r="J2292" s="56" t="s">
        <v>19</v>
      </c>
      <c r="K2292" s="56" t="s">
        <v>18</v>
      </c>
      <c r="L2292" s="56" t="s">
        <v>15</v>
      </c>
      <c r="M2292" s="74" t="s">
        <v>12478</v>
      </c>
      <c r="N2292" s="56" t="s">
        <v>10986</v>
      </c>
      <c r="O2292" s="159"/>
      <c r="P2292" s="56"/>
      <c r="Q2292" s="56" t="s">
        <v>30</v>
      </c>
      <c r="R2292" s="56" t="s">
        <v>12280</v>
      </c>
      <c r="S2292" s="56"/>
      <c r="T2292" s="56"/>
      <c r="U2292" s="56" t="s">
        <v>12281</v>
      </c>
      <c r="V2292" s="56" t="s">
        <v>231</v>
      </c>
      <c r="W2292" s="56"/>
      <c r="X2292" s="56"/>
      <c r="Y2292" s="56"/>
      <c r="Z2292" s="56"/>
      <c r="AA2292" s="56" t="s">
        <v>12282</v>
      </c>
      <c r="AB2292" s="56"/>
      <c r="AC2292" s="56" t="s">
        <v>12283</v>
      </c>
      <c r="AD2292" s="56" t="s">
        <v>12284</v>
      </c>
      <c r="AE2292" s="56"/>
      <c r="AF2292" s="56"/>
      <c r="AG2292" s="78" t="s">
        <v>12198</v>
      </c>
      <c r="AH2292" s="56" t="s">
        <v>20</v>
      </c>
      <c r="AI2292" s="56" t="s">
        <v>21</v>
      </c>
      <c r="AJ2292" s="56" t="s">
        <v>46</v>
      </c>
      <c r="AK2292" s="56" t="s">
        <v>47</v>
      </c>
      <c r="AL2292" s="56" t="s">
        <v>48</v>
      </c>
      <c r="AM2292" s="56" t="s">
        <v>25</v>
      </c>
      <c r="AN2292" s="56" t="s">
        <v>49</v>
      </c>
      <c r="AO2292" s="56" t="s">
        <v>50</v>
      </c>
      <c r="AP2292" s="56" t="s">
        <v>51</v>
      </c>
      <c r="AQ2292" s="56" t="s">
        <v>12290</v>
      </c>
      <c r="AR2292">
        <v>0</v>
      </c>
    </row>
    <row r="2293" spans="1:44" x14ac:dyDescent="0.3">
      <c r="A2293" s="56" t="s">
        <v>12285</v>
      </c>
      <c r="B2293" s="56">
        <v>0</v>
      </c>
      <c r="C2293" s="56" t="s">
        <v>892</v>
      </c>
      <c r="D2293" s="56" t="s">
        <v>42</v>
      </c>
      <c r="E2293" s="56" t="s">
        <v>12285</v>
      </c>
      <c r="F2293" s="56" t="s">
        <v>892</v>
      </c>
      <c r="G2293" s="56" t="s">
        <v>12090</v>
      </c>
      <c r="H2293" s="56" t="s">
        <v>44</v>
      </c>
      <c r="I2293" s="56" t="s">
        <v>221</v>
      </c>
      <c r="J2293" s="56" t="s">
        <v>19</v>
      </c>
      <c r="K2293" s="56" t="s">
        <v>18</v>
      </c>
      <c r="L2293" s="56" t="s">
        <v>15</v>
      </c>
      <c r="M2293" s="74" t="s">
        <v>12478</v>
      </c>
      <c r="N2293" s="56" t="s">
        <v>12306</v>
      </c>
      <c r="O2293" s="159"/>
      <c r="P2293" s="56"/>
      <c r="Q2293" s="56" t="s">
        <v>30</v>
      </c>
      <c r="R2293" s="56" t="s">
        <v>12285</v>
      </c>
      <c r="S2293" s="56"/>
      <c r="T2293" s="56"/>
      <c r="U2293" s="56" t="s">
        <v>12286</v>
      </c>
      <c r="V2293" s="56" t="s">
        <v>231</v>
      </c>
      <c r="W2293" s="56"/>
      <c r="X2293" s="56"/>
      <c r="Y2293" s="56"/>
      <c r="Z2293" s="56"/>
      <c r="AA2293" s="56" t="s">
        <v>12287</v>
      </c>
      <c r="AB2293" s="56"/>
      <c r="AC2293" s="56" t="s">
        <v>12288</v>
      </c>
      <c r="AD2293" s="56" t="s">
        <v>12289</v>
      </c>
      <c r="AE2293" s="56"/>
      <c r="AF2293" s="56"/>
      <c r="AG2293" s="78" t="s">
        <v>12198</v>
      </c>
      <c r="AH2293" s="56" t="s">
        <v>20</v>
      </c>
      <c r="AI2293" s="56" t="s">
        <v>21</v>
      </c>
      <c r="AJ2293" s="56" t="s">
        <v>46</v>
      </c>
      <c r="AK2293" s="56" t="s">
        <v>47</v>
      </c>
      <c r="AL2293" s="56" t="s">
        <v>48</v>
      </c>
      <c r="AM2293" s="56" t="s">
        <v>25</v>
      </c>
      <c r="AN2293" s="56" t="s">
        <v>49</v>
      </c>
      <c r="AO2293" s="56" t="s">
        <v>50</v>
      </c>
      <c r="AP2293" s="56" t="s">
        <v>51</v>
      </c>
      <c r="AQ2293" s="56" t="s">
        <v>12290</v>
      </c>
      <c r="AR2293">
        <v>0</v>
      </c>
    </row>
    <row r="2294" spans="1:44" x14ac:dyDescent="0.3">
      <c r="A2294" s="74" t="s">
        <v>12292</v>
      </c>
      <c r="B2294" s="159" t="s">
        <v>12293</v>
      </c>
      <c r="C2294" s="74" t="s">
        <v>59</v>
      </c>
      <c r="D2294" s="74" t="s">
        <v>42</v>
      </c>
      <c r="E2294" s="74" t="s">
        <v>12294</v>
      </c>
      <c r="F2294" s="74" t="s">
        <v>12295</v>
      </c>
      <c r="G2294" s="74" t="s">
        <v>12461</v>
      </c>
      <c r="H2294" s="74" t="s">
        <v>44</v>
      </c>
      <c r="I2294" s="74" t="s">
        <v>17</v>
      </c>
      <c r="J2294" s="74" t="s">
        <v>19</v>
      </c>
      <c r="K2294" s="74" t="s">
        <v>18</v>
      </c>
      <c r="L2294" s="74" t="s">
        <v>15</v>
      </c>
      <c r="M2294" s="74" t="s">
        <v>12473</v>
      </c>
      <c r="N2294" s="56" t="s">
        <v>10986</v>
      </c>
      <c r="O2294" s="159"/>
      <c r="P2294" s="74"/>
      <c r="Q2294" s="74" t="s">
        <v>30</v>
      </c>
      <c r="R2294" s="74" t="s">
        <v>12292</v>
      </c>
      <c r="S2294" s="74" t="s">
        <v>10994</v>
      </c>
      <c r="T2294" s="74">
        <v>0</v>
      </c>
      <c r="U2294" s="74" t="s">
        <v>12292</v>
      </c>
      <c r="V2294" s="74" t="s">
        <v>216</v>
      </c>
      <c r="W2294" s="74">
        <v>0</v>
      </c>
      <c r="X2294" s="74">
        <v>0</v>
      </c>
      <c r="Y2294" s="74">
        <v>0</v>
      </c>
      <c r="Z2294" s="74">
        <v>0</v>
      </c>
      <c r="AA2294" s="74" t="s">
        <v>12296</v>
      </c>
      <c r="AB2294" s="74">
        <v>0</v>
      </c>
      <c r="AC2294" s="74" t="s">
        <v>12297</v>
      </c>
      <c r="AD2294" s="74" t="s">
        <v>12298</v>
      </c>
      <c r="AE2294" s="74">
        <v>0</v>
      </c>
      <c r="AF2294" s="74">
        <v>0</v>
      </c>
      <c r="AG2294" s="78" t="s">
        <v>12307</v>
      </c>
      <c r="AH2294" s="74">
        <v>0</v>
      </c>
      <c r="AI2294" s="74">
        <v>0</v>
      </c>
      <c r="AJ2294" s="74">
        <v>0</v>
      </c>
      <c r="AK2294" s="74">
        <v>0</v>
      </c>
      <c r="AL2294" s="74">
        <v>0</v>
      </c>
      <c r="AM2294" s="74">
        <v>0</v>
      </c>
      <c r="AN2294" s="74">
        <v>0</v>
      </c>
      <c r="AO2294" s="74">
        <v>0</v>
      </c>
      <c r="AP2294" s="74">
        <v>0</v>
      </c>
      <c r="AQ2294" s="74" t="s">
        <v>12299</v>
      </c>
    </row>
    <row r="2295" spans="1:44" x14ac:dyDescent="0.3">
      <c r="A2295" s="74" t="s">
        <v>12300</v>
      </c>
      <c r="B2295" s="159" t="s">
        <v>12301</v>
      </c>
      <c r="C2295" s="74" t="s">
        <v>59</v>
      </c>
      <c r="D2295" s="74" t="s">
        <v>42</v>
      </c>
      <c r="E2295" s="74" t="s">
        <v>12302</v>
      </c>
      <c r="F2295" s="74" t="s">
        <v>12295</v>
      </c>
      <c r="G2295" s="74" t="s">
        <v>12461</v>
      </c>
      <c r="H2295" s="74" t="s">
        <v>44</v>
      </c>
      <c r="I2295" s="74" t="s">
        <v>17</v>
      </c>
      <c r="J2295" s="74" t="s">
        <v>19</v>
      </c>
      <c r="K2295" s="74" t="s">
        <v>18</v>
      </c>
      <c r="L2295" s="74" t="s">
        <v>15</v>
      </c>
      <c r="M2295" s="74" t="s">
        <v>12473</v>
      </c>
      <c r="N2295" s="56" t="s">
        <v>10986</v>
      </c>
      <c r="O2295" s="159"/>
      <c r="P2295" s="74"/>
      <c r="Q2295" s="74" t="s">
        <v>30</v>
      </c>
      <c r="R2295" s="74" t="s">
        <v>12300</v>
      </c>
      <c r="S2295" s="74" t="s">
        <v>10994</v>
      </c>
      <c r="T2295" s="74">
        <v>0</v>
      </c>
      <c r="U2295" s="74" t="s">
        <v>12300</v>
      </c>
      <c r="V2295" s="74" t="s">
        <v>216</v>
      </c>
      <c r="W2295" s="74">
        <v>0</v>
      </c>
      <c r="X2295" s="74">
        <v>0</v>
      </c>
      <c r="Y2295" s="74">
        <v>0</v>
      </c>
      <c r="Z2295" s="74">
        <v>0</v>
      </c>
      <c r="AA2295" s="74" t="s">
        <v>12303</v>
      </c>
      <c r="AB2295" s="74">
        <v>0</v>
      </c>
      <c r="AC2295" s="74" t="s">
        <v>12304</v>
      </c>
      <c r="AD2295" s="74" t="s">
        <v>12305</v>
      </c>
      <c r="AE2295" s="74">
        <v>0</v>
      </c>
      <c r="AF2295" s="74">
        <v>0</v>
      </c>
      <c r="AG2295" s="78" t="s">
        <v>12307</v>
      </c>
      <c r="AH2295" s="74">
        <v>0</v>
      </c>
      <c r="AI2295" s="74">
        <v>0</v>
      </c>
      <c r="AJ2295" s="74">
        <v>0</v>
      </c>
      <c r="AK2295" s="74">
        <v>0</v>
      </c>
      <c r="AL2295" s="74">
        <v>0</v>
      </c>
      <c r="AM2295" s="74">
        <v>0</v>
      </c>
      <c r="AN2295" s="74">
        <v>0</v>
      </c>
      <c r="AO2295" s="74">
        <v>0</v>
      </c>
      <c r="AP2295" s="74">
        <v>0</v>
      </c>
      <c r="AQ2295" s="74" t="s">
        <v>12299</v>
      </c>
    </row>
    <row r="2296" spans="1:44" x14ac:dyDescent="0.3">
      <c r="A2296" s="140" t="s">
        <v>12884</v>
      </c>
    </row>
  </sheetData>
  <sheetProtection sort="0" autoFilter="0"/>
  <autoFilter ref="A1:AR2295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5"/>
  <sheetViews>
    <sheetView workbookViewId="0">
      <selection activeCell="M11" sqref="M11"/>
    </sheetView>
  </sheetViews>
  <sheetFormatPr baseColWidth="10" defaultRowHeight="14.4" x14ac:dyDescent="0.3"/>
  <cols>
    <col min="1" max="1" width="17.6640625" bestFit="1" customWidth="1"/>
    <col min="2" max="2" width="8.5546875" bestFit="1" customWidth="1"/>
    <col min="3" max="3" width="12.109375" bestFit="1" customWidth="1"/>
    <col min="4" max="4" width="11.33203125" bestFit="1" customWidth="1"/>
    <col min="5" max="5" width="9.33203125" bestFit="1" customWidth="1"/>
    <col min="6" max="6" width="10.6640625" bestFit="1" customWidth="1"/>
    <col min="7" max="7" width="7.6640625" bestFit="1" customWidth="1"/>
    <col min="8" max="8" width="9.5546875" bestFit="1" customWidth="1"/>
    <col min="9" max="9" width="11.44140625" bestFit="1" customWidth="1"/>
    <col min="10" max="10" width="9.109375" bestFit="1" customWidth="1"/>
    <col min="11" max="11" width="8.6640625" bestFit="1" customWidth="1"/>
    <col min="12" max="12" width="9.88671875" bestFit="1" customWidth="1"/>
    <col min="13" max="14" width="13.88671875" bestFit="1" customWidth="1"/>
  </cols>
  <sheetData>
    <row r="1" spans="1:14" x14ac:dyDescent="0.3">
      <c r="A1" s="72" t="s">
        <v>10892</v>
      </c>
      <c r="B1" s="72" t="s">
        <v>29</v>
      </c>
      <c r="C1" s="72" t="s">
        <v>10893</v>
      </c>
      <c r="D1" s="72" t="s">
        <v>10894</v>
      </c>
      <c r="E1" s="72" t="s">
        <v>10895</v>
      </c>
      <c r="F1" s="72"/>
      <c r="G1" s="72" t="s">
        <v>10983</v>
      </c>
      <c r="H1" s="72"/>
      <c r="I1" s="73" t="s">
        <v>10896</v>
      </c>
      <c r="J1" s="192" t="s">
        <v>67</v>
      </c>
      <c r="K1" s="193"/>
      <c r="L1" s="194"/>
      <c r="M1" s="72" t="s">
        <v>10897</v>
      </c>
      <c r="N1" s="72" t="s">
        <v>10897</v>
      </c>
    </row>
    <row r="2" spans="1:14" x14ac:dyDescent="0.3">
      <c r="A2" s="8"/>
      <c r="B2" s="8" t="s">
        <v>9331</v>
      </c>
      <c r="C2" s="71" t="s">
        <v>13</v>
      </c>
      <c r="D2" s="5" t="s">
        <v>9330</v>
      </c>
      <c r="E2" s="13" t="s">
        <v>9323</v>
      </c>
      <c r="F2" s="13"/>
      <c r="G2" s="8" t="s">
        <v>9331</v>
      </c>
      <c r="H2" s="69" t="s">
        <v>15</v>
      </c>
      <c r="I2" s="70" t="s">
        <v>10898</v>
      </c>
      <c r="J2" s="70" t="s">
        <v>9330</v>
      </c>
      <c r="K2" s="70">
        <v>0</v>
      </c>
      <c r="L2" s="70"/>
      <c r="M2" s="4" t="s">
        <v>10984</v>
      </c>
      <c r="N2" s="4" t="s">
        <v>10899</v>
      </c>
    </row>
    <row r="3" spans="1:14" x14ac:dyDescent="0.3">
      <c r="A3" s="71"/>
      <c r="B3" s="71" t="s">
        <v>650</v>
      </c>
      <c r="C3" s="71" t="s">
        <v>97</v>
      </c>
      <c r="D3" s="67" t="s">
        <v>646</v>
      </c>
      <c r="E3" s="71" t="s">
        <v>34</v>
      </c>
      <c r="F3" s="71" t="s">
        <v>9330</v>
      </c>
      <c r="G3" s="8" t="s">
        <v>9331</v>
      </c>
      <c r="H3" s="68" t="s">
        <v>98</v>
      </c>
      <c r="I3" s="7" t="s">
        <v>10900</v>
      </c>
      <c r="J3" s="70" t="s">
        <v>647</v>
      </c>
      <c r="K3" s="70" t="s">
        <v>648</v>
      </c>
      <c r="L3" s="70" t="s">
        <v>10901</v>
      </c>
      <c r="M3" s="4" t="s">
        <v>10984</v>
      </c>
      <c r="N3" s="4" t="s">
        <v>10899</v>
      </c>
    </row>
    <row r="4" spans="1:14" x14ac:dyDescent="0.3">
      <c r="A4" s="71" t="s">
        <v>3292</v>
      </c>
      <c r="B4" s="71" t="s">
        <v>3291</v>
      </c>
      <c r="C4" s="71" t="s">
        <v>97</v>
      </c>
      <c r="D4" s="71" t="s">
        <v>3287</v>
      </c>
      <c r="E4" s="71" t="s">
        <v>34</v>
      </c>
      <c r="F4" s="71" t="s">
        <v>9330</v>
      </c>
      <c r="G4" s="8" t="s">
        <v>9331</v>
      </c>
      <c r="H4" s="71" t="s">
        <v>98</v>
      </c>
      <c r="I4" s="7" t="s">
        <v>10900</v>
      </c>
      <c r="J4" s="70" t="s">
        <v>3288</v>
      </c>
      <c r="K4" s="70" t="s">
        <v>3289</v>
      </c>
      <c r="L4" s="70" t="s">
        <v>10901</v>
      </c>
      <c r="M4" s="4" t="s">
        <v>10984</v>
      </c>
      <c r="N4" s="4" t="s">
        <v>10899</v>
      </c>
    </row>
    <row r="5" spans="1:14" x14ac:dyDescent="0.3">
      <c r="A5" s="71" t="s">
        <v>2100</v>
      </c>
      <c r="B5" s="71" t="s">
        <v>2099</v>
      </c>
      <c r="C5" s="71" t="s">
        <v>97</v>
      </c>
      <c r="D5" s="67" t="s">
        <v>2095</v>
      </c>
      <c r="E5" s="71" t="s">
        <v>34</v>
      </c>
      <c r="F5" s="71" t="s">
        <v>9330</v>
      </c>
      <c r="G5" s="8" t="s">
        <v>9331</v>
      </c>
      <c r="H5" s="71" t="s">
        <v>98</v>
      </c>
      <c r="I5" s="7" t="s">
        <v>10900</v>
      </c>
      <c r="J5" s="70" t="s">
        <v>2096</v>
      </c>
      <c r="K5" s="70" t="s">
        <v>2097</v>
      </c>
      <c r="L5" s="70" t="s">
        <v>10901</v>
      </c>
      <c r="M5" s="4" t="s">
        <v>10984</v>
      </c>
      <c r="N5" s="4" t="s">
        <v>10899</v>
      </c>
    </row>
    <row r="6" spans="1:14" x14ac:dyDescent="0.3">
      <c r="A6" s="71" t="s">
        <v>2131</v>
      </c>
      <c r="B6" s="71" t="s">
        <v>2130</v>
      </c>
      <c r="C6" s="71" t="s">
        <v>97</v>
      </c>
      <c r="D6" s="67" t="s">
        <v>2125</v>
      </c>
      <c r="E6" s="71" t="s">
        <v>34</v>
      </c>
      <c r="F6" s="71" t="s">
        <v>9330</v>
      </c>
      <c r="G6" s="8" t="s">
        <v>9331</v>
      </c>
      <c r="H6" s="71" t="s">
        <v>98</v>
      </c>
      <c r="I6" s="7" t="s">
        <v>10900</v>
      </c>
      <c r="J6" s="70" t="s">
        <v>2127</v>
      </c>
      <c r="K6" s="70" t="s">
        <v>2128</v>
      </c>
      <c r="L6" s="70" t="s">
        <v>10901</v>
      </c>
      <c r="M6" s="4" t="s">
        <v>10984</v>
      </c>
      <c r="N6" s="4" t="s">
        <v>10899</v>
      </c>
    </row>
    <row r="7" spans="1:14" x14ac:dyDescent="0.3">
      <c r="A7" s="71" t="s">
        <v>1323</v>
      </c>
      <c r="B7" s="71" t="s">
        <v>1322</v>
      </c>
      <c r="C7" s="71" t="s">
        <v>97</v>
      </c>
      <c r="D7" s="71" t="s">
        <v>1318</v>
      </c>
      <c r="E7" s="71" t="s">
        <v>34</v>
      </c>
      <c r="F7" s="71" t="s">
        <v>9330</v>
      </c>
      <c r="G7" s="8" t="s">
        <v>9331</v>
      </c>
      <c r="H7" s="71" t="s">
        <v>98</v>
      </c>
      <c r="I7" s="7" t="s">
        <v>10900</v>
      </c>
      <c r="J7" s="70" t="s">
        <v>1319</v>
      </c>
      <c r="K7" s="70" t="s">
        <v>1320</v>
      </c>
      <c r="L7" s="70" t="s">
        <v>10901</v>
      </c>
      <c r="M7" s="4" t="s">
        <v>10984</v>
      </c>
      <c r="N7" s="4" t="s">
        <v>10899</v>
      </c>
    </row>
    <row r="8" spans="1:14" x14ac:dyDescent="0.3">
      <c r="A8" s="71" t="s">
        <v>1329</v>
      </c>
      <c r="B8" s="71" t="s">
        <v>1328</v>
      </c>
      <c r="C8" s="71" t="s">
        <v>97</v>
      </c>
      <c r="D8" s="71" t="s">
        <v>1324</v>
      </c>
      <c r="E8" s="71" t="s">
        <v>34</v>
      </c>
      <c r="F8" s="71" t="s">
        <v>9330</v>
      </c>
      <c r="G8" s="8" t="s">
        <v>9331</v>
      </c>
      <c r="H8" s="71" t="s">
        <v>98</v>
      </c>
      <c r="I8" s="7" t="s">
        <v>10900</v>
      </c>
      <c r="J8" s="70" t="s">
        <v>1325</v>
      </c>
      <c r="K8" s="70" t="s">
        <v>1326</v>
      </c>
      <c r="L8" s="70" t="s">
        <v>10901</v>
      </c>
      <c r="M8" s="4" t="s">
        <v>10984</v>
      </c>
      <c r="N8" s="4" t="s">
        <v>10899</v>
      </c>
    </row>
    <row r="9" spans="1:14" x14ac:dyDescent="0.3">
      <c r="A9" s="71" t="s">
        <v>3299</v>
      </c>
      <c r="B9" s="71" t="s">
        <v>3298</v>
      </c>
      <c r="C9" s="71" t="s">
        <v>97</v>
      </c>
      <c r="D9" s="67" t="s">
        <v>3293</v>
      </c>
      <c r="E9" s="71" t="s">
        <v>34</v>
      </c>
      <c r="F9" s="71" t="s">
        <v>9330</v>
      </c>
      <c r="G9" s="8" t="s">
        <v>9331</v>
      </c>
      <c r="H9" s="71" t="s">
        <v>98</v>
      </c>
      <c r="I9" s="7" t="s">
        <v>10900</v>
      </c>
      <c r="J9" s="70" t="s">
        <v>3295</v>
      </c>
      <c r="K9" s="70" t="s">
        <v>3296</v>
      </c>
      <c r="L9" s="70" t="s">
        <v>10901</v>
      </c>
      <c r="M9" s="4" t="s">
        <v>10984</v>
      </c>
      <c r="N9" s="4" t="s">
        <v>10899</v>
      </c>
    </row>
    <row r="10" spans="1:14" x14ac:dyDescent="0.3">
      <c r="A10" s="71" t="s">
        <v>8111</v>
      </c>
      <c r="B10" s="71" t="s">
        <v>8110</v>
      </c>
      <c r="C10" s="71" t="s">
        <v>97</v>
      </c>
      <c r="D10" s="67" t="s">
        <v>8106</v>
      </c>
      <c r="E10" s="71" t="s">
        <v>34</v>
      </c>
      <c r="F10" s="71" t="s">
        <v>9330</v>
      </c>
      <c r="G10" s="8" t="s">
        <v>9331</v>
      </c>
      <c r="H10" s="71" t="s">
        <v>98</v>
      </c>
      <c r="I10" s="7" t="s">
        <v>10900</v>
      </c>
      <c r="J10" s="70" t="s">
        <v>8107</v>
      </c>
      <c r="K10" s="70" t="s">
        <v>8108</v>
      </c>
      <c r="L10" s="70" t="s">
        <v>10901</v>
      </c>
      <c r="M10" s="4" t="s">
        <v>10984</v>
      </c>
      <c r="N10" s="4" t="s">
        <v>10899</v>
      </c>
    </row>
    <row r="11" spans="1:14" x14ac:dyDescent="0.3">
      <c r="A11" s="71" t="s">
        <v>5522</v>
      </c>
      <c r="B11" s="71" t="s">
        <v>5521</v>
      </c>
      <c r="C11" s="71" t="s">
        <v>97</v>
      </c>
      <c r="D11" s="67" t="s">
        <v>5516</v>
      </c>
      <c r="E11" s="65" t="s">
        <v>18</v>
      </c>
      <c r="F11" s="71" t="s">
        <v>9330</v>
      </c>
      <c r="G11" s="8" t="s">
        <v>9331</v>
      </c>
      <c r="H11" s="71" t="s">
        <v>98</v>
      </c>
      <c r="I11" s="66" t="s">
        <v>10902</v>
      </c>
      <c r="J11" s="70" t="s">
        <v>5518</v>
      </c>
      <c r="K11" s="70" t="s">
        <v>5519</v>
      </c>
      <c r="L11" s="70" t="s">
        <v>10901</v>
      </c>
      <c r="M11" s="4" t="s">
        <v>10986</v>
      </c>
      <c r="N11" s="13" t="s">
        <v>10903</v>
      </c>
    </row>
    <row r="12" spans="1:14" x14ac:dyDescent="0.3">
      <c r="A12" s="71" t="s">
        <v>8156</v>
      </c>
      <c r="B12" s="71" t="s">
        <v>8155</v>
      </c>
      <c r="C12" s="71" t="s">
        <v>97</v>
      </c>
      <c r="D12" s="71" t="s">
        <v>8152</v>
      </c>
      <c r="E12" s="71" t="s">
        <v>34</v>
      </c>
      <c r="F12" s="71" t="s">
        <v>9330</v>
      </c>
      <c r="G12" s="8" t="s">
        <v>9331</v>
      </c>
      <c r="H12" s="71" t="s">
        <v>98</v>
      </c>
      <c r="I12" s="7" t="s">
        <v>10900</v>
      </c>
      <c r="J12" s="70" t="s">
        <v>4503</v>
      </c>
      <c r="K12" s="70" t="s">
        <v>8153</v>
      </c>
      <c r="L12" s="70" t="s">
        <v>10901</v>
      </c>
      <c r="M12" s="4" t="s">
        <v>10984</v>
      </c>
      <c r="N12" s="4" t="s">
        <v>10899</v>
      </c>
    </row>
    <row r="13" spans="1:14" x14ac:dyDescent="0.3">
      <c r="A13" s="71" t="s">
        <v>1317</v>
      </c>
      <c r="B13" s="71" t="s">
        <v>1316</v>
      </c>
      <c r="C13" s="71" t="s">
        <v>97</v>
      </c>
      <c r="D13" s="71" t="s">
        <v>1312</v>
      </c>
      <c r="E13" s="71" t="s">
        <v>34</v>
      </c>
      <c r="F13" s="71" t="s">
        <v>9330</v>
      </c>
      <c r="G13" s="8" t="s">
        <v>9331</v>
      </c>
      <c r="H13" s="71" t="s">
        <v>98</v>
      </c>
      <c r="I13" s="7" t="s">
        <v>10900</v>
      </c>
      <c r="J13" s="70" t="s">
        <v>1313</v>
      </c>
      <c r="K13" s="70" t="s">
        <v>1314</v>
      </c>
      <c r="L13" s="70" t="s">
        <v>10901</v>
      </c>
      <c r="M13" s="4" t="s">
        <v>10984</v>
      </c>
      <c r="N13" s="4" t="s">
        <v>10899</v>
      </c>
    </row>
    <row r="14" spans="1:14" x14ac:dyDescent="0.3">
      <c r="A14" s="71" t="s">
        <v>2981</v>
      </c>
      <c r="B14" s="71" t="s">
        <v>2980</v>
      </c>
      <c r="C14" s="71" t="s">
        <v>97</v>
      </c>
      <c r="D14" s="67" t="s">
        <v>2978</v>
      </c>
      <c r="E14" s="65" t="s">
        <v>18</v>
      </c>
      <c r="F14" s="71" t="s">
        <v>9330</v>
      </c>
      <c r="G14" s="8" t="s">
        <v>9331</v>
      </c>
      <c r="H14" s="71" t="s">
        <v>98</v>
      </c>
      <c r="I14" s="66" t="s">
        <v>10904</v>
      </c>
      <c r="J14" s="70" t="s">
        <v>13</v>
      </c>
      <c r="K14" s="70">
        <v>0</v>
      </c>
      <c r="L14" s="70"/>
      <c r="M14" s="4" t="s">
        <v>10986</v>
      </c>
      <c r="N14" s="13" t="s">
        <v>10903</v>
      </c>
    </row>
    <row r="15" spans="1:14" x14ac:dyDescent="0.3">
      <c r="A15" s="71"/>
      <c r="B15" s="71"/>
      <c r="C15" s="71"/>
      <c r="G15" s="71"/>
      <c r="H15" s="71"/>
      <c r="I15" s="11"/>
    </row>
    <row r="16" spans="1:14" x14ac:dyDescent="0.3">
      <c r="A16" s="71"/>
      <c r="B16" s="13" t="s">
        <v>9335</v>
      </c>
      <c r="C16" s="71" t="s">
        <v>13</v>
      </c>
      <c r="D16" s="63" t="s">
        <v>9334</v>
      </c>
      <c r="E16" s="64" t="s">
        <v>9323</v>
      </c>
      <c r="F16" s="64"/>
      <c r="G16" s="13" t="s">
        <v>9335</v>
      </c>
      <c r="H16" s="69" t="s">
        <v>15</v>
      </c>
      <c r="I16" s="70" t="s">
        <v>10905</v>
      </c>
      <c r="J16" s="70" t="s">
        <v>9334</v>
      </c>
      <c r="K16" s="70">
        <v>0</v>
      </c>
      <c r="L16" s="70"/>
      <c r="M16" s="4" t="s">
        <v>10984</v>
      </c>
      <c r="N16" s="4" t="s">
        <v>10899</v>
      </c>
    </row>
    <row r="17" spans="1:14" x14ac:dyDescent="0.3">
      <c r="A17" s="71" t="s">
        <v>6108</v>
      </c>
      <c r="B17" s="71" t="s">
        <v>6107</v>
      </c>
      <c r="C17" s="71" t="s">
        <v>97</v>
      </c>
      <c r="D17" s="71" t="s">
        <v>6103</v>
      </c>
      <c r="E17" s="20" t="s">
        <v>18</v>
      </c>
      <c r="F17" s="61" t="s">
        <v>9334</v>
      </c>
      <c r="G17" s="13" t="s">
        <v>9335</v>
      </c>
      <c r="H17" s="71" t="s">
        <v>98</v>
      </c>
      <c r="I17" s="66" t="s">
        <v>10906</v>
      </c>
      <c r="J17" s="70" t="s">
        <v>6104</v>
      </c>
      <c r="K17" s="70" t="s">
        <v>6105</v>
      </c>
      <c r="L17" s="70" t="s">
        <v>10901</v>
      </c>
      <c r="M17" s="4" t="s">
        <v>10986</v>
      </c>
      <c r="N17" s="13" t="s">
        <v>10903</v>
      </c>
    </row>
    <row r="18" spans="1:14" x14ac:dyDescent="0.3">
      <c r="A18" s="71" t="s">
        <v>5360</v>
      </c>
      <c r="B18" s="71" t="s">
        <v>5359</v>
      </c>
      <c r="C18" s="71" t="s">
        <v>97</v>
      </c>
      <c r="D18" s="71" t="s">
        <v>5356</v>
      </c>
      <c r="E18" s="20" t="s">
        <v>18</v>
      </c>
      <c r="F18" s="61" t="s">
        <v>9334</v>
      </c>
      <c r="G18" s="13" t="s">
        <v>9335</v>
      </c>
      <c r="H18" s="62" t="s">
        <v>98</v>
      </c>
      <c r="I18" s="59" t="s">
        <v>10906</v>
      </c>
      <c r="J18" s="70" t="s">
        <v>4620</v>
      </c>
      <c r="K18" s="70" t="s">
        <v>5357</v>
      </c>
      <c r="L18" s="70" t="s">
        <v>10901</v>
      </c>
      <c r="M18" s="4" t="s">
        <v>10986</v>
      </c>
      <c r="N18" s="13" t="s">
        <v>10903</v>
      </c>
    </row>
    <row r="19" spans="1:14" x14ac:dyDescent="0.3">
      <c r="A19" s="71" t="s">
        <v>8174</v>
      </c>
      <c r="B19" s="71" t="s">
        <v>8173</v>
      </c>
      <c r="C19" s="71" t="s">
        <v>97</v>
      </c>
      <c r="D19" s="71" t="s">
        <v>8169</v>
      </c>
      <c r="E19" s="20" t="s">
        <v>18</v>
      </c>
      <c r="F19" s="61" t="s">
        <v>9334</v>
      </c>
      <c r="G19" s="13" t="s">
        <v>9335</v>
      </c>
      <c r="H19" s="62" t="s">
        <v>98</v>
      </c>
      <c r="I19" s="59" t="s">
        <v>10906</v>
      </c>
      <c r="J19" s="70" t="s">
        <v>8170</v>
      </c>
      <c r="K19" s="70" t="s">
        <v>8171</v>
      </c>
      <c r="L19" s="70" t="s">
        <v>10901</v>
      </c>
      <c r="M19" s="4" t="s">
        <v>10986</v>
      </c>
      <c r="N19" s="13" t="s">
        <v>10903</v>
      </c>
    </row>
    <row r="20" spans="1:14" ht="26.4" x14ac:dyDescent="0.3">
      <c r="A20" s="4" t="s">
        <v>1722</v>
      </c>
      <c r="B20" s="4" t="s">
        <v>1721</v>
      </c>
      <c r="C20" s="71" t="s">
        <v>97</v>
      </c>
      <c r="D20" s="71" t="s">
        <v>1716</v>
      </c>
      <c r="E20" s="61" t="s">
        <v>34</v>
      </c>
      <c r="F20" s="61" t="s">
        <v>9334</v>
      </c>
      <c r="G20" s="13" t="s">
        <v>9335</v>
      </c>
      <c r="H20" s="62" t="s">
        <v>98</v>
      </c>
      <c r="I20" s="60" t="s">
        <v>10907</v>
      </c>
      <c r="J20" s="70" t="s">
        <v>1718</v>
      </c>
      <c r="K20" s="70" t="s">
        <v>1719</v>
      </c>
      <c r="L20" s="70" t="s">
        <v>10908</v>
      </c>
      <c r="M20" s="4" t="s">
        <v>10984</v>
      </c>
      <c r="N20" s="4" t="s">
        <v>10899</v>
      </c>
    </row>
    <row r="21" spans="1:14" x14ac:dyDescent="0.3">
      <c r="A21" s="4" t="s">
        <v>2262</v>
      </c>
      <c r="B21" s="4" t="s">
        <v>2261</v>
      </c>
      <c r="C21" s="71" t="s">
        <v>97</v>
      </c>
      <c r="D21" s="71" t="s">
        <v>2256</v>
      </c>
      <c r="E21" s="61" t="s">
        <v>34</v>
      </c>
      <c r="F21" s="61" t="s">
        <v>9334</v>
      </c>
      <c r="G21" s="13" t="s">
        <v>9335</v>
      </c>
      <c r="H21" s="62" t="s">
        <v>98</v>
      </c>
      <c r="I21" s="60" t="s">
        <v>10907</v>
      </c>
      <c r="J21" s="70" t="s">
        <v>2258</v>
      </c>
      <c r="K21" s="70" t="s">
        <v>2259</v>
      </c>
      <c r="L21" s="70" t="s">
        <v>10901</v>
      </c>
      <c r="M21" s="4" t="s">
        <v>10984</v>
      </c>
      <c r="N21" s="4" t="s">
        <v>10899</v>
      </c>
    </row>
    <row r="22" spans="1:14" ht="26.4" x14ac:dyDescent="0.3">
      <c r="A22" s="4" t="s">
        <v>5696</v>
      </c>
      <c r="B22" s="4" t="s">
        <v>5695</v>
      </c>
      <c r="C22" s="71" t="s">
        <v>97</v>
      </c>
      <c r="D22" s="71" t="s">
        <v>5690</v>
      </c>
      <c r="E22" s="61" t="s">
        <v>34</v>
      </c>
      <c r="F22" s="61" t="s">
        <v>9334</v>
      </c>
      <c r="G22" s="13" t="s">
        <v>9335</v>
      </c>
      <c r="H22" s="62" t="s">
        <v>98</v>
      </c>
      <c r="I22" s="60" t="s">
        <v>10907</v>
      </c>
      <c r="J22" s="70" t="s">
        <v>5692</v>
      </c>
      <c r="K22" s="70" t="s">
        <v>5693</v>
      </c>
      <c r="L22" s="70" t="s">
        <v>10901</v>
      </c>
      <c r="M22" s="4" t="s">
        <v>10984</v>
      </c>
      <c r="N22" s="4" t="s">
        <v>10899</v>
      </c>
    </row>
    <row r="23" spans="1:14" x14ac:dyDescent="0.3">
      <c r="A23" s="71" t="s">
        <v>2981</v>
      </c>
      <c r="B23" s="71" t="s">
        <v>2980</v>
      </c>
      <c r="C23" s="71" t="s">
        <v>97</v>
      </c>
      <c r="D23" s="71" t="s">
        <v>2978</v>
      </c>
      <c r="E23" s="20" t="s">
        <v>18</v>
      </c>
      <c r="F23" s="61" t="s">
        <v>9334</v>
      </c>
      <c r="G23" s="13" t="s">
        <v>9335</v>
      </c>
      <c r="H23" s="62" t="s">
        <v>98</v>
      </c>
      <c r="I23" s="66" t="s">
        <v>10904</v>
      </c>
      <c r="J23" s="70" t="s">
        <v>13</v>
      </c>
      <c r="K23" s="70">
        <v>0</v>
      </c>
      <c r="L23" s="70"/>
      <c r="M23" s="4" t="s">
        <v>10986</v>
      </c>
      <c r="N23" s="13" t="s">
        <v>10903</v>
      </c>
    </row>
    <row r="24" spans="1:14" x14ac:dyDescent="0.3">
      <c r="A24" s="4" t="s">
        <v>1708</v>
      </c>
      <c r="B24" s="4" t="s">
        <v>1707</v>
      </c>
      <c r="C24" s="71" t="s">
        <v>97</v>
      </c>
      <c r="D24" s="71" t="s">
        <v>1701</v>
      </c>
      <c r="E24" s="61" t="s">
        <v>34</v>
      </c>
      <c r="F24" s="61" t="s">
        <v>9334</v>
      </c>
      <c r="G24" s="13" t="s">
        <v>9335</v>
      </c>
      <c r="H24" s="62" t="s">
        <v>98</v>
      </c>
      <c r="I24" s="60" t="s">
        <v>10907</v>
      </c>
      <c r="J24" s="70" t="s">
        <v>1704</v>
      </c>
      <c r="K24" s="70" t="s">
        <v>1705</v>
      </c>
      <c r="L24" s="70" t="s">
        <v>10901</v>
      </c>
      <c r="M24" s="4" t="s">
        <v>10984</v>
      </c>
      <c r="N24" s="4" t="s">
        <v>10899</v>
      </c>
    </row>
    <row r="25" spans="1:14" x14ac:dyDescent="0.3">
      <c r="A25" s="4" t="s">
        <v>2255</v>
      </c>
      <c r="B25" s="4" t="s">
        <v>2254</v>
      </c>
      <c r="C25" s="71" t="s">
        <v>97</v>
      </c>
      <c r="D25" s="71" t="s">
        <v>2249</v>
      </c>
      <c r="E25" s="61" t="s">
        <v>34</v>
      </c>
      <c r="F25" s="61" t="s">
        <v>9334</v>
      </c>
      <c r="G25" s="13" t="s">
        <v>9335</v>
      </c>
      <c r="H25" s="62" t="s">
        <v>98</v>
      </c>
      <c r="I25" s="60" t="s">
        <v>10907</v>
      </c>
      <c r="J25" s="70" t="s">
        <v>2251</v>
      </c>
      <c r="K25" s="70" t="s">
        <v>2252</v>
      </c>
      <c r="L25" s="70" t="s">
        <v>10901</v>
      </c>
      <c r="M25" s="4" t="s">
        <v>10984</v>
      </c>
      <c r="N25" s="4" t="s">
        <v>10899</v>
      </c>
    </row>
    <row r="26" spans="1:14" x14ac:dyDescent="0.3">
      <c r="A26" s="71" t="s">
        <v>5366</v>
      </c>
      <c r="B26" s="71" t="s">
        <v>5365</v>
      </c>
      <c r="C26" s="71" t="s">
        <v>97</v>
      </c>
      <c r="D26" s="71" t="s">
        <v>5361</v>
      </c>
      <c r="E26" s="20" t="s">
        <v>18</v>
      </c>
      <c r="F26" s="61" t="s">
        <v>9334</v>
      </c>
      <c r="G26" s="13" t="s">
        <v>9335</v>
      </c>
      <c r="H26" s="62" t="s">
        <v>98</v>
      </c>
      <c r="I26" s="59" t="s">
        <v>10906</v>
      </c>
      <c r="J26" s="70" t="s">
        <v>5362</v>
      </c>
      <c r="K26" s="70" t="s">
        <v>5363</v>
      </c>
      <c r="L26" s="70" t="s">
        <v>10901</v>
      </c>
      <c r="M26" s="4" t="s">
        <v>10986</v>
      </c>
      <c r="N26" s="13" t="s">
        <v>10903</v>
      </c>
    </row>
    <row r="27" spans="1:14" ht="26.4" x14ac:dyDescent="0.3">
      <c r="A27" s="4" t="s">
        <v>5689</v>
      </c>
      <c r="B27" s="4" t="s">
        <v>5688</v>
      </c>
      <c r="C27" s="71" t="s">
        <v>97</v>
      </c>
      <c r="D27" s="71" t="s">
        <v>5683</v>
      </c>
      <c r="E27" s="61" t="s">
        <v>34</v>
      </c>
      <c r="F27" s="61" t="s">
        <v>9334</v>
      </c>
      <c r="G27" s="13" t="s">
        <v>9335</v>
      </c>
      <c r="H27" s="62" t="s">
        <v>98</v>
      </c>
      <c r="I27" s="60" t="s">
        <v>10907</v>
      </c>
      <c r="J27" s="70" t="s">
        <v>5685</v>
      </c>
      <c r="K27" s="70" t="s">
        <v>5686</v>
      </c>
      <c r="L27" s="70" t="s">
        <v>10908</v>
      </c>
      <c r="M27" s="4" t="s">
        <v>10984</v>
      </c>
      <c r="N27" s="4" t="s">
        <v>10899</v>
      </c>
    </row>
    <row r="28" spans="1:14" x14ac:dyDescent="0.3">
      <c r="A28" s="4" t="s">
        <v>7756</v>
      </c>
      <c r="B28" s="4" t="s">
        <v>7755</v>
      </c>
      <c r="C28" s="71" t="s">
        <v>97</v>
      </c>
      <c r="D28" s="71" t="s">
        <v>7750</v>
      </c>
      <c r="E28" s="61" t="s">
        <v>34</v>
      </c>
      <c r="F28" s="61" t="s">
        <v>9334</v>
      </c>
      <c r="G28" s="13" t="s">
        <v>9335</v>
      </c>
      <c r="H28" s="62" t="s">
        <v>98</v>
      </c>
      <c r="I28" s="60" t="s">
        <v>10907</v>
      </c>
      <c r="J28" s="70" t="s">
        <v>7752</v>
      </c>
      <c r="K28" s="70" t="s">
        <v>7753</v>
      </c>
      <c r="L28" s="70" t="s">
        <v>10901</v>
      </c>
      <c r="M28" s="4" t="s">
        <v>10984</v>
      </c>
      <c r="N28" s="4" t="s">
        <v>10899</v>
      </c>
    </row>
    <row r="29" spans="1:14" x14ac:dyDescent="0.3">
      <c r="A29" s="71" t="s">
        <v>8168</v>
      </c>
      <c r="B29" s="71" t="s">
        <v>8167</v>
      </c>
      <c r="C29" s="71" t="s">
        <v>97</v>
      </c>
      <c r="D29" s="71" t="s">
        <v>8163</v>
      </c>
      <c r="E29" s="20" t="s">
        <v>18</v>
      </c>
      <c r="F29" s="61" t="s">
        <v>9334</v>
      </c>
      <c r="G29" s="13" t="s">
        <v>9335</v>
      </c>
      <c r="H29" s="62" t="s">
        <v>98</v>
      </c>
      <c r="I29" s="59" t="s">
        <v>10906</v>
      </c>
      <c r="J29" s="70" t="s">
        <v>8164</v>
      </c>
      <c r="K29" s="70" t="s">
        <v>8165</v>
      </c>
      <c r="L29" s="70" t="s">
        <v>10901</v>
      </c>
      <c r="M29" s="4" t="s">
        <v>10986</v>
      </c>
      <c r="N29" s="13" t="s">
        <v>10903</v>
      </c>
    </row>
    <row r="30" spans="1:14" x14ac:dyDescent="0.3">
      <c r="A30" s="71"/>
      <c r="B30" s="71"/>
      <c r="C30" s="71"/>
      <c r="G30" s="71"/>
      <c r="H30" s="71"/>
      <c r="I30" s="11"/>
    </row>
    <row r="31" spans="1:14" x14ac:dyDescent="0.3">
      <c r="A31" s="71"/>
      <c r="B31" s="13" t="s">
        <v>9322</v>
      </c>
      <c r="C31" s="71" t="s">
        <v>13</v>
      </c>
      <c r="D31" s="13" t="s">
        <v>9321</v>
      </c>
      <c r="E31" s="64" t="s">
        <v>9323</v>
      </c>
      <c r="F31" s="64"/>
      <c r="G31" s="13" t="s">
        <v>9322</v>
      </c>
      <c r="H31" s="69" t="s">
        <v>15</v>
      </c>
      <c r="I31" s="70" t="s">
        <v>10909</v>
      </c>
      <c r="J31" s="70" t="s">
        <v>9321</v>
      </c>
      <c r="K31" s="70">
        <v>0</v>
      </c>
      <c r="L31" s="70"/>
      <c r="M31" s="4" t="s">
        <v>10984</v>
      </c>
      <c r="N31" s="4" t="s">
        <v>10899</v>
      </c>
    </row>
    <row r="32" spans="1:14" x14ac:dyDescent="0.3">
      <c r="A32" s="71" t="s">
        <v>6168</v>
      </c>
      <c r="B32" s="71" t="s">
        <v>6167</v>
      </c>
      <c r="C32" s="71" t="s">
        <v>97</v>
      </c>
      <c r="D32" s="71" t="s">
        <v>6163</v>
      </c>
      <c r="E32" s="20" t="s">
        <v>18</v>
      </c>
      <c r="F32" s="61" t="s">
        <v>9321</v>
      </c>
      <c r="G32" s="13" t="s">
        <v>9322</v>
      </c>
      <c r="H32" s="62" t="s">
        <v>98</v>
      </c>
      <c r="I32" s="70" t="s">
        <v>10910</v>
      </c>
      <c r="J32" s="70" t="s">
        <v>6164</v>
      </c>
      <c r="K32" s="70" t="s">
        <v>6165</v>
      </c>
      <c r="L32" s="70" t="s">
        <v>10901</v>
      </c>
      <c r="M32" s="4" t="s">
        <v>10986</v>
      </c>
      <c r="N32" s="13" t="s">
        <v>10903</v>
      </c>
    </row>
    <row r="33" spans="1:14" x14ac:dyDescent="0.3">
      <c r="A33" s="71" t="s">
        <v>5366</v>
      </c>
      <c r="B33" s="71" t="s">
        <v>5365</v>
      </c>
      <c r="C33" s="71" t="s">
        <v>97</v>
      </c>
      <c r="D33" s="71" t="s">
        <v>5361</v>
      </c>
      <c r="E33" s="20" t="s">
        <v>18</v>
      </c>
      <c r="F33" s="61" t="s">
        <v>9321</v>
      </c>
      <c r="G33" s="13" t="s">
        <v>9322</v>
      </c>
      <c r="H33" s="62" t="s">
        <v>98</v>
      </c>
      <c r="I33" s="70" t="s">
        <v>10906</v>
      </c>
      <c r="J33" s="70" t="s">
        <v>5362</v>
      </c>
      <c r="K33" s="70" t="s">
        <v>5363</v>
      </c>
      <c r="L33" s="70" t="s">
        <v>10901</v>
      </c>
      <c r="M33" s="4" t="s">
        <v>10986</v>
      </c>
      <c r="N33" s="13" t="s">
        <v>10903</v>
      </c>
    </row>
    <row r="34" spans="1:14" x14ac:dyDescent="0.3">
      <c r="A34" s="71" t="s">
        <v>6355</v>
      </c>
      <c r="B34" s="71" t="s">
        <v>6354</v>
      </c>
      <c r="C34" s="71" t="s">
        <v>97</v>
      </c>
      <c r="D34" s="71" t="s">
        <v>6349</v>
      </c>
      <c r="E34" s="20" t="s">
        <v>18</v>
      </c>
      <c r="F34" s="61" t="s">
        <v>9321</v>
      </c>
      <c r="G34" s="13" t="s">
        <v>9322</v>
      </c>
      <c r="H34" s="62" t="s">
        <v>98</v>
      </c>
      <c r="I34" s="70" t="s">
        <v>10906</v>
      </c>
      <c r="J34" s="70" t="s">
        <v>6351</v>
      </c>
      <c r="K34" s="70" t="s">
        <v>6352</v>
      </c>
      <c r="L34" s="70" t="s">
        <v>10901</v>
      </c>
      <c r="M34" s="4" t="s">
        <v>10986</v>
      </c>
      <c r="N34" s="13" t="s">
        <v>10903</v>
      </c>
    </row>
    <row r="35" spans="1:14" x14ac:dyDescent="0.3">
      <c r="A35" s="4" t="s">
        <v>6366</v>
      </c>
      <c r="B35" s="4" t="s">
        <v>6365</v>
      </c>
      <c r="C35" s="71" t="s">
        <v>97</v>
      </c>
      <c r="D35" s="71" t="s">
        <v>6361</v>
      </c>
      <c r="E35" s="61" t="s">
        <v>34</v>
      </c>
      <c r="F35" s="61" t="s">
        <v>9321</v>
      </c>
      <c r="G35" s="13" t="s">
        <v>9322</v>
      </c>
      <c r="H35" s="62" t="s">
        <v>98</v>
      </c>
      <c r="I35" s="60" t="s">
        <v>10907</v>
      </c>
      <c r="J35" s="70" t="s">
        <v>6362</v>
      </c>
      <c r="K35" s="70" t="s">
        <v>6363</v>
      </c>
      <c r="L35" s="70" t="s">
        <v>10901</v>
      </c>
      <c r="M35" s="4" t="s">
        <v>10984</v>
      </c>
      <c r="N35" s="4" t="s">
        <v>10899</v>
      </c>
    </row>
    <row r="36" spans="1:14" x14ac:dyDescent="0.3">
      <c r="A36" s="71" t="s">
        <v>6372</v>
      </c>
      <c r="B36" s="71" t="s">
        <v>6371</v>
      </c>
      <c r="C36" s="71" t="s">
        <v>97</v>
      </c>
      <c r="D36" s="71" t="s">
        <v>6367</v>
      </c>
      <c r="E36" s="20" t="s">
        <v>18</v>
      </c>
      <c r="F36" s="61" t="s">
        <v>9321</v>
      </c>
      <c r="G36" s="13" t="s">
        <v>9322</v>
      </c>
      <c r="H36" s="71" t="s">
        <v>98</v>
      </c>
      <c r="I36" s="70" t="s">
        <v>10906</v>
      </c>
      <c r="J36" s="70" t="s">
        <v>6368</v>
      </c>
      <c r="K36" s="70" t="s">
        <v>6369</v>
      </c>
      <c r="L36" s="70" t="s">
        <v>10901</v>
      </c>
      <c r="M36" s="4" t="s">
        <v>10986</v>
      </c>
      <c r="N36" s="13" t="s">
        <v>10903</v>
      </c>
    </row>
    <row r="37" spans="1:14" x14ac:dyDescent="0.3">
      <c r="A37" s="71" t="s">
        <v>8019</v>
      </c>
      <c r="B37" s="71" t="s">
        <v>8018</v>
      </c>
      <c r="C37" s="71" t="s">
        <v>97</v>
      </c>
      <c r="D37" s="71" t="s">
        <v>8014</v>
      </c>
      <c r="E37" s="20" t="s">
        <v>18</v>
      </c>
      <c r="F37" s="61" t="s">
        <v>9321</v>
      </c>
      <c r="G37" s="13" t="s">
        <v>9322</v>
      </c>
      <c r="H37" s="62" t="s">
        <v>98</v>
      </c>
      <c r="I37" s="70" t="s">
        <v>10906</v>
      </c>
      <c r="J37" s="70" t="s">
        <v>8015</v>
      </c>
      <c r="K37" s="70" t="s">
        <v>8016</v>
      </c>
      <c r="L37" s="70" t="s">
        <v>10901</v>
      </c>
      <c r="M37" s="4" t="s">
        <v>10986</v>
      </c>
      <c r="N37" s="13" t="s">
        <v>10903</v>
      </c>
    </row>
    <row r="38" spans="1:14" x14ac:dyDescent="0.3">
      <c r="A38" s="71" t="s">
        <v>8030</v>
      </c>
      <c r="B38" s="71" t="s">
        <v>8029</v>
      </c>
      <c r="C38" s="71" t="s">
        <v>97</v>
      </c>
      <c r="D38" s="71" t="s">
        <v>8025</v>
      </c>
      <c r="E38" s="20" t="s">
        <v>18</v>
      </c>
      <c r="F38" s="61" t="s">
        <v>9321</v>
      </c>
      <c r="G38" s="13" t="s">
        <v>9322</v>
      </c>
      <c r="H38" s="62" t="s">
        <v>98</v>
      </c>
      <c r="I38" s="70" t="s">
        <v>10906</v>
      </c>
      <c r="J38" s="70" t="s">
        <v>8026</v>
      </c>
      <c r="K38" s="70" t="s">
        <v>8027</v>
      </c>
      <c r="L38" s="70" t="s">
        <v>10901</v>
      </c>
      <c r="M38" s="4" t="s">
        <v>10986</v>
      </c>
      <c r="N38" s="13" t="s">
        <v>10903</v>
      </c>
    </row>
    <row r="39" spans="1:14" x14ac:dyDescent="0.3">
      <c r="A39" s="71" t="s">
        <v>8062</v>
      </c>
      <c r="B39" s="71" t="s">
        <v>8061</v>
      </c>
      <c r="C39" s="71" t="s">
        <v>97</v>
      </c>
      <c r="D39" s="71" t="s">
        <v>8057</v>
      </c>
      <c r="E39" s="20" t="s">
        <v>18</v>
      </c>
      <c r="F39" s="61" t="s">
        <v>9321</v>
      </c>
      <c r="G39" s="13" t="s">
        <v>9322</v>
      </c>
      <c r="H39" s="62" t="s">
        <v>98</v>
      </c>
      <c r="I39" s="70" t="s">
        <v>10911</v>
      </c>
      <c r="J39" s="70" t="s">
        <v>8058</v>
      </c>
      <c r="K39" s="70" t="s">
        <v>8059</v>
      </c>
      <c r="L39" s="70" t="s">
        <v>10901</v>
      </c>
      <c r="M39" s="4" t="s">
        <v>10986</v>
      </c>
      <c r="N39" s="13" t="s">
        <v>10903</v>
      </c>
    </row>
    <row r="40" spans="1:14" x14ac:dyDescent="0.3">
      <c r="A40" s="71" t="s">
        <v>8168</v>
      </c>
      <c r="B40" s="71" t="s">
        <v>8167</v>
      </c>
      <c r="C40" s="71" t="s">
        <v>97</v>
      </c>
      <c r="D40" s="71" t="s">
        <v>8163</v>
      </c>
      <c r="E40" s="20" t="s">
        <v>18</v>
      </c>
      <c r="F40" s="61" t="s">
        <v>9321</v>
      </c>
      <c r="G40" s="13" t="s">
        <v>9322</v>
      </c>
      <c r="H40" s="62" t="s">
        <v>98</v>
      </c>
      <c r="I40" s="70" t="s">
        <v>10906</v>
      </c>
      <c r="J40" s="70" t="s">
        <v>8164</v>
      </c>
      <c r="K40" s="70" t="s">
        <v>8165</v>
      </c>
      <c r="L40" s="70" t="s">
        <v>10901</v>
      </c>
      <c r="M40" s="4" t="s">
        <v>10986</v>
      </c>
      <c r="N40" s="13" t="s">
        <v>10903</v>
      </c>
    </row>
    <row r="41" spans="1:14" x14ac:dyDescent="0.3">
      <c r="A41" s="71" t="s">
        <v>2981</v>
      </c>
      <c r="B41" s="71" t="s">
        <v>2980</v>
      </c>
      <c r="C41" s="71" t="s">
        <v>97</v>
      </c>
      <c r="D41" s="71" t="s">
        <v>2978</v>
      </c>
      <c r="E41" s="20" t="s">
        <v>18</v>
      </c>
      <c r="F41" s="61" t="s">
        <v>9321</v>
      </c>
      <c r="G41" s="13" t="s">
        <v>9322</v>
      </c>
      <c r="H41" s="62" t="s">
        <v>98</v>
      </c>
      <c r="I41" s="70" t="s">
        <v>10904</v>
      </c>
      <c r="J41" s="70" t="s">
        <v>13</v>
      </c>
      <c r="K41" s="70">
        <v>0</v>
      </c>
      <c r="L41" s="70"/>
      <c r="M41" s="4" t="s">
        <v>10986</v>
      </c>
      <c r="N41" s="13" t="s">
        <v>10903</v>
      </c>
    </row>
    <row r="42" spans="1:14" x14ac:dyDescent="0.3">
      <c r="A42" s="71"/>
      <c r="B42" s="71"/>
      <c r="C42" s="71"/>
      <c r="D42" s="71"/>
      <c r="E42" s="20"/>
      <c r="F42" s="61"/>
      <c r="G42" s="61"/>
      <c r="H42" s="62"/>
      <c r="I42" s="70"/>
      <c r="J42" s="70"/>
      <c r="K42" s="70"/>
      <c r="L42" s="70"/>
      <c r="M42" s="17"/>
      <c r="N42" s="17"/>
    </row>
    <row r="43" spans="1:14" x14ac:dyDescent="0.3">
      <c r="A43" s="8"/>
      <c r="B43" s="8" t="s">
        <v>9325</v>
      </c>
      <c r="C43" s="71" t="s">
        <v>13</v>
      </c>
      <c r="D43" s="8" t="s">
        <v>9324</v>
      </c>
      <c r="E43" s="64" t="s">
        <v>9323</v>
      </c>
      <c r="F43" s="64"/>
      <c r="G43" s="8" t="s">
        <v>9325</v>
      </c>
      <c r="H43" s="69" t="s">
        <v>15</v>
      </c>
      <c r="I43" s="70" t="s">
        <v>10912</v>
      </c>
      <c r="J43" s="70" t="s">
        <v>9324</v>
      </c>
      <c r="K43" s="70">
        <v>0</v>
      </c>
      <c r="L43" s="70"/>
      <c r="M43" s="4" t="s">
        <v>10984</v>
      </c>
      <c r="N43" s="4" t="s">
        <v>10899</v>
      </c>
    </row>
    <row r="44" spans="1:14" x14ac:dyDescent="0.3">
      <c r="A44" s="71" t="s">
        <v>1290</v>
      </c>
      <c r="B44" s="71" t="s">
        <v>1289</v>
      </c>
      <c r="C44" s="71" t="s">
        <v>97</v>
      </c>
      <c r="D44" s="71" t="s">
        <v>1285</v>
      </c>
      <c r="E44" s="20" t="s">
        <v>18</v>
      </c>
      <c r="F44" s="61" t="s">
        <v>9324</v>
      </c>
      <c r="G44" s="8" t="s">
        <v>9325</v>
      </c>
      <c r="H44" s="62" t="s">
        <v>98</v>
      </c>
      <c r="I44" s="70" t="s">
        <v>10913</v>
      </c>
      <c r="J44" s="70" t="s">
        <v>1286</v>
      </c>
      <c r="K44" s="70" t="s">
        <v>1287</v>
      </c>
      <c r="L44" s="70" t="s">
        <v>10901</v>
      </c>
      <c r="M44" s="4" t="s">
        <v>10986</v>
      </c>
      <c r="N44" s="13" t="s">
        <v>10903</v>
      </c>
    </row>
    <row r="45" spans="1:14" x14ac:dyDescent="0.3">
      <c r="A45" s="71" t="s">
        <v>1296</v>
      </c>
      <c r="B45" s="71" t="s">
        <v>1295</v>
      </c>
      <c r="C45" s="71" t="s">
        <v>97</v>
      </c>
      <c r="D45" s="71" t="s">
        <v>1291</v>
      </c>
      <c r="E45" s="20" t="s">
        <v>18</v>
      </c>
      <c r="F45" s="61" t="s">
        <v>9324</v>
      </c>
      <c r="G45" s="8" t="s">
        <v>9325</v>
      </c>
      <c r="H45" s="62" t="s">
        <v>98</v>
      </c>
      <c r="I45" s="70" t="s">
        <v>10913</v>
      </c>
      <c r="J45" s="70" t="s">
        <v>1292</v>
      </c>
      <c r="K45" s="70" t="s">
        <v>1293</v>
      </c>
      <c r="L45" s="70" t="s">
        <v>10901</v>
      </c>
      <c r="M45" s="4" t="s">
        <v>10986</v>
      </c>
      <c r="N45" s="13" t="s">
        <v>10903</v>
      </c>
    </row>
    <row r="46" spans="1:14" x14ac:dyDescent="0.3">
      <c r="A46" s="71" t="s">
        <v>7972</v>
      </c>
      <c r="B46" s="71" t="s">
        <v>7971</v>
      </c>
      <c r="C46" s="71" t="s">
        <v>97</v>
      </c>
      <c r="D46" s="71" t="s">
        <v>7967</v>
      </c>
      <c r="E46" s="20" t="s">
        <v>18</v>
      </c>
      <c r="F46" s="61" t="s">
        <v>9324</v>
      </c>
      <c r="G46" s="8" t="s">
        <v>9325</v>
      </c>
      <c r="H46" s="62" t="s">
        <v>98</v>
      </c>
      <c r="I46" s="70" t="s">
        <v>10906</v>
      </c>
      <c r="J46" s="70" t="s">
        <v>7968</v>
      </c>
      <c r="K46" s="70" t="s">
        <v>7969</v>
      </c>
      <c r="L46" s="70" t="s">
        <v>10901</v>
      </c>
      <c r="M46" s="4" t="s">
        <v>10986</v>
      </c>
      <c r="N46" s="13" t="s">
        <v>10903</v>
      </c>
    </row>
    <row r="47" spans="1:14" x14ac:dyDescent="0.3">
      <c r="A47" s="71" t="s">
        <v>7992</v>
      </c>
      <c r="B47" s="71" t="s">
        <v>7991</v>
      </c>
      <c r="C47" s="71" t="s">
        <v>97</v>
      </c>
      <c r="D47" s="71" t="s">
        <v>7987</v>
      </c>
      <c r="E47" s="20" t="s">
        <v>18</v>
      </c>
      <c r="F47" s="61" t="s">
        <v>9324</v>
      </c>
      <c r="G47" s="8" t="s">
        <v>9325</v>
      </c>
      <c r="H47" s="71" t="s">
        <v>98</v>
      </c>
      <c r="I47" s="70" t="s">
        <v>10906</v>
      </c>
      <c r="J47" s="70" t="s">
        <v>7988</v>
      </c>
      <c r="K47" s="70" t="s">
        <v>7989</v>
      </c>
      <c r="L47" s="70" t="s">
        <v>10901</v>
      </c>
      <c r="M47" s="4" t="s">
        <v>10986</v>
      </c>
      <c r="N47" s="13" t="s">
        <v>10903</v>
      </c>
    </row>
    <row r="48" spans="1:14" x14ac:dyDescent="0.3">
      <c r="A48" s="71" t="s">
        <v>8051</v>
      </c>
      <c r="B48" s="71" t="s">
        <v>8050</v>
      </c>
      <c r="C48" s="71" t="s">
        <v>97</v>
      </c>
      <c r="D48" s="71" t="s">
        <v>8046</v>
      </c>
      <c r="E48" s="20" t="s">
        <v>18</v>
      </c>
      <c r="F48" s="61" t="s">
        <v>9324</v>
      </c>
      <c r="G48" s="8" t="s">
        <v>9325</v>
      </c>
      <c r="H48" s="62" t="s">
        <v>98</v>
      </c>
      <c r="I48" s="70" t="s">
        <v>10913</v>
      </c>
      <c r="J48" s="70" t="s">
        <v>8047</v>
      </c>
      <c r="K48" s="70" t="s">
        <v>8048</v>
      </c>
      <c r="L48" s="70" t="s">
        <v>10901</v>
      </c>
      <c r="M48" s="4" t="s">
        <v>10986</v>
      </c>
      <c r="N48" s="13" t="s">
        <v>10903</v>
      </c>
    </row>
    <row r="49" spans="1:14" x14ac:dyDescent="0.3">
      <c r="A49" s="71"/>
      <c r="B49" s="71"/>
      <c r="C49" s="71"/>
      <c r="D49" s="71"/>
      <c r="E49" s="20"/>
      <c r="F49" s="61"/>
      <c r="G49" s="61"/>
      <c r="H49" s="62"/>
      <c r="I49" s="59"/>
      <c r="J49" s="70"/>
      <c r="K49" s="70"/>
      <c r="L49" s="70"/>
      <c r="M49" s="17"/>
      <c r="N49" s="17"/>
    </row>
    <row r="50" spans="1:14" x14ac:dyDescent="0.3">
      <c r="A50" s="71"/>
      <c r="B50" s="63" t="s">
        <v>9327</v>
      </c>
      <c r="C50" s="71" t="s">
        <v>13</v>
      </c>
      <c r="D50" s="13" t="s">
        <v>9326</v>
      </c>
      <c r="E50" s="64" t="s">
        <v>9323</v>
      </c>
      <c r="F50" s="64"/>
      <c r="G50" s="63" t="s">
        <v>9327</v>
      </c>
      <c r="H50" s="69" t="s">
        <v>15</v>
      </c>
      <c r="I50" s="70" t="s">
        <v>10914</v>
      </c>
      <c r="J50" s="70" t="s">
        <v>9326</v>
      </c>
      <c r="K50" s="70">
        <v>0</v>
      </c>
      <c r="L50" s="70"/>
      <c r="M50" s="4" t="s">
        <v>10984</v>
      </c>
      <c r="N50" s="4" t="s">
        <v>10899</v>
      </c>
    </row>
    <row r="51" spans="1:14" x14ac:dyDescent="0.3">
      <c r="A51" s="71" t="s">
        <v>2981</v>
      </c>
      <c r="B51" s="71" t="s">
        <v>2980</v>
      </c>
      <c r="C51" s="71" t="s">
        <v>97</v>
      </c>
      <c r="D51" s="71" t="s">
        <v>2978</v>
      </c>
      <c r="E51" s="20" t="s">
        <v>18</v>
      </c>
      <c r="F51" s="61" t="s">
        <v>9326</v>
      </c>
      <c r="G51" s="63" t="s">
        <v>9327</v>
      </c>
      <c r="H51" s="62" t="s">
        <v>98</v>
      </c>
      <c r="I51" s="70" t="s">
        <v>10904</v>
      </c>
      <c r="J51" s="70" t="s">
        <v>13</v>
      </c>
      <c r="K51" s="70">
        <v>0</v>
      </c>
      <c r="L51" s="70"/>
      <c r="M51" s="4" t="s">
        <v>10986</v>
      </c>
      <c r="N51" s="13" t="s">
        <v>10903</v>
      </c>
    </row>
    <row r="52" spans="1:14" x14ac:dyDescent="0.3">
      <c r="A52" s="4" t="s">
        <v>3775</v>
      </c>
      <c r="B52" s="4" t="s">
        <v>3774</v>
      </c>
      <c r="C52" s="71" t="s">
        <v>97</v>
      </c>
      <c r="D52" s="71" t="s">
        <v>3770</v>
      </c>
      <c r="E52" s="61" t="s">
        <v>34</v>
      </c>
      <c r="F52" s="61" t="s">
        <v>9326</v>
      </c>
      <c r="G52" s="63" t="s">
        <v>9327</v>
      </c>
      <c r="H52" s="62" t="s">
        <v>98</v>
      </c>
      <c r="I52" s="60" t="s">
        <v>10915</v>
      </c>
      <c r="J52" s="70" t="s">
        <v>3771</v>
      </c>
      <c r="K52" s="70" t="s">
        <v>3772</v>
      </c>
      <c r="L52" s="70" t="s">
        <v>10901</v>
      </c>
      <c r="M52" s="4" t="s">
        <v>10984</v>
      </c>
      <c r="N52" s="4" t="s">
        <v>10899</v>
      </c>
    </row>
    <row r="53" spans="1:14" x14ac:dyDescent="0.3">
      <c r="A53" s="4" t="s">
        <v>6693</v>
      </c>
      <c r="B53" s="4" t="s">
        <v>6692</v>
      </c>
      <c r="C53" s="71" t="s">
        <v>97</v>
      </c>
      <c r="D53" s="71" t="s">
        <v>6688</v>
      </c>
      <c r="E53" s="61" t="s">
        <v>34</v>
      </c>
      <c r="F53" s="61" t="s">
        <v>9326</v>
      </c>
      <c r="G53" s="63" t="s">
        <v>9327</v>
      </c>
      <c r="H53" s="62" t="s">
        <v>98</v>
      </c>
      <c r="I53" s="60" t="s">
        <v>10915</v>
      </c>
      <c r="J53" s="70" t="s">
        <v>6689</v>
      </c>
      <c r="K53" s="70" t="s">
        <v>6690</v>
      </c>
      <c r="L53" s="70" t="s">
        <v>10901</v>
      </c>
      <c r="M53" s="4" t="s">
        <v>10984</v>
      </c>
      <c r="N53" s="4" t="s">
        <v>10899</v>
      </c>
    </row>
    <row r="54" spans="1:14" x14ac:dyDescent="0.3">
      <c r="A54" s="4" t="s">
        <v>6705</v>
      </c>
      <c r="B54" s="4" t="s">
        <v>6704</v>
      </c>
      <c r="C54" s="71" t="s">
        <v>97</v>
      </c>
      <c r="D54" s="71" t="s">
        <v>6699</v>
      </c>
      <c r="E54" s="61" t="s">
        <v>34</v>
      </c>
      <c r="F54" s="61" t="s">
        <v>9326</v>
      </c>
      <c r="G54" s="63" t="s">
        <v>9327</v>
      </c>
      <c r="H54" s="62" t="s">
        <v>98</v>
      </c>
      <c r="I54" s="60" t="s">
        <v>10915</v>
      </c>
      <c r="J54" s="70" t="s">
        <v>6701</v>
      </c>
      <c r="K54" s="70" t="s">
        <v>6702</v>
      </c>
      <c r="L54" s="70" t="s">
        <v>10901</v>
      </c>
      <c r="M54" s="4" t="s">
        <v>10984</v>
      </c>
      <c r="N54" s="4" t="s">
        <v>10899</v>
      </c>
    </row>
    <row r="55" spans="1:14" x14ac:dyDescent="0.3">
      <c r="A55" s="4" t="s">
        <v>7361</v>
      </c>
      <c r="B55" s="4" t="s">
        <v>7360</v>
      </c>
      <c r="C55" s="71" t="s">
        <v>97</v>
      </c>
      <c r="D55" s="71" t="s">
        <v>7356</v>
      </c>
      <c r="E55" s="61" t="s">
        <v>34</v>
      </c>
      <c r="F55" s="61" t="s">
        <v>9326</v>
      </c>
      <c r="G55" s="63" t="s">
        <v>9327</v>
      </c>
      <c r="H55" s="71" t="s">
        <v>98</v>
      </c>
      <c r="I55" s="60" t="s">
        <v>10915</v>
      </c>
      <c r="J55" s="70" t="s">
        <v>7357</v>
      </c>
      <c r="K55" s="70" t="s">
        <v>7358</v>
      </c>
      <c r="L55" s="70" t="s">
        <v>10901</v>
      </c>
      <c r="M55" s="4" t="s">
        <v>10984</v>
      </c>
      <c r="N55" s="4" t="s">
        <v>10899</v>
      </c>
    </row>
    <row r="56" spans="1:14" x14ac:dyDescent="0.3">
      <c r="A56" s="71"/>
      <c r="B56" s="71"/>
      <c r="C56" s="71"/>
      <c r="D56" s="71"/>
      <c r="E56" s="61"/>
      <c r="F56" s="61"/>
      <c r="G56" s="61"/>
      <c r="H56" s="71"/>
      <c r="I56" s="66"/>
      <c r="J56" s="70"/>
      <c r="K56" s="70"/>
      <c r="L56" s="70"/>
      <c r="M56" s="71"/>
      <c r="N56" s="71"/>
    </row>
    <row r="57" spans="1:14" x14ac:dyDescent="0.3">
      <c r="A57" s="71"/>
      <c r="B57" s="13" t="s">
        <v>9329</v>
      </c>
      <c r="C57" s="71" t="s">
        <v>13</v>
      </c>
      <c r="D57" s="13" t="s">
        <v>9328</v>
      </c>
      <c r="E57" s="64" t="s">
        <v>9323</v>
      </c>
      <c r="F57" s="64"/>
      <c r="G57" s="13" t="s">
        <v>9329</v>
      </c>
      <c r="H57" s="69" t="s">
        <v>15</v>
      </c>
      <c r="I57" s="70" t="s">
        <v>10916</v>
      </c>
      <c r="J57" s="70" t="s">
        <v>9328</v>
      </c>
      <c r="K57" s="70">
        <v>0</v>
      </c>
      <c r="L57" s="70"/>
      <c r="M57" s="4" t="s">
        <v>10984</v>
      </c>
      <c r="N57" s="4" t="s">
        <v>10899</v>
      </c>
    </row>
    <row r="58" spans="1:14" x14ac:dyDescent="0.3">
      <c r="A58" s="71" t="s">
        <v>2981</v>
      </c>
      <c r="B58" s="71" t="s">
        <v>2980</v>
      </c>
      <c r="C58" s="71" t="s">
        <v>97</v>
      </c>
      <c r="D58" s="71" t="s">
        <v>2978</v>
      </c>
      <c r="E58" s="20" t="s">
        <v>18</v>
      </c>
      <c r="F58" s="61" t="s">
        <v>9328</v>
      </c>
      <c r="G58" s="13" t="s">
        <v>9329</v>
      </c>
      <c r="H58" s="71" t="s">
        <v>98</v>
      </c>
      <c r="I58" s="70" t="s">
        <v>10904</v>
      </c>
      <c r="J58" s="70" t="s">
        <v>13</v>
      </c>
      <c r="K58" s="70">
        <v>0</v>
      </c>
      <c r="L58" s="70"/>
      <c r="M58" s="4" t="s">
        <v>10986</v>
      </c>
      <c r="N58" s="13" t="s">
        <v>10903</v>
      </c>
    </row>
    <row r="59" spans="1:14" x14ac:dyDescent="0.3">
      <c r="A59" s="71" t="s">
        <v>2641</v>
      </c>
      <c r="B59" s="71" t="s">
        <v>2640</v>
      </c>
      <c r="C59" s="71" t="s">
        <v>97</v>
      </c>
      <c r="D59" s="71" t="s">
        <v>2635</v>
      </c>
      <c r="E59" s="20" t="s">
        <v>18</v>
      </c>
      <c r="F59" s="61" t="s">
        <v>9328</v>
      </c>
      <c r="G59" s="13" t="s">
        <v>9329</v>
      </c>
      <c r="H59" s="71" t="s">
        <v>98</v>
      </c>
      <c r="I59" s="70" t="s">
        <v>10917</v>
      </c>
      <c r="J59" s="70" t="s">
        <v>2637</v>
      </c>
      <c r="K59" s="70" t="s">
        <v>2638</v>
      </c>
      <c r="L59" s="70" t="s">
        <v>10901</v>
      </c>
      <c r="M59" s="4" t="s">
        <v>10986</v>
      </c>
      <c r="N59" s="13" t="s">
        <v>10903</v>
      </c>
    </row>
    <row r="60" spans="1:14" x14ac:dyDescent="0.3">
      <c r="A60" s="71" t="s">
        <v>2653</v>
      </c>
      <c r="B60" s="71" t="s">
        <v>2652</v>
      </c>
      <c r="C60" s="71" t="s">
        <v>97</v>
      </c>
      <c r="D60" s="71" t="s">
        <v>2648</v>
      </c>
      <c r="E60" s="20" t="s">
        <v>18</v>
      </c>
      <c r="F60" s="61" t="s">
        <v>9328</v>
      </c>
      <c r="G60" s="13" t="s">
        <v>9329</v>
      </c>
      <c r="H60" s="71" t="s">
        <v>98</v>
      </c>
      <c r="I60" s="70" t="s">
        <v>10917</v>
      </c>
      <c r="J60" s="70" t="s">
        <v>2649</v>
      </c>
      <c r="K60" s="70" t="s">
        <v>2650</v>
      </c>
      <c r="L60" s="70" t="s">
        <v>10901</v>
      </c>
      <c r="M60" s="4" t="s">
        <v>10986</v>
      </c>
      <c r="N60" s="13" t="s">
        <v>10903</v>
      </c>
    </row>
    <row r="61" spans="1:14" x14ac:dyDescent="0.3">
      <c r="A61" s="71"/>
      <c r="B61" s="71"/>
      <c r="C61" s="71"/>
      <c r="D61" s="71"/>
      <c r="E61" s="20"/>
      <c r="F61" s="61"/>
      <c r="G61" s="61"/>
      <c r="H61" s="71"/>
      <c r="I61" s="66"/>
      <c r="J61" s="70"/>
      <c r="K61" s="70"/>
      <c r="L61" s="70"/>
      <c r="M61" s="17"/>
      <c r="N61" s="17"/>
    </row>
    <row r="62" spans="1:14" x14ac:dyDescent="0.3">
      <c r="A62" s="8"/>
      <c r="B62" s="8" t="s">
        <v>9333</v>
      </c>
      <c r="C62" s="71" t="s">
        <v>13</v>
      </c>
      <c r="D62" s="8" t="s">
        <v>9332</v>
      </c>
      <c r="E62" s="13" t="s">
        <v>9323</v>
      </c>
      <c r="F62" s="13"/>
      <c r="G62" s="8" t="s">
        <v>9333</v>
      </c>
      <c r="H62" s="69" t="s">
        <v>15</v>
      </c>
      <c r="I62" s="70" t="s">
        <v>10918</v>
      </c>
      <c r="J62" s="70" t="s">
        <v>9332</v>
      </c>
      <c r="K62" s="70">
        <v>0</v>
      </c>
      <c r="L62" s="70"/>
      <c r="M62" s="4" t="s">
        <v>10984</v>
      </c>
      <c r="N62" s="4" t="s">
        <v>10899</v>
      </c>
    </row>
    <row r="63" spans="1:14" x14ac:dyDescent="0.3">
      <c r="A63" s="71" t="s">
        <v>2981</v>
      </c>
      <c r="B63" s="71" t="s">
        <v>2980</v>
      </c>
      <c r="C63" s="71" t="s">
        <v>97</v>
      </c>
      <c r="D63" s="71" t="s">
        <v>2978</v>
      </c>
      <c r="E63" s="20" t="s">
        <v>18</v>
      </c>
      <c r="F63" s="61" t="s">
        <v>9332</v>
      </c>
      <c r="G63" s="8" t="s">
        <v>9333</v>
      </c>
      <c r="H63" s="62" t="s">
        <v>98</v>
      </c>
      <c r="I63" s="70" t="s">
        <v>10904</v>
      </c>
      <c r="J63" s="70" t="s">
        <v>13</v>
      </c>
      <c r="K63" s="70">
        <v>0</v>
      </c>
      <c r="L63" s="70"/>
      <c r="M63" s="4" t="s">
        <v>10986</v>
      </c>
      <c r="N63" s="13" t="s">
        <v>10903</v>
      </c>
    </row>
    <row r="64" spans="1:14" x14ac:dyDescent="0.3">
      <c r="A64" s="71" t="s">
        <v>2309</v>
      </c>
      <c r="B64" s="71" t="s">
        <v>2308</v>
      </c>
      <c r="C64" s="71" t="s">
        <v>97</v>
      </c>
      <c r="D64" s="71" t="s">
        <v>2303</v>
      </c>
      <c r="E64" s="20" t="s">
        <v>18</v>
      </c>
      <c r="F64" s="61" t="s">
        <v>9332</v>
      </c>
      <c r="G64" s="8" t="s">
        <v>9333</v>
      </c>
      <c r="H64" s="62" t="s">
        <v>98</v>
      </c>
      <c r="I64" s="70" t="s">
        <v>10919</v>
      </c>
      <c r="J64" s="70" t="s">
        <v>2305</v>
      </c>
      <c r="K64" s="70" t="s">
        <v>2306</v>
      </c>
      <c r="L64" s="70" t="s">
        <v>10901</v>
      </c>
      <c r="M64" s="4" t="s">
        <v>10986</v>
      </c>
      <c r="N64" s="13" t="s">
        <v>10903</v>
      </c>
    </row>
    <row r="65" spans="1:14" x14ac:dyDescent="0.3">
      <c r="A65" s="4" t="s">
        <v>2424</v>
      </c>
      <c r="B65" s="4" t="s">
        <v>2423</v>
      </c>
      <c r="C65" s="71" t="s">
        <v>97</v>
      </c>
      <c r="D65" s="71" t="s">
        <v>2418</v>
      </c>
      <c r="E65" s="61" t="s">
        <v>34</v>
      </c>
      <c r="F65" s="61" t="s">
        <v>9332</v>
      </c>
      <c r="G65" s="8" t="s">
        <v>9333</v>
      </c>
      <c r="H65" s="62" t="s">
        <v>98</v>
      </c>
      <c r="I65" s="60" t="s">
        <v>10907</v>
      </c>
      <c r="J65" s="70" t="s">
        <v>2420</v>
      </c>
      <c r="K65" s="70" t="s">
        <v>2421</v>
      </c>
      <c r="L65" s="70" t="s">
        <v>10901</v>
      </c>
      <c r="M65" s="4" t="s">
        <v>10984</v>
      </c>
      <c r="N65" s="4" t="s">
        <v>10899</v>
      </c>
    </row>
    <row r="66" spans="1:14" x14ac:dyDescent="0.3">
      <c r="A66" s="71" t="s">
        <v>3248</v>
      </c>
      <c r="B66" s="71" t="s">
        <v>3247</v>
      </c>
      <c r="C66" s="71" t="s">
        <v>97</v>
      </c>
      <c r="D66" s="71" t="s">
        <v>3243</v>
      </c>
      <c r="E66" s="20" t="s">
        <v>18</v>
      </c>
      <c r="F66" s="61" t="s">
        <v>9332</v>
      </c>
      <c r="G66" s="8" t="s">
        <v>9333</v>
      </c>
      <c r="H66" s="62" t="s">
        <v>98</v>
      </c>
      <c r="I66" s="70" t="s">
        <v>10913</v>
      </c>
      <c r="J66" s="70" t="s">
        <v>3244</v>
      </c>
      <c r="K66" s="70" t="s">
        <v>3245</v>
      </c>
      <c r="L66" s="70" t="s">
        <v>10901</v>
      </c>
      <c r="M66" s="4" t="s">
        <v>10986</v>
      </c>
      <c r="N66" s="13" t="s">
        <v>10903</v>
      </c>
    </row>
    <row r="67" spans="1:14" x14ac:dyDescent="0.3">
      <c r="A67" s="71" t="s">
        <v>3281</v>
      </c>
      <c r="B67" s="71" t="s">
        <v>3280</v>
      </c>
      <c r="C67" s="71" t="s">
        <v>97</v>
      </c>
      <c r="D67" s="71" t="s">
        <v>3275</v>
      </c>
      <c r="E67" s="20" t="s">
        <v>18</v>
      </c>
      <c r="F67" s="61" t="s">
        <v>9332</v>
      </c>
      <c r="G67" s="8" t="s">
        <v>9333</v>
      </c>
      <c r="H67" s="62" t="s">
        <v>98</v>
      </c>
      <c r="I67" s="70" t="s">
        <v>10913</v>
      </c>
      <c r="J67" s="70" t="s">
        <v>3277</v>
      </c>
      <c r="K67" s="70" t="s">
        <v>3278</v>
      </c>
      <c r="L67" s="70" t="s">
        <v>10901</v>
      </c>
      <c r="M67" s="4" t="s">
        <v>10986</v>
      </c>
      <c r="N67" s="13" t="s">
        <v>10903</v>
      </c>
    </row>
    <row r="68" spans="1:14" x14ac:dyDescent="0.3">
      <c r="A68" s="4" t="s">
        <v>5194</v>
      </c>
      <c r="B68" s="4" t="s">
        <v>5193</v>
      </c>
      <c r="C68" s="71" t="s">
        <v>97</v>
      </c>
      <c r="D68" s="71" t="s">
        <v>5189</v>
      </c>
      <c r="E68" s="61" t="s">
        <v>34</v>
      </c>
      <c r="F68" s="61" t="s">
        <v>9332</v>
      </c>
      <c r="G68" s="8" t="s">
        <v>9333</v>
      </c>
      <c r="H68" s="62" t="s">
        <v>98</v>
      </c>
      <c r="I68" s="60" t="s">
        <v>10907</v>
      </c>
      <c r="J68" s="70" t="s">
        <v>5190</v>
      </c>
      <c r="K68" s="70" t="s">
        <v>5191</v>
      </c>
      <c r="L68" s="70" t="s">
        <v>10901</v>
      </c>
      <c r="M68" s="4" t="s">
        <v>10984</v>
      </c>
      <c r="N68" s="4" t="s">
        <v>10899</v>
      </c>
    </row>
    <row r="69" spans="1:14" x14ac:dyDescent="0.3">
      <c r="A69" s="71" t="s">
        <v>5951</v>
      </c>
      <c r="B69" s="71" t="s">
        <v>5950</v>
      </c>
      <c r="C69" s="71" t="s">
        <v>97</v>
      </c>
      <c r="D69" s="71" t="s">
        <v>5946</v>
      </c>
      <c r="E69" s="20" t="s">
        <v>18</v>
      </c>
      <c r="F69" s="61" t="s">
        <v>9332</v>
      </c>
      <c r="G69" s="8" t="s">
        <v>9333</v>
      </c>
      <c r="H69" s="62" t="s">
        <v>98</v>
      </c>
      <c r="I69" s="70" t="s">
        <v>10920</v>
      </c>
      <c r="J69" s="70" t="s">
        <v>5947</v>
      </c>
      <c r="K69" s="70" t="s">
        <v>5948</v>
      </c>
      <c r="L69" s="70" t="s">
        <v>10901</v>
      </c>
      <c r="M69" s="4" t="s">
        <v>10986</v>
      </c>
      <c r="N69" s="13" t="s">
        <v>10903</v>
      </c>
    </row>
    <row r="70" spans="1:14" x14ac:dyDescent="0.3">
      <c r="A70" s="71" t="s">
        <v>5957</v>
      </c>
      <c r="B70" s="71" t="s">
        <v>5956</v>
      </c>
      <c r="C70" s="71" t="s">
        <v>97</v>
      </c>
      <c r="D70" s="71" t="s">
        <v>5952</v>
      </c>
      <c r="E70" s="20" t="s">
        <v>18</v>
      </c>
      <c r="F70" s="61" t="s">
        <v>9332</v>
      </c>
      <c r="G70" s="8" t="s">
        <v>9333</v>
      </c>
      <c r="H70" s="62" t="s">
        <v>98</v>
      </c>
      <c r="I70" s="70" t="s">
        <v>10920</v>
      </c>
      <c r="J70" s="70" t="s">
        <v>5953</v>
      </c>
      <c r="K70" s="70" t="s">
        <v>5954</v>
      </c>
      <c r="L70" s="70" t="s">
        <v>10901</v>
      </c>
      <c r="M70" s="4" t="s">
        <v>10986</v>
      </c>
      <c r="N70" s="13" t="s">
        <v>10903</v>
      </c>
    </row>
    <row r="71" spans="1:14" x14ac:dyDescent="0.3">
      <c r="A71" s="71" t="s">
        <v>6044</v>
      </c>
      <c r="B71" s="71" t="s">
        <v>6043</v>
      </c>
      <c r="C71" s="71" t="s">
        <v>97</v>
      </c>
      <c r="D71" s="71" t="s">
        <v>6038</v>
      </c>
      <c r="E71" s="20" t="s">
        <v>18</v>
      </c>
      <c r="F71" s="61" t="s">
        <v>9332</v>
      </c>
      <c r="G71" s="8" t="s">
        <v>9333</v>
      </c>
      <c r="H71" s="62" t="s">
        <v>98</v>
      </c>
      <c r="I71" s="70" t="s">
        <v>10920</v>
      </c>
      <c r="J71" s="70" t="s">
        <v>6040</v>
      </c>
      <c r="K71" s="70" t="s">
        <v>6041</v>
      </c>
      <c r="L71" s="70" t="s">
        <v>10901</v>
      </c>
      <c r="M71" s="4" t="s">
        <v>10986</v>
      </c>
      <c r="N71" s="13" t="s">
        <v>10903</v>
      </c>
    </row>
    <row r="72" spans="1:14" x14ac:dyDescent="0.3">
      <c r="A72" s="71" t="s">
        <v>6051</v>
      </c>
      <c r="B72" s="71" t="s">
        <v>6050</v>
      </c>
      <c r="C72" s="71" t="s">
        <v>97</v>
      </c>
      <c r="D72" s="71" t="s">
        <v>6045</v>
      </c>
      <c r="E72" s="20" t="s">
        <v>18</v>
      </c>
      <c r="F72" s="61" t="s">
        <v>9332</v>
      </c>
      <c r="G72" s="8" t="s">
        <v>9333</v>
      </c>
      <c r="H72" s="62" t="s">
        <v>98</v>
      </c>
      <c r="I72" s="70" t="s">
        <v>10920</v>
      </c>
      <c r="J72" s="70" t="s">
        <v>6047</v>
      </c>
      <c r="K72" s="70" t="s">
        <v>6048</v>
      </c>
      <c r="L72" s="70" t="s">
        <v>10901</v>
      </c>
      <c r="M72" s="4" t="s">
        <v>10986</v>
      </c>
      <c r="N72" s="13" t="s">
        <v>10903</v>
      </c>
    </row>
    <row r="73" spans="1:14" x14ac:dyDescent="0.3">
      <c r="A73" s="71" t="s">
        <v>7972</v>
      </c>
      <c r="B73" s="71" t="s">
        <v>7971</v>
      </c>
      <c r="C73" s="71" t="s">
        <v>97</v>
      </c>
      <c r="D73" s="71" t="s">
        <v>7967</v>
      </c>
      <c r="E73" s="20" t="s">
        <v>18</v>
      </c>
      <c r="F73" s="61" t="s">
        <v>9332</v>
      </c>
      <c r="G73" s="8" t="s">
        <v>9333</v>
      </c>
      <c r="H73" s="62" t="s">
        <v>98</v>
      </c>
      <c r="I73" s="70" t="s">
        <v>10906</v>
      </c>
      <c r="J73" s="70" t="s">
        <v>7968</v>
      </c>
      <c r="K73" s="70" t="s">
        <v>7969</v>
      </c>
      <c r="L73" s="70" t="s">
        <v>10901</v>
      </c>
      <c r="M73" s="4" t="s">
        <v>10986</v>
      </c>
      <c r="N73" s="13" t="s">
        <v>10903</v>
      </c>
    </row>
    <row r="74" spans="1:14" x14ac:dyDescent="0.3">
      <c r="A74" s="71" t="s">
        <v>7986</v>
      </c>
      <c r="B74" s="71" t="s">
        <v>7985</v>
      </c>
      <c r="C74" s="71" t="s">
        <v>97</v>
      </c>
      <c r="D74" s="71" t="s">
        <v>7981</v>
      </c>
      <c r="E74" s="20" t="s">
        <v>18</v>
      </c>
      <c r="F74" s="61" t="s">
        <v>9332</v>
      </c>
      <c r="G74" s="8" t="s">
        <v>9333</v>
      </c>
      <c r="H74" s="62" t="s">
        <v>98</v>
      </c>
      <c r="I74" s="70" t="s">
        <v>10919</v>
      </c>
      <c r="J74" s="70" t="s">
        <v>7982</v>
      </c>
      <c r="K74" s="70" t="s">
        <v>7983</v>
      </c>
      <c r="L74" s="70" t="s">
        <v>10901</v>
      </c>
      <c r="M74" s="4" t="s">
        <v>10986</v>
      </c>
      <c r="N74" s="13" t="s">
        <v>10903</v>
      </c>
    </row>
    <row r="75" spans="1:14" x14ac:dyDescent="0.3">
      <c r="A75" s="4" t="s">
        <v>9002</v>
      </c>
      <c r="B75" s="4" t="s">
        <v>9001</v>
      </c>
      <c r="C75" s="71" t="s">
        <v>97</v>
      </c>
      <c r="D75" s="71" t="s">
        <v>8996</v>
      </c>
      <c r="E75" s="61" t="s">
        <v>34</v>
      </c>
      <c r="F75" s="61" t="s">
        <v>9332</v>
      </c>
      <c r="G75" s="8" t="s">
        <v>9333</v>
      </c>
      <c r="H75" s="62" t="s">
        <v>98</v>
      </c>
      <c r="I75" s="60" t="s">
        <v>10907</v>
      </c>
      <c r="J75" s="70" t="s">
        <v>8998</v>
      </c>
      <c r="K75" s="70" t="s">
        <v>8999</v>
      </c>
      <c r="L75" s="70" t="s">
        <v>10901</v>
      </c>
      <c r="M75" s="4" t="s">
        <v>10984</v>
      </c>
      <c r="N75" s="4" t="s">
        <v>10899</v>
      </c>
    </row>
    <row r="76" spans="1:14" x14ac:dyDescent="0.3">
      <c r="A76" s="71" t="s">
        <v>3632</v>
      </c>
      <c r="B76" s="71" t="s">
        <v>3637</v>
      </c>
      <c r="C76" s="71" t="s">
        <v>97</v>
      </c>
      <c r="D76" s="71" t="s">
        <v>3633</v>
      </c>
      <c r="E76" s="20" t="s">
        <v>18</v>
      </c>
      <c r="F76" s="61" t="s">
        <v>9332</v>
      </c>
      <c r="G76" s="8" t="s">
        <v>9333</v>
      </c>
      <c r="H76" s="62" t="s">
        <v>98</v>
      </c>
      <c r="I76" s="70" t="s">
        <v>10921</v>
      </c>
      <c r="J76" s="70" t="s">
        <v>3634</v>
      </c>
      <c r="K76" s="70" t="s">
        <v>3635</v>
      </c>
      <c r="L76" s="70" t="s">
        <v>10901</v>
      </c>
      <c r="M76" s="4" t="s">
        <v>10986</v>
      </c>
      <c r="N76" s="13" t="s">
        <v>10903</v>
      </c>
    </row>
    <row r="77" spans="1:14" x14ac:dyDescent="0.3">
      <c r="A77" s="71" t="s">
        <v>8620</v>
      </c>
      <c r="B77" s="71" t="s">
        <v>8619</v>
      </c>
      <c r="C77" s="71" t="s">
        <v>97</v>
      </c>
      <c r="D77" s="71" t="s">
        <v>8614</v>
      </c>
      <c r="E77" s="20" t="s">
        <v>18</v>
      </c>
      <c r="F77" s="61" t="s">
        <v>9332</v>
      </c>
      <c r="G77" s="8" t="s">
        <v>9333</v>
      </c>
      <c r="H77" s="62" t="s">
        <v>98</v>
      </c>
      <c r="I77" s="70" t="s">
        <v>10922</v>
      </c>
      <c r="J77" s="70" t="s">
        <v>8616</v>
      </c>
      <c r="K77" s="70" t="s">
        <v>8617</v>
      </c>
      <c r="L77" s="70" t="s">
        <v>10901</v>
      </c>
      <c r="M77" s="4" t="s">
        <v>10986</v>
      </c>
      <c r="N77" s="13" t="s">
        <v>10903</v>
      </c>
    </row>
    <row r="78" spans="1:14" x14ac:dyDescent="0.3">
      <c r="A78" s="71" t="s">
        <v>8673</v>
      </c>
      <c r="B78" s="71" t="s">
        <v>8672</v>
      </c>
      <c r="C78" s="71" t="s">
        <v>97</v>
      </c>
      <c r="D78" s="71" t="s">
        <v>8667</v>
      </c>
      <c r="E78" s="20" t="s">
        <v>18</v>
      </c>
      <c r="F78" s="61" t="s">
        <v>9332</v>
      </c>
      <c r="G78" s="8" t="s">
        <v>9333</v>
      </c>
      <c r="H78" s="62" t="s">
        <v>98</v>
      </c>
      <c r="I78" s="70" t="s">
        <v>10923</v>
      </c>
      <c r="J78" s="70" t="s">
        <v>8669</v>
      </c>
      <c r="K78" s="70" t="s">
        <v>8670</v>
      </c>
      <c r="L78" s="70" t="s">
        <v>10901</v>
      </c>
      <c r="M78" s="4" t="s">
        <v>10986</v>
      </c>
      <c r="N78" s="13" t="s">
        <v>10903</v>
      </c>
    </row>
    <row r="79" spans="1:14" x14ac:dyDescent="0.3">
      <c r="A79" s="4" t="s">
        <v>7361</v>
      </c>
      <c r="B79" s="4" t="s">
        <v>7360</v>
      </c>
      <c r="C79" s="71" t="s">
        <v>97</v>
      </c>
      <c r="D79" s="71" t="s">
        <v>7356</v>
      </c>
      <c r="E79" s="61" t="s">
        <v>34</v>
      </c>
      <c r="F79" s="61" t="s">
        <v>9332</v>
      </c>
      <c r="G79" s="8" t="s">
        <v>9333</v>
      </c>
      <c r="H79" s="62" t="s">
        <v>98</v>
      </c>
      <c r="I79" s="60" t="s">
        <v>10915</v>
      </c>
      <c r="J79" s="70" t="s">
        <v>7357</v>
      </c>
      <c r="K79" s="70" t="s">
        <v>7358</v>
      </c>
      <c r="L79" s="70" t="s">
        <v>10901</v>
      </c>
      <c r="M79" s="4" t="s">
        <v>10984</v>
      </c>
      <c r="N79" s="4" t="s">
        <v>10899</v>
      </c>
    </row>
    <row r="80" spans="1:14" x14ac:dyDescent="0.3">
      <c r="A80" s="71"/>
      <c r="B80" s="71" t="s">
        <v>3253</v>
      </c>
      <c r="C80" s="71" t="s">
        <v>97</v>
      </c>
      <c r="D80" s="71" t="s">
        <v>10924</v>
      </c>
      <c r="E80" s="20" t="s">
        <v>18</v>
      </c>
      <c r="F80" s="61" t="s">
        <v>9332</v>
      </c>
      <c r="G80" s="8" t="s">
        <v>9333</v>
      </c>
      <c r="H80" s="62" t="s">
        <v>98</v>
      </c>
      <c r="I80" s="70" t="s">
        <v>10913</v>
      </c>
      <c r="J80" s="70" t="s">
        <v>3251</v>
      </c>
      <c r="K80" s="70" t="s">
        <v>10925</v>
      </c>
      <c r="L80" s="70" t="s">
        <v>10901</v>
      </c>
      <c r="M80" s="4" t="s">
        <v>10986</v>
      </c>
      <c r="N80" s="13" t="s">
        <v>10903</v>
      </c>
    </row>
    <row r="81" spans="1:15" x14ac:dyDescent="0.3">
      <c r="A81" s="11"/>
      <c r="B81" s="57" t="s">
        <v>9327</v>
      </c>
      <c r="C81" s="13" t="s">
        <v>97</v>
      </c>
      <c r="D81" s="57" t="s">
        <v>9326</v>
      </c>
      <c r="E81" s="58" t="s">
        <v>9323</v>
      </c>
      <c r="F81" s="64" t="s">
        <v>9332</v>
      </c>
      <c r="G81" s="8" t="s">
        <v>9333</v>
      </c>
      <c r="H81" s="55" t="s">
        <v>10926</v>
      </c>
      <c r="I81" s="70" t="s">
        <v>10914</v>
      </c>
      <c r="J81" s="70"/>
      <c r="K81" s="70"/>
      <c r="L81" s="70"/>
      <c r="M81" s="4" t="s">
        <v>10984</v>
      </c>
      <c r="N81" s="4" t="s">
        <v>10899</v>
      </c>
    </row>
    <row r="82" spans="1:15" x14ac:dyDescent="0.3">
      <c r="A82" s="16" t="s">
        <v>10927</v>
      </c>
      <c r="B82" s="16"/>
      <c r="C82" s="71"/>
      <c r="D82" s="16"/>
      <c r="E82" s="16"/>
      <c r="F82" s="16"/>
      <c r="G82" s="16"/>
      <c r="H82" s="16"/>
      <c r="I82" s="70"/>
      <c r="J82" s="70" t="e">
        <v>#N/A</v>
      </c>
      <c r="K82" s="70" t="e">
        <v>#N/A</v>
      </c>
      <c r="L82" s="70"/>
      <c r="M82" s="56"/>
      <c r="N82" s="56"/>
    </row>
    <row r="83" spans="1:15" x14ac:dyDescent="0.3">
      <c r="A83" s="9" t="s">
        <v>4028</v>
      </c>
      <c r="B83" s="53" t="s">
        <v>4027</v>
      </c>
      <c r="C83" s="71" t="s">
        <v>97</v>
      </c>
      <c r="D83" s="8" t="s">
        <v>4023</v>
      </c>
      <c r="E83" s="65" t="s">
        <v>18</v>
      </c>
      <c r="F83" s="71" t="s">
        <v>4023</v>
      </c>
      <c r="G83" s="71"/>
      <c r="H83" s="54" t="s">
        <v>98</v>
      </c>
      <c r="I83" s="70" t="s">
        <v>10928</v>
      </c>
      <c r="J83" s="70" t="s">
        <v>4024</v>
      </c>
      <c r="K83" s="70" t="s">
        <v>4025</v>
      </c>
      <c r="L83" s="70" t="s">
        <v>10901</v>
      </c>
      <c r="M83" s="4" t="s">
        <v>10986</v>
      </c>
      <c r="N83" s="13" t="s">
        <v>10903</v>
      </c>
      <c r="O83" s="84"/>
    </row>
    <row r="84" spans="1:15" x14ac:dyDescent="0.3">
      <c r="A84" s="9" t="s">
        <v>4044</v>
      </c>
      <c r="B84" s="53" t="s">
        <v>4043</v>
      </c>
      <c r="C84" s="71" t="s">
        <v>97</v>
      </c>
      <c r="D84" s="8" t="s">
        <v>4039</v>
      </c>
      <c r="E84" s="65" t="s">
        <v>18</v>
      </c>
      <c r="F84" s="71" t="s">
        <v>4039</v>
      </c>
      <c r="G84" s="71"/>
      <c r="H84" s="54" t="s">
        <v>98</v>
      </c>
      <c r="I84" s="70" t="s">
        <v>10928</v>
      </c>
      <c r="J84" s="70" t="s">
        <v>4040</v>
      </c>
      <c r="K84" s="70" t="s">
        <v>4041</v>
      </c>
      <c r="L84" s="70" t="s">
        <v>10901</v>
      </c>
      <c r="M84" s="4" t="s">
        <v>10986</v>
      </c>
      <c r="N84" s="13" t="s">
        <v>10903</v>
      </c>
      <c r="O84" s="84"/>
    </row>
    <row r="85" spans="1:15" x14ac:dyDescent="0.3">
      <c r="A85" s="9" t="s">
        <v>8673</v>
      </c>
      <c r="B85" s="53" t="s">
        <v>8672</v>
      </c>
      <c r="C85" s="71" t="s">
        <v>97</v>
      </c>
      <c r="D85" s="8" t="s">
        <v>8667</v>
      </c>
      <c r="E85" s="65" t="s">
        <v>18</v>
      </c>
      <c r="F85" s="71" t="s">
        <v>8667</v>
      </c>
      <c r="G85" s="71"/>
      <c r="H85" s="54" t="s">
        <v>98</v>
      </c>
      <c r="I85" s="70" t="s">
        <v>10923</v>
      </c>
      <c r="J85" s="70" t="s">
        <v>8669</v>
      </c>
      <c r="K85" s="70" t="s">
        <v>8670</v>
      </c>
      <c r="L85" s="70" t="s">
        <v>10901</v>
      </c>
      <c r="M85" s="4" t="s">
        <v>10986</v>
      </c>
      <c r="N85" s="13" t="s">
        <v>10903</v>
      </c>
      <c r="O85" s="84"/>
    </row>
    <row r="86" spans="1:15" x14ac:dyDescent="0.3">
      <c r="A86" s="12" t="s">
        <v>8697</v>
      </c>
      <c r="B86" s="5" t="s">
        <v>8696</v>
      </c>
      <c r="C86" s="71" t="s">
        <v>97</v>
      </c>
      <c r="D86" s="5" t="s">
        <v>8692</v>
      </c>
      <c r="E86" s="61" t="s">
        <v>34</v>
      </c>
      <c r="F86" s="71" t="s">
        <v>8692</v>
      </c>
      <c r="G86" s="51"/>
      <c r="H86" s="51" t="s">
        <v>98</v>
      </c>
      <c r="I86" s="70" t="s">
        <v>10929</v>
      </c>
      <c r="J86" s="70" t="s">
        <v>8693</v>
      </c>
      <c r="K86" s="70" t="s">
        <v>8694</v>
      </c>
      <c r="L86" s="70" t="s">
        <v>10901</v>
      </c>
      <c r="M86" s="4" t="s">
        <v>10984</v>
      </c>
      <c r="N86" s="4" t="s">
        <v>10899</v>
      </c>
      <c r="O86" s="84"/>
    </row>
    <row r="87" spans="1:15" x14ac:dyDescent="0.3">
      <c r="A87" s="16"/>
      <c r="B87" s="52"/>
      <c r="C87" s="71" t="s">
        <v>13</v>
      </c>
      <c r="D87" s="16"/>
      <c r="E87" s="22"/>
      <c r="F87" s="22"/>
      <c r="G87" s="22"/>
      <c r="H87" s="22"/>
      <c r="I87" s="70"/>
      <c r="J87" s="16"/>
      <c r="K87" s="16"/>
      <c r="L87" s="16"/>
      <c r="M87" s="11"/>
      <c r="N87" s="11"/>
      <c r="O87" s="84"/>
    </row>
    <row r="88" spans="1:15" ht="15" x14ac:dyDescent="0.3">
      <c r="A88" s="71"/>
      <c r="B88" s="49" t="s">
        <v>2336</v>
      </c>
      <c r="C88" s="71" t="s">
        <v>97</v>
      </c>
      <c r="D88" s="50" t="s">
        <v>2335</v>
      </c>
      <c r="E88" s="51" t="s">
        <v>34</v>
      </c>
      <c r="F88" s="51" t="s">
        <v>2334</v>
      </c>
      <c r="G88" s="51"/>
      <c r="H88" s="51" t="s">
        <v>10926</v>
      </c>
      <c r="I88" s="6" t="s">
        <v>10930</v>
      </c>
      <c r="J88" s="47"/>
      <c r="K88" s="47"/>
      <c r="L88" s="47"/>
      <c r="M88" s="4" t="s">
        <v>10984</v>
      </c>
      <c r="N88" s="4" t="s">
        <v>10899</v>
      </c>
      <c r="O88" s="84"/>
    </row>
    <row r="89" spans="1:15" ht="15" x14ac:dyDescent="0.3">
      <c r="A89" s="71"/>
      <c r="B89" s="49" t="s">
        <v>2363</v>
      </c>
      <c r="C89" s="71" t="s">
        <v>97</v>
      </c>
      <c r="D89" s="50" t="s">
        <v>2362</v>
      </c>
      <c r="E89" s="51" t="s">
        <v>34</v>
      </c>
      <c r="F89" s="51" t="s">
        <v>2361</v>
      </c>
      <c r="G89" s="51"/>
      <c r="H89" s="51" t="s">
        <v>10926</v>
      </c>
      <c r="I89" s="6" t="s">
        <v>10930</v>
      </c>
      <c r="J89" s="47"/>
      <c r="K89" s="47"/>
      <c r="L89" s="47"/>
      <c r="M89" s="4" t="s">
        <v>10984</v>
      </c>
      <c r="N89" s="4" t="s">
        <v>10899</v>
      </c>
      <c r="O89" s="84"/>
    </row>
    <row r="90" spans="1:15" x14ac:dyDescent="0.3">
      <c r="A90" s="16"/>
      <c r="B90" s="52"/>
      <c r="C90" s="71" t="s">
        <v>13</v>
      </c>
      <c r="D90" s="16"/>
      <c r="E90" s="16"/>
      <c r="F90" s="16"/>
      <c r="G90" s="16"/>
      <c r="H90" s="16"/>
      <c r="I90" s="70"/>
      <c r="J90" s="16"/>
      <c r="K90" s="16"/>
      <c r="L90" s="16"/>
      <c r="M90" s="16"/>
      <c r="N90" s="16"/>
    </row>
    <row r="91" spans="1:15" x14ac:dyDescent="0.3">
      <c r="A91" s="71"/>
      <c r="B91" s="13" t="s">
        <v>9376</v>
      </c>
      <c r="C91" s="71" t="s">
        <v>13</v>
      </c>
      <c r="D91" s="13" t="s">
        <v>9375</v>
      </c>
      <c r="E91" s="13" t="s">
        <v>9323</v>
      </c>
      <c r="F91" s="13"/>
      <c r="G91" s="13" t="s">
        <v>9376</v>
      </c>
      <c r="H91" s="69" t="s">
        <v>15</v>
      </c>
      <c r="I91" s="70" t="s">
        <v>10931</v>
      </c>
      <c r="J91" s="47" t="s">
        <v>9375</v>
      </c>
      <c r="K91" s="47"/>
      <c r="L91" s="47"/>
      <c r="M91" s="4" t="s">
        <v>10984</v>
      </c>
      <c r="N91" s="4" t="s">
        <v>10899</v>
      </c>
    </row>
    <row r="92" spans="1:15" x14ac:dyDescent="0.3">
      <c r="A92" s="48" t="s">
        <v>5917</v>
      </c>
      <c r="B92" s="14" t="s">
        <v>5916</v>
      </c>
      <c r="C92" s="71" t="s">
        <v>97</v>
      </c>
      <c r="D92" s="45" t="s">
        <v>5911</v>
      </c>
      <c r="E92" s="46" t="s">
        <v>34</v>
      </c>
      <c r="F92" s="23" t="s">
        <v>9375</v>
      </c>
      <c r="G92" s="13" t="s">
        <v>9376</v>
      </c>
      <c r="H92" s="23" t="s">
        <v>98</v>
      </c>
      <c r="I92" s="60" t="s">
        <v>10915</v>
      </c>
      <c r="J92" s="43" t="s">
        <v>10932</v>
      </c>
      <c r="K92" s="43" t="s">
        <v>5914</v>
      </c>
      <c r="L92" s="43" t="s">
        <v>10901</v>
      </c>
      <c r="M92" s="4" t="s">
        <v>10984</v>
      </c>
      <c r="N92" s="4" t="s">
        <v>10899</v>
      </c>
    </row>
    <row r="93" spans="1:15" x14ac:dyDescent="0.3">
      <c r="A93" s="4" t="s">
        <v>7361</v>
      </c>
      <c r="B93" s="44" t="s">
        <v>7360</v>
      </c>
      <c r="C93" s="71" t="s">
        <v>97</v>
      </c>
      <c r="D93" s="71" t="s">
        <v>7356</v>
      </c>
      <c r="E93" s="61" t="s">
        <v>34</v>
      </c>
      <c r="F93" s="51" t="s">
        <v>9375</v>
      </c>
      <c r="G93" s="13" t="s">
        <v>9376</v>
      </c>
      <c r="H93" s="71" t="s">
        <v>98</v>
      </c>
      <c r="I93" s="60" t="s">
        <v>10915</v>
      </c>
      <c r="J93" s="47" t="s">
        <v>10933</v>
      </c>
      <c r="K93" s="47" t="s">
        <v>7358</v>
      </c>
      <c r="L93" s="47" t="s">
        <v>10901</v>
      </c>
      <c r="M93" s="4" t="s">
        <v>10984</v>
      </c>
      <c r="N93" s="4" t="s">
        <v>10899</v>
      </c>
    </row>
    <row r="94" spans="1:15" x14ac:dyDescent="0.3">
      <c r="A94" s="41" t="s">
        <v>2178</v>
      </c>
      <c r="B94" s="42" t="s">
        <v>2177</v>
      </c>
      <c r="C94" s="71" t="s">
        <v>97</v>
      </c>
      <c r="D94" s="41" t="s">
        <v>2173</v>
      </c>
      <c r="E94" s="18" t="s">
        <v>18</v>
      </c>
      <c r="F94" s="40" t="s">
        <v>9375</v>
      </c>
      <c r="G94" s="13" t="s">
        <v>9376</v>
      </c>
      <c r="H94" s="41" t="s">
        <v>98</v>
      </c>
      <c r="I94" s="70" t="s">
        <v>10934</v>
      </c>
      <c r="J94" s="2" t="s">
        <v>2175</v>
      </c>
      <c r="K94" s="2" t="s">
        <v>10935</v>
      </c>
      <c r="L94" s="2" t="s">
        <v>10936</v>
      </c>
      <c r="M94" s="4" t="s">
        <v>10986</v>
      </c>
      <c r="N94" s="13" t="s">
        <v>10903</v>
      </c>
    </row>
    <row r="95" spans="1:15" x14ac:dyDescent="0.3">
      <c r="A95" s="25" t="s">
        <v>2268</v>
      </c>
      <c r="B95" s="38" t="s">
        <v>2267</v>
      </c>
      <c r="C95" s="71" t="s">
        <v>97</v>
      </c>
      <c r="D95" s="25" t="s">
        <v>2263</v>
      </c>
      <c r="E95" s="39" t="s">
        <v>18</v>
      </c>
      <c r="F95" s="23" t="s">
        <v>9375</v>
      </c>
      <c r="G95" s="13" t="s">
        <v>9376</v>
      </c>
      <c r="H95" s="25" t="s">
        <v>98</v>
      </c>
      <c r="I95" s="70" t="s">
        <v>10913</v>
      </c>
      <c r="J95" s="43" t="s">
        <v>2265</v>
      </c>
      <c r="K95" s="43" t="s">
        <v>10937</v>
      </c>
      <c r="L95" s="43" t="s">
        <v>10938</v>
      </c>
      <c r="M95" s="4" t="s">
        <v>10986</v>
      </c>
      <c r="N95" s="13" t="s">
        <v>10903</v>
      </c>
    </row>
    <row r="96" spans="1:15" x14ac:dyDescent="0.3">
      <c r="A96" s="71" t="s">
        <v>2981</v>
      </c>
      <c r="B96" s="71" t="s">
        <v>2980</v>
      </c>
      <c r="C96" s="71" t="s">
        <v>97</v>
      </c>
      <c r="D96" s="71" t="s">
        <v>2978</v>
      </c>
      <c r="E96" s="20" t="s">
        <v>18</v>
      </c>
      <c r="F96" s="51" t="s">
        <v>9375</v>
      </c>
      <c r="G96" s="13" t="s">
        <v>9376</v>
      </c>
      <c r="H96" s="62" t="s">
        <v>98</v>
      </c>
      <c r="I96" s="70" t="s">
        <v>10904</v>
      </c>
      <c r="J96" s="47" t="s">
        <v>13</v>
      </c>
      <c r="K96" s="47">
        <v>0</v>
      </c>
      <c r="L96" s="47"/>
      <c r="M96" s="4" t="s">
        <v>10986</v>
      </c>
      <c r="N96" s="13" t="s">
        <v>10903</v>
      </c>
    </row>
    <row r="97" spans="1:14" x14ac:dyDescent="0.3">
      <c r="A97" s="16"/>
      <c r="B97" s="10"/>
      <c r="C97" s="71" t="s">
        <v>13</v>
      </c>
      <c r="D97" s="16"/>
      <c r="E97" s="16"/>
      <c r="F97" s="16"/>
      <c r="G97" s="16"/>
      <c r="H97" s="16"/>
      <c r="I97" s="70"/>
      <c r="J97" s="16"/>
      <c r="K97" s="16"/>
      <c r="L97" s="16"/>
      <c r="M97" s="16"/>
      <c r="N97" s="16"/>
    </row>
    <row r="98" spans="1:14" x14ac:dyDescent="0.3">
      <c r="A98" s="16"/>
      <c r="B98" s="58" t="s">
        <v>9378</v>
      </c>
      <c r="C98" s="71" t="s">
        <v>13</v>
      </c>
      <c r="D98" s="36" t="s">
        <v>9377</v>
      </c>
      <c r="E98" s="58" t="s">
        <v>9323</v>
      </c>
      <c r="F98" s="37"/>
      <c r="G98" s="58" t="s">
        <v>9378</v>
      </c>
      <c r="H98" s="75" t="s">
        <v>15</v>
      </c>
      <c r="I98" s="70" t="s">
        <v>10939</v>
      </c>
      <c r="J98" s="34" t="s">
        <v>9377</v>
      </c>
      <c r="K98" s="34"/>
      <c r="L98" s="34"/>
      <c r="M98" s="4" t="s">
        <v>10984</v>
      </c>
      <c r="N98" s="4" t="s">
        <v>10899</v>
      </c>
    </row>
    <row r="99" spans="1:14" x14ac:dyDescent="0.3">
      <c r="A99" s="71" t="s">
        <v>2828</v>
      </c>
      <c r="B99" s="71" t="s">
        <v>2827</v>
      </c>
      <c r="C99" s="71" t="s">
        <v>97</v>
      </c>
      <c r="D99" s="71" t="s">
        <v>2823</v>
      </c>
      <c r="E99" s="35" t="s">
        <v>18</v>
      </c>
      <c r="F99" s="21" t="s">
        <v>9377</v>
      </c>
      <c r="G99" s="58" t="s">
        <v>9378</v>
      </c>
      <c r="H99" s="71" t="s">
        <v>98</v>
      </c>
      <c r="I99" s="70" t="s">
        <v>10940</v>
      </c>
      <c r="J99" s="47" t="s">
        <v>2825</v>
      </c>
      <c r="K99" s="47"/>
      <c r="L99" s="47"/>
      <c r="M99" s="4" t="s">
        <v>10986</v>
      </c>
      <c r="N99" s="13" t="s">
        <v>10903</v>
      </c>
    </row>
    <row r="100" spans="1:14" x14ac:dyDescent="0.3">
      <c r="A100" s="71" t="s">
        <v>7554</v>
      </c>
      <c r="B100" s="71" t="s">
        <v>7553</v>
      </c>
      <c r="C100" s="71" t="s">
        <v>97</v>
      </c>
      <c r="D100" s="71" t="s">
        <v>7550</v>
      </c>
      <c r="E100" s="35" t="s">
        <v>18</v>
      </c>
      <c r="F100" s="21" t="s">
        <v>9377</v>
      </c>
      <c r="G100" s="58" t="s">
        <v>9378</v>
      </c>
      <c r="H100" s="71" t="s">
        <v>98</v>
      </c>
      <c r="I100" s="70" t="s">
        <v>10940</v>
      </c>
      <c r="J100" s="47"/>
      <c r="K100" s="47"/>
      <c r="L100" s="47"/>
      <c r="M100" s="4" t="s">
        <v>10986</v>
      </c>
      <c r="N100" s="13" t="s">
        <v>10903</v>
      </c>
    </row>
    <row r="101" spans="1:14" x14ac:dyDescent="0.3">
      <c r="A101" s="71" t="s">
        <v>7569</v>
      </c>
      <c r="B101" s="71" t="s">
        <v>7568</v>
      </c>
      <c r="C101" s="71" t="s">
        <v>97</v>
      </c>
      <c r="D101" s="71" t="s">
        <v>7565</v>
      </c>
      <c r="E101" s="35" t="s">
        <v>18</v>
      </c>
      <c r="F101" s="21" t="s">
        <v>9377</v>
      </c>
      <c r="G101" s="58" t="s">
        <v>9378</v>
      </c>
      <c r="H101" s="71" t="s">
        <v>98</v>
      </c>
      <c r="I101" s="70" t="s">
        <v>10940</v>
      </c>
      <c r="J101" s="47" t="s">
        <v>7566</v>
      </c>
      <c r="K101" s="47"/>
      <c r="L101" s="47"/>
      <c r="M101" s="4" t="s">
        <v>10986</v>
      </c>
      <c r="N101" s="13" t="s">
        <v>10903</v>
      </c>
    </row>
    <row r="102" spans="1:14" x14ac:dyDescent="0.3">
      <c r="A102" s="71" t="s">
        <v>2847</v>
      </c>
      <c r="B102" s="71" t="s">
        <v>2846</v>
      </c>
      <c r="C102" s="71" t="s">
        <v>97</v>
      </c>
      <c r="D102" s="71" t="s">
        <v>2842</v>
      </c>
      <c r="E102" s="35" t="s">
        <v>18</v>
      </c>
      <c r="F102" s="21" t="s">
        <v>9377</v>
      </c>
      <c r="G102" s="58" t="s">
        <v>9378</v>
      </c>
      <c r="H102" s="71" t="s">
        <v>98</v>
      </c>
      <c r="I102" s="70" t="s">
        <v>10941</v>
      </c>
      <c r="J102" s="47" t="s">
        <v>2844</v>
      </c>
      <c r="K102" s="47"/>
      <c r="L102" s="47"/>
      <c r="M102" s="4" t="s">
        <v>10986</v>
      </c>
      <c r="N102" s="13" t="s">
        <v>10903</v>
      </c>
    </row>
    <row r="103" spans="1:14" x14ac:dyDescent="0.3">
      <c r="A103" s="71" t="s">
        <v>7545</v>
      </c>
      <c r="B103" s="71" t="s">
        <v>7544</v>
      </c>
      <c r="C103" s="71" t="s">
        <v>97</v>
      </c>
      <c r="D103" s="71" t="s">
        <v>7539</v>
      </c>
      <c r="E103" s="61" t="s">
        <v>34</v>
      </c>
      <c r="F103" s="32" t="s">
        <v>9377</v>
      </c>
      <c r="G103" s="58" t="s">
        <v>9378</v>
      </c>
      <c r="H103" s="71" t="s">
        <v>98</v>
      </c>
      <c r="I103" s="70" t="s">
        <v>10942</v>
      </c>
      <c r="J103" s="47" t="s">
        <v>7541</v>
      </c>
      <c r="K103" s="47" t="s">
        <v>7542</v>
      </c>
      <c r="L103" s="47"/>
      <c r="M103" s="4" t="s">
        <v>10984</v>
      </c>
      <c r="N103" s="71"/>
    </row>
    <row r="104" spans="1:14" x14ac:dyDescent="0.3">
      <c r="A104" s="71" t="s">
        <v>659</v>
      </c>
      <c r="B104" s="71" t="s">
        <v>650</v>
      </c>
      <c r="C104" s="71" t="s">
        <v>97</v>
      </c>
      <c r="D104" s="71" t="s">
        <v>646</v>
      </c>
      <c r="E104" s="61" t="s">
        <v>34</v>
      </c>
      <c r="F104" s="21" t="s">
        <v>9377</v>
      </c>
      <c r="G104" s="58" t="s">
        <v>9378</v>
      </c>
      <c r="H104" s="71" t="s">
        <v>98</v>
      </c>
      <c r="I104" s="7" t="s">
        <v>10900</v>
      </c>
      <c r="J104" s="47" t="s">
        <v>647</v>
      </c>
      <c r="K104" s="47" t="s">
        <v>648</v>
      </c>
      <c r="L104" s="47"/>
      <c r="M104" s="4" t="s">
        <v>10984</v>
      </c>
      <c r="N104" s="4" t="s">
        <v>10899</v>
      </c>
    </row>
    <row r="105" spans="1:14" x14ac:dyDescent="0.3">
      <c r="A105" s="71" t="s">
        <v>1329</v>
      </c>
      <c r="B105" s="71" t="s">
        <v>1328</v>
      </c>
      <c r="C105" s="71" t="s">
        <v>97</v>
      </c>
      <c r="D105" s="71" t="s">
        <v>1324</v>
      </c>
      <c r="E105" s="61" t="s">
        <v>34</v>
      </c>
      <c r="F105" s="21" t="s">
        <v>9377</v>
      </c>
      <c r="G105" s="58" t="s">
        <v>9378</v>
      </c>
      <c r="H105" s="71" t="s">
        <v>98</v>
      </c>
      <c r="I105" s="7" t="s">
        <v>10900</v>
      </c>
      <c r="J105" s="47" t="s">
        <v>1325</v>
      </c>
      <c r="K105" s="47" t="s">
        <v>1326</v>
      </c>
      <c r="L105" s="47"/>
      <c r="M105" s="4" t="s">
        <v>10984</v>
      </c>
      <c r="N105" s="4" t="s">
        <v>10899</v>
      </c>
    </row>
    <row r="106" spans="1:14" x14ac:dyDescent="0.3">
      <c r="A106" s="71" t="s">
        <v>2094</v>
      </c>
      <c r="B106" s="71" t="s">
        <v>2093</v>
      </c>
      <c r="C106" s="71" t="s">
        <v>97</v>
      </c>
      <c r="D106" s="71" t="s">
        <v>2088</v>
      </c>
      <c r="E106" s="61" t="s">
        <v>34</v>
      </c>
      <c r="F106" s="21" t="s">
        <v>9377</v>
      </c>
      <c r="G106" s="58" t="s">
        <v>9378</v>
      </c>
      <c r="H106" s="71" t="s">
        <v>98</v>
      </c>
      <c r="I106" s="7" t="s">
        <v>10900</v>
      </c>
      <c r="J106" s="47" t="s">
        <v>2090</v>
      </c>
      <c r="K106" s="47" t="s">
        <v>2091</v>
      </c>
      <c r="L106" s="47"/>
      <c r="M106" s="4" t="s">
        <v>10984</v>
      </c>
      <c r="N106" s="4" t="s">
        <v>10899</v>
      </c>
    </row>
    <row r="107" spans="1:14" x14ac:dyDescent="0.3">
      <c r="A107" s="71" t="s">
        <v>2131</v>
      </c>
      <c r="B107" s="71" t="s">
        <v>2130</v>
      </c>
      <c r="C107" s="71" t="s">
        <v>97</v>
      </c>
      <c r="D107" s="71" t="s">
        <v>2125</v>
      </c>
      <c r="E107" s="61" t="s">
        <v>34</v>
      </c>
      <c r="F107" s="21" t="s">
        <v>9377</v>
      </c>
      <c r="G107" s="58" t="s">
        <v>9378</v>
      </c>
      <c r="H107" s="71" t="s">
        <v>98</v>
      </c>
      <c r="I107" s="7" t="s">
        <v>10900</v>
      </c>
      <c r="J107" s="47" t="s">
        <v>2127</v>
      </c>
      <c r="K107" s="47" t="s">
        <v>2128</v>
      </c>
      <c r="L107" s="70" t="s">
        <v>10901</v>
      </c>
      <c r="M107" s="4" t="s">
        <v>10984</v>
      </c>
      <c r="N107" s="4" t="s">
        <v>10899</v>
      </c>
    </row>
    <row r="108" spans="1:14" x14ac:dyDescent="0.3">
      <c r="A108" s="71" t="s">
        <v>3769</v>
      </c>
      <c r="B108" s="71" t="s">
        <v>3768</v>
      </c>
      <c r="C108" s="71" t="s">
        <v>97</v>
      </c>
      <c r="D108" s="71" t="s">
        <v>3764</v>
      </c>
      <c r="E108" s="61" t="s">
        <v>34</v>
      </c>
      <c r="F108" s="21" t="s">
        <v>9377</v>
      </c>
      <c r="G108" s="58" t="s">
        <v>9378</v>
      </c>
      <c r="H108" s="71" t="s">
        <v>98</v>
      </c>
      <c r="I108" s="7" t="s">
        <v>10900</v>
      </c>
      <c r="J108" s="47" t="s">
        <v>3765</v>
      </c>
      <c r="K108" s="47" t="s">
        <v>3766</v>
      </c>
      <c r="L108" s="47"/>
      <c r="M108" s="4" t="s">
        <v>10984</v>
      </c>
      <c r="N108" s="4" t="s">
        <v>10899</v>
      </c>
    </row>
    <row r="109" spans="1:14" x14ac:dyDescent="0.3">
      <c r="A109" s="25" t="s">
        <v>6500</v>
      </c>
      <c r="B109" s="25" t="s">
        <v>6499</v>
      </c>
      <c r="C109" s="71" t="s">
        <v>97</v>
      </c>
      <c r="D109" s="25" t="s">
        <v>6495</v>
      </c>
      <c r="E109" s="46" t="s">
        <v>34</v>
      </c>
      <c r="F109" s="33" t="s">
        <v>9377</v>
      </c>
      <c r="G109" s="58" t="s">
        <v>9378</v>
      </c>
      <c r="H109" s="25" t="s">
        <v>98</v>
      </c>
      <c r="I109" s="7" t="s">
        <v>10900</v>
      </c>
      <c r="J109" s="43" t="s">
        <v>10943</v>
      </c>
      <c r="K109" s="43" t="s">
        <v>6497</v>
      </c>
      <c r="L109" s="43"/>
      <c r="M109" s="4" t="s">
        <v>10984</v>
      </c>
      <c r="N109" s="4" t="s">
        <v>10899</v>
      </c>
    </row>
    <row r="110" spans="1:14" x14ac:dyDescent="0.3">
      <c r="A110" s="71" t="s">
        <v>2641</v>
      </c>
      <c r="B110" s="71" t="s">
        <v>2640</v>
      </c>
      <c r="C110" s="71" t="s">
        <v>97</v>
      </c>
      <c r="D110" s="71" t="s">
        <v>2635</v>
      </c>
      <c r="E110" s="35" t="s">
        <v>18</v>
      </c>
      <c r="F110" s="21" t="s">
        <v>9377</v>
      </c>
      <c r="G110" s="58" t="s">
        <v>9378</v>
      </c>
      <c r="H110" s="71" t="s">
        <v>98</v>
      </c>
      <c r="I110" s="70" t="s">
        <v>10944</v>
      </c>
      <c r="J110" s="47" t="s">
        <v>2637</v>
      </c>
      <c r="K110" s="47" t="s">
        <v>2638</v>
      </c>
      <c r="L110" s="47"/>
      <c r="M110" s="4" t="s">
        <v>10986</v>
      </c>
      <c r="N110" s="13" t="s">
        <v>10903</v>
      </c>
    </row>
    <row r="111" spans="1:14" x14ac:dyDescent="0.3">
      <c r="A111" s="71" t="s">
        <v>10945</v>
      </c>
      <c r="B111" s="71" t="s">
        <v>2633</v>
      </c>
      <c r="C111" s="71" t="s">
        <v>97</v>
      </c>
      <c r="D111" s="71" t="s">
        <v>2629</v>
      </c>
      <c r="E111" s="35" t="s">
        <v>18</v>
      </c>
      <c r="F111" s="21" t="s">
        <v>9377</v>
      </c>
      <c r="G111" s="58" t="s">
        <v>9378</v>
      </c>
      <c r="H111" s="71" t="s">
        <v>98</v>
      </c>
      <c r="I111" s="70" t="s">
        <v>10944</v>
      </c>
      <c r="J111" s="47" t="s">
        <v>2631</v>
      </c>
      <c r="K111" s="47"/>
      <c r="L111" s="47"/>
      <c r="M111" s="4" t="s">
        <v>10986</v>
      </c>
      <c r="N111" s="13" t="s">
        <v>10903</v>
      </c>
    </row>
    <row r="112" spans="1:14" x14ac:dyDescent="0.3">
      <c r="A112" s="71" t="s">
        <v>2647</v>
      </c>
      <c r="B112" s="71" t="s">
        <v>2646</v>
      </c>
      <c r="C112" s="71" t="s">
        <v>97</v>
      </c>
      <c r="D112" s="71" t="s">
        <v>2642</v>
      </c>
      <c r="E112" s="35" t="s">
        <v>18</v>
      </c>
      <c r="F112" s="71" t="s">
        <v>9377</v>
      </c>
      <c r="G112" s="58" t="s">
        <v>9378</v>
      </c>
      <c r="H112" s="71" t="s">
        <v>98</v>
      </c>
      <c r="I112" s="70" t="s">
        <v>10944</v>
      </c>
      <c r="J112" s="47" t="s">
        <v>2644</v>
      </c>
      <c r="K112" s="47"/>
      <c r="L112" s="47"/>
      <c r="M112" s="4" t="s">
        <v>10986</v>
      </c>
      <c r="N112" s="13" t="s">
        <v>10903</v>
      </c>
    </row>
    <row r="113" spans="1:14" x14ac:dyDescent="0.3">
      <c r="A113" s="71" t="s">
        <v>2981</v>
      </c>
      <c r="B113" s="71" t="s">
        <v>2980</v>
      </c>
      <c r="C113" s="71" t="s">
        <v>97</v>
      </c>
      <c r="D113" s="71" t="s">
        <v>2978</v>
      </c>
      <c r="E113" s="35" t="s">
        <v>18</v>
      </c>
      <c r="F113" s="71" t="s">
        <v>9377</v>
      </c>
      <c r="G113" s="58" t="s">
        <v>9378</v>
      </c>
      <c r="H113" s="71" t="s">
        <v>98</v>
      </c>
      <c r="I113" s="70" t="s">
        <v>10946</v>
      </c>
      <c r="J113" s="47"/>
      <c r="K113" s="47">
        <v>0</v>
      </c>
      <c r="L113" s="47"/>
      <c r="M113" s="4" t="s">
        <v>10986</v>
      </c>
      <c r="N113" s="13" t="s">
        <v>10903</v>
      </c>
    </row>
    <row r="114" spans="1:14" x14ac:dyDescent="0.3">
      <c r="A114" s="16"/>
      <c r="B114" s="13" t="s">
        <v>9331</v>
      </c>
      <c r="C114" s="71" t="s">
        <v>13</v>
      </c>
      <c r="D114" s="13" t="s">
        <v>9330</v>
      </c>
      <c r="E114" s="13" t="s">
        <v>9323</v>
      </c>
      <c r="F114" s="13" t="s">
        <v>9377</v>
      </c>
      <c r="G114" s="58" t="s">
        <v>9378</v>
      </c>
      <c r="H114" s="13" t="s">
        <v>15</v>
      </c>
      <c r="I114" s="70" t="s">
        <v>10947</v>
      </c>
      <c r="J114" s="47"/>
      <c r="K114" s="47"/>
      <c r="L114" s="47"/>
      <c r="M114" s="4" t="s">
        <v>10984</v>
      </c>
      <c r="N114" s="4" t="s">
        <v>10899</v>
      </c>
    </row>
    <row r="115" spans="1:14" x14ac:dyDescent="0.3">
      <c r="A115" s="16"/>
      <c r="B115" s="13" t="s">
        <v>9335</v>
      </c>
      <c r="C115" s="71" t="s">
        <v>13</v>
      </c>
      <c r="D115" s="13" t="s">
        <v>9334</v>
      </c>
      <c r="E115" s="13" t="s">
        <v>9323</v>
      </c>
      <c r="F115" s="13" t="s">
        <v>9377</v>
      </c>
      <c r="G115" s="58" t="s">
        <v>9378</v>
      </c>
      <c r="H115" s="13" t="s">
        <v>15</v>
      </c>
      <c r="I115" s="70" t="s">
        <v>10948</v>
      </c>
      <c r="J115" s="47"/>
      <c r="K115" s="47"/>
      <c r="L115" s="47"/>
      <c r="M115" s="4" t="s">
        <v>10984</v>
      </c>
      <c r="N115" s="4" t="s">
        <v>10899</v>
      </c>
    </row>
    <row r="116" spans="1:14" x14ac:dyDescent="0.3">
      <c r="A116" s="16"/>
      <c r="B116" s="13" t="s">
        <v>9329</v>
      </c>
      <c r="C116" s="71" t="s">
        <v>13</v>
      </c>
      <c r="D116" s="13" t="s">
        <v>9328</v>
      </c>
      <c r="E116" s="13" t="s">
        <v>9323</v>
      </c>
      <c r="F116" s="13" t="s">
        <v>9377</v>
      </c>
      <c r="G116" s="58" t="s">
        <v>9378</v>
      </c>
      <c r="H116" s="13" t="s">
        <v>15</v>
      </c>
      <c r="I116" s="70" t="s">
        <v>10949</v>
      </c>
      <c r="J116" s="47"/>
      <c r="K116" s="47"/>
      <c r="L116" s="47"/>
      <c r="M116" s="4" t="s">
        <v>10984</v>
      </c>
      <c r="N116" s="4" t="s">
        <v>10899</v>
      </c>
    </row>
    <row r="117" spans="1:14" x14ac:dyDescent="0.3">
      <c r="A117" s="16"/>
      <c r="B117" s="13" t="s">
        <v>9388</v>
      </c>
      <c r="C117" s="71" t="s">
        <v>13</v>
      </c>
      <c r="D117" s="13" t="s">
        <v>9387</v>
      </c>
      <c r="E117" s="13" t="s">
        <v>9323</v>
      </c>
      <c r="F117" s="13" t="s">
        <v>9377</v>
      </c>
      <c r="G117" s="58" t="s">
        <v>9378</v>
      </c>
      <c r="H117" s="13" t="s">
        <v>15</v>
      </c>
      <c r="I117" s="70" t="s">
        <v>10950</v>
      </c>
      <c r="J117" s="47"/>
      <c r="K117" s="47"/>
      <c r="L117" s="47"/>
      <c r="M117" s="4" t="s">
        <v>10984</v>
      </c>
      <c r="N117" s="4" t="s">
        <v>10899</v>
      </c>
    </row>
    <row r="118" spans="1:14" x14ac:dyDescent="0.3">
      <c r="A118" s="16"/>
      <c r="B118" s="58" t="s">
        <v>9398</v>
      </c>
      <c r="C118" s="71" t="s">
        <v>13</v>
      </c>
      <c r="D118" s="58" t="s">
        <v>9397</v>
      </c>
      <c r="E118" s="58" t="s">
        <v>9323</v>
      </c>
      <c r="F118" s="58" t="s">
        <v>9377</v>
      </c>
      <c r="G118" s="58" t="s">
        <v>9378</v>
      </c>
      <c r="H118" s="58" t="s">
        <v>15</v>
      </c>
      <c r="I118" s="70" t="s">
        <v>10951</v>
      </c>
      <c r="J118" s="43"/>
      <c r="K118" s="43"/>
      <c r="L118" s="43"/>
      <c r="M118" s="4" t="s">
        <v>10984</v>
      </c>
      <c r="N118" s="4" t="s">
        <v>10899</v>
      </c>
    </row>
    <row r="119" spans="1:14" x14ac:dyDescent="0.3">
      <c r="A119" s="71" t="s">
        <v>2662</v>
      </c>
      <c r="B119" s="71" t="s">
        <v>2659</v>
      </c>
      <c r="C119" s="71" t="s">
        <v>97</v>
      </c>
      <c r="D119" s="71" t="s">
        <v>2654</v>
      </c>
      <c r="E119" s="35" t="s">
        <v>18</v>
      </c>
      <c r="F119" s="71" t="s">
        <v>9377</v>
      </c>
      <c r="G119" s="58" t="s">
        <v>9378</v>
      </c>
      <c r="H119" s="71" t="s">
        <v>98</v>
      </c>
      <c r="I119" s="70" t="s">
        <v>10952</v>
      </c>
      <c r="J119" s="47" t="s">
        <v>2657</v>
      </c>
      <c r="K119" s="47"/>
      <c r="L119" s="47"/>
      <c r="M119" s="4" t="s">
        <v>10986</v>
      </c>
      <c r="N119" s="13" t="s">
        <v>10903</v>
      </c>
    </row>
    <row r="120" spans="1:14" x14ac:dyDescent="0.3">
      <c r="A120" s="16"/>
      <c r="B120" s="10"/>
      <c r="C120" s="71" t="s">
        <v>13</v>
      </c>
      <c r="D120" s="16"/>
      <c r="E120" s="16"/>
      <c r="F120" s="16"/>
      <c r="G120" s="16"/>
      <c r="H120" s="16"/>
      <c r="I120" s="70"/>
      <c r="J120" s="16"/>
      <c r="K120" s="16"/>
      <c r="L120" s="16"/>
      <c r="M120" s="16"/>
      <c r="N120" s="16"/>
    </row>
    <row r="121" spans="1:14" x14ac:dyDescent="0.3">
      <c r="A121" s="16"/>
      <c r="B121" s="58" t="s">
        <v>9380</v>
      </c>
      <c r="C121" s="71" t="s">
        <v>13</v>
      </c>
      <c r="D121" s="3" t="s">
        <v>9379</v>
      </c>
      <c r="E121" s="58" t="s">
        <v>9323</v>
      </c>
      <c r="F121" s="1"/>
      <c r="G121" s="58" t="s">
        <v>9380</v>
      </c>
      <c r="H121" s="75" t="s">
        <v>15</v>
      </c>
      <c r="I121" s="70" t="s">
        <v>10953</v>
      </c>
      <c r="J121" s="43" t="s">
        <v>9379</v>
      </c>
      <c r="K121" s="43"/>
      <c r="L121" s="43"/>
      <c r="M121" s="4" t="s">
        <v>10984</v>
      </c>
      <c r="N121" s="4" t="s">
        <v>10899</v>
      </c>
    </row>
    <row r="122" spans="1:14" x14ac:dyDescent="0.3">
      <c r="A122" s="71" t="s">
        <v>5677</v>
      </c>
      <c r="B122" s="31" t="s">
        <v>5676</v>
      </c>
      <c r="C122" s="71" t="s">
        <v>97</v>
      </c>
      <c r="D122" s="71" t="s">
        <v>10954</v>
      </c>
      <c r="E122" s="35" t="s">
        <v>18</v>
      </c>
      <c r="F122" s="71" t="s">
        <v>9379</v>
      </c>
      <c r="G122" s="58" t="s">
        <v>9380</v>
      </c>
      <c r="H122" s="71" t="s">
        <v>98</v>
      </c>
      <c r="I122" s="70" t="s">
        <v>10955</v>
      </c>
      <c r="J122" s="70" t="s">
        <v>5673</v>
      </c>
      <c r="K122" s="70" t="s">
        <v>5674</v>
      </c>
      <c r="L122" s="70"/>
      <c r="M122" s="4" t="s">
        <v>10986</v>
      </c>
      <c r="N122" s="13" t="s">
        <v>10903</v>
      </c>
    </row>
    <row r="123" spans="1:14" x14ac:dyDescent="0.3">
      <c r="A123" s="71" t="s">
        <v>7749</v>
      </c>
      <c r="B123" s="31" t="s">
        <v>7748</v>
      </c>
      <c r="C123" s="71" t="s">
        <v>97</v>
      </c>
      <c r="D123" s="71" t="s">
        <v>7743</v>
      </c>
      <c r="E123" s="35" t="s">
        <v>18</v>
      </c>
      <c r="F123" s="71" t="s">
        <v>9379</v>
      </c>
      <c r="G123" s="58" t="s">
        <v>9380</v>
      </c>
      <c r="H123" s="71" t="s">
        <v>98</v>
      </c>
      <c r="I123" s="70" t="s">
        <v>10955</v>
      </c>
      <c r="J123" s="70" t="s">
        <v>7745</v>
      </c>
      <c r="K123" s="70" t="s">
        <v>7746</v>
      </c>
      <c r="L123" s="70"/>
      <c r="M123" s="4" t="s">
        <v>10986</v>
      </c>
      <c r="N123" s="13" t="s">
        <v>10903</v>
      </c>
    </row>
    <row r="124" spans="1:14" x14ac:dyDescent="0.3">
      <c r="A124" s="71" t="s">
        <v>8188</v>
      </c>
      <c r="B124" s="31" t="s">
        <v>8187</v>
      </c>
      <c r="C124" s="71" t="s">
        <v>97</v>
      </c>
      <c r="D124" s="71" t="s">
        <v>8183</v>
      </c>
      <c r="E124" s="35" t="s">
        <v>18</v>
      </c>
      <c r="F124" s="71" t="s">
        <v>9379</v>
      </c>
      <c r="G124" s="58" t="s">
        <v>9380</v>
      </c>
      <c r="H124" s="71" t="s">
        <v>98</v>
      </c>
      <c r="I124" s="70" t="s">
        <v>10955</v>
      </c>
      <c r="J124" s="70" t="s">
        <v>8184</v>
      </c>
      <c r="K124" s="70" t="s">
        <v>8185</v>
      </c>
      <c r="L124" s="70"/>
      <c r="M124" s="4" t="s">
        <v>10986</v>
      </c>
      <c r="N124" s="13" t="s">
        <v>10903</v>
      </c>
    </row>
    <row r="125" spans="1:14" x14ac:dyDescent="0.3">
      <c r="A125" s="25" t="s">
        <v>5055</v>
      </c>
      <c r="B125" s="15" t="s">
        <v>5054</v>
      </c>
      <c r="C125" s="71" t="s">
        <v>97</v>
      </c>
      <c r="D125" s="25" t="s">
        <v>5049</v>
      </c>
      <c r="E125" s="46" t="s">
        <v>34</v>
      </c>
      <c r="F125" s="29" t="s">
        <v>9379</v>
      </c>
      <c r="G125" s="58" t="s">
        <v>9380</v>
      </c>
      <c r="H125" s="25" t="s">
        <v>98</v>
      </c>
      <c r="I125" s="70" t="s">
        <v>10956</v>
      </c>
      <c r="J125" s="70" t="s">
        <v>5051</v>
      </c>
      <c r="K125" s="70" t="s">
        <v>5052</v>
      </c>
      <c r="L125" s="70"/>
      <c r="M125" s="4" t="s">
        <v>10984</v>
      </c>
      <c r="N125" s="4" t="s">
        <v>10899</v>
      </c>
    </row>
    <row r="126" spans="1:14" x14ac:dyDescent="0.3">
      <c r="A126" s="71" t="s">
        <v>2981</v>
      </c>
      <c r="B126" s="71" t="s">
        <v>2980</v>
      </c>
      <c r="C126" s="71" t="s">
        <v>97</v>
      </c>
      <c r="D126" s="71" t="s">
        <v>2978</v>
      </c>
      <c r="E126" s="35" t="s">
        <v>18</v>
      </c>
      <c r="F126" s="71" t="s">
        <v>9379</v>
      </c>
      <c r="G126" s="58" t="s">
        <v>9380</v>
      </c>
      <c r="H126" s="71" t="s">
        <v>98</v>
      </c>
      <c r="I126" s="70" t="s">
        <v>10904</v>
      </c>
      <c r="J126" s="70"/>
      <c r="K126" s="70"/>
      <c r="L126" s="70"/>
      <c r="M126" s="4" t="s">
        <v>10986</v>
      </c>
      <c r="N126" s="13" t="s">
        <v>10903</v>
      </c>
    </row>
    <row r="127" spans="1:14" x14ac:dyDescent="0.3">
      <c r="A127" s="16"/>
      <c r="B127" s="30" t="s">
        <v>9333</v>
      </c>
      <c r="C127" s="71" t="s">
        <v>13</v>
      </c>
      <c r="D127" s="13" t="s">
        <v>9332</v>
      </c>
      <c r="E127" s="13" t="s">
        <v>9323</v>
      </c>
      <c r="F127" s="13" t="s">
        <v>9379</v>
      </c>
      <c r="G127" s="58" t="s">
        <v>9380</v>
      </c>
      <c r="H127" s="13" t="s">
        <v>15</v>
      </c>
      <c r="I127" s="70" t="s">
        <v>10918</v>
      </c>
      <c r="J127" s="70" t="s">
        <v>9332</v>
      </c>
      <c r="K127" s="70"/>
      <c r="L127" s="70"/>
      <c r="M127" s="4" t="s">
        <v>10984</v>
      </c>
      <c r="N127" s="4" t="s">
        <v>10899</v>
      </c>
    </row>
    <row r="128" spans="1:14" x14ac:dyDescent="0.3">
      <c r="A128" s="16"/>
      <c r="B128" s="10"/>
      <c r="C128" s="71" t="s">
        <v>13</v>
      </c>
      <c r="D128" s="16"/>
      <c r="E128" s="16"/>
      <c r="F128" s="16"/>
      <c r="G128" s="16"/>
      <c r="H128" s="16"/>
      <c r="I128" s="70"/>
      <c r="J128" s="70"/>
      <c r="K128" s="70"/>
      <c r="L128" s="70"/>
      <c r="M128" s="16"/>
      <c r="N128" s="16"/>
    </row>
    <row r="129" spans="1:14" x14ac:dyDescent="0.3">
      <c r="A129" s="16"/>
      <c r="B129" s="58" t="s">
        <v>9382</v>
      </c>
      <c r="C129" s="71" t="s">
        <v>13</v>
      </c>
      <c r="D129" s="58" t="s">
        <v>9381</v>
      </c>
      <c r="E129" s="58" t="s">
        <v>9323</v>
      </c>
      <c r="F129" s="1"/>
      <c r="G129" s="58" t="s">
        <v>9382</v>
      </c>
      <c r="H129" s="75" t="s">
        <v>15</v>
      </c>
      <c r="I129" s="70" t="s">
        <v>10957</v>
      </c>
      <c r="J129" s="70" t="s">
        <v>9381</v>
      </c>
      <c r="K129" s="70"/>
      <c r="L129" s="70"/>
      <c r="M129" s="4" t="s">
        <v>10984</v>
      </c>
      <c r="N129" s="4" t="s">
        <v>10899</v>
      </c>
    </row>
    <row r="130" spans="1:14" x14ac:dyDescent="0.3">
      <c r="A130" s="71" t="s">
        <v>8072</v>
      </c>
      <c r="B130" s="31" t="s">
        <v>8071</v>
      </c>
      <c r="C130" s="71" t="s">
        <v>97</v>
      </c>
      <c r="D130" s="71" t="s">
        <v>8068</v>
      </c>
      <c r="E130" s="35" t="s">
        <v>18</v>
      </c>
      <c r="F130" s="71" t="s">
        <v>9381</v>
      </c>
      <c r="G130" s="58" t="s">
        <v>9382</v>
      </c>
      <c r="H130" s="71" t="s">
        <v>98</v>
      </c>
      <c r="I130" s="70" t="s">
        <v>10906</v>
      </c>
      <c r="J130" s="70" t="s">
        <v>8069</v>
      </c>
      <c r="K130" s="70">
        <v>0</v>
      </c>
      <c r="L130" s="70"/>
      <c r="M130" s="4" t="s">
        <v>10986</v>
      </c>
      <c r="N130" s="13" t="s">
        <v>10903</v>
      </c>
    </row>
    <row r="131" spans="1:14" x14ac:dyDescent="0.3">
      <c r="A131" s="71" t="s">
        <v>3427</v>
      </c>
      <c r="B131" s="31" t="s">
        <v>3426</v>
      </c>
      <c r="C131" s="71" t="s">
        <v>97</v>
      </c>
      <c r="D131" s="71" t="s">
        <v>3422</v>
      </c>
      <c r="E131" s="35" t="s">
        <v>18</v>
      </c>
      <c r="F131" s="71" t="s">
        <v>9381</v>
      </c>
      <c r="G131" s="58" t="s">
        <v>9382</v>
      </c>
      <c r="H131" s="71" t="s">
        <v>98</v>
      </c>
      <c r="I131" s="70" t="s">
        <v>10913</v>
      </c>
      <c r="J131" s="70" t="s">
        <v>3424</v>
      </c>
      <c r="K131" s="70">
        <v>0</v>
      </c>
      <c r="L131" s="70"/>
      <c r="M131" s="4" t="s">
        <v>10986</v>
      </c>
      <c r="N131" s="13" t="s">
        <v>10903</v>
      </c>
    </row>
    <row r="132" spans="1:14" x14ac:dyDescent="0.3">
      <c r="A132" s="71" t="s">
        <v>2981</v>
      </c>
      <c r="B132" s="71" t="s">
        <v>2980</v>
      </c>
      <c r="C132" s="71" t="s">
        <v>97</v>
      </c>
      <c r="D132" s="71" t="s">
        <v>2978</v>
      </c>
      <c r="E132" s="35" t="s">
        <v>18</v>
      </c>
      <c r="F132" s="71" t="s">
        <v>9381</v>
      </c>
      <c r="G132" s="58" t="s">
        <v>9382</v>
      </c>
      <c r="H132" s="71" t="s">
        <v>98</v>
      </c>
      <c r="I132" s="70" t="s">
        <v>10904</v>
      </c>
      <c r="J132" s="70"/>
      <c r="K132" s="70">
        <v>0</v>
      </c>
      <c r="L132" s="70"/>
      <c r="M132" s="4" t="s">
        <v>10986</v>
      </c>
      <c r="N132" s="13" t="s">
        <v>10903</v>
      </c>
    </row>
    <row r="133" spans="1:14" x14ac:dyDescent="0.3">
      <c r="A133" s="16"/>
      <c r="B133" s="10"/>
      <c r="C133" s="71" t="s">
        <v>13</v>
      </c>
      <c r="D133" s="16"/>
      <c r="E133" s="16"/>
      <c r="F133" s="16"/>
      <c r="G133" s="16"/>
      <c r="H133" s="16"/>
      <c r="I133" s="70"/>
      <c r="J133" s="2"/>
      <c r="K133" s="2"/>
      <c r="L133" s="2"/>
      <c r="M133" s="16"/>
      <c r="N133" s="16"/>
    </row>
    <row r="134" spans="1:14" x14ac:dyDescent="0.3">
      <c r="A134" s="16"/>
      <c r="B134" s="58" t="s">
        <v>9384</v>
      </c>
      <c r="C134" s="71" t="s">
        <v>13</v>
      </c>
      <c r="D134" s="58" t="s">
        <v>9383</v>
      </c>
      <c r="E134" s="58" t="s">
        <v>9323</v>
      </c>
      <c r="F134" s="1"/>
      <c r="G134" s="58" t="s">
        <v>9384</v>
      </c>
      <c r="H134" s="75" t="s">
        <v>15</v>
      </c>
      <c r="I134" s="70" t="s">
        <v>10958</v>
      </c>
      <c r="J134" s="43" t="s">
        <v>9383</v>
      </c>
      <c r="K134" s="43"/>
      <c r="L134" s="43"/>
      <c r="M134" s="4" t="s">
        <v>10984</v>
      </c>
      <c r="N134" s="4" t="s">
        <v>10899</v>
      </c>
    </row>
    <row r="135" spans="1:14" x14ac:dyDescent="0.3">
      <c r="A135" s="71" t="s">
        <v>6329</v>
      </c>
      <c r="B135" s="31" t="s">
        <v>6328</v>
      </c>
      <c r="C135" s="71" t="s">
        <v>97</v>
      </c>
      <c r="D135" s="71" t="s">
        <v>6324</v>
      </c>
      <c r="E135" s="35" t="s">
        <v>18</v>
      </c>
      <c r="F135" s="71" t="s">
        <v>9383</v>
      </c>
      <c r="G135" s="58" t="s">
        <v>9384</v>
      </c>
      <c r="H135" s="71" t="s">
        <v>98</v>
      </c>
      <c r="I135" s="70" t="s">
        <v>10906</v>
      </c>
      <c r="J135" s="47" t="s">
        <v>6326</v>
      </c>
      <c r="K135" s="47">
        <v>0</v>
      </c>
      <c r="L135" s="47"/>
      <c r="M135" s="4" t="s">
        <v>10986</v>
      </c>
      <c r="N135" s="13" t="s">
        <v>10903</v>
      </c>
    </row>
    <row r="136" spans="1:14" x14ac:dyDescent="0.3">
      <c r="A136" s="71" t="s">
        <v>6073</v>
      </c>
      <c r="B136" s="31" t="s">
        <v>6072</v>
      </c>
      <c r="C136" s="71" t="s">
        <v>97</v>
      </c>
      <c r="D136" s="71" t="s">
        <v>6068</v>
      </c>
      <c r="E136" s="35" t="s">
        <v>18</v>
      </c>
      <c r="F136" s="71" t="s">
        <v>9383</v>
      </c>
      <c r="G136" s="58" t="s">
        <v>9384</v>
      </c>
      <c r="H136" s="71" t="s">
        <v>98</v>
      </c>
      <c r="I136" s="70" t="s">
        <v>10906</v>
      </c>
      <c r="J136" s="47" t="s">
        <v>6070</v>
      </c>
      <c r="K136" s="47">
        <v>0</v>
      </c>
      <c r="L136" s="47"/>
      <c r="M136" s="4" t="s">
        <v>10986</v>
      </c>
      <c r="N136" s="13" t="s">
        <v>10903</v>
      </c>
    </row>
    <row r="137" spans="1:14" x14ac:dyDescent="0.3">
      <c r="A137" s="71" t="s">
        <v>2981</v>
      </c>
      <c r="B137" s="71" t="s">
        <v>2980</v>
      </c>
      <c r="C137" s="71" t="s">
        <v>97</v>
      </c>
      <c r="D137" s="71" t="s">
        <v>2978</v>
      </c>
      <c r="E137" s="35" t="s">
        <v>18</v>
      </c>
      <c r="F137" s="71" t="s">
        <v>9383</v>
      </c>
      <c r="G137" s="58" t="s">
        <v>9384</v>
      </c>
      <c r="H137" s="71" t="s">
        <v>98</v>
      </c>
      <c r="I137" s="70" t="s">
        <v>10904</v>
      </c>
      <c r="J137" s="47"/>
      <c r="K137" s="47">
        <v>0</v>
      </c>
      <c r="L137" s="47"/>
      <c r="M137" s="4" t="s">
        <v>10986</v>
      </c>
      <c r="N137" s="13" t="s">
        <v>10903</v>
      </c>
    </row>
    <row r="138" spans="1:14" x14ac:dyDescent="0.3">
      <c r="A138" s="16"/>
      <c r="B138" s="10"/>
      <c r="C138" s="71" t="s">
        <v>13</v>
      </c>
      <c r="D138" s="16"/>
      <c r="E138" s="16"/>
      <c r="F138" s="16"/>
      <c r="G138" s="16"/>
      <c r="H138" s="16"/>
      <c r="I138" s="70"/>
      <c r="J138" s="47"/>
      <c r="K138" s="47"/>
      <c r="L138" s="47"/>
      <c r="M138" s="16"/>
      <c r="N138" s="16"/>
    </row>
    <row r="139" spans="1:14" x14ac:dyDescent="0.3">
      <c r="A139" s="16"/>
      <c r="B139" s="3" t="s">
        <v>9386</v>
      </c>
      <c r="C139" s="71" t="s">
        <v>13</v>
      </c>
      <c r="D139" s="58" t="s">
        <v>9385</v>
      </c>
      <c r="E139" s="58" t="s">
        <v>9323</v>
      </c>
      <c r="F139" s="1"/>
      <c r="G139" s="3" t="s">
        <v>9386</v>
      </c>
      <c r="H139" s="58" t="s">
        <v>15</v>
      </c>
      <c r="I139" s="70" t="s">
        <v>10959</v>
      </c>
      <c r="J139" s="47" t="s">
        <v>9385</v>
      </c>
      <c r="K139" s="47"/>
      <c r="L139" s="47"/>
      <c r="M139" s="4" t="s">
        <v>10984</v>
      </c>
      <c r="N139" s="4" t="s">
        <v>10899</v>
      </c>
    </row>
    <row r="140" spans="1:14" x14ac:dyDescent="0.3">
      <c r="A140" s="71" t="s">
        <v>6348</v>
      </c>
      <c r="B140" s="31" t="s">
        <v>6347</v>
      </c>
      <c r="C140" s="71" t="s">
        <v>97</v>
      </c>
      <c r="D140" s="71" t="s">
        <v>6344</v>
      </c>
      <c r="E140" s="35" t="s">
        <v>18</v>
      </c>
      <c r="F140" s="71" t="s">
        <v>9385</v>
      </c>
      <c r="G140" s="3" t="s">
        <v>9386</v>
      </c>
      <c r="H140" s="71" t="s">
        <v>98</v>
      </c>
      <c r="I140" s="70" t="s">
        <v>10906</v>
      </c>
      <c r="J140" s="47" t="s">
        <v>6345</v>
      </c>
      <c r="K140" s="47">
        <v>0</v>
      </c>
      <c r="L140" s="47"/>
      <c r="M140" s="4" t="s">
        <v>10986</v>
      </c>
      <c r="N140" s="13" t="s">
        <v>10903</v>
      </c>
    </row>
    <row r="141" spans="1:14" x14ac:dyDescent="0.3">
      <c r="A141" s="71" t="s">
        <v>8019</v>
      </c>
      <c r="B141" s="31" t="s">
        <v>8018</v>
      </c>
      <c r="C141" s="71" t="s">
        <v>97</v>
      </c>
      <c r="D141" s="71" t="s">
        <v>8014</v>
      </c>
      <c r="E141" s="35" t="s">
        <v>18</v>
      </c>
      <c r="F141" s="71" t="s">
        <v>9385</v>
      </c>
      <c r="G141" s="3" t="s">
        <v>9386</v>
      </c>
      <c r="H141" s="71" t="s">
        <v>98</v>
      </c>
      <c r="I141" s="70" t="s">
        <v>10906</v>
      </c>
      <c r="J141" s="47" t="s">
        <v>8015</v>
      </c>
      <c r="K141" s="47" t="s">
        <v>8016</v>
      </c>
      <c r="L141" s="47"/>
      <c r="M141" s="4" t="s">
        <v>10986</v>
      </c>
      <c r="N141" s="13" t="s">
        <v>10903</v>
      </c>
    </row>
    <row r="142" spans="1:14" x14ac:dyDescent="0.3">
      <c r="A142" s="71" t="s">
        <v>8030</v>
      </c>
      <c r="B142" s="31" t="s">
        <v>8029</v>
      </c>
      <c r="C142" s="71" t="s">
        <v>97</v>
      </c>
      <c r="D142" s="71" t="s">
        <v>8025</v>
      </c>
      <c r="E142" s="35" t="s">
        <v>18</v>
      </c>
      <c r="F142" s="71" t="s">
        <v>9385</v>
      </c>
      <c r="G142" s="3" t="s">
        <v>9386</v>
      </c>
      <c r="H142" s="71" t="s">
        <v>98</v>
      </c>
      <c r="I142" s="70" t="s">
        <v>10906</v>
      </c>
      <c r="J142" s="47" t="s">
        <v>8026</v>
      </c>
      <c r="K142" s="47" t="s">
        <v>8027</v>
      </c>
      <c r="L142" s="47"/>
      <c r="M142" s="4" t="s">
        <v>10986</v>
      </c>
      <c r="N142" s="13" t="s">
        <v>10903</v>
      </c>
    </row>
    <row r="143" spans="1:14" x14ac:dyDescent="0.3">
      <c r="A143" s="24" t="s">
        <v>6366</v>
      </c>
      <c r="B143" s="76" t="s">
        <v>6365</v>
      </c>
      <c r="C143" s="71" t="s">
        <v>97</v>
      </c>
      <c r="D143" s="25" t="s">
        <v>6361</v>
      </c>
      <c r="E143" s="46" t="s">
        <v>34</v>
      </c>
      <c r="F143" s="25" t="s">
        <v>9385</v>
      </c>
      <c r="G143" s="3" t="s">
        <v>9386</v>
      </c>
      <c r="H143" s="25" t="s">
        <v>98</v>
      </c>
      <c r="I143" s="60" t="s">
        <v>10907</v>
      </c>
      <c r="J143" s="47" t="s">
        <v>6362</v>
      </c>
      <c r="K143" s="47" t="s">
        <v>6363</v>
      </c>
      <c r="L143" s="47"/>
      <c r="M143" s="4" t="s">
        <v>10984</v>
      </c>
      <c r="N143" s="4" t="s">
        <v>10899</v>
      </c>
    </row>
    <row r="144" spans="1:14" x14ac:dyDescent="0.3">
      <c r="A144" s="71" t="s">
        <v>2981</v>
      </c>
      <c r="B144" s="71" t="s">
        <v>2980</v>
      </c>
      <c r="C144" s="71" t="s">
        <v>97</v>
      </c>
      <c r="D144" s="71" t="s">
        <v>2978</v>
      </c>
      <c r="E144" s="35" t="s">
        <v>18</v>
      </c>
      <c r="F144" s="71" t="s">
        <v>9385</v>
      </c>
      <c r="G144" s="3" t="s">
        <v>9386</v>
      </c>
      <c r="H144" s="71" t="s">
        <v>98</v>
      </c>
      <c r="I144" s="70" t="s">
        <v>10904</v>
      </c>
      <c r="J144" s="47"/>
      <c r="K144" s="47">
        <v>0</v>
      </c>
      <c r="L144" s="47"/>
      <c r="M144" s="4" t="s">
        <v>10986</v>
      </c>
      <c r="N144" s="13" t="s">
        <v>10903</v>
      </c>
    </row>
    <row r="145" spans="1:14" x14ac:dyDescent="0.3">
      <c r="A145" s="71" t="s">
        <v>6168</v>
      </c>
      <c r="B145" s="31" t="s">
        <v>6167</v>
      </c>
      <c r="C145" s="71" t="s">
        <v>97</v>
      </c>
      <c r="D145" s="71" t="s">
        <v>6163</v>
      </c>
      <c r="E145" s="35" t="s">
        <v>18</v>
      </c>
      <c r="F145" s="71" t="s">
        <v>9385</v>
      </c>
      <c r="G145" s="3" t="s">
        <v>9386</v>
      </c>
      <c r="H145" s="71" t="s">
        <v>98</v>
      </c>
      <c r="I145" s="70" t="s">
        <v>10910</v>
      </c>
      <c r="J145" s="47"/>
      <c r="K145" s="47"/>
      <c r="L145" s="47"/>
      <c r="M145" s="4" t="s">
        <v>10986</v>
      </c>
      <c r="N145" s="13" t="s">
        <v>10903</v>
      </c>
    </row>
    <row r="146" spans="1:14" x14ac:dyDescent="0.3">
      <c r="A146" s="16"/>
      <c r="B146" s="10"/>
      <c r="C146" s="71" t="s">
        <v>13</v>
      </c>
      <c r="D146" s="16"/>
      <c r="E146" s="16"/>
      <c r="F146" s="16"/>
      <c r="G146" s="16"/>
      <c r="H146" s="16"/>
      <c r="I146" s="70"/>
      <c r="J146" s="16"/>
      <c r="K146" s="16"/>
      <c r="L146" s="16"/>
      <c r="M146" s="16"/>
      <c r="N146" s="16"/>
    </row>
    <row r="147" spans="1:14" x14ac:dyDescent="0.3">
      <c r="A147" s="16"/>
      <c r="B147" s="58" t="s">
        <v>9388</v>
      </c>
      <c r="C147" s="71" t="s">
        <v>13</v>
      </c>
      <c r="D147" s="58" t="s">
        <v>9387</v>
      </c>
      <c r="E147" s="58" t="s">
        <v>9323</v>
      </c>
      <c r="F147" s="1"/>
      <c r="G147" s="58" t="s">
        <v>9388</v>
      </c>
      <c r="H147" s="58" t="s">
        <v>15</v>
      </c>
      <c r="I147" s="70" t="s">
        <v>10960</v>
      </c>
      <c r="J147" s="43" t="s">
        <v>9387</v>
      </c>
      <c r="K147" s="43"/>
      <c r="L147" s="43"/>
      <c r="M147" s="8" t="s">
        <v>10985</v>
      </c>
      <c r="N147" s="8" t="s">
        <v>10961</v>
      </c>
    </row>
    <row r="148" spans="1:14" x14ac:dyDescent="0.3">
      <c r="A148" s="71" t="s">
        <v>2828</v>
      </c>
      <c r="B148" s="31" t="s">
        <v>2827</v>
      </c>
      <c r="C148" s="71" t="s">
        <v>97</v>
      </c>
      <c r="D148" s="71" t="s">
        <v>2823</v>
      </c>
      <c r="E148" s="35" t="s">
        <v>18</v>
      </c>
      <c r="F148" s="71" t="s">
        <v>9387</v>
      </c>
      <c r="G148" s="58" t="s">
        <v>9388</v>
      </c>
      <c r="H148" s="71" t="s">
        <v>98</v>
      </c>
      <c r="I148" s="70" t="s">
        <v>10962</v>
      </c>
      <c r="J148" s="70" t="s">
        <v>2825</v>
      </c>
      <c r="K148" s="70"/>
      <c r="L148" s="70"/>
      <c r="M148" s="4" t="s">
        <v>10986</v>
      </c>
      <c r="N148" s="13" t="s">
        <v>10903</v>
      </c>
    </row>
    <row r="149" spans="1:14" x14ac:dyDescent="0.3">
      <c r="A149" s="71" t="s">
        <v>7554</v>
      </c>
      <c r="B149" s="31" t="s">
        <v>7553</v>
      </c>
      <c r="C149" s="71" t="s">
        <v>97</v>
      </c>
      <c r="D149" s="71" t="s">
        <v>7550</v>
      </c>
      <c r="E149" s="35" t="s">
        <v>18</v>
      </c>
      <c r="F149" s="71" t="s">
        <v>9387</v>
      </c>
      <c r="G149" s="58" t="s">
        <v>9388</v>
      </c>
      <c r="H149" s="71" t="s">
        <v>98</v>
      </c>
      <c r="I149" s="70" t="s">
        <v>10962</v>
      </c>
      <c r="J149" s="70"/>
      <c r="K149" s="70"/>
      <c r="L149" s="70"/>
      <c r="M149" s="4" t="s">
        <v>10986</v>
      </c>
      <c r="N149" s="13" t="s">
        <v>10903</v>
      </c>
    </row>
    <row r="150" spans="1:14" x14ac:dyDescent="0.3">
      <c r="A150" s="71" t="s">
        <v>7569</v>
      </c>
      <c r="B150" s="31" t="s">
        <v>7568</v>
      </c>
      <c r="C150" s="71" t="s">
        <v>97</v>
      </c>
      <c r="D150" s="71" t="s">
        <v>7565</v>
      </c>
      <c r="E150" s="35" t="s">
        <v>18</v>
      </c>
      <c r="F150" s="71" t="s">
        <v>9387</v>
      </c>
      <c r="G150" s="58" t="s">
        <v>9388</v>
      </c>
      <c r="H150" s="71" t="s">
        <v>98</v>
      </c>
      <c r="I150" s="70" t="s">
        <v>10962</v>
      </c>
      <c r="J150" s="70" t="s">
        <v>7566</v>
      </c>
      <c r="K150" s="70"/>
      <c r="L150" s="70"/>
      <c r="M150" s="4" t="s">
        <v>10986</v>
      </c>
      <c r="N150" s="13" t="s">
        <v>10903</v>
      </c>
    </row>
    <row r="151" spans="1:14" x14ac:dyDescent="0.3">
      <c r="A151" s="71" t="s">
        <v>8105</v>
      </c>
      <c r="B151" s="31" t="s">
        <v>8104</v>
      </c>
      <c r="C151" s="71" t="s">
        <v>97</v>
      </c>
      <c r="D151" s="71" t="s">
        <v>8101</v>
      </c>
      <c r="E151" s="35" t="s">
        <v>18</v>
      </c>
      <c r="F151" s="71" t="s">
        <v>9387</v>
      </c>
      <c r="G151" s="58" t="s">
        <v>9388</v>
      </c>
      <c r="H151" s="71" t="s">
        <v>98</v>
      </c>
      <c r="I151" s="70" t="s">
        <v>10962</v>
      </c>
      <c r="J151" s="70" t="s">
        <v>8102</v>
      </c>
      <c r="K151" s="70"/>
      <c r="L151" s="70"/>
      <c r="M151" s="4" t="s">
        <v>10986</v>
      </c>
      <c r="N151" s="13" t="s">
        <v>10903</v>
      </c>
    </row>
    <row r="152" spans="1:14" x14ac:dyDescent="0.3">
      <c r="A152" s="71" t="s">
        <v>2618</v>
      </c>
      <c r="B152" s="31" t="s">
        <v>2617</v>
      </c>
      <c r="C152" s="71" t="s">
        <v>97</v>
      </c>
      <c r="D152" s="71" t="s">
        <v>2613</v>
      </c>
      <c r="E152" s="35" t="s">
        <v>18</v>
      </c>
      <c r="F152" s="71" t="s">
        <v>9387</v>
      </c>
      <c r="G152" s="58" t="s">
        <v>9388</v>
      </c>
      <c r="H152" s="71" t="s">
        <v>98</v>
      </c>
      <c r="I152" s="70" t="s">
        <v>10963</v>
      </c>
      <c r="J152" s="70" t="s">
        <v>2615</v>
      </c>
      <c r="K152" s="70"/>
      <c r="L152" s="70"/>
      <c r="M152" s="4" t="s">
        <v>10986</v>
      </c>
      <c r="N152" s="13" t="s">
        <v>10903</v>
      </c>
    </row>
    <row r="153" spans="1:14" x14ac:dyDescent="0.3">
      <c r="A153" s="71" t="s">
        <v>2628</v>
      </c>
      <c r="B153" s="31" t="s">
        <v>2627</v>
      </c>
      <c r="C153" s="71" t="s">
        <v>97</v>
      </c>
      <c r="D153" s="71" t="s">
        <v>2624</v>
      </c>
      <c r="E153" s="35" t="s">
        <v>18</v>
      </c>
      <c r="F153" s="71" t="s">
        <v>9387</v>
      </c>
      <c r="G153" s="58" t="s">
        <v>9388</v>
      </c>
      <c r="H153" s="71" t="s">
        <v>98</v>
      </c>
      <c r="I153" s="70" t="s">
        <v>10963</v>
      </c>
      <c r="J153" s="70"/>
      <c r="K153" s="70"/>
      <c r="L153" s="70"/>
      <c r="M153" s="4" t="s">
        <v>10986</v>
      </c>
      <c r="N153" s="13" t="s">
        <v>10903</v>
      </c>
    </row>
    <row r="154" spans="1:14" x14ac:dyDescent="0.3">
      <c r="A154" s="71" t="s">
        <v>2847</v>
      </c>
      <c r="B154" s="31" t="s">
        <v>2846</v>
      </c>
      <c r="C154" s="71" t="s">
        <v>97</v>
      </c>
      <c r="D154" s="71" t="s">
        <v>2842</v>
      </c>
      <c r="E154" s="35" t="s">
        <v>18</v>
      </c>
      <c r="F154" s="71" t="s">
        <v>9387</v>
      </c>
      <c r="G154" s="58" t="s">
        <v>9388</v>
      </c>
      <c r="H154" s="71" t="s">
        <v>98</v>
      </c>
      <c r="I154" s="70" t="s">
        <v>10963</v>
      </c>
      <c r="J154" s="70" t="s">
        <v>2844</v>
      </c>
      <c r="K154" s="70"/>
      <c r="L154" s="70"/>
      <c r="M154" s="4" t="s">
        <v>10986</v>
      </c>
      <c r="N154" s="13" t="s">
        <v>10903</v>
      </c>
    </row>
    <row r="155" spans="1:14" x14ac:dyDescent="0.3">
      <c r="A155" s="71" t="s">
        <v>7545</v>
      </c>
      <c r="B155" s="31" t="s">
        <v>7544</v>
      </c>
      <c r="C155" s="71" t="s">
        <v>97</v>
      </c>
      <c r="D155" s="71" t="s">
        <v>7539</v>
      </c>
      <c r="E155" s="61" t="s">
        <v>34</v>
      </c>
      <c r="F155" s="28" t="s">
        <v>9387</v>
      </c>
      <c r="G155" s="58" t="s">
        <v>9388</v>
      </c>
      <c r="H155" s="71" t="s">
        <v>98</v>
      </c>
      <c r="I155" s="70" t="s">
        <v>10964</v>
      </c>
      <c r="J155" s="70" t="s">
        <v>7541</v>
      </c>
      <c r="K155" s="70" t="s">
        <v>7542</v>
      </c>
      <c r="L155" s="70"/>
      <c r="M155" s="8" t="s">
        <v>10985</v>
      </c>
      <c r="N155" s="8" t="s">
        <v>10961</v>
      </c>
    </row>
    <row r="156" spans="1:14" x14ac:dyDescent="0.3">
      <c r="A156" s="71" t="s">
        <v>659</v>
      </c>
      <c r="B156" s="31" t="s">
        <v>650</v>
      </c>
      <c r="C156" s="71" t="s">
        <v>97</v>
      </c>
      <c r="D156" s="71" t="s">
        <v>646</v>
      </c>
      <c r="E156" s="61" t="s">
        <v>34</v>
      </c>
      <c r="F156" s="71" t="s">
        <v>9387</v>
      </c>
      <c r="G156" s="58" t="s">
        <v>9388</v>
      </c>
      <c r="H156" s="71" t="s">
        <v>98</v>
      </c>
      <c r="I156" s="7" t="s">
        <v>10900</v>
      </c>
      <c r="J156" s="70" t="s">
        <v>647</v>
      </c>
      <c r="K156" s="70" t="s">
        <v>648</v>
      </c>
      <c r="L156" s="70"/>
      <c r="M156" s="4" t="s">
        <v>10984</v>
      </c>
      <c r="N156" s="4" t="s">
        <v>10899</v>
      </c>
    </row>
    <row r="157" spans="1:14" x14ac:dyDescent="0.3">
      <c r="A157" s="71" t="s">
        <v>2094</v>
      </c>
      <c r="B157" s="31" t="s">
        <v>2093</v>
      </c>
      <c r="C157" s="71" t="s">
        <v>97</v>
      </c>
      <c r="D157" s="71" t="s">
        <v>2088</v>
      </c>
      <c r="E157" s="61" t="s">
        <v>34</v>
      </c>
      <c r="F157" s="71" t="s">
        <v>9387</v>
      </c>
      <c r="G157" s="58" t="s">
        <v>9388</v>
      </c>
      <c r="H157" s="71" t="s">
        <v>98</v>
      </c>
      <c r="I157" s="7" t="s">
        <v>10900</v>
      </c>
      <c r="J157" s="70" t="s">
        <v>2090</v>
      </c>
      <c r="K157" s="70" t="s">
        <v>2091</v>
      </c>
      <c r="L157" s="70"/>
      <c r="M157" s="4" t="s">
        <v>10984</v>
      </c>
      <c r="N157" s="4" t="s">
        <v>10899</v>
      </c>
    </row>
    <row r="158" spans="1:14" x14ac:dyDescent="0.3">
      <c r="A158" s="71" t="s">
        <v>2131</v>
      </c>
      <c r="B158" s="31" t="s">
        <v>2130</v>
      </c>
      <c r="C158" s="71" t="s">
        <v>97</v>
      </c>
      <c r="D158" s="71" t="s">
        <v>2125</v>
      </c>
      <c r="E158" s="61" t="s">
        <v>34</v>
      </c>
      <c r="F158" s="71" t="s">
        <v>9387</v>
      </c>
      <c r="G158" s="58" t="s">
        <v>9388</v>
      </c>
      <c r="H158" s="71" t="s">
        <v>98</v>
      </c>
      <c r="I158" s="7" t="s">
        <v>10900</v>
      </c>
      <c r="J158" s="70" t="s">
        <v>2127</v>
      </c>
      <c r="K158" s="70" t="s">
        <v>2128</v>
      </c>
      <c r="L158" s="70" t="s">
        <v>10901</v>
      </c>
      <c r="M158" s="4" t="s">
        <v>10984</v>
      </c>
      <c r="N158" s="4" t="s">
        <v>10899</v>
      </c>
    </row>
    <row r="159" spans="1:14" x14ac:dyDescent="0.3">
      <c r="A159" s="25" t="s">
        <v>1329</v>
      </c>
      <c r="B159" s="15" t="s">
        <v>1328</v>
      </c>
      <c r="C159" s="71" t="s">
        <v>97</v>
      </c>
      <c r="D159" s="25" t="s">
        <v>1324</v>
      </c>
      <c r="E159" s="46" t="s">
        <v>34</v>
      </c>
      <c r="F159" s="25" t="s">
        <v>9387</v>
      </c>
      <c r="G159" s="58" t="s">
        <v>9388</v>
      </c>
      <c r="H159" s="25" t="s">
        <v>98</v>
      </c>
      <c r="I159" s="7" t="s">
        <v>10900</v>
      </c>
      <c r="J159" s="2" t="s">
        <v>1325</v>
      </c>
      <c r="K159" s="2" t="s">
        <v>1326</v>
      </c>
      <c r="L159" s="2"/>
      <c r="M159" s="4" t="s">
        <v>10984</v>
      </c>
      <c r="N159" s="4" t="s">
        <v>10899</v>
      </c>
    </row>
    <row r="160" spans="1:14" x14ac:dyDescent="0.3">
      <c r="A160" s="71" t="s">
        <v>645</v>
      </c>
      <c r="B160" s="31" t="s">
        <v>644</v>
      </c>
      <c r="C160" s="71" t="s">
        <v>97</v>
      </c>
      <c r="D160" s="71" t="s">
        <v>638</v>
      </c>
      <c r="E160" s="35" t="s">
        <v>18</v>
      </c>
      <c r="F160" s="71" t="s">
        <v>9387</v>
      </c>
      <c r="G160" s="58" t="s">
        <v>9388</v>
      </c>
      <c r="H160" s="71" t="s">
        <v>98</v>
      </c>
      <c r="I160" s="70" t="s">
        <v>10906</v>
      </c>
      <c r="J160" s="43" t="s">
        <v>641</v>
      </c>
      <c r="K160" s="43">
        <v>0</v>
      </c>
      <c r="L160" s="43"/>
      <c r="M160" s="4" t="s">
        <v>10986</v>
      </c>
      <c r="N160" s="13" t="s">
        <v>10903</v>
      </c>
    </row>
    <row r="161" spans="1:14" x14ac:dyDescent="0.3">
      <c r="A161" s="71" t="s">
        <v>3357</v>
      </c>
      <c r="B161" s="31" t="s">
        <v>3356</v>
      </c>
      <c r="C161" s="71" t="s">
        <v>97</v>
      </c>
      <c r="D161" s="71" t="s">
        <v>3352</v>
      </c>
      <c r="E161" s="35" t="s">
        <v>18</v>
      </c>
      <c r="F161" s="71" t="s">
        <v>9387</v>
      </c>
      <c r="G161" s="58" t="s">
        <v>9388</v>
      </c>
      <c r="H161" s="71" t="s">
        <v>98</v>
      </c>
      <c r="I161" s="70" t="s">
        <v>10906</v>
      </c>
      <c r="J161" s="47" t="s">
        <v>3354</v>
      </c>
      <c r="K161" s="47">
        <v>0</v>
      </c>
      <c r="L161" s="47"/>
      <c r="M161" s="4" t="s">
        <v>10986</v>
      </c>
      <c r="N161" s="13" t="s">
        <v>10903</v>
      </c>
    </row>
    <row r="162" spans="1:14" x14ac:dyDescent="0.3">
      <c r="A162" s="71" t="s">
        <v>2607</v>
      </c>
      <c r="B162" s="31" t="s">
        <v>2606</v>
      </c>
      <c r="C162" s="71" t="s">
        <v>97</v>
      </c>
      <c r="D162" s="71" t="s">
        <v>2603</v>
      </c>
      <c r="E162" s="35" t="s">
        <v>18</v>
      </c>
      <c r="F162" s="71" t="s">
        <v>9387</v>
      </c>
      <c r="G162" s="58" t="s">
        <v>9388</v>
      </c>
      <c r="H162" s="71" t="s">
        <v>98</v>
      </c>
      <c r="I162" s="70" t="s">
        <v>10906</v>
      </c>
      <c r="J162" s="47" t="s">
        <v>2604</v>
      </c>
      <c r="K162" s="47">
        <v>0</v>
      </c>
      <c r="L162" s="47"/>
      <c r="M162" s="4" t="s">
        <v>10986</v>
      </c>
      <c r="N162" s="13" t="s">
        <v>10903</v>
      </c>
    </row>
    <row r="163" spans="1:14" x14ac:dyDescent="0.3">
      <c r="A163" s="71" t="s">
        <v>2906</v>
      </c>
      <c r="B163" s="31" t="s">
        <v>2905</v>
      </c>
      <c r="C163" s="71" t="s">
        <v>97</v>
      </c>
      <c r="D163" s="71" t="s">
        <v>2901</v>
      </c>
      <c r="E163" s="35" t="s">
        <v>18</v>
      </c>
      <c r="F163" s="71" t="s">
        <v>9387</v>
      </c>
      <c r="G163" s="58" t="s">
        <v>9388</v>
      </c>
      <c r="H163" s="71" t="s">
        <v>98</v>
      </c>
      <c r="I163" s="70" t="s">
        <v>10906</v>
      </c>
      <c r="J163" s="47" t="s">
        <v>2903</v>
      </c>
      <c r="K163" s="47">
        <v>0</v>
      </c>
      <c r="L163" s="47"/>
      <c r="M163" s="4" t="s">
        <v>10986</v>
      </c>
      <c r="N163" s="13" t="s">
        <v>10903</v>
      </c>
    </row>
    <row r="164" spans="1:14" x14ac:dyDescent="0.3">
      <c r="A164" s="71" t="s">
        <v>5360</v>
      </c>
      <c r="B164" s="31" t="s">
        <v>5359</v>
      </c>
      <c r="C164" s="71" t="s">
        <v>97</v>
      </c>
      <c r="D164" s="71" t="s">
        <v>5356</v>
      </c>
      <c r="E164" s="35" t="s">
        <v>18</v>
      </c>
      <c r="F164" s="71" t="s">
        <v>9387</v>
      </c>
      <c r="G164" s="58" t="s">
        <v>9388</v>
      </c>
      <c r="H164" s="71" t="s">
        <v>98</v>
      </c>
      <c r="I164" s="70" t="s">
        <v>10906</v>
      </c>
      <c r="J164" s="47" t="s">
        <v>4620</v>
      </c>
      <c r="K164" s="47" t="s">
        <v>5357</v>
      </c>
      <c r="L164" s="47"/>
      <c r="M164" s="4" t="s">
        <v>10986</v>
      </c>
      <c r="N164" s="13" t="s">
        <v>10903</v>
      </c>
    </row>
    <row r="165" spans="1:14" x14ac:dyDescent="0.3">
      <c r="A165" s="71" t="s">
        <v>4858</v>
      </c>
      <c r="B165" s="31" t="s">
        <v>4857</v>
      </c>
      <c r="C165" s="71" t="s">
        <v>97</v>
      </c>
      <c r="D165" s="71" t="s">
        <v>4854</v>
      </c>
      <c r="E165" s="35" t="s">
        <v>18</v>
      </c>
      <c r="F165" s="71" t="s">
        <v>9387</v>
      </c>
      <c r="G165" s="58" t="s">
        <v>9388</v>
      </c>
      <c r="H165" s="71" t="s">
        <v>98</v>
      </c>
      <c r="I165" s="70" t="s">
        <v>10906</v>
      </c>
      <c r="J165" s="47" t="s">
        <v>4855</v>
      </c>
      <c r="K165" s="47">
        <v>0</v>
      </c>
      <c r="L165" s="47"/>
      <c r="M165" s="4" t="s">
        <v>10986</v>
      </c>
      <c r="N165" s="13" t="s">
        <v>10903</v>
      </c>
    </row>
    <row r="166" spans="1:14" x14ac:dyDescent="0.3">
      <c r="A166" s="71" t="s">
        <v>6329</v>
      </c>
      <c r="B166" s="31" t="s">
        <v>6328</v>
      </c>
      <c r="C166" s="71" t="s">
        <v>97</v>
      </c>
      <c r="D166" s="71" t="s">
        <v>6324</v>
      </c>
      <c r="E166" s="35" t="s">
        <v>18</v>
      </c>
      <c r="F166" s="71" t="s">
        <v>9387</v>
      </c>
      <c r="G166" s="58" t="s">
        <v>9388</v>
      </c>
      <c r="H166" s="71" t="s">
        <v>98</v>
      </c>
      <c r="I166" s="70" t="s">
        <v>10906</v>
      </c>
      <c r="J166" s="47" t="s">
        <v>6326</v>
      </c>
      <c r="K166" s="47">
        <v>0</v>
      </c>
      <c r="L166" s="47"/>
      <c r="M166" s="4" t="s">
        <v>10986</v>
      </c>
      <c r="N166" s="13" t="s">
        <v>10903</v>
      </c>
    </row>
    <row r="167" spans="1:14" x14ac:dyDescent="0.3">
      <c r="A167" s="71" t="s">
        <v>6348</v>
      </c>
      <c r="B167" s="31" t="s">
        <v>6347</v>
      </c>
      <c r="C167" s="71" t="s">
        <v>97</v>
      </c>
      <c r="D167" s="71" t="s">
        <v>6344</v>
      </c>
      <c r="E167" s="35" t="s">
        <v>18</v>
      </c>
      <c r="F167" s="71" t="s">
        <v>9387</v>
      </c>
      <c r="G167" s="58" t="s">
        <v>9388</v>
      </c>
      <c r="H167" s="71" t="s">
        <v>98</v>
      </c>
      <c r="I167" s="70" t="s">
        <v>10906</v>
      </c>
      <c r="J167" s="47" t="s">
        <v>6345</v>
      </c>
      <c r="K167" s="47">
        <v>0</v>
      </c>
      <c r="L167" s="47"/>
      <c r="M167" s="4" t="s">
        <v>10986</v>
      </c>
      <c r="N167" s="13" t="s">
        <v>10903</v>
      </c>
    </row>
    <row r="168" spans="1:14" x14ac:dyDescent="0.3">
      <c r="A168" s="71" t="s">
        <v>6355</v>
      </c>
      <c r="B168" s="31" t="s">
        <v>6354</v>
      </c>
      <c r="C168" s="71" t="s">
        <v>97</v>
      </c>
      <c r="D168" s="71" t="s">
        <v>6349</v>
      </c>
      <c r="E168" s="35" t="s">
        <v>18</v>
      </c>
      <c r="F168" s="71" t="s">
        <v>9387</v>
      </c>
      <c r="G168" s="58" t="s">
        <v>9388</v>
      </c>
      <c r="H168" s="71" t="s">
        <v>98</v>
      </c>
      <c r="I168" s="70" t="s">
        <v>10906</v>
      </c>
      <c r="J168" s="47" t="s">
        <v>6351</v>
      </c>
      <c r="K168" s="47" t="s">
        <v>6352</v>
      </c>
      <c r="L168" s="47"/>
      <c r="M168" s="4" t="s">
        <v>10986</v>
      </c>
      <c r="N168" s="13" t="s">
        <v>10903</v>
      </c>
    </row>
    <row r="169" spans="1:14" x14ac:dyDescent="0.3">
      <c r="A169" s="71" t="s">
        <v>6372</v>
      </c>
      <c r="B169" s="31" t="s">
        <v>6371</v>
      </c>
      <c r="C169" s="71" t="s">
        <v>97</v>
      </c>
      <c r="D169" s="71" t="s">
        <v>6367</v>
      </c>
      <c r="E169" s="35" t="s">
        <v>18</v>
      </c>
      <c r="F169" s="71" t="s">
        <v>9387</v>
      </c>
      <c r="G169" s="58" t="s">
        <v>9388</v>
      </c>
      <c r="H169" s="71" t="s">
        <v>98</v>
      </c>
      <c r="I169" s="70" t="s">
        <v>10906</v>
      </c>
      <c r="J169" s="47" t="s">
        <v>6368</v>
      </c>
      <c r="K169" s="47" t="s">
        <v>6369</v>
      </c>
      <c r="L169" s="47"/>
      <c r="M169" s="4" t="s">
        <v>10986</v>
      </c>
      <c r="N169" s="13" t="s">
        <v>10903</v>
      </c>
    </row>
    <row r="170" spans="1:14" x14ac:dyDescent="0.3">
      <c r="A170" s="71" t="s">
        <v>6073</v>
      </c>
      <c r="B170" s="31" t="s">
        <v>6072</v>
      </c>
      <c r="C170" s="71" t="s">
        <v>97</v>
      </c>
      <c r="D170" s="71" t="s">
        <v>6068</v>
      </c>
      <c r="E170" s="35" t="s">
        <v>18</v>
      </c>
      <c r="F170" s="71" t="s">
        <v>9387</v>
      </c>
      <c r="G170" s="58" t="s">
        <v>9388</v>
      </c>
      <c r="H170" s="71" t="s">
        <v>98</v>
      </c>
      <c r="I170" s="70" t="s">
        <v>10906</v>
      </c>
      <c r="J170" s="47" t="s">
        <v>6070</v>
      </c>
      <c r="K170" s="47">
        <v>0</v>
      </c>
      <c r="L170" s="47"/>
      <c r="M170" s="4" t="s">
        <v>10986</v>
      </c>
      <c r="N170" s="13" t="s">
        <v>10903</v>
      </c>
    </row>
    <row r="171" spans="1:14" x14ac:dyDescent="0.3">
      <c r="A171" s="71" t="s">
        <v>6079</v>
      </c>
      <c r="B171" s="31" t="s">
        <v>6078</v>
      </c>
      <c r="C171" s="71" t="s">
        <v>97</v>
      </c>
      <c r="D171" s="71" t="s">
        <v>6074</v>
      </c>
      <c r="E171" s="35" t="s">
        <v>18</v>
      </c>
      <c r="F171" s="71" t="s">
        <v>9387</v>
      </c>
      <c r="G171" s="58" t="s">
        <v>9388</v>
      </c>
      <c r="H171" s="71" t="s">
        <v>98</v>
      </c>
      <c r="I171" s="70" t="s">
        <v>10906</v>
      </c>
      <c r="J171" s="47" t="s">
        <v>6076</v>
      </c>
      <c r="K171" s="47">
        <v>0</v>
      </c>
      <c r="L171" s="47"/>
      <c r="M171" s="4" t="s">
        <v>10986</v>
      </c>
      <c r="N171" s="13" t="s">
        <v>10903</v>
      </c>
    </row>
    <row r="172" spans="1:14" x14ac:dyDescent="0.3">
      <c r="A172" s="71" t="s">
        <v>6092</v>
      </c>
      <c r="B172" s="31" t="s">
        <v>6091</v>
      </c>
      <c r="C172" s="71" t="s">
        <v>97</v>
      </c>
      <c r="D172" s="71" t="s">
        <v>6089</v>
      </c>
      <c r="E172" s="35" t="s">
        <v>18</v>
      </c>
      <c r="F172" s="71" t="s">
        <v>9387</v>
      </c>
      <c r="G172" s="58" t="s">
        <v>9388</v>
      </c>
      <c r="H172" s="71" t="s">
        <v>98</v>
      </c>
      <c r="I172" s="70" t="s">
        <v>10906</v>
      </c>
      <c r="J172" s="70" t="s">
        <v>4528</v>
      </c>
      <c r="K172" s="70">
        <v>0</v>
      </c>
      <c r="L172" s="70"/>
      <c r="M172" s="4" t="s">
        <v>10986</v>
      </c>
      <c r="N172" s="13" t="s">
        <v>10903</v>
      </c>
    </row>
    <row r="173" spans="1:14" x14ac:dyDescent="0.3">
      <c r="A173" s="71" t="s">
        <v>6102</v>
      </c>
      <c r="B173" s="31" t="s">
        <v>6101</v>
      </c>
      <c r="C173" s="71" t="s">
        <v>97</v>
      </c>
      <c r="D173" s="71" t="s">
        <v>6098</v>
      </c>
      <c r="E173" s="35" t="s">
        <v>18</v>
      </c>
      <c r="F173" s="71" t="s">
        <v>9387</v>
      </c>
      <c r="G173" s="58" t="s">
        <v>9388</v>
      </c>
      <c r="H173" s="71" t="s">
        <v>98</v>
      </c>
      <c r="I173" s="70" t="s">
        <v>10906</v>
      </c>
      <c r="J173" s="70" t="s">
        <v>6099</v>
      </c>
      <c r="K173" s="70">
        <v>0</v>
      </c>
      <c r="L173" s="70"/>
      <c r="M173" s="4" t="s">
        <v>10986</v>
      </c>
      <c r="N173" s="13" t="s">
        <v>10903</v>
      </c>
    </row>
    <row r="174" spans="1:14" x14ac:dyDescent="0.3">
      <c r="A174" s="71" t="s">
        <v>6108</v>
      </c>
      <c r="B174" s="31" t="s">
        <v>6107</v>
      </c>
      <c r="C174" s="71" t="s">
        <v>97</v>
      </c>
      <c r="D174" s="71" t="s">
        <v>6103</v>
      </c>
      <c r="E174" s="35" t="s">
        <v>18</v>
      </c>
      <c r="F174" s="71" t="s">
        <v>9387</v>
      </c>
      <c r="G174" s="58" t="s">
        <v>9388</v>
      </c>
      <c r="H174" s="71" t="s">
        <v>98</v>
      </c>
      <c r="I174" s="70" t="s">
        <v>10906</v>
      </c>
      <c r="J174" s="70" t="s">
        <v>6104</v>
      </c>
      <c r="K174" s="70" t="s">
        <v>6105</v>
      </c>
      <c r="L174" s="70"/>
      <c r="M174" s="4" t="s">
        <v>10986</v>
      </c>
      <c r="N174" s="13" t="s">
        <v>10903</v>
      </c>
    </row>
    <row r="175" spans="1:14" x14ac:dyDescent="0.3">
      <c r="A175" s="71" t="s">
        <v>8082</v>
      </c>
      <c r="B175" s="31" t="s">
        <v>8081</v>
      </c>
      <c r="C175" s="71" t="s">
        <v>97</v>
      </c>
      <c r="D175" s="71" t="s">
        <v>8078</v>
      </c>
      <c r="E175" s="35" t="s">
        <v>18</v>
      </c>
      <c r="F175" s="71" t="s">
        <v>9387</v>
      </c>
      <c r="G175" s="58" t="s">
        <v>9388</v>
      </c>
      <c r="H175" s="71" t="s">
        <v>98</v>
      </c>
      <c r="I175" s="70" t="s">
        <v>10906</v>
      </c>
      <c r="J175" s="70" t="s">
        <v>8079</v>
      </c>
      <c r="K175" s="70">
        <v>0</v>
      </c>
      <c r="L175" s="70"/>
      <c r="M175" s="4" t="s">
        <v>10986</v>
      </c>
      <c r="N175" s="13" t="s">
        <v>10903</v>
      </c>
    </row>
    <row r="176" spans="1:14" x14ac:dyDescent="0.3">
      <c r="A176" s="71" t="s">
        <v>8174</v>
      </c>
      <c r="B176" s="31" t="s">
        <v>8173</v>
      </c>
      <c r="C176" s="71" t="s">
        <v>97</v>
      </c>
      <c r="D176" s="71" t="s">
        <v>8169</v>
      </c>
      <c r="E176" s="35" t="s">
        <v>18</v>
      </c>
      <c r="F176" s="71" t="s">
        <v>9387</v>
      </c>
      <c r="G176" s="58" t="s">
        <v>9388</v>
      </c>
      <c r="H176" s="71" t="s">
        <v>98</v>
      </c>
      <c r="I176" s="70" t="s">
        <v>10906</v>
      </c>
      <c r="J176" s="70" t="s">
        <v>8170</v>
      </c>
      <c r="K176" s="70" t="s">
        <v>8171</v>
      </c>
      <c r="L176" s="70"/>
      <c r="M176" s="4" t="s">
        <v>10986</v>
      </c>
      <c r="N176" s="13" t="s">
        <v>10903</v>
      </c>
    </row>
    <row r="177" spans="1:14" x14ac:dyDescent="0.3">
      <c r="A177" s="71" t="s">
        <v>7992</v>
      </c>
      <c r="B177" s="31" t="s">
        <v>7991</v>
      </c>
      <c r="C177" s="71" t="s">
        <v>97</v>
      </c>
      <c r="D177" s="71" t="s">
        <v>7987</v>
      </c>
      <c r="E177" s="35" t="s">
        <v>18</v>
      </c>
      <c r="F177" s="71" t="s">
        <v>9387</v>
      </c>
      <c r="G177" s="58" t="s">
        <v>9388</v>
      </c>
      <c r="H177" s="71" t="s">
        <v>98</v>
      </c>
      <c r="I177" s="70" t="s">
        <v>10906</v>
      </c>
      <c r="J177" s="70" t="s">
        <v>7988</v>
      </c>
      <c r="K177" s="70" t="s">
        <v>7989</v>
      </c>
      <c r="L177" s="70"/>
      <c r="M177" s="4" t="s">
        <v>10986</v>
      </c>
      <c r="N177" s="13" t="s">
        <v>10903</v>
      </c>
    </row>
    <row r="178" spans="1:14" x14ac:dyDescent="0.3">
      <c r="A178" s="71" t="s">
        <v>8003</v>
      </c>
      <c r="B178" s="31" t="s">
        <v>8002</v>
      </c>
      <c r="C178" s="71" t="s">
        <v>97</v>
      </c>
      <c r="D178" s="71" t="s">
        <v>7999</v>
      </c>
      <c r="E178" s="35" t="s">
        <v>18</v>
      </c>
      <c r="F178" s="71" t="s">
        <v>9387</v>
      </c>
      <c r="G178" s="58" t="s">
        <v>9388</v>
      </c>
      <c r="H178" s="71" t="s">
        <v>98</v>
      </c>
      <c r="I178" s="70" t="s">
        <v>10906</v>
      </c>
      <c r="J178" s="70" t="s">
        <v>8000</v>
      </c>
      <c r="K178" s="70">
        <v>0</v>
      </c>
      <c r="L178" s="70"/>
      <c r="M178" s="4" t="s">
        <v>10986</v>
      </c>
      <c r="N178" s="13" t="s">
        <v>10903</v>
      </c>
    </row>
    <row r="179" spans="1:14" x14ac:dyDescent="0.3">
      <c r="A179" s="71" t="s">
        <v>8035</v>
      </c>
      <c r="B179" s="31" t="s">
        <v>8034</v>
      </c>
      <c r="C179" s="71" t="s">
        <v>97</v>
      </c>
      <c r="D179" s="71" t="s">
        <v>8031</v>
      </c>
      <c r="E179" s="35" t="s">
        <v>18</v>
      </c>
      <c r="F179" s="71" t="s">
        <v>9387</v>
      </c>
      <c r="G179" s="58" t="s">
        <v>9388</v>
      </c>
      <c r="H179" s="71" t="s">
        <v>98</v>
      </c>
      <c r="I179" s="70" t="s">
        <v>10906</v>
      </c>
      <c r="J179" s="70" t="s">
        <v>8032</v>
      </c>
      <c r="K179" s="70">
        <v>0</v>
      </c>
      <c r="L179" s="70"/>
      <c r="M179" s="4" t="s">
        <v>10986</v>
      </c>
      <c r="N179" s="13" t="s">
        <v>10903</v>
      </c>
    </row>
    <row r="180" spans="1:14" x14ac:dyDescent="0.3">
      <c r="A180" s="71" t="s">
        <v>8040</v>
      </c>
      <c r="B180" s="31" t="s">
        <v>8039</v>
      </c>
      <c r="C180" s="71" t="s">
        <v>97</v>
      </c>
      <c r="D180" s="71" t="s">
        <v>8036</v>
      </c>
      <c r="E180" s="35" t="s">
        <v>18</v>
      </c>
      <c r="F180" s="71" t="s">
        <v>9387</v>
      </c>
      <c r="G180" s="58" t="s">
        <v>9388</v>
      </c>
      <c r="H180" s="71" t="s">
        <v>98</v>
      </c>
      <c r="I180" s="70" t="s">
        <v>10906</v>
      </c>
      <c r="J180" s="70" t="s">
        <v>8037</v>
      </c>
      <c r="K180" s="70">
        <v>0</v>
      </c>
      <c r="L180" s="70"/>
      <c r="M180" s="4" t="s">
        <v>10986</v>
      </c>
      <c r="N180" s="13" t="s">
        <v>10903</v>
      </c>
    </row>
    <row r="181" spans="1:14" x14ac:dyDescent="0.3">
      <c r="A181" s="71" t="s">
        <v>1307</v>
      </c>
      <c r="B181" s="31" t="s">
        <v>1306</v>
      </c>
      <c r="C181" s="71" t="s">
        <v>97</v>
      </c>
      <c r="D181" s="71" t="s">
        <v>1303</v>
      </c>
      <c r="E181" s="35" t="s">
        <v>18</v>
      </c>
      <c r="F181" s="71" t="s">
        <v>9387</v>
      </c>
      <c r="G181" s="58" t="s">
        <v>9388</v>
      </c>
      <c r="H181" s="71" t="s">
        <v>98</v>
      </c>
      <c r="I181" s="70" t="s">
        <v>10913</v>
      </c>
      <c r="J181" s="70" t="s">
        <v>1304</v>
      </c>
      <c r="K181" s="70">
        <v>0</v>
      </c>
      <c r="L181" s="70"/>
      <c r="M181" s="4" t="s">
        <v>10986</v>
      </c>
      <c r="N181" s="13" t="s">
        <v>10903</v>
      </c>
    </row>
    <row r="182" spans="1:14" x14ac:dyDescent="0.3">
      <c r="A182" s="71" t="s">
        <v>1785</v>
      </c>
      <c r="B182" s="31" t="s">
        <v>1784</v>
      </c>
      <c r="C182" s="71" t="s">
        <v>97</v>
      </c>
      <c r="D182" s="71" t="s">
        <v>1780</v>
      </c>
      <c r="E182" s="35" t="s">
        <v>18</v>
      </c>
      <c r="F182" s="71" t="s">
        <v>9387</v>
      </c>
      <c r="G182" s="58" t="s">
        <v>9388</v>
      </c>
      <c r="H182" s="71" t="s">
        <v>98</v>
      </c>
      <c r="I182" s="70" t="s">
        <v>10913</v>
      </c>
      <c r="J182" s="70" t="s">
        <v>1782</v>
      </c>
      <c r="K182" s="70">
        <v>0</v>
      </c>
      <c r="L182" s="70"/>
      <c r="M182" s="4" t="s">
        <v>10986</v>
      </c>
      <c r="N182" s="13" t="s">
        <v>10903</v>
      </c>
    </row>
    <row r="183" spans="1:14" x14ac:dyDescent="0.3">
      <c r="A183" s="71" t="s">
        <v>3427</v>
      </c>
      <c r="B183" s="31" t="s">
        <v>3426</v>
      </c>
      <c r="C183" s="71" t="s">
        <v>97</v>
      </c>
      <c r="D183" s="71" t="s">
        <v>3422</v>
      </c>
      <c r="E183" s="35" t="s">
        <v>18</v>
      </c>
      <c r="F183" s="71" t="s">
        <v>9387</v>
      </c>
      <c r="G183" s="58" t="s">
        <v>9388</v>
      </c>
      <c r="H183" s="71" t="s">
        <v>98</v>
      </c>
      <c r="I183" s="70" t="s">
        <v>10913</v>
      </c>
      <c r="J183" s="2" t="s">
        <v>3424</v>
      </c>
      <c r="K183" s="2">
        <v>0</v>
      </c>
      <c r="L183" s="2"/>
      <c r="M183" s="4" t="s">
        <v>10986</v>
      </c>
      <c r="N183" s="13" t="s">
        <v>10903</v>
      </c>
    </row>
    <row r="184" spans="1:14" x14ac:dyDescent="0.3">
      <c r="A184" s="71" t="s">
        <v>8051</v>
      </c>
      <c r="B184" s="31" t="s">
        <v>8050</v>
      </c>
      <c r="C184" s="71" t="s">
        <v>97</v>
      </c>
      <c r="D184" s="71" t="s">
        <v>8046</v>
      </c>
      <c r="E184" s="35" t="s">
        <v>18</v>
      </c>
      <c r="F184" s="71" t="s">
        <v>9387</v>
      </c>
      <c r="G184" s="58" t="s">
        <v>9388</v>
      </c>
      <c r="H184" s="71" t="s">
        <v>98</v>
      </c>
      <c r="I184" s="70" t="s">
        <v>10913</v>
      </c>
      <c r="J184" s="43" t="s">
        <v>8047</v>
      </c>
      <c r="K184" s="43" t="s">
        <v>8048</v>
      </c>
      <c r="L184" s="43"/>
      <c r="M184" s="4" t="s">
        <v>10986</v>
      </c>
      <c r="N184" s="13" t="s">
        <v>10903</v>
      </c>
    </row>
    <row r="185" spans="1:14" x14ac:dyDescent="0.3">
      <c r="A185" s="71" t="s">
        <v>2153</v>
      </c>
      <c r="B185" s="31" t="s">
        <v>2152</v>
      </c>
      <c r="C185" s="71" t="s">
        <v>97</v>
      </c>
      <c r="D185" s="71" t="s">
        <v>2148</v>
      </c>
      <c r="E185" s="35" t="s">
        <v>18</v>
      </c>
      <c r="F185" s="71" t="s">
        <v>9387</v>
      </c>
      <c r="G185" s="58" t="s">
        <v>9388</v>
      </c>
      <c r="H185" s="71" t="s">
        <v>98</v>
      </c>
      <c r="I185" s="70" t="s">
        <v>10917</v>
      </c>
      <c r="J185" s="47" t="s">
        <v>2150</v>
      </c>
      <c r="K185" s="47">
        <v>0</v>
      </c>
      <c r="L185" s="47"/>
      <c r="M185" s="4" t="s">
        <v>10986</v>
      </c>
      <c r="N185" s="13" t="s">
        <v>10903</v>
      </c>
    </row>
    <row r="186" spans="1:14" x14ac:dyDescent="0.3">
      <c r="A186" s="71" t="s">
        <v>2641</v>
      </c>
      <c r="B186" s="31" t="s">
        <v>2640</v>
      </c>
      <c r="C186" s="71" t="s">
        <v>97</v>
      </c>
      <c r="D186" s="71" t="s">
        <v>2635</v>
      </c>
      <c r="E186" s="35" t="s">
        <v>18</v>
      </c>
      <c r="F186" s="71" t="s">
        <v>9387</v>
      </c>
      <c r="G186" s="58" t="s">
        <v>9388</v>
      </c>
      <c r="H186" s="71" t="s">
        <v>98</v>
      </c>
      <c r="I186" s="70" t="s">
        <v>10917</v>
      </c>
      <c r="J186" s="47" t="s">
        <v>2637</v>
      </c>
      <c r="K186" s="47" t="s">
        <v>2638</v>
      </c>
      <c r="L186" s="47"/>
      <c r="M186" s="4" t="s">
        <v>10986</v>
      </c>
      <c r="N186" s="13" t="s">
        <v>10903</v>
      </c>
    </row>
    <row r="187" spans="1:14" x14ac:dyDescent="0.3">
      <c r="A187" s="71" t="s">
        <v>2653</v>
      </c>
      <c r="B187" s="31" t="s">
        <v>2652</v>
      </c>
      <c r="C187" s="71" t="s">
        <v>97</v>
      </c>
      <c r="D187" s="71" t="s">
        <v>2648</v>
      </c>
      <c r="E187" s="35" t="s">
        <v>18</v>
      </c>
      <c r="F187" s="71" t="s">
        <v>9387</v>
      </c>
      <c r="G187" s="58" t="s">
        <v>9388</v>
      </c>
      <c r="H187" s="71" t="s">
        <v>98</v>
      </c>
      <c r="I187" s="70" t="s">
        <v>10917</v>
      </c>
      <c r="J187" s="47" t="s">
        <v>2649</v>
      </c>
      <c r="K187" s="47" t="s">
        <v>2650</v>
      </c>
      <c r="L187" s="47"/>
      <c r="M187" s="4" t="s">
        <v>10986</v>
      </c>
      <c r="N187" s="13" t="s">
        <v>10903</v>
      </c>
    </row>
    <row r="188" spans="1:14" x14ac:dyDescent="0.3">
      <c r="A188" s="4" t="s">
        <v>1302</v>
      </c>
      <c r="B188" s="26" t="s">
        <v>1301</v>
      </c>
      <c r="C188" s="71" t="s">
        <v>97</v>
      </c>
      <c r="D188" s="71" t="s">
        <v>1297</v>
      </c>
      <c r="E188" s="61" t="s">
        <v>34</v>
      </c>
      <c r="F188" s="71" t="s">
        <v>9387</v>
      </c>
      <c r="G188" s="58" t="s">
        <v>9388</v>
      </c>
      <c r="H188" s="71" t="s">
        <v>98</v>
      </c>
      <c r="I188" s="60" t="s">
        <v>10907</v>
      </c>
      <c r="J188" s="47" t="s">
        <v>1298</v>
      </c>
      <c r="K188" s="47" t="s">
        <v>1299</v>
      </c>
      <c r="L188" s="47"/>
      <c r="M188" s="4" t="s">
        <v>10984</v>
      </c>
      <c r="N188" s="4" t="s">
        <v>10899</v>
      </c>
    </row>
    <row r="189" spans="1:14" x14ac:dyDescent="0.3">
      <c r="A189" s="25" t="s">
        <v>4802</v>
      </c>
      <c r="B189" s="15" t="s">
        <v>4801</v>
      </c>
      <c r="C189" s="71" t="s">
        <v>97</v>
      </c>
      <c r="D189" s="25" t="s">
        <v>4797</v>
      </c>
      <c r="E189" s="46" t="s">
        <v>34</v>
      </c>
      <c r="F189" s="25" t="s">
        <v>9387</v>
      </c>
      <c r="G189" s="58" t="s">
        <v>9388</v>
      </c>
      <c r="H189" s="25" t="s">
        <v>98</v>
      </c>
      <c r="I189" s="70" t="s">
        <v>10965</v>
      </c>
      <c r="J189" s="47" t="s">
        <v>4798</v>
      </c>
      <c r="K189" s="47" t="s">
        <v>4799</v>
      </c>
      <c r="L189" s="47"/>
      <c r="M189" s="8" t="s">
        <v>10985</v>
      </c>
      <c r="N189" s="8" t="s">
        <v>10961</v>
      </c>
    </row>
    <row r="190" spans="1:14" x14ac:dyDescent="0.3">
      <c r="A190" s="71" t="s">
        <v>2981</v>
      </c>
      <c r="B190" s="71" t="s">
        <v>2980</v>
      </c>
      <c r="C190" s="71" t="s">
        <v>97</v>
      </c>
      <c r="D190" s="71" t="s">
        <v>2978</v>
      </c>
      <c r="E190" s="35" t="s">
        <v>18</v>
      </c>
      <c r="F190" s="71" t="s">
        <v>9387</v>
      </c>
      <c r="G190" s="58" t="s">
        <v>9388</v>
      </c>
      <c r="H190" s="71" t="s">
        <v>98</v>
      </c>
      <c r="I190" s="70" t="s">
        <v>10904</v>
      </c>
      <c r="J190" s="47">
        <v>0</v>
      </c>
      <c r="K190" s="47">
        <v>0</v>
      </c>
      <c r="L190" s="47"/>
      <c r="M190" s="4" t="s">
        <v>10986</v>
      </c>
      <c r="N190" s="13" t="s">
        <v>10903</v>
      </c>
    </row>
    <row r="191" spans="1:14" x14ac:dyDescent="0.3">
      <c r="A191" s="16"/>
      <c r="B191" s="30" t="s">
        <v>9398</v>
      </c>
      <c r="C191" s="71" t="s">
        <v>13</v>
      </c>
      <c r="D191" s="13" t="s">
        <v>9397</v>
      </c>
      <c r="E191" s="13" t="s">
        <v>9323</v>
      </c>
      <c r="F191" s="13" t="s">
        <v>9387</v>
      </c>
      <c r="G191" s="58" t="s">
        <v>9388</v>
      </c>
      <c r="H191" s="13" t="s">
        <v>15</v>
      </c>
      <c r="I191" s="70" t="s">
        <v>10966</v>
      </c>
      <c r="J191" s="47" t="s">
        <v>9397</v>
      </c>
      <c r="K191" s="47">
        <v>0</v>
      </c>
      <c r="L191" s="47"/>
      <c r="M191" s="4" t="s">
        <v>10984</v>
      </c>
      <c r="N191" s="4" t="s">
        <v>10899</v>
      </c>
    </row>
    <row r="192" spans="1:14" x14ac:dyDescent="0.3">
      <c r="A192" s="16"/>
      <c r="B192" s="27" t="s">
        <v>9404</v>
      </c>
      <c r="C192" s="71" t="s">
        <v>13</v>
      </c>
      <c r="D192" s="58" t="s">
        <v>9403</v>
      </c>
      <c r="E192" s="58" t="s">
        <v>9323</v>
      </c>
      <c r="F192" s="58" t="s">
        <v>9387</v>
      </c>
      <c r="G192" s="58" t="s">
        <v>9388</v>
      </c>
      <c r="H192" s="58" t="s">
        <v>15</v>
      </c>
      <c r="I192" s="70" t="s">
        <v>10967</v>
      </c>
      <c r="J192" s="47" t="s">
        <v>9403</v>
      </c>
      <c r="K192" s="47">
        <v>0</v>
      </c>
      <c r="L192" s="47"/>
      <c r="M192" s="4" t="s">
        <v>10984</v>
      </c>
      <c r="N192" s="4" t="s">
        <v>10899</v>
      </c>
    </row>
    <row r="193" spans="1:14" x14ac:dyDescent="0.3">
      <c r="A193" s="71"/>
      <c r="B193" s="31" t="s">
        <v>3475</v>
      </c>
      <c r="C193" s="8" t="s">
        <v>216</v>
      </c>
      <c r="D193" s="71" t="s">
        <v>3474</v>
      </c>
      <c r="E193" s="35" t="s">
        <v>18</v>
      </c>
      <c r="F193" s="71" t="s">
        <v>9387</v>
      </c>
      <c r="G193" s="58" t="s">
        <v>9388</v>
      </c>
      <c r="H193" s="71" t="s">
        <v>98</v>
      </c>
      <c r="I193" s="70" t="s">
        <v>10968</v>
      </c>
      <c r="J193" s="47">
        <v>0</v>
      </c>
      <c r="K193" s="47">
        <v>0</v>
      </c>
      <c r="L193" s="47"/>
      <c r="M193" s="4" t="s">
        <v>10986</v>
      </c>
      <c r="N193" s="13" t="s">
        <v>10903</v>
      </c>
    </row>
    <row r="194" spans="1:14" x14ac:dyDescent="0.3">
      <c r="A194" s="16"/>
      <c r="B194" s="10"/>
      <c r="C194" s="71" t="s">
        <v>13</v>
      </c>
      <c r="D194" s="16"/>
      <c r="E194" s="16"/>
      <c r="F194" s="16"/>
      <c r="G194" s="16"/>
      <c r="H194" s="16"/>
      <c r="I194" s="70"/>
      <c r="J194" s="47"/>
      <c r="K194" s="47"/>
      <c r="L194" s="47"/>
      <c r="M194" s="16"/>
      <c r="N194" s="16"/>
    </row>
    <row r="195" spans="1:14" x14ac:dyDescent="0.3">
      <c r="A195" s="16"/>
      <c r="B195" s="58" t="s">
        <v>9390</v>
      </c>
      <c r="C195" s="71" t="s">
        <v>13</v>
      </c>
      <c r="D195" s="58" t="s">
        <v>9389</v>
      </c>
      <c r="E195" s="58" t="s">
        <v>9323</v>
      </c>
      <c r="F195" s="58"/>
      <c r="G195" s="58" t="s">
        <v>9390</v>
      </c>
      <c r="H195" s="58" t="s">
        <v>15</v>
      </c>
      <c r="I195" s="70" t="s">
        <v>10969</v>
      </c>
      <c r="J195" s="43" t="s">
        <v>9389</v>
      </c>
      <c r="K195" s="43"/>
      <c r="L195" s="43"/>
      <c r="M195" s="4" t="s">
        <v>10984</v>
      </c>
      <c r="N195" s="4" t="s">
        <v>10899</v>
      </c>
    </row>
    <row r="196" spans="1:14" x14ac:dyDescent="0.3">
      <c r="A196" s="71" t="s">
        <v>3217</v>
      </c>
      <c r="B196" s="31" t="s">
        <v>3216</v>
      </c>
      <c r="C196" s="71" t="s">
        <v>97</v>
      </c>
      <c r="D196" s="71" t="s">
        <v>3212</v>
      </c>
      <c r="E196" s="35" t="s">
        <v>18</v>
      </c>
      <c r="F196" s="71" t="s">
        <v>9389</v>
      </c>
      <c r="G196" s="58" t="s">
        <v>9390</v>
      </c>
      <c r="H196" s="71" t="s">
        <v>98</v>
      </c>
      <c r="I196" s="70" t="s">
        <v>10970</v>
      </c>
      <c r="J196" s="70" t="s">
        <v>3214</v>
      </c>
      <c r="K196" s="70">
        <v>0</v>
      </c>
      <c r="L196" s="70"/>
      <c r="M196" s="4" t="s">
        <v>10986</v>
      </c>
      <c r="N196" s="13" t="s">
        <v>10903</v>
      </c>
    </row>
    <row r="197" spans="1:14" x14ac:dyDescent="0.3">
      <c r="A197" s="71" t="s">
        <v>7355</v>
      </c>
      <c r="B197" s="31" t="s">
        <v>7354</v>
      </c>
      <c r="C197" s="71" t="s">
        <v>97</v>
      </c>
      <c r="D197" s="71" t="s">
        <v>7349</v>
      </c>
      <c r="E197" s="61" t="s">
        <v>34</v>
      </c>
      <c r="F197" s="28" t="s">
        <v>9389</v>
      </c>
      <c r="G197" s="58" t="s">
        <v>9390</v>
      </c>
      <c r="H197" s="71" t="s">
        <v>98</v>
      </c>
      <c r="I197" s="70" t="s">
        <v>10971</v>
      </c>
      <c r="J197" s="70" t="s">
        <v>7351</v>
      </c>
      <c r="K197" s="70" t="s">
        <v>7352</v>
      </c>
      <c r="L197" s="70"/>
      <c r="M197" s="4" t="s">
        <v>10984</v>
      </c>
      <c r="N197" s="4" t="s">
        <v>10899</v>
      </c>
    </row>
    <row r="198" spans="1:14" x14ac:dyDescent="0.3">
      <c r="A198" s="4" t="s">
        <v>3775</v>
      </c>
      <c r="B198" s="26" t="s">
        <v>3774</v>
      </c>
      <c r="C198" s="71" t="s">
        <v>97</v>
      </c>
      <c r="D198" s="71" t="s">
        <v>3770</v>
      </c>
      <c r="E198" s="61" t="s">
        <v>34</v>
      </c>
      <c r="F198" s="71" t="s">
        <v>9389</v>
      </c>
      <c r="G198" s="58" t="s">
        <v>9390</v>
      </c>
      <c r="H198" s="71" t="s">
        <v>98</v>
      </c>
      <c r="I198" s="60" t="s">
        <v>10915</v>
      </c>
      <c r="J198" s="70" t="s">
        <v>3771</v>
      </c>
      <c r="K198" s="70" t="s">
        <v>3772</v>
      </c>
      <c r="L198" s="70"/>
      <c r="M198" s="4" t="s">
        <v>10984</v>
      </c>
      <c r="N198" s="4" t="s">
        <v>10899</v>
      </c>
    </row>
    <row r="199" spans="1:14" x14ac:dyDescent="0.3">
      <c r="A199" s="24" t="s">
        <v>7361</v>
      </c>
      <c r="B199" s="76" t="s">
        <v>7360</v>
      </c>
      <c r="C199" s="71" t="s">
        <v>97</v>
      </c>
      <c r="D199" s="25" t="s">
        <v>7356</v>
      </c>
      <c r="E199" s="46" t="s">
        <v>34</v>
      </c>
      <c r="F199" s="25" t="s">
        <v>9389</v>
      </c>
      <c r="G199" s="58" t="s">
        <v>9390</v>
      </c>
      <c r="H199" s="25" t="s">
        <v>98</v>
      </c>
      <c r="I199" s="60" t="s">
        <v>10915</v>
      </c>
      <c r="J199" s="70" t="s">
        <v>7357</v>
      </c>
      <c r="K199" s="70" t="s">
        <v>7358</v>
      </c>
      <c r="L199" s="70"/>
      <c r="M199" s="4" t="s">
        <v>10984</v>
      </c>
      <c r="N199" s="4" t="s">
        <v>10899</v>
      </c>
    </row>
    <row r="200" spans="1:14" x14ac:dyDescent="0.3">
      <c r="A200" s="71" t="s">
        <v>3242</v>
      </c>
      <c r="B200" s="31" t="s">
        <v>3241</v>
      </c>
      <c r="C200" s="71" t="s">
        <v>97</v>
      </c>
      <c r="D200" s="71" t="s">
        <v>3237</v>
      </c>
      <c r="E200" s="35" t="s">
        <v>18</v>
      </c>
      <c r="F200" s="71" t="s">
        <v>9389</v>
      </c>
      <c r="G200" s="58" t="s">
        <v>9390</v>
      </c>
      <c r="H200" s="71" t="s">
        <v>98</v>
      </c>
      <c r="I200" s="70" t="s">
        <v>10906</v>
      </c>
      <c r="J200" s="70" t="s">
        <v>3239</v>
      </c>
      <c r="K200" s="70">
        <v>0</v>
      </c>
      <c r="L200" s="70"/>
      <c r="M200" s="4" t="s">
        <v>10986</v>
      </c>
      <c r="N200" s="13" t="s">
        <v>10903</v>
      </c>
    </row>
    <row r="201" spans="1:14" x14ac:dyDescent="0.3">
      <c r="A201" s="71" t="s">
        <v>7425</v>
      </c>
      <c r="B201" s="31" t="s">
        <v>7424</v>
      </c>
      <c r="C201" s="71" t="s">
        <v>97</v>
      </c>
      <c r="D201" s="71" t="s">
        <v>7421</v>
      </c>
      <c r="E201" s="35" t="s">
        <v>18</v>
      </c>
      <c r="F201" s="71" t="s">
        <v>9389</v>
      </c>
      <c r="G201" s="58" t="s">
        <v>9390</v>
      </c>
      <c r="H201" s="71" t="s">
        <v>98</v>
      </c>
      <c r="I201" s="70" t="s">
        <v>10906</v>
      </c>
      <c r="J201" s="70" t="s">
        <v>7422</v>
      </c>
      <c r="K201" s="70">
        <v>0</v>
      </c>
      <c r="L201" s="70"/>
      <c r="M201" s="4" t="s">
        <v>10986</v>
      </c>
      <c r="N201" s="13" t="s">
        <v>10903</v>
      </c>
    </row>
    <row r="202" spans="1:14" x14ac:dyDescent="0.3">
      <c r="A202" s="71" t="s">
        <v>7972</v>
      </c>
      <c r="B202" s="31" t="s">
        <v>7971</v>
      </c>
      <c r="C202" s="71" t="s">
        <v>97</v>
      </c>
      <c r="D202" s="71" t="s">
        <v>7967</v>
      </c>
      <c r="E202" s="35" t="s">
        <v>18</v>
      </c>
      <c r="F202" s="71" t="s">
        <v>9389</v>
      </c>
      <c r="G202" s="58" t="s">
        <v>9390</v>
      </c>
      <c r="H202" s="71" t="s">
        <v>98</v>
      </c>
      <c r="I202" s="70" t="s">
        <v>10906</v>
      </c>
      <c r="J202" s="70" t="s">
        <v>7968</v>
      </c>
      <c r="K202" s="70" t="s">
        <v>7969</v>
      </c>
      <c r="L202" s="70"/>
      <c r="M202" s="4" t="s">
        <v>10986</v>
      </c>
      <c r="N202" s="13" t="s">
        <v>10903</v>
      </c>
    </row>
    <row r="203" spans="1:14" x14ac:dyDescent="0.3">
      <c r="A203" s="71" t="s">
        <v>8024</v>
      </c>
      <c r="B203" s="31" t="s">
        <v>8023</v>
      </c>
      <c r="C203" s="71" t="s">
        <v>97</v>
      </c>
      <c r="D203" s="71" t="s">
        <v>8020</v>
      </c>
      <c r="E203" s="35" t="s">
        <v>18</v>
      </c>
      <c r="F203" s="71" t="s">
        <v>9389</v>
      </c>
      <c r="G203" s="58" t="s">
        <v>9390</v>
      </c>
      <c r="H203" s="71" t="s">
        <v>98</v>
      </c>
      <c r="I203" s="70" t="s">
        <v>10906</v>
      </c>
      <c r="J203" s="70" t="s">
        <v>8021</v>
      </c>
      <c r="K203" s="70">
        <v>0</v>
      </c>
      <c r="L203" s="70"/>
      <c r="M203" s="4" t="s">
        <v>10986</v>
      </c>
      <c r="N203" s="13" t="s">
        <v>10903</v>
      </c>
    </row>
    <row r="204" spans="1:14" x14ac:dyDescent="0.3">
      <c r="A204" s="71" t="s">
        <v>3248</v>
      </c>
      <c r="B204" s="31" t="s">
        <v>3247</v>
      </c>
      <c r="C204" s="71" t="s">
        <v>97</v>
      </c>
      <c r="D204" s="71" t="s">
        <v>3243</v>
      </c>
      <c r="E204" s="35" t="s">
        <v>18</v>
      </c>
      <c r="F204" s="71" t="s">
        <v>9389</v>
      </c>
      <c r="G204" s="58" t="s">
        <v>9390</v>
      </c>
      <c r="H204" s="71" t="s">
        <v>98</v>
      </c>
      <c r="I204" s="70" t="s">
        <v>10913</v>
      </c>
      <c r="J204" s="70" t="s">
        <v>3244</v>
      </c>
      <c r="K204" s="70" t="s">
        <v>3245</v>
      </c>
      <c r="L204" s="70"/>
      <c r="M204" s="4" t="s">
        <v>10986</v>
      </c>
      <c r="N204" s="13" t="s">
        <v>10903</v>
      </c>
    </row>
    <row r="205" spans="1:14" x14ac:dyDescent="0.3">
      <c r="A205" s="71" t="s">
        <v>3281</v>
      </c>
      <c r="B205" s="31" t="s">
        <v>3280</v>
      </c>
      <c r="C205" s="71" t="s">
        <v>97</v>
      </c>
      <c r="D205" s="71" t="s">
        <v>3275</v>
      </c>
      <c r="E205" s="35" t="s">
        <v>18</v>
      </c>
      <c r="F205" s="71" t="s">
        <v>9389</v>
      </c>
      <c r="G205" s="58" t="s">
        <v>9390</v>
      </c>
      <c r="H205" s="71" t="s">
        <v>98</v>
      </c>
      <c r="I205" s="70" t="s">
        <v>10913</v>
      </c>
      <c r="J205" s="70" t="s">
        <v>3277</v>
      </c>
      <c r="K205" s="70" t="s">
        <v>3278</v>
      </c>
      <c r="L205" s="70"/>
      <c r="M205" s="4" t="s">
        <v>10986</v>
      </c>
      <c r="N205" s="13" t="s">
        <v>10903</v>
      </c>
    </row>
    <row r="206" spans="1:14" x14ac:dyDescent="0.3">
      <c r="A206" s="71" t="s">
        <v>2309</v>
      </c>
      <c r="B206" s="31" t="s">
        <v>2308</v>
      </c>
      <c r="C206" s="71" t="s">
        <v>97</v>
      </c>
      <c r="D206" s="71" t="s">
        <v>2303</v>
      </c>
      <c r="E206" s="35" t="s">
        <v>18</v>
      </c>
      <c r="F206" s="71" t="s">
        <v>9389</v>
      </c>
      <c r="G206" s="58" t="s">
        <v>9390</v>
      </c>
      <c r="H206" s="71" t="s">
        <v>98</v>
      </c>
      <c r="I206" s="70" t="s">
        <v>10919</v>
      </c>
      <c r="J206" s="70" t="s">
        <v>2305</v>
      </c>
      <c r="K206" s="70" t="s">
        <v>2306</v>
      </c>
      <c r="L206" s="70" t="s">
        <v>10901</v>
      </c>
      <c r="M206" s="4" t="s">
        <v>10986</v>
      </c>
      <c r="N206" s="13" t="s">
        <v>10903</v>
      </c>
    </row>
    <row r="207" spans="1:14" x14ac:dyDescent="0.3">
      <c r="A207" s="71" t="s">
        <v>7986</v>
      </c>
      <c r="B207" s="31" t="s">
        <v>7985</v>
      </c>
      <c r="C207" s="71" t="s">
        <v>97</v>
      </c>
      <c r="D207" s="71" t="s">
        <v>7981</v>
      </c>
      <c r="E207" s="35" t="s">
        <v>18</v>
      </c>
      <c r="F207" s="71" t="s">
        <v>9389</v>
      </c>
      <c r="G207" s="58" t="s">
        <v>9390</v>
      </c>
      <c r="H207" s="71" t="s">
        <v>98</v>
      </c>
      <c r="I207" s="70" t="s">
        <v>10919</v>
      </c>
      <c r="J207" s="2" t="s">
        <v>7982</v>
      </c>
      <c r="K207" s="2" t="s">
        <v>7983</v>
      </c>
      <c r="L207" s="70" t="s">
        <v>10901</v>
      </c>
      <c r="M207" s="4" t="s">
        <v>10986</v>
      </c>
      <c r="N207" s="13" t="s">
        <v>10903</v>
      </c>
    </row>
    <row r="208" spans="1:14" x14ac:dyDescent="0.3">
      <c r="A208" s="71" t="s">
        <v>2981</v>
      </c>
      <c r="B208" s="71" t="s">
        <v>2980</v>
      </c>
      <c r="C208" s="71" t="s">
        <v>97</v>
      </c>
      <c r="D208" s="71" t="s">
        <v>2978</v>
      </c>
      <c r="E208" s="35" t="s">
        <v>18</v>
      </c>
      <c r="F208" s="71" t="s">
        <v>9389</v>
      </c>
      <c r="G208" s="58" t="s">
        <v>9390</v>
      </c>
      <c r="H208" s="71" t="s">
        <v>98</v>
      </c>
      <c r="I208" s="70" t="s">
        <v>10904</v>
      </c>
      <c r="J208" s="43">
        <v>0</v>
      </c>
      <c r="K208" s="43">
        <v>0</v>
      </c>
      <c r="L208" s="43"/>
      <c r="M208" s="4" t="s">
        <v>10986</v>
      </c>
      <c r="N208" s="13" t="s">
        <v>10903</v>
      </c>
    </row>
    <row r="209" spans="1:14" x14ac:dyDescent="0.3">
      <c r="A209" s="16"/>
      <c r="B209" s="30" t="s">
        <v>9376</v>
      </c>
      <c r="C209" s="71" t="s">
        <v>13</v>
      </c>
      <c r="D209" s="13" t="s">
        <v>9375</v>
      </c>
      <c r="E209" s="13" t="s">
        <v>9323</v>
      </c>
      <c r="F209" s="13" t="s">
        <v>9389</v>
      </c>
      <c r="G209" s="58" t="s">
        <v>9390</v>
      </c>
      <c r="H209" s="13" t="s">
        <v>15</v>
      </c>
      <c r="I209" s="70" t="s">
        <v>10931</v>
      </c>
      <c r="J209" s="47" t="s">
        <v>9375</v>
      </c>
      <c r="K209" s="47">
        <v>0</v>
      </c>
      <c r="L209" s="47"/>
      <c r="M209" s="4" t="s">
        <v>10984</v>
      </c>
      <c r="N209" s="4" t="s">
        <v>10899</v>
      </c>
    </row>
    <row r="210" spans="1:14" x14ac:dyDescent="0.3">
      <c r="A210" s="16"/>
      <c r="B210" s="10"/>
      <c r="C210" s="71" t="s">
        <v>13</v>
      </c>
      <c r="D210" s="16"/>
      <c r="E210" s="16"/>
      <c r="F210" s="16"/>
      <c r="G210" s="16"/>
      <c r="H210" s="16"/>
      <c r="I210" s="70"/>
      <c r="J210" s="47"/>
      <c r="K210" s="47"/>
      <c r="L210" s="47"/>
      <c r="M210" s="16"/>
      <c r="N210" s="16"/>
    </row>
    <row r="211" spans="1:14" x14ac:dyDescent="0.3">
      <c r="A211" s="16"/>
      <c r="B211" s="58" t="s">
        <v>9409</v>
      </c>
      <c r="C211" s="71" t="s">
        <v>13</v>
      </c>
      <c r="D211" s="58" t="s">
        <v>9408</v>
      </c>
      <c r="E211" s="58" t="s">
        <v>9323</v>
      </c>
      <c r="F211" s="58"/>
      <c r="G211" s="58" t="s">
        <v>9409</v>
      </c>
      <c r="H211" s="58" t="s">
        <v>15</v>
      </c>
      <c r="I211" s="70" t="s">
        <v>10972</v>
      </c>
      <c r="J211" s="47" t="s">
        <v>9408</v>
      </c>
      <c r="K211" s="47"/>
      <c r="L211" s="47"/>
      <c r="M211" s="4" t="s">
        <v>10984</v>
      </c>
      <c r="N211" s="4" t="s">
        <v>10899</v>
      </c>
    </row>
    <row r="212" spans="1:14" x14ac:dyDescent="0.3">
      <c r="A212" s="4" t="s">
        <v>5917</v>
      </c>
      <c r="B212" s="4" t="s">
        <v>5916</v>
      </c>
      <c r="C212" s="71" t="s">
        <v>97</v>
      </c>
      <c r="D212" s="71" t="s">
        <v>5911</v>
      </c>
      <c r="E212" s="61" t="s">
        <v>34</v>
      </c>
      <c r="F212" s="71" t="s">
        <v>9408</v>
      </c>
      <c r="G212" s="58" t="s">
        <v>9409</v>
      </c>
      <c r="H212" s="71" t="s">
        <v>98</v>
      </c>
      <c r="I212" s="60" t="s">
        <v>10915</v>
      </c>
      <c r="J212" s="47" t="s">
        <v>5913</v>
      </c>
      <c r="K212" s="47" t="s">
        <v>5914</v>
      </c>
      <c r="L212" s="47"/>
      <c r="M212" s="4" t="s">
        <v>10984</v>
      </c>
      <c r="N212" s="4" t="s">
        <v>10899</v>
      </c>
    </row>
    <row r="213" spans="1:14" x14ac:dyDescent="0.3">
      <c r="A213" s="24" t="s">
        <v>7361</v>
      </c>
      <c r="B213" s="24" t="s">
        <v>7360</v>
      </c>
      <c r="C213" s="71" t="s">
        <v>97</v>
      </c>
      <c r="D213" s="25" t="s">
        <v>7356</v>
      </c>
      <c r="E213" s="46" t="s">
        <v>34</v>
      </c>
      <c r="F213" s="25" t="s">
        <v>9408</v>
      </c>
      <c r="G213" s="58" t="s">
        <v>9409</v>
      </c>
      <c r="H213" s="25" t="s">
        <v>98</v>
      </c>
      <c r="I213" s="60" t="s">
        <v>10915</v>
      </c>
      <c r="J213" s="47" t="s">
        <v>7357</v>
      </c>
      <c r="K213" s="47" t="s">
        <v>7358</v>
      </c>
      <c r="L213" s="47"/>
      <c r="M213" s="4" t="s">
        <v>10984</v>
      </c>
      <c r="N213" s="4" t="s">
        <v>10899</v>
      </c>
    </row>
    <row r="214" spans="1:14" x14ac:dyDescent="0.3">
      <c r="A214" s="71" t="s">
        <v>5951</v>
      </c>
      <c r="B214" s="71" t="s">
        <v>5950</v>
      </c>
      <c r="C214" s="71" t="s">
        <v>97</v>
      </c>
      <c r="D214" s="71" t="s">
        <v>5946</v>
      </c>
      <c r="E214" s="35" t="s">
        <v>18</v>
      </c>
      <c r="F214" s="71" t="s">
        <v>9408</v>
      </c>
      <c r="G214" s="58" t="s">
        <v>9409</v>
      </c>
      <c r="H214" s="71" t="s">
        <v>98</v>
      </c>
      <c r="I214" s="70" t="s">
        <v>10920</v>
      </c>
      <c r="J214" s="47" t="s">
        <v>5947</v>
      </c>
      <c r="K214" s="47" t="s">
        <v>5948</v>
      </c>
      <c r="L214" s="47"/>
      <c r="M214" s="4" t="s">
        <v>10986</v>
      </c>
      <c r="N214" s="13" t="s">
        <v>10903</v>
      </c>
    </row>
    <row r="215" spans="1:14" x14ac:dyDescent="0.3">
      <c r="A215" s="71" t="s">
        <v>6051</v>
      </c>
      <c r="B215" s="71" t="s">
        <v>6050</v>
      </c>
      <c r="C215" s="71" t="s">
        <v>97</v>
      </c>
      <c r="D215" s="71" t="s">
        <v>6045</v>
      </c>
      <c r="E215" s="35" t="s">
        <v>18</v>
      </c>
      <c r="F215" s="71" t="s">
        <v>9408</v>
      </c>
      <c r="G215" s="58" t="s">
        <v>9409</v>
      </c>
      <c r="H215" s="71" t="s">
        <v>98</v>
      </c>
      <c r="I215" s="70" t="s">
        <v>10920</v>
      </c>
      <c r="J215" s="47" t="s">
        <v>6047</v>
      </c>
      <c r="K215" s="47" t="s">
        <v>6048</v>
      </c>
      <c r="L215" s="47"/>
      <c r="M215" s="4" t="s">
        <v>10986</v>
      </c>
      <c r="N215" s="13" t="s">
        <v>10903</v>
      </c>
    </row>
    <row r="216" spans="1:14" x14ac:dyDescent="0.3">
      <c r="A216" s="71" t="s">
        <v>6057</v>
      </c>
      <c r="B216" s="71" t="s">
        <v>6056</v>
      </c>
      <c r="C216" s="71" t="s">
        <v>97</v>
      </c>
      <c r="D216" s="71" t="s">
        <v>6052</v>
      </c>
      <c r="E216" s="35" t="s">
        <v>18</v>
      </c>
      <c r="F216" s="71" t="s">
        <v>9408</v>
      </c>
      <c r="G216" s="58" t="s">
        <v>9409</v>
      </c>
      <c r="H216" s="71" t="s">
        <v>98</v>
      </c>
      <c r="I216" s="70" t="s">
        <v>10920</v>
      </c>
      <c r="J216" s="47" t="s">
        <v>6054</v>
      </c>
      <c r="K216" s="47">
        <v>0</v>
      </c>
      <c r="L216" s="47"/>
      <c r="M216" s="4" t="s">
        <v>10986</v>
      </c>
      <c r="N216" s="13" t="s">
        <v>10903</v>
      </c>
    </row>
    <row r="217" spans="1:14" x14ac:dyDescent="0.3">
      <c r="A217" s="71" t="s">
        <v>6044</v>
      </c>
      <c r="B217" s="71" t="s">
        <v>6043</v>
      </c>
      <c r="C217" s="71" t="s">
        <v>97</v>
      </c>
      <c r="D217" s="71" t="s">
        <v>6038</v>
      </c>
      <c r="E217" s="35" t="s">
        <v>18</v>
      </c>
      <c r="F217" s="71" t="s">
        <v>9408</v>
      </c>
      <c r="G217" s="58" t="s">
        <v>9409</v>
      </c>
      <c r="H217" s="71" t="s">
        <v>98</v>
      </c>
      <c r="I217" s="70" t="s">
        <v>10920</v>
      </c>
      <c r="J217" s="47" t="s">
        <v>6040</v>
      </c>
      <c r="K217" s="47" t="s">
        <v>6041</v>
      </c>
      <c r="L217" s="47"/>
      <c r="M217" s="4" t="s">
        <v>10986</v>
      </c>
      <c r="N217" s="13" t="s">
        <v>10903</v>
      </c>
    </row>
    <row r="218" spans="1:14" x14ac:dyDescent="0.3">
      <c r="A218" s="71" t="s">
        <v>765</v>
      </c>
      <c r="B218" s="71" t="s">
        <v>764</v>
      </c>
      <c r="C218" s="71" t="s">
        <v>97</v>
      </c>
      <c r="D218" s="71" t="s">
        <v>759</v>
      </c>
      <c r="E218" s="61" t="s">
        <v>34</v>
      </c>
      <c r="F218" s="71" t="s">
        <v>9408</v>
      </c>
      <c r="G218" s="58" t="s">
        <v>9409</v>
      </c>
      <c r="H218" s="71" t="s">
        <v>98</v>
      </c>
      <c r="I218" s="6" t="s">
        <v>10973</v>
      </c>
      <c r="J218" s="47" t="s">
        <v>761</v>
      </c>
      <c r="K218" s="47" t="s">
        <v>762</v>
      </c>
      <c r="L218" s="47"/>
      <c r="M218" s="4" t="s">
        <v>10984</v>
      </c>
      <c r="N218" s="4" t="s">
        <v>10899</v>
      </c>
    </row>
    <row r="219" spans="1:14" x14ac:dyDescent="0.3">
      <c r="A219" s="71" t="s">
        <v>2178</v>
      </c>
      <c r="B219" s="71" t="s">
        <v>2177</v>
      </c>
      <c r="C219" s="71" t="s">
        <v>97</v>
      </c>
      <c r="D219" s="71" t="s">
        <v>2173</v>
      </c>
      <c r="E219" s="35" t="s">
        <v>18</v>
      </c>
      <c r="F219" s="71" t="s">
        <v>9408</v>
      </c>
      <c r="G219" s="58" t="s">
        <v>9409</v>
      </c>
      <c r="H219" s="71" t="s">
        <v>98</v>
      </c>
      <c r="I219" s="70" t="s">
        <v>10913</v>
      </c>
      <c r="J219" s="70" t="s">
        <v>2175</v>
      </c>
      <c r="K219" s="70">
        <v>0</v>
      </c>
      <c r="L219" s="70"/>
      <c r="M219" s="4" t="s">
        <v>10986</v>
      </c>
      <c r="N219" s="13" t="s">
        <v>10903</v>
      </c>
    </row>
    <row r="220" spans="1:14" x14ac:dyDescent="0.3">
      <c r="A220" s="71" t="s">
        <v>3281</v>
      </c>
      <c r="B220" s="71" t="s">
        <v>3280</v>
      </c>
      <c r="C220" s="71" t="s">
        <v>97</v>
      </c>
      <c r="D220" s="71" t="s">
        <v>3275</v>
      </c>
      <c r="E220" s="35" t="s">
        <v>18</v>
      </c>
      <c r="F220" s="71" t="s">
        <v>9408</v>
      </c>
      <c r="G220" s="58" t="s">
        <v>9409</v>
      </c>
      <c r="H220" s="71" t="s">
        <v>98</v>
      </c>
      <c r="I220" s="70" t="s">
        <v>10913</v>
      </c>
      <c r="J220" s="70" t="s">
        <v>3277</v>
      </c>
      <c r="K220" s="70" t="s">
        <v>3278</v>
      </c>
      <c r="L220" s="70"/>
      <c r="M220" s="4" t="s">
        <v>10986</v>
      </c>
      <c r="N220" s="13" t="s">
        <v>10903</v>
      </c>
    </row>
    <row r="221" spans="1:14" x14ac:dyDescent="0.3">
      <c r="A221" s="71" t="s">
        <v>2309</v>
      </c>
      <c r="B221" s="71" t="s">
        <v>2308</v>
      </c>
      <c r="C221" s="71" t="s">
        <v>97</v>
      </c>
      <c r="D221" s="71" t="s">
        <v>2303</v>
      </c>
      <c r="E221" s="35" t="s">
        <v>18</v>
      </c>
      <c r="F221" s="71" t="s">
        <v>9408</v>
      </c>
      <c r="G221" s="58" t="s">
        <v>9409</v>
      </c>
      <c r="H221" s="71" t="s">
        <v>98</v>
      </c>
      <c r="I221" s="70" t="s">
        <v>10919</v>
      </c>
      <c r="J221" s="70" t="s">
        <v>2305</v>
      </c>
      <c r="K221" s="70" t="s">
        <v>2306</v>
      </c>
      <c r="L221" s="70" t="s">
        <v>10901</v>
      </c>
      <c r="M221" s="4" t="s">
        <v>10986</v>
      </c>
      <c r="N221" s="13" t="s">
        <v>10903</v>
      </c>
    </row>
    <row r="222" spans="1:14" x14ac:dyDescent="0.3">
      <c r="A222" s="71" t="s">
        <v>2981</v>
      </c>
      <c r="B222" s="71" t="s">
        <v>2980</v>
      </c>
      <c r="C222" s="71" t="s">
        <v>97</v>
      </c>
      <c r="D222" s="71" t="s">
        <v>2978</v>
      </c>
      <c r="E222" s="35" t="s">
        <v>18</v>
      </c>
      <c r="F222" s="71" t="s">
        <v>9408</v>
      </c>
      <c r="G222" s="58" t="s">
        <v>9409</v>
      </c>
      <c r="H222" s="71" t="s">
        <v>98</v>
      </c>
      <c r="I222" s="70" t="s">
        <v>10904</v>
      </c>
      <c r="J222" s="70">
        <v>0</v>
      </c>
      <c r="K222" s="70">
        <v>0</v>
      </c>
      <c r="L222" s="70"/>
      <c r="M222" s="4" t="s">
        <v>10986</v>
      </c>
      <c r="N222" s="13" t="s">
        <v>10903</v>
      </c>
    </row>
    <row r="223" spans="1:14" x14ac:dyDescent="0.3">
      <c r="A223" s="16"/>
      <c r="B223" s="13" t="s">
        <v>9333</v>
      </c>
      <c r="C223" s="71" t="s">
        <v>13</v>
      </c>
      <c r="D223" s="13" t="s">
        <v>9332</v>
      </c>
      <c r="E223" s="13" t="s">
        <v>9323</v>
      </c>
      <c r="F223" s="13" t="s">
        <v>9408</v>
      </c>
      <c r="G223" s="58" t="s">
        <v>9409</v>
      </c>
      <c r="H223" s="13" t="s">
        <v>15</v>
      </c>
      <c r="I223" s="70" t="s">
        <v>10918</v>
      </c>
      <c r="J223" s="70" t="s">
        <v>9332</v>
      </c>
      <c r="K223" s="70">
        <v>0</v>
      </c>
      <c r="L223" s="70"/>
      <c r="M223" s="8" t="s">
        <v>10985</v>
      </c>
      <c r="N223" s="8" t="s">
        <v>10961</v>
      </c>
    </row>
    <row r="224" spans="1:14" x14ac:dyDescent="0.3">
      <c r="A224" s="16"/>
      <c r="B224" s="13" t="s">
        <v>9327</v>
      </c>
      <c r="C224" s="71" t="s">
        <v>13</v>
      </c>
      <c r="D224" s="13" t="s">
        <v>9326</v>
      </c>
      <c r="E224" s="13" t="s">
        <v>9323</v>
      </c>
      <c r="F224" s="13" t="s">
        <v>9408</v>
      </c>
      <c r="G224" s="58" t="s">
        <v>9409</v>
      </c>
      <c r="H224" s="13" t="s">
        <v>15</v>
      </c>
      <c r="I224" s="70" t="s">
        <v>10914</v>
      </c>
      <c r="J224" s="70" t="s">
        <v>9326</v>
      </c>
      <c r="K224" s="70">
        <v>0</v>
      </c>
      <c r="L224" s="70"/>
      <c r="M224" s="4" t="s">
        <v>10984</v>
      </c>
      <c r="N224" s="4" t="s">
        <v>10899</v>
      </c>
    </row>
    <row r="225" spans="1:14" x14ac:dyDescent="0.3">
      <c r="A225" s="16"/>
      <c r="B225" s="58" t="s">
        <v>9376</v>
      </c>
      <c r="C225" s="71" t="s">
        <v>13</v>
      </c>
      <c r="D225" s="58" t="s">
        <v>9375</v>
      </c>
      <c r="E225" s="58" t="s">
        <v>9323</v>
      </c>
      <c r="F225" s="58" t="s">
        <v>9408</v>
      </c>
      <c r="G225" s="58" t="s">
        <v>9409</v>
      </c>
      <c r="H225" s="58" t="s">
        <v>15</v>
      </c>
      <c r="I225" s="70" t="s">
        <v>10931</v>
      </c>
      <c r="J225" s="70" t="s">
        <v>9375</v>
      </c>
      <c r="K225" s="70">
        <v>0</v>
      </c>
      <c r="L225" s="70"/>
      <c r="M225" s="4" t="s">
        <v>10984</v>
      </c>
      <c r="N225" s="4" t="s">
        <v>10899</v>
      </c>
    </row>
    <row r="226" spans="1:14" x14ac:dyDescent="0.3">
      <c r="A226" s="16"/>
      <c r="B226" s="16"/>
      <c r="C226" s="71" t="s">
        <v>13</v>
      </c>
      <c r="D226" s="16"/>
      <c r="E226" s="16"/>
      <c r="F226" s="16"/>
      <c r="G226" s="16"/>
      <c r="H226" s="16"/>
      <c r="I226" s="70"/>
      <c r="J226" s="70"/>
      <c r="K226" s="70"/>
      <c r="L226" s="70"/>
      <c r="M226" s="16"/>
      <c r="N226" s="16"/>
    </row>
    <row r="227" spans="1:14" x14ac:dyDescent="0.3">
      <c r="A227" s="16"/>
      <c r="B227" s="58" t="s">
        <v>9392</v>
      </c>
      <c r="C227" s="71" t="s">
        <v>13</v>
      </c>
      <c r="D227" s="36" t="s">
        <v>9391</v>
      </c>
      <c r="E227" s="58" t="s">
        <v>9323</v>
      </c>
      <c r="F227" s="58"/>
      <c r="G227" s="58" t="s">
        <v>9392</v>
      </c>
      <c r="H227" s="58" t="s">
        <v>15</v>
      </c>
      <c r="I227" s="70" t="s">
        <v>10974</v>
      </c>
      <c r="J227" s="2" t="s">
        <v>9391</v>
      </c>
      <c r="K227" s="2"/>
      <c r="L227" s="2"/>
      <c r="M227" s="4" t="s">
        <v>10984</v>
      </c>
      <c r="N227" s="4" t="s">
        <v>10899</v>
      </c>
    </row>
    <row r="228" spans="1:14" x14ac:dyDescent="0.3">
      <c r="A228" s="71" t="s">
        <v>7749</v>
      </c>
      <c r="B228" s="71" t="s">
        <v>7748</v>
      </c>
      <c r="C228" s="71" t="s">
        <v>97</v>
      </c>
      <c r="D228" s="71" t="s">
        <v>7743</v>
      </c>
      <c r="E228" s="35" t="s">
        <v>18</v>
      </c>
      <c r="F228" s="21" t="s">
        <v>9391</v>
      </c>
      <c r="G228" s="58" t="s">
        <v>9392</v>
      </c>
      <c r="H228" s="71" t="s">
        <v>98</v>
      </c>
      <c r="I228" s="70" t="s">
        <v>10955</v>
      </c>
      <c r="J228" s="43" t="s">
        <v>7745</v>
      </c>
      <c r="K228" s="43" t="s">
        <v>7746</v>
      </c>
      <c r="L228" s="43"/>
      <c r="M228" s="4" t="s">
        <v>10986</v>
      </c>
      <c r="N228" s="13" t="s">
        <v>10903</v>
      </c>
    </row>
    <row r="229" spans="1:14" x14ac:dyDescent="0.3">
      <c r="A229" s="71" t="s">
        <v>8188</v>
      </c>
      <c r="B229" s="71" t="s">
        <v>8187</v>
      </c>
      <c r="C229" s="71" t="s">
        <v>97</v>
      </c>
      <c r="D229" s="71" t="s">
        <v>8183</v>
      </c>
      <c r="E229" s="35" t="s">
        <v>18</v>
      </c>
      <c r="F229" s="21" t="s">
        <v>9391</v>
      </c>
      <c r="G229" s="58" t="s">
        <v>9392</v>
      </c>
      <c r="H229" s="71" t="s">
        <v>98</v>
      </c>
      <c r="I229" s="70" t="s">
        <v>10955</v>
      </c>
      <c r="J229" s="47" t="s">
        <v>8184</v>
      </c>
      <c r="K229" s="47" t="s">
        <v>8185</v>
      </c>
      <c r="L229" s="47"/>
      <c r="M229" s="4" t="s">
        <v>10986</v>
      </c>
      <c r="N229" s="13" t="s">
        <v>10903</v>
      </c>
    </row>
    <row r="230" spans="1:14" x14ac:dyDescent="0.3">
      <c r="A230" s="71" t="s">
        <v>2981</v>
      </c>
      <c r="B230" s="71" t="s">
        <v>2980</v>
      </c>
      <c r="C230" s="71" t="s">
        <v>97</v>
      </c>
      <c r="D230" s="71" t="s">
        <v>2978</v>
      </c>
      <c r="E230" s="35" t="s">
        <v>18</v>
      </c>
      <c r="F230" s="21" t="s">
        <v>9391</v>
      </c>
      <c r="G230" s="58" t="s">
        <v>9392</v>
      </c>
      <c r="H230" s="71" t="s">
        <v>98</v>
      </c>
      <c r="I230" s="70" t="s">
        <v>10904</v>
      </c>
      <c r="J230" s="47">
        <v>0</v>
      </c>
      <c r="K230" s="47">
        <v>0</v>
      </c>
      <c r="L230" s="47"/>
      <c r="M230" s="4" t="s">
        <v>10986</v>
      </c>
      <c r="N230" s="13" t="s">
        <v>10903</v>
      </c>
    </row>
    <row r="231" spans="1:14" x14ac:dyDescent="0.3">
      <c r="A231" s="16"/>
      <c r="B231" s="16"/>
      <c r="C231" s="71" t="s">
        <v>13</v>
      </c>
      <c r="D231" s="16"/>
      <c r="E231" s="16"/>
      <c r="F231" s="16"/>
      <c r="G231" s="16"/>
      <c r="H231" s="16"/>
      <c r="I231" s="70"/>
      <c r="J231" s="47"/>
      <c r="K231" s="47"/>
      <c r="L231" s="47"/>
      <c r="M231" s="16"/>
      <c r="N231" s="16"/>
    </row>
    <row r="232" spans="1:14" x14ac:dyDescent="0.3">
      <c r="A232" s="16"/>
      <c r="B232" s="58" t="s">
        <v>9394</v>
      </c>
      <c r="C232" s="71" t="s">
        <v>13</v>
      </c>
      <c r="D232" s="3" t="s">
        <v>9393</v>
      </c>
      <c r="E232" s="58" t="s">
        <v>9323</v>
      </c>
      <c r="F232" s="1"/>
      <c r="G232" s="58" t="s">
        <v>9394</v>
      </c>
      <c r="H232" s="58" t="s">
        <v>15</v>
      </c>
      <c r="I232" s="70" t="s">
        <v>10975</v>
      </c>
      <c r="J232" s="47" t="s">
        <v>9393</v>
      </c>
      <c r="K232" s="47"/>
      <c r="L232" s="47"/>
      <c r="M232" s="4" t="s">
        <v>10984</v>
      </c>
      <c r="N232" s="4" t="s">
        <v>10899</v>
      </c>
    </row>
    <row r="233" spans="1:14" x14ac:dyDescent="0.3">
      <c r="A233" s="25" t="s">
        <v>2207</v>
      </c>
      <c r="B233" s="25" t="s">
        <v>2206</v>
      </c>
      <c r="C233" s="71" t="s">
        <v>819</v>
      </c>
      <c r="D233" s="25" t="s">
        <v>2200</v>
      </c>
      <c r="E233" s="46" t="s">
        <v>34</v>
      </c>
      <c r="F233" s="25" t="s">
        <v>9393</v>
      </c>
      <c r="G233" s="58" t="s">
        <v>9394</v>
      </c>
      <c r="H233" s="25" t="s">
        <v>98</v>
      </c>
      <c r="I233" s="70" t="s">
        <v>10976</v>
      </c>
      <c r="J233" s="47" t="s">
        <v>2202</v>
      </c>
      <c r="K233" s="47" t="s">
        <v>2203</v>
      </c>
      <c r="L233" s="47"/>
      <c r="M233" s="71" t="str">
        <f>" "</f>
        <v xml:space="preserve"> </v>
      </c>
      <c r="N233" s="71"/>
    </row>
    <row r="234" spans="1:14" x14ac:dyDescent="0.3">
      <c r="A234" s="71" t="s">
        <v>3369</v>
      </c>
      <c r="B234" s="71" t="s">
        <v>3368</v>
      </c>
      <c r="C234" s="71" t="s">
        <v>97</v>
      </c>
      <c r="D234" s="71" t="s">
        <v>3364</v>
      </c>
      <c r="E234" s="35" t="s">
        <v>18</v>
      </c>
      <c r="F234" s="71" t="s">
        <v>9393</v>
      </c>
      <c r="G234" s="58" t="s">
        <v>9394</v>
      </c>
      <c r="H234" s="71" t="s">
        <v>98</v>
      </c>
      <c r="I234" s="70" t="s">
        <v>10906</v>
      </c>
      <c r="J234" s="47" t="s">
        <v>3366</v>
      </c>
      <c r="K234" s="47">
        <v>0</v>
      </c>
      <c r="L234" s="47"/>
      <c r="M234" s="4" t="s">
        <v>10986</v>
      </c>
      <c r="N234" s="13" t="s">
        <v>10903</v>
      </c>
    </row>
    <row r="235" spans="1:14" x14ac:dyDescent="0.3">
      <c r="A235" s="71" t="s">
        <v>8067</v>
      </c>
      <c r="B235" s="71" t="s">
        <v>8066</v>
      </c>
      <c r="C235" s="71" t="s">
        <v>97</v>
      </c>
      <c r="D235" s="71" t="s">
        <v>8063</v>
      </c>
      <c r="E235" s="35" t="s">
        <v>18</v>
      </c>
      <c r="F235" s="71" t="s">
        <v>9393</v>
      </c>
      <c r="G235" s="58" t="s">
        <v>9394</v>
      </c>
      <c r="H235" s="71" t="s">
        <v>98</v>
      </c>
      <c r="I235" s="70" t="s">
        <v>10906</v>
      </c>
      <c r="J235" s="47" t="s">
        <v>8064</v>
      </c>
      <c r="K235" s="47">
        <v>0</v>
      </c>
      <c r="L235" s="47"/>
      <c r="M235" s="4" t="s">
        <v>10986</v>
      </c>
      <c r="N235" s="13" t="s">
        <v>10903</v>
      </c>
    </row>
    <row r="236" spans="1:14" x14ac:dyDescent="0.3">
      <c r="A236" s="71" t="s">
        <v>8040</v>
      </c>
      <c r="B236" s="71" t="s">
        <v>8039</v>
      </c>
      <c r="C236" s="71" t="s">
        <v>97</v>
      </c>
      <c r="D236" s="71" t="s">
        <v>8036</v>
      </c>
      <c r="E236" s="35" t="s">
        <v>18</v>
      </c>
      <c r="F236" s="71" t="s">
        <v>9393</v>
      </c>
      <c r="G236" s="58" t="s">
        <v>9394</v>
      </c>
      <c r="H236" s="71" t="s">
        <v>98</v>
      </c>
      <c r="I236" s="70" t="s">
        <v>10906</v>
      </c>
      <c r="J236" s="47" t="s">
        <v>8037</v>
      </c>
      <c r="K236" s="47">
        <v>0</v>
      </c>
      <c r="L236" s="47"/>
      <c r="M236" s="4" t="s">
        <v>10986</v>
      </c>
      <c r="N236" s="13" t="s">
        <v>10903</v>
      </c>
    </row>
    <row r="237" spans="1:14" x14ac:dyDescent="0.3">
      <c r="A237" s="71" t="s">
        <v>2981</v>
      </c>
      <c r="B237" s="71" t="s">
        <v>2980</v>
      </c>
      <c r="C237" s="71" t="s">
        <v>97</v>
      </c>
      <c r="D237" s="71" t="s">
        <v>2978</v>
      </c>
      <c r="E237" s="35" t="s">
        <v>18</v>
      </c>
      <c r="F237" s="71" t="s">
        <v>9393</v>
      </c>
      <c r="G237" s="58" t="s">
        <v>9394</v>
      </c>
      <c r="H237" s="71" t="s">
        <v>98</v>
      </c>
      <c r="I237" s="70" t="s">
        <v>10904</v>
      </c>
      <c r="J237" s="47">
        <v>0</v>
      </c>
      <c r="K237" s="47">
        <v>0</v>
      </c>
      <c r="L237" s="47"/>
      <c r="M237" s="4" t="s">
        <v>10986</v>
      </c>
      <c r="N237" s="13" t="s">
        <v>10903</v>
      </c>
    </row>
    <row r="238" spans="1:14" x14ac:dyDescent="0.3">
      <c r="A238" s="16"/>
      <c r="B238" s="16"/>
      <c r="C238" s="71" t="s">
        <v>13</v>
      </c>
      <c r="D238" s="16"/>
      <c r="E238" s="16"/>
      <c r="F238" s="16"/>
      <c r="G238" s="16"/>
      <c r="H238" s="16"/>
      <c r="I238" s="70"/>
      <c r="J238" s="47"/>
      <c r="K238" s="47"/>
      <c r="L238" s="47"/>
      <c r="M238" s="16"/>
      <c r="N238" s="16"/>
    </row>
    <row r="239" spans="1:14" x14ac:dyDescent="0.3">
      <c r="A239" s="16"/>
      <c r="B239" s="58" t="s">
        <v>9396</v>
      </c>
      <c r="C239" s="71" t="s">
        <v>13</v>
      </c>
      <c r="D239" s="36" t="s">
        <v>9395</v>
      </c>
      <c r="E239" s="58" t="s">
        <v>9323</v>
      </c>
      <c r="F239" s="58"/>
      <c r="G239" s="58" t="s">
        <v>9396</v>
      </c>
      <c r="H239" s="58" t="s">
        <v>15</v>
      </c>
      <c r="I239" s="70" t="s">
        <v>10977</v>
      </c>
      <c r="J239" s="47" t="s">
        <v>9395</v>
      </c>
      <c r="K239" s="47"/>
      <c r="L239" s="47"/>
      <c r="M239" s="8" t="s">
        <v>10985</v>
      </c>
      <c r="N239" s="8" t="s">
        <v>10961</v>
      </c>
    </row>
    <row r="240" spans="1:14" x14ac:dyDescent="0.3">
      <c r="A240" s="4" t="s">
        <v>1799</v>
      </c>
      <c r="B240" s="4" t="s">
        <v>1798</v>
      </c>
      <c r="C240" s="71" t="s">
        <v>97</v>
      </c>
      <c r="D240" s="71" t="s">
        <v>1793</v>
      </c>
      <c r="E240" s="61" t="s">
        <v>34</v>
      </c>
      <c r="F240" s="21" t="s">
        <v>9395</v>
      </c>
      <c r="G240" s="58" t="s">
        <v>9396</v>
      </c>
      <c r="H240" s="71" t="s">
        <v>98</v>
      </c>
      <c r="I240" s="60" t="s">
        <v>10907</v>
      </c>
      <c r="J240" s="71" t="s">
        <v>1795</v>
      </c>
      <c r="K240" s="71" t="s">
        <v>1796</v>
      </c>
      <c r="L240" s="71"/>
      <c r="M240" s="4" t="s">
        <v>10984</v>
      </c>
      <c r="N240" s="4" t="s">
        <v>10899</v>
      </c>
    </row>
    <row r="241" spans="1:14" x14ac:dyDescent="0.3">
      <c r="A241" s="71" t="s">
        <v>4718</v>
      </c>
      <c r="B241" s="71" t="s">
        <v>4717</v>
      </c>
      <c r="C241" s="71" t="s">
        <v>97</v>
      </c>
      <c r="D241" s="71" t="s">
        <v>4712</v>
      </c>
      <c r="E241" s="61" t="s">
        <v>34</v>
      </c>
      <c r="F241" s="32" t="s">
        <v>9395</v>
      </c>
      <c r="G241" s="58" t="s">
        <v>9396</v>
      </c>
      <c r="H241" s="71" t="s">
        <v>98</v>
      </c>
      <c r="I241" s="70" t="s">
        <v>10978</v>
      </c>
      <c r="J241" s="71" t="s">
        <v>4714</v>
      </c>
      <c r="K241" s="71" t="s">
        <v>4715</v>
      </c>
      <c r="L241" s="71"/>
      <c r="M241" s="8" t="s">
        <v>10985</v>
      </c>
      <c r="N241" s="8" t="s">
        <v>10961</v>
      </c>
    </row>
    <row r="242" spans="1:14" x14ac:dyDescent="0.3">
      <c r="A242" s="71" t="s">
        <v>4791</v>
      </c>
      <c r="B242" s="71" t="s">
        <v>4790</v>
      </c>
      <c r="C242" s="71" t="s">
        <v>97</v>
      </c>
      <c r="D242" s="71" t="s">
        <v>4786</v>
      </c>
      <c r="E242" s="61" t="s">
        <v>34</v>
      </c>
      <c r="F242" s="32" t="s">
        <v>9395</v>
      </c>
      <c r="G242" s="58" t="s">
        <v>9396</v>
      </c>
      <c r="H242" s="71" t="s">
        <v>98</v>
      </c>
      <c r="I242" s="70" t="s">
        <v>10978</v>
      </c>
      <c r="J242" s="71" t="s">
        <v>4787</v>
      </c>
      <c r="K242" s="71" t="s">
        <v>4788</v>
      </c>
      <c r="L242" s="71"/>
      <c r="M242" s="8" t="s">
        <v>10985</v>
      </c>
      <c r="N242" s="8" t="s">
        <v>10961</v>
      </c>
    </row>
    <row r="243" spans="1:14" x14ac:dyDescent="0.3">
      <c r="A243" s="71" t="s">
        <v>4725</v>
      </c>
      <c r="B243" s="71" t="s">
        <v>4724</v>
      </c>
      <c r="C243" s="71" t="s">
        <v>97</v>
      </c>
      <c r="D243" s="71" t="s">
        <v>4719</v>
      </c>
      <c r="E243" s="61" t="s">
        <v>34</v>
      </c>
      <c r="F243" s="21" t="s">
        <v>9395</v>
      </c>
      <c r="G243" s="58" t="s">
        <v>9396</v>
      </c>
      <c r="H243" s="71" t="s">
        <v>98</v>
      </c>
      <c r="I243" s="70" t="s">
        <v>10965</v>
      </c>
      <c r="J243" s="71" t="s">
        <v>4721</v>
      </c>
      <c r="K243" s="71" t="s">
        <v>4722</v>
      </c>
      <c r="L243" s="71"/>
      <c r="M243" s="8" t="s">
        <v>10985</v>
      </c>
      <c r="N243" s="8" t="s">
        <v>10961</v>
      </c>
    </row>
    <row r="244" spans="1:14" x14ac:dyDescent="0.3">
      <c r="A244" s="71" t="s">
        <v>6857</v>
      </c>
      <c r="B244" s="71" t="s">
        <v>6856</v>
      </c>
      <c r="C244" s="71" t="s">
        <v>97</v>
      </c>
      <c r="D244" s="71" t="s">
        <v>6852</v>
      </c>
      <c r="E244" s="61" t="s">
        <v>34</v>
      </c>
      <c r="F244" s="21" t="s">
        <v>9395</v>
      </c>
      <c r="G244" s="58" t="s">
        <v>9396</v>
      </c>
      <c r="H244" s="71" t="s">
        <v>98</v>
      </c>
      <c r="I244" s="70" t="s">
        <v>10965</v>
      </c>
      <c r="J244" s="71" t="s">
        <v>6853</v>
      </c>
      <c r="K244" s="71" t="s">
        <v>6854</v>
      </c>
      <c r="L244" s="71"/>
      <c r="M244" s="8" t="s">
        <v>10985</v>
      </c>
      <c r="N244" s="8" t="s">
        <v>10961</v>
      </c>
    </row>
    <row r="245" spans="1:14" x14ac:dyDescent="0.3">
      <c r="A245" s="16"/>
      <c r="B245" s="16"/>
      <c r="C245" s="71" t="s">
        <v>13</v>
      </c>
      <c r="D245" s="16"/>
      <c r="E245" s="16"/>
      <c r="F245" s="16"/>
      <c r="G245" s="16"/>
      <c r="H245" s="16"/>
      <c r="I245" s="70"/>
      <c r="J245" s="16"/>
      <c r="K245" s="16"/>
      <c r="L245" s="16"/>
      <c r="M245" s="16"/>
      <c r="N245" s="16"/>
    </row>
    <row r="246" spans="1:14" x14ac:dyDescent="0.3">
      <c r="A246" s="16"/>
      <c r="B246" s="58" t="s">
        <v>9398</v>
      </c>
      <c r="C246" s="71" t="s">
        <v>13</v>
      </c>
      <c r="D246" s="3" t="s">
        <v>9397</v>
      </c>
      <c r="E246" s="58" t="s">
        <v>9323</v>
      </c>
      <c r="F246" s="1"/>
      <c r="G246" s="58" t="s">
        <v>9398</v>
      </c>
      <c r="H246" s="58" t="s">
        <v>15</v>
      </c>
      <c r="I246" s="70" t="s">
        <v>10966</v>
      </c>
      <c r="J246" s="43" t="s">
        <v>9397</v>
      </c>
      <c r="K246" s="43"/>
      <c r="L246" s="43"/>
      <c r="M246" s="4" t="s">
        <v>10984</v>
      </c>
      <c r="N246" s="4" t="s">
        <v>10899</v>
      </c>
    </row>
    <row r="247" spans="1:14" x14ac:dyDescent="0.3">
      <c r="A247" s="71" t="s">
        <v>1329</v>
      </c>
      <c r="B247" s="71" t="s">
        <v>1328</v>
      </c>
      <c r="C247" s="71" t="s">
        <v>97</v>
      </c>
      <c r="D247" s="71" t="s">
        <v>1324</v>
      </c>
      <c r="E247" s="61" t="s">
        <v>34</v>
      </c>
      <c r="F247" s="71" t="s">
        <v>9397</v>
      </c>
      <c r="G247" s="58" t="s">
        <v>9398</v>
      </c>
      <c r="H247" s="71" t="s">
        <v>98</v>
      </c>
      <c r="I247" s="7" t="s">
        <v>10900</v>
      </c>
      <c r="J247" s="71" t="s">
        <v>1325</v>
      </c>
      <c r="K247" s="71" t="s">
        <v>1326</v>
      </c>
      <c r="L247" s="71"/>
      <c r="M247" s="4" t="s">
        <v>10984</v>
      </c>
      <c r="N247" s="4" t="s">
        <v>10899</v>
      </c>
    </row>
    <row r="248" spans="1:14" x14ac:dyDescent="0.3">
      <c r="A248" s="71" t="s">
        <v>1335</v>
      </c>
      <c r="B248" s="71" t="s">
        <v>1334</v>
      </c>
      <c r="C248" s="71" t="s">
        <v>97</v>
      </c>
      <c r="D248" s="71" t="s">
        <v>1330</v>
      </c>
      <c r="E248" s="61" t="s">
        <v>34</v>
      </c>
      <c r="F248" s="71" t="s">
        <v>9397</v>
      </c>
      <c r="G248" s="58" t="s">
        <v>9398</v>
      </c>
      <c r="H248" s="71" t="s">
        <v>98</v>
      </c>
      <c r="I248" s="7" t="s">
        <v>10900</v>
      </c>
      <c r="J248" s="71" t="s">
        <v>1331</v>
      </c>
      <c r="K248" s="71" t="s">
        <v>1332</v>
      </c>
      <c r="L248" s="71"/>
      <c r="M248" s="4" t="s">
        <v>10984</v>
      </c>
      <c r="N248" s="4" t="s">
        <v>10899</v>
      </c>
    </row>
    <row r="249" spans="1:14" x14ac:dyDescent="0.3">
      <c r="A249" s="71" t="s">
        <v>2107</v>
      </c>
      <c r="B249" s="71" t="s">
        <v>2106</v>
      </c>
      <c r="C249" s="71" t="s">
        <v>97</v>
      </c>
      <c r="D249" s="71" t="s">
        <v>2101</v>
      </c>
      <c r="E249" s="61" t="s">
        <v>34</v>
      </c>
      <c r="F249" s="71" t="s">
        <v>9397</v>
      </c>
      <c r="G249" s="58" t="s">
        <v>9398</v>
      </c>
      <c r="H249" s="71" t="s">
        <v>98</v>
      </c>
      <c r="I249" s="7" t="s">
        <v>10900</v>
      </c>
      <c r="J249" s="71" t="s">
        <v>2103</v>
      </c>
      <c r="K249" s="71" t="s">
        <v>2104</v>
      </c>
      <c r="L249" s="71"/>
      <c r="M249" s="4" t="s">
        <v>10984</v>
      </c>
      <c r="N249" s="4" t="s">
        <v>10899</v>
      </c>
    </row>
    <row r="250" spans="1:14" x14ac:dyDescent="0.3">
      <c r="A250" s="71" t="s">
        <v>2131</v>
      </c>
      <c r="B250" s="71" t="s">
        <v>2130</v>
      </c>
      <c r="C250" s="71" t="s">
        <v>97</v>
      </c>
      <c r="D250" s="71" t="s">
        <v>2125</v>
      </c>
      <c r="E250" s="61" t="s">
        <v>34</v>
      </c>
      <c r="F250" s="71" t="s">
        <v>9397</v>
      </c>
      <c r="G250" s="58" t="s">
        <v>9398</v>
      </c>
      <c r="H250" s="71" t="s">
        <v>98</v>
      </c>
      <c r="I250" s="7" t="s">
        <v>10900</v>
      </c>
      <c r="J250" s="71" t="s">
        <v>2127</v>
      </c>
      <c r="K250" s="71" t="s">
        <v>2128</v>
      </c>
      <c r="L250" s="70" t="s">
        <v>10901</v>
      </c>
      <c r="M250" s="4" t="s">
        <v>10984</v>
      </c>
      <c r="N250" s="4" t="s">
        <v>10899</v>
      </c>
    </row>
    <row r="251" spans="1:14" x14ac:dyDescent="0.3">
      <c r="A251" s="71" t="s">
        <v>6511</v>
      </c>
      <c r="B251" s="71" t="s">
        <v>6510</v>
      </c>
      <c r="C251" s="71" t="s">
        <v>97</v>
      </c>
      <c r="D251" s="71" t="s">
        <v>6506</v>
      </c>
      <c r="E251" s="61" t="s">
        <v>34</v>
      </c>
      <c r="F251" s="71" t="s">
        <v>9397</v>
      </c>
      <c r="G251" s="58" t="s">
        <v>9398</v>
      </c>
      <c r="H251" s="71" t="s">
        <v>98</v>
      </c>
      <c r="I251" s="7" t="s">
        <v>10900</v>
      </c>
      <c r="J251" s="71" t="s">
        <v>6507</v>
      </c>
      <c r="K251" s="71" t="s">
        <v>6508</v>
      </c>
      <c r="L251" s="71"/>
      <c r="M251" s="4" t="s">
        <v>10984</v>
      </c>
      <c r="N251" s="4" t="s">
        <v>10899</v>
      </c>
    </row>
    <row r="252" spans="1:14" x14ac:dyDescent="0.3">
      <c r="A252" s="16"/>
      <c r="B252" s="16"/>
      <c r="C252" s="71" t="s">
        <v>13</v>
      </c>
      <c r="D252" s="16"/>
      <c r="E252" s="16"/>
      <c r="F252" s="16"/>
      <c r="G252" s="16"/>
      <c r="H252" s="16"/>
      <c r="I252" s="70"/>
      <c r="J252" s="16"/>
      <c r="K252" s="16"/>
      <c r="L252" s="16"/>
      <c r="M252" s="16"/>
      <c r="N252" s="16"/>
    </row>
    <row r="253" spans="1:14" x14ac:dyDescent="0.3">
      <c r="A253" s="16"/>
      <c r="B253" s="58" t="s">
        <v>9400</v>
      </c>
      <c r="C253" s="71" t="s">
        <v>13</v>
      </c>
      <c r="D253" s="58" t="s">
        <v>9399</v>
      </c>
      <c r="E253" s="58" t="s">
        <v>9323</v>
      </c>
      <c r="F253" s="1"/>
      <c r="G253" s="58" t="s">
        <v>9400</v>
      </c>
      <c r="H253" s="58" t="s">
        <v>15</v>
      </c>
      <c r="I253" s="70" t="s">
        <v>10979</v>
      </c>
      <c r="J253" s="43" t="s">
        <v>9399</v>
      </c>
      <c r="K253" s="43"/>
      <c r="L253" s="43"/>
      <c r="M253" s="4" t="s">
        <v>10984</v>
      </c>
      <c r="N253" s="4" t="s">
        <v>10899</v>
      </c>
    </row>
    <row r="254" spans="1:14" x14ac:dyDescent="0.3">
      <c r="A254" s="71" t="s">
        <v>3306</v>
      </c>
      <c r="B254" s="71" t="s">
        <v>3305</v>
      </c>
      <c r="C254" s="71" t="s">
        <v>97</v>
      </c>
      <c r="D254" s="71" t="s">
        <v>3300</v>
      </c>
      <c r="E254" s="61" t="s">
        <v>34</v>
      </c>
      <c r="F254" s="71" t="s">
        <v>9399</v>
      </c>
      <c r="G254" s="58" t="s">
        <v>9400</v>
      </c>
      <c r="H254" s="71" t="s">
        <v>98</v>
      </c>
      <c r="I254" s="7" t="s">
        <v>10900</v>
      </c>
      <c r="J254" s="71" t="s">
        <v>3302</v>
      </c>
      <c r="K254" s="71" t="s">
        <v>3303</v>
      </c>
      <c r="L254" s="71"/>
      <c r="M254" s="4" t="s">
        <v>10984</v>
      </c>
      <c r="N254" s="4" t="s">
        <v>10899</v>
      </c>
    </row>
    <row r="255" spans="1:14" x14ac:dyDescent="0.3">
      <c r="A255" s="71" t="s">
        <v>3313</v>
      </c>
      <c r="B255" s="71" t="s">
        <v>3312</v>
      </c>
      <c r="C255" s="71" t="s">
        <v>97</v>
      </c>
      <c r="D255" s="71" t="s">
        <v>3307</v>
      </c>
      <c r="E255" s="61" t="s">
        <v>34</v>
      </c>
      <c r="F255" s="71" t="s">
        <v>9399</v>
      </c>
      <c r="G255" s="58" t="s">
        <v>9400</v>
      </c>
      <c r="H255" s="71" t="s">
        <v>98</v>
      </c>
      <c r="I255" s="7" t="s">
        <v>10900</v>
      </c>
      <c r="J255" s="71" t="s">
        <v>3309</v>
      </c>
      <c r="K255" s="71" t="s">
        <v>3310</v>
      </c>
      <c r="L255" s="71"/>
      <c r="M255" s="4" t="s">
        <v>10984</v>
      </c>
      <c r="N255" s="4" t="s">
        <v>10899</v>
      </c>
    </row>
    <row r="256" spans="1:14" x14ac:dyDescent="0.3">
      <c r="A256" s="71" t="s">
        <v>9049</v>
      </c>
      <c r="B256" s="71" t="s">
        <v>9048</v>
      </c>
      <c r="C256" s="71" t="s">
        <v>97</v>
      </c>
      <c r="D256" s="71" t="s">
        <v>9043</v>
      </c>
      <c r="E256" s="61" t="s">
        <v>34</v>
      </c>
      <c r="F256" s="71" t="s">
        <v>9399</v>
      </c>
      <c r="G256" s="58" t="s">
        <v>9400</v>
      </c>
      <c r="H256" s="71" t="s">
        <v>98</v>
      </c>
      <c r="I256" s="7" t="s">
        <v>10900</v>
      </c>
      <c r="J256" s="71" t="s">
        <v>9045</v>
      </c>
      <c r="K256" s="71" t="s">
        <v>9046</v>
      </c>
      <c r="L256" s="71"/>
      <c r="M256" s="4" t="s">
        <v>10984</v>
      </c>
      <c r="N256" s="4" t="s">
        <v>10899</v>
      </c>
    </row>
    <row r="257" spans="1:14" x14ac:dyDescent="0.3">
      <c r="A257" s="16"/>
      <c r="B257" s="16"/>
      <c r="C257" s="71" t="s">
        <v>13</v>
      </c>
      <c r="D257" s="16"/>
      <c r="E257" s="16"/>
      <c r="F257" s="16"/>
      <c r="G257" s="16"/>
      <c r="H257" s="16"/>
      <c r="I257" s="70"/>
      <c r="J257" s="16"/>
      <c r="K257" s="16"/>
      <c r="L257" s="16"/>
      <c r="M257" s="16"/>
      <c r="N257" s="16"/>
    </row>
    <row r="258" spans="1:14" x14ac:dyDescent="0.3">
      <c r="A258" s="16"/>
      <c r="B258" s="58" t="s">
        <v>9402</v>
      </c>
      <c r="C258" s="71" t="s">
        <v>13</v>
      </c>
      <c r="D258" s="58" t="s">
        <v>9401</v>
      </c>
      <c r="E258" s="58" t="s">
        <v>9323</v>
      </c>
      <c r="F258" s="1"/>
      <c r="G258" s="58" t="s">
        <v>9402</v>
      </c>
      <c r="H258" s="58" t="s">
        <v>15</v>
      </c>
      <c r="I258" s="70" t="s">
        <v>10980</v>
      </c>
      <c r="J258" s="43" t="s">
        <v>9401</v>
      </c>
      <c r="K258" s="43"/>
      <c r="L258" s="43"/>
      <c r="M258" s="8" t="s">
        <v>10985</v>
      </c>
      <c r="N258" s="8" t="s">
        <v>10961</v>
      </c>
    </row>
    <row r="259" spans="1:14" x14ac:dyDescent="0.3">
      <c r="A259" s="71" t="s">
        <v>3248</v>
      </c>
      <c r="B259" s="71" t="s">
        <v>3247</v>
      </c>
      <c r="C259" s="71" t="s">
        <v>97</v>
      </c>
      <c r="D259" s="71" t="s">
        <v>3243</v>
      </c>
      <c r="E259" s="35" t="s">
        <v>18</v>
      </c>
      <c r="F259" s="71" t="s">
        <v>9401</v>
      </c>
      <c r="G259" s="58" t="s">
        <v>9402</v>
      </c>
      <c r="H259" s="71" t="s">
        <v>98</v>
      </c>
      <c r="I259" s="70" t="s">
        <v>10913</v>
      </c>
      <c r="J259" s="70" t="s">
        <v>3244</v>
      </c>
      <c r="K259" s="70" t="s">
        <v>3245</v>
      </c>
      <c r="L259" s="70"/>
      <c r="M259" s="4" t="s">
        <v>10986</v>
      </c>
      <c r="N259" s="13" t="s">
        <v>10903</v>
      </c>
    </row>
    <row r="260" spans="1:14" x14ac:dyDescent="0.3">
      <c r="A260" s="25"/>
      <c r="B260" s="25" t="s">
        <v>2302</v>
      </c>
      <c r="C260" s="71" t="s">
        <v>97</v>
      </c>
      <c r="D260" s="25" t="s">
        <v>2297</v>
      </c>
      <c r="E260" s="46" t="s">
        <v>34</v>
      </c>
      <c r="F260" s="25" t="s">
        <v>9401</v>
      </c>
      <c r="G260" s="58" t="s">
        <v>9402</v>
      </c>
      <c r="H260" s="25" t="s">
        <v>98</v>
      </c>
      <c r="I260" s="19" t="s">
        <v>10981</v>
      </c>
      <c r="J260" s="70" t="s">
        <v>2299</v>
      </c>
      <c r="K260" s="70" t="s">
        <v>2300</v>
      </c>
      <c r="L260" s="70"/>
      <c r="M260" s="4" t="s">
        <v>10984</v>
      </c>
      <c r="N260" s="4" t="s">
        <v>10899</v>
      </c>
    </row>
    <row r="261" spans="1:14" x14ac:dyDescent="0.3">
      <c r="A261" s="71" t="s">
        <v>2981</v>
      </c>
      <c r="B261" s="71" t="s">
        <v>2980</v>
      </c>
      <c r="C261" s="71" t="s">
        <v>97</v>
      </c>
      <c r="D261" s="71" t="s">
        <v>2978</v>
      </c>
      <c r="E261" s="35" t="s">
        <v>18</v>
      </c>
      <c r="F261" s="71" t="s">
        <v>9401</v>
      </c>
      <c r="G261" s="58" t="s">
        <v>9402</v>
      </c>
      <c r="H261" s="71" t="s">
        <v>98</v>
      </c>
      <c r="I261" s="70" t="s">
        <v>10904</v>
      </c>
      <c r="J261" s="70">
        <v>0</v>
      </c>
      <c r="K261" s="70">
        <v>0</v>
      </c>
      <c r="L261" s="70"/>
      <c r="M261" s="4" t="s">
        <v>10986</v>
      </c>
      <c r="N261" s="13" t="s">
        <v>10903</v>
      </c>
    </row>
    <row r="262" spans="1:14" x14ac:dyDescent="0.3">
      <c r="A262" s="16"/>
      <c r="B262" s="13" t="s">
        <v>9333</v>
      </c>
      <c r="C262" s="71" t="s">
        <v>13</v>
      </c>
      <c r="D262" s="13" t="s">
        <v>9332</v>
      </c>
      <c r="E262" s="13" t="s">
        <v>9323</v>
      </c>
      <c r="F262" s="13" t="s">
        <v>9401</v>
      </c>
      <c r="G262" s="58" t="s">
        <v>9402</v>
      </c>
      <c r="H262" s="13" t="s">
        <v>15</v>
      </c>
      <c r="I262" s="70" t="s">
        <v>10918</v>
      </c>
      <c r="J262" s="70" t="s">
        <v>9332</v>
      </c>
      <c r="K262" s="70">
        <v>0</v>
      </c>
      <c r="L262" s="70"/>
      <c r="M262" s="8" t="s">
        <v>10985</v>
      </c>
      <c r="N262" s="8" t="s">
        <v>10961</v>
      </c>
    </row>
    <row r="263" spans="1:14" x14ac:dyDescent="0.3">
      <c r="A263" s="16"/>
      <c r="B263" s="16"/>
      <c r="C263" s="71" t="s">
        <v>13</v>
      </c>
      <c r="D263" s="16"/>
      <c r="E263" s="16"/>
      <c r="F263" s="16"/>
      <c r="G263" s="16"/>
      <c r="H263" s="16"/>
      <c r="I263" s="70"/>
      <c r="J263" s="70"/>
      <c r="K263" s="70"/>
      <c r="L263" s="70"/>
      <c r="M263" s="16"/>
      <c r="N263" s="16"/>
    </row>
    <row r="264" spans="1:14" x14ac:dyDescent="0.3">
      <c r="A264" s="16"/>
      <c r="B264" s="3" t="s">
        <v>9404</v>
      </c>
      <c r="C264" s="71" t="s">
        <v>13</v>
      </c>
      <c r="D264" s="58" t="s">
        <v>9403</v>
      </c>
      <c r="E264" s="58" t="s">
        <v>9323</v>
      </c>
      <c r="F264" s="1"/>
      <c r="G264" s="3" t="s">
        <v>9404</v>
      </c>
      <c r="H264" s="58" t="s">
        <v>15</v>
      </c>
      <c r="I264" s="70" t="s">
        <v>10967</v>
      </c>
      <c r="J264" s="70" t="s">
        <v>9403</v>
      </c>
      <c r="K264" s="70"/>
      <c r="L264" s="70"/>
      <c r="M264" s="8" t="s">
        <v>10985</v>
      </c>
      <c r="N264" s="8" t="s">
        <v>10961</v>
      </c>
    </row>
    <row r="265" spans="1:14" x14ac:dyDescent="0.3">
      <c r="A265" s="71" t="s">
        <v>4802</v>
      </c>
      <c r="B265" s="71" t="s">
        <v>4801</v>
      </c>
      <c r="C265" s="71" t="s">
        <v>97</v>
      </c>
      <c r="D265" s="71" t="s">
        <v>4797</v>
      </c>
      <c r="E265" s="61" t="s">
        <v>34</v>
      </c>
      <c r="F265" s="71" t="s">
        <v>9403</v>
      </c>
      <c r="G265" s="3" t="s">
        <v>9404</v>
      </c>
      <c r="H265" s="71" t="s">
        <v>98</v>
      </c>
      <c r="I265" s="70" t="s">
        <v>10965</v>
      </c>
      <c r="J265" s="70" t="s">
        <v>4798</v>
      </c>
      <c r="K265" s="70" t="s">
        <v>4799</v>
      </c>
      <c r="L265" s="70"/>
      <c r="M265" s="8" t="s">
        <v>10985</v>
      </c>
      <c r="N265" s="8" t="s">
        <v>10961</v>
      </c>
    </row>
    <row r="266" spans="1:14" x14ac:dyDescent="0.3">
      <c r="A266" s="71" t="s">
        <v>6759</v>
      </c>
      <c r="B266" s="71" t="s">
        <v>6758</v>
      </c>
      <c r="C266" s="71" t="s">
        <v>97</v>
      </c>
      <c r="D266" s="71" t="s">
        <v>6754</v>
      </c>
      <c r="E266" s="61" t="s">
        <v>34</v>
      </c>
      <c r="F266" s="71" t="s">
        <v>9403</v>
      </c>
      <c r="G266" s="3" t="s">
        <v>9404</v>
      </c>
      <c r="H266" s="71" t="s">
        <v>98</v>
      </c>
      <c r="I266" s="70" t="s">
        <v>10965</v>
      </c>
      <c r="J266" s="70" t="s">
        <v>6755</v>
      </c>
      <c r="K266" s="70" t="s">
        <v>6756</v>
      </c>
      <c r="L266" s="70"/>
      <c r="M266" s="8" t="s">
        <v>10985</v>
      </c>
      <c r="N266" s="8" t="s">
        <v>10961</v>
      </c>
    </row>
    <row r="267" spans="1:14" x14ac:dyDescent="0.3">
      <c r="A267" s="71" t="s">
        <v>6851</v>
      </c>
      <c r="B267" s="71" t="s">
        <v>6850</v>
      </c>
      <c r="C267" s="71" t="s">
        <v>97</v>
      </c>
      <c r="D267" s="71" t="s">
        <v>6846</v>
      </c>
      <c r="E267" s="61" t="s">
        <v>34</v>
      </c>
      <c r="F267" s="71" t="s">
        <v>9403</v>
      </c>
      <c r="G267" s="3" t="s">
        <v>9404</v>
      </c>
      <c r="H267" s="71" t="s">
        <v>98</v>
      </c>
      <c r="I267" s="70" t="s">
        <v>10965</v>
      </c>
      <c r="J267" s="70" t="s">
        <v>6847</v>
      </c>
      <c r="K267" s="70" t="s">
        <v>6848</v>
      </c>
      <c r="L267" s="70"/>
      <c r="M267" s="8" t="s">
        <v>10985</v>
      </c>
      <c r="N267" s="8" t="s">
        <v>10961</v>
      </c>
    </row>
    <row r="268" spans="1:14" x14ac:dyDescent="0.3">
      <c r="A268" s="71" t="s">
        <v>8598</v>
      </c>
      <c r="B268" s="71" t="s">
        <v>8597</v>
      </c>
      <c r="C268" s="71" t="s">
        <v>97</v>
      </c>
      <c r="D268" s="71" t="s">
        <v>8592</v>
      </c>
      <c r="E268" s="61" t="s">
        <v>34</v>
      </c>
      <c r="F268" s="71" t="s">
        <v>9403</v>
      </c>
      <c r="G268" s="3" t="s">
        <v>9404</v>
      </c>
      <c r="H268" s="71" t="s">
        <v>98</v>
      </c>
      <c r="I268" s="70" t="s">
        <v>10965</v>
      </c>
      <c r="J268" s="70" t="s">
        <v>8593</v>
      </c>
      <c r="K268" s="70" t="s">
        <v>8594</v>
      </c>
      <c r="L268" s="70"/>
      <c r="M268" s="8" t="s">
        <v>10985</v>
      </c>
      <c r="N268" s="8" t="s">
        <v>10961</v>
      </c>
    </row>
    <row r="269" spans="1:14" x14ac:dyDescent="0.3">
      <c r="A269" s="16"/>
      <c r="B269" s="16"/>
      <c r="C269" s="71" t="s">
        <v>13</v>
      </c>
      <c r="D269" s="16"/>
      <c r="E269" s="16"/>
      <c r="F269" s="16"/>
      <c r="G269" s="16"/>
      <c r="H269" s="16"/>
      <c r="I269" s="70"/>
      <c r="J269" s="70"/>
      <c r="K269" s="70"/>
      <c r="L269" s="70"/>
      <c r="M269" s="16"/>
      <c r="N269" s="16"/>
    </row>
    <row r="270" spans="1:14" x14ac:dyDescent="0.3">
      <c r="A270" s="16"/>
      <c r="B270" s="58" t="s">
        <v>9406</v>
      </c>
      <c r="C270" s="71" t="s">
        <v>13</v>
      </c>
      <c r="D270" s="58" t="s">
        <v>9405</v>
      </c>
      <c r="E270" s="58" t="s">
        <v>9323</v>
      </c>
      <c r="F270" s="1"/>
      <c r="G270" s="58" t="s">
        <v>9406</v>
      </c>
      <c r="H270" s="58" t="s">
        <v>15</v>
      </c>
      <c r="I270" s="70" t="s">
        <v>10982</v>
      </c>
      <c r="J270" s="2" t="s">
        <v>9405</v>
      </c>
      <c r="K270" s="2"/>
      <c r="L270" s="2"/>
      <c r="M270" s="4" t="s">
        <v>10984</v>
      </c>
      <c r="N270" s="4" t="s">
        <v>10899</v>
      </c>
    </row>
    <row r="271" spans="1:14" x14ac:dyDescent="0.3">
      <c r="A271" s="71" t="s">
        <v>1363</v>
      </c>
      <c r="B271" s="71" t="s">
        <v>1362</v>
      </c>
      <c r="C271" s="71" t="s">
        <v>97</v>
      </c>
      <c r="D271" s="71" t="s">
        <v>1359</v>
      </c>
      <c r="E271" s="35" t="s">
        <v>18</v>
      </c>
      <c r="F271" s="71" t="s">
        <v>9405</v>
      </c>
      <c r="G271" s="58" t="s">
        <v>9406</v>
      </c>
      <c r="H271" s="71" t="s">
        <v>98</v>
      </c>
      <c r="I271" s="70" t="s">
        <v>10906</v>
      </c>
      <c r="J271" s="43" t="s">
        <v>1360</v>
      </c>
      <c r="K271" s="43">
        <v>0</v>
      </c>
      <c r="L271" s="43"/>
      <c r="M271" s="4" t="s">
        <v>10986</v>
      </c>
      <c r="N271" s="13" t="s">
        <v>10903</v>
      </c>
    </row>
    <row r="272" spans="1:14" x14ac:dyDescent="0.3">
      <c r="A272" s="71" t="s">
        <v>4873</v>
      </c>
      <c r="B272" s="71" t="s">
        <v>4872</v>
      </c>
      <c r="C272" s="71" t="s">
        <v>97</v>
      </c>
      <c r="D272" s="71" t="s">
        <v>4869</v>
      </c>
      <c r="E272" s="35" t="s">
        <v>18</v>
      </c>
      <c r="F272" s="71" t="s">
        <v>9405</v>
      </c>
      <c r="G272" s="58" t="s">
        <v>9406</v>
      </c>
      <c r="H272" s="71" t="s">
        <v>98</v>
      </c>
      <c r="I272" s="70" t="s">
        <v>10906</v>
      </c>
      <c r="J272" s="47" t="s">
        <v>4870</v>
      </c>
      <c r="K272" s="47">
        <v>0</v>
      </c>
      <c r="L272" s="47"/>
      <c r="M272" s="4" t="s">
        <v>10986</v>
      </c>
      <c r="N272" s="13" t="s">
        <v>10903</v>
      </c>
    </row>
    <row r="273" spans="1:14" x14ac:dyDescent="0.3">
      <c r="A273" s="71" t="s">
        <v>6329</v>
      </c>
      <c r="B273" s="71" t="s">
        <v>6328</v>
      </c>
      <c r="C273" s="71" t="s">
        <v>97</v>
      </c>
      <c r="D273" s="71" t="s">
        <v>6324</v>
      </c>
      <c r="E273" s="35" t="s">
        <v>18</v>
      </c>
      <c r="F273" s="71" t="s">
        <v>9405</v>
      </c>
      <c r="G273" s="58" t="s">
        <v>9406</v>
      </c>
      <c r="H273" s="71" t="s">
        <v>98</v>
      </c>
      <c r="I273" s="70" t="s">
        <v>10906</v>
      </c>
      <c r="J273" s="47" t="s">
        <v>6326</v>
      </c>
      <c r="K273" s="47">
        <v>0</v>
      </c>
      <c r="L273" s="47"/>
      <c r="M273" s="4" t="s">
        <v>10986</v>
      </c>
      <c r="N273" s="13" t="s">
        <v>10903</v>
      </c>
    </row>
    <row r="274" spans="1:14" x14ac:dyDescent="0.3">
      <c r="A274" s="71" t="s">
        <v>6348</v>
      </c>
      <c r="B274" s="71" t="s">
        <v>6347</v>
      </c>
      <c r="C274" s="71" t="s">
        <v>97</v>
      </c>
      <c r="D274" s="71" t="s">
        <v>6344</v>
      </c>
      <c r="E274" s="35" t="s">
        <v>18</v>
      </c>
      <c r="F274" s="71" t="s">
        <v>9405</v>
      </c>
      <c r="G274" s="58" t="s">
        <v>9406</v>
      </c>
      <c r="H274" s="71" t="s">
        <v>98</v>
      </c>
      <c r="I274" s="70" t="s">
        <v>10906</v>
      </c>
      <c r="J274" s="47" t="s">
        <v>6345</v>
      </c>
      <c r="K274" s="47">
        <v>0</v>
      </c>
      <c r="L274" s="47"/>
      <c r="M274" s="4" t="s">
        <v>10986</v>
      </c>
      <c r="N274" s="13" t="s">
        <v>10903</v>
      </c>
    </row>
    <row r="275" spans="1:14" x14ac:dyDescent="0.3">
      <c r="A275" s="71" t="s">
        <v>6355</v>
      </c>
      <c r="B275" s="71" t="s">
        <v>6354</v>
      </c>
      <c r="C275" s="71" t="s">
        <v>97</v>
      </c>
      <c r="D275" s="71" t="s">
        <v>6349</v>
      </c>
      <c r="E275" s="35" t="s">
        <v>18</v>
      </c>
      <c r="F275" s="71" t="s">
        <v>9405</v>
      </c>
      <c r="G275" s="58" t="s">
        <v>9406</v>
      </c>
      <c r="H275" s="71" t="s">
        <v>98</v>
      </c>
      <c r="I275" s="70" t="s">
        <v>10906</v>
      </c>
      <c r="J275" s="47" t="s">
        <v>6351</v>
      </c>
      <c r="K275" s="47" t="s">
        <v>6352</v>
      </c>
      <c r="L275" s="47"/>
      <c r="M275" s="4" t="s">
        <v>10986</v>
      </c>
      <c r="N275" s="13" t="s">
        <v>10903</v>
      </c>
    </row>
    <row r="276" spans="1:14" x14ac:dyDescent="0.3">
      <c r="A276" s="71" t="s">
        <v>7343</v>
      </c>
      <c r="B276" s="71" t="s">
        <v>7342</v>
      </c>
      <c r="C276" s="71" t="s">
        <v>97</v>
      </c>
      <c r="D276" s="71" t="s">
        <v>7339</v>
      </c>
      <c r="E276" s="35" t="s">
        <v>18</v>
      </c>
      <c r="F276" s="71" t="s">
        <v>9405</v>
      </c>
      <c r="G276" s="58" t="s">
        <v>9406</v>
      </c>
      <c r="H276" s="71" t="s">
        <v>98</v>
      </c>
      <c r="I276" s="70" t="s">
        <v>10906</v>
      </c>
      <c r="J276" s="47" t="s">
        <v>7340</v>
      </c>
      <c r="K276" s="47">
        <v>0</v>
      </c>
      <c r="L276" s="47"/>
      <c r="M276" s="4" t="s">
        <v>10986</v>
      </c>
      <c r="N276" s="13" t="s">
        <v>10903</v>
      </c>
    </row>
    <row r="277" spans="1:14" x14ac:dyDescent="0.3">
      <c r="A277" s="71" t="s">
        <v>6108</v>
      </c>
      <c r="B277" s="71" t="s">
        <v>6107</v>
      </c>
      <c r="C277" s="71" t="s">
        <v>97</v>
      </c>
      <c r="D277" s="71" t="s">
        <v>6103</v>
      </c>
      <c r="E277" s="35" t="s">
        <v>18</v>
      </c>
      <c r="F277" s="71" t="s">
        <v>9405</v>
      </c>
      <c r="G277" s="58" t="s">
        <v>9406</v>
      </c>
      <c r="H277" s="71" t="s">
        <v>98</v>
      </c>
      <c r="I277" s="70" t="s">
        <v>10906</v>
      </c>
      <c r="J277" s="47" t="s">
        <v>6104</v>
      </c>
      <c r="K277" s="47" t="s">
        <v>6105</v>
      </c>
      <c r="L277" s="47"/>
      <c r="M277" s="4" t="s">
        <v>10986</v>
      </c>
      <c r="N277" s="13" t="s">
        <v>10903</v>
      </c>
    </row>
    <row r="278" spans="1:14" x14ac:dyDescent="0.3">
      <c r="A278" s="71" t="s">
        <v>8003</v>
      </c>
      <c r="B278" s="71" t="s">
        <v>8002</v>
      </c>
      <c r="C278" s="71" t="s">
        <v>97</v>
      </c>
      <c r="D278" s="71" t="s">
        <v>7999</v>
      </c>
      <c r="E278" s="35" t="s">
        <v>18</v>
      </c>
      <c r="F278" s="71" t="s">
        <v>9405</v>
      </c>
      <c r="G278" s="58" t="s">
        <v>9406</v>
      </c>
      <c r="H278" s="71" t="s">
        <v>98</v>
      </c>
      <c r="I278" s="70" t="s">
        <v>10906</v>
      </c>
      <c r="J278" s="47" t="s">
        <v>8000</v>
      </c>
      <c r="K278" s="47">
        <v>0</v>
      </c>
      <c r="L278" s="47"/>
      <c r="M278" s="4" t="s">
        <v>10986</v>
      </c>
      <c r="N278" s="13" t="s">
        <v>10903</v>
      </c>
    </row>
    <row r="279" spans="1:14" x14ac:dyDescent="0.3">
      <c r="A279" s="71" t="s">
        <v>8008</v>
      </c>
      <c r="B279" s="71" t="s">
        <v>8007</v>
      </c>
      <c r="C279" s="71" t="s">
        <v>97</v>
      </c>
      <c r="D279" s="71" t="s">
        <v>8004</v>
      </c>
      <c r="E279" s="35" t="s">
        <v>18</v>
      </c>
      <c r="F279" s="71" t="s">
        <v>9405</v>
      </c>
      <c r="G279" s="58" t="s">
        <v>9406</v>
      </c>
      <c r="H279" s="71" t="s">
        <v>98</v>
      </c>
      <c r="I279" s="70" t="s">
        <v>10906</v>
      </c>
      <c r="J279" s="47" t="s">
        <v>8005</v>
      </c>
      <c r="K279" s="47">
        <v>0</v>
      </c>
      <c r="L279" s="47"/>
      <c r="M279" s="4" t="s">
        <v>10986</v>
      </c>
      <c r="N279" s="13" t="s">
        <v>10903</v>
      </c>
    </row>
    <row r="280" spans="1:14" x14ac:dyDescent="0.3">
      <c r="A280" s="71" t="s">
        <v>8035</v>
      </c>
      <c r="B280" s="71" t="s">
        <v>8034</v>
      </c>
      <c r="C280" s="71" t="s">
        <v>97</v>
      </c>
      <c r="D280" s="71" t="s">
        <v>8031</v>
      </c>
      <c r="E280" s="35" t="s">
        <v>18</v>
      </c>
      <c r="F280" s="71" t="s">
        <v>9405</v>
      </c>
      <c r="G280" s="58" t="s">
        <v>9406</v>
      </c>
      <c r="H280" s="71" t="s">
        <v>98</v>
      </c>
      <c r="I280" s="70" t="s">
        <v>10906</v>
      </c>
      <c r="J280" s="47" t="s">
        <v>8032</v>
      </c>
      <c r="K280" s="47">
        <v>0</v>
      </c>
      <c r="L280" s="47"/>
      <c r="M280" s="4" t="s">
        <v>10986</v>
      </c>
      <c r="N280" s="13" t="s">
        <v>10903</v>
      </c>
    </row>
    <row r="281" spans="1:14" x14ac:dyDescent="0.3">
      <c r="A281" s="71" t="s">
        <v>8040</v>
      </c>
      <c r="B281" s="71" t="s">
        <v>8039</v>
      </c>
      <c r="C281" s="71" t="s">
        <v>97</v>
      </c>
      <c r="D281" s="71" t="s">
        <v>8036</v>
      </c>
      <c r="E281" s="35" t="s">
        <v>18</v>
      </c>
      <c r="F281" s="71" t="s">
        <v>9405</v>
      </c>
      <c r="G281" s="58" t="s">
        <v>9406</v>
      </c>
      <c r="H281" s="71" t="s">
        <v>98</v>
      </c>
      <c r="I281" s="70" t="s">
        <v>10906</v>
      </c>
      <c r="J281" s="47" t="s">
        <v>8037</v>
      </c>
      <c r="K281" s="47">
        <v>0</v>
      </c>
      <c r="L281" s="47"/>
      <c r="M281" s="4" t="s">
        <v>10986</v>
      </c>
      <c r="N281" s="13" t="s">
        <v>10903</v>
      </c>
    </row>
    <row r="282" spans="1:14" x14ac:dyDescent="0.3">
      <c r="A282" s="71" t="s">
        <v>8045</v>
      </c>
      <c r="B282" s="71" t="s">
        <v>8044</v>
      </c>
      <c r="C282" s="71" t="s">
        <v>97</v>
      </c>
      <c r="D282" s="71" t="s">
        <v>8041</v>
      </c>
      <c r="E282" s="35" t="s">
        <v>18</v>
      </c>
      <c r="F282" s="71" t="s">
        <v>9405</v>
      </c>
      <c r="G282" s="58" t="s">
        <v>9406</v>
      </c>
      <c r="H282" s="71" t="s">
        <v>98</v>
      </c>
      <c r="I282" s="70" t="s">
        <v>10906</v>
      </c>
      <c r="J282" s="47" t="s">
        <v>8042</v>
      </c>
      <c r="K282" s="47">
        <v>0</v>
      </c>
      <c r="L282" s="47"/>
      <c r="M282" s="4" t="s">
        <v>10986</v>
      </c>
      <c r="N282" s="13" t="s">
        <v>10903</v>
      </c>
    </row>
    <row r="283" spans="1:14" x14ac:dyDescent="0.3">
      <c r="A283" s="4" t="s">
        <v>5176</v>
      </c>
      <c r="B283" s="4" t="s">
        <v>5175</v>
      </c>
      <c r="C283" s="71" t="s">
        <v>97</v>
      </c>
      <c r="D283" s="71" t="s">
        <v>5170</v>
      </c>
      <c r="E283" s="61" t="s">
        <v>34</v>
      </c>
      <c r="F283" s="71" t="s">
        <v>9405</v>
      </c>
      <c r="G283" s="58" t="s">
        <v>9406</v>
      </c>
      <c r="H283" s="71" t="s">
        <v>98</v>
      </c>
      <c r="I283" s="60" t="s">
        <v>10907</v>
      </c>
      <c r="J283" s="71" t="s">
        <v>5172</v>
      </c>
      <c r="K283" s="71" t="s">
        <v>5173</v>
      </c>
      <c r="L283" s="71"/>
      <c r="M283" s="4" t="s">
        <v>10984</v>
      </c>
      <c r="N283" s="4" t="s">
        <v>10899</v>
      </c>
    </row>
    <row r="284" spans="1:14" x14ac:dyDescent="0.3">
      <c r="A284" s="24" t="s">
        <v>8117</v>
      </c>
      <c r="B284" s="24" t="s">
        <v>8116</v>
      </c>
      <c r="C284" s="71" t="s">
        <v>97</v>
      </c>
      <c r="D284" s="25" t="s">
        <v>8112</v>
      </c>
      <c r="E284" s="46" t="s">
        <v>34</v>
      </c>
      <c r="F284" s="25" t="s">
        <v>9405</v>
      </c>
      <c r="G284" s="58" t="s">
        <v>9406</v>
      </c>
      <c r="H284" s="25" t="s">
        <v>98</v>
      </c>
      <c r="I284" s="60" t="s">
        <v>10907</v>
      </c>
      <c r="J284" s="25" t="s">
        <v>8113</v>
      </c>
      <c r="K284" s="25" t="s">
        <v>8114</v>
      </c>
      <c r="L284" s="25"/>
      <c r="M284" s="4" t="s">
        <v>10984</v>
      </c>
      <c r="N284" s="4" t="s">
        <v>10899</v>
      </c>
    </row>
    <row r="285" spans="1:14" x14ac:dyDescent="0.3">
      <c r="A285" s="71" t="s">
        <v>2981</v>
      </c>
      <c r="B285" s="71" t="s">
        <v>2980</v>
      </c>
      <c r="C285" s="71" t="s">
        <v>97</v>
      </c>
      <c r="D285" s="71" t="s">
        <v>2978</v>
      </c>
      <c r="E285" s="35" t="s">
        <v>18</v>
      </c>
      <c r="F285" s="71" t="s">
        <v>9405</v>
      </c>
      <c r="G285" s="58" t="s">
        <v>9406</v>
      </c>
      <c r="H285" s="71" t="s">
        <v>98</v>
      </c>
      <c r="I285" s="70" t="s">
        <v>10904</v>
      </c>
      <c r="J285" s="47">
        <v>0</v>
      </c>
      <c r="K285" s="47">
        <v>0</v>
      </c>
      <c r="L285" s="47"/>
      <c r="M285" s="4" t="s">
        <v>10986</v>
      </c>
      <c r="N285" s="13" t="s">
        <v>10903</v>
      </c>
    </row>
  </sheetData>
  <autoFilter ref="A1:N286">
    <filterColumn colId="9" showButton="0"/>
    <filterColumn colId="10" showButton="0"/>
  </autoFilter>
  <mergeCells count="1">
    <mergeCell ref="J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3"/>
  <sheetViews>
    <sheetView workbookViewId="0">
      <selection activeCell="C27" sqref="C27"/>
    </sheetView>
  </sheetViews>
  <sheetFormatPr baseColWidth="10" defaultRowHeight="14.4" x14ac:dyDescent="0.3"/>
  <cols>
    <col min="1" max="1" width="31.44140625" bestFit="1" customWidth="1"/>
  </cols>
  <sheetData>
    <row r="2" spans="1:2" x14ac:dyDescent="0.3">
      <c r="A2" s="85" t="s">
        <v>11000</v>
      </c>
      <c r="B2" s="85" t="s">
        <v>11001</v>
      </c>
    </row>
    <row r="3" spans="1:2" x14ac:dyDescent="0.3">
      <c r="A3" s="86" t="s">
        <v>10999</v>
      </c>
      <c r="B3" s="85">
        <f>COUNTIFS(Referentiel!AG:AG,A3)</f>
        <v>150</v>
      </c>
    </row>
    <row r="4" spans="1:2" x14ac:dyDescent="0.3">
      <c r="A4" s="86" t="s">
        <v>10996</v>
      </c>
      <c r="B4" s="85">
        <f>COUNTIFS(Referentiel!AG:AG,A4)</f>
        <v>28</v>
      </c>
    </row>
    <row r="5" spans="1:2" x14ac:dyDescent="0.3">
      <c r="A5" s="86" t="s">
        <v>10990</v>
      </c>
      <c r="B5" s="85">
        <f>COUNTIFS(Referentiel!AG:AG,A5)</f>
        <v>55</v>
      </c>
    </row>
    <row r="6" spans="1:2" x14ac:dyDescent="0.3">
      <c r="A6" s="86" t="s">
        <v>10995</v>
      </c>
      <c r="B6" s="85">
        <f>COUNTIFS(Referentiel!AG:AG,A6)</f>
        <v>1</v>
      </c>
    </row>
    <row r="7" spans="1:2" x14ac:dyDescent="0.3">
      <c r="A7" s="86" t="s">
        <v>10993</v>
      </c>
      <c r="B7" s="85">
        <f>COUNTIFS(Referentiel!AG:AG,A7)</f>
        <v>0</v>
      </c>
    </row>
    <row r="8" spans="1:2" x14ac:dyDescent="0.3">
      <c r="A8" s="86" t="s">
        <v>10992</v>
      </c>
      <c r="B8" s="85">
        <f>COUNTIFS(Referentiel!AG:AG,A8)</f>
        <v>122</v>
      </c>
    </row>
    <row r="9" spans="1:2" x14ac:dyDescent="0.3">
      <c r="A9" s="86" t="s">
        <v>10991</v>
      </c>
      <c r="B9" s="85">
        <f>COUNTIFS(Referentiel!AG:AG,A9)</f>
        <v>44</v>
      </c>
    </row>
    <row r="10" spans="1:2" x14ac:dyDescent="0.3">
      <c r="A10" s="86" t="s">
        <v>10998</v>
      </c>
      <c r="B10" s="85">
        <f>COUNTIFS(Referentiel!AG:AG,A10)</f>
        <v>493</v>
      </c>
    </row>
    <row r="11" spans="1:2" x14ac:dyDescent="0.3">
      <c r="A11" s="86" t="s">
        <v>10997</v>
      </c>
      <c r="B11" s="85">
        <f>COUNTIFS(Referentiel!AG:AG,A11)</f>
        <v>723</v>
      </c>
    </row>
    <row r="12" spans="1:2" x14ac:dyDescent="0.3">
      <c r="A12" s="86" t="s">
        <v>10994</v>
      </c>
      <c r="B12" s="85">
        <f>COUNTIFS(Referentiel!AG:AG,A12)</f>
        <v>4</v>
      </c>
    </row>
    <row r="13" spans="1:2" x14ac:dyDescent="0.3">
      <c r="A13" s="86"/>
      <c r="B13" s="85">
        <f>COUNTIFS(Referentiel!AG:AG,A13)</f>
        <v>0</v>
      </c>
    </row>
  </sheetData>
  <sortState ref="A3:A13">
    <sortCondition ref="A3:A1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39"/>
  <sheetViews>
    <sheetView topLeftCell="A2192" workbookViewId="0">
      <selection activeCell="A2206" sqref="A2206"/>
    </sheetView>
  </sheetViews>
  <sheetFormatPr baseColWidth="10" defaultRowHeight="14.4" x14ac:dyDescent="0.3"/>
  <cols>
    <col min="1" max="1" width="5" bestFit="1" customWidth="1"/>
    <col min="4" max="4" width="19" customWidth="1"/>
    <col min="13" max="13" width="108.6640625" bestFit="1" customWidth="1"/>
  </cols>
  <sheetData>
    <row r="1" spans="1:15" ht="171.6" x14ac:dyDescent="0.3">
      <c r="A1" s="97">
        <v>1</v>
      </c>
      <c r="B1" s="87" t="str">
        <f ca="1">INDIRECT("'Referentiel'!a"&amp;$A1)</f>
        <v>INFO CDP :
OBJECT_NAME(CDP)</v>
      </c>
      <c r="C1" s="87" t="str">
        <f ca="1">INDIRECT("'Referentiel'!c"&amp;$A1)</f>
        <v>INFO CDP :
Code APPLI dP</v>
      </c>
      <c r="D1" s="92" t="s">
        <v>11869</v>
      </c>
      <c r="E1" s="92" t="str">
        <f ca="1">INDIRECT("'Referentiel'!AB"&amp;$A1)</f>
        <v>ENCHAINEMENT :
Token</v>
      </c>
      <c r="F1" s="92" t="str">
        <f ca="1">INDIRECT("'Referentiel'!Aa"&amp;$A1)</f>
        <v>ENCHAINEMENT :
Mise en forme 2</v>
      </c>
      <c r="G1" s="88" t="str">
        <f ca="1">INDIRECT("'Referentiel'!k"&amp;$A1)</f>
        <v>INFO ADM :
type dP
SERV/AD1/AD3/AD4/AD4.2/TAD
hors Périmètre =  obsolete</v>
      </c>
      <c r="H1" s="88" t="str">
        <f ca="1">INDIRECT("'Referentiel'!l"&amp;$A1)</f>
        <v>INFO ADM :
FILE_MODE</v>
      </c>
      <c r="I1" s="88" t="str">
        <f ca="1">INDIRECT("'Referentiel'!j"&amp;$A1)</f>
        <v>INFO ADM :
Temporalité de la table</v>
      </c>
      <c r="J1" s="88" t="str">
        <f ca="1">INDIRECT("'Referentiel'!f"&amp;$A1)</f>
        <v>INFO ADM :
Bloc_Appli</v>
      </c>
      <c r="K1" s="88" t="str">
        <f ca="1">INDIRECT("'Referentiel'!e"&amp;$A1)</f>
        <v>INFO ADM :
FLUX_NAME</v>
      </c>
      <c r="L1" s="90" t="str">
        <f ca="1">INDIRECT("'Referentiel'!n"&amp;$A1)</f>
        <v xml:space="preserve">INFO ADM :
Table Prioritaire ( sur journalier )
AD1 ( PRAD1)
prio iso V1 ( PRIV1)  
prio V2 ( PRIV2)
prio univers (PRIUN) </v>
      </c>
      <c r="M1" s="87" t="str">
        <f ca="1">INDIRECT("'Referentiel'!s"&amp;$A1)</f>
        <v xml:space="preserve">SOURCE /
FILE_LOCATION
pour Ad4 quaie
</v>
      </c>
      <c r="N1" s="87" t="str">
        <f ca="1">INDIRECT("'Referentiel'!q"&amp;$A1)</f>
        <v>SOURCE :
Type origine</v>
      </c>
      <c r="O1" s="88" t="str">
        <f ca="1">INDIRECT("'Referentiel'!h"&amp;$A1)</f>
        <v>INFO ADM :
Flux Adherent / Communautaire</v>
      </c>
    </row>
    <row r="2" spans="1:15" x14ac:dyDescent="0.3">
      <c r="A2" s="97">
        <f ca="1">MATCH(B2,INDIRECT("Referentiel!a:a"),0)+COUNTIF($B$1:B1,B2)</f>
        <v>2</v>
      </c>
      <c r="B2" s="98" t="s">
        <v>94</v>
      </c>
      <c r="C2" s="54" t="str">
        <f ca="1">INDIRECT("'Referentiel'!c"&amp;$A2)</f>
        <v>CPCR</v>
      </c>
      <c r="D2" s="54" t="str">
        <f ca="1">INDIRECT("'Referentiel'!U"&amp;$A2)&amp;IF((INDIRECT("'Referentiel'!U"&amp;$A2)&lt;&gt;"")*(INDIRECT("'Referentiel'!V"&amp;$A2)&lt;&gt;""),"-","")&amp;INDIRECT("'Referentiel'!V"&amp;$A2)&amp;IF((INDIRECT("'Referentiel'!U"&amp;$A2)&amp;INDIRECT("'Referentiel'!V"&amp;$A2)&lt;&gt;"")*(INDIRECT("'Referentiel'!W"&amp;$A2)&lt;&gt;""),"-","")&amp;INDIRECT("'Referentiel'!W"&amp;$A2)&amp;IF((INDIRECT("'Referentiel'!U"&amp;$A2)&amp;INDIRECT("'Referentiel'!V"&amp;$A2)&amp;INDIRECT("'Referentiel'!W"&amp;$A2)&lt;&gt;"")*(INDIRECT("'Referentiel'!Y"&amp;$A2)&lt;&gt;""),"-","")&amp;INDIRECT("'Referentiel'!Y"&amp;$A2)&amp;IF((INDIRECT("'Referentiel'!U"&amp;$A2)&amp;INDIRECT("'Referentiel'!V"&amp;$A2)&amp;INDIRECT("'Referentiel'!W"&amp;$A2)&amp;INDIRECT("'Referentiel'!Y"&amp;$A2)&lt;&gt;"")*(INDIRECT("'Referentiel'!Z"&amp;$A2)&lt;&gt;""),"-","")&amp;INDIRECT("'Referentiel'!Z"&amp;$A2)</f>
        <v>A018   -J</v>
      </c>
      <c r="E2" s="54">
        <f ca="1">INDIRECT("'Referentiel'!AB"&amp;$A2)</f>
        <v>0</v>
      </c>
      <c r="F2" s="54" t="str">
        <f ca="1">INDIRECT("'Referentiel'!Aa"&amp;$A2)</f>
        <v>ZH1DJY</v>
      </c>
      <c r="G2" s="54" t="str">
        <f ca="1">INDIRECT("'Referentiel'!k"&amp;$A2)</f>
        <v>AD3</v>
      </c>
      <c r="H2" s="54" t="str">
        <f ca="1">INDIRECT("'Referentiel'!l"&amp;$A2)</f>
        <v>COMPLET</v>
      </c>
      <c r="I2" s="54" t="str">
        <f ca="1">INDIRECT("'Referentiel'!j"&amp;$A2)</f>
        <v>Tn</v>
      </c>
      <c r="J2" s="54" t="str">
        <f ca="1">INDIRECT("'Referentiel'!f"&amp;$A2)</f>
        <v>GREE</v>
      </c>
      <c r="K2" s="54" t="str">
        <f ca="1">INDIRECT("'Referentiel'!e"&amp;$A2)</f>
        <v>GRA018</v>
      </c>
      <c r="L2" s="54" t="str">
        <f ca="1">INDIRECT("'Referentiel'!n"&amp;$A2)</f>
        <v>PRIV1</v>
      </c>
      <c r="M2" s="54">
        <f ca="1">INDIRECT("'Referentiel'!s"&amp;$A2)</f>
        <v>0</v>
      </c>
      <c r="N2" s="54" t="str">
        <f ca="1">INDIRECT("'Referentiel'!q"&amp;$A2)</f>
        <v>DB2</v>
      </c>
      <c r="O2" s="54" t="str">
        <f ca="1">INDIRECT("'Referentiel'!h"&amp;$A2)</f>
        <v>Adhérent</v>
      </c>
    </row>
    <row r="3" spans="1:15" x14ac:dyDescent="0.3">
      <c r="A3" s="97">
        <f ca="1">MATCH(B3,INDIRECT("Referentiel!a:a"),0)+COUNTIF($B$1:B2,B3)</f>
        <v>3</v>
      </c>
      <c r="B3" s="98" t="s">
        <v>109</v>
      </c>
      <c r="C3" s="54" t="str">
        <f t="shared" ref="C3:C66" ca="1" si="0">INDIRECT("'Referentiel'!c"&amp;$A3)</f>
        <v>CPCR</v>
      </c>
      <c r="D3" s="54" t="str">
        <f t="shared" ref="D3:D66" ca="1" si="1">INDIRECT("'Referentiel'!U"&amp;$A3)&amp;IF((INDIRECT("'Referentiel'!U"&amp;$A3)&lt;&gt;"")*(INDIRECT("'Referentiel'!V"&amp;$A3)&lt;&gt;""),"-","")&amp;INDIRECT("'Referentiel'!V"&amp;$A3)&amp;IF((INDIRECT("'Referentiel'!U"&amp;$A3)&amp;INDIRECT("'Referentiel'!V"&amp;$A3)&lt;&gt;"")*(INDIRECT("'Referentiel'!W"&amp;$A3)&lt;&gt;""),"-","")&amp;INDIRECT("'Referentiel'!W"&amp;$A3)&amp;IF((INDIRECT("'Referentiel'!U"&amp;$A3)&amp;INDIRECT("'Referentiel'!V"&amp;$A3)&amp;INDIRECT("'Referentiel'!W"&amp;$A3)&lt;&gt;"")*(INDIRECT("'Referentiel'!Y"&amp;$A3)&lt;&gt;""),"-","")&amp;INDIRECT("'Referentiel'!Y"&amp;$A3)&amp;IF((INDIRECT("'Referentiel'!U"&amp;$A3)&amp;INDIRECT("'Referentiel'!V"&amp;$A3)&amp;INDIRECT("'Referentiel'!W"&amp;$A3)&amp;INDIRECT("'Referentiel'!Y"&amp;$A3)&lt;&gt;"")*(INDIRECT("'Referentiel'!Z"&amp;$A3)&lt;&gt;""),"-","")&amp;INDIRECT("'Referentiel'!Z"&amp;$A3)</f>
        <v>A018   -J</v>
      </c>
      <c r="E3" s="54">
        <f t="shared" ref="E3:E66" ca="1" si="2">INDIRECT("'Referentiel'!AB"&amp;$A3)</f>
        <v>0</v>
      </c>
      <c r="F3" s="54" t="str">
        <f t="shared" ref="F3:F66" ca="1" si="3">INDIRECT("'Referentiel'!Aa"&amp;$A3)</f>
        <v>ZH1DJY</v>
      </c>
      <c r="G3" s="54" t="str">
        <f t="shared" ref="G3:G66" ca="1" si="4">INDIRECT("'Referentiel'!k"&amp;$A3)</f>
        <v>AD1</v>
      </c>
      <c r="H3" s="54" t="str">
        <f t="shared" ref="H3:H66" ca="1" si="5">INDIRECT("'Referentiel'!l"&amp;$A3)</f>
        <v>COMPLET</v>
      </c>
      <c r="I3" s="54" t="str">
        <f t="shared" ref="I3:I66" ca="1" si="6">INDIRECT("'Referentiel'!j"&amp;$A3)</f>
        <v>Tn</v>
      </c>
      <c r="J3" s="54" t="str">
        <f t="shared" ref="J3:J66" ca="1" si="7">INDIRECT("'Referentiel'!f"&amp;$A3)</f>
        <v>GREE</v>
      </c>
      <c r="K3" s="54" t="str">
        <f t="shared" ref="K3:K66" ca="1" si="8">INDIRECT("'Referentiel'!e"&amp;$A3)</f>
        <v>GRA018</v>
      </c>
      <c r="L3" s="54" t="str">
        <f t="shared" ref="L3:L66" ca="1" si="9">INDIRECT("'Referentiel'!n"&amp;$A3)</f>
        <v>PRAD1</v>
      </c>
      <c r="M3" s="54">
        <f t="shared" ref="M3:M66" ca="1" si="10">INDIRECT("'Referentiel'!s"&amp;$A3)</f>
        <v>0</v>
      </c>
      <c r="N3" s="54" t="str">
        <f t="shared" ref="N3:N66" ca="1" si="11">INDIRECT("'Referentiel'!q"&amp;$A3)</f>
        <v>DB2</v>
      </c>
      <c r="O3" s="54" t="str">
        <f t="shared" ref="O3:O66" ca="1" si="12">INDIRECT("'Referentiel'!h"&amp;$A3)</f>
        <v>Adhérent</v>
      </c>
    </row>
    <row r="4" spans="1:15" x14ac:dyDescent="0.3">
      <c r="A4" s="97">
        <f ca="1">MATCH(B4,INDIRECT("Referentiel!a:a"),0)+COUNTIF($B$1:B3,B4)</f>
        <v>4</v>
      </c>
      <c r="B4" s="98" t="s">
        <v>112</v>
      </c>
      <c r="C4" s="54" t="str">
        <f t="shared" ca="1" si="0"/>
        <v>CPCR</v>
      </c>
      <c r="D4" s="54" t="str">
        <f t="shared" ca="1" si="1"/>
        <v>A018   -J</v>
      </c>
      <c r="E4" s="54">
        <f t="shared" ca="1" si="2"/>
        <v>0</v>
      </c>
      <c r="F4" s="54" t="str">
        <f t="shared" ca="1" si="3"/>
        <v>ZH1DJY</v>
      </c>
      <c r="G4" s="54" t="str">
        <f t="shared" ca="1" si="4"/>
        <v>AD3</v>
      </c>
      <c r="H4" s="54" t="str">
        <f t="shared" ca="1" si="5"/>
        <v>COMPLET</v>
      </c>
      <c r="I4" s="54" t="str">
        <f t="shared" ca="1" si="6"/>
        <v>Tn</v>
      </c>
      <c r="J4" s="54" t="str">
        <f t="shared" ca="1" si="7"/>
        <v>GREE</v>
      </c>
      <c r="K4" s="54" t="str">
        <f t="shared" ca="1" si="8"/>
        <v>GRA018</v>
      </c>
      <c r="L4" s="54" t="str">
        <f t="shared" ca="1" si="9"/>
        <v/>
      </c>
      <c r="M4" s="54">
        <f t="shared" ca="1" si="10"/>
        <v>0</v>
      </c>
      <c r="N4" s="54" t="str">
        <f t="shared" ca="1" si="11"/>
        <v>DB2</v>
      </c>
      <c r="O4" s="54" t="str">
        <f t="shared" ca="1" si="12"/>
        <v>Adhérent</v>
      </c>
    </row>
    <row r="5" spans="1:15" x14ac:dyDescent="0.3">
      <c r="A5" s="97">
        <f ca="1">MATCH(B5,INDIRECT("Referentiel!a:a"),0)+COUNTIF($B$1:B4,B5)</f>
        <v>5</v>
      </c>
      <c r="B5" s="98" t="s">
        <v>116</v>
      </c>
      <c r="C5" s="54" t="str">
        <f t="shared" ca="1" si="0"/>
        <v>CPCR</v>
      </c>
      <c r="D5" s="54" t="str">
        <f t="shared" ca="1" si="1"/>
        <v>A018   -J</v>
      </c>
      <c r="E5" s="54">
        <f t="shared" ca="1" si="2"/>
        <v>0</v>
      </c>
      <c r="F5" s="54" t="str">
        <f t="shared" ca="1" si="3"/>
        <v>ZH1DJY</v>
      </c>
      <c r="G5" s="54" t="str">
        <f t="shared" ca="1" si="4"/>
        <v>AD3</v>
      </c>
      <c r="H5" s="54" t="str">
        <f t="shared" ca="1" si="5"/>
        <v>COMPLET</v>
      </c>
      <c r="I5" s="54" t="str">
        <f t="shared" ca="1" si="6"/>
        <v>Tn</v>
      </c>
      <c r="J5" s="54" t="str">
        <f t="shared" ca="1" si="7"/>
        <v>GREE</v>
      </c>
      <c r="K5" s="54" t="str">
        <f t="shared" ca="1" si="8"/>
        <v>GRA018</v>
      </c>
      <c r="L5" s="54" t="str">
        <f t="shared" ca="1" si="9"/>
        <v/>
      </c>
      <c r="M5" s="54">
        <f t="shared" ca="1" si="10"/>
        <v>0</v>
      </c>
      <c r="N5" s="54" t="str">
        <f t="shared" ca="1" si="11"/>
        <v>DB2</v>
      </c>
      <c r="O5" s="54" t="str">
        <f t="shared" ca="1" si="12"/>
        <v>Adhérent</v>
      </c>
    </row>
    <row r="6" spans="1:15" x14ac:dyDescent="0.3">
      <c r="A6" s="97">
        <f ca="1">MATCH(B6,INDIRECT("Referentiel!a:a"),0)+COUNTIF($B$1:B5,B6)</f>
        <v>6</v>
      </c>
      <c r="B6" s="98" t="s">
        <v>120</v>
      </c>
      <c r="C6" s="54" t="str">
        <f t="shared" ca="1" si="0"/>
        <v>CPCR</v>
      </c>
      <c r="D6" s="54" t="str">
        <f t="shared" ca="1" si="1"/>
        <v>A018   -J</v>
      </c>
      <c r="E6" s="54">
        <f t="shared" ca="1" si="2"/>
        <v>0</v>
      </c>
      <c r="F6" s="54" t="str">
        <f t="shared" ca="1" si="3"/>
        <v>ZH1DJY</v>
      </c>
      <c r="G6" s="54" t="str">
        <f t="shared" ca="1" si="4"/>
        <v>AD1</v>
      </c>
      <c r="H6" s="54" t="str">
        <f t="shared" ca="1" si="5"/>
        <v>COMPLET</v>
      </c>
      <c r="I6" s="54" t="str">
        <f t="shared" ca="1" si="6"/>
        <v>Tn</v>
      </c>
      <c r="J6" s="54" t="str">
        <f t="shared" ca="1" si="7"/>
        <v>GREE</v>
      </c>
      <c r="K6" s="54" t="str">
        <f t="shared" ca="1" si="8"/>
        <v>GRA018</v>
      </c>
      <c r="L6" s="54" t="str">
        <f t="shared" ca="1" si="9"/>
        <v>PRAD1</v>
      </c>
      <c r="M6" s="54">
        <f t="shared" ca="1" si="10"/>
        <v>0</v>
      </c>
      <c r="N6" s="54" t="str">
        <f t="shared" ca="1" si="11"/>
        <v>DB2</v>
      </c>
      <c r="O6" s="54" t="str">
        <f t="shared" ca="1" si="12"/>
        <v>Adhérent</v>
      </c>
    </row>
    <row r="7" spans="1:15" x14ac:dyDescent="0.3">
      <c r="A7" s="97">
        <f ca="1">MATCH(B7,INDIRECT("Referentiel!a:a"),0)+COUNTIF($B$1:B6,B7)</f>
        <v>7</v>
      </c>
      <c r="B7" s="98" t="s">
        <v>123</v>
      </c>
      <c r="C7" s="54" t="str">
        <f t="shared" ca="1" si="0"/>
        <v>CPCR</v>
      </c>
      <c r="D7" s="54" t="str">
        <f t="shared" ca="1" si="1"/>
        <v>A018   -J</v>
      </c>
      <c r="E7" s="54">
        <f t="shared" ca="1" si="2"/>
        <v>0</v>
      </c>
      <c r="F7" s="54" t="str">
        <f t="shared" ca="1" si="3"/>
        <v>ZH1DJY</v>
      </c>
      <c r="G7" s="54" t="str">
        <f t="shared" ca="1" si="4"/>
        <v>AD3</v>
      </c>
      <c r="H7" s="54" t="str">
        <f t="shared" ca="1" si="5"/>
        <v>COMPLET</v>
      </c>
      <c r="I7" s="54" t="str">
        <f t="shared" ca="1" si="6"/>
        <v>Tn</v>
      </c>
      <c r="J7" s="54" t="str">
        <f t="shared" ca="1" si="7"/>
        <v>GREE</v>
      </c>
      <c r="K7" s="54" t="str">
        <f t="shared" ca="1" si="8"/>
        <v>GRA018</v>
      </c>
      <c r="L7" s="54" t="str">
        <f t="shared" ca="1" si="9"/>
        <v/>
      </c>
      <c r="M7" s="54">
        <f t="shared" ca="1" si="10"/>
        <v>0</v>
      </c>
      <c r="N7" s="54" t="str">
        <f t="shared" ca="1" si="11"/>
        <v>DB2</v>
      </c>
      <c r="O7" s="54" t="str">
        <f t="shared" ca="1" si="12"/>
        <v>Adhérent</v>
      </c>
    </row>
    <row r="8" spans="1:15" x14ac:dyDescent="0.3">
      <c r="A8" s="97">
        <f ca="1">MATCH(B8,INDIRECT("Referentiel!a:a"),0)+COUNTIF($B$1:B7,B8)</f>
        <v>8</v>
      </c>
      <c r="B8" s="98" t="s">
        <v>128</v>
      </c>
      <c r="C8" s="54" t="str">
        <f t="shared" ca="1" si="0"/>
        <v>CPCR</v>
      </c>
      <c r="D8" s="54" t="str">
        <f t="shared" ca="1" si="1"/>
        <v>A618     -J</v>
      </c>
      <c r="E8" s="54">
        <f t="shared" ca="1" si="2"/>
        <v>0</v>
      </c>
      <c r="F8" s="54" t="str">
        <f t="shared" ca="1" si="3"/>
        <v>ZH1FJ7</v>
      </c>
      <c r="G8" s="54" t="str">
        <f t="shared" ca="1" si="4"/>
        <v>AD3</v>
      </c>
      <c r="H8" s="54" t="str">
        <f t="shared" ca="1" si="5"/>
        <v>COMPLET</v>
      </c>
      <c r="I8" s="54" t="str">
        <f t="shared" ca="1" si="6"/>
        <v>Tn</v>
      </c>
      <c r="J8" s="54" t="str">
        <f t="shared" ca="1" si="7"/>
        <v>GREE</v>
      </c>
      <c r="K8" s="54" t="str">
        <f t="shared" ca="1" si="8"/>
        <v>GRA618</v>
      </c>
      <c r="L8" s="54" t="str">
        <f t="shared" ca="1" si="9"/>
        <v/>
      </c>
      <c r="M8" s="54">
        <f t="shared" ca="1" si="10"/>
        <v>0</v>
      </c>
      <c r="N8" s="54" t="str">
        <f t="shared" ca="1" si="11"/>
        <v>DB2</v>
      </c>
      <c r="O8" s="54" t="str">
        <f t="shared" ca="1" si="12"/>
        <v>Adhérent</v>
      </c>
    </row>
    <row r="9" spans="1:15" x14ac:dyDescent="0.3">
      <c r="A9" s="97">
        <f ca="1">MATCH(B9,INDIRECT("Referentiel!a:a"),0)+COUNTIF($B$1:B8,B9)</f>
        <v>9</v>
      </c>
      <c r="B9" s="98" t="s">
        <v>133</v>
      </c>
      <c r="C9" s="54" t="str">
        <f t="shared" ca="1" si="0"/>
        <v>CPCR</v>
      </c>
      <c r="D9" s="54" t="str">
        <f t="shared" ca="1" si="1"/>
        <v>A618     -J</v>
      </c>
      <c r="E9" s="54">
        <f t="shared" ca="1" si="2"/>
        <v>0</v>
      </c>
      <c r="F9" s="54" t="str">
        <f t="shared" ca="1" si="3"/>
        <v>ZH1FJ7</v>
      </c>
      <c r="G9" s="54" t="str">
        <f t="shared" ca="1" si="4"/>
        <v>AD3</v>
      </c>
      <c r="H9" s="54" t="str">
        <f t="shared" ca="1" si="5"/>
        <v>COMPLET</v>
      </c>
      <c r="I9" s="54" t="str">
        <f t="shared" ca="1" si="6"/>
        <v>Tn</v>
      </c>
      <c r="J9" s="54" t="str">
        <f t="shared" ca="1" si="7"/>
        <v>GREE</v>
      </c>
      <c r="K9" s="54" t="str">
        <f t="shared" ca="1" si="8"/>
        <v>GRA618</v>
      </c>
      <c r="L9" s="54" t="str">
        <f t="shared" ca="1" si="9"/>
        <v/>
      </c>
      <c r="M9" s="54">
        <f t="shared" ca="1" si="10"/>
        <v>0</v>
      </c>
      <c r="N9" s="54" t="str">
        <f t="shared" ca="1" si="11"/>
        <v>DB2</v>
      </c>
      <c r="O9" s="54" t="str">
        <f t="shared" ca="1" si="12"/>
        <v>Adhérent</v>
      </c>
    </row>
    <row r="10" spans="1:15" x14ac:dyDescent="0.3">
      <c r="A10" s="97">
        <f ca="1">MATCH(B10,INDIRECT("Referentiel!a:a"),0)+COUNTIF($B$1:B9,B10)</f>
        <v>10</v>
      </c>
      <c r="B10" s="98" t="s">
        <v>137</v>
      </c>
      <c r="C10" s="54" t="str">
        <f t="shared" ca="1" si="0"/>
        <v>CPCR</v>
      </c>
      <c r="D10" s="54" t="str">
        <f t="shared" ca="1" si="1"/>
        <v>A618     -J</v>
      </c>
      <c r="E10" s="54">
        <f t="shared" ca="1" si="2"/>
        <v>0</v>
      </c>
      <c r="F10" s="54" t="str">
        <f t="shared" ca="1" si="3"/>
        <v>ZH1FJ7</v>
      </c>
      <c r="G10" s="54" t="str">
        <f t="shared" ca="1" si="4"/>
        <v>AD3</v>
      </c>
      <c r="H10" s="54" t="str">
        <f t="shared" ca="1" si="5"/>
        <v>COMPLET</v>
      </c>
      <c r="I10" s="54" t="str">
        <f t="shared" ca="1" si="6"/>
        <v>Tn</v>
      </c>
      <c r="J10" s="54" t="str">
        <f t="shared" ca="1" si="7"/>
        <v>GREE</v>
      </c>
      <c r="K10" s="54" t="str">
        <f t="shared" ca="1" si="8"/>
        <v>GRA618</v>
      </c>
      <c r="L10" s="54" t="str">
        <f t="shared" ca="1" si="9"/>
        <v/>
      </c>
      <c r="M10" s="54">
        <f t="shared" ca="1" si="10"/>
        <v>0</v>
      </c>
      <c r="N10" s="54" t="str">
        <f t="shared" ca="1" si="11"/>
        <v>DB2</v>
      </c>
      <c r="O10" s="54" t="str">
        <f t="shared" ca="1" si="12"/>
        <v>Adhérent</v>
      </c>
    </row>
    <row r="11" spans="1:15" x14ac:dyDescent="0.3">
      <c r="A11" s="97">
        <f ca="1">MATCH(B11,INDIRECT("Referentiel!a:a"),0)+COUNTIF($B$1:B10,B11)</f>
        <v>11</v>
      </c>
      <c r="B11" s="98" t="s">
        <v>142</v>
      </c>
      <c r="C11" s="54" t="str">
        <f t="shared" ca="1" si="0"/>
        <v>CPCR</v>
      </c>
      <c r="D11" s="54" t="str">
        <f t="shared" ca="1" si="1"/>
        <v>A803     -J</v>
      </c>
      <c r="E11" s="54">
        <f t="shared" ca="1" si="2"/>
        <v>0</v>
      </c>
      <c r="F11" s="54" t="str">
        <f t="shared" ca="1" si="3"/>
        <v>ZH1FJG</v>
      </c>
      <c r="G11" s="54" t="str">
        <f t="shared" ca="1" si="4"/>
        <v>AD3</v>
      </c>
      <c r="H11" s="54" t="str">
        <f t="shared" ca="1" si="5"/>
        <v>COMPLET</v>
      </c>
      <c r="I11" s="54" t="str">
        <f t="shared" ca="1" si="6"/>
        <v>Tn</v>
      </c>
      <c r="J11" s="54" t="str">
        <f t="shared" ca="1" si="7"/>
        <v>GREE</v>
      </c>
      <c r="K11" s="54" t="str">
        <f t="shared" ca="1" si="8"/>
        <v>GRA803</v>
      </c>
      <c r="L11" s="54" t="str">
        <f t="shared" ca="1" si="9"/>
        <v/>
      </c>
      <c r="M11" s="54">
        <f t="shared" ca="1" si="10"/>
        <v>0</v>
      </c>
      <c r="N11" s="54" t="str">
        <f t="shared" ca="1" si="11"/>
        <v>DB2</v>
      </c>
      <c r="O11" s="54" t="str">
        <f t="shared" ca="1" si="12"/>
        <v>Adhérent</v>
      </c>
    </row>
    <row r="12" spans="1:15" x14ac:dyDescent="0.3">
      <c r="A12" s="97">
        <f ca="1">MATCH(B12,INDIRECT("Referentiel!a:a"),0)+COUNTIF($B$1:B11,B12)</f>
        <v>12</v>
      </c>
      <c r="B12" s="98" t="s">
        <v>148</v>
      </c>
      <c r="C12" s="54" t="str">
        <f t="shared" ca="1" si="0"/>
        <v>CPCR</v>
      </c>
      <c r="D12" s="54" t="str">
        <f t="shared" ca="1" si="1"/>
        <v>A803     -J</v>
      </c>
      <c r="E12" s="54">
        <f t="shared" ca="1" si="2"/>
        <v>0</v>
      </c>
      <c r="F12" s="54" t="str">
        <f t="shared" ca="1" si="3"/>
        <v>ZH1FJG</v>
      </c>
      <c r="G12" s="54" t="str">
        <f t="shared" ca="1" si="4"/>
        <v>AD3</v>
      </c>
      <c r="H12" s="54" t="str">
        <f t="shared" ca="1" si="5"/>
        <v>COMPLET</v>
      </c>
      <c r="I12" s="54" t="str">
        <f t="shared" ca="1" si="6"/>
        <v>Tn</v>
      </c>
      <c r="J12" s="54" t="str">
        <f t="shared" ca="1" si="7"/>
        <v>GREE</v>
      </c>
      <c r="K12" s="54" t="str">
        <f t="shared" ca="1" si="8"/>
        <v>GRA803</v>
      </c>
      <c r="L12" s="54" t="str">
        <f t="shared" ca="1" si="9"/>
        <v/>
      </c>
      <c r="M12" s="54">
        <f t="shared" ca="1" si="10"/>
        <v>0</v>
      </c>
      <c r="N12" s="54" t="str">
        <f t="shared" ca="1" si="11"/>
        <v>DB2</v>
      </c>
      <c r="O12" s="54" t="str">
        <f t="shared" ca="1" si="12"/>
        <v>Adhérent</v>
      </c>
    </row>
    <row r="13" spans="1:15" x14ac:dyDescent="0.3">
      <c r="A13" s="97">
        <f ca="1">MATCH(B13,INDIRECT("Referentiel!a:a"),0)+COUNTIF($B$1:B12,B13)</f>
        <v>13</v>
      </c>
      <c r="B13" s="98" t="s">
        <v>152</v>
      </c>
      <c r="C13" s="54" t="str">
        <f t="shared" ca="1" si="0"/>
        <v>CPCR</v>
      </c>
      <c r="D13" s="54" t="str">
        <f t="shared" ca="1" si="1"/>
        <v>V0ACRSOF -J</v>
      </c>
      <c r="E13" s="54">
        <f t="shared" ca="1" si="2"/>
        <v>0</v>
      </c>
      <c r="F13" s="54" t="str">
        <f t="shared" ca="1" si="3"/>
        <v>ZH1AJ0</v>
      </c>
      <c r="G13" s="54" t="str">
        <f t="shared" ca="1" si="4"/>
        <v>AD3</v>
      </c>
      <c r="H13" s="54" t="str">
        <f t="shared" ca="1" si="5"/>
        <v>COMPLET</v>
      </c>
      <c r="I13" s="54" t="str">
        <f t="shared" ca="1" si="6"/>
        <v>Tn</v>
      </c>
      <c r="J13" s="54" t="str">
        <f t="shared" ca="1" si="7"/>
        <v>GECR</v>
      </c>
      <c r="K13" s="54" t="str">
        <f t="shared" ca="1" si="8"/>
        <v>ACRSOF</v>
      </c>
      <c r="L13" s="54" t="str">
        <f t="shared" ca="1" si="9"/>
        <v/>
      </c>
      <c r="M13" s="54">
        <f t="shared" ca="1" si="10"/>
        <v>0</v>
      </c>
      <c r="N13" s="54" t="str">
        <f t="shared" ca="1" si="11"/>
        <v>DB2</v>
      </c>
      <c r="O13" s="54" t="str">
        <f t="shared" ca="1" si="12"/>
        <v>Adhérent</v>
      </c>
    </row>
    <row r="14" spans="1:15" x14ac:dyDescent="0.3">
      <c r="A14" s="97">
        <f ca="1">MATCH(B14,INDIRECT("Referentiel!a:a"),0)+COUNTIF($B$1:B13,B14)</f>
        <v>14</v>
      </c>
      <c r="B14" s="98" t="s">
        <v>159</v>
      </c>
      <c r="C14" s="54" t="str">
        <f t="shared" ca="1" si="0"/>
        <v>CPMS</v>
      </c>
      <c r="D14" s="54" t="str">
        <f t="shared" ca="1" si="1"/>
        <v>ACTACT07-J</v>
      </c>
      <c r="E14" s="54">
        <f t="shared" ca="1" si="2"/>
        <v>0</v>
      </c>
      <c r="F14" s="54" t="str">
        <f t="shared" ca="1" si="3"/>
        <v>ZH4AJ0</v>
      </c>
      <c r="G14" s="54" t="str">
        <f t="shared" ca="1" si="4"/>
        <v>AD3</v>
      </c>
      <c r="H14" s="54" t="str">
        <f t="shared" ca="1" si="5"/>
        <v>COMPLET</v>
      </c>
      <c r="I14" s="54" t="str">
        <f t="shared" ca="1" si="6"/>
        <v>Tn</v>
      </c>
      <c r="J14" s="54" t="str">
        <f t="shared" ca="1" si="7"/>
        <v>ACT0</v>
      </c>
      <c r="K14" s="54" t="str">
        <f t="shared" ca="1" si="8"/>
        <v>ACT07</v>
      </c>
      <c r="L14" s="54" t="str">
        <f t="shared" ca="1" si="9"/>
        <v/>
      </c>
      <c r="M14" s="54">
        <f t="shared" ca="1" si="10"/>
        <v>0</v>
      </c>
      <c r="N14" s="54" t="str">
        <f t="shared" ca="1" si="11"/>
        <v>FIC</v>
      </c>
      <c r="O14" s="54" t="str">
        <f t="shared" ca="1" si="12"/>
        <v>Adhérent</v>
      </c>
    </row>
    <row r="15" spans="1:15" x14ac:dyDescent="0.3">
      <c r="A15" s="97">
        <f ca="1">MATCH(B15,INDIRECT("Referentiel!a:a"),0)+COUNTIF($B$1:B14,B15)</f>
        <v>15</v>
      </c>
      <c r="B15" s="98" t="s">
        <v>176</v>
      </c>
      <c r="C15" s="54" t="str">
        <f t="shared" ca="1" si="0"/>
        <v>CPMS</v>
      </c>
      <c r="D15" s="54" t="str">
        <f t="shared" ca="1" si="1"/>
        <v>ACTAD0-J</v>
      </c>
      <c r="E15" s="54">
        <f t="shared" ca="1" si="2"/>
        <v>0</v>
      </c>
      <c r="F15" s="54" t="str">
        <f t="shared" ca="1" si="3"/>
        <v>ZH4AJ3</v>
      </c>
      <c r="G15" s="54" t="str">
        <f t="shared" ca="1" si="4"/>
        <v>AD3</v>
      </c>
      <c r="H15" s="54" t="str">
        <f t="shared" ca="1" si="5"/>
        <v>COMPLET</v>
      </c>
      <c r="I15" s="54" t="str">
        <f t="shared" ca="1" si="6"/>
        <v>Tn</v>
      </c>
      <c r="J15" s="54" t="str">
        <f t="shared" ca="1" si="7"/>
        <v>ACT0</v>
      </c>
      <c r="K15" s="54" t="str">
        <f t="shared" ca="1" si="8"/>
        <v>ACTAD0</v>
      </c>
      <c r="L15" s="54" t="str">
        <f t="shared" ca="1" si="9"/>
        <v/>
      </c>
      <c r="M15" s="54">
        <f t="shared" ca="1" si="10"/>
        <v>0</v>
      </c>
      <c r="N15" s="54" t="str">
        <f t="shared" ca="1" si="11"/>
        <v>FIC</v>
      </c>
      <c r="O15" s="54" t="str">
        <f t="shared" ca="1" si="12"/>
        <v>Adhérent</v>
      </c>
    </row>
    <row r="16" spans="1:15" x14ac:dyDescent="0.3">
      <c r="A16" s="97">
        <f ca="1">MATCH(B16,INDIRECT("Referentiel!a:a"),0)+COUNTIF($B$1:B15,B16)</f>
        <v>16</v>
      </c>
      <c r="B16" s="98" t="s">
        <v>182</v>
      </c>
      <c r="C16" s="54" t="str">
        <f t="shared" ca="1" si="0"/>
        <v>CPMS</v>
      </c>
      <c r="D16" s="54" t="str">
        <f t="shared" ca="1" si="1"/>
        <v>ACTAD0-J</v>
      </c>
      <c r="E16" s="54">
        <f t="shared" ca="1" si="2"/>
        <v>0</v>
      </c>
      <c r="F16" s="54" t="str">
        <f t="shared" ca="1" si="3"/>
        <v>ZH4AJ3</v>
      </c>
      <c r="G16" s="54" t="str">
        <f t="shared" ca="1" si="4"/>
        <v>AD3</v>
      </c>
      <c r="H16" s="54" t="str">
        <f t="shared" ca="1" si="5"/>
        <v>COMPLET</v>
      </c>
      <c r="I16" s="54" t="str">
        <f t="shared" ca="1" si="6"/>
        <v>Tn</v>
      </c>
      <c r="J16" s="54" t="str">
        <f t="shared" ca="1" si="7"/>
        <v>ACT0</v>
      </c>
      <c r="K16" s="54" t="str">
        <f t="shared" ca="1" si="8"/>
        <v>ACTAD0</v>
      </c>
      <c r="L16" s="54" t="str">
        <f t="shared" ca="1" si="9"/>
        <v/>
      </c>
      <c r="M16" s="54">
        <f t="shared" ca="1" si="10"/>
        <v>0</v>
      </c>
      <c r="N16" s="54" t="str">
        <f t="shared" ca="1" si="11"/>
        <v>FIC</v>
      </c>
      <c r="O16" s="54" t="str">
        <f t="shared" ca="1" si="12"/>
        <v>Adhérent</v>
      </c>
    </row>
    <row r="17" spans="1:15" x14ac:dyDescent="0.3">
      <c r="A17" s="97">
        <f ca="1">MATCH(B17,INDIRECT("Referentiel!a:a"),0)+COUNTIF($B$1:B16,B17)</f>
        <v>17</v>
      </c>
      <c r="B17" s="98" t="s">
        <v>186</v>
      </c>
      <c r="C17" s="54" t="str">
        <f t="shared" ca="1" si="0"/>
        <v>CPMS</v>
      </c>
      <c r="D17" s="54" t="str">
        <f t="shared" ca="1" si="1"/>
        <v>ACTAD0-J</v>
      </c>
      <c r="E17" s="54">
        <f t="shared" ca="1" si="2"/>
        <v>0</v>
      </c>
      <c r="F17" s="54" t="str">
        <f t="shared" ca="1" si="3"/>
        <v>ZH4AJ3</v>
      </c>
      <c r="G17" s="54" t="str">
        <f t="shared" ca="1" si="4"/>
        <v>AD3</v>
      </c>
      <c r="H17" s="54" t="str">
        <f t="shared" ca="1" si="5"/>
        <v>COMPLET</v>
      </c>
      <c r="I17" s="54" t="str">
        <f t="shared" ca="1" si="6"/>
        <v>Tn</v>
      </c>
      <c r="J17" s="54" t="str">
        <f t="shared" ca="1" si="7"/>
        <v>ACT0</v>
      </c>
      <c r="K17" s="54" t="str">
        <f t="shared" ca="1" si="8"/>
        <v>ACTAD0</v>
      </c>
      <c r="L17" s="54" t="str">
        <f t="shared" ca="1" si="9"/>
        <v/>
      </c>
      <c r="M17" s="54">
        <f t="shared" ca="1" si="10"/>
        <v>0</v>
      </c>
      <c r="N17" s="54" t="str">
        <f t="shared" ca="1" si="11"/>
        <v>FIC</v>
      </c>
      <c r="O17" s="54" t="str">
        <f t="shared" ca="1" si="12"/>
        <v>Adhérent</v>
      </c>
    </row>
    <row r="18" spans="1:15" x14ac:dyDescent="0.3">
      <c r="A18" s="97">
        <f ca="1">MATCH(B18,INDIRECT("Referentiel!a:a"),0)+COUNTIF($B$1:B17,B18)</f>
        <v>18</v>
      </c>
      <c r="B18" s="98" t="s">
        <v>190</v>
      </c>
      <c r="C18" s="54" t="str">
        <f t="shared" ca="1" si="0"/>
        <v>CPMS</v>
      </c>
      <c r="D18" s="54" t="str">
        <f t="shared" ca="1" si="1"/>
        <v xml:space="preserve"> -J</v>
      </c>
      <c r="E18" s="54">
        <f t="shared" ca="1" si="2"/>
        <v>0</v>
      </c>
      <c r="F18" s="54">
        <f t="shared" ca="1" si="3"/>
        <v>0</v>
      </c>
      <c r="G18" s="54" t="str">
        <f t="shared" ca="1" si="4"/>
        <v>AD3</v>
      </c>
      <c r="H18" s="54" t="str">
        <f t="shared" ca="1" si="5"/>
        <v>COMPLET</v>
      </c>
      <c r="I18" s="54" t="str">
        <f t="shared" ca="1" si="6"/>
        <v>Tn</v>
      </c>
      <c r="J18" s="54" t="str">
        <f t="shared" ca="1" si="7"/>
        <v>ACT0</v>
      </c>
      <c r="K18" s="54" t="str">
        <f t="shared" ca="1" si="8"/>
        <v>ACTAB0</v>
      </c>
      <c r="L18" s="54" t="str">
        <f t="shared" ca="1" si="9"/>
        <v/>
      </c>
      <c r="M18" s="54">
        <f t="shared" ca="1" si="10"/>
        <v>0</v>
      </c>
      <c r="N18" s="54" t="str">
        <f t="shared" ca="1" si="11"/>
        <v>FIC</v>
      </c>
      <c r="O18" s="54" t="str">
        <f t="shared" ca="1" si="12"/>
        <v>Adhérent</v>
      </c>
    </row>
    <row r="19" spans="1:15" x14ac:dyDescent="0.3">
      <c r="A19" s="97">
        <f ca="1">MATCH(B19,INDIRECT("Referentiel!a:a"),0)+COUNTIF($B$1:B18,B19)</f>
        <v>19</v>
      </c>
      <c r="B19" s="98" t="s">
        <v>194</v>
      </c>
      <c r="C19" s="54" t="str">
        <f t="shared" ca="1" si="0"/>
        <v>CPPL</v>
      </c>
      <c r="D19" s="54" t="str">
        <f t="shared" ca="1" si="1"/>
        <v xml:space="preserve"> -J</v>
      </c>
      <c r="E19" s="54">
        <f t="shared" ca="1" si="2"/>
        <v>0</v>
      </c>
      <c r="F19" s="54">
        <f t="shared" ca="1" si="3"/>
        <v>0</v>
      </c>
      <c r="G19" s="54" t="str">
        <f t="shared" ca="1" si="4"/>
        <v>AD3</v>
      </c>
      <c r="H19" s="54" t="str">
        <f t="shared" ca="1" si="5"/>
        <v>COMPLET</v>
      </c>
      <c r="I19" s="54" t="str">
        <f t="shared" ca="1" si="6"/>
        <v>Tn</v>
      </c>
      <c r="J19" s="54" t="str">
        <f t="shared" ca="1" si="7"/>
        <v>CELC</v>
      </c>
      <c r="K19" s="54" t="str">
        <f t="shared" ca="1" si="8"/>
        <v>BCLHISTP</v>
      </c>
      <c r="L19" s="54" t="str">
        <f t="shared" ca="1" si="9"/>
        <v/>
      </c>
      <c r="M19" s="54">
        <f t="shared" ca="1" si="10"/>
        <v>0</v>
      </c>
      <c r="N19" s="54" t="str">
        <f t="shared" ca="1" si="11"/>
        <v>FIC</v>
      </c>
      <c r="O19" s="54" t="str">
        <f t="shared" ca="1" si="12"/>
        <v>Adhérent</v>
      </c>
    </row>
    <row r="20" spans="1:15" x14ac:dyDescent="0.3">
      <c r="A20" s="97">
        <f ca="1">MATCH(B20,INDIRECT("Referentiel!a:a"),0)+COUNTIF($B$1:B19,B20)</f>
        <v>20</v>
      </c>
      <c r="B20" s="98" t="s">
        <v>206</v>
      </c>
      <c r="C20" s="54" t="str">
        <f t="shared" ca="1" si="0"/>
        <v>CPMS</v>
      </c>
      <c r="D20" s="54" t="str">
        <f t="shared" ca="1" si="1"/>
        <v>ACTAC0-J</v>
      </c>
      <c r="E20" s="54">
        <f t="shared" ca="1" si="2"/>
        <v>0</v>
      </c>
      <c r="F20" s="54" t="str">
        <f t="shared" ca="1" si="3"/>
        <v>ZH4AJ2</v>
      </c>
      <c r="G20" s="54" t="str">
        <f t="shared" ca="1" si="4"/>
        <v>AD3</v>
      </c>
      <c r="H20" s="54" t="str">
        <f t="shared" ca="1" si="5"/>
        <v>COMPLET</v>
      </c>
      <c r="I20" s="54" t="str">
        <f t="shared" ca="1" si="6"/>
        <v>Tn</v>
      </c>
      <c r="J20" s="54" t="str">
        <f t="shared" ca="1" si="7"/>
        <v>ACT0</v>
      </c>
      <c r="K20" s="54" t="str">
        <f t="shared" ca="1" si="8"/>
        <v>ACTAC0</v>
      </c>
      <c r="L20" s="54" t="str">
        <f t="shared" ca="1" si="9"/>
        <v/>
      </c>
      <c r="M20" s="54">
        <f t="shared" ca="1" si="10"/>
        <v>0</v>
      </c>
      <c r="N20" s="54" t="str">
        <f t="shared" ca="1" si="11"/>
        <v>FIC</v>
      </c>
      <c r="O20" s="54" t="str">
        <f t="shared" ca="1" si="12"/>
        <v>Adhérent</v>
      </c>
    </row>
    <row r="21" spans="1:15" x14ac:dyDescent="0.3">
      <c r="A21" s="97">
        <f ca="1">MATCH(B21,INDIRECT("Referentiel!a:a"),0)+COUNTIF($B$1:B20,B21)</f>
        <v>21</v>
      </c>
      <c r="B21" s="98" t="s">
        <v>212</v>
      </c>
      <c r="C21" s="54" t="str">
        <f t="shared" ca="1" si="0"/>
        <v>CPRI</v>
      </c>
      <c r="D21" s="54" t="str">
        <f t="shared" ca="1" si="1"/>
        <v>V0HISCAP-M</v>
      </c>
      <c r="E21" s="54">
        <f t="shared" ca="1" si="2"/>
        <v>0</v>
      </c>
      <c r="F21" s="54" t="str">
        <f t="shared" ca="1" si="3"/>
        <v>ZH0BMD</v>
      </c>
      <c r="G21" s="54" t="str">
        <f t="shared" ca="1" si="4"/>
        <v>AD3</v>
      </c>
      <c r="H21" s="54" t="str">
        <f t="shared" ca="1" si="5"/>
        <v>PARTIEL</v>
      </c>
      <c r="I21" s="54" t="str">
        <f t="shared" ca="1" si="6"/>
        <v>Tn</v>
      </c>
      <c r="J21" s="54" t="str">
        <f t="shared" ca="1" si="7"/>
        <v>NOTB</v>
      </c>
      <c r="K21" s="54" t="str">
        <f t="shared" ca="1" si="8"/>
        <v>HISCAP</v>
      </c>
      <c r="L21" s="54" t="str">
        <f t="shared" ca="1" si="9"/>
        <v/>
      </c>
      <c r="M21" s="54">
        <f t="shared" ca="1" si="10"/>
        <v>0</v>
      </c>
      <c r="N21" s="54" t="str">
        <f t="shared" ca="1" si="11"/>
        <v>DB2 via PGM</v>
      </c>
      <c r="O21" s="54" t="str">
        <f t="shared" ca="1" si="12"/>
        <v>Adhérent</v>
      </c>
    </row>
    <row r="22" spans="1:15" x14ac:dyDescent="0.3">
      <c r="A22" s="97">
        <f ca="1">MATCH(B22,INDIRECT("Referentiel!a:a"),0)+COUNTIF($B$1:B21,B22)</f>
        <v>22</v>
      </c>
      <c r="B22" s="98" t="s">
        <v>233</v>
      </c>
      <c r="C22" s="54" t="str">
        <f t="shared" ca="1" si="0"/>
        <v>CPMS</v>
      </c>
      <c r="D22" s="54" t="str">
        <f t="shared" ca="1" si="1"/>
        <v>ACTAD0-J</v>
      </c>
      <c r="E22" s="54">
        <f t="shared" ca="1" si="2"/>
        <v>0</v>
      </c>
      <c r="F22" s="54" t="str">
        <f t="shared" ca="1" si="3"/>
        <v>ZH4AJ3</v>
      </c>
      <c r="G22" s="54" t="str">
        <f t="shared" ca="1" si="4"/>
        <v>AD3</v>
      </c>
      <c r="H22" s="54" t="str">
        <f t="shared" ca="1" si="5"/>
        <v>COMPLET</v>
      </c>
      <c r="I22" s="54" t="str">
        <f t="shared" ca="1" si="6"/>
        <v>BVnTn</v>
      </c>
      <c r="J22" s="54" t="str">
        <f t="shared" ca="1" si="7"/>
        <v>ACT0</v>
      </c>
      <c r="K22" s="54" t="str">
        <f t="shared" ca="1" si="8"/>
        <v>ACTAD0</v>
      </c>
      <c r="L22" s="54" t="str">
        <f t="shared" ca="1" si="9"/>
        <v/>
      </c>
      <c r="M22" s="54">
        <f t="shared" ca="1" si="10"/>
        <v>0</v>
      </c>
      <c r="N22" s="54" t="str">
        <f t="shared" ca="1" si="11"/>
        <v>FIC</v>
      </c>
      <c r="O22" s="54" t="str">
        <f t="shared" ca="1" si="12"/>
        <v>Adhérent</v>
      </c>
    </row>
    <row r="23" spans="1:15" x14ac:dyDescent="0.3">
      <c r="A23" s="97">
        <f ca="1">MATCH(B23,INDIRECT("Referentiel!a:a"),0)+COUNTIF($B$1:B22,B23)</f>
        <v>23</v>
      </c>
      <c r="B23" s="98" t="s">
        <v>238</v>
      </c>
      <c r="C23" s="54" t="str">
        <f t="shared" ca="1" si="0"/>
        <v>CPMS</v>
      </c>
      <c r="D23" s="54" t="str">
        <f t="shared" ca="1" si="1"/>
        <v>ACTAD0-J</v>
      </c>
      <c r="E23" s="54">
        <f t="shared" ca="1" si="2"/>
        <v>0</v>
      </c>
      <c r="F23" s="54" t="str">
        <f t="shared" ca="1" si="3"/>
        <v>ZH4AJ3</v>
      </c>
      <c r="G23" s="54" t="str">
        <f t="shared" ca="1" si="4"/>
        <v>AD3</v>
      </c>
      <c r="H23" s="54" t="str">
        <f t="shared" ca="1" si="5"/>
        <v>COMPLET</v>
      </c>
      <c r="I23" s="54" t="str">
        <f t="shared" ca="1" si="6"/>
        <v>Tn</v>
      </c>
      <c r="J23" s="54" t="str">
        <f t="shared" ca="1" si="7"/>
        <v>ACT0</v>
      </c>
      <c r="K23" s="54" t="str">
        <f t="shared" ca="1" si="8"/>
        <v>ACTAD0</v>
      </c>
      <c r="L23" s="54" t="str">
        <f t="shared" ca="1" si="9"/>
        <v/>
      </c>
      <c r="M23" s="54">
        <f t="shared" ca="1" si="10"/>
        <v>0</v>
      </c>
      <c r="N23" s="54" t="str">
        <f t="shared" ca="1" si="11"/>
        <v>FIC</v>
      </c>
      <c r="O23" s="54" t="str">
        <f t="shared" ca="1" si="12"/>
        <v>Adhérent</v>
      </c>
    </row>
    <row r="24" spans="1:15" x14ac:dyDescent="0.3">
      <c r="A24" s="97">
        <f ca="1">MATCH(B24,INDIRECT("Referentiel!a:a"),0)+COUNTIF($B$1:B23,B24)</f>
        <v>24</v>
      </c>
      <c r="B24" s="98" t="s">
        <v>242</v>
      </c>
      <c r="C24" s="54" t="str">
        <f t="shared" ca="1" si="0"/>
        <v>CPRI</v>
      </c>
      <c r="D24" s="54" t="str">
        <f t="shared" ca="1" si="1"/>
        <v>V1HISGAR-M</v>
      </c>
      <c r="E24" s="54">
        <f t="shared" ca="1" si="2"/>
        <v>0</v>
      </c>
      <c r="F24" s="54" t="str">
        <f t="shared" ca="1" si="3"/>
        <v>ZH0BMK</v>
      </c>
      <c r="G24" s="54" t="str">
        <f t="shared" ca="1" si="4"/>
        <v>AD3</v>
      </c>
      <c r="H24" s="54" t="str">
        <f t="shared" ca="1" si="5"/>
        <v>PARTIEL</v>
      </c>
      <c r="I24" s="54" t="str">
        <f t="shared" ca="1" si="6"/>
        <v>Tn</v>
      </c>
      <c r="J24" s="54" t="str">
        <f t="shared" ca="1" si="7"/>
        <v>NOTB</v>
      </c>
      <c r="K24" s="54" t="str">
        <f t="shared" ca="1" si="8"/>
        <v>HISGAR</v>
      </c>
      <c r="L24" s="54" t="str">
        <f t="shared" ca="1" si="9"/>
        <v/>
      </c>
      <c r="M24" s="54">
        <f t="shared" ca="1" si="10"/>
        <v>0</v>
      </c>
      <c r="N24" s="54" t="str">
        <f t="shared" ca="1" si="11"/>
        <v>DB2 via PGM</v>
      </c>
      <c r="O24" s="54" t="str">
        <f t="shared" ca="1" si="12"/>
        <v>Adhérent</v>
      </c>
    </row>
    <row r="25" spans="1:15" x14ac:dyDescent="0.3">
      <c r="A25" s="97">
        <f ca="1">MATCH(B25,INDIRECT("Referentiel!a:a"),0)+COUNTIF($B$1:B24,B25)</f>
        <v>25</v>
      </c>
      <c r="B25" s="98" t="s">
        <v>249</v>
      </c>
      <c r="C25" s="54" t="str">
        <f t="shared" ca="1" si="0"/>
        <v>CPRI</v>
      </c>
      <c r="D25" s="54" t="str">
        <f t="shared" ca="1" si="1"/>
        <v>V2HISPEP-M</v>
      </c>
      <c r="E25" s="54">
        <f t="shared" ca="1" si="2"/>
        <v>0</v>
      </c>
      <c r="F25" s="54" t="str">
        <f t="shared" ca="1" si="3"/>
        <v>ZH0BMO</v>
      </c>
      <c r="G25" s="54" t="str">
        <f t="shared" ca="1" si="4"/>
        <v>AD3</v>
      </c>
      <c r="H25" s="54" t="str">
        <f t="shared" ca="1" si="5"/>
        <v>PARTIEL</v>
      </c>
      <c r="I25" s="54" t="str">
        <f t="shared" ca="1" si="6"/>
        <v>Tn</v>
      </c>
      <c r="J25" s="54" t="str">
        <f t="shared" ca="1" si="7"/>
        <v>NOTB</v>
      </c>
      <c r="K25" s="54" t="str">
        <f t="shared" ca="1" si="8"/>
        <v>HISPEP</v>
      </c>
      <c r="L25" s="54" t="str">
        <f t="shared" ca="1" si="9"/>
        <v/>
      </c>
      <c r="M25" s="54">
        <f t="shared" ca="1" si="10"/>
        <v>0</v>
      </c>
      <c r="N25" s="54" t="str">
        <f t="shared" ca="1" si="11"/>
        <v>DB2 via PGM</v>
      </c>
      <c r="O25" s="54" t="str">
        <f t="shared" ca="1" si="12"/>
        <v>Adhérent</v>
      </c>
    </row>
    <row r="26" spans="1:15" x14ac:dyDescent="0.3">
      <c r="A26" s="97">
        <f ca="1">MATCH(B26,INDIRECT("Referentiel!a:a"),0)+COUNTIF($B$1:B25,B26)</f>
        <v>26</v>
      </c>
      <c r="B26" s="98" t="s">
        <v>256</v>
      </c>
      <c r="C26" s="54" t="str">
        <f t="shared" ca="1" si="0"/>
        <v>CPRI</v>
      </c>
      <c r="D26" s="54" t="str">
        <f t="shared" ca="1" si="1"/>
        <v>V4HISREC-M</v>
      </c>
      <c r="E26" s="54">
        <f t="shared" ca="1" si="2"/>
        <v>0</v>
      </c>
      <c r="F26" s="54" t="str">
        <f t="shared" ca="1" si="3"/>
        <v>ZH0BMQ</v>
      </c>
      <c r="G26" s="54" t="str">
        <f t="shared" ca="1" si="4"/>
        <v>AD3</v>
      </c>
      <c r="H26" s="54" t="str">
        <f t="shared" ca="1" si="5"/>
        <v>PARTIEL</v>
      </c>
      <c r="I26" s="54" t="str">
        <f t="shared" ca="1" si="6"/>
        <v>Tn</v>
      </c>
      <c r="J26" s="54" t="str">
        <f t="shared" ca="1" si="7"/>
        <v>NOTB</v>
      </c>
      <c r="K26" s="54" t="str">
        <f t="shared" ca="1" si="8"/>
        <v>HISREC</v>
      </c>
      <c r="L26" s="54" t="str">
        <f t="shared" ca="1" si="9"/>
        <v/>
      </c>
      <c r="M26" s="54">
        <f t="shared" ca="1" si="10"/>
        <v>0</v>
      </c>
      <c r="N26" s="54" t="str">
        <f t="shared" ca="1" si="11"/>
        <v>DB2 via PGM</v>
      </c>
      <c r="O26" s="54" t="str">
        <f t="shared" ca="1" si="12"/>
        <v>Adhérent</v>
      </c>
    </row>
    <row r="27" spans="1:15" x14ac:dyDescent="0.3">
      <c r="A27" s="97">
        <f ca="1">MATCH(B27,INDIRECT("Referentiel!a:a"),0)+COUNTIF($B$1:B26,B27)</f>
        <v>27</v>
      </c>
      <c r="B27" s="98" t="s">
        <v>263</v>
      </c>
      <c r="C27" s="54" t="str">
        <f t="shared" ca="1" si="0"/>
        <v>CPMS</v>
      </c>
      <c r="D27" s="54" t="str">
        <f t="shared" ca="1" si="1"/>
        <v>ACTAD0-J</v>
      </c>
      <c r="E27" s="54">
        <f t="shared" ca="1" si="2"/>
        <v>0</v>
      </c>
      <c r="F27" s="54" t="str">
        <f t="shared" ca="1" si="3"/>
        <v>ZH4AJ3</v>
      </c>
      <c r="G27" s="54" t="str">
        <f t="shared" ca="1" si="4"/>
        <v>AD3</v>
      </c>
      <c r="H27" s="54" t="str">
        <f t="shared" ca="1" si="5"/>
        <v>COMPLET</v>
      </c>
      <c r="I27" s="54" t="str">
        <f t="shared" ca="1" si="6"/>
        <v>Tn</v>
      </c>
      <c r="J27" s="54" t="str">
        <f t="shared" ca="1" si="7"/>
        <v>ACT0</v>
      </c>
      <c r="K27" s="54" t="str">
        <f t="shared" ca="1" si="8"/>
        <v>ACTAD0</v>
      </c>
      <c r="L27" s="54" t="str">
        <f t="shared" ca="1" si="9"/>
        <v/>
      </c>
      <c r="M27" s="54">
        <f t="shared" ca="1" si="10"/>
        <v>0</v>
      </c>
      <c r="N27" s="54" t="str">
        <f t="shared" ca="1" si="11"/>
        <v>FIC</v>
      </c>
      <c r="O27" s="54" t="str">
        <f t="shared" ca="1" si="12"/>
        <v>Adhérent</v>
      </c>
    </row>
    <row r="28" spans="1:15" x14ac:dyDescent="0.3">
      <c r="A28" s="97">
        <f ca="1">MATCH(B28,INDIRECT("Referentiel!a:a"),0)+COUNTIF($B$1:B27,B28)</f>
        <v>28</v>
      </c>
      <c r="B28" s="98" t="s">
        <v>268</v>
      </c>
      <c r="C28" s="54" t="str">
        <f t="shared" ca="1" si="0"/>
        <v>CPMS</v>
      </c>
      <c r="D28" s="54" t="str">
        <f t="shared" ca="1" si="1"/>
        <v>ACTAF0-J</v>
      </c>
      <c r="E28" s="54">
        <f t="shared" ca="1" si="2"/>
        <v>0</v>
      </c>
      <c r="F28" s="54" t="str">
        <f t="shared" ca="1" si="3"/>
        <v>ZH4HJ9</v>
      </c>
      <c r="G28" s="54" t="str">
        <f t="shared" ca="1" si="4"/>
        <v>AD3</v>
      </c>
      <c r="H28" s="54" t="str">
        <f t="shared" ca="1" si="5"/>
        <v>COMPLET</v>
      </c>
      <c r="I28" s="54" t="str">
        <f t="shared" ca="1" si="6"/>
        <v>Tn</v>
      </c>
      <c r="J28" s="54" t="str">
        <f t="shared" ca="1" si="7"/>
        <v>ACT0</v>
      </c>
      <c r="K28" s="54" t="str">
        <f t="shared" ca="1" si="8"/>
        <v>ACTAF0</v>
      </c>
      <c r="L28" s="54" t="str">
        <f t="shared" ca="1" si="9"/>
        <v/>
      </c>
      <c r="M28" s="54">
        <f t="shared" ca="1" si="10"/>
        <v>0</v>
      </c>
      <c r="N28" s="54" t="str">
        <f t="shared" ca="1" si="11"/>
        <v>FIC</v>
      </c>
      <c r="O28" s="54" t="str">
        <f t="shared" ca="1" si="12"/>
        <v>Adhérent</v>
      </c>
    </row>
    <row r="29" spans="1:15" x14ac:dyDescent="0.3">
      <c r="A29" s="97">
        <f ca="1">MATCH(B29,INDIRECT("Referentiel!a:a"),0)+COUNTIF($B$1:B28,B29)</f>
        <v>29</v>
      </c>
      <c r="B29" s="98" t="s">
        <v>273</v>
      </c>
      <c r="C29" s="54" t="str">
        <f t="shared" ca="1" si="0"/>
        <v>CPMS</v>
      </c>
      <c r="D29" s="54" t="str">
        <f t="shared" ca="1" si="1"/>
        <v>ACTAF0-J</v>
      </c>
      <c r="E29" s="54">
        <f t="shared" ca="1" si="2"/>
        <v>0</v>
      </c>
      <c r="F29" s="54" t="str">
        <f t="shared" ca="1" si="3"/>
        <v>ZH4HJ9</v>
      </c>
      <c r="G29" s="54" t="str">
        <f t="shared" ca="1" si="4"/>
        <v>AD3</v>
      </c>
      <c r="H29" s="54" t="str">
        <f t="shared" ca="1" si="5"/>
        <v>COMPLET</v>
      </c>
      <c r="I29" s="54" t="str">
        <f t="shared" ca="1" si="6"/>
        <v>Tn</v>
      </c>
      <c r="J29" s="54" t="str">
        <f t="shared" ca="1" si="7"/>
        <v>ACT0</v>
      </c>
      <c r="K29" s="54" t="str">
        <f t="shared" ca="1" si="8"/>
        <v>ACTAF0</v>
      </c>
      <c r="L29" s="54" t="str">
        <f t="shared" ca="1" si="9"/>
        <v/>
      </c>
      <c r="M29" s="54">
        <f t="shared" ca="1" si="10"/>
        <v>0</v>
      </c>
      <c r="N29" s="54" t="str">
        <f t="shared" ca="1" si="11"/>
        <v>FIC</v>
      </c>
      <c r="O29" s="54" t="str">
        <f t="shared" ca="1" si="12"/>
        <v>Adhérent</v>
      </c>
    </row>
    <row r="30" spans="1:15" x14ac:dyDescent="0.3">
      <c r="A30" s="97">
        <f ca="1">MATCH(B30,INDIRECT("Referentiel!a:a"),0)+COUNTIF($B$1:B29,B30)</f>
        <v>30</v>
      </c>
      <c r="B30" s="98" t="s">
        <v>276</v>
      </c>
      <c r="C30" s="54" t="str">
        <f t="shared" ca="1" si="0"/>
        <v>CPMS</v>
      </c>
      <c r="D30" s="54" t="str">
        <f t="shared" ca="1" si="1"/>
        <v xml:space="preserve"> -J</v>
      </c>
      <c r="E30" s="54">
        <f t="shared" ca="1" si="2"/>
        <v>0</v>
      </c>
      <c r="F30" s="54">
        <f t="shared" ca="1" si="3"/>
        <v>0</v>
      </c>
      <c r="G30" s="54" t="str">
        <f t="shared" ca="1" si="4"/>
        <v>AD3</v>
      </c>
      <c r="H30" s="54" t="str">
        <f t="shared" ca="1" si="5"/>
        <v>COMPLET</v>
      </c>
      <c r="I30" s="54" t="str">
        <f t="shared" ca="1" si="6"/>
        <v>Tn</v>
      </c>
      <c r="J30" s="54" t="str">
        <f t="shared" ca="1" si="7"/>
        <v>ACT0</v>
      </c>
      <c r="K30" s="54" t="str">
        <f t="shared" ca="1" si="8"/>
        <v>ACTAG0</v>
      </c>
      <c r="L30" s="54" t="str">
        <f t="shared" ca="1" si="9"/>
        <v/>
      </c>
      <c r="M30" s="54">
        <f t="shared" ca="1" si="10"/>
        <v>0</v>
      </c>
      <c r="N30" s="54" t="str">
        <f t="shared" ca="1" si="11"/>
        <v>FIC</v>
      </c>
      <c r="O30" s="54" t="str">
        <f t="shared" ca="1" si="12"/>
        <v>Adhérent</v>
      </c>
    </row>
    <row r="31" spans="1:15" x14ac:dyDescent="0.3">
      <c r="A31" s="97">
        <f ca="1">MATCH(B31,INDIRECT("Referentiel!a:a"),0)+COUNTIF($B$1:B30,B31)</f>
        <v>31</v>
      </c>
      <c r="B31" s="98" t="s">
        <v>280</v>
      </c>
      <c r="C31" s="54" t="str">
        <f t="shared" ca="1" si="0"/>
        <v>CPMS</v>
      </c>
      <c r="D31" s="54" t="str">
        <f t="shared" ca="1" si="1"/>
        <v>ACTAD0-J</v>
      </c>
      <c r="E31" s="54">
        <f t="shared" ca="1" si="2"/>
        <v>0</v>
      </c>
      <c r="F31" s="54" t="str">
        <f t="shared" ca="1" si="3"/>
        <v>ZH4AJ3</v>
      </c>
      <c r="G31" s="54" t="str">
        <f t="shared" ca="1" si="4"/>
        <v>AD3</v>
      </c>
      <c r="H31" s="54" t="str">
        <f t="shared" ca="1" si="5"/>
        <v>COMPLET</v>
      </c>
      <c r="I31" s="54" t="str">
        <f t="shared" ca="1" si="6"/>
        <v>Tn</v>
      </c>
      <c r="J31" s="54" t="str">
        <f t="shared" ca="1" si="7"/>
        <v>ACT0</v>
      </c>
      <c r="K31" s="54" t="str">
        <f t="shared" ca="1" si="8"/>
        <v>ACTAD0</v>
      </c>
      <c r="L31" s="54" t="str">
        <f t="shared" ca="1" si="9"/>
        <v/>
      </c>
      <c r="M31" s="54">
        <f t="shared" ca="1" si="10"/>
        <v>0</v>
      </c>
      <c r="N31" s="54" t="str">
        <f t="shared" ca="1" si="11"/>
        <v>FIC</v>
      </c>
      <c r="O31" s="54" t="str">
        <f t="shared" ca="1" si="12"/>
        <v>Adhérent</v>
      </c>
    </row>
    <row r="32" spans="1:15" x14ac:dyDescent="0.3">
      <c r="A32" s="97">
        <f ca="1">MATCH(B32,INDIRECT("Referentiel!a:a"),0)+COUNTIF($B$1:B31,B32)</f>
        <v>32</v>
      </c>
      <c r="B32" s="98" t="s">
        <v>284</v>
      </c>
      <c r="C32" s="54" t="str">
        <f t="shared" ca="1" si="0"/>
        <v>CPMS</v>
      </c>
      <c r="D32" s="54" t="str">
        <f t="shared" ca="1" si="1"/>
        <v>ACTAD0-J</v>
      </c>
      <c r="E32" s="54">
        <f t="shared" ca="1" si="2"/>
        <v>0</v>
      </c>
      <c r="F32" s="54" t="str">
        <f t="shared" ca="1" si="3"/>
        <v>ZH4AJ3</v>
      </c>
      <c r="G32" s="54" t="str">
        <f t="shared" ca="1" si="4"/>
        <v>AD3</v>
      </c>
      <c r="H32" s="54" t="str">
        <f t="shared" ca="1" si="5"/>
        <v>COMPLET</v>
      </c>
      <c r="I32" s="54" t="str">
        <f t="shared" ca="1" si="6"/>
        <v>Tn</v>
      </c>
      <c r="J32" s="54" t="str">
        <f t="shared" ca="1" si="7"/>
        <v>ACT0</v>
      </c>
      <c r="K32" s="54" t="str">
        <f t="shared" ca="1" si="8"/>
        <v>ACTAD0</v>
      </c>
      <c r="L32" s="54" t="str">
        <f t="shared" ca="1" si="9"/>
        <v/>
      </c>
      <c r="M32" s="54">
        <f t="shared" ca="1" si="10"/>
        <v>0</v>
      </c>
      <c r="N32" s="54" t="str">
        <f t="shared" ca="1" si="11"/>
        <v>FIC</v>
      </c>
      <c r="O32" s="54" t="str">
        <f t="shared" ca="1" si="12"/>
        <v>Adhérent</v>
      </c>
    </row>
    <row r="33" spans="1:15" x14ac:dyDescent="0.3">
      <c r="A33" s="97">
        <f ca="1">MATCH(B33,INDIRECT("Referentiel!a:a"),0)+COUNTIF($B$1:B32,B33)</f>
        <v>33</v>
      </c>
      <c r="B33" s="98" t="s">
        <v>288</v>
      </c>
      <c r="C33" s="54" t="str">
        <f t="shared" ca="1" si="0"/>
        <v>CPMS</v>
      </c>
      <c r="D33" s="54" t="str">
        <f t="shared" ca="1" si="1"/>
        <v>ACTAH0-J</v>
      </c>
      <c r="E33" s="54">
        <f t="shared" ca="1" si="2"/>
        <v>0</v>
      </c>
      <c r="F33" s="54" t="str">
        <f t="shared" ca="1" si="3"/>
        <v>ZH4HJG</v>
      </c>
      <c r="G33" s="54" t="str">
        <f t="shared" ca="1" si="4"/>
        <v>AD3</v>
      </c>
      <c r="H33" s="54" t="str">
        <f t="shared" ca="1" si="5"/>
        <v>COMPLET</v>
      </c>
      <c r="I33" s="54" t="str">
        <f t="shared" ca="1" si="6"/>
        <v>Tn</v>
      </c>
      <c r="J33" s="54" t="str">
        <f t="shared" ca="1" si="7"/>
        <v>ACT0</v>
      </c>
      <c r="K33" s="54" t="str">
        <f t="shared" ca="1" si="8"/>
        <v>ACTAH0</v>
      </c>
      <c r="L33" s="54" t="str">
        <f t="shared" ca="1" si="9"/>
        <v/>
      </c>
      <c r="M33" s="54">
        <f t="shared" ca="1" si="10"/>
        <v>0</v>
      </c>
      <c r="N33" s="54" t="str">
        <f t="shared" ca="1" si="11"/>
        <v>FIC</v>
      </c>
      <c r="O33" s="54" t="str">
        <f t="shared" ca="1" si="12"/>
        <v>Adhérent</v>
      </c>
    </row>
    <row r="34" spans="1:15" x14ac:dyDescent="0.3">
      <c r="A34" s="97">
        <f ca="1">MATCH(B34,INDIRECT("Referentiel!a:a"),0)+COUNTIF($B$1:B33,B34)</f>
        <v>34</v>
      </c>
      <c r="B34" s="98" t="s">
        <v>294</v>
      </c>
      <c r="C34" s="54" t="str">
        <f t="shared" ca="1" si="0"/>
        <v>CPMS</v>
      </c>
      <c r="D34" s="54" t="str">
        <f t="shared" ca="1" si="1"/>
        <v>V0ENTPAR-J</v>
      </c>
      <c r="E34" s="54">
        <f t="shared" ca="1" si="2"/>
        <v>0</v>
      </c>
      <c r="F34" s="54" t="str">
        <f t="shared" ca="1" si="3"/>
        <v>ZH4AJX</v>
      </c>
      <c r="G34" s="54" t="str">
        <f t="shared" ca="1" si="4"/>
        <v>AD3</v>
      </c>
      <c r="H34" s="54" t="str">
        <f t="shared" ca="1" si="5"/>
        <v>COMPLET</v>
      </c>
      <c r="I34" s="54" t="str">
        <f t="shared" ca="1" si="6"/>
        <v>Tn</v>
      </c>
      <c r="J34" s="54" t="str">
        <f t="shared" ca="1" si="7"/>
        <v>ACT0</v>
      </c>
      <c r="K34" s="54" t="str">
        <f t="shared" ca="1" si="8"/>
        <v>ACTAI0</v>
      </c>
      <c r="L34" s="54" t="str">
        <f t="shared" ca="1" si="9"/>
        <v/>
      </c>
      <c r="M34" s="54">
        <f t="shared" ca="1" si="10"/>
        <v>0</v>
      </c>
      <c r="N34" s="54" t="str">
        <f t="shared" ca="1" si="11"/>
        <v>DB2</v>
      </c>
      <c r="O34" s="54" t="str">
        <f t="shared" ca="1" si="12"/>
        <v>Adhérent</v>
      </c>
    </row>
    <row r="35" spans="1:15" x14ac:dyDescent="0.3">
      <c r="A35" s="97">
        <f ca="1">MATCH(B35,INDIRECT("Referentiel!a:a"),0)+COUNTIF($B$1:B34,B35)</f>
        <v>35</v>
      </c>
      <c r="B35" s="98" t="s">
        <v>299</v>
      </c>
      <c r="C35" s="54" t="str">
        <f t="shared" ca="1" si="0"/>
        <v>CPMP</v>
      </c>
      <c r="D35" s="54" t="str">
        <f t="shared" ca="1" si="1"/>
        <v>TB3BORVU0-J</v>
      </c>
      <c r="E35" s="54">
        <f t="shared" ca="1" si="2"/>
        <v>0</v>
      </c>
      <c r="F35" s="54" t="str">
        <f t="shared" ca="1" si="3"/>
        <v>ZH2FJU</v>
      </c>
      <c r="G35" s="54" t="str">
        <f t="shared" ca="1" si="4"/>
        <v>AD3</v>
      </c>
      <c r="H35" s="54" t="str">
        <f t="shared" ca="1" si="5"/>
        <v>COMPLET</v>
      </c>
      <c r="I35" s="54" t="str">
        <f t="shared" ca="1" si="6"/>
        <v>Tn</v>
      </c>
      <c r="J35" s="54" t="str">
        <f t="shared" ca="1" si="7"/>
        <v>GEBE</v>
      </c>
      <c r="K35" s="54" t="str">
        <f t="shared" ca="1" si="8"/>
        <v>TB3BORTB</v>
      </c>
      <c r="L35" s="54" t="str">
        <f t="shared" ca="1" si="9"/>
        <v/>
      </c>
      <c r="M35" s="54">
        <f t="shared" ca="1" si="10"/>
        <v>0</v>
      </c>
      <c r="N35" s="54" t="str">
        <f t="shared" ca="1" si="11"/>
        <v>DB2</v>
      </c>
      <c r="O35" s="54" t="str">
        <f t="shared" ca="1" si="12"/>
        <v>Adhérent</v>
      </c>
    </row>
    <row r="36" spans="1:15" x14ac:dyDescent="0.3">
      <c r="A36" s="97">
        <f ca="1">MATCH(B36,INDIRECT("Referentiel!a:a"),0)+COUNTIF($B$1:B35,B36)</f>
        <v>36</v>
      </c>
      <c r="B36" s="98" t="s">
        <v>313</v>
      </c>
      <c r="C36" s="54" t="str">
        <f t="shared" ca="1" si="0"/>
        <v>CPMS</v>
      </c>
      <c r="D36" s="54" t="str">
        <f t="shared" ca="1" si="1"/>
        <v>ACTAD0-J</v>
      </c>
      <c r="E36" s="54">
        <f t="shared" ca="1" si="2"/>
        <v>0</v>
      </c>
      <c r="F36" s="54" t="str">
        <f t="shared" ca="1" si="3"/>
        <v>ZH4AJ3</v>
      </c>
      <c r="G36" s="54" t="str">
        <f t="shared" ca="1" si="4"/>
        <v>AD3</v>
      </c>
      <c r="H36" s="54" t="str">
        <f t="shared" ca="1" si="5"/>
        <v>COMPLET</v>
      </c>
      <c r="I36" s="54" t="str">
        <f t="shared" ca="1" si="6"/>
        <v>Tn</v>
      </c>
      <c r="J36" s="54" t="str">
        <f t="shared" ca="1" si="7"/>
        <v>ACT0</v>
      </c>
      <c r="K36" s="54" t="str">
        <f t="shared" ca="1" si="8"/>
        <v>ACTAD0</v>
      </c>
      <c r="L36" s="54" t="str">
        <f t="shared" ca="1" si="9"/>
        <v/>
      </c>
      <c r="M36" s="54">
        <f t="shared" ca="1" si="10"/>
        <v>0</v>
      </c>
      <c r="N36" s="54" t="str">
        <f t="shared" ca="1" si="11"/>
        <v>FIC</v>
      </c>
      <c r="O36" s="54" t="str">
        <f t="shared" ca="1" si="12"/>
        <v>Adhérent</v>
      </c>
    </row>
    <row r="37" spans="1:15" x14ac:dyDescent="0.3">
      <c r="A37" s="97">
        <f ca="1">MATCH(B37,INDIRECT("Referentiel!a:a"),0)+COUNTIF($B$1:B36,B37)</f>
        <v>37</v>
      </c>
      <c r="B37" s="98" t="s">
        <v>317</v>
      </c>
      <c r="C37" s="54" t="str">
        <f t="shared" ca="1" si="0"/>
        <v>CPMS</v>
      </c>
      <c r="D37" s="54" t="str">
        <f t="shared" ca="1" si="1"/>
        <v>ACTAD0-J</v>
      </c>
      <c r="E37" s="54">
        <f t="shared" ca="1" si="2"/>
        <v>0</v>
      </c>
      <c r="F37" s="54" t="str">
        <f t="shared" ca="1" si="3"/>
        <v>ZH4AJ3</v>
      </c>
      <c r="G37" s="54" t="str">
        <f t="shared" ca="1" si="4"/>
        <v>AD3</v>
      </c>
      <c r="H37" s="54" t="str">
        <f t="shared" ca="1" si="5"/>
        <v>COMPLET</v>
      </c>
      <c r="I37" s="54" t="str">
        <f t="shared" ca="1" si="6"/>
        <v>Tn</v>
      </c>
      <c r="J37" s="54" t="str">
        <f t="shared" ca="1" si="7"/>
        <v>ACT0</v>
      </c>
      <c r="K37" s="54" t="str">
        <f t="shared" ca="1" si="8"/>
        <v>ACTAD0</v>
      </c>
      <c r="L37" s="54" t="str">
        <f t="shared" ca="1" si="9"/>
        <v/>
      </c>
      <c r="M37" s="54">
        <f t="shared" ca="1" si="10"/>
        <v>0</v>
      </c>
      <c r="N37" s="54" t="str">
        <f t="shared" ca="1" si="11"/>
        <v>FIC</v>
      </c>
      <c r="O37" s="54" t="str">
        <f t="shared" ca="1" si="12"/>
        <v>Adhérent</v>
      </c>
    </row>
    <row r="38" spans="1:15" x14ac:dyDescent="0.3">
      <c r="A38" s="97">
        <f ca="1">MATCH(B38,INDIRECT("Referentiel!a:a"),0)+COUNTIF($B$1:B37,B38)</f>
        <v>38</v>
      </c>
      <c r="B38" s="98" t="s">
        <v>321</v>
      </c>
      <c r="C38" s="54" t="str">
        <f t="shared" ca="1" si="0"/>
        <v>CPMS</v>
      </c>
      <c r="D38" s="54" t="str">
        <f t="shared" ca="1" si="1"/>
        <v>ACTAD0-J</v>
      </c>
      <c r="E38" s="54">
        <f t="shared" ca="1" si="2"/>
        <v>0</v>
      </c>
      <c r="F38" s="54" t="str">
        <f t="shared" ca="1" si="3"/>
        <v>ZH4AJ3</v>
      </c>
      <c r="G38" s="54" t="str">
        <f t="shared" ca="1" si="4"/>
        <v>AD3</v>
      </c>
      <c r="H38" s="54" t="str">
        <f t="shared" ca="1" si="5"/>
        <v>COMPLET</v>
      </c>
      <c r="I38" s="54" t="str">
        <f t="shared" ca="1" si="6"/>
        <v>Tn</v>
      </c>
      <c r="J38" s="54" t="str">
        <f t="shared" ca="1" si="7"/>
        <v>ACT0</v>
      </c>
      <c r="K38" s="54" t="str">
        <f t="shared" ca="1" si="8"/>
        <v>ACTAD0</v>
      </c>
      <c r="L38" s="54" t="str">
        <f t="shared" ca="1" si="9"/>
        <v/>
      </c>
      <c r="M38" s="54">
        <f t="shared" ca="1" si="10"/>
        <v>0</v>
      </c>
      <c r="N38" s="54" t="str">
        <f t="shared" ca="1" si="11"/>
        <v>FIC</v>
      </c>
      <c r="O38" s="54" t="str">
        <f t="shared" ca="1" si="12"/>
        <v>Adhérent</v>
      </c>
    </row>
    <row r="39" spans="1:15" x14ac:dyDescent="0.3">
      <c r="A39" s="97">
        <f ca="1">MATCH(B39,INDIRECT("Referentiel!a:a"),0)+COUNTIF($B$1:B38,B39)</f>
        <v>39</v>
      </c>
      <c r="B39" s="98" t="s">
        <v>325</v>
      </c>
      <c r="C39" s="54" t="str">
        <f t="shared" ca="1" si="0"/>
        <v>CPMS</v>
      </c>
      <c r="D39" s="54" t="str">
        <f t="shared" ca="1" si="1"/>
        <v>ACTAD0-J</v>
      </c>
      <c r="E39" s="54">
        <f t="shared" ca="1" si="2"/>
        <v>0</v>
      </c>
      <c r="F39" s="54" t="str">
        <f t="shared" ca="1" si="3"/>
        <v>ZH4AJ3</v>
      </c>
      <c r="G39" s="54" t="str">
        <f t="shared" ca="1" si="4"/>
        <v>AD3</v>
      </c>
      <c r="H39" s="54" t="str">
        <f t="shared" ca="1" si="5"/>
        <v>COMPLET</v>
      </c>
      <c r="I39" s="54" t="str">
        <f t="shared" ca="1" si="6"/>
        <v>Tn</v>
      </c>
      <c r="J39" s="54" t="str">
        <f t="shared" ca="1" si="7"/>
        <v>ACT0</v>
      </c>
      <c r="K39" s="54" t="str">
        <f t="shared" ca="1" si="8"/>
        <v>ACTAD0</v>
      </c>
      <c r="L39" s="54" t="str">
        <f t="shared" ca="1" si="9"/>
        <v/>
      </c>
      <c r="M39" s="54">
        <f t="shared" ca="1" si="10"/>
        <v>0</v>
      </c>
      <c r="N39" s="54" t="str">
        <f t="shared" ca="1" si="11"/>
        <v>FIC</v>
      </c>
      <c r="O39" s="54" t="str">
        <f t="shared" ca="1" si="12"/>
        <v>Adhérent</v>
      </c>
    </row>
    <row r="40" spans="1:15" x14ac:dyDescent="0.3">
      <c r="A40" s="97">
        <f ca="1">MATCH(B40,INDIRECT("Referentiel!a:a"),0)+COUNTIF($B$1:B39,B40)</f>
        <v>40</v>
      </c>
      <c r="B40" s="98" t="s">
        <v>329</v>
      </c>
      <c r="C40" s="54" t="str">
        <f t="shared" ca="1" si="0"/>
        <v>CPMS</v>
      </c>
      <c r="D40" s="54" t="str">
        <f t="shared" ca="1" si="1"/>
        <v>ACTAC0-J</v>
      </c>
      <c r="E40" s="54">
        <f t="shared" ca="1" si="2"/>
        <v>0</v>
      </c>
      <c r="F40" s="54" t="str">
        <f t="shared" ca="1" si="3"/>
        <v>ZH4AJ2</v>
      </c>
      <c r="G40" s="54" t="str">
        <f t="shared" ca="1" si="4"/>
        <v>AD3</v>
      </c>
      <c r="H40" s="54" t="str">
        <f t="shared" ca="1" si="5"/>
        <v>COMPLET</v>
      </c>
      <c r="I40" s="54" t="str">
        <f t="shared" ca="1" si="6"/>
        <v>Tn</v>
      </c>
      <c r="J40" s="54" t="str">
        <f t="shared" ca="1" si="7"/>
        <v>ACT0</v>
      </c>
      <c r="K40" s="54" t="str">
        <f t="shared" ca="1" si="8"/>
        <v>ACTAC0</v>
      </c>
      <c r="L40" s="54" t="str">
        <f t="shared" ca="1" si="9"/>
        <v/>
      </c>
      <c r="M40" s="54">
        <f t="shared" ca="1" si="10"/>
        <v>0</v>
      </c>
      <c r="N40" s="54" t="str">
        <f t="shared" ca="1" si="11"/>
        <v>FIC</v>
      </c>
      <c r="O40" s="54" t="str">
        <f t="shared" ca="1" si="12"/>
        <v>Adhérent</v>
      </c>
    </row>
    <row r="41" spans="1:15" x14ac:dyDescent="0.3">
      <c r="A41" s="97">
        <f ca="1">MATCH(B41,INDIRECT("Referentiel!a:a"),0)+COUNTIF($B$1:B40,B41)</f>
        <v>41</v>
      </c>
      <c r="B41" s="98" t="s">
        <v>333</v>
      </c>
      <c r="C41" s="54" t="str">
        <f t="shared" ca="1" si="0"/>
        <v>CPMS</v>
      </c>
      <c r="D41" s="54" t="str">
        <f t="shared" ca="1" si="1"/>
        <v>ACTAD0-J</v>
      </c>
      <c r="E41" s="54">
        <f t="shared" ca="1" si="2"/>
        <v>0</v>
      </c>
      <c r="F41" s="54" t="str">
        <f t="shared" ca="1" si="3"/>
        <v>ZH4AJ3</v>
      </c>
      <c r="G41" s="54" t="str">
        <f t="shared" ca="1" si="4"/>
        <v>AD3</v>
      </c>
      <c r="H41" s="54" t="str">
        <f t="shared" ca="1" si="5"/>
        <v>COMPLET</v>
      </c>
      <c r="I41" s="54" t="str">
        <f t="shared" ca="1" si="6"/>
        <v>Tn</v>
      </c>
      <c r="J41" s="54" t="str">
        <f t="shared" ca="1" si="7"/>
        <v>ACT0</v>
      </c>
      <c r="K41" s="54" t="str">
        <f t="shared" ca="1" si="8"/>
        <v>ACTAD0</v>
      </c>
      <c r="L41" s="54" t="str">
        <f t="shared" ca="1" si="9"/>
        <v/>
      </c>
      <c r="M41" s="54">
        <f t="shared" ca="1" si="10"/>
        <v>0</v>
      </c>
      <c r="N41" s="54" t="str">
        <f t="shared" ca="1" si="11"/>
        <v>FIC</v>
      </c>
      <c r="O41" s="54" t="str">
        <f t="shared" ca="1" si="12"/>
        <v>Adhérent</v>
      </c>
    </row>
    <row r="42" spans="1:15" x14ac:dyDescent="0.3">
      <c r="A42" s="97">
        <f ca="1">MATCH(B42,INDIRECT("Referentiel!a:a"),0)+COUNTIF($B$1:B41,B42)</f>
        <v>42</v>
      </c>
      <c r="B42" s="98" t="s">
        <v>337</v>
      </c>
      <c r="C42" s="54" t="str">
        <f t="shared" ca="1" si="0"/>
        <v>CPMS</v>
      </c>
      <c r="D42" s="54" t="str">
        <f t="shared" ca="1" si="1"/>
        <v>ACTAD0-J</v>
      </c>
      <c r="E42" s="54">
        <f t="shared" ca="1" si="2"/>
        <v>0</v>
      </c>
      <c r="F42" s="54" t="str">
        <f t="shared" ca="1" si="3"/>
        <v>ZH4AJ3</v>
      </c>
      <c r="G42" s="54" t="str">
        <f t="shared" ca="1" si="4"/>
        <v>AD3</v>
      </c>
      <c r="H42" s="54" t="str">
        <f t="shared" ca="1" si="5"/>
        <v>COMPLET</v>
      </c>
      <c r="I42" s="54" t="str">
        <f t="shared" ca="1" si="6"/>
        <v>Tn</v>
      </c>
      <c r="J42" s="54" t="str">
        <f t="shared" ca="1" si="7"/>
        <v>ACT0</v>
      </c>
      <c r="K42" s="54" t="str">
        <f t="shared" ca="1" si="8"/>
        <v>ACTAD0</v>
      </c>
      <c r="L42" s="54" t="str">
        <f t="shared" ca="1" si="9"/>
        <v/>
      </c>
      <c r="M42" s="54">
        <f t="shared" ca="1" si="10"/>
        <v>0</v>
      </c>
      <c r="N42" s="54" t="str">
        <f t="shared" ca="1" si="11"/>
        <v>FIC</v>
      </c>
      <c r="O42" s="54" t="str">
        <f t="shared" ca="1" si="12"/>
        <v>Adhérent</v>
      </c>
    </row>
    <row r="43" spans="1:15" x14ac:dyDescent="0.3">
      <c r="A43" s="97">
        <f ca="1">MATCH(B43,INDIRECT("Referentiel!a:a"),0)+COUNTIF($B$1:B42,B43)</f>
        <v>43</v>
      </c>
      <c r="B43" s="98" t="s">
        <v>341</v>
      </c>
      <c r="C43" s="54" t="str">
        <f t="shared" ca="1" si="0"/>
        <v>CPMS</v>
      </c>
      <c r="D43" s="54" t="str">
        <f t="shared" ca="1" si="1"/>
        <v>ACTAD0-J</v>
      </c>
      <c r="E43" s="54">
        <f t="shared" ca="1" si="2"/>
        <v>0</v>
      </c>
      <c r="F43" s="54" t="str">
        <f t="shared" ca="1" si="3"/>
        <v>ZH4AJ3</v>
      </c>
      <c r="G43" s="54" t="str">
        <f t="shared" ca="1" si="4"/>
        <v>AD3</v>
      </c>
      <c r="H43" s="54" t="str">
        <f t="shared" ca="1" si="5"/>
        <v>COMPLET</v>
      </c>
      <c r="I43" s="54" t="str">
        <f t="shared" ca="1" si="6"/>
        <v>Tn</v>
      </c>
      <c r="J43" s="54" t="str">
        <f t="shared" ca="1" si="7"/>
        <v>ACT0</v>
      </c>
      <c r="K43" s="54" t="str">
        <f t="shared" ca="1" si="8"/>
        <v>ACTAD0</v>
      </c>
      <c r="L43" s="54" t="str">
        <f t="shared" ca="1" si="9"/>
        <v/>
      </c>
      <c r="M43" s="54">
        <f t="shared" ca="1" si="10"/>
        <v>0</v>
      </c>
      <c r="N43" s="54" t="str">
        <f t="shared" ca="1" si="11"/>
        <v>FIC</v>
      </c>
      <c r="O43" s="54" t="str">
        <f t="shared" ca="1" si="12"/>
        <v>Adhérent</v>
      </c>
    </row>
    <row r="44" spans="1:15" x14ac:dyDescent="0.3">
      <c r="A44" s="97">
        <f ca="1">MATCH(B44,INDIRECT("Referentiel!a:a"),0)+COUNTIF($B$1:B43,B44)</f>
        <v>44</v>
      </c>
      <c r="B44" s="98" t="s">
        <v>345</v>
      </c>
      <c r="C44" s="54" t="str">
        <f t="shared" ca="1" si="0"/>
        <v>CPMS</v>
      </c>
      <c r="D44" s="54" t="str">
        <f t="shared" ca="1" si="1"/>
        <v xml:space="preserve"> -J</v>
      </c>
      <c r="E44" s="54">
        <f t="shared" ca="1" si="2"/>
        <v>0</v>
      </c>
      <c r="F44" s="54">
        <f t="shared" ca="1" si="3"/>
        <v>0</v>
      </c>
      <c r="G44" s="54" t="str">
        <f t="shared" ca="1" si="4"/>
        <v>AD3</v>
      </c>
      <c r="H44" s="54" t="str">
        <f t="shared" ca="1" si="5"/>
        <v>COMPLET</v>
      </c>
      <c r="I44" s="54" t="str">
        <f t="shared" ca="1" si="6"/>
        <v>Tn</v>
      </c>
      <c r="J44" s="54" t="str">
        <f t="shared" ca="1" si="7"/>
        <v>ACT0</v>
      </c>
      <c r="K44" s="54" t="str">
        <f t="shared" ca="1" si="8"/>
        <v>ACTBP0</v>
      </c>
      <c r="L44" s="54" t="str">
        <f t="shared" ca="1" si="9"/>
        <v/>
      </c>
      <c r="M44" s="54">
        <f t="shared" ca="1" si="10"/>
        <v>0</v>
      </c>
      <c r="N44" s="54" t="str">
        <f t="shared" ca="1" si="11"/>
        <v>FIC</v>
      </c>
      <c r="O44" s="54" t="str">
        <f t="shared" ca="1" si="12"/>
        <v>Adhérent</v>
      </c>
    </row>
    <row r="45" spans="1:15" x14ac:dyDescent="0.3">
      <c r="A45" s="97">
        <f ca="1">MATCH(B45,INDIRECT("Referentiel!a:a"),0)+COUNTIF($B$1:B44,B45)</f>
        <v>45</v>
      </c>
      <c r="B45" s="98" t="s">
        <v>348</v>
      </c>
      <c r="C45" s="54" t="str">
        <f t="shared" ca="1" si="0"/>
        <v>CPMC</v>
      </c>
      <c r="D45" s="54" t="str">
        <f t="shared" ca="1" si="1"/>
        <v>V0ACTCPG -J</v>
      </c>
      <c r="E45" s="54">
        <f t="shared" ca="1" si="2"/>
        <v>0</v>
      </c>
      <c r="F45" s="54" t="str">
        <f t="shared" ca="1" si="3"/>
        <v>ZH4BJ0</v>
      </c>
      <c r="G45" s="54" t="str">
        <f t="shared" ca="1" si="4"/>
        <v>AD3</v>
      </c>
      <c r="H45" s="54" t="str">
        <f t="shared" ca="1" si="5"/>
        <v>COMPLET</v>
      </c>
      <c r="I45" s="54" t="str">
        <f t="shared" ca="1" si="6"/>
        <v>Tn</v>
      </c>
      <c r="J45" s="54" t="str">
        <f t="shared" ca="1" si="7"/>
        <v>EMAE</v>
      </c>
      <c r="K45" s="54" t="str">
        <f t="shared" ca="1" si="8"/>
        <v>ACTCPG</v>
      </c>
      <c r="L45" s="54" t="str">
        <f t="shared" ca="1" si="9"/>
        <v/>
      </c>
      <c r="M45" s="54">
        <f t="shared" ca="1" si="10"/>
        <v>0</v>
      </c>
      <c r="N45" s="54" t="str">
        <f t="shared" ca="1" si="11"/>
        <v>DB2</v>
      </c>
      <c r="O45" s="54" t="str">
        <f t="shared" ca="1" si="12"/>
        <v>Adhérent</v>
      </c>
    </row>
    <row r="46" spans="1:15" x14ac:dyDescent="0.3">
      <c r="A46" s="97">
        <f ca="1">MATCH(B46,INDIRECT("Referentiel!a:a"),0)+COUNTIF($B$1:B45,B46)</f>
        <v>46</v>
      </c>
      <c r="B46" s="98" t="s">
        <v>363</v>
      </c>
      <c r="C46" s="54" t="str">
        <f t="shared" ca="1" si="0"/>
        <v>CPCC</v>
      </c>
      <c r="D46" s="54" t="str">
        <f t="shared" ca="1" si="1"/>
        <v>V2ACTECO -J</v>
      </c>
      <c r="E46" s="54">
        <f t="shared" ca="1" si="2"/>
        <v>0</v>
      </c>
      <c r="F46" s="54" t="str">
        <f t="shared" ca="1" si="3"/>
        <v>ZH1AJ1</v>
      </c>
      <c r="G46" s="54" t="str">
        <f t="shared" ca="1" si="4"/>
        <v>AD1</v>
      </c>
      <c r="H46" s="54" t="str">
        <f t="shared" ca="1" si="5"/>
        <v>COMPLET</v>
      </c>
      <c r="I46" s="54" t="str">
        <f t="shared" ca="1" si="6"/>
        <v>Tn</v>
      </c>
      <c r="J46" s="54" t="str">
        <f t="shared" ca="1" si="7"/>
        <v>GPAR</v>
      </c>
      <c r="K46" s="54" t="str">
        <f t="shared" ca="1" si="8"/>
        <v>ACTECO</v>
      </c>
      <c r="L46" s="54" t="str">
        <f t="shared" ca="1" si="9"/>
        <v>PRAD1</v>
      </c>
      <c r="M46" s="54">
        <f t="shared" ca="1" si="10"/>
        <v>0</v>
      </c>
      <c r="N46" s="54" t="str">
        <f t="shared" ca="1" si="11"/>
        <v>DB2</v>
      </c>
      <c r="O46" s="54" t="str">
        <f t="shared" ca="1" si="12"/>
        <v>Adhérent</v>
      </c>
    </row>
    <row r="47" spans="1:15" x14ac:dyDescent="0.3">
      <c r="A47" s="97">
        <f ca="1">MATCH(B47,INDIRECT("Referentiel!a:a"),0)+COUNTIF($B$1:B46,B47)</f>
        <v>47</v>
      </c>
      <c r="B47" s="98" t="s">
        <v>371</v>
      </c>
      <c r="C47" s="54" t="str">
        <f t="shared" ca="1" si="0"/>
        <v>CPMC</v>
      </c>
      <c r="D47" s="54" t="str">
        <f t="shared" ca="1" si="1"/>
        <v>FDLC7_DWH_000_YYYYMMDD.dat-J</v>
      </c>
      <c r="E47" s="54">
        <f t="shared" ca="1" si="2"/>
        <v>0</v>
      </c>
      <c r="F47" s="54">
        <f t="shared" ca="1" si="3"/>
        <v>0</v>
      </c>
      <c r="G47" s="54" t="str">
        <f t="shared" ca="1" si="4"/>
        <v>AD4.2</v>
      </c>
      <c r="H47" s="54" t="str">
        <f t="shared" ca="1" si="5"/>
        <v>COMPLET</v>
      </c>
      <c r="I47" s="54" t="str">
        <f t="shared" ca="1" si="6"/>
        <v>Tn</v>
      </c>
      <c r="J47" s="54" t="str">
        <f t="shared" ca="1" si="7"/>
        <v>FDLC</v>
      </c>
      <c r="K47" s="54" t="str">
        <f t="shared" ca="1" si="8"/>
        <v>FDLC7_DWH_000_aaaammjj.dat</v>
      </c>
      <c r="L47" s="54" t="str">
        <f t="shared" ca="1" si="9"/>
        <v/>
      </c>
      <c r="M47" s="54" t="str">
        <f t="shared" ca="1" si="10"/>
        <v>DTWH</v>
      </c>
      <c r="N47" s="54" t="str">
        <f t="shared" ca="1" si="11"/>
        <v>OPEN</v>
      </c>
      <c r="O47" s="54" t="str">
        <f t="shared" ca="1" si="12"/>
        <v>Communautaire</v>
      </c>
    </row>
    <row r="48" spans="1:15" x14ac:dyDescent="0.3">
      <c r="A48" s="97">
        <f ca="1">MATCH(B48,INDIRECT("Referentiel!a:a"),0)+COUNTIF($B$1:B47,B48)</f>
        <v>48</v>
      </c>
      <c r="B48" s="98" t="s">
        <v>381</v>
      </c>
      <c r="C48" s="54" t="str">
        <f t="shared" ca="1" si="0"/>
        <v>CPFI</v>
      </c>
      <c r="D48" s="54" t="str">
        <f t="shared" ca="1" si="1"/>
        <v>#CR#GDPSJ_YYYYMMDDHHMISS_TA_ACTIVE_ASSET.TXT-J-ZH2AJK</v>
      </c>
      <c r="E48" s="54">
        <f t="shared" ca="1" si="2"/>
        <v>0</v>
      </c>
      <c r="F48" s="54">
        <f t="shared" ca="1" si="3"/>
        <v>0</v>
      </c>
      <c r="G48" s="54" t="str">
        <f t="shared" ca="1" si="4"/>
        <v>AD4</v>
      </c>
      <c r="H48" s="54" t="str">
        <f t="shared" ca="1" si="5"/>
        <v>COMPLET</v>
      </c>
      <c r="I48" s="54" t="str">
        <f t="shared" ca="1" si="6"/>
        <v>BVnTn</v>
      </c>
      <c r="J48" s="54" t="str">
        <f t="shared" ca="1" si="7"/>
        <v>GDPS</v>
      </c>
      <c r="K48" s="54" t="str">
        <f t="shared" ca="1" si="8"/>
        <v>TA_ACTIVE_ASSET.TXT</v>
      </c>
      <c r="L48" s="54" t="str">
        <f t="shared" ca="1" si="9"/>
        <v/>
      </c>
      <c r="M48" s="54" t="str">
        <f t="shared" ca="1" si="10"/>
        <v>CPFI</v>
      </c>
      <c r="N48" s="54" t="str">
        <f t="shared" ca="1" si="11"/>
        <v>OPEN</v>
      </c>
      <c r="O48" s="54" t="str">
        <f t="shared" ca="1" si="12"/>
        <v>Adhérent</v>
      </c>
    </row>
    <row r="49" spans="1:15" x14ac:dyDescent="0.3">
      <c r="A49" s="97">
        <f ca="1">MATCH(B49,INDIRECT("Referentiel!a:a"),0)+COUNTIF($B$1:B48,B49)</f>
        <v>49</v>
      </c>
      <c r="B49" s="98" t="s">
        <v>393</v>
      </c>
      <c r="C49" s="54" t="str">
        <f t="shared" ca="1" si="0"/>
        <v>CPMS</v>
      </c>
      <c r="D49" s="54" t="str">
        <f t="shared" ca="1" si="1"/>
        <v xml:space="preserve"> -J</v>
      </c>
      <c r="E49" s="54">
        <f t="shared" ca="1" si="2"/>
        <v>0</v>
      </c>
      <c r="F49" s="54">
        <f t="shared" ca="1" si="3"/>
        <v>0</v>
      </c>
      <c r="G49" s="54" t="str">
        <f t="shared" ca="1" si="4"/>
        <v>AD3</v>
      </c>
      <c r="H49" s="54" t="str">
        <f t="shared" ca="1" si="5"/>
        <v>COMPLET</v>
      </c>
      <c r="I49" s="54" t="str">
        <f t="shared" ca="1" si="6"/>
        <v>Tn</v>
      </c>
      <c r="J49" s="54" t="str">
        <f t="shared" ca="1" si="7"/>
        <v>ACT0</v>
      </c>
      <c r="K49" s="54" t="str">
        <f t="shared" ca="1" si="8"/>
        <v>ACTMC0</v>
      </c>
      <c r="L49" s="54" t="str">
        <f t="shared" ca="1" si="9"/>
        <v/>
      </c>
      <c r="M49" s="54">
        <f t="shared" ca="1" si="10"/>
        <v>0</v>
      </c>
      <c r="N49" s="54" t="str">
        <f t="shared" ca="1" si="11"/>
        <v>FIC</v>
      </c>
      <c r="O49" s="54" t="str">
        <f t="shared" ca="1" si="12"/>
        <v>Adhérent</v>
      </c>
    </row>
    <row r="50" spans="1:15" x14ac:dyDescent="0.3">
      <c r="A50" s="97">
        <f ca="1">MATCH(B50,INDIRECT("Referentiel!a:a"),0)+COUNTIF($B$1:B49,B50)</f>
        <v>50</v>
      </c>
      <c r="B50" s="98" t="s">
        <v>397</v>
      </c>
      <c r="C50" s="54" t="str">
        <f t="shared" ca="1" si="0"/>
        <v>CPMS</v>
      </c>
      <c r="D50" s="54" t="str">
        <f t="shared" ca="1" si="1"/>
        <v>ACTMW0-J</v>
      </c>
      <c r="E50" s="54">
        <f t="shared" ca="1" si="2"/>
        <v>0</v>
      </c>
      <c r="F50" s="54" t="str">
        <f t="shared" ca="1" si="3"/>
        <v>ZH4HJH</v>
      </c>
      <c r="G50" s="54" t="str">
        <f t="shared" ca="1" si="4"/>
        <v>AD3</v>
      </c>
      <c r="H50" s="54" t="str">
        <f t="shared" ca="1" si="5"/>
        <v>COMPLET</v>
      </c>
      <c r="I50" s="54" t="str">
        <f t="shared" ca="1" si="6"/>
        <v>Tn</v>
      </c>
      <c r="J50" s="54" t="str">
        <f t="shared" ca="1" si="7"/>
        <v>ACT0</v>
      </c>
      <c r="K50" s="54" t="str">
        <f t="shared" ca="1" si="8"/>
        <v>ACTMW0</v>
      </c>
      <c r="L50" s="54" t="str">
        <f t="shared" ca="1" si="9"/>
        <v/>
      </c>
      <c r="M50" s="54">
        <f t="shared" ca="1" si="10"/>
        <v>0</v>
      </c>
      <c r="N50" s="54" t="str">
        <f t="shared" ca="1" si="11"/>
        <v>FIC</v>
      </c>
      <c r="O50" s="54" t="str">
        <f t="shared" ca="1" si="12"/>
        <v>Adhérent</v>
      </c>
    </row>
    <row r="51" spans="1:15" x14ac:dyDescent="0.3">
      <c r="A51" s="97">
        <f ca="1">MATCH(B51,INDIRECT("Referentiel!a:a"),0)+COUNTIF($B$1:B50,B51)</f>
        <v>51</v>
      </c>
      <c r="B51" s="98" t="s">
        <v>402</v>
      </c>
      <c r="C51" s="54" t="str">
        <f t="shared" ca="1" si="0"/>
        <v>CPMS</v>
      </c>
      <c r="D51" s="54" t="str">
        <f t="shared" ca="1" si="1"/>
        <v>ACTSTAT0-J</v>
      </c>
      <c r="E51" s="54">
        <f t="shared" ca="1" si="2"/>
        <v>0</v>
      </c>
      <c r="F51" s="54" t="str">
        <f t="shared" ca="1" si="3"/>
        <v>ZH4AJ4</v>
      </c>
      <c r="G51" s="54" t="str">
        <f t="shared" ca="1" si="4"/>
        <v>AD3</v>
      </c>
      <c r="H51" s="54" t="str">
        <f t="shared" ca="1" si="5"/>
        <v>PARTIEL</v>
      </c>
      <c r="I51" s="54" t="str">
        <f t="shared" ca="1" si="6"/>
        <v>Tn</v>
      </c>
      <c r="J51" s="54" t="str">
        <f t="shared" ca="1" si="7"/>
        <v>ACT0</v>
      </c>
      <c r="K51" s="54" t="str">
        <f t="shared" ca="1" si="8"/>
        <v>ACTSTAT0</v>
      </c>
      <c r="L51" s="54" t="str">
        <f t="shared" ca="1" si="9"/>
        <v/>
      </c>
      <c r="M51" s="54">
        <f t="shared" ca="1" si="10"/>
        <v>0</v>
      </c>
      <c r="N51" s="54" t="str">
        <f t="shared" ca="1" si="11"/>
        <v>FIC</v>
      </c>
      <c r="O51" s="54" t="str">
        <f t="shared" ca="1" si="12"/>
        <v>Adhérent</v>
      </c>
    </row>
    <row r="52" spans="1:15" x14ac:dyDescent="0.3">
      <c r="A52" s="97">
        <f ca="1">MATCH(B52,INDIRECT("Referentiel!a:a"),0)+COUNTIF($B$1:B51,B52)</f>
        <v>52</v>
      </c>
      <c r="B52" s="98" t="s">
        <v>408</v>
      </c>
      <c r="C52" s="54" t="str">
        <f t="shared" ca="1" si="0"/>
        <v>CPMS</v>
      </c>
      <c r="D52" s="54" t="str">
        <f t="shared" ca="1" si="1"/>
        <v>ACTTA0-J</v>
      </c>
      <c r="E52" s="54">
        <f t="shared" ca="1" si="2"/>
        <v>0</v>
      </c>
      <c r="F52" s="54" t="str">
        <f t="shared" ca="1" si="3"/>
        <v>ZH4BJ4</v>
      </c>
      <c r="G52" s="54" t="str">
        <f t="shared" ca="1" si="4"/>
        <v>AD3</v>
      </c>
      <c r="H52" s="54" t="str">
        <f t="shared" ca="1" si="5"/>
        <v>PARTIEL</v>
      </c>
      <c r="I52" s="54" t="str">
        <f t="shared" ca="1" si="6"/>
        <v>Tn</v>
      </c>
      <c r="J52" s="54" t="str">
        <f t="shared" ca="1" si="7"/>
        <v>ACT0</v>
      </c>
      <c r="K52" s="54" t="str">
        <f t="shared" ca="1" si="8"/>
        <v>ACTTA0</v>
      </c>
      <c r="L52" s="54" t="str">
        <f t="shared" ca="1" si="9"/>
        <v/>
      </c>
      <c r="M52" s="54">
        <f t="shared" ca="1" si="10"/>
        <v>0</v>
      </c>
      <c r="N52" s="54" t="str">
        <f t="shared" ca="1" si="11"/>
        <v>FIC</v>
      </c>
      <c r="O52" s="54" t="str">
        <f t="shared" ca="1" si="12"/>
        <v>Adhérent</v>
      </c>
    </row>
    <row r="53" spans="1:15" x14ac:dyDescent="0.3">
      <c r="A53" s="97">
        <f ca="1">MATCH(B53,INDIRECT("Referentiel!a:a"),0)+COUNTIF($B$1:B52,B53)</f>
        <v>53</v>
      </c>
      <c r="B53" s="98" t="s">
        <v>413</v>
      </c>
      <c r="C53" s="54" t="str">
        <f t="shared" ca="1" si="0"/>
        <v>CPMS</v>
      </c>
      <c r="D53" s="54" t="str">
        <f t="shared" ca="1" si="1"/>
        <v>ACTTA0-J</v>
      </c>
      <c r="E53" s="54">
        <f t="shared" ca="1" si="2"/>
        <v>0</v>
      </c>
      <c r="F53" s="54" t="str">
        <f t="shared" ca="1" si="3"/>
        <v>ZH4BJ4</v>
      </c>
      <c r="G53" s="54" t="str">
        <f t="shared" ca="1" si="4"/>
        <v>AD3</v>
      </c>
      <c r="H53" s="54" t="str">
        <f t="shared" ca="1" si="5"/>
        <v>PARTIEL</v>
      </c>
      <c r="I53" s="54" t="str">
        <f t="shared" ca="1" si="6"/>
        <v>Tn</v>
      </c>
      <c r="J53" s="54" t="str">
        <f t="shared" ca="1" si="7"/>
        <v>ACT0</v>
      </c>
      <c r="K53" s="54" t="str">
        <f t="shared" ca="1" si="8"/>
        <v>ACTTA0</v>
      </c>
      <c r="L53" s="54" t="str">
        <f t="shared" ca="1" si="9"/>
        <v/>
      </c>
      <c r="M53" s="54">
        <f t="shared" ca="1" si="10"/>
        <v>0</v>
      </c>
      <c r="N53" s="54" t="str">
        <f t="shared" ca="1" si="11"/>
        <v>FIC</v>
      </c>
      <c r="O53" s="54" t="str">
        <f t="shared" ca="1" si="12"/>
        <v>Adhérent</v>
      </c>
    </row>
    <row r="54" spans="1:15" x14ac:dyDescent="0.3">
      <c r="A54" s="97">
        <f ca="1">MATCH(B54,INDIRECT("Referentiel!a:a"),0)+COUNTIF($B$1:B53,B54)</f>
        <v>54</v>
      </c>
      <c r="B54" s="98" t="s">
        <v>417</v>
      </c>
      <c r="C54" s="54" t="str">
        <f t="shared" ca="1" si="0"/>
        <v>CPMS</v>
      </c>
      <c r="D54" s="54" t="str">
        <f t="shared" ca="1" si="1"/>
        <v>ACTTA0-J</v>
      </c>
      <c r="E54" s="54">
        <f t="shared" ca="1" si="2"/>
        <v>0</v>
      </c>
      <c r="F54" s="54" t="str">
        <f t="shared" ca="1" si="3"/>
        <v>ZH4BJ4</v>
      </c>
      <c r="G54" s="54" t="str">
        <f t="shared" ca="1" si="4"/>
        <v>AD3</v>
      </c>
      <c r="H54" s="54" t="str">
        <f t="shared" ca="1" si="5"/>
        <v>PARTIEL</v>
      </c>
      <c r="I54" s="54" t="str">
        <f t="shared" ca="1" si="6"/>
        <v>Tn</v>
      </c>
      <c r="J54" s="54" t="str">
        <f t="shared" ca="1" si="7"/>
        <v>ACT0</v>
      </c>
      <c r="K54" s="54" t="str">
        <f t="shared" ca="1" si="8"/>
        <v>ACTTA0</v>
      </c>
      <c r="L54" s="54" t="str">
        <f t="shared" ca="1" si="9"/>
        <v/>
      </c>
      <c r="M54" s="54">
        <f t="shared" ca="1" si="10"/>
        <v>0</v>
      </c>
      <c r="N54" s="54" t="str">
        <f t="shared" ca="1" si="11"/>
        <v>FIC</v>
      </c>
      <c r="O54" s="54" t="str">
        <f t="shared" ca="1" si="12"/>
        <v>Adhérent</v>
      </c>
    </row>
    <row r="55" spans="1:15" x14ac:dyDescent="0.3">
      <c r="A55" s="97">
        <f ca="1">MATCH(B55,INDIRECT("Referentiel!a:a"),0)+COUNTIF($B$1:B54,B55)</f>
        <v>55</v>
      </c>
      <c r="B55" s="98" t="s">
        <v>421</v>
      </c>
      <c r="C55" s="54" t="str">
        <f t="shared" ca="1" si="0"/>
        <v>CPMS</v>
      </c>
      <c r="D55" s="54" t="str">
        <f t="shared" ca="1" si="1"/>
        <v>ACTTA0-J</v>
      </c>
      <c r="E55" s="54">
        <f t="shared" ca="1" si="2"/>
        <v>0</v>
      </c>
      <c r="F55" s="54" t="str">
        <f t="shared" ca="1" si="3"/>
        <v>ZH4BJ4</v>
      </c>
      <c r="G55" s="54" t="str">
        <f t="shared" ca="1" si="4"/>
        <v>AD3</v>
      </c>
      <c r="H55" s="54" t="str">
        <f t="shared" ca="1" si="5"/>
        <v>PARTIEL</v>
      </c>
      <c r="I55" s="54" t="str">
        <f t="shared" ca="1" si="6"/>
        <v>Tn</v>
      </c>
      <c r="J55" s="54" t="str">
        <f t="shared" ca="1" si="7"/>
        <v>ACT0</v>
      </c>
      <c r="K55" s="54" t="str">
        <f t="shared" ca="1" si="8"/>
        <v>ACTTA0</v>
      </c>
      <c r="L55" s="54" t="str">
        <f t="shared" ca="1" si="9"/>
        <v/>
      </c>
      <c r="M55" s="54">
        <f t="shared" ca="1" si="10"/>
        <v>0</v>
      </c>
      <c r="N55" s="54" t="str">
        <f t="shared" ca="1" si="11"/>
        <v>FIC</v>
      </c>
      <c r="O55" s="54" t="str">
        <f t="shared" ca="1" si="12"/>
        <v>Adhérent</v>
      </c>
    </row>
    <row r="56" spans="1:15" x14ac:dyDescent="0.3">
      <c r="A56" s="97">
        <f ca="1">MATCH(B56,INDIRECT("Referentiel!a:a"),0)+COUNTIF($B$1:B55,B56)</f>
        <v>56</v>
      </c>
      <c r="B56" s="98" t="s">
        <v>425</v>
      </c>
      <c r="C56" s="54" t="str">
        <f t="shared" ca="1" si="0"/>
        <v>CPMS</v>
      </c>
      <c r="D56" s="54" t="str">
        <f t="shared" ca="1" si="1"/>
        <v>ACTTA0-J</v>
      </c>
      <c r="E56" s="54">
        <f t="shared" ca="1" si="2"/>
        <v>0</v>
      </c>
      <c r="F56" s="54" t="str">
        <f t="shared" ca="1" si="3"/>
        <v>ZH4BJ4</v>
      </c>
      <c r="G56" s="54" t="str">
        <f t="shared" ca="1" si="4"/>
        <v>AD3</v>
      </c>
      <c r="H56" s="54" t="str">
        <f t="shared" ca="1" si="5"/>
        <v>PARTIEL</v>
      </c>
      <c r="I56" s="54" t="str">
        <f t="shared" ca="1" si="6"/>
        <v>Tn</v>
      </c>
      <c r="J56" s="54" t="str">
        <f t="shared" ca="1" si="7"/>
        <v>ACT0</v>
      </c>
      <c r="K56" s="54" t="str">
        <f t="shared" ca="1" si="8"/>
        <v>ACTTA0</v>
      </c>
      <c r="L56" s="54" t="str">
        <f t="shared" ca="1" si="9"/>
        <v/>
      </c>
      <c r="M56" s="54">
        <f t="shared" ca="1" si="10"/>
        <v>0</v>
      </c>
      <c r="N56" s="54" t="str">
        <f t="shared" ca="1" si="11"/>
        <v>FIC</v>
      </c>
      <c r="O56" s="54" t="str">
        <f t="shared" ca="1" si="12"/>
        <v>Adhérent</v>
      </c>
    </row>
    <row r="57" spans="1:15" x14ac:dyDescent="0.3">
      <c r="A57" s="97">
        <f ca="1">MATCH(B57,INDIRECT("Referentiel!a:a"),0)+COUNTIF($B$1:B56,B57)</f>
        <v>57</v>
      </c>
      <c r="B57" s="98" t="s">
        <v>429</v>
      </c>
      <c r="C57" s="54" t="str">
        <f t="shared" ca="1" si="0"/>
        <v>CPMS</v>
      </c>
      <c r="D57" s="54" t="str">
        <f t="shared" ca="1" si="1"/>
        <v>ACTTA0-A</v>
      </c>
      <c r="E57" s="54">
        <f t="shared" ca="1" si="2"/>
        <v>0</v>
      </c>
      <c r="F57" s="54" t="str">
        <f t="shared" ca="1" si="3"/>
        <v>ZH4BJ4</v>
      </c>
      <c r="G57" s="54" t="str">
        <f t="shared" ca="1" si="4"/>
        <v>AD3</v>
      </c>
      <c r="H57" s="54" t="str">
        <f t="shared" ca="1" si="5"/>
        <v>PARTIEL</v>
      </c>
      <c r="I57" s="54" t="str">
        <f t="shared" ca="1" si="6"/>
        <v>Tn</v>
      </c>
      <c r="J57" s="54" t="str">
        <f t="shared" ca="1" si="7"/>
        <v>ACT0</v>
      </c>
      <c r="K57" s="54" t="str">
        <f t="shared" ca="1" si="8"/>
        <v>ACTTA0</v>
      </c>
      <c r="L57" s="54" t="str">
        <f t="shared" ca="1" si="9"/>
        <v/>
      </c>
      <c r="M57" s="54">
        <f t="shared" ca="1" si="10"/>
        <v>0</v>
      </c>
      <c r="N57" s="54" t="str">
        <f t="shared" ca="1" si="11"/>
        <v>FIC</v>
      </c>
      <c r="O57" s="54" t="str">
        <f t="shared" ca="1" si="12"/>
        <v>Adhérent</v>
      </c>
    </row>
    <row r="58" spans="1:15" x14ac:dyDescent="0.3">
      <c r="A58" s="97">
        <f ca="1">MATCH(B58,INDIRECT("Referentiel!a:a"),0)+COUNTIF($B$1:B57,B58)</f>
        <v>58</v>
      </c>
      <c r="B58" s="98" t="s">
        <v>434</v>
      </c>
      <c r="C58" s="54" t="str">
        <f t="shared" ca="1" si="0"/>
        <v>CPMS</v>
      </c>
      <c r="D58" s="54" t="str">
        <f t="shared" ca="1" si="1"/>
        <v>ACTTA0-J</v>
      </c>
      <c r="E58" s="54">
        <f t="shared" ca="1" si="2"/>
        <v>0</v>
      </c>
      <c r="F58" s="54" t="str">
        <f t="shared" ca="1" si="3"/>
        <v>ZH4BJ4</v>
      </c>
      <c r="G58" s="54" t="str">
        <f t="shared" ca="1" si="4"/>
        <v>AD3</v>
      </c>
      <c r="H58" s="54" t="str">
        <f t="shared" ca="1" si="5"/>
        <v>PARTIEL</v>
      </c>
      <c r="I58" s="54" t="str">
        <f t="shared" ca="1" si="6"/>
        <v>Tn</v>
      </c>
      <c r="J58" s="54" t="str">
        <f t="shared" ca="1" si="7"/>
        <v>ACT0</v>
      </c>
      <c r="K58" s="54" t="str">
        <f t="shared" ca="1" si="8"/>
        <v>ACTTA0</v>
      </c>
      <c r="L58" s="54" t="str">
        <f t="shared" ca="1" si="9"/>
        <v/>
      </c>
      <c r="M58" s="54">
        <f t="shared" ca="1" si="10"/>
        <v>0</v>
      </c>
      <c r="N58" s="54" t="str">
        <f t="shared" ca="1" si="11"/>
        <v>FIC</v>
      </c>
      <c r="O58" s="54" t="str">
        <f t="shared" ca="1" si="12"/>
        <v>Adhérent</v>
      </c>
    </row>
    <row r="59" spans="1:15" x14ac:dyDescent="0.3">
      <c r="A59" s="97">
        <f ca="1">MATCH(B59,INDIRECT("Referentiel!a:a"),0)+COUNTIF($B$1:B58,B59)</f>
        <v>59</v>
      </c>
      <c r="B59" s="98" t="s">
        <v>438</v>
      </c>
      <c r="C59" s="54" t="str">
        <f t="shared" ca="1" si="0"/>
        <v>CPMS</v>
      </c>
      <c r="D59" s="54" t="str">
        <f t="shared" ca="1" si="1"/>
        <v>ACTTA0-J</v>
      </c>
      <c r="E59" s="54">
        <f t="shared" ca="1" si="2"/>
        <v>0</v>
      </c>
      <c r="F59" s="54" t="str">
        <f t="shared" ca="1" si="3"/>
        <v>ZH4BJ4</v>
      </c>
      <c r="G59" s="54" t="str">
        <f t="shared" ca="1" si="4"/>
        <v>AD3</v>
      </c>
      <c r="H59" s="54" t="str">
        <f t="shared" ca="1" si="5"/>
        <v>PARTIEL</v>
      </c>
      <c r="I59" s="54" t="str">
        <f t="shared" ca="1" si="6"/>
        <v>Tn</v>
      </c>
      <c r="J59" s="54" t="str">
        <f t="shared" ca="1" si="7"/>
        <v>ACT0</v>
      </c>
      <c r="K59" s="54" t="str">
        <f t="shared" ca="1" si="8"/>
        <v>ACTTA0</v>
      </c>
      <c r="L59" s="54" t="str">
        <f t="shared" ca="1" si="9"/>
        <v/>
      </c>
      <c r="M59" s="54">
        <f t="shared" ca="1" si="10"/>
        <v>0</v>
      </c>
      <c r="N59" s="54" t="str">
        <f t="shared" ca="1" si="11"/>
        <v>FIC</v>
      </c>
      <c r="O59" s="54" t="str">
        <f t="shared" ca="1" si="12"/>
        <v>Adhérent</v>
      </c>
    </row>
    <row r="60" spans="1:15" x14ac:dyDescent="0.3">
      <c r="A60" s="97">
        <f ca="1">MATCH(B60,INDIRECT("Referentiel!a:a"),0)+COUNTIF($B$1:B59,B60)</f>
        <v>60</v>
      </c>
      <c r="B60" s="98" t="s">
        <v>442</v>
      </c>
      <c r="C60" s="54" t="str">
        <f t="shared" ca="1" si="0"/>
        <v>CPMS</v>
      </c>
      <c r="D60" s="54" t="str">
        <f t="shared" ca="1" si="1"/>
        <v>ACTTA0-J</v>
      </c>
      <c r="E60" s="54">
        <f t="shared" ca="1" si="2"/>
        <v>0</v>
      </c>
      <c r="F60" s="54" t="str">
        <f t="shared" ca="1" si="3"/>
        <v>ZH4BJ4</v>
      </c>
      <c r="G60" s="54" t="str">
        <f t="shared" ca="1" si="4"/>
        <v>AD3</v>
      </c>
      <c r="H60" s="54" t="str">
        <f t="shared" ca="1" si="5"/>
        <v>PARTIEL</v>
      </c>
      <c r="I60" s="54" t="str">
        <f t="shared" ca="1" si="6"/>
        <v>Tn</v>
      </c>
      <c r="J60" s="54" t="str">
        <f t="shared" ca="1" si="7"/>
        <v>ACT0</v>
      </c>
      <c r="K60" s="54" t="str">
        <f t="shared" ca="1" si="8"/>
        <v>ACTTA0</v>
      </c>
      <c r="L60" s="54" t="str">
        <f t="shared" ca="1" si="9"/>
        <v/>
      </c>
      <c r="M60" s="54">
        <f t="shared" ca="1" si="10"/>
        <v>0</v>
      </c>
      <c r="N60" s="54" t="str">
        <f t="shared" ca="1" si="11"/>
        <v>FIC</v>
      </c>
      <c r="O60" s="54" t="str">
        <f t="shared" ca="1" si="12"/>
        <v>Adhérent</v>
      </c>
    </row>
    <row r="61" spans="1:15" x14ac:dyDescent="0.3">
      <c r="A61" s="97">
        <f ca="1">MATCH(B61,INDIRECT("Referentiel!a:a"),0)+COUNTIF($B$1:B60,B61)</f>
        <v>61</v>
      </c>
      <c r="B61" s="98" t="s">
        <v>446</v>
      </c>
      <c r="C61" s="54" t="str">
        <f t="shared" ca="1" si="0"/>
        <v>CPMS</v>
      </c>
      <c r="D61" s="54" t="str">
        <f t="shared" ca="1" si="1"/>
        <v>ACTTA0-J</v>
      </c>
      <c r="E61" s="54">
        <f t="shared" ca="1" si="2"/>
        <v>0</v>
      </c>
      <c r="F61" s="54" t="str">
        <f t="shared" ca="1" si="3"/>
        <v>ZH4BJ4</v>
      </c>
      <c r="G61" s="54" t="str">
        <f t="shared" ca="1" si="4"/>
        <v>AD3</v>
      </c>
      <c r="H61" s="54" t="str">
        <f t="shared" ca="1" si="5"/>
        <v>PARTIEL</v>
      </c>
      <c r="I61" s="54" t="str">
        <f t="shared" ca="1" si="6"/>
        <v>Tn</v>
      </c>
      <c r="J61" s="54" t="str">
        <f t="shared" ca="1" si="7"/>
        <v>ACT0</v>
      </c>
      <c r="K61" s="54" t="str">
        <f t="shared" ca="1" si="8"/>
        <v>ACTTA0</v>
      </c>
      <c r="L61" s="54" t="str">
        <f t="shared" ca="1" si="9"/>
        <v/>
      </c>
      <c r="M61" s="54">
        <f t="shared" ca="1" si="10"/>
        <v>0</v>
      </c>
      <c r="N61" s="54" t="str">
        <f t="shared" ca="1" si="11"/>
        <v>FIC</v>
      </c>
      <c r="O61" s="54" t="str">
        <f t="shared" ca="1" si="12"/>
        <v>Adhérent</v>
      </c>
    </row>
    <row r="62" spans="1:15" x14ac:dyDescent="0.3">
      <c r="A62" s="97">
        <f ca="1">MATCH(B62,INDIRECT("Referentiel!a:a"),0)+COUNTIF($B$1:B61,B62)</f>
        <v>62</v>
      </c>
      <c r="B62" s="98" t="s">
        <v>450</v>
      </c>
      <c r="C62" s="54" t="str">
        <f t="shared" ca="1" si="0"/>
        <v>CPMS</v>
      </c>
      <c r="D62" s="54" t="str">
        <f t="shared" ca="1" si="1"/>
        <v>ACTTA0-J</v>
      </c>
      <c r="E62" s="54">
        <f t="shared" ca="1" si="2"/>
        <v>0</v>
      </c>
      <c r="F62" s="54" t="str">
        <f t="shared" ca="1" si="3"/>
        <v>ZH4BJ4</v>
      </c>
      <c r="G62" s="54" t="str">
        <f t="shared" ca="1" si="4"/>
        <v>AD3</v>
      </c>
      <c r="H62" s="54" t="str">
        <f t="shared" ca="1" si="5"/>
        <v>PARTIEL</v>
      </c>
      <c r="I62" s="54" t="str">
        <f t="shared" ca="1" si="6"/>
        <v>Tn</v>
      </c>
      <c r="J62" s="54" t="str">
        <f t="shared" ca="1" si="7"/>
        <v>ACT0</v>
      </c>
      <c r="K62" s="54" t="str">
        <f t="shared" ca="1" si="8"/>
        <v>ACTTA0</v>
      </c>
      <c r="L62" s="54" t="str">
        <f t="shared" ca="1" si="9"/>
        <v/>
      </c>
      <c r="M62" s="54">
        <f t="shared" ca="1" si="10"/>
        <v>0</v>
      </c>
      <c r="N62" s="54" t="str">
        <f t="shared" ca="1" si="11"/>
        <v>FIC</v>
      </c>
      <c r="O62" s="54" t="str">
        <f t="shared" ca="1" si="12"/>
        <v>Adhérent</v>
      </c>
    </row>
    <row r="63" spans="1:15" x14ac:dyDescent="0.3">
      <c r="A63" s="97">
        <f ca="1">MATCH(B63,INDIRECT("Referentiel!a:a"),0)+COUNTIF($B$1:B62,B63)</f>
        <v>63</v>
      </c>
      <c r="B63" s="98" t="s">
        <v>454</v>
      </c>
      <c r="C63" s="54" t="str">
        <f t="shared" ca="1" si="0"/>
        <v>CPMS</v>
      </c>
      <c r="D63" s="54" t="str">
        <f t="shared" ca="1" si="1"/>
        <v>ACTTA0-J</v>
      </c>
      <c r="E63" s="54">
        <f t="shared" ca="1" si="2"/>
        <v>0</v>
      </c>
      <c r="F63" s="54" t="str">
        <f t="shared" ca="1" si="3"/>
        <v>ZH4BJ4</v>
      </c>
      <c r="G63" s="54" t="str">
        <f t="shared" ca="1" si="4"/>
        <v>AD3</v>
      </c>
      <c r="H63" s="54" t="str">
        <f t="shared" ca="1" si="5"/>
        <v>PARTIEL</v>
      </c>
      <c r="I63" s="54" t="str">
        <f t="shared" ca="1" si="6"/>
        <v>Tn</v>
      </c>
      <c r="J63" s="54" t="str">
        <f t="shared" ca="1" si="7"/>
        <v>ACT0</v>
      </c>
      <c r="K63" s="54" t="str">
        <f t="shared" ca="1" si="8"/>
        <v>ACTTA0</v>
      </c>
      <c r="L63" s="54" t="str">
        <f t="shared" ca="1" si="9"/>
        <v/>
      </c>
      <c r="M63" s="54">
        <f t="shared" ca="1" si="10"/>
        <v>0</v>
      </c>
      <c r="N63" s="54" t="str">
        <f t="shared" ca="1" si="11"/>
        <v>FIC</v>
      </c>
      <c r="O63" s="54" t="str">
        <f t="shared" ca="1" si="12"/>
        <v>Adhérent</v>
      </c>
    </row>
    <row r="64" spans="1:15" x14ac:dyDescent="0.3">
      <c r="A64" s="97">
        <f ca="1">MATCH(B64,INDIRECT("Referentiel!a:a"),0)+COUNTIF($B$1:B63,B64)</f>
        <v>64</v>
      </c>
      <c r="B64" s="98" t="s">
        <v>458</v>
      </c>
      <c r="C64" s="54" t="str">
        <f t="shared" ca="1" si="0"/>
        <v>CPMS</v>
      </c>
      <c r="D64" s="54" t="str">
        <f t="shared" ca="1" si="1"/>
        <v>ACTTA0-J</v>
      </c>
      <c r="E64" s="54">
        <f t="shared" ca="1" si="2"/>
        <v>0</v>
      </c>
      <c r="F64" s="54" t="str">
        <f t="shared" ca="1" si="3"/>
        <v>ZH4BJ4</v>
      </c>
      <c r="G64" s="54" t="str">
        <f t="shared" ca="1" si="4"/>
        <v>AD3</v>
      </c>
      <c r="H64" s="54" t="str">
        <f t="shared" ca="1" si="5"/>
        <v>PARTIEL</v>
      </c>
      <c r="I64" s="54" t="str">
        <f t="shared" ca="1" si="6"/>
        <v>Tn</v>
      </c>
      <c r="J64" s="54" t="str">
        <f t="shared" ca="1" si="7"/>
        <v>ACT0</v>
      </c>
      <c r="K64" s="54" t="str">
        <f t="shared" ca="1" si="8"/>
        <v>ACTTA0</v>
      </c>
      <c r="L64" s="54" t="str">
        <f t="shared" ca="1" si="9"/>
        <v/>
      </c>
      <c r="M64" s="54">
        <f t="shared" ca="1" si="10"/>
        <v>0</v>
      </c>
      <c r="N64" s="54" t="str">
        <f t="shared" ca="1" si="11"/>
        <v>FIC</v>
      </c>
      <c r="O64" s="54" t="str">
        <f t="shared" ca="1" si="12"/>
        <v>Adhérent</v>
      </c>
    </row>
    <row r="65" spans="1:15" x14ac:dyDescent="0.3">
      <c r="A65" s="97">
        <f ca="1">MATCH(B65,INDIRECT("Referentiel!a:a"),0)+COUNTIF($B$1:B64,B65)</f>
        <v>65</v>
      </c>
      <c r="B65" s="98" t="s">
        <v>462</v>
      </c>
      <c r="C65" s="54" t="str">
        <f t="shared" ca="1" si="0"/>
        <v>CPMS</v>
      </c>
      <c r="D65" s="54" t="str">
        <f t="shared" ca="1" si="1"/>
        <v>ACTTA0-J</v>
      </c>
      <c r="E65" s="54">
        <f t="shared" ca="1" si="2"/>
        <v>0</v>
      </c>
      <c r="F65" s="54" t="str">
        <f t="shared" ca="1" si="3"/>
        <v>ZH4BJ4</v>
      </c>
      <c r="G65" s="54" t="str">
        <f t="shared" ca="1" si="4"/>
        <v>AD3</v>
      </c>
      <c r="H65" s="54" t="str">
        <f t="shared" ca="1" si="5"/>
        <v>PARTIEL</v>
      </c>
      <c r="I65" s="54" t="str">
        <f t="shared" ca="1" si="6"/>
        <v>Tn</v>
      </c>
      <c r="J65" s="54" t="str">
        <f t="shared" ca="1" si="7"/>
        <v>ACT0</v>
      </c>
      <c r="K65" s="54" t="str">
        <f t="shared" ca="1" si="8"/>
        <v>ACTTA0</v>
      </c>
      <c r="L65" s="54" t="str">
        <f t="shared" ca="1" si="9"/>
        <v/>
      </c>
      <c r="M65" s="54">
        <f t="shared" ca="1" si="10"/>
        <v>0</v>
      </c>
      <c r="N65" s="54" t="str">
        <f t="shared" ca="1" si="11"/>
        <v>FIC</v>
      </c>
      <c r="O65" s="54" t="str">
        <f t="shared" ca="1" si="12"/>
        <v>Adhérent</v>
      </c>
    </row>
    <row r="66" spans="1:15" x14ac:dyDescent="0.3">
      <c r="A66" s="97">
        <f ca="1">MATCH(B66,INDIRECT("Referentiel!a:a"),0)+COUNTIF($B$1:B65,B66)</f>
        <v>66</v>
      </c>
      <c r="B66" s="98" t="s">
        <v>466</v>
      </c>
      <c r="C66" s="54" t="str">
        <f t="shared" ca="1" si="0"/>
        <v>CPMS</v>
      </c>
      <c r="D66" s="54" t="str">
        <f t="shared" ca="1" si="1"/>
        <v>ACTTA0-J</v>
      </c>
      <c r="E66" s="54">
        <f t="shared" ca="1" si="2"/>
        <v>0</v>
      </c>
      <c r="F66" s="54" t="str">
        <f t="shared" ca="1" si="3"/>
        <v>ZH4BJ4</v>
      </c>
      <c r="G66" s="54" t="str">
        <f t="shared" ca="1" si="4"/>
        <v>AD3</v>
      </c>
      <c r="H66" s="54" t="str">
        <f t="shared" ca="1" si="5"/>
        <v>PARTIEL</v>
      </c>
      <c r="I66" s="54" t="str">
        <f t="shared" ca="1" si="6"/>
        <v>Tn</v>
      </c>
      <c r="J66" s="54" t="str">
        <f t="shared" ca="1" si="7"/>
        <v>ACT0</v>
      </c>
      <c r="K66" s="54" t="str">
        <f t="shared" ca="1" si="8"/>
        <v>ACTTA0</v>
      </c>
      <c r="L66" s="54" t="str">
        <f t="shared" ca="1" si="9"/>
        <v/>
      </c>
      <c r="M66" s="54">
        <f t="shared" ca="1" si="10"/>
        <v>0</v>
      </c>
      <c r="N66" s="54" t="str">
        <f t="shared" ca="1" si="11"/>
        <v>FIC</v>
      </c>
      <c r="O66" s="54" t="str">
        <f t="shared" ca="1" si="12"/>
        <v>Adhérent</v>
      </c>
    </row>
    <row r="67" spans="1:15" x14ac:dyDescent="0.3">
      <c r="A67" s="97">
        <f ca="1">MATCH(B67,INDIRECT("Referentiel!a:a"),0)+COUNTIF($B$1:B66,B67)</f>
        <v>67</v>
      </c>
      <c r="B67" s="98" t="s">
        <v>470</v>
      </c>
      <c r="C67" s="54" t="str">
        <f t="shared" ref="C67:C130" ca="1" si="13">INDIRECT("'Referentiel'!c"&amp;$A67)</f>
        <v>CPMS</v>
      </c>
      <c r="D67" s="54" t="str">
        <f t="shared" ref="D67:D130" ca="1" si="14">INDIRECT("'Referentiel'!U"&amp;$A67)&amp;IF((INDIRECT("'Referentiel'!U"&amp;$A67)&lt;&gt;"")*(INDIRECT("'Referentiel'!V"&amp;$A67)&lt;&gt;""),"-","")&amp;INDIRECT("'Referentiel'!V"&amp;$A67)&amp;IF((INDIRECT("'Referentiel'!U"&amp;$A67)&amp;INDIRECT("'Referentiel'!V"&amp;$A67)&lt;&gt;"")*(INDIRECT("'Referentiel'!W"&amp;$A67)&lt;&gt;""),"-","")&amp;INDIRECT("'Referentiel'!W"&amp;$A67)&amp;IF((INDIRECT("'Referentiel'!U"&amp;$A67)&amp;INDIRECT("'Referentiel'!V"&amp;$A67)&amp;INDIRECT("'Referentiel'!W"&amp;$A67)&lt;&gt;"")*(INDIRECT("'Referentiel'!Y"&amp;$A67)&lt;&gt;""),"-","")&amp;INDIRECT("'Referentiel'!Y"&amp;$A67)&amp;IF((INDIRECT("'Referentiel'!U"&amp;$A67)&amp;INDIRECT("'Referentiel'!V"&amp;$A67)&amp;INDIRECT("'Referentiel'!W"&amp;$A67)&amp;INDIRECT("'Referentiel'!Y"&amp;$A67)&lt;&gt;"")*(INDIRECT("'Referentiel'!Z"&amp;$A67)&lt;&gt;""),"-","")&amp;INDIRECT("'Referentiel'!Z"&amp;$A67)</f>
        <v>ACTTA0-J</v>
      </c>
      <c r="E67" s="54">
        <f t="shared" ref="E67:E130" ca="1" si="15">INDIRECT("'Referentiel'!AB"&amp;$A67)</f>
        <v>0</v>
      </c>
      <c r="F67" s="54" t="str">
        <f t="shared" ref="F67:F130" ca="1" si="16">INDIRECT("'Referentiel'!Aa"&amp;$A67)</f>
        <v>ZH4BJ4</v>
      </c>
      <c r="G67" s="54" t="str">
        <f t="shared" ref="G67:G130" ca="1" si="17">INDIRECT("'Referentiel'!k"&amp;$A67)</f>
        <v>AD3</v>
      </c>
      <c r="H67" s="54" t="str">
        <f t="shared" ref="H67:H130" ca="1" si="18">INDIRECT("'Referentiel'!l"&amp;$A67)</f>
        <v>PARTIEL</v>
      </c>
      <c r="I67" s="54" t="str">
        <f t="shared" ref="I67:I130" ca="1" si="19">INDIRECT("'Referentiel'!j"&amp;$A67)</f>
        <v>Tn</v>
      </c>
      <c r="J67" s="54" t="str">
        <f t="shared" ref="J67:J130" ca="1" si="20">INDIRECT("'Referentiel'!f"&amp;$A67)</f>
        <v>ACT0</v>
      </c>
      <c r="K67" s="54" t="str">
        <f t="shared" ref="K67:K130" ca="1" si="21">INDIRECT("'Referentiel'!e"&amp;$A67)</f>
        <v>ACTTA0</v>
      </c>
      <c r="L67" s="54" t="str">
        <f t="shared" ref="L67:L130" ca="1" si="22">INDIRECT("'Referentiel'!n"&amp;$A67)</f>
        <v/>
      </c>
      <c r="M67" s="54">
        <f t="shared" ref="M67:M130" ca="1" si="23">INDIRECT("'Referentiel'!s"&amp;$A67)</f>
        <v>0</v>
      </c>
      <c r="N67" s="54" t="str">
        <f t="shared" ref="N67:N130" ca="1" si="24">INDIRECT("'Referentiel'!q"&amp;$A67)</f>
        <v>FIC</v>
      </c>
      <c r="O67" s="54" t="str">
        <f t="shared" ref="O67:O130" ca="1" si="25">INDIRECT("'Referentiel'!h"&amp;$A67)</f>
        <v>Adhérent</v>
      </c>
    </row>
    <row r="68" spans="1:15" x14ac:dyDescent="0.3">
      <c r="A68" s="97">
        <f ca="1">MATCH(B68,INDIRECT("Referentiel!a:a"),0)+COUNTIF($B$1:B67,B68)</f>
        <v>68</v>
      </c>
      <c r="B68" s="98" t="s">
        <v>474</v>
      </c>
      <c r="C68" s="54" t="str">
        <f t="shared" ca="1" si="13"/>
        <v>CPMS</v>
      </c>
      <c r="D68" s="54" t="str">
        <f t="shared" ca="1" si="14"/>
        <v>ACTTA0-J</v>
      </c>
      <c r="E68" s="54">
        <f t="shared" ca="1" si="15"/>
        <v>0</v>
      </c>
      <c r="F68" s="54" t="str">
        <f t="shared" ca="1" si="16"/>
        <v>ZH4BJ4</v>
      </c>
      <c r="G68" s="54" t="str">
        <f t="shared" ca="1" si="17"/>
        <v>AD3</v>
      </c>
      <c r="H68" s="54" t="str">
        <f t="shared" ca="1" si="18"/>
        <v>PARTIEL</v>
      </c>
      <c r="I68" s="54" t="str">
        <f t="shared" ca="1" si="19"/>
        <v>Tn</v>
      </c>
      <c r="J68" s="54" t="str">
        <f t="shared" ca="1" si="20"/>
        <v>ACT0</v>
      </c>
      <c r="K68" s="54" t="str">
        <f t="shared" ca="1" si="21"/>
        <v>ACTTA0</v>
      </c>
      <c r="L68" s="54" t="str">
        <f t="shared" ca="1" si="22"/>
        <v/>
      </c>
      <c r="M68" s="54">
        <f t="shared" ca="1" si="23"/>
        <v>0</v>
      </c>
      <c r="N68" s="54" t="str">
        <f t="shared" ca="1" si="24"/>
        <v>FIC</v>
      </c>
      <c r="O68" s="54" t="str">
        <f t="shared" ca="1" si="25"/>
        <v>Adhérent</v>
      </c>
    </row>
    <row r="69" spans="1:15" x14ac:dyDescent="0.3">
      <c r="A69" s="97">
        <f ca="1">MATCH(B69,INDIRECT("Referentiel!a:a"),0)+COUNTIF($B$1:B68,B69)</f>
        <v>69</v>
      </c>
      <c r="B69" s="98" t="s">
        <v>478</v>
      </c>
      <c r="C69" s="54" t="str">
        <f t="shared" ca="1" si="13"/>
        <v>CPMS</v>
      </c>
      <c r="D69" s="54" t="str">
        <f t="shared" ca="1" si="14"/>
        <v>ACTTA0-J</v>
      </c>
      <c r="E69" s="54">
        <f t="shared" ca="1" si="15"/>
        <v>0</v>
      </c>
      <c r="F69" s="54" t="str">
        <f t="shared" ca="1" si="16"/>
        <v>ZH4BJ4</v>
      </c>
      <c r="G69" s="54" t="str">
        <f t="shared" ca="1" si="17"/>
        <v>AD3</v>
      </c>
      <c r="H69" s="54" t="str">
        <f t="shared" ca="1" si="18"/>
        <v>PARTIEL</v>
      </c>
      <c r="I69" s="54" t="str">
        <f t="shared" ca="1" si="19"/>
        <v>Tn</v>
      </c>
      <c r="J69" s="54" t="str">
        <f t="shared" ca="1" si="20"/>
        <v>ACT0</v>
      </c>
      <c r="K69" s="54" t="str">
        <f t="shared" ca="1" si="21"/>
        <v>ACTTA0</v>
      </c>
      <c r="L69" s="54" t="str">
        <f t="shared" ca="1" si="22"/>
        <v/>
      </c>
      <c r="M69" s="54">
        <f t="shared" ca="1" si="23"/>
        <v>0</v>
      </c>
      <c r="N69" s="54" t="str">
        <f t="shared" ca="1" si="24"/>
        <v>FIC</v>
      </c>
      <c r="O69" s="54" t="str">
        <f t="shared" ca="1" si="25"/>
        <v>Adhérent</v>
      </c>
    </row>
    <row r="70" spans="1:15" x14ac:dyDescent="0.3">
      <c r="A70" s="97">
        <f ca="1">MATCH(B70,INDIRECT("Referentiel!a:a"),0)+COUNTIF($B$1:B69,B70)</f>
        <v>70</v>
      </c>
      <c r="B70" s="98" t="s">
        <v>482</v>
      </c>
      <c r="C70" s="54" t="str">
        <f t="shared" ca="1" si="13"/>
        <v>CPMS</v>
      </c>
      <c r="D70" s="54" t="str">
        <f t="shared" ca="1" si="14"/>
        <v>ACTTA0-J</v>
      </c>
      <c r="E70" s="54">
        <f t="shared" ca="1" si="15"/>
        <v>0</v>
      </c>
      <c r="F70" s="54" t="str">
        <f t="shared" ca="1" si="16"/>
        <v>ZH4BJ4</v>
      </c>
      <c r="G70" s="54" t="str">
        <f t="shared" ca="1" si="17"/>
        <v>AD3</v>
      </c>
      <c r="H70" s="54" t="str">
        <f t="shared" ca="1" si="18"/>
        <v>PARTIEL</v>
      </c>
      <c r="I70" s="54" t="str">
        <f t="shared" ca="1" si="19"/>
        <v>Tn</v>
      </c>
      <c r="J70" s="54" t="str">
        <f t="shared" ca="1" si="20"/>
        <v>ACT0</v>
      </c>
      <c r="K70" s="54" t="str">
        <f t="shared" ca="1" si="21"/>
        <v>ACTTA0</v>
      </c>
      <c r="L70" s="54" t="str">
        <f t="shared" ca="1" si="22"/>
        <v/>
      </c>
      <c r="M70" s="54">
        <f t="shared" ca="1" si="23"/>
        <v>0</v>
      </c>
      <c r="N70" s="54" t="str">
        <f t="shared" ca="1" si="24"/>
        <v>FIC</v>
      </c>
      <c r="O70" s="54" t="str">
        <f t="shared" ca="1" si="25"/>
        <v>Adhérent</v>
      </c>
    </row>
    <row r="71" spans="1:15" x14ac:dyDescent="0.3">
      <c r="A71" s="97">
        <f ca="1">MATCH(B71,INDIRECT("Referentiel!a:a"),0)+COUNTIF($B$1:B70,B71)</f>
        <v>71</v>
      </c>
      <c r="B71" s="98" t="s">
        <v>486</v>
      </c>
      <c r="C71" s="54" t="str">
        <f t="shared" ca="1" si="13"/>
        <v>CPMS</v>
      </c>
      <c r="D71" s="54" t="str">
        <f t="shared" ca="1" si="14"/>
        <v>ACTTA0-J</v>
      </c>
      <c r="E71" s="54">
        <f t="shared" ca="1" si="15"/>
        <v>0</v>
      </c>
      <c r="F71" s="54" t="str">
        <f t="shared" ca="1" si="16"/>
        <v>ZH4BJ4</v>
      </c>
      <c r="G71" s="54" t="str">
        <f t="shared" ca="1" si="17"/>
        <v>AD3</v>
      </c>
      <c r="H71" s="54" t="str">
        <f t="shared" ca="1" si="18"/>
        <v>PARTIEL</v>
      </c>
      <c r="I71" s="54" t="str">
        <f t="shared" ca="1" si="19"/>
        <v>Tn</v>
      </c>
      <c r="J71" s="54" t="str">
        <f t="shared" ca="1" si="20"/>
        <v>ACT0</v>
      </c>
      <c r="K71" s="54" t="str">
        <f t="shared" ca="1" si="21"/>
        <v>ACTTA0</v>
      </c>
      <c r="L71" s="54" t="str">
        <f t="shared" ca="1" si="22"/>
        <v/>
      </c>
      <c r="M71" s="54">
        <f t="shared" ca="1" si="23"/>
        <v>0</v>
      </c>
      <c r="N71" s="54" t="str">
        <f t="shared" ca="1" si="24"/>
        <v>FIC</v>
      </c>
      <c r="O71" s="54" t="str">
        <f t="shared" ca="1" si="25"/>
        <v>Adhérent</v>
      </c>
    </row>
    <row r="72" spans="1:15" x14ac:dyDescent="0.3">
      <c r="A72" s="97">
        <f ca="1">MATCH(B72,INDIRECT("Referentiel!a:a"),0)+COUNTIF($B$1:B71,B72)</f>
        <v>72</v>
      </c>
      <c r="B72" s="98" t="s">
        <v>490</v>
      </c>
      <c r="C72" s="54" t="str">
        <f t="shared" ca="1" si="13"/>
        <v>CPMS</v>
      </c>
      <c r="D72" s="54" t="str">
        <f t="shared" ca="1" si="14"/>
        <v>ACTTA0-J</v>
      </c>
      <c r="E72" s="54">
        <f t="shared" ca="1" si="15"/>
        <v>0</v>
      </c>
      <c r="F72" s="54" t="str">
        <f t="shared" ca="1" si="16"/>
        <v>ZH4BJ4</v>
      </c>
      <c r="G72" s="54" t="str">
        <f t="shared" ca="1" si="17"/>
        <v>AD3</v>
      </c>
      <c r="H72" s="54" t="str">
        <f t="shared" ca="1" si="18"/>
        <v>PARTIEL</v>
      </c>
      <c r="I72" s="54" t="str">
        <f t="shared" ca="1" si="19"/>
        <v>Tn</v>
      </c>
      <c r="J72" s="54" t="str">
        <f t="shared" ca="1" si="20"/>
        <v>ACT0</v>
      </c>
      <c r="K72" s="54" t="str">
        <f t="shared" ca="1" si="21"/>
        <v>ACTTA0</v>
      </c>
      <c r="L72" s="54" t="str">
        <f t="shared" ca="1" si="22"/>
        <v/>
      </c>
      <c r="M72" s="54">
        <f t="shared" ca="1" si="23"/>
        <v>0</v>
      </c>
      <c r="N72" s="54" t="str">
        <f t="shared" ca="1" si="24"/>
        <v>FIC</v>
      </c>
      <c r="O72" s="54" t="str">
        <f t="shared" ca="1" si="25"/>
        <v>Adhérent</v>
      </c>
    </row>
    <row r="73" spans="1:15" x14ac:dyDescent="0.3">
      <c r="A73" s="97">
        <f ca="1">MATCH(B73,INDIRECT("Referentiel!a:a"),0)+COUNTIF($B$1:B72,B73)</f>
        <v>73</v>
      </c>
      <c r="B73" s="98" t="s">
        <v>494</v>
      </c>
      <c r="C73" s="54" t="str">
        <f t="shared" ca="1" si="13"/>
        <v>CPMS</v>
      </c>
      <c r="D73" s="54" t="str">
        <f t="shared" ca="1" si="14"/>
        <v>ACTTA0-J</v>
      </c>
      <c r="E73" s="54">
        <f t="shared" ca="1" si="15"/>
        <v>0</v>
      </c>
      <c r="F73" s="54" t="str">
        <f t="shared" ca="1" si="16"/>
        <v>ZH4BJ4</v>
      </c>
      <c r="G73" s="54" t="str">
        <f t="shared" ca="1" si="17"/>
        <v>AD3</v>
      </c>
      <c r="H73" s="54" t="str">
        <f t="shared" ca="1" si="18"/>
        <v>PARTIEL</v>
      </c>
      <c r="I73" s="54" t="str">
        <f t="shared" ca="1" si="19"/>
        <v>Tn</v>
      </c>
      <c r="J73" s="54" t="str">
        <f t="shared" ca="1" si="20"/>
        <v>ACT0</v>
      </c>
      <c r="K73" s="54" t="str">
        <f t="shared" ca="1" si="21"/>
        <v>ACTTA0</v>
      </c>
      <c r="L73" s="54" t="str">
        <f t="shared" ca="1" si="22"/>
        <v/>
      </c>
      <c r="M73" s="54">
        <f t="shared" ca="1" si="23"/>
        <v>0</v>
      </c>
      <c r="N73" s="54" t="str">
        <f t="shared" ca="1" si="24"/>
        <v>FIC</v>
      </c>
      <c r="O73" s="54" t="str">
        <f t="shared" ca="1" si="25"/>
        <v>Adhérent</v>
      </c>
    </row>
    <row r="74" spans="1:15" x14ac:dyDescent="0.3">
      <c r="A74" s="97">
        <f ca="1">MATCH(B74,INDIRECT("Referentiel!a:a"),0)+COUNTIF($B$1:B73,B74)</f>
        <v>74</v>
      </c>
      <c r="B74" s="98" t="s">
        <v>498</v>
      </c>
      <c r="C74" s="54" t="str">
        <f t="shared" ca="1" si="13"/>
        <v>CPMS</v>
      </c>
      <c r="D74" s="54" t="str">
        <f t="shared" ca="1" si="14"/>
        <v>ACTTA0-J</v>
      </c>
      <c r="E74" s="54">
        <f t="shared" ca="1" si="15"/>
        <v>0</v>
      </c>
      <c r="F74" s="54" t="str">
        <f t="shared" ca="1" si="16"/>
        <v>ZH4BJ4</v>
      </c>
      <c r="G74" s="54" t="str">
        <f t="shared" ca="1" si="17"/>
        <v>AD3</v>
      </c>
      <c r="H74" s="54" t="str">
        <f t="shared" ca="1" si="18"/>
        <v>PARTIEL</v>
      </c>
      <c r="I74" s="54" t="str">
        <f t="shared" ca="1" si="19"/>
        <v>Tn</v>
      </c>
      <c r="J74" s="54" t="str">
        <f t="shared" ca="1" si="20"/>
        <v>ACT0</v>
      </c>
      <c r="K74" s="54" t="str">
        <f t="shared" ca="1" si="21"/>
        <v>ACTTA0</v>
      </c>
      <c r="L74" s="54" t="str">
        <f t="shared" ca="1" si="22"/>
        <v/>
      </c>
      <c r="M74" s="54">
        <f t="shared" ca="1" si="23"/>
        <v>0</v>
      </c>
      <c r="N74" s="54" t="str">
        <f t="shared" ca="1" si="24"/>
        <v>FIC</v>
      </c>
      <c r="O74" s="54" t="str">
        <f t="shared" ca="1" si="25"/>
        <v>Adhérent</v>
      </c>
    </row>
    <row r="75" spans="1:15" x14ac:dyDescent="0.3">
      <c r="A75" s="97">
        <f ca="1">MATCH(B75,INDIRECT("Referentiel!a:a"),0)+COUNTIF($B$1:B74,B75)</f>
        <v>75</v>
      </c>
      <c r="B75" s="98" t="s">
        <v>502</v>
      </c>
      <c r="C75" s="54" t="str">
        <f t="shared" ca="1" si="13"/>
        <v>CPMS</v>
      </c>
      <c r="D75" s="54" t="str">
        <f t="shared" ca="1" si="14"/>
        <v>ACTTA0-J</v>
      </c>
      <c r="E75" s="54">
        <f t="shared" ca="1" si="15"/>
        <v>0</v>
      </c>
      <c r="F75" s="54" t="str">
        <f t="shared" ca="1" si="16"/>
        <v>ZH4BJ4</v>
      </c>
      <c r="G75" s="54" t="str">
        <f t="shared" ca="1" si="17"/>
        <v>AD3</v>
      </c>
      <c r="H75" s="54" t="str">
        <f t="shared" ca="1" si="18"/>
        <v>PARTIEL</v>
      </c>
      <c r="I75" s="54" t="str">
        <f t="shared" ca="1" si="19"/>
        <v>Tn</v>
      </c>
      <c r="J75" s="54" t="str">
        <f t="shared" ca="1" si="20"/>
        <v>ACT0</v>
      </c>
      <c r="K75" s="54" t="str">
        <f t="shared" ca="1" si="21"/>
        <v>ACTTA0</v>
      </c>
      <c r="L75" s="54" t="str">
        <f t="shared" ca="1" si="22"/>
        <v/>
      </c>
      <c r="M75" s="54">
        <f t="shared" ca="1" si="23"/>
        <v>0</v>
      </c>
      <c r="N75" s="54" t="str">
        <f t="shared" ca="1" si="24"/>
        <v>FIC</v>
      </c>
      <c r="O75" s="54" t="str">
        <f t="shared" ca="1" si="25"/>
        <v>Adhérent</v>
      </c>
    </row>
    <row r="76" spans="1:15" x14ac:dyDescent="0.3">
      <c r="A76" s="97">
        <f ca="1">MATCH(B76,INDIRECT("Referentiel!a:a"),0)+COUNTIF($B$1:B75,B76)</f>
        <v>76</v>
      </c>
      <c r="B76" s="98" t="s">
        <v>506</v>
      </c>
      <c r="C76" s="54" t="str">
        <f t="shared" ca="1" si="13"/>
        <v>CPMS</v>
      </c>
      <c r="D76" s="54" t="str">
        <f t="shared" ca="1" si="14"/>
        <v>ACTTA0-J</v>
      </c>
      <c r="E76" s="54">
        <f t="shared" ca="1" si="15"/>
        <v>0</v>
      </c>
      <c r="F76" s="54" t="str">
        <f t="shared" ca="1" si="16"/>
        <v>ZH4BJ4</v>
      </c>
      <c r="G76" s="54" t="str">
        <f t="shared" ca="1" si="17"/>
        <v>AD3</v>
      </c>
      <c r="H76" s="54" t="str">
        <f t="shared" ca="1" si="18"/>
        <v>PARTIEL</v>
      </c>
      <c r="I76" s="54" t="str">
        <f t="shared" ca="1" si="19"/>
        <v>Tn</v>
      </c>
      <c r="J76" s="54" t="str">
        <f t="shared" ca="1" si="20"/>
        <v>ACT0</v>
      </c>
      <c r="K76" s="54" t="str">
        <f t="shared" ca="1" si="21"/>
        <v>ACTTA0</v>
      </c>
      <c r="L76" s="54" t="str">
        <f t="shared" ca="1" si="22"/>
        <v/>
      </c>
      <c r="M76" s="54">
        <f t="shared" ca="1" si="23"/>
        <v>0</v>
      </c>
      <c r="N76" s="54" t="str">
        <f t="shared" ca="1" si="24"/>
        <v>FIC</v>
      </c>
      <c r="O76" s="54" t="str">
        <f t="shared" ca="1" si="25"/>
        <v>Adhérent</v>
      </c>
    </row>
    <row r="77" spans="1:15" x14ac:dyDescent="0.3">
      <c r="A77" s="97">
        <f ca="1">MATCH(B77,INDIRECT("Referentiel!a:a"),0)+COUNTIF($B$1:B76,B77)</f>
        <v>77</v>
      </c>
      <c r="B77" s="98" t="s">
        <v>510</v>
      </c>
      <c r="C77" s="54" t="str">
        <f t="shared" ca="1" si="13"/>
        <v>CPMS</v>
      </c>
      <c r="D77" s="54" t="str">
        <f t="shared" ca="1" si="14"/>
        <v>ACTTA0-J</v>
      </c>
      <c r="E77" s="54">
        <f t="shared" ca="1" si="15"/>
        <v>0</v>
      </c>
      <c r="F77" s="54" t="str">
        <f t="shared" ca="1" si="16"/>
        <v>ZH4BJ4</v>
      </c>
      <c r="G77" s="54" t="str">
        <f t="shared" ca="1" si="17"/>
        <v>AD3</v>
      </c>
      <c r="H77" s="54" t="str">
        <f t="shared" ca="1" si="18"/>
        <v>PARTIEL</v>
      </c>
      <c r="I77" s="54" t="str">
        <f t="shared" ca="1" si="19"/>
        <v>Tn</v>
      </c>
      <c r="J77" s="54" t="str">
        <f t="shared" ca="1" si="20"/>
        <v>ACT0</v>
      </c>
      <c r="K77" s="54" t="str">
        <f t="shared" ca="1" si="21"/>
        <v>ACTTA0</v>
      </c>
      <c r="L77" s="54" t="str">
        <f t="shared" ca="1" si="22"/>
        <v/>
      </c>
      <c r="M77" s="54">
        <f t="shared" ca="1" si="23"/>
        <v>0</v>
      </c>
      <c r="N77" s="54" t="str">
        <f t="shared" ca="1" si="24"/>
        <v>FIC</v>
      </c>
      <c r="O77" s="54" t="str">
        <f t="shared" ca="1" si="25"/>
        <v>Adhérent</v>
      </c>
    </row>
    <row r="78" spans="1:15" x14ac:dyDescent="0.3">
      <c r="A78" s="97">
        <f ca="1">MATCH(B78,INDIRECT("Referentiel!a:a"),0)+COUNTIF($B$1:B77,B78)</f>
        <v>78</v>
      </c>
      <c r="B78" s="98" t="s">
        <v>514</v>
      </c>
      <c r="C78" s="54" t="str">
        <f t="shared" ca="1" si="13"/>
        <v>CPMS</v>
      </c>
      <c r="D78" s="54" t="str">
        <f t="shared" ca="1" si="14"/>
        <v>ACTTA0-J</v>
      </c>
      <c r="E78" s="54">
        <f t="shared" ca="1" si="15"/>
        <v>0</v>
      </c>
      <c r="F78" s="54" t="str">
        <f t="shared" ca="1" si="16"/>
        <v>ZH4BJ4</v>
      </c>
      <c r="G78" s="54" t="str">
        <f t="shared" ca="1" si="17"/>
        <v>AD3</v>
      </c>
      <c r="H78" s="54" t="str">
        <f t="shared" ca="1" si="18"/>
        <v>PARTIEL</v>
      </c>
      <c r="I78" s="54" t="str">
        <f t="shared" ca="1" si="19"/>
        <v>Tn</v>
      </c>
      <c r="J78" s="54" t="str">
        <f t="shared" ca="1" si="20"/>
        <v>ACT0</v>
      </c>
      <c r="K78" s="54" t="str">
        <f t="shared" ca="1" si="21"/>
        <v>ACTTA0</v>
      </c>
      <c r="L78" s="54" t="str">
        <f t="shared" ca="1" si="22"/>
        <v/>
      </c>
      <c r="M78" s="54">
        <f t="shared" ca="1" si="23"/>
        <v>0</v>
      </c>
      <c r="N78" s="54" t="str">
        <f t="shared" ca="1" si="24"/>
        <v>FIC</v>
      </c>
      <c r="O78" s="54" t="str">
        <f t="shared" ca="1" si="25"/>
        <v>Adhérent</v>
      </c>
    </row>
    <row r="79" spans="1:15" x14ac:dyDescent="0.3">
      <c r="A79" s="97">
        <f ca="1">MATCH(B79,INDIRECT("Referentiel!a:a"),0)+COUNTIF($B$1:B78,B79)</f>
        <v>79</v>
      </c>
      <c r="B79" s="98" t="s">
        <v>518</v>
      </c>
      <c r="C79" s="54" t="str">
        <f t="shared" ca="1" si="13"/>
        <v>CPMS</v>
      </c>
      <c r="D79" s="54" t="str">
        <f t="shared" ca="1" si="14"/>
        <v>ACTTA0-J</v>
      </c>
      <c r="E79" s="54">
        <f t="shared" ca="1" si="15"/>
        <v>0</v>
      </c>
      <c r="F79" s="54" t="str">
        <f t="shared" ca="1" si="16"/>
        <v>ZH4BJ4</v>
      </c>
      <c r="G79" s="54" t="str">
        <f t="shared" ca="1" si="17"/>
        <v>AD3</v>
      </c>
      <c r="H79" s="54" t="str">
        <f t="shared" ca="1" si="18"/>
        <v>PARTIEL</v>
      </c>
      <c r="I79" s="54" t="str">
        <f t="shared" ca="1" si="19"/>
        <v>Tn</v>
      </c>
      <c r="J79" s="54" t="str">
        <f t="shared" ca="1" si="20"/>
        <v>ACT0</v>
      </c>
      <c r="K79" s="54" t="str">
        <f t="shared" ca="1" si="21"/>
        <v>ACTTA0</v>
      </c>
      <c r="L79" s="54" t="str">
        <f t="shared" ca="1" si="22"/>
        <v/>
      </c>
      <c r="M79" s="54">
        <f t="shared" ca="1" si="23"/>
        <v>0</v>
      </c>
      <c r="N79" s="54" t="str">
        <f t="shared" ca="1" si="24"/>
        <v>FIC</v>
      </c>
      <c r="O79" s="54" t="str">
        <f t="shared" ca="1" si="25"/>
        <v>Adhérent</v>
      </c>
    </row>
    <row r="80" spans="1:15" x14ac:dyDescent="0.3">
      <c r="A80" s="97">
        <f ca="1">MATCH(B80,INDIRECT("Referentiel!a:a"),0)+COUNTIF($B$1:B79,B80)</f>
        <v>80</v>
      </c>
      <c r="B80" s="98" t="s">
        <v>522</v>
      </c>
      <c r="C80" s="54" t="str">
        <f t="shared" ca="1" si="13"/>
        <v>CPMS</v>
      </c>
      <c r="D80" s="54" t="str">
        <f t="shared" ca="1" si="14"/>
        <v>ACTTA0-J</v>
      </c>
      <c r="E80" s="54">
        <f t="shared" ca="1" si="15"/>
        <v>0</v>
      </c>
      <c r="F80" s="54" t="str">
        <f t="shared" ca="1" si="16"/>
        <v>ZH4BJ4</v>
      </c>
      <c r="G80" s="54" t="str">
        <f t="shared" ca="1" si="17"/>
        <v>AD3</v>
      </c>
      <c r="H80" s="54" t="str">
        <f t="shared" ca="1" si="18"/>
        <v>PARTIEL</v>
      </c>
      <c r="I80" s="54" t="str">
        <f t="shared" ca="1" si="19"/>
        <v>Tn</v>
      </c>
      <c r="J80" s="54" t="str">
        <f t="shared" ca="1" si="20"/>
        <v>ACT0</v>
      </c>
      <c r="K80" s="54" t="str">
        <f t="shared" ca="1" si="21"/>
        <v>ACTTA0</v>
      </c>
      <c r="L80" s="54" t="str">
        <f t="shared" ca="1" si="22"/>
        <v/>
      </c>
      <c r="M80" s="54">
        <f t="shared" ca="1" si="23"/>
        <v>0</v>
      </c>
      <c r="N80" s="54" t="str">
        <f t="shared" ca="1" si="24"/>
        <v>FIC</v>
      </c>
      <c r="O80" s="54" t="str">
        <f t="shared" ca="1" si="25"/>
        <v>Adhérent</v>
      </c>
    </row>
    <row r="81" spans="1:15" x14ac:dyDescent="0.3">
      <c r="A81" s="97">
        <f ca="1">MATCH(B81,INDIRECT("Referentiel!a:a"),0)+COUNTIF($B$1:B80,B81)</f>
        <v>81</v>
      </c>
      <c r="B81" s="98" t="s">
        <v>526</v>
      </c>
      <c r="C81" s="54" t="str">
        <f t="shared" ca="1" si="13"/>
        <v>CPMS</v>
      </c>
      <c r="D81" s="54" t="str">
        <f t="shared" ca="1" si="14"/>
        <v xml:space="preserve"> -J</v>
      </c>
      <c r="E81" s="54">
        <f t="shared" ca="1" si="15"/>
        <v>0</v>
      </c>
      <c r="F81" s="54">
        <f t="shared" ca="1" si="16"/>
        <v>0</v>
      </c>
      <c r="G81" s="54" t="str">
        <f t="shared" ca="1" si="17"/>
        <v>AD3</v>
      </c>
      <c r="H81" s="54" t="str">
        <f t="shared" ca="1" si="18"/>
        <v>COMPLET</v>
      </c>
      <c r="I81" s="54" t="str">
        <f t="shared" ca="1" si="19"/>
        <v>Tn</v>
      </c>
      <c r="J81" s="54" t="str">
        <f t="shared" ca="1" si="20"/>
        <v>ACT0</v>
      </c>
      <c r="K81" s="54" t="str">
        <f t="shared" ca="1" si="21"/>
        <v>ACTXS021</v>
      </c>
      <c r="L81" s="54" t="str">
        <f t="shared" ca="1" si="22"/>
        <v/>
      </c>
      <c r="M81" s="54">
        <f t="shared" ca="1" si="23"/>
        <v>0</v>
      </c>
      <c r="N81" s="54" t="str">
        <f t="shared" ca="1" si="24"/>
        <v>FIC</v>
      </c>
      <c r="O81" s="54" t="str">
        <f t="shared" ca="1" si="25"/>
        <v>Adhérent</v>
      </c>
    </row>
    <row r="82" spans="1:15" x14ac:dyDescent="0.3">
      <c r="A82" s="97">
        <f ca="1">MATCH(B82,INDIRECT("Referentiel!a:a"),0)+COUNTIF($B$1:B81,B82)</f>
        <v>82</v>
      </c>
      <c r="B82" s="98" t="s">
        <v>529</v>
      </c>
      <c r="C82" s="54" t="str">
        <f t="shared" ca="1" si="13"/>
        <v>CPMS</v>
      </c>
      <c r="D82" s="54" t="str">
        <f t="shared" ca="1" si="14"/>
        <v xml:space="preserve"> -J</v>
      </c>
      <c r="E82" s="54">
        <f t="shared" ca="1" si="15"/>
        <v>0</v>
      </c>
      <c r="F82" s="54">
        <f t="shared" ca="1" si="16"/>
        <v>0</v>
      </c>
      <c r="G82" s="54" t="str">
        <f t="shared" ca="1" si="17"/>
        <v>AD3</v>
      </c>
      <c r="H82" s="54" t="str">
        <f t="shared" ca="1" si="18"/>
        <v>COMPLET</v>
      </c>
      <c r="I82" s="54" t="str">
        <f t="shared" ca="1" si="19"/>
        <v>Tn</v>
      </c>
      <c r="J82" s="54" t="str">
        <f t="shared" ca="1" si="20"/>
        <v>ACT0</v>
      </c>
      <c r="K82" s="54" t="str">
        <f t="shared" ca="1" si="21"/>
        <v>ACTXS026</v>
      </c>
      <c r="L82" s="54" t="str">
        <f t="shared" ca="1" si="22"/>
        <v/>
      </c>
      <c r="M82" s="54">
        <f t="shared" ca="1" si="23"/>
        <v>0</v>
      </c>
      <c r="N82" s="54" t="str">
        <f t="shared" ca="1" si="24"/>
        <v>FIC</v>
      </c>
      <c r="O82" s="54" t="str">
        <f t="shared" ca="1" si="25"/>
        <v>Adhérent</v>
      </c>
    </row>
    <row r="83" spans="1:15" x14ac:dyDescent="0.3">
      <c r="A83" s="97">
        <f ca="1">MATCH(B83,INDIRECT("Referentiel!a:a"),0)+COUNTIF($B$1:B82,B83)</f>
        <v>83</v>
      </c>
      <c r="B83" s="98" t="s">
        <v>532</v>
      </c>
      <c r="C83" s="54" t="str">
        <f t="shared" ca="1" si="13"/>
        <v>CPCR</v>
      </c>
      <c r="D83" s="54" t="str">
        <f t="shared" ca="1" si="14"/>
        <v>ADIAD10  -J</v>
      </c>
      <c r="E83" s="54">
        <f t="shared" ca="1" si="15"/>
        <v>0</v>
      </c>
      <c r="F83" s="54" t="str">
        <f t="shared" ca="1" si="16"/>
        <v>ZH1AJ2</v>
      </c>
      <c r="G83" s="54" t="str">
        <f t="shared" ca="1" si="17"/>
        <v>AD1</v>
      </c>
      <c r="H83" s="54" t="str">
        <f t="shared" ca="1" si="18"/>
        <v>COMPLET</v>
      </c>
      <c r="I83" s="54" t="str">
        <f t="shared" ca="1" si="19"/>
        <v>Tn</v>
      </c>
      <c r="J83" s="54" t="str">
        <f t="shared" ca="1" si="20"/>
        <v>ADI0</v>
      </c>
      <c r="K83" s="54" t="str">
        <f t="shared" ca="1" si="21"/>
        <v>ADIAD10</v>
      </c>
      <c r="L83" s="54" t="str">
        <f t="shared" ca="1" si="22"/>
        <v>PRAD1</v>
      </c>
      <c r="M83" s="54">
        <f t="shared" ca="1" si="23"/>
        <v>0</v>
      </c>
      <c r="N83" s="54" t="str">
        <f t="shared" ca="1" si="24"/>
        <v>DB2</v>
      </c>
      <c r="O83" s="54" t="str">
        <f t="shared" ca="1" si="25"/>
        <v>Adhérent</v>
      </c>
    </row>
    <row r="84" spans="1:15" x14ac:dyDescent="0.3">
      <c r="A84" s="97">
        <f ca="1">MATCH(B84,INDIRECT("Referentiel!a:a"),0)+COUNTIF($B$1:B83,B84)</f>
        <v>84</v>
      </c>
      <c r="B84" s="98" t="s">
        <v>542</v>
      </c>
      <c r="C84" s="54" t="str">
        <f t="shared" ca="1" si="13"/>
        <v>CPCR</v>
      </c>
      <c r="D84" s="54" t="str">
        <f t="shared" ca="1" si="14"/>
        <v>ADIAS10-J</v>
      </c>
      <c r="E84" s="54">
        <f t="shared" ca="1" si="15"/>
        <v>0</v>
      </c>
      <c r="F84" s="54" t="str">
        <f t="shared" ca="1" si="16"/>
        <v>ZH1AJ3</v>
      </c>
      <c r="G84" s="54" t="str">
        <f t="shared" ca="1" si="17"/>
        <v>AD3</v>
      </c>
      <c r="H84" s="54" t="str">
        <f t="shared" ca="1" si="18"/>
        <v>COMPLET</v>
      </c>
      <c r="I84" s="54" t="str">
        <f t="shared" ca="1" si="19"/>
        <v>Tn</v>
      </c>
      <c r="J84" s="54" t="str">
        <f t="shared" ca="1" si="20"/>
        <v>ADI0</v>
      </c>
      <c r="K84" s="54" t="str">
        <f t="shared" ca="1" si="21"/>
        <v>ADIAS10</v>
      </c>
      <c r="L84" s="54" t="str">
        <f t="shared" ca="1" si="22"/>
        <v/>
      </c>
      <c r="M84" s="54">
        <f t="shared" ca="1" si="23"/>
        <v>0</v>
      </c>
      <c r="N84" s="54" t="str">
        <f t="shared" ca="1" si="24"/>
        <v>DB2 via PGM</v>
      </c>
      <c r="O84" s="54" t="str">
        <f t="shared" ca="1" si="25"/>
        <v>Adhérent</v>
      </c>
    </row>
    <row r="85" spans="1:15" x14ac:dyDescent="0.3">
      <c r="A85" s="97">
        <f ca="1">MATCH(B85,INDIRECT("Referentiel!a:a"),0)+COUNTIF($B$1:B84,B85)</f>
        <v>85</v>
      </c>
      <c r="B85" s="98" t="s">
        <v>547</v>
      </c>
      <c r="C85" s="54" t="str">
        <f t="shared" ca="1" si="13"/>
        <v>CPCR</v>
      </c>
      <c r="D85" s="54" t="str">
        <f t="shared" ca="1" si="14"/>
        <v>ADIDA01  -J</v>
      </c>
      <c r="E85" s="54">
        <f t="shared" ca="1" si="15"/>
        <v>0</v>
      </c>
      <c r="F85" s="54" t="str">
        <f t="shared" ca="1" si="16"/>
        <v>ZH1AJ4</v>
      </c>
      <c r="G85" s="54" t="str">
        <f t="shared" ca="1" si="17"/>
        <v>AD3</v>
      </c>
      <c r="H85" s="54" t="str">
        <f t="shared" ca="1" si="18"/>
        <v>COMPLET</v>
      </c>
      <c r="I85" s="54" t="str">
        <f t="shared" ca="1" si="19"/>
        <v>Tn</v>
      </c>
      <c r="J85" s="54" t="str">
        <f t="shared" ca="1" si="20"/>
        <v>ADI0</v>
      </c>
      <c r="K85" s="54" t="str">
        <f t="shared" ca="1" si="21"/>
        <v>ADIDA01</v>
      </c>
      <c r="L85" s="54" t="str">
        <f t="shared" ca="1" si="22"/>
        <v/>
      </c>
      <c r="M85" s="54">
        <f t="shared" ca="1" si="23"/>
        <v>0</v>
      </c>
      <c r="N85" s="54" t="str">
        <f t="shared" ca="1" si="24"/>
        <v>DB2</v>
      </c>
      <c r="O85" s="54" t="str">
        <f t="shared" ca="1" si="25"/>
        <v>Adhérent</v>
      </c>
    </row>
    <row r="86" spans="1:15" x14ac:dyDescent="0.3">
      <c r="A86" s="97">
        <f ca="1">MATCH(B86,INDIRECT("Referentiel!a:a"),0)+COUNTIF($B$1:B85,B86)</f>
        <v>86</v>
      </c>
      <c r="B86" s="98" t="s">
        <v>552</v>
      </c>
      <c r="C86" s="54" t="str">
        <f t="shared" ca="1" si="13"/>
        <v>CPCR</v>
      </c>
      <c r="D86" s="54" t="str">
        <f t="shared" ca="1" si="14"/>
        <v>ADIEV10-J</v>
      </c>
      <c r="E86" s="54">
        <f t="shared" ca="1" si="15"/>
        <v>0</v>
      </c>
      <c r="F86" s="54" t="str">
        <f t="shared" ca="1" si="16"/>
        <v>ZH1EJ1</v>
      </c>
      <c r="G86" s="54" t="str">
        <f t="shared" ca="1" si="17"/>
        <v>AD3</v>
      </c>
      <c r="H86" s="54" t="str">
        <f t="shared" ca="1" si="18"/>
        <v>COMPLET</v>
      </c>
      <c r="I86" s="54" t="str">
        <f t="shared" ca="1" si="19"/>
        <v>BVnTn</v>
      </c>
      <c r="J86" s="54" t="str">
        <f t="shared" ca="1" si="20"/>
        <v>ADI0</v>
      </c>
      <c r="K86" s="54" t="str">
        <f t="shared" ca="1" si="21"/>
        <v>ADIEV10</v>
      </c>
      <c r="L86" s="54" t="str">
        <f t="shared" ca="1" si="22"/>
        <v/>
      </c>
      <c r="M86" s="54">
        <f t="shared" ca="1" si="23"/>
        <v>0</v>
      </c>
      <c r="N86" s="54" t="str">
        <f t="shared" ca="1" si="24"/>
        <v>DB2 via PGM</v>
      </c>
      <c r="O86" s="54" t="str">
        <f t="shared" ca="1" si="25"/>
        <v>Adhérent</v>
      </c>
    </row>
    <row r="87" spans="1:15" x14ac:dyDescent="0.3">
      <c r="A87" s="97">
        <f ca="1">MATCH(B87,INDIRECT("Referentiel!a:a"),0)+COUNTIF($B$1:B86,B87)</f>
        <v>87</v>
      </c>
      <c r="B87" s="98" t="s">
        <v>557</v>
      </c>
      <c r="C87" s="54" t="str">
        <f t="shared" ca="1" si="13"/>
        <v>CPCR</v>
      </c>
      <c r="D87" s="54" t="str">
        <f t="shared" ca="1" si="14"/>
        <v>ADIEV10-J</v>
      </c>
      <c r="E87" s="54">
        <f t="shared" ca="1" si="15"/>
        <v>0</v>
      </c>
      <c r="F87" s="54" t="str">
        <f t="shared" ca="1" si="16"/>
        <v>ZH1EJ2</v>
      </c>
      <c r="G87" s="54" t="str">
        <f t="shared" ca="1" si="17"/>
        <v>AD3</v>
      </c>
      <c r="H87" s="54" t="str">
        <f t="shared" ca="1" si="18"/>
        <v>COMPLET</v>
      </c>
      <c r="I87" s="54" t="str">
        <f t="shared" ca="1" si="19"/>
        <v>BVnTn</v>
      </c>
      <c r="J87" s="54" t="str">
        <f t="shared" ca="1" si="20"/>
        <v>ADI0</v>
      </c>
      <c r="K87" s="54" t="str">
        <f t="shared" ca="1" si="21"/>
        <v>ADIEV20</v>
      </c>
      <c r="L87" s="54" t="str">
        <f t="shared" ca="1" si="22"/>
        <v/>
      </c>
      <c r="M87" s="54">
        <f t="shared" ca="1" si="23"/>
        <v>0</v>
      </c>
      <c r="N87" s="54" t="str">
        <f t="shared" ca="1" si="24"/>
        <v>DB2 via PGM</v>
      </c>
      <c r="O87" s="54" t="str">
        <f t="shared" ca="1" si="25"/>
        <v>Adhérent</v>
      </c>
    </row>
    <row r="88" spans="1:15" x14ac:dyDescent="0.3">
      <c r="A88" s="97">
        <f ca="1">MATCH(B88,INDIRECT("Referentiel!a:a"),0)+COUNTIF($B$1:B87,B88)</f>
        <v>88</v>
      </c>
      <c r="B88" s="98" t="s">
        <v>562</v>
      </c>
      <c r="C88" s="54" t="str">
        <f t="shared" ca="1" si="13"/>
        <v>CPCR</v>
      </c>
      <c r="D88" s="54" t="str">
        <f t="shared" ca="1" si="14"/>
        <v>ADIEV10-J</v>
      </c>
      <c r="E88" s="54">
        <f t="shared" ca="1" si="15"/>
        <v>0</v>
      </c>
      <c r="F88" s="54" t="str">
        <f t="shared" ca="1" si="16"/>
        <v>ZH1EJ3</v>
      </c>
      <c r="G88" s="54" t="str">
        <f t="shared" ca="1" si="17"/>
        <v>AD3</v>
      </c>
      <c r="H88" s="54" t="str">
        <f t="shared" ca="1" si="18"/>
        <v>COMPLET</v>
      </c>
      <c r="I88" s="54" t="str">
        <f t="shared" ca="1" si="19"/>
        <v>Tn</v>
      </c>
      <c r="J88" s="54" t="str">
        <f t="shared" ca="1" si="20"/>
        <v>ADI0</v>
      </c>
      <c r="K88" s="54" t="str">
        <f t="shared" ca="1" si="21"/>
        <v>ADIEV30</v>
      </c>
      <c r="L88" s="54" t="str">
        <f t="shared" ca="1" si="22"/>
        <v/>
      </c>
      <c r="M88" s="54">
        <f t="shared" ca="1" si="23"/>
        <v>0</v>
      </c>
      <c r="N88" s="54" t="str">
        <f t="shared" ca="1" si="24"/>
        <v>DB2 via PGM</v>
      </c>
      <c r="O88" s="54" t="str">
        <f t="shared" ca="1" si="25"/>
        <v>Adhérent</v>
      </c>
    </row>
    <row r="89" spans="1:15" x14ac:dyDescent="0.3">
      <c r="A89" s="97">
        <f ca="1">MATCH(B89,INDIRECT("Referentiel!a:a"),0)+COUNTIF($B$1:B88,B89)</f>
        <v>89</v>
      </c>
      <c r="B89" s="98" t="s">
        <v>567</v>
      </c>
      <c r="C89" s="54" t="str">
        <f t="shared" ca="1" si="13"/>
        <v>CPCR</v>
      </c>
      <c r="D89" s="54" t="str">
        <f t="shared" ca="1" si="14"/>
        <v>ADIHC01-M</v>
      </c>
      <c r="E89" s="54">
        <f t="shared" ca="1" si="15"/>
        <v>0</v>
      </c>
      <c r="F89" s="54" t="str">
        <f t="shared" ca="1" si="16"/>
        <v>ZH1AM1</v>
      </c>
      <c r="G89" s="54" t="str">
        <f t="shared" ca="1" si="17"/>
        <v>AD3</v>
      </c>
      <c r="H89" s="54" t="str">
        <f t="shared" ca="1" si="18"/>
        <v>COMPLET</v>
      </c>
      <c r="I89" s="54" t="str">
        <f t="shared" ca="1" si="19"/>
        <v>BVaTn</v>
      </c>
      <c r="J89" s="54" t="str">
        <f t="shared" ca="1" si="20"/>
        <v>ADI0</v>
      </c>
      <c r="K89" s="54" t="str">
        <f t="shared" ca="1" si="21"/>
        <v>ADIHC01</v>
      </c>
      <c r="L89" s="54" t="str">
        <f t="shared" ca="1" si="22"/>
        <v/>
      </c>
      <c r="M89" s="54">
        <f t="shared" ca="1" si="23"/>
        <v>0</v>
      </c>
      <c r="N89" s="54" t="str">
        <f t="shared" ca="1" si="24"/>
        <v>DB2</v>
      </c>
      <c r="O89" s="54" t="str">
        <f t="shared" ca="1" si="25"/>
        <v>Adhérent</v>
      </c>
    </row>
    <row r="90" spans="1:15" x14ac:dyDescent="0.3">
      <c r="A90" s="97">
        <f ca="1">MATCH(B90,INDIRECT("Referentiel!a:a"),0)+COUNTIF($B$1:B89,B90)</f>
        <v>90</v>
      </c>
      <c r="B90" s="98" t="s">
        <v>573</v>
      </c>
      <c r="C90" s="54" t="str">
        <f t="shared" ca="1" si="13"/>
        <v>CPCR</v>
      </c>
      <c r="D90" s="54" t="str">
        <f t="shared" ca="1" si="14"/>
        <v>ADIHP00-M</v>
      </c>
      <c r="E90" s="54">
        <f t="shared" ca="1" si="15"/>
        <v>0</v>
      </c>
      <c r="F90" s="54" t="str">
        <f t="shared" ca="1" si="16"/>
        <v>ZH1AM2</v>
      </c>
      <c r="G90" s="54" t="str">
        <f t="shared" ca="1" si="17"/>
        <v>AD3</v>
      </c>
      <c r="H90" s="54" t="str">
        <f t="shared" ca="1" si="18"/>
        <v>COMPLET</v>
      </c>
      <c r="I90" s="54" t="str">
        <f t="shared" ca="1" si="19"/>
        <v>BVaTn</v>
      </c>
      <c r="J90" s="54" t="str">
        <f t="shared" ca="1" si="20"/>
        <v>ADI0</v>
      </c>
      <c r="K90" s="54" t="str">
        <f t="shared" ca="1" si="21"/>
        <v>ADIHP00</v>
      </c>
      <c r="L90" s="54" t="str">
        <f t="shared" ca="1" si="22"/>
        <v/>
      </c>
      <c r="M90" s="54">
        <f t="shared" ca="1" si="23"/>
        <v>0</v>
      </c>
      <c r="N90" s="54" t="str">
        <f t="shared" ca="1" si="24"/>
        <v>DB2</v>
      </c>
      <c r="O90" s="54" t="str">
        <f t="shared" ca="1" si="25"/>
        <v>Adhérent</v>
      </c>
    </row>
    <row r="91" spans="1:15" x14ac:dyDescent="0.3">
      <c r="A91" s="97">
        <f ca="1">MATCH(B91,INDIRECT("Referentiel!a:a"),0)+COUNTIF($B$1:B90,B91)</f>
        <v>91</v>
      </c>
      <c r="B91" s="98" t="s">
        <v>578</v>
      </c>
      <c r="C91" s="54" t="str">
        <f t="shared" ca="1" si="13"/>
        <v>CPCR</v>
      </c>
      <c r="D91" s="54" t="str">
        <f t="shared" ca="1" si="14"/>
        <v>ADIHV10  -J</v>
      </c>
      <c r="E91" s="54">
        <f t="shared" ca="1" si="15"/>
        <v>0</v>
      </c>
      <c r="F91" s="54" t="str">
        <f t="shared" ca="1" si="16"/>
        <v>ZH1AJ9</v>
      </c>
      <c r="G91" s="54" t="str">
        <f t="shared" ca="1" si="17"/>
        <v>AD3</v>
      </c>
      <c r="H91" s="54" t="str">
        <f t="shared" ca="1" si="18"/>
        <v>COMPLET</v>
      </c>
      <c r="I91" s="54" t="str">
        <f t="shared" ca="1" si="19"/>
        <v>Tn</v>
      </c>
      <c r="J91" s="54" t="str">
        <f t="shared" ca="1" si="20"/>
        <v>ADI0</v>
      </c>
      <c r="K91" s="54" t="str">
        <f t="shared" ca="1" si="21"/>
        <v>ADIHV10</v>
      </c>
      <c r="L91" s="54" t="str">
        <f t="shared" ca="1" si="22"/>
        <v/>
      </c>
      <c r="M91" s="54">
        <f t="shared" ca="1" si="23"/>
        <v>0</v>
      </c>
      <c r="N91" s="54" t="str">
        <f t="shared" ca="1" si="24"/>
        <v>DB2</v>
      </c>
      <c r="O91" s="54" t="str">
        <f t="shared" ca="1" si="25"/>
        <v>Adhérent</v>
      </c>
    </row>
    <row r="92" spans="1:15" x14ac:dyDescent="0.3">
      <c r="A92" s="97">
        <f ca="1">MATCH(B92,INDIRECT("Referentiel!a:a"),0)+COUNTIF($B$1:B91,B92)</f>
        <v>92</v>
      </c>
      <c r="B92" s="98" t="s">
        <v>583</v>
      </c>
      <c r="C92" s="54" t="str">
        <f t="shared" ca="1" si="13"/>
        <v>CPCR</v>
      </c>
      <c r="D92" s="54" t="str">
        <f t="shared" ca="1" si="14"/>
        <v>ADIHV20 -J</v>
      </c>
      <c r="E92" s="54">
        <f t="shared" ca="1" si="15"/>
        <v>0</v>
      </c>
      <c r="F92" s="54" t="str">
        <f t="shared" ca="1" si="16"/>
        <v>ZH1AJA</v>
      </c>
      <c r="G92" s="54" t="str">
        <f t="shared" ca="1" si="17"/>
        <v>AD3</v>
      </c>
      <c r="H92" s="54" t="str">
        <f t="shared" ca="1" si="18"/>
        <v>COMPLET</v>
      </c>
      <c r="I92" s="54" t="str">
        <f t="shared" ca="1" si="19"/>
        <v>Tn</v>
      </c>
      <c r="J92" s="54" t="str">
        <f t="shared" ca="1" si="20"/>
        <v>ADI0</v>
      </c>
      <c r="K92" s="54" t="str">
        <f t="shared" ca="1" si="21"/>
        <v>ADIHV20</v>
      </c>
      <c r="L92" s="54" t="str">
        <f t="shared" ca="1" si="22"/>
        <v/>
      </c>
      <c r="M92" s="54">
        <f t="shared" ca="1" si="23"/>
        <v>0</v>
      </c>
      <c r="N92" s="54" t="str">
        <f t="shared" ca="1" si="24"/>
        <v>DB2</v>
      </c>
      <c r="O92" s="54" t="str">
        <f t="shared" ca="1" si="25"/>
        <v>Adhérent</v>
      </c>
    </row>
    <row r="93" spans="1:15" x14ac:dyDescent="0.3">
      <c r="A93" s="97">
        <f ca="1">MATCH(B93,INDIRECT("Referentiel!a:a"),0)+COUNTIF($B$1:B92,B93)</f>
        <v>93</v>
      </c>
      <c r="B93" s="98" t="s">
        <v>588</v>
      </c>
      <c r="C93" s="54" t="str">
        <f t="shared" ca="1" si="13"/>
        <v>CPCR</v>
      </c>
      <c r="D93" s="54" t="str">
        <f t="shared" ca="1" si="14"/>
        <v>ADIHV30 -J</v>
      </c>
      <c r="E93" s="54">
        <f t="shared" ca="1" si="15"/>
        <v>0</v>
      </c>
      <c r="F93" s="54" t="str">
        <f t="shared" ca="1" si="16"/>
        <v>ZH1AJB</v>
      </c>
      <c r="G93" s="54" t="str">
        <f t="shared" ca="1" si="17"/>
        <v>AD3</v>
      </c>
      <c r="H93" s="54" t="str">
        <f t="shared" ca="1" si="18"/>
        <v>COMPLET</v>
      </c>
      <c r="I93" s="54" t="str">
        <f t="shared" ca="1" si="19"/>
        <v>Tn</v>
      </c>
      <c r="J93" s="54" t="str">
        <f t="shared" ca="1" si="20"/>
        <v>ADI0</v>
      </c>
      <c r="K93" s="54" t="str">
        <f t="shared" ca="1" si="21"/>
        <v>ADIHV30</v>
      </c>
      <c r="L93" s="54" t="str">
        <f t="shared" ca="1" si="22"/>
        <v/>
      </c>
      <c r="M93" s="54">
        <f t="shared" ca="1" si="23"/>
        <v>0</v>
      </c>
      <c r="N93" s="54" t="str">
        <f t="shared" ca="1" si="24"/>
        <v>DB2</v>
      </c>
      <c r="O93" s="54" t="str">
        <f t="shared" ca="1" si="25"/>
        <v>Adhérent</v>
      </c>
    </row>
    <row r="94" spans="1:15" x14ac:dyDescent="0.3">
      <c r="A94" s="97">
        <f ca="1">MATCH(B94,INDIRECT("Referentiel!a:a"),0)+COUNTIF($B$1:B93,B94)</f>
        <v>94</v>
      </c>
      <c r="B94" s="98" t="s">
        <v>593</v>
      </c>
      <c r="C94" s="54" t="str">
        <f t="shared" ca="1" si="13"/>
        <v>CPCR</v>
      </c>
      <c r="D94" s="54" t="str">
        <f t="shared" ca="1" si="14"/>
        <v>ADIHV40 -J</v>
      </c>
      <c r="E94" s="54">
        <f t="shared" ca="1" si="15"/>
        <v>0</v>
      </c>
      <c r="F94" s="54" t="str">
        <f t="shared" ca="1" si="16"/>
        <v>ZH1AJC</v>
      </c>
      <c r="G94" s="54" t="str">
        <f t="shared" ca="1" si="17"/>
        <v>AD3</v>
      </c>
      <c r="H94" s="54" t="str">
        <f t="shared" ca="1" si="18"/>
        <v>COMPLET</v>
      </c>
      <c r="I94" s="54" t="str">
        <f t="shared" ca="1" si="19"/>
        <v>Tn</v>
      </c>
      <c r="J94" s="54" t="str">
        <f t="shared" ca="1" si="20"/>
        <v>ADI0</v>
      </c>
      <c r="K94" s="54" t="str">
        <f t="shared" ca="1" si="21"/>
        <v>ADIHV40</v>
      </c>
      <c r="L94" s="54" t="str">
        <f t="shared" ca="1" si="22"/>
        <v/>
      </c>
      <c r="M94" s="54">
        <f t="shared" ca="1" si="23"/>
        <v>0</v>
      </c>
      <c r="N94" s="54" t="str">
        <f t="shared" ca="1" si="24"/>
        <v>DB2</v>
      </c>
      <c r="O94" s="54" t="str">
        <f t="shared" ca="1" si="25"/>
        <v>Adhérent</v>
      </c>
    </row>
    <row r="95" spans="1:15" x14ac:dyDescent="0.3">
      <c r="A95" s="97">
        <f ca="1">MATCH(B95,INDIRECT("Referentiel!a:a"),0)+COUNTIF($B$1:B94,B95)</f>
        <v>95</v>
      </c>
      <c r="B95" s="98" t="s">
        <v>598</v>
      </c>
      <c r="C95" s="54" t="str">
        <f t="shared" ca="1" si="13"/>
        <v>CPCR</v>
      </c>
      <c r="D95" s="54" t="str">
        <f t="shared" ca="1" si="14"/>
        <v>ADIJO10-J</v>
      </c>
      <c r="E95" s="54">
        <f t="shared" ca="1" si="15"/>
        <v>0</v>
      </c>
      <c r="F95" s="54" t="str">
        <f t="shared" ca="1" si="16"/>
        <v>ZH1AJD</v>
      </c>
      <c r="G95" s="54" t="str">
        <f t="shared" ca="1" si="17"/>
        <v>AD3</v>
      </c>
      <c r="H95" s="54" t="str">
        <f t="shared" ca="1" si="18"/>
        <v>PARTIEL</v>
      </c>
      <c r="I95" s="54" t="str">
        <f t="shared" ca="1" si="19"/>
        <v>Tn</v>
      </c>
      <c r="J95" s="54" t="str">
        <f t="shared" ca="1" si="20"/>
        <v>ADI0</v>
      </c>
      <c r="K95" s="54" t="str">
        <f t="shared" ca="1" si="21"/>
        <v>ADIJO10</v>
      </c>
      <c r="L95" s="54" t="str">
        <f t="shared" ca="1" si="22"/>
        <v/>
      </c>
      <c r="M95" s="54">
        <f t="shared" ca="1" si="23"/>
        <v>0</v>
      </c>
      <c r="N95" s="54" t="str">
        <f t="shared" ca="1" si="24"/>
        <v>DB2</v>
      </c>
      <c r="O95" s="54" t="str">
        <f t="shared" ca="1" si="25"/>
        <v>Adhérent</v>
      </c>
    </row>
    <row r="96" spans="1:15" x14ac:dyDescent="0.3">
      <c r="A96" s="97">
        <f ca="1">MATCH(B96,INDIRECT("Referentiel!a:a"),0)+COUNTIF($B$1:B95,B96)</f>
        <v>96</v>
      </c>
      <c r="B96" s="98" t="s">
        <v>603</v>
      </c>
      <c r="C96" s="54" t="str">
        <f t="shared" ca="1" si="13"/>
        <v>CPCR</v>
      </c>
      <c r="D96" s="54" t="str">
        <f t="shared" ca="1" si="14"/>
        <v>ADINT00  -J</v>
      </c>
      <c r="E96" s="54">
        <f t="shared" ca="1" si="15"/>
        <v>0</v>
      </c>
      <c r="F96" s="54" t="str">
        <f t="shared" ca="1" si="16"/>
        <v>ZH1AJE</v>
      </c>
      <c r="G96" s="54" t="str">
        <f t="shared" ca="1" si="17"/>
        <v>AD3</v>
      </c>
      <c r="H96" s="54" t="str">
        <f t="shared" ca="1" si="18"/>
        <v>COMPLET</v>
      </c>
      <c r="I96" s="54" t="str">
        <f t="shared" ca="1" si="19"/>
        <v>Tn</v>
      </c>
      <c r="J96" s="54" t="str">
        <f t="shared" ca="1" si="20"/>
        <v>ADI0</v>
      </c>
      <c r="K96" s="54" t="str">
        <f t="shared" ca="1" si="21"/>
        <v>ADINT00</v>
      </c>
      <c r="L96" s="54" t="str">
        <f t="shared" ca="1" si="22"/>
        <v/>
      </c>
      <c r="M96" s="54">
        <f t="shared" ca="1" si="23"/>
        <v>0</v>
      </c>
      <c r="N96" s="54" t="str">
        <f t="shared" ca="1" si="24"/>
        <v>DB2</v>
      </c>
      <c r="O96" s="54" t="str">
        <f t="shared" ca="1" si="25"/>
        <v>Adhérent</v>
      </c>
    </row>
    <row r="97" spans="1:15" x14ac:dyDescent="0.3">
      <c r="A97" s="97">
        <f ca="1">MATCH(B97,INDIRECT("Referentiel!a:a"),0)+COUNTIF($B$1:B96,B97)</f>
        <v>97</v>
      </c>
      <c r="B97" s="98" t="s">
        <v>608</v>
      </c>
      <c r="C97" s="54" t="str">
        <f t="shared" ca="1" si="13"/>
        <v>CPCR</v>
      </c>
      <c r="D97" s="54" t="str">
        <f t="shared" ca="1" si="14"/>
        <v>ADIRC00 -J</v>
      </c>
      <c r="E97" s="54">
        <f t="shared" ca="1" si="15"/>
        <v>0</v>
      </c>
      <c r="F97" s="54" t="str">
        <f t="shared" ca="1" si="16"/>
        <v>ZH1AJF</v>
      </c>
      <c r="G97" s="54" t="str">
        <f t="shared" ca="1" si="17"/>
        <v>AD3</v>
      </c>
      <c r="H97" s="54" t="str">
        <f t="shared" ca="1" si="18"/>
        <v>COMPLET</v>
      </c>
      <c r="I97" s="54" t="str">
        <f t="shared" ca="1" si="19"/>
        <v>Tn</v>
      </c>
      <c r="J97" s="54" t="str">
        <f t="shared" ca="1" si="20"/>
        <v>ADI0</v>
      </c>
      <c r="K97" s="54" t="str">
        <f t="shared" ca="1" si="21"/>
        <v>ADIRC00</v>
      </c>
      <c r="L97" s="54" t="str">
        <f t="shared" ca="1" si="22"/>
        <v/>
      </c>
      <c r="M97" s="54">
        <f t="shared" ca="1" si="23"/>
        <v>0</v>
      </c>
      <c r="N97" s="54" t="str">
        <f t="shared" ca="1" si="24"/>
        <v>DB2</v>
      </c>
      <c r="O97" s="54" t="str">
        <f t="shared" ca="1" si="25"/>
        <v>Adhérent</v>
      </c>
    </row>
    <row r="98" spans="1:15" x14ac:dyDescent="0.3">
      <c r="A98" s="97">
        <f ca="1">MATCH(B98,INDIRECT("Referentiel!a:a"),0)+COUNTIF($B$1:B97,B98)</f>
        <v>98</v>
      </c>
      <c r="B98" s="98" t="s">
        <v>613</v>
      </c>
      <c r="C98" s="54" t="str">
        <f t="shared" ca="1" si="13"/>
        <v>CPCR</v>
      </c>
      <c r="D98" s="54" t="str">
        <f t="shared" ca="1" si="14"/>
        <v>ADIRP00 -J</v>
      </c>
      <c r="E98" s="54">
        <f t="shared" ca="1" si="15"/>
        <v>0</v>
      </c>
      <c r="F98" s="54" t="str">
        <f t="shared" ca="1" si="16"/>
        <v>ZH1AJG</v>
      </c>
      <c r="G98" s="54" t="str">
        <f t="shared" ca="1" si="17"/>
        <v>AD3</v>
      </c>
      <c r="H98" s="54" t="str">
        <f t="shared" ca="1" si="18"/>
        <v>COMPLET</v>
      </c>
      <c r="I98" s="54" t="str">
        <f t="shared" ca="1" si="19"/>
        <v>Tn</v>
      </c>
      <c r="J98" s="54" t="str">
        <f t="shared" ca="1" si="20"/>
        <v>ADI0</v>
      </c>
      <c r="K98" s="54" t="str">
        <f t="shared" ca="1" si="21"/>
        <v>ADIRP00</v>
      </c>
      <c r="L98" s="54" t="str">
        <f t="shared" ca="1" si="22"/>
        <v/>
      </c>
      <c r="M98" s="54">
        <f t="shared" ca="1" si="23"/>
        <v>0</v>
      </c>
      <c r="N98" s="54" t="str">
        <f t="shared" ca="1" si="24"/>
        <v>DB2</v>
      </c>
      <c r="O98" s="54" t="str">
        <f t="shared" ca="1" si="25"/>
        <v>Adhérent</v>
      </c>
    </row>
    <row r="99" spans="1:15" x14ac:dyDescent="0.3">
      <c r="A99" s="97">
        <f ca="1">MATCH(B99,INDIRECT("Referentiel!a:a"),0)+COUNTIF($B$1:B98,B99)</f>
        <v>99</v>
      </c>
      <c r="B99" s="98" t="s">
        <v>618</v>
      </c>
      <c r="C99" s="54" t="str">
        <f t="shared" ca="1" si="13"/>
        <v>CPMC</v>
      </c>
      <c r="D99" s="54" t="str">
        <f t="shared" ca="1" si="14"/>
        <v>V0ADNPAI -J</v>
      </c>
      <c r="E99" s="54">
        <f t="shared" ca="1" si="15"/>
        <v>0</v>
      </c>
      <c r="F99" s="54" t="str">
        <f t="shared" ca="1" si="16"/>
        <v>ZH4CJ1</v>
      </c>
      <c r="G99" s="54" t="str">
        <f t="shared" ca="1" si="17"/>
        <v>AD3</v>
      </c>
      <c r="H99" s="54" t="str">
        <f t="shared" ca="1" si="18"/>
        <v>COMPLET</v>
      </c>
      <c r="I99" s="54" t="str">
        <f t="shared" ca="1" si="19"/>
        <v>Tn</v>
      </c>
      <c r="J99" s="54" t="str">
        <f t="shared" ca="1" si="20"/>
        <v>PMR0</v>
      </c>
      <c r="K99" s="54" t="str">
        <f t="shared" ca="1" si="21"/>
        <v>ADNPAI</v>
      </c>
      <c r="L99" s="54" t="str">
        <f t="shared" ca="1" si="22"/>
        <v/>
      </c>
      <c r="M99" s="54">
        <f t="shared" ca="1" si="23"/>
        <v>0</v>
      </c>
      <c r="N99" s="54" t="str">
        <f t="shared" ca="1" si="24"/>
        <v>DB2</v>
      </c>
      <c r="O99" s="54" t="str">
        <f t="shared" ca="1" si="25"/>
        <v>Adhérent</v>
      </c>
    </row>
    <row r="100" spans="1:15" x14ac:dyDescent="0.3">
      <c r="A100" s="97">
        <f ca="1">MATCH(B100,INDIRECT("Referentiel!a:a"),0)+COUNTIF($B$1:B99,B100)</f>
        <v>100</v>
      </c>
      <c r="B100" s="98" t="s">
        <v>630</v>
      </c>
      <c r="C100" s="54" t="str">
        <f t="shared" ca="1" si="13"/>
        <v>CPCC</v>
      </c>
      <c r="D100" s="54" t="str">
        <f t="shared" ca="1" si="14"/>
        <v>V0ADREML-J</v>
      </c>
      <c r="E100" s="54">
        <f t="shared" ca="1" si="15"/>
        <v>0</v>
      </c>
      <c r="F100" s="54" t="str">
        <f t="shared" ca="1" si="16"/>
        <v>ZH1AJH</v>
      </c>
      <c r="G100" s="54" t="str">
        <f t="shared" ca="1" si="17"/>
        <v>AD1</v>
      </c>
      <c r="H100" s="54" t="str">
        <f t="shared" ca="1" si="18"/>
        <v>COMPLET</v>
      </c>
      <c r="I100" s="54" t="str">
        <f t="shared" ca="1" si="19"/>
        <v>Tn</v>
      </c>
      <c r="J100" s="54" t="str">
        <f t="shared" ca="1" si="20"/>
        <v>GADR</v>
      </c>
      <c r="K100" s="54" t="str">
        <f t="shared" ca="1" si="21"/>
        <v>ADREML</v>
      </c>
      <c r="L100" s="54" t="str">
        <f t="shared" ca="1" si="22"/>
        <v>PRAD1</v>
      </c>
      <c r="M100" s="54">
        <f t="shared" ca="1" si="23"/>
        <v>0</v>
      </c>
      <c r="N100" s="54" t="str">
        <f t="shared" ca="1" si="24"/>
        <v>DB2</v>
      </c>
      <c r="O100" s="54" t="str">
        <f t="shared" ca="1" si="25"/>
        <v>Adhérent</v>
      </c>
    </row>
    <row r="101" spans="1:15" x14ac:dyDescent="0.3">
      <c r="A101" s="97">
        <f ca="1">MATCH(B101,INDIRECT("Referentiel!a:a"),0)+COUNTIF($B$1:B100,B101)</f>
        <v>101</v>
      </c>
      <c r="B101" s="98" t="s">
        <v>638</v>
      </c>
      <c r="C101" s="54" t="str">
        <f t="shared" ca="1" si="13"/>
        <v>CPCC</v>
      </c>
      <c r="D101" s="54" t="str">
        <f t="shared" ca="1" si="14"/>
        <v>V0ADRINT-J</v>
      </c>
      <c r="E101" s="54">
        <f t="shared" ca="1" si="15"/>
        <v>0</v>
      </c>
      <c r="F101" s="54" t="str">
        <f t="shared" ca="1" si="16"/>
        <v>ZH1AJI</v>
      </c>
      <c r="G101" s="54" t="str">
        <f t="shared" ca="1" si="17"/>
        <v>AD1</v>
      </c>
      <c r="H101" s="54" t="str">
        <f t="shared" ca="1" si="18"/>
        <v>COMPLET</v>
      </c>
      <c r="I101" s="54" t="str">
        <f t="shared" ca="1" si="19"/>
        <v>Tn</v>
      </c>
      <c r="J101" s="54" t="str">
        <f t="shared" ca="1" si="20"/>
        <v>GPAR</v>
      </c>
      <c r="K101" s="54" t="str">
        <f t="shared" ca="1" si="21"/>
        <v>ADRINT</v>
      </c>
      <c r="L101" s="54" t="str">
        <f t="shared" ca="1" si="22"/>
        <v>PRAD1</v>
      </c>
      <c r="M101" s="54">
        <f t="shared" ca="1" si="23"/>
        <v>0</v>
      </c>
      <c r="N101" s="54" t="str">
        <f t="shared" ca="1" si="24"/>
        <v>DB2</v>
      </c>
      <c r="O101" s="54" t="str">
        <f t="shared" ca="1" si="25"/>
        <v>Adhérent</v>
      </c>
    </row>
    <row r="102" spans="1:15" x14ac:dyDescent="0.3">
      <c r="A102" s="97">
        <f ca="1">MATCH(B102,INDIRECT("Referentiel!a:a"),0)+COUNTIF($B$1:B101,B102)</f>
        <v>102</v>
      </c>
      <c r="B102" s="98" t="s">
        <v>646</v>
      </c>
      <c r="C102" s="54" t="str">
        <f t="shared" ca="1" si="13"/>
        <v>CPCI</v>
      </c>
      <c r="D102" s="54" t="str">
        <f t="shared" ca="1" si="14"/>
        <v>V3AGENT       -J</v>
      </c>
      <c r="E102" s="54">
        <f t="shared" ca="1" si="15"/>
        <v>0</v>
      </c>
      <c r="F102" s="54" t="str">
        <f t="shared" ca="1" si="16"/>
        <v>ZH0AJF</v>
      </c>
      <c r="G102" s="54" t="str">
        <f t="shared" ca="1" si="17"/>
        <v>AD3</v>
      </c>
      <c r="H102" s="54" t="str">
        <f t="shared" ca="1" si="18"/>
        <v>COMPLET</v>
      </c>
      <c r="I102" s="54" t="str">
        <f t="shared" ca="1" si="19"/>
        <v>Tn</v>
      </c>
      <c r="J102" s="54" t="str">
        <f t="shared" ca="1" si="20"/>
        <v>SDGE</v>
      </c>
      <c r="K102" s="54" t="str">
        <f t="shared" ca="1" si="21"/>
        <v>AGENT</v>
      </c>
      <c r="L102" s="54" t="str">
        <f t="shared" ca="1" si="22"/>
        <v>PRIV1</v>
      </c>
      <c r="M102" s="54">
        <f t="shared" ca="1" si="23"/>
        <v>0</v>
      </c>
      <c r="N102" s="54" t="str">
        <f t="shared" ca="1" si="24"/>
        <v>DB2</v>
      </c>
      <c r="O102" s="54" t="str">
        <f t="shared" ca="1" si="25"/>
        <v>Adhérent</v>
      </c>
    </row>
    <row r="103" spans="1:15" x14ac:dyDescent="0.3">
      <c r="A103" s="97">
        <f ca="1">MATCH(B103,INDIRECT("Referentiel!a:a"),0)+COUNTIF($B$1:B102,B103)</f>
        <v>103</v>
      </c>
      <c r="B103" s="98" t="s">
        <v>660</v>
      </c>
      <c r="C103" s="54" t="str">
        <f t="shared" ca="1" si="13"/>
        <v>CPCI</v>
      </c>
      <c r="D103" s="54" t="str">
        <f t="shared" ca="1" si="14"/>
        <v>V0AGPFJH        -J</v>
      </c>
      <c r="E103" s="54">
        <f t="shared" ca="1" si="15"/>
        <v>0</v>
      </c>
      <c r="F103" s="54" t="str">
        <f t="shared" ca="1" si="16"/>
        <v>ZH0AJG</v>
      </c>
      <c r="G103" s="54" t="str">
        <f t="shared" ca="1" si="17"/>
        <v>AD3</v>
      </c>
      <c r="H103" s="54" t="str">
        <f t="shared" ca="1" si="18"/>
        <v>COMPLET</v>
      </c>
      <c r="I103" s="54" t="str">
        <f t="shared" ca="1" si="19"/>
        <v>Tn</v>
      </c>
      <c r="J103" s="54" t="str">
        <f t="shared" ca="1" si="20"/>
        <v>SDGE</v>
      </c>
      <c r="K103" s="54" t="str">
        <f t="shared" ca="1" si="21"/>
        <v>AGPFJH</v>
      </c>
      <c r="L103" s="54" t="str">
        <f t="shared" ca="1" si="22"/>
        <v/>
      </c>
      <c r="M103" s="54">
        <f t="shared" ca="1" si="23"/>
        <v>0</v>
      </c>
      <c r="N103" s="54" t="str">
        <f t="shared" ca="1" si="24"/>
        <v>DB2</v>
      </c>
      <c r="O103" s="54" t="str">
        <f t="shared" ca="1" si="25"/>
        <v>Adhérent</v>
      </c>
    </row>
    <row r="104" spans="1:15" x14ac:dyDescent="0.3">
      <c r="A104" s="97">
        <f ca="1">MATCH(B104,INDIRECT("Referentiel!a:a"),0)+COUNTIF($B$1:B103,B104)</f>
        <v>104</v>
      </c>
      <c r="B104" s="98" t="s">
        <v>665</v>
      </c>
      <c r="C104" s="54" t="str">
        <f t="shared" ca="1" si="13"/>
        <v>CPCI</v>
      </c>
      <c r="D104" s="54" t="str">
        <f t="shared" ca="1" si="14"/>
        <v>V0AGPFTX       -J</v>
      </c>
      <c r="E104" s="54">
        <f t="shared" ca="1" si="15"/>
        <v>0</v>
      </c>
      <c r="F104" s="54" t="str">
        <f t="shared" ca="1" si="16"/>
        <v>ZH0AJH</v>
      </c>
      <c r="G104" s="54" t="str">
        <f t="shared" ca="1" si="17"/>
        <v>AD3</v>
      </c>
      <c r="H104" s="54" t="str">
        <f t="shared" ca="1" si="18"/>
        <v>COMPLET</v>
      </c>
      <c r="I104" s="54" t="str">
        <f t="shared" ca="1" si="19"/>
        <v>Tn</v>
      </c>
      <c r="J104" s="54" t="str">
        <f t="shared" ca="1" si="20"/>
        <v>SDGE</v>
      </c>
      <c r="K104" s="54" t="str">
        <f t="shared" ca="1" si="21"/>
        <v>AGPFTX</v>
      </c>
      <c r="L104" s="54" t="str">
        <f t="shared" ca="1" si="22"/>
        <v/>
      </c>
      <c r="M104" s="54">
        <f t="shared" ca="1" si="23"/>
        <v>0</v>
      </c>
      <c r="N104" s="54" t="str">
        <f t="shared" ca="1" si="24"/>
        <v>DB2</v>
      </c>
      <c r="O104" s="54" t="str">
        <f t="shared" ca="1" si="25"/>
        <v>Adhérent</v>
      </c>
    </row>
    <row r="105" spans="1:15" x14ac:dyDescent="0.3">
      <c r="A105" s="97">
        <f ca="1">MATCH(B105,INDIRECT("Referentiel!a:a"),0)+COUNTIF($B$1:B104,B105)</f>
        <v>105</v>
      </c>
      <c r="B105" s="98" t="s">
        <v>670</v>
      </c>
      <c r="C105" s="54" t="str">
        <f t="shared" ca="1" si="13"/>
        <v>CPDM</v>
      </c>
      <c r="D105" s="54" t="str">
        <f t="shared" ca="1" si="14"/>
        <v>V1ALERTE -J</v>
      </c>
      <c r="E105" s="54">
        <f t="shared" ca="1" si="15"/>
        <v>0</v>
      </c>
      <c r="F105" s="54" t="str">
        <f t="shared" ca="1" si="16"/>
        <v>ZH4CJ2</v>
      </c>
      <c r="G105" s="54" t="str">
        <f t="shared" ca="1" si="17"/>
        <v>AD3</v>
      </c>
      <c r="H105" s="54" t="str">
        <f t="shared" ca="1" si="18"/>
        <v>COMPLET</v>
      </c>
      <c r="I105" s="54" t="str">
        <f t="shared" ca="1" si="19"/>
        <v>Tn</v>
      </c>
      <c r="J105" s="54" t="str">
        <f t="shared" ca="1" si="20"/>
        <v>BAMA</v>
      </c>
      <c r="K105" s="54" t="str">
        <f t="shared" ca="1" si="21"/>
        <v>ALERTE</v>
      </c>
      <c r="L105" s="54" t="str">
        <f t="shared" ca="1" si="22"/>
        <v/>
      </c>
      <c r="M105" s="54">
        <f t="shared" ca="1" si="23"/>
        <v>0</v>
      </c>
      <c r="N105" s="54" t="str">
        <f t="shared" ca="1" si="24"/>
        <v>DB2</v>
      </c>
      <c r="O105" s="54" t="str">
        <f t="shared" ca="1" si="25"/>
        <v>Adhérent</v>
      </c>
    </row>
    <row r="106" spans="1:15" x14ac:dyDescent="0.3">
      <c r="A106" s="97">
        <f ca="1">MATCH(B106,INDIRECT("Referentiel!a:a"),0)+COUNTIF($B$1:B105,B106)</f>
        <v>106</v>
      </c>
      <c r="B106" s="98" t="s">
        <v>683</v>
      </c>
      <c r="C106" s="54" t="str">
        <f t="shared" ca="1" si="13"/>
        <v>CPDM</v>
      </c>
      <c r="D106" s="54" t="str">
        <f t="shared" ca="1" si="14"/>
        <v>V0ALMAIL -J</v>
      </c>
      <c r="E106" s="54">
        <f t="shared" ca="1" si="15"/>
        <v>0</v>
      </c>
      <c r="F106" s="54" t="str">
        <f t="shared" ca="1" si="16"/>
        <v>ZH4CJ3</v>
      </c>
      <c r="G106" s="54" t="str">
        <f t="shared" ca="1" si="17"/>
        <v>AD3</v>
      </c>
      <c r="H106" s="54" t="str">
        <f t="shared" ca="1" si="18"/>
        <v>COMPLET</v>
      </c>
      <c r="I106" s="54" t="str">
        <f t="shared" ca="1" si="19"/>
        <v>Tn</v>
      </c>
      <c r="J106" s="54" t="str">
        <f t="shared" ca="1" si="20"/>
        <v>BAM0</v>
      </c>
      <c r="K106" s="54" t="str">
        <f t="shared" ca="1" si="21"/>
        <v>ALMAIL</v>
      </c>
      <c r="L106" s="54" t="str">
        <f t="shared" ca="1" si="22"/>
        <v/>
      </c>
      <c r="M106" s="54">
        <f t="shared" ca="1" si="23"/>
        <v>0</v>
      </c>
      <c r="N106" s="54" t="str">
        <f t="shared" ca="1" si="24"/>
        <v>DB2</v>
      </c>
      <c r="O106" s="54" t="str">
        <f t="shared" ca="1" si="25"/>
        <v>Adhérent</v>
      </c>
    </row>
    <row r="107" spans="1:15" x14ac:dyDescent="0.3">
      <c r="A107" s="97">
        <f ca="1">MATCH(B107,INDIRECT("Referentiel!a:a"),0)+COUNTIF($B$1:B106,B107)</f>
        <v>107</v>
      </c>
      <c r="B107" s="98" t="s">
        <v>690</v>
      </c>
      <c r="C107" s="54" t="str">
        <f t="shared" ca="1" si="13"/>
        <v>CPDM</v>
      </c>
      <c r="D107" s="54" t="str">
        <f t="shared" ca="1" si="14"/>
        <v>ADELETER -J</v>
      </c>
      <c r="E107" s="54">
        <f t="shared" ca="1" si="15"/>
        <v>0</v>
      </c>
      <c r="F107" s="54" t="str">
        <f t="shared" ca="1" si="16"/>
        <v>ZH4CJ4</v>
      </c>
      <c r="G107" s="54" t="str">
        <f t="shared" ca="1" si="17"/>
        <v>AD3</v>
      </c>
      <c r="H107" s="54" t="str">
        <f t="shared" ca="1" si="18"/>
        <v>COMPLET</v>
      </c>
      <c r="I107" s="54" t="str">
        <f t="shared" ca="1" si="19"/>
        <v>Tn</v>
      </c>
      <c r="J107" s="54" t="str">
        <f t="shared" ca="1" si="20"/>
        <v>BAMA</v>
      </c>
      <c r="K107" s="54" t="str">
        <f t="shared" ca="1" si="21"/>
        <v>ALTENC</v>
      </c>
      <c r="L107" s="54" t="str">
        <f t="shared" ca="1" si="22"/>
        <v/>
      </c>
      <c r="M107" s="54">
        <f t="shared" ca="1" si="23"/>
        <v>0</v>
      </c>
      <c r="N107" s="54" t="str">
        <f t="shared" ca="1" si="24"/>
        <v xml:space="preserve">ADELETER </v>
      </c>
      <c r="O107" s="54" t="str">
        <f t="shared" ca="1" si="25"/>
        <v>Adhérent</v>
      </c>
    </row>
    <row r="108" spans="1:15" x14ac:dyDescent="0.3">
      <c r="A108" s="97">
        <f ca="1">MATCH(B108,INDIRECT("Referentiel!a:a"),0)+COUNTIF($B$1:B107,B108)</f>
        <v>108</v>
      </c>
      <c r="B108" s="98" t="s">
        <v>696</v>
      </c>
      <c r="C108" s="54" t="str">
        <f t="shared" ca="1" si="13"/>
        <v>CPDM</v>
      </c>
      <c r="D108" s="54" t="str">
        <f t="shared" ca="1" si="14"/>
        <v>V1ALTOPE -J</v>
      </c>
      <c r="E108" s="54">
        <f t="shared" ca="1" si="15"/>
        <v>0</v>
      </c>
      <c r="F108" s="54" t="str">
        <f t="shared" ca="1" si="16"/>
        <v>ZH4CJ5</v>
      </c>
      <c r="G108" s="54" t="str">
        <f t="shared" ca="1" si="17"/>
        <v>AD3</v>
      </c>
      <c r="H108" s="54" t="str">
        <f t="shared" ca="1" si="18"/>
        <v>COMPLET</v>
      </c>
      <c r="I108" s="54" t="str">
        <f t="shared" ca="1" si="19"/>
        <v>Tn</v>
      </c>
      <c r="J108" s="54" t="str">
        <f t="shared" ca="1" si="20"/>
        <v>BAMA</v>
      </c>
      <c r="K108" s="54" t="str">
        <f t="shared" ca="1" si="21"/>
        <v>ALTOPE</v>
      </c>
      <c r="L108" s="54" t="str">
        <f t="shared" ca="1" si="22"/>
        <v/>
      </c>
      <c r="M108" s="54">
        <f t="shared" ca="1" si="23"/>
        <v>0</v>
      </c>
      <c r="N108" s="54" t="str">
        <f t="shared" ca="1" si="24"/>
        <v>DB2</v>
      </c>
      <c r="O108" s="54" t="str">
        <f t="shared" ca="1" si="25"/>
        <v>Adhérent</v>
      </c>
    </row>
    <row r="109" spans="1:15" x14ac:dyDescent="0.3">
      <c r="A109" s="97">
        <f ca="1">MATCH(B109,INDIRECT("Referentiel!a:a"),0)+COUNTIF($B$1:B108,B109)</f>
        <v>109</v>
      </c>
      <c r="B109" s="98" t="s">
        <v>701</v>
      </c>
      <c r="C109" s="54" t="str">
        <f t="shared" ca="1" si="13"/>
        <v>CPDM</v>
      </c>
      <c r="D109" s="54" t="str">
        <f t="shared" ca="1" si="14"/>
        <v>V0ALTSLD -J</v>
      </c>
      <c r="E109" s="54">
        <f t="shared" ca="1" si="15"/>
        <v>0</v>
      </c>
      <c r="F109" s="54" t="str">
        <f t="shared" ca="1" si="16"/>
        <v>ZH4CJ6</v>
      </c>
      <c r="G109" s="54" t="str">
        <f t="shared" ca="1" si="17"/>
        <v>AD3</v>
      </c>
      <c r="H109" s="54" t="str">
        <f t="shared" ca="1" si="18"/>
        <v>COMPLET</v>
      </c>
      <c r="I109" s="54" t="str">
        <f t="shared" ca="1" si="19"/>
        <v>Tn</v>
      </c>
      <c r="J109" s="54" t="str">
        <f t="shared" ca="1" si="20"/>
        <v>BAMA</v>
      </c>
      <c r="K109" s="54" t="str">
        <f t="shared" ca="1" si="21"/>
        <v>ALTSLD</v>
      </c>
      <c r="L109" s="54" t="str">
        <f t="shared" ca="1" si="22"/>
        <v/>
      </c>
      <c r="M109" s="54">
        <f t="shared" ca="1" si="23"/>
        <v>0</v>
      </c>
      <c r="N109" s="54" t="str">
        <f t="shared" ca="1" si="24"/>
        <v>DB2</v>
      </c>
      <c r="O109" s="54" t="str">
        <f t="shared" ca="1" si="25"/>
        <v>Adhérent</v>
      </c>
    </row>
    <row r="110" spans="1:15" x14ac:dyDescent="0.3">
      <c r="A110" s="97">
        <f ca="1">MATCH(B110,INDIRECT("Referentiel!a:a"),0)+COUNTIF($B$1:B109,B110)</f>
        <v>110</v>
      </c>
      <c r="B110" s="98" t="s">
        <v>706</v>
      </c>
      <c r="C110" s="54" t="str">
        <f t="shared" ca="1" si="13"/>
        <v>CPFI</v>
      </c>
      <c r="D110" s="54" t="str">
        <f t="shared" ca="1" si="14"/>
        <v>APFXS043-M</v>
      </c>
      <c r="E110" s="54">
        <f t="shared" ca="1" si="15"/>
        <v>0</v>
      </c>
      <c r="F110" s="54">
        <f t="shared" ca="1" si="16"/>
        <v>0</v>
      </c>
      <c r="G110" s="54" t="str">
        <f t="shared" ca="1" si="17"/>
        <v>AD3</v>
      </c>
      <c r="H110" s="54" t="str">
        <f t="shared" ca="1" si="18"/>
        <v>PARTIEL</v>
      </c>
      <c r="I110" s="54" t="str">
        <f t="shared" ca="1" si="19"/>
        <v>Tn</v>
      </c>
      <c r="J110" s="54" t="str">
        <f t="shared" ca="1" si="20"/>
        <v>APFI</v>
      </c>
      <c r="K110" s="54" t="str">
        <f t="shared" ca="1" si="21"/>
        <v>APF01</v>
      </c>
      <c r="L110" s="54" t="str">
        <f t="shared" ca="1" si="22"/>
        <v/>
      </c>
      <c r="M110" s="54">
        <f t="shared" ca="1" si="23"/>
        <v>0</v>
      </c>
      <c r="N110" s="54" t="str">
        <f t="shared" ca="1" si="24"/>
        <v>FIC</v>
      </c>
      <c r="O110" s="54" t="str">
        <f t="shared" ca="1" si="25"/>
        <v>Adhérent</v>
      </c>
    </row>
    <row r="111" spans="1:15" x14ac:dyDescent="0.3">
      <c r="A111" s="97">
        <f ca="1">MATCH(B111,INDIRECT("Referentiel!a:a"),0)+COUNTIF($B$1:B110,B111)</f>
        <v>111</v>
      </c>
      <c r="B111" s="98" t="s">
        <v>715</v>
      </c>
      <c r="C111" s="54" t="str">
        <f t="shared" ca="1" si="13"/>
        <v>CPFI</v>
      </c>
      <c r="D111" s="54" t="str">
        <f t="shared" ca="1" si="14"/>
        <v xml:space="preserve"> -M</v>
      </c>
      <c r="E111" s="54">
        <f t="shared" ca="1" si="15"/>
        <v>0</v>
      </c>
      <c r="F111" s="54">
        <f t="shared" ca="1" si="16"/>
        <v>0</v>
      </c>
      <c r="G111" s="54" t="str">
        <f t="shared" ca="1" si="17"/>
        <v>AD3</v>
      </c>
      <c r="H111" s="54" t="str">
        <f t="shared" ca="1" si="18"/>
        <v>COMPLET</v>
      </c>
      <c r="I111" s="54" t="str">
        <f t="shared" ca="1" si="19"/>
        <v>BVaTn</v>
      </c>
      <c r="J111" s="54" t="str">
        <f t="shared" ca="1" si="20"/>
        <v>APFI</v>
      </c>
      <c r="K111" s="54" t="str">
        <f t="shared" ca="1" si="21"/>
        <v>APFXS011</v>
      </c>
      <c r="L111" s="54" t="str">
        <f t="shared" ca="1" si="22"/>
        <v/>
      </c>
      <c r="M111" s="54">
        <f t="shared" ca="1" si="23"/>
        <v>0</v>
      </c>
      <c r="N111" s="54" t="str">
        <f t="shared" ca="1" si="24"/>
        <v>FIC</v>
      </c>
      <c r="O111" s="54" t="str">
        <f t="shared" ca="1" si="25"/>
        <v>Adhérent</v>
      </c>
    </row>
    <row r="112" spans="1:15" x14ac:dyDescent="0.3">
      <c r="A112" s="97">
        <f ca="1">MATCH(B112,INDIRECT("Referentiel!a:a"),0)+COUNTIF($B$1:B111,B112)</f>
        <v>112</v>
      </c>
      <c r="B112" s="98" t="s">
        <v>718</v>
      </c>
      <c r="C112" s="54" t="str">
        <f t="shared" ca="1" si="13"/>
        <v>CPFI</v>
      </c>
      <c r="D112" s="54" t="str">
        <f t="shared" ca="1" si="14"/>
        <v xml:space="preserve"> -M</v>
      </c>
      <c r="E112" s="54">
        <f t="shared" ca="1" si="15"/>
        <v>0</v>
      </c>
      <c r="F112" s="54">
        <f t="shared" ca="1" si="16"/>
        <v>0</v>
      </c>
      <c r="G112" s="54" t="str">
        <f t="shared" ca="1" si="17"/>
        <v>AD3</v>
      </c>
      <c r="H112" s="54" t="str">
        <f t="shared" ca="1" si="18"/>
        <v>COMPLET</v>
      </c>
      <c r="I112" s="54" t="str">
        <f t="shared" ca="1" si="19"/>
        <v>BVaTn</v>
      </c>
      <c r="J112" s="54" t="str">
        <f t="shared" ca="1" si="20"/>
        <v>APFI</v>
      </c>
      <c r="K112" s="54" t="str">
        <f t="shared" ca="1" si="21"/>
        <v>APFXS200</v>
      </c>
      <c r="L112" s="54" t="str">
        <f t="shared" ca="1" si="22"/>
        <v/>
      </c>
      <c r="M112" s="54">
        <f t="shared" ca="1" si="23"/>
        <v>0</v>
      </c>
      <c r="N112" s="54" t="str">
        <f t="shared" ca="1" si="24"/>
        <v>FIC</v>
      </c>
      <c r="O112" s="54" t="str">
        <f t="shared" ca="1" si="25"/>
        <v>Adhérent</v>
      </c>
    </row>
    <row r="113" spans="1:15" x14ac:dyDescent="0.3">
      <c r="A113" s="97">
        <f ca="1">MATCH(B113,INDIRECT("Referentiel!a:a"),0)+COUNTIF($B$1:B112,B113)</f>
        <v>113</v>
      </c>
      <c r="B113" s="98" t="s">
        <v>722</v>
      </c>
      <c r="C113" s="54" t="str">
        <f t="shared" ca="1" si="13"/>
        <v>CPMC</v>
      </c>
      <c r="D113" s="54" t="str">
        <f t="shared" ca="1" si="14"/>
        <v>V0APPSEG -J</v>
      </c>
      <c r="E113" s="54">
        <f t="shared" ca="1" si="15"/>
        <v>0</v>
      </c>
      <c r="F113" s="54" t="str">
        <f t="shared" ca="1" si="16"/>
        <v>ZH4CJ7</v>
      </c>
      <c r="G113" s="54" t="str">
        <f t="shared" ca="1" si="17"/>
        <v>AD1</v>
      </c>
      <c r="H113" s="54" t="str">
        <f t="shared" ca="1" si="18"/>
        <v>COMPLET</v>
      </c>
      <c r="I113" s="54" t="str">
        <f t="shared" ca="1" si="19"/>
        <v>BVnTn</v>
      </c>
      <c r="J113" s="54" t="str">
        <f t="shared" ca="1" si="20"/>
        <v>SEGM</v>
      </c>
      <c r="K113" s="54" t="str">
        <f t="shared" ca="1" si="21"/>
        <v>APPSEG</v>
      </c>
      <c r="L113" s="54" t="str">
        <f t="shared" ca="1" si="22"/>
        <v>PRAD1</v>
      </c>
      <c r="M113" s="54">
        <f t="shared" ca="1" si="23"/>
        <v>0</v>
      </c>
      <c r="N113" s="54" t="str">
        <f t="shared" ca="1" si="24"/>
        <v>DB2</v>
      </c>
      <c r="O113" s="54" t="str">
        <f t="shared" ca="1" si="25"/>
        <v>Adhérent</v>
      </c>
    </row>
    <row r="114" spans="1:15" x14ac:dyDescent="0.3">
      <c r="A114" s="97">
        <f ca="1">MATCH(B114,INDIRECT("Referentiel!a:a"),0)+COUNTIF($B$1:B113,B114)</f>
        <v>114</v>
      </c>
      <c r="B114" s="98" t="s">
        <v>726</v>
      </c>
      <c r="C114" s="54" t="str">
        <f t="shared" ca="1" si="13"/>
        <v>CPCI</v>
      </c>
      <c r="D114" s="54" t="str">
        <f t="shared" ca="1" si="14"/>
        <v>V0APPTEQ       -J</v>
      </c>
      <c r="E114" s="54">
        <f t="shared" ca="1" si="15"/>
        <v>0</v>
      </c>
      <c r="F114" s="54" t="str">
        <f t="shared" ca="1" si="16"/>
        <v>ZH0AJI</v>
      </c>
      <c r="G114" s="54" t="str">
        <f t="shared" ca="1" si="17"/>
        <v>AD3</v>
      </c>
      <c r="H114" s="54" t="str">
        <f t="shared" ca="1" si="18"/>
        <v>COMPLET</v>
      </c>
      <c r="I114" s="54" t="str">
        <f t="shared" ca="1" si="19"/>
        <v>BVnTn</v>
      </c>
      <c r="J114" s="54" t="str">
        <f t="shared" ca="1" si="20"/>
        <v>SDGE</v>
      </c>
      <c r="K114" s="54" t="str">
        <f t="shared" ca="1" si="21"/>
        <v>APPTEQ</v>
      </c>
      <c r="L114" s="54" t="str">
        <f t="shared" ca="1" si="22"/>
        <v/>
      </c>
      <c r="M114" s="54">
        <f t="shared" ca="1" si="23"/>
        <v>0</v>
      </c>
      <c r="N114" s="54" t="str">
        <f t="shared" ca="1" si="24"/>
        <v>DB2</v>
      </c>
      <c r="O114" s="54" t="str">
        <f t="shared" ca="1" si="25"/>
        <v>Adhérent</v>
      </c>
    </row>
    <row r="115" spans="1:15" x14ac:dyDescent="0.3">
      <c r="A115" s="97">
        <f ca="1">MATCH(B115,INDIRECT("Referentiel!a:a"),0)+COUNTIF($B$1:B114,B115)</f>
        <v>115</v>
      </c>
      <c r="B115" s="98" t="s">
        <v>731</v>
      </c>
      <c r="C115" s="54" t="str">
        <f t="shared" ca="1" si="13"/>
        <v>CPCC</v>
      </c>
      <c r="D115" s="54" t="str">
        <f t="shared" ca="1" si="14"/>
        <v>V1ARCEDI-J</v>
      </c>
      <c r="E115" s="54">
        <f t="shared" ca="1" si="15"/>
        <v>0</v>
      </c>
      <c r="F115" s="54" t="str">
        <f t="shared" ca="1" si="16"/>
        <v>ZH1AJJ</v>
      </c>
      <c r="G115" s="54" t="str">
        <f t="shared" ca="1" si="17"/>
        <v>AD3</v>
      </c>
      <c r="H115" s="54" t="str">
        <f t="shared" ca="1" si="18"/>
        <v>COMPLET</v>
      </c>
      <c r="I115" s="54" t="str">
        <f t="shared" ca="1" si="19"/>
        <v>Tn</v>
      </c>
      <c r="J115" s="54" t="str">
        <f t="shared" ca="1" si="20"/>
        <v>CNTR</v>
      </c>
      <c r="K115" s="54" t="str">
        <f t="shared" ca="1" si="21"/>
        <v>ARCEDI</v>
      </c>
      <c r="L115" s="54" t="str">
        <f t="shared" ca="1" si="22"/>
        <v/>
      </c>
      <c r="M115" s="54">
        <f t="shared" ca="1" si="23"/>
        <v>0</v>
      </c>
      <c r="N115" s="54" t="str">
        <f t="shared" ca="1" si="24"/>
        <v>DB2</v>
      </c>
      <c r="O115" s="54" t="str">
        <f t="shared" ca="1" si="25"/>
        <v>Adhérent</v>
      </c>
    </row>
    <row r="116" spans="1:15" x14ac:dyDescent="0.3">
      <c r="A116" s="97">
        <f ca="1">MATCH(B116,INDIRECT("Referentiel!a:a"),0)+COUNTIF($B$1:B115,B116)</f>
        <v>116</v>
      </c>
      <c r="B116" s="98" t="s">
        <v>740</v>
      </c>
      <c r="C116" s="54" t="str">
        <f t="shared" ca="1" si="13"/>
        <v>CPCC</v>
      </c>
      <c r="D116" s="54" t="str">
        <f t="shared" ca="1" si="14"/>
        <v>V0ARCGPA-J</v>
      </c>
      <c r="E116" s="54">
        <f t="shared" ca="1" si="15"/>
        <v>0</v>
      </c>
      <c r="F116" s="54" t="str">
        <f t="shared" ca="1" si="16"/>
        <v>ZH1AJK</v>
      </c>
      <c r="G116" s="54" t="str">
        <f t="shared" ca="1" si="17"/>
        <v>AD3</v>
      </c>
      <c r="H116" s="54" t="str">
        <f t="shared" ca="1" si="18"/>
        <v>COMPLET</v>
      </c>
      <c r="I116" s="54" t="str">
        <f t="shared" ca="1" si="19"/>
        <v>Tn</v>
      </c>
      <c r="J116" s="54" t="str">
        <f t="shared" ca="1" si="20"/>
        <v>GPAR</v>
      </c>
      <c r="K116" s="54" t="str">
        <f t="shared" ca="1" si="21"/>
        <v>ARCGPA</v>
      </c>
      <c r="L116" s="54" t="str">
        <f t="shared" ca="1" si="22"/>
        <v/>
      </c>
      <c r="M116" s="54">
        <f t="shared" ca="1" si="23"/>
        <v>0</v>
      </c>
      <c r="N116" s="54" t="str">
        <f t="shared" ca="1" si="24"/>
        <v>DB2</v>
      </c>
      <c r="O116" s="54" t="str">
        <f t="shared" ca="1" si="25"/>
        <v>Adhérent</v>
      </c>
    </row>
    <row r="117" spans="1:15" x14ac:dyDescent="0.3">
      <c r="A117" s="97">
        <f ca="1">MATCH(B117,INDIRECT("Referentiel!a:a"),0)+COUNTIF($B$1:B116,B117)</f>
        <v>117</v>
      </c>
      <c r="B117" s="98" t="s">
        <v>747</v>
      </c>
      <c r="C117" s="54" t="str">
        <f t="shared" ca="1" si="13"/>
        <v>CPDM</v>
      </c>
      <c r="D117" s="54" t="str">
        <f t="shared" ca="1" si="14"/>
        <v>V0ARCSIG-M</v>
      </c>
      <c r="E117" s="54">
        <f t="shared" ca="1" si="15"/>
        <v>0</v>
      </c>
      <c r="F117" s="54" t="str">
        <f t="shared" ca="1" si="16"/>
        <v>ZH4AM2</v>
      </c>
      <c r="G117" s="54" t="str">
        <f t="shared" ca="1" si="17"/>
        <v>AD3</v>
      </c>
      <c r="H117" s="54" t="str">
        <f t="shared" ca="1" si="18"/>
        <v>COMPLET</v>
      </c>
      <c r="I117" s="54" t="str">
        <f t="shared" ca="1" si="19"/>
        <v>BVaTn</v>
      </c>
      <c r="J117" s="54" t="str">
        <f t="shared" ca="1" si="20"/>
        <v>BAMA</v>
      </c>
      <c r="K117" s="54" t="str">
        <f t="shared" ca="1" si="21"/>
        <v>ARCSIG</v>
      </c>
      <c r="L117" s="54" t="str">
        <f t="shared" ca="1" si="22"/>
        <v/>
      </c>
      <c r="M117" s="54">
        <f t="shared" ca="1" si="23"/>
        <v>0</v>
      </c>
      <c r="N117" s="54" t="str">
        <f t="shared" ca="1" si="24"/>
        <v>DB2</v>
      </c>
      <c r="O117" s="54" t="str">
        <f t="shared" ca="1" si="25"/>
        <v>Adhérent</v>
      </c>
    </row>
    <row r="118" spans="1:15" x14ac:dyDescent="0.3">
      <c r="A118" s="97">
        <f ca="1">MATCH(B118,INDIRECT("Referentiel!a:a"),0)+COUNTIF($B$1:B117,B118)</f>
        <v>118</v>
      </c>
      <c r="B118" s="98" t="s">
        <v>754</v>
      </c>
      <c r="C118" s="54" t="str">
        <f t="shared" ca="1" si="13"/>
        <v>CPCR</v>
      </c>
      <c r="D118" s="54" t="str">
        <f t="shared" ca="1" si="14"/>
        <v xml:space="preserve"> -J</v>
      </c>
      <c r="E118" s="54">
        <f t="shared" ca="1" si="15"/>
        <v>0</v>
      </c>
      <c r="F118" s="54">
        <f t="shared" ca="1" si="16"/>
        <v>0</v>
      </c>
      <c r="G118" s="54" t="str">
        <f t="shared" ca="1" si="17"/>
        <v>AD3</v>
      </c>
      <c r="H118" s="54" t="str">
        <f t="shared" ca="1" si="18"/>
        <v>COMPLET</v>
      </c>
      <c r="I118" s="54" t="str">
        <f t="shared" ca="1" si="19"/>
        <v>BVnTn</v>
      </c>
      <c r="J118" s="54" t="str">
        <f t="shared" ca="1" si="20"/>
        <v>GECR</v>
      </c>
      <c r="K118" s="54" t="str">
        <f t="shared" ca="1" si="21"/>
        <v>ARINCD13</v>
      </c>
      <c r="L118" s="54" t="str">
        <f t="shared" ca="1" si="22"/>
        <v/>
      </c>
      <c r="M118" s="54">
        <f t="shared" ca="1" si="23"/>
        <v>0</v>
      </c>
      <c r="N118" s="54" t="str">
        <f t="shared" ca="1" si="24"/>
        <v>FIC</v>
      </c>
      <c r="O118" s="54" t="str">
        <f t="shared" ca="1" si="25"/>
        <v>Adhérent</v>
      </c>
    </row>
    <row r="119" spans="1:15" x14ac:dyDescent="0.3">
      <c r="A119" s="97">
        <f ca="1">MATCH(B119,INDIRECT("Referentiel!a:a"),0)+COUNTIF($B$1:B118,B119)</f>
        <v>119</v>
      </c>
      <c r="B119" s="98" t="s">
        <v>759</v>
      </c>
      <c r="C119" s="54" t="str">
        <f t="shared" ca="1" si="13"/>
        <v>CPCR</v>
      </c>
      <c r="D119" s="54" t="str">
        <f t="shared" ca="1" si="14"/>
        <v>CRTCRE1 -J</v>
      </c>
      <c r="E119" s="54">
        <f t="shared" ca="1" si="15"/>
        <v>0</v>
      </c>
      <c r="F119" s="54" t="str">
        <f t="shared" ca="1" si="16"/>
        <v>ZH1AJM</v>
      </c>
      <c r="G119" s="54" t="str">
        <f t="shared" ca="1" si="17"/>
        <v>AD3</v>
      </c>
      <c r="H119" s="54" t="str">
        <f t="shared" ca="1" si="18"/>
        <v>COMPLET</v>
      </c>
      <c r="I119" s="54" t="str">
        <f t="shared" ca="1" si="19"/>
        <v>Tn</v>
      </c>
      <c r="J119" s="54" t="str">
        <f t="shared" ca="1" si="20"/>
        <v>GECR</v>
      </c>
      <c r="K119" s="54" t="str">
        <f t="shared" ca="1" si="21"/>
        <v>ARITCRTCREC</v>
      </c>
      <c r="L119" s="54" t="str">
        <f t="shared" ca="1" si="22"/>
        <v>PRIV1</v>
      </c>
      <c r="M119" s="54">
        <f t="shared" ca="1" si="23"/>
        <v>0</v>
      </c>
      <c r="N119" s="54" t="str">
        <f t="shared" ca="1" si="24"/>
        <v>DB2</v>
      </c>
      <c r="O119" s="54" t="str">
        <f t="shared" ca="1" si="25"/>
        <v>Adhérent</v>
      </c>
    </row>
    <row r="120" spans="1:15" x14ac:dyDescent="0.3">
      <c r="A120" s="97">
        <f ca="1">MATCH(B120,INDIRECT("Referentiel!a:a"),0)+COUNTIF($B$1:B119,B120)</f>
        <v>120</v>
      </c>
      <c r="B120" s="98" t="s">
        <v>766</v>
      </c>
      <c r="C120" s="54" t="str">
        <f t="shared" ca="1" si="13"/>
        <v>CPAS</v>
      </c>
      <c r="D120" s="54" t="str">
        <f t="shared" ca="1" si="14"/>
        <v>V1ASBPRI-J</v>
      </c>
      <c r="E120" s="54">
        <f t="shared" ca="1" si="15"/>
        <v>0</v>
      </c>
      <c r="F120" s="54" t="str">
        <f t="shared" ca="1" si="16"/>
        <v>ZH2AJ4</v>
      </c>
      <c r="G120" s="54" t="str">
        <f t="shared" ca="1" si="17"/>
        <v>AD1</v>
      </c>
      <c r="H120" s="54" t="str">
        <f t="shared" ca="1" si="18"/>
        <v>COMPLET</v>
      </c>
      <c r="I120" s="54" t="str">
        <f t="shared" ca="1" si="19"/>
        <v>BVnTn</v>
      </c>
      <c r="J120" s="54" t="str">
        <f t="shared" ca="1" si="20"/>
        <v>ASBP</v>
      </c>
      <c r="K120" s="54" t="str">
        <f t="shared" ca="1" si="21"/>
        <v>ASBPRI</v>
      </c>
      <c r="L120" s="54" t="str">
        <f t="shared" ca="1" si="22"/>
        <v>PRAD1</v>
      </c>
      <c r="M120" s="54">
        <f t="shared" ca="1" si="23"/>
        <v>0</v>
      </c>
      <c r="N120" s="54" t="str">
        <f t="shared" ca="1" si="24"/>
        <v>DB2</v>
      </c>
      <c r="O120" s="54" t="str">
        <f t="shared" ca="1" si="25"/>
        <v>Adhérent</v>
      </c>
    </row>
    <row r="121" spans="1:15" x14ac:dyDescent="0.3">
      <c r="A121" s="97">
        <f ca="1">MATCH(B121,INDIRECT("Referentiel!a:a"),0)+COUNTIF($B$1:B120,B121)</f>
        <v>121</v>
      </c>
      <c r="B121" s="98" t="s">
        <v>774</v>
      </c>
      <c r="C121" s="54" t="str">
        <f t="shared" ca="1" si="13"/>
        <v>CPAS</v>
      </c>
      <c r="D121" s="54" t="str">
        <f t="shared" ca="1" si="14"/>
        <v>V0ASCHAL -J</v>
      </c>
      <c r="E121" s="54">
        <f t="shared" ca="1" si="15"/>
        <v>0</v>
      </c>
      <c r="F121" s="54" t="str">
        <f t="shared" ca="1" si="16"/>
        <v>ZH2AJ5</v>
      </c>
      <c r="G121" s="54" t="str">
        <f t="shared" ca="1" si="17"/>
        <v>AD3</v>
      </c>
      <c r="H121" s="54" t="str">
        <f t="shared" ca="1" si="18"/>
        <v>COMPLET</v>
      </c>
      <c r="I121" s="54" t="str">
        <f t="shared" ca="1" si="19"/>
        <v>BVnTn</v>
      </c>
      <c r="J121" s="54" t="str">
        <f t="shared" ca="1" si="20"/>
        <v>ASCH</v>
      </c>
      <c r="K121" s="54" t="str">
        <f t="shared" ca="1" si="21"/>
        <v>ASCHAL</v>
      </c>
      <c r="L121" s="54" t="str">
        <f t="shared" ca="1" si="22"/>
        <v/>
      </c>
      <c r="M121" s="54">
        <f t="shared" ca="1" si="23"/>
        <v>0</v>
      </c>
      <c r="N121" s="54" t="str">
        <f t="shared" ca="1" si="24"/>
        <v>DB2</v>
      </c>
      <c r="O121" s="54" t="str">
        <f t="shared" ca="1" si="25"/>
        <v>Adhérent</v>
      </c>
    </row>
    <row r="122" spans="1:15" x14ac:dyDescent="0.3">
      <c r="A122" s="97">
        <f ca="1">MATCH(B122,INDIRECT("Referentiel!a:a"),0)+COUNTIF($B$1:B121,B122)</f>
        <v>122</v>
      </c>
      <c r="B122" s="98" t="s">
        <v>780</v>
      </c>
      <c r="C122" s="54" t="str">
        <f t="shared" ca="1" si="13"/>
        <v>CPAS</v>
      </c>
      <c r="D122" s="54" t="str">
        <f t="shared" ca="1" si="14"/>
        <v>V0ASSECP -J</v>
      </c>
      <c r="E122" s="54">
        <f t="shared" ca="1" si="15"/>
        <v>0</v>
      </c>
      <c r="F122" s="54" t="str">
        <f t="shared" ca="1" si="16"/>
        <v>ZH2AJ6</v>
      </c>
      <c r="G122" s="54" t="str">
        <f t="shared" ca="1" si="17"/>
        <v>AD3</v>
      </c>
      <c r="H122" s="54" t="str">
        <f t="shared" ca="1" si="18"/>
        <v>COMPLET</v>
      </c>
      <c r="I122" s="54" t="str">
        <f t="shared" ca="1" si="19"/>
        <v>Tn</v>
      </c>
      <c r="J122" s="54" t="str">
        <f t="shared" ca="1" si="20"/>
        <v>SECP</v>
      </c>
      <c r="K122" s="54" t="str">
        <f t="shared" ca="1" si="21"/>
        <v>ASSECP</v>
      </c>
      <c r="L122" s="54" t="str">
        <f t="shared" ca="1" si="22"/>
        <v/>
      </c>
      <c r="M122" s="54">
        <f t="shared" ca="1" si="23"/>
        <v>0</v>
      </c>
      <c r="N122" s="54" t="str">
        <f t="shared" ca="1" si="24"/>
        <v>DB2</v>
      </c>
      <c r="O122" s="54" t="str">
        <f t="shared" ca="1" si="25"/>
        <v>Adhérent</v>
      </c>
    </row>
    <row r="123" spans="1:15" x14ac:dyDescent="0.3">
      <c r="A123" s="97">
        <f ca="1">MATCH(B123,INDIRECT("Referentiel!a:a"),0)+COUNTIF($B$1:B122,B123)</f>
        <v>123</v>
      </c>
      <c r="B123" s="98" t="s">
        <v>788</v>
      </c>
      <c r="C123" s="54" t="str">
        <f t="shared" ca="1" si="13"/>
        <v>CPAS</v>
      </c>
      <c r="D123" s="54" t="str">
        <f t="shared" ca="1" si="14"/>
        <v>V0ASSURE -J</v>
      </c>
      <c r="E123" s="54">
        <f t="shared" ca="1" si="15"/>
        <v>0</v>
      </c>
      <c r="F123" s="54" t="str">
        <f t="shared" ca="1" si="16"/>
        <v>ZH2AJ7</v>
      </c>
      <c r="G123" s="54" t="str">
        <f t="shared" ca="1" si="17"/>
        <v>AD1</v>
      </c>
      <c r="H123" s="54" t="str">
        <f t="shared" ca="1" si="18"/>
        <v>COMPLET</v>
      </c>
      <c r="I123" s="54" t="str">
        <f t="shared" ca="1" si="19"/>
        <v>Tn</v>
      </c>
      <c r="J123" s="54" t="str">
        <f t="shared" ca="1" si="20"/>
        <v>PDIK</v>
      </c>
      <c r="K123" s="54" t="str">
        <f t="shared" ca="1" si="21"/>
        <v>ASSURE</v>
      </c>
      <c r="L123" s="54" t="str">
        <f t="shared" ca="1" si="22"/>
        <v>PRAD1</v>
      </c>
      <c r="M123" s="54">
        <f t="shared" ca="1" si="23"/>
        <v>0</v>
      </c>
      <c r="N123" s="54" t="str">
        <f t="shared" ca="1" si="24"/>
        <v>DB2</v>
      </c>
      <c r="O123" s="54" t="str">
        <f t="shared" ca="1" si="25"/>
        <v>Adhérent</v>
      </c>
    </row>
    <row r="124" spans="1:15" x14ac:dyDescent="0.3">
      <c r="A124" s="97">
        <f ca="1">MATCH(B124,INDIRECT("Referentiel!a:a"),0)+COUNTIF($B$1:B123,B124)</f>
        <v>124</v>
      </c>
      <c r="B124" s="98" t="s">
        <v>793</v>
      </c>
      <c r="C124" s="54" t="str">
        <f t="shared" ca="1" si="13"/>
        <v>CPFI</v>
      </c>
      <c r="D124" s="54" t="str">
        <f t="shared" ca="1" si="14"/>
        <v>#CR#GDPSJ_YYYYMMDDHHMISS_TA_AST_JRNL_LINE.TXT-J-ZH2AJK</v>
      </c>
      <c r="E124" s="54">
        <f t="shared" ca="1" si="15"/>
        <v>0</v>
      </c>
      <c r="F124" s="54">
        <f t="shared" ca="1" si="16"/>
        <v>0</v>
      </c>
      <c r="G124" s="54" t="str">
        <f t="shared" ca="1" si="17"/>
        <v>AD4</v>
      </c>
      <c r="H124" s="54" t="str">
        <f t="shared" ca="1" si="18"/>
        <v>COMPLET</v>
      </c>
      <c r="I124" s="54" t="str">
        <f t="shared" ca="1" si="19"/>
        <v>BVnTn</v>
      </c>
      <c r="J124" s="54" t="str">
        <f t="shared" ca="1" si="20"/>
        <v>GDPS</v>
      </c>
      <c r="K124" s="54" t="str">
        <f t="shared" ca="1" si="21"/>
        <v>TA_AST_JRNL_LINE.TXT</v>
      </c>
      <c r="L124" s="54" t="str">
        <f t="shared" ca="1" si="22"/>
        <v/>
      </c>
      <c r="M124" s="54" t="str">
        <f t="shared" ca="1" si="23"/>
        <v>CPFI</v>
      </c>
      <c r="N124" s="54" t="str">
        <f t="shared" ca="1" si="24"/>
        <v>OPEN</v>
      </c>
      <c r="O124" s="54" t="str">
        <f t="shared" ca="1" si="25"/>
        <v>Adhérent</v>
      </c>
    </row>
    <row r="125" spans="1:15" x14ac:dyDescent="0.3">
      <c r="A125" s="97">
        <f ca="1">MATCH(B125,INDIRECT("Referentiel!a:a"),0)+COUNTIF($B$1:B124,B125)</f>
        <v>125</v>
      </c>
      <c r="B125" s="98" t="s">
        <v>798</v>
      </c>
      <c r="C125" s="54" t="str">
        <f t="shared" ca="1" si="13"/>
        <v>CPFI</v>
      </c>
      <c r="D125" s="54" t="str">
        <f t="shared" ca="1" si="14"/>
        <v>#CR#GDPSJ_YYYYMMDDHHMISS_TA_AST_RETMT.TXT-J-ZH2AJK</v>
      </c>
      <c r="E125" s="54">
        <f t="shared" ca="1" si="15"/>
        <v>0</v>
      </c>
      <c r="F125" s="54">
        <f t="shared" ca="1" si="16"/>
        <v>0</v>
      </c>
      <c r="G125" s="54" t="str">
        <f t="shared" ca="1" si="17"/>
        <v>AD4</v>
      </c>
      <c r="H125" s="54" t="str">
        <f t="shared" ca="1" si="18"/>
        <v>COMPLET</v>
      </c>
      <c r="I125" s="54" t="str">
        <f t="shared" ca="1" si="19"/>
        <v>BVnTn</v>
      </c>
      <c r="J125" s="54" t="str">
        <f t="shared" ca="1" si="20"/>
        <v>GDPS</v>
      </c>
      <c r="K125" s="54" t="str">
        <f t="shared" ca="1" si="21"/>
        <v>TA_AST_RETMT.TXT</v>
      </c>
      <c r="L125" s="54" t="str">
        <f t="shared" ca="1" si="22"/>
        <v/>
      </c>
      <c r="M125" s="54" t="str">
        <f t="shared" ca="1" si="23"/>
        <v>CPFI</v>
      </c>
      <c r="N125" s="54" t="str">
        <f t="shared" ca="1" si="24"/>
        <v>OPEN</v>
      </c>
      <c r="O125" s="54" t="str">
        <f t="shared" ca="1" si="25"/>
        <v>Adhérent</v>
      </c>
    </row>
    <row r="126" spans="1:15" x14ac:dyDescent="0.3">
      <c r="A126" s="97">
        <f ca="1">MATCH(B126,INDIRECT("Referentiel!a:a"),0)+COUNTIF($B$1:B125,B126)</f>
        <v>126</v>
      </c>
      <c r="B126" s="98" t="s">
        <v>802</v>
      </c>
      <c r="C126" s="54" t="str">
        <f t="shared" ca="1" si="13"/>
        <v>CPRI</v>
      </c>
      <c r="D126" s="54" t="str">
        <f t="shared" ca="1" si="14"/>
        <v xml:space="preserve"> -J</v>
      </c>
      <c r="E126" s="54">
        <f t="shared" ca="1" si="15"/>
        <v>0</v>
      </c>
      <c r="F126" s="54">
        <f t="shared" ca="1" si="16"/>
        <v>0</v>
      </c>
      <c r="G126" s="54" t="str">
        <f t="shared" ca="1" si="17"/>
        <v>AD3</v>
      </c>
      <c r="H126" s="54" t="str">
        <f t="shared" ca="1" si="18"/>
        <v>COMPLET</v>
      </c>
      <c r="I126" s="54" t="str">
        <f t="shared" ca="1" si="19"/>
        <v>Tn</v>
      </c>
      <c r="J126" s="54" t="str">
        <f t="shared" ca="1" si="20"/>
        <v>RCVR</v>
      </c>
      <c r="K126" s="54" t="str">
        <f t="shared" ca="1" si="21"/>
        <v>AUMXS012</v>
      </c>
      <c r="L126" s="54" t="str">
        <f t="shared" ca="1" si="22"/>
        <v/>
      </c>
      <c r="M126" s="54">
        <f t="shared" ca="1" si="23"/>
        <v>0</v>
      </c>
      <c r="N126" s="54" t="str">
        <f t="shared" ca="1" si="24"/>
        <v>FIC</v>
      </c>
      <c r="O126" s="54" t="str">
        <f t="shared" ca="1" si="25"/>
        <v>Adhérent</v>
      </c>
    </row>
    <row r="127" spans="1:15" x14ac:dyDescent="0.3">
      <c r="A127" s="97">
        <f ca="1">MATCH(B127,INDIRECT("Referentiel!a:a"),0)+COUNTIF($B$1:B126,B127)</f>
        <v>127</v>
      </c>
      <c r="B127" s="98" t="s">
        <v>810</v>
      </c>
      <c r="C127" s="54" t="str">
        <f t="shared" ca="1" si="13"/>
        <v>CPMP</v>
      </c>
      <c r="D127" s="54" t="str">
        <f t="shared" ca="1" si="14"/>
        <v>V0AUTPRE -J</v>
      </c>
      <c r="E127" s="54">
        <f t="shared" ca="1" si="15"/>
        <v>0</v>
      </c>
      <c r="F127" s="54" t="str">
        <f t="shared" ca="1" si="16"/>
        <v>ZH2AJ8</v>
      </c>
      <c r="G127" s="54" t="str">
        <f t="shared" ca="1" si="17"/>
        <v>AD3</v>
      </c>
      <c r="H127" s="54" t="str">
        <f t="shared" ca="1" si="18"/>
        <v>COMPLET</v>
      </c>
      <c r="I127" s="54" t="str">
        <f t="shared" ca="1" si="19"/>
        <v>Tn</v>
      </c>
      <c r="J127" s="54" t="str">
        <f t="shared" ca="1" si="20"/>
        <v>AVIP</v>
      </c>
      <c r="K127" s="54" t="str">
        <f t="shared" ca="1" si="21"/>
        <v>AUTPRE</v>
      </c>
      <c r="L127" s="54" t="str">
        <f t="shared" ca="1" si="22"/>
        <v/>
      </c>
      <c r="M127" s="54">
        <f t="shared" ca="1" si="23"/>
        <v>0</v>
      </c>
      <c r="N127" s="54" t="str">
        <f t="shared" ca="1" si="24"/>
        <v>DB2</v>
      </c>
      <c r="O127" s="54" t="str">
        <f t="shared" ca="1" si="25"/>
        <v>Adhérent</v>
      </c>
    </row>
    <row r="128" spans="1:15" x14ac:dyDescent="0.3">
      <c r="A128" s="97">
        <f ca="1">MATCH(B128,INDIRECT("Referentiel!a:a"),0)+COUNTIF($B$1:B127,B128)</f>
        <v>128</v>
      </c>
      <c r="B128" s="98" t="s">
        <v>817</v>
      </c>
      <c r="C128" s="54" t="str">
        <f t="shared" ca="1" si="13"/>
        <v>CPPL</v>
      </c>
      <c r="D128" s="54" t="str">
        <f t="shared" ca="1" si="14"/>
        <v>VMDDG6Z-H</v>
      </c>
      <c r="E128" s="54">
        <f t="shared" ca="1" si="15"/>
        <v>0</v>
      </c>
      <c r="F128" s="54" t="str">
        <f t="shared" ca="1" si="16"/>
        <v>ZH2AH0</v>
      </c>
      <c r="G128" s="54" t="str">
        <f t="shared" ca="1" si="17"/>
        <v>AD3</v>
      </c>
      <c r="H128" s="54" t="str">
        <f t="shared" ca="1" si="18"/>
        <v>COMPLET</v>
      </c>
      <c r="I128" s="54" t="str">
        <f t="shared" ca="1" si="19"/>
        <v>Tn</v>
      </c>
      <c r="J128" s="54" t="str">
        <f t="shared" ca="1" si="20"/>
        <v>ALIB</v>
      </c>
      <c r="K128" s="54" t="str">
        <f t="shared" ca="1" si="21"/>
        <v>AV01</v>
      </c>
      <c r="L128" s="54" t="str">
        <f t="shared" ca="1" si="22"/>
        <v/>
      </c>
      <c r="M128" s="54">
        <f t="shared" ca="1" si="23"/>
        <v>0</v>
      </c>
      <c r="N128" s="54" t="str">
        <f t="shared" ca="1" si="24"/>
        <v>DB2</v>
      </c>
      <c r="O128" s="54" t="str">
        <f t="shared" ca="1" si="25"/>
        <v>Adhérent</v>
      </c>
    </row>
    <row r="129" spans="1:15" x14ac:dyDescent="0.3">
      <c r="A129" s="97">
        <f ca="1">MATCH(B129,INDIRECT("Referentiel!a:a"),0)+COUNTIF($B$1:B128,B129)</f>
        <v>129</v>
      </c>
      <c r="B129" s="98" t="s">
        <v>824</v>
      </c>
      <c r="C129" s="54" t="str">
        <f t="shared" ca="1" si="13"/>
        <v>CPPI</v>
      </c>
      <c r="D129" s="54" t="str">
        <f t="shared" ca="1" si="14"/>
        <v>AXP05-J-AXP05</v>
      </c>
      <c r="E129" s="54">
        <f t="shared" ca="1" si="15"/>
        <v>0</v>
      </c>
      <c r="F129" s="54" t="str">
        <f t="shared" ca="1" si="16"/>
        <v>ZH0AJK</v>
      </c>
      <c r="G129" s="54" t="str">
        <f t="shared" ca="1" si="17"/>
        <v>AD3</v>
      </c>
      <c r="H129" s="54" t="str">
        <f t="shared" ca="1" si="18"/>
        <v>PARTIEL</v>
      </c>
      <c r="I129" s="54" t="str">
        <f t="shared" ca="1" si="19"/>
        <v>Tn</v>
      </c>
      <c r="J129" s="54" t="str">
        <f t="shared" ca="1" si="20"/>
        <v>INFO</v>
      </c>
      <c r="K129" s="54" t="str">
        <f t="shared" ca="1" si="21"/>
        <v>AXP01</v>
      </c>
      <c r="L129" s="54" t="str">
        <f t="shared" ca="1" si="22"/>
        <v/>
      </c>
      <c r="M129" s="54">
        <f t="shared" ca="1" si="23"/>
        <v>0</v>
      </c>
      <c r="N129" s="54" t="str">
        <f t="shared" ca="1" si="24"/>
        <v>ISPOOL</v>
      </c>
      <c r="O129" s="54" t="str">
        <f t="shared" ca="1" si="25"/>
        <v>Adhérent</v>
      </c>
    </row>
    <row r="130" spans="1:15" x14ac:dyDescent="0.3">
      <c r="A130" s="97">
        <f ca="1">MATCH(B130,INDIRECT("Referentiel!a:a"),0)+COUNTIF($B$1:B129,B130)</f>
        <v>130</v>
      </c>
      <c r="B130" s="98" t="s">
        <v>839</v>
      </c>
      <c r="C130" s="54" t="str">
        <f t="shared" ca="1" si="13"/>
        <v>CPPI</v>
      </c>
      <c r="D130" s="54" t="str">
        <f t="shared" ca="1" si="14"/>
        <v>AXP08-J-AXP08</v>
      </c>
      <c r="E130" s="54">
        <f t="shared" ca="1" si="15"/>
        <v>0</v>
      </c>
      <c r="F130" s="54" t="str">
        <f t="shared" ca="1" si="16"/>
        <v>ZH0AJJ</v>
      </c>
      <c r="G130" s="54" t="str">
        <f t="shared" ca="1" si="17"/>
        <v>AD3</v>
      </c>
      <c r="H130" s="54" t="str">
        <f t="shared" ca="1" si="18"/>
        <v>PARTIEL</v>
      </c>
      <c r="I130" s="54" t="str">
        <f t="shared" ca="1" si="19"/>
        <v>Tn</v>
      </c>
      <c r="J130" s="54" t="str">
        <f t="shared" ca="1" si="20"/>
        <v>AXME</v>
      </c>
      <c r="K130" s="54" t="str">
        <f t="shared" ca="1" si="21"/>
        <v>AXP04</v>
      </c>
      <c r="L130" s="54" t="str">
        <f t="shared" ca="1" si="22"/>
        <v/>
      </c>
      <c r="M130" s="54">
        <f t="shared" ca="1" si="23"/>
        <v>0</v>
      </c>
      <c r="N130" s="54" t="str">
        <f t="shared" ca="1" si="24"/>
        <v>ISPOOL</v>
      </c>
      <c r="O130" s="54" t="str">
        <f t="shared" ca="1" si="25"/>
        <v>Adhérent</v>
      </c>
    </row>
    <row r="131" spans="1:15" x14ac:dyDescent="0.3">
      <c r="A131" s="97">
        <f ca="1">MATCH(B131,INDIRECT("Referentiel!a:a"),0)+COUNTIF($B$1:B130,B131)</f>
        <v>131</v>
      </c>
      <c r="B131" s="98" t="s">
        <v>844</v>
      </c>
      <c r="C131" s="54" t="str">
        <f t="shared" ref="C131:C194" ca="1" si="26">INDIRECT("'Referentiel'!c"&amp;$A131)</f>
        <v>CPPI</v>
      </c>
      <c r="D131" s="54" t="str">
        <f t="shared" ref="D131:D194" ca="1" si="27">INDIRECT("'Referentiel'!U"&amp;$A131)&amp;IF((INDIRECT("'Referentiel'!U"&amp;$A131)&lt;&gt;"")*(INDIRECT("'Referentiel'!V"&amp;$A131)&lt;&gt;""),"-","")&amp;INDIRECT("'Referentiel'!V"&amp;$A131)&amp;IF((INDIRECT("'Referentiel'!U"&amp;$A131)&amp;INDIRECT("'Referentiel'!V"&amp;$A131)&lt;&gt;"")*(INDIRECT("'Referentiel'!W"&amp;$A131)&lt;&gt;""),"-","")&amp;INDIRECT("'Referentiel'!W"&amp;$A131)&amp;IF((INDIRECT("'Referentiel'!U"&amp;$A131)&amp;INDIRECT("'Referentiel'!V"&amp;$A131)&amp;INDIRECT("'Referentiel'!W"&amp;$A131)&lt;&gt;"")*(INDIRECT("'Referentiel'!Y"&amp;$A131)&lt;&gt;""),"-","")&amp;INDIRECT("'Referentiel'!Y"&amp;$A131)&amp;IF((INDIRECT("'Referentiel'!U"&amp;$A131)&amp;INDIRECT("'Referentiel'!V"&amp;$A131)&amp;INDIRECT("'Referentiel'!W"&amp;$A131)&amp;INDIRECT("'Referentiel'!Y"&amp;$A131)&lt;&gt;"")*(INDIRECT("'Referentiel'!Z"&amp;$A131)&lt;&gt;""),"-","")&amp;INDIRECT("'Referentiel'!Z"&amp;$A131)</f>
        <v>AXP08-J-AXP08</v>
      </c>
      <c r="E131" s="54">
        <f t="shared" ref="E131:E194" ca="1" si="28">INDIRECT("'Referentiel'!AB"&amp;$A131)</f>
        <v>0</v>
      </c>
      <c r="F131" s="54" t="str">
        <f t="shared" ref="F131:F194" ca="1" si="29">INDIRECT("'Referentiel'!Aa"&amp;$A131)</f>
        <v>ZH0AJJ</v>
      </c>
      <c r="G131" s="54" t="str">
        <f t="shared" ref="G131:G194" ca="1" si="30">INDIRECT("'Referentiel'!k"&amp;$A131)</f>
        <v>AD3</v>
      </c>
      <c r="H131" s="54" t="str">
        <f t="shared" ref="H131:H194" ca="1" si="31">INDIRECT("'Referentiel'!l"&amp;$A131)</f>
        <v>PARTIEL</v>
      </c>
      <c r="I131" s="54" t="str">
        <f t="shared" ref="I131:I194" ca="1" si="32">INDIRECT("'Referentiel'!j"&amp;$A131)</f>
        <v>Tn</v>
      </c>
      <c r="J131" s="54" t="str">
        <f t="shared" ref="J131:J194" ca="1" si="33">INDIRECT("'Referentiel'!f"&amp;$A131)</f>
        <v>AXME</v>
      </c>
      <c r="K131" s="54" t="str">
        <f t="shared" ref="K131:K194" ca="1" si="34">INDIRECT("'Referentiel'!e"&amp;$A131)</f>
        <v>AXP04</v>
      </c>
      <c r="L131" s="54" t="str">
        <f t="shared" ref="L131:L194" ca="1" si="35">INDIRECT("'Referentiel'!n"&amp;$A131)</f>
        <v/>
      </c>
      <c r="M131" s="54">
        <f t="shared" ref="M131:M194" ca="1" si="36">INDIRECT("'Referentiel'!s"&amp;$A131)</f>
        <v>0</v>
      </c>
      <c r="N131" s="54" t="str">
        <f t="shared" ref="N131:N194" ca="1" si="37">INDIRECT("'Referentiel'!q"&amp;$A131)</f>
        <v>ISPOOL</v>
      </c>
      <c r="O131" s="54" t="str">
        <f t="shared" ref="O131:O194" ca="1" si="38">INDIRECT("'Referentiel'!h"&amp;$A131)</f>
        <v>Adhérent</v>
      </c>
    </row>
    <row r="132" spans="1:15" x14ac:dyDescent="0.3">
      <c r="A132" s="97">
        <f ca="1">MATCH(B132,INDIRECT("Referentiel!a:a"),0)+COUNTIF($B$1:B131,B132)</f>
        <v>132</v>
      </c>
      <c r="B132" s="98" t="s">
        <v>848</v>
      </c>
      <c r="C132" s="54" t="str">
        <f t="shared" ca="1" si="26"/>
        <v>CPPI</v>
      </c>
      <c r="D132" s="54" t="str">
        <f t="shared" ca="1" si="27"/>
        <v>AXP08-J-AXP08</v>
      </c>
      <c r="E132" s="54">
        <f t="shared" ca="1" si="28"/>
        <v>0</v>
      </c>
      <c r="F132" s="54" t="str">
        <f t="shared" ca="1" si="29"/>
        <v>ZH0AJJ</v>
      </c>
      <c r="G132" s="54" t="str">
        <f t="shared" ca="1" si="30"/>
        <v>AD3</v>
      </c>
      <c r="H132" s="54" t="str">
        <f t="shared" ca="1" si="31"/>
        <v>COMPLET</v>
      </c>
      <c r="I132" s="54" t="str">
        <f t="shared" ca="1" si="32"/>
        <v>Tn</v>
      </c>
      <c r="J132" s="54" t="str">
        <f t="shared" ca="1" si="33"/>
        <v>AXME</v>
      </c>
      <c r="K132" s="54" t="str">
        <f t="shared" ca="1" si="34"/>
        <v>AXP04</v>
      </c>
      <c r="L132" s="54" t="str">
        <f t="shared" ca="1" si="35"/>
        <v/>
      </c>
      <c r="M132" s="54">
        <f t="shared" ca="1" si="36"/>
        <v>0</v>
      </c>
      <c r="N132" s="54" t="str">
        <f t="shared" ca="1" si="37"/>
        <v>ISPOOL</v>
      </c>
      <c r="O132" s="54" t="str">
        <f t="shared" ca="1" si="38"/>
        <v>Adhérent</v>
      </c>
    </row>
    <row r="133" spans="1:15" x14ac:dyDescent="0.3">
      <c r="A133" s="97">
        <f ca="1">MATCH(B133,INDIRECT("Referentiel!a:a"),0)+COUNTIF($B$1:B132,B133)</f>
        <v>133</v>
      </c>
      <c r="B133" s="98" t="s">
        <v>852</v>
      </c>
      <c r="C133" s="54" t="str">
        <f t="shared" ca="1" si="26"/>
        <v>CPPI</v>
      </c>
      <c r="D133" s="54" t="str">
        <f t="shared" ca="1" si="27"/>
        <v>AXP08-J-AXP08</v>
      </c>
      <c r="E133" s="54">
        <f t="shared" ca="1" si="28"/>
        <v>0</v>
      </c>
      <c r="F133" s="54" t="str">
        <f t="shared" ca="1" si="29"/>
        <v>ZH0AJJ</v>
      </c>
      <c r="G133" s="54" t="str">
        <f t="shared" ca="1" si="30"/>
        <v>AD3</v>
      </c>
      <c r="H133" s="54" t="str">
        <f t="shared" ca="1" si="31"/>
        <v>PARTIEL</v>
      </c>
      <c r="I133" s="54" t="str">
        <f t="shared" ca="1" si="32"/>
        <v>Tn</v>
      </c>
      <c r="J133" s="54" t="str">
        <f t="shared" ca="1" si="33"/>
        <v>AXME</v>
      </c>
      <c r="K133" s="54" t="str">
        <f t="shared" ca="1" si="34"/>
        <v>AXP04</v>
      </c>
      <c r="L133" s="54" t="str">
        <f t="shared" ca="1" si="35"/>
        <v/>
      </c>
      <c r="M133" s="54">
        <f t="shared" ca="1" si="36"/>
        <v>0</v>
      </c>
      <c r="N133" s="54" t="str">
        <f t="shared" ca="1" si="37"/>
        <v>ISPOOL</v>
      </c>
      <c r="O133" s="54" t="str">
        <f t="shared" ca="1" si="38"/>
        <v>Adhérent</v>
      </c>
    </row>
    <row r="134" spans="1:15" x14ac:dyDescent="0.3">
      <c r="A134" s="97">
        <f ca="1">MATCH(B134,INDIRECT("Referentiel!a:a"),0)+COUNTIF($B$1:B133,B134)</f>
        <v>134</v>
      </c>
      <c r="B134" s="98" t="s">
        <v>857</v>
      </c>
      <c r="C134" s="54" t="str">
        <f t="shared" ca="1" si="26"/>
        <v>CPPI</v>
      </c>
      <c r="D134" s="54" t="str">
        <f t="shared" ca="1" si="27"/>
        <v>AXP06-J-AXP06</v>
      </c>
      <c r="E134" s="54">
        <f t="shared" ca="1" si="28"/>
        <v>0</v>
      </c>
      <c r="F134" s="54" t="str">
        <f t="shared" ca="1" si="29"/>
        <v>ZH0AJL</v>
      </c>
      <c r="G134" s="54" t="str">
        <f t="shared" ca="1" si="30"/>
        <v>AD3</v>
      </c>
      <c r="H134" s="54" t="str">
        <f t="shared" ca="1" si="31"/>
        <v>PARTIEL</v>
      </c>
      <c r="I134" s="54" t="str">
        <f t="shared" ca="1" si="32"/>
        <v>Tn</v>
      </c>
      <c r="J134" s="54" t="str">
        <f t="shared" ca="1" si="33"/>
        <v>INFO</v>
      </c>
      <c r="K134" s="54" t="str">
        <f t="shared" ca="1" si="34"/>
        <v>AXP02</v>
      </c>
      <c r="L134" s="54" t="str">
        <f t="shared" ca="1" si="35"/>
        <v/>
      </c>
      <c r="M134" s="54">
        <f t="shared" ca="1" si="36"/>
        <v>0</v>
      </c>
      <c r="N134" s="54" t="str">
        <f t="shared" ca="1" si="37"/>
        <v>ISPOOL</v>
      </c>
      <c r="O134" s="54" t="str">
        <f t="shared" ca="1" si="38"/>
        <v>Adhérent</v>
      </c>
    </row>
    <row r="135" spans="1:15" x14ac:dyDescent="0.3">
      <c r="A135" s="97">
        <f ca="1">MATCH(B135,INDIRECT("Referentiel!a:a"),0)+COUNTIF($B$1:B134,B135)</f>
        <v>135</v>
      </c>
      <c r="B135" s="98" t="s">
        <v>862</v>
      </c>
      <c r="C135" s="54" t="str">
        <f t="shared" ca="1" si="26"/>
        <v>CPMS</v>
      </c>
      <c r="D135" s="54" t="str">
        <f t="shared" ca="1" si="27"/>
        <v>ACTAD0-J</v>
      </c>
      <c r="E135" s="54">
        <f t="shared" ca="1" si="28"/>
        <v>0</v>
      </c>
      <c r="F135" s="54" t="str">
        <f t="shared" ca="1" si="29"/>
        <v>ZH4AJ3</v>
      </c>
      <c r="G135" s="54" t="str">
        <f t="shared" ca="1" si="30"/>
        <v>AD3</v>
      </c>
      <c r="H135" s="54" t="str">
        <f t="shared" ca="1" si="31"/>
        <v>COMPLET</v>
      </c>
      <c r="I135" s="54" t="str">
        <f t="shared" ca="1" si="32"/>
        <v>Tn</v>
      </c>
      <c r="J135" s="54" t="str">
        <f t="shared" ca="1" si="33"/>
        <v>ACT0</v>
      </c>
      <c r="K135" s="54" t="str">
        <f t="shared" ca="1" si="34"/>
        <v>ACTAD0</v>
      </c>
      <c r="L135" s="54" t="str">
        <f t="shared" ca="1" si="35"/>
        <v/>
      </c>
      <c r="M135" s="54">
        <f t="shared" ca="1" si="36"/>
        <v>0</v>
      </c>
      <c r="N135" s="54" t="str">
        <f t="shared" ca="1" si="37"/>
        <v>FIC</v>
      </c>
      <c r="O135" s="54" t="str">
        <f t="shared" ca="1" si="38"/>
        <v>Adhérent</v>
      </c>
    </row>
    <row r="136" spans="1:15" x14ac:dyDescent="0.3">
      <c r="A136" s="97">
        <f ca="1">MATCH(B136,INDIRECT("Referentiel!a:a"),0)+COUNTIF($B$1:B135,B136)</f>
        <v>136</v>
      </c>
      <c r="B136" s="98" t="s">
        <v>866</v>
      </c>
      <c r="C136" s="54" t="str">
        <f t="shared" ca="1" si="26"/>
        <v>CPPI</v>
      </c>
      <c r="D136" s="54" t="str">
        <f t="shared" ca="1" si="27"/>
        <v>AXP06-J-AXP06</v>
      </c>
      <c r="E136" s="54">
        <f t="shared" ca="1" si="28"/>
        <v>0</v>
      </c>
      <c r="F136" s="54" t="str">
        <f t="shared" ca="1" si="29"/>
        <v>ZH0AJL</v>
      </c>
      <c r="G136" s="54" t="str">
        <f t="shared" ca="1" si="30"/>
        <v>AD3</v>
      </c>
      <c r="H136" s="54" t="str">
        <f t="shared" ca="1" si="31"/>
        <v>PARTIEL</v>
      </c>
      <c r="I136" s="54" t="str">
        <f t="shared" ca="1" si="32"/>
        <v>Tn</v>
      </c>
      <c r="J136" s="54" t="str">
        <f t="shared" ca="1" si="33"/>
        <v>INFO</v>
      </c>
      <c r="K136" s="54" t="str">
        <f t="shared" ca="1" si="34"/>
        <v>AXP02</v>
      </c>
      <c r="L136" s="54" t="str">
        <f t="shared" ca="1" si="35"/>
        <v/>
      </c>
      <c r="M136" s="54">
        <f t="shared" ca="1" si="36"/>
        <v>0</v>
      </c>
      <c r="N136" s="54" t="str">
        <f t="shared" ca="1" si="37"/>
        <v>ISPOOL</v>
      </c>
      <c r="O136" s="54" t="str">
        <f t="shared" ca="1" si="38"/>
        <v>Adhérent</v>
      </c>
    </row>
    <row r="137" spans="1:15" x14ac:dyDescent="0.3">
      <c r="A137" s="97">
        <f ca="1">MATCH(B137,INDIRECT("Referentiel!a:a"),0)+COUNTIF($B$1:B136,B137)</f>
        <v>137</v>
      </c>
      <c r="B137" s="98" t="s">
        <v>870</v>
      </c>
      <c r="C137" s="54" t="str">
        <f t="shared" ca="1" si="26"/>
        <v>CPPI</v>
      </c>
      <c r="D137" s="54" t="str">
        <f t="shared" ca="1" si="27"/>
        <v>AXP06-J-AXP06</v>
      </c>
      <c r="E137" s="54">
        <f t="shared" ca="1" si="28"/>
        <v>0</v>
      </c>
      <c r="F137" s="54" t="str">
        <f t="shared" ca="1" si="29"/>
        <v>ZH0AJL</v>
      </c>
      <c r="G137" s="54" t="str">
        <f t="shared" ca="1" si="30"/>
        <v>AD3</v>
      </c>
      <c r="H137" s="54" t="str">
        <f t="shared" ca="1" si="31"/>
        <v>PARTIEL</v>
      </c>
      <c r="I137" s="54" t="str">
        <f t="shared" ca="1" si="32"/>
        <v>Tn</v>
      </c>
      <c r="J137" s="54" t="str">
        <f t="shared" ca="1" si="33"/>
        <v>INFO</v>
      </c>
      <c r="K137" s="54" t="str">
        <f t="shared" ca="1" si="34"/>
        <v>AXP02</v>
      </c>
      <c r="L137" s="54" t="str">
        <f t="shared" ca="1" si="35"/>
        <v/>
      </c>
      <c r="M137" s="54">
        <f t="shared" ca="1" si="36"/>
        <v>0</v>
      </c>
      <c r="N137" s="54" t="str">
        <f t="shared" ca="1" si="37"/>
        <v>ISPOOL</v>
      </c>
      <c r="O137" s="54" t="str">
        <f t="shared" ca="1" si="38"/>
        <v>Adhérent</v>
      </c>
    </row>
    <row r="138" spans="1:15" x14ac:dyDescent="0.3">
      <c r="A138" s="97">
        <f ca="1">MATCH(B138,INDIRECT("Referentiel!a:a"),0)+COUNTIF($B$1:B137,B138)</f>
        <v>138</v>
      </c>
      <c r="B138" s="98" t="s">
        <v>873</v>
      </c>
      <c r="C138" s="54" t="str">
        <f t="shared" ca="1" si="26"/>
        <v>CPPI</v>
      </c>
      <c r="D138" s="54" t="str">
        <f t="shared" ca="1" si="27"/>
        <v>AXP06-J-AXP06</v>
      </c>
      <c r="E138" s="54">
        <f t="shared" ca="1" si="28"/>
        <v>0</v>
      </c>
      <c r="F138" s="54" t="str">
        <f t="shared" ca="1" si="29"/>
        <v>ZH0AJL</v>
      </c>
      <c r="G138" s="54" t="str">
        <f t="shared" ca="1" si="30"/>
        <v>AD3</v>
      </c>
      <c r="H138" s="54" t="str">
        <f t="shared" ca="1" si="31"/>
        <v>PARTIEL</v>
      </c>
      <c r="I138" s="54" t="str">
        <f t="shared" ca="1" si="32"/>
        <v>Tn</v>
      </c>
      <c r="J138" s="54" t="str">
        <f t="shared" ca="1" si="33"/>
        <v>INFO</v>
      </c>
      <c r="K138" s="54" t="str">
        <f t="shared" ca="1" si="34"/>
        <v>AXP02</v>
      </c>
      <c r="L138" s="54" t="str">
        <f t="shared" ca="1" si="35"/>
        <v/>
      </c>
      <c r="M138" s="54">
        <f t="shared" ca="1" si="36"/>
        <v>0</v>
      </c>
      <c r="N138" s="54" t="str">
        <f t="shared" ca="1" si="37"/>
        <v>ISPOOL</v>
      </c>
      <c r="O138" s="54" t="str">
        <f t="shared" ca="1" si="38"/>
        <v>Adhérent</v>
      </c>
    </row>
    <row r="139" spans="1:15" x14ac:dyDescent="0.3">
      <c r="A139" s="97">
        <f ca="1">MATCH(B139,INDIRECT("Referentiel!a:a"),0)+COUNTIF($B$1:B138,B139)</f>
        <v>139</v>
      </c>
      <c r="B139" s="98" t="s">
        <v>877</v>
      </c>
      <c r="C139" s="54" t="str">
        <f t="shared" ca="1" si="26"/>
        <v>CPPI</v>
      </c>
      <c r="D139" s="54" t="str">
        <f t="shared" ca="1" si="27"/>
        <v>AXP07-J-AXP07</v>
      </c>
      <c r="E139" s="54">
        <f t="shared" ca="1" si="28"/>
        <v>0</v>
      </c>
      <c r="F139" s="54" t="str">
        <f t="shared" ca="1" si="29"/>
        <v>ZH0AJN</v>
      </c>
      <c r="G139" s="54" t="str">
        <f t="shared" ca="1" si="30"/>
        <v>AD3</v>
      </c>
      <c r="H139" s="54" t="str">
        <f t="shared" ca="1" si="31"/>
        <v>PARTIEL</v>
      </c>
      <c r="I139" s="54" t="str">
        <f t="shared" ca="1" si="32"/>
        <v>Tn</v>
      </c>
      <c r="J139" s="54" t="str">
        <f t="shared" ca="1" si="33"/>
        <v>AXME</v>
      </c>
      <c r="K139" s="54" t="str">
        <f t="shared" ca="1" si="34"/>
        <v>AXP03</v>
      </c>
      <c r="L139" s="54" t="str">
        <f t="shared" ca="1" si="35"/>
        <v/>
      </c>
      <c r="M139" s="54">
        <f t="shared" ca="1" si="36"/>
        <v>0</v>
      </c>
      <c r="N139" s="54" t="str">
        <f t="shared" ca="1" si="37"/>
        <v>ISPOOL</v>
      </c>
      <c r="O139" s="54" t="str">
        <f t="shared" ca="1" si="38"/>
        <v>Adhérent</v>
      </c>
    </row>
    <row r="140" spans="1:15" x14ac:dyDescent="0.3">
      <c r="A140" s="97">
        <f ca="1">MATCH(B140,INDIRECT("Referentiel!a:a"),0)+COUNTIF($B$1:B139,B140)</f>
        <v>140</v>
      </c>
      <c r="B140" s="98" t="s">
        <v>882</v>
      </c>
      <c r="C140" s="54" t="str">
        <f t="shared" ca="1" si="26"/>
        <v>CPPI</v>
      </c>
      <c r="D140" s="54" t="str">
        <f t="shared" ca="1" si="27"/>
        <v>AXP07-J-AXP07</v>
      </c>
      <c r="E140" s="54">
        <f t="shared" ca="1" si="28"/>
        <v>0</v>
      </c>
      <c r="F140" s="54" t="str">
        <f t="shared" ca="1" si="29"/>
        <v>ZH0AJN</v>
      </c>
      <c r="G140" s="54" t="str">
        <f t="shared" ca="1" si="30"/>
        <v>AD3</v>
      </c>
      <c r="H140" s="54" t="str">
        <f t="shared" ca="1" si="31"/>
        <v>PARTIEL</v>
      </c>
      <c r="I140" s="54" t="str">
        <f t="shared" ca="1" si="32"/>
        <v>Tn</v>
      </c>
      <c r="J140" s="54" t="str">
        <f t="shared" ca="1" si="33"/>
        <v>AXME</v>
      </c>
      <c r="K140" s="54" t="str">
        <f t="shared" ca="1" si="34"/>
        <v>AXP03</v>
      </c>
      <c r="L140" s="54" t="str">
        <f t="shared" ca="1" si="35"/>
        <v/>
      </c>
      <c r="M140" s="54">
        <f t="shared" ca="1" si="36"/>
        <v>0</v>
      </c>
      <c r="N140" s="54" t="str">
        <f t="shared" ca="1" si="37"/>
        <v>ISPOOL</v>
      </c>
      <c r="O140" s="54" t="str">
        <f t="shared" ca="1" si="38"/>
        <v>Adhérent</v>
      </c>
    </row>
    <row r="141" spans="1:15" x14ac:dyDescent="0.3">
      <c r="A141" s="97">
        <f ca="1">MATCH(B141,INDIRECT("Referentiel!a:a"),0)+COUNTIF($B$1:B140,B141)</f>
        <v>141</v>
      </c>
      <c r="B141" s="98" t="s">
        <v>885</v>
      </c>
      <c r="C141" s="54" t="str">
        <f t="shared" ca="1" si="26"/>
        <v>CPPI</v>
      </c>
      <c r="D141" s="54" t="str">
        <f t="shared" ca="1" si="27"/>
        <v>AXP07-J-AXP07</v>
      </c>
      <c r="E141" s="54">
        <f t="shared" ca="1" si="28"/>
        <v>0</v>
      </c>
      <c r="F141" s="54" t="str">
        <f t="shared" ca="1" si="29"/>
        <v>ZH0AJN</v>
      </c>
      <c r="G141" s="54" t="str">
        <f t="shared" ca="1" si="30"/>
        <v>AD3</v>
      </c>
      <c r="H141" s="54" t="str">
        <f t="shared" ca="1" si="31"/>
        <v>PARTIEL</v>
      </c>
      <c r="I141" s="54" t="str">
        <f t="shared" ca="1" si="32"/>
        <v>Tn</v>
      </c>
      <c r="J141" s="54" t="str">
        <f t="shared" ca="1" si="33"/>
        <v>AXME</v>
      </c>
      <c r="K141" s="54" t="str">
        <f t="shared" ca="1" si="34"/>
        <v>AXP03</v>
      </c>
      <c r="L141" s="54" t="str">
        <f t="shared" ca="1" si="35"/>
        <v/>
      </c>
      <c r="M141" s="54">
        <f t="shared" ca="1" si="36"/>
        <v>0</v>
      </c>
      <c r="N141" s="54" t="str">
        <f t="shared" ca="1" si="37"/>
        <v>ISPOOL</v>
      </c>
      <c r="O141" s="54" t="str">
        <f t="shared" ca="1" si="38"/>
        <v>Adhérent</v>
      </c>
    </row>
    <row r="142" spans="1:15" x14ac:dyDescent="0.3">
      <c r="A142" s="97">
        <f ca="1">MATCH(B142,INDIRECT("Referentiel!a:a"),0)+COUNTIF($B$1:B141,B142)</f>
        <v>142</v>
      </c>
      <c r="B142" s="98" t="s">
        <v>888</v>
      </c>
      <c r="C142" s="54" t="str">
        <f t="shared" ca="1" si="26"/>
        <v>CPDT</v>
      </c>
      <c r="D142" s="54" t="str">
        <f t="shared" ca="1" si="27"/>
        <v>AXTRANSJ-J</v>
      </c>
      <c r="E142" s="54">
        <f t="shared" ca="1" si="28"/>
        <v>0</v>
      </c>
      <c r="F142" s="54">
        <f t="shared" ca="1" si="29"/>
        <v>0</v>
      </c>
      <c r="G142" s="54" t="str">
        <f t="shared" ca="1" si="30"/>
        <v>AD3</v>
      </c>
      <c r="H142" s="54" t="str">
        <f t="shared" ca="1" si="31"/>
        <v>PARTIEL</v>
      </c>
      <c r="I142" s="54" t="str">
        <f t="shared" ca="1" si="32"/>
        <v>Tn</v>
      </c>
      <c r="J142" s="54" t="str">
        <f t="shared" ca="1" si="33"/>
        <v>RCP0</v>
      </c>
      <c r="K142" s="54" t="str">
        <f t="shared" ca="1" si="34"/>
        <v>AXTRANSJ</v>
      </c>
      <c r="L142" s="54" t="str">
        <f t="shared" ca="1" si="35"/>
        <v/>
      </c>
      <c r="M142" s="54">
        <f t="shared" ca="1" si="36"/>
        <v>0</v>
      </c>
      <c r="N142" s="54" t="str">
        <f t="shared" ca="1" si="37"/>
        <v>FIC</v>
      </c>
      <c r="O142" s="54" t="str">
        <f t="shared" ca="1" si="38"/>
        <v>Adhérent</v>
      </c>
    </row>
    <row r="143" spans="1:15" x14ac:dyDescent="0.3">
      <c r="A143" s="97">
        <f ca="1">MATCH(B143,INDIRECT("Referentiel!a:a"),0)+COUNTIF($B$1:B142,B143)</f>
        <v>143</v>
      </c>
      <c r="B143" s="98" t="s">
        <v>896</v>
      </c>
      <c r="C143" s="54" t="str">
        <f t="shared" ca="1" si="26"/>
        <v>CPDM</v>
      </c>
      <c r="D143" s="54" t="str">
        <f t="shared" ca="1" si="27"/>
        <v>#CR#BAMCJ_YYYYMMDDHHMISS_AXUABDNJ.CSV-J-ZH4CJB</v>
      </c>
      <c r="E143" s="54">
        <f t="shared" ca="1" si="28"/>
        <v>0</v>
      </c>
      <c r="F143" s="54" t="str">
        <f t="shared" ca="1" si="29"/>
        <v>ZH4QJU</v>
      </c>
      <c r="G143" s="54" t="str">
        <f t="shared" ca="1" si="30"/>
        <v>AD4</v>
      </c>
      <c r="H143" s="54" t="str">
        <f t="shared" ca="1" si="31"/>
        <v>PARTIEL</v>
      </c>
      <c r="I143" s="54" t="str">
        <f t="shared" ca="1" si="32"/>
        <v>Tn</v>
      </c>
      <c r="J143" s="54" t="str">
        <f t="shared" ca="1" si="33"/>
        <v>BAMC</v>
      </c>
      <c r="K143" s="54" t="str">
        <f t="shared" ca="1" si="34"/>
        <v>AXUABDNJ.csv</v>
      </c>
      <c r="L143" s="54" t="str">
        <f t="shared" ca="1" si="35"/>
        <v/>
      </c>
      <c r="M143" s="54" t="str">
        <f t="shared" ca="1" si="36"/>
        <v>CPDM</v>
      </c>
      <c r="N143" s="54" t="str">
        <f t="shared" ca="1" si="37"/>
        <v>OPEN</v>
      </c>
      <c r="O143" s="54" t="str">
        <f t="shared" ca="1" si="38"/>
        <v>Adhérent</v>
      </c>
    </row>
    <row r="144" spans="1:15" x14ac:dyDescent="0.3">
      <c r="A144" s="97">
        <f ca="1">MATCH(B144,INDIRECT("Referentiel!a:a"),0)+COUNTIF($B$1:B143,B144)</f>
        <v>144</v>
      </c>
      <c r="B144" s="98" t="s">
        <v>902</v>
      </c>
      <c r="C144" s="54" t="str">
        <f t="shared" ca="1" si="26"/>
        <v>CPDM</v>
      </c>
      <c r="D144" s="54" t="str">
        <f t="shared" ca="1" si="27"/>
        <v>#CR#BAMCJ_YYYYMMDDHHMISS_AXUANMLJ.CSV-J-ZH4CJB</v>
      </c>
      <c r="E144" s="54">
        <f t="shared" ca="1" si="28"/>
        <v>0</v>
      </c>
      <c r="F144" s="54" t="str">
        <f t="shared" ca="1" si="29"/>
        <v>ZH4QJV</v>
      </c>
      <c r="G144" s="54" t="str">
        <f t="shared" ca="1" si="30"/>
        <v>AD4</v>
      </c>
      <c r="H144" s="54" t="str">
        <f t="shared" ca="1" si="31"/>
        <v>PARTIEL</v>
      </c>
      <c r="I144" s="54" t="str">
        <f t="shared" ca="1" si="32"/>
        <v>Tn</v>
      </c>
      <c r="J144" s="54" t="str">
        <f t="shared" ca="1" si="33"/>
        <v>BAMC</v>
      </c>
      <c r="K144" s="54" t="str">
        <f t="shared" ca="1" si="34"/>
        <v>AXUANMLJ.csv</v>
      </c>
      <c r="L144" s="54" t="str">
        <f t="shared" ca="1" si="35"/>
        <v/>
      </c>
      <c r="M144" s="54" t="str">
        <f t="shared" ca="1" si="36"/>
        <v>CPDM</v>
      </c>
      <c r="N144" s="54" t="str">
        <f t="shared" ca="1" si="37"/>
        <v>OPEN</v>
      </c>
      <c r="O144" s="54" t="str">
        <f t="shared" ca="1" si="38"/>
        <v>Adhérent</v>
      </c>
    </row>
    <row r="145" spans="1:15" x14ac:dyDescent="0.3">
      <c r="A145" s="97">
        <f ca="1">MATCH(B145,INDIRECT("Referentiel!a:a"),0)+COUNTIF($B$1:B144,B145)</f>
        <v>145</v>
      </c>
      <c r="B145" s="98" t="s">
        <v>906</v>
      </c>
      <c r="C145" s="54" t="str">
        <f t="shared" ca="1" si="26"/>
        <v>CPDM</v>
      </c>
      <c r="D145" s="54" t="str">
        <f t="shared" ca="1" si="27"/>
        <v>#CR#BAMCJ_YYYYMMDDHHMISS_AXUFRMAJ.CSV-J-ZH4CJB</v>
      </c>
      <c r="E145" s="54">
        <f t="shared" ca="1" si="28"/>
        <v>0</v>
      </c>
      <c r="F145" s="54" t="str">
        <f t="shared" ca="1" si="29"/>
        <v>ZH4QJW</v>
      </c>
      <c r="G145" s="54" t="str">
        <f t="shared" ca="1" si="30"/>
        <v>AD4</v>
      </c>
      <c r="H145" s="54" t="str">
        <f t="shared" ca="1" si="31"/>
        <v>PARTIEL</v>
      </c>
      <c r="I145" s="54" t="str">
        <f t="shared" ca="1" si="32"/>
        <v>Tn</v>
      </c>
      <c r="J145" s="54" t="str">
        <f t="shared" ca="1" si="33"/>
        <v>BAMC</v>
      </c>
      <c r="K145" s="54" t="str">
        <f t="shared" ca="1" si="34"/>
        <v>AXUFRMAJ.csv</v>
      </c>
      <c r="L145" s="54" t="str">
        <f t="shared" ca="1" si="35"/>
        <v/>
      </c>
      <c r="M145" s="54" t="str">
        <f t="shared" ca="1" si="36"/>
        <v>CPDM</v>
      </c>
      <c r="N145" s="54" t="str">
        <f t="shared" ca="1" si="37"/>
        <v>OPEN</v>
      </c>
      <c r="O145" s="54" t="str">
        <f t="shared" ca="1" si="38"/>
        <v>Adhérent</v>
      </c>
    </row>
    <row r="146" spans="1:15" x14ac:dyDescent="0.3">
      <c r="A146" s="97">
        <f ca="1">MATCH(B146,INDIRECT("Referentiel!a:a"),0)+COUNTIF($B$1:B145,B146)</f>
        <v>146</v>
      </c>
      <c r="B146" s="98" t="s">
        <v>910</v>
      </c>
      <c r="C146" s="54" t="str">
        <f t="shared" ca="1" si="26"/>
        <v>CPDM</v>
      </c>
      <c r="D146" s="54" t="str">
        <f t="shared" ca="1" si="27"/>
        <v>#CR#BAMCJ_YYYYMMDDHHMISS_AXUFRMSJ.CSV-J-ZH4CJB</v>
      </c>
      <c r="E146" s="54">
        <f t="shared" ca="1" si="28"/>
        <v>0</v>
      </c>
      <c r="F146" s="54" t="str">
        <f t="shared" ca="1" si="29"/>
        <v>ZH4QJX</v>
      </c>
      <c r="G146" s="54" t="str">
        <f t="shared" ca="1" si="30"/>
        <v>AD4</v>
      </c>
      <c r="H146" s="54" t="str">
        <f t="shared" ca="1" si="31"/>
        <v>PARTIEL</v>
      </c>
      <c r="I146" s="54" t="str">
        <f t="shared" ca="1" si="32"/>
        <v>Tn</v>
      </c>
      <c r="J146" s="54" t="str">
        <f t="shared" ca="1" si="33"/>
        <v>BAMC</v>
      </c>
      <c r="K146" s="54" t="str">
        <f t="shared" ca="1" si="34"/>
        <v>AXUFRMSJ.csv</v>
      </c>
      <c r="L146" s="54" t="str">
        <f t="shared" ca="1" si="35"/>
        <v/>
      </c>
      <c r="M146" s="54" t="str">
        <f t="shared" ca="1" si="36"/>
        <v>CPDM</v>
      </c>
      <c r="N146" s="54" t="str">
        <f t="shared" ca="1" si="37"/>
        <v>OPEN</v>
      </c>
      <c r="O146" s="54" t="str">
        <f t="shared" ca="1" si="38"/>
        <v>Adhérent</v>
      </c>
    </row>
    <row r="147" spans="1:15" x14ac:dyDescent="0.3">
      <c r="A147" s="97">
        <f ca="1">MATCH(B147,INDIRECT("Referentiel!a:a"),0)+COUNTIF($B$1:B146,B147)</f>
        <v>147</v>
      </c>
      <c r="B147" s="98" t="s">
        <v>916</v>
      </c>
      <c r="C147" s="54" t="str">
        <f t="shared" ca="1" si="26"/>
        <v>CPMP</v>
      </c>
      <c r="D147" s="54" t="str">
        <f t="shared" ca="1" si="27"/>
        <v>#CR#GDRMJ_YYYYMMDDHHMISS_AXUGDR1J.CSV-J-ZH2BD1</v>
      </c>
      <c r="E147" s="54">
        <f t="shared" ca="1" si="28"/>
        <v>0</v>
      </c>
      <c r="F147" s="54">
        <f t="shared" ca="1" si="29"/>
        <v>0</v>
      </c>
      <c r="G147" s="54" t="str">
        <f t="shared" ca="1" si="30"/>
        <v>AD4</v>
      </c>
      <c r="H147" s="54" t="str">
        <f t="shared" ca="1" si="31"/>
        <v>PARTIEL</v>
      </c>
      <c r="I147" s="54" t="str">
        <f t="shared" ca="1" si="32"/>
        <v>Tn</v>
      </c>
      <c r="J147" s="54" t="str">
        <f t="shared" ca="1" si="33"/>
        <v>GDRM</v>
      </c>
      <c r="K147" s="54" t="str">
        <f t="shared" ca="1" si="34"/>
        <v>AXUGDR1J.csv</v>
      </c>
      <c r="L147" s="54" t="str">
        <f t="shared" ca="1" si="35"/>
        <v/>
      </c>
      <c r="M147" s="54" t="str">
        <f t="shared" ca="1" si="36"/>
        <v>CPMP</v>
      </c>
      <c r="N147" s="54" t="str">
        <f t="shared" ca="1" si="37"/>
        <v>OPEN</v>
      </c>
      <c r="O147" s="54" t="str">
        <f t="shared" ca="1" si="38"/>
        <v>Adhérent</v>
      </c>
    </row>
    <row r="148" spans="1:15" x14ac:dyDescent="0.3">
      <c r="A148" s="97">
        <f ca="1">MATCH(B148,INDIRECT("Referentiel!a:a"),0)+COUNTIF($B$1:B147,B148)</f>
        <v>148</v>
      </c>
      <c r="B148" s="98" t="s">
        <v>926</v>
      </c>
      <c r="C148" s="54" t="str">
        <f t="shared" ca="1" si="26"/>
        <v>CPMP</v>
      </c>
      <c r="D148" s="54" t="str">
        <f t="shared" ca="1" si="27"/>
        <v>#CR#GDRMJ_YYYYMMDDHHMISS_AXUGDR2J.CSV-J-ZH2BD2</v>
      </c>
      <c r="E148" s="54">
        <f t="shared" ca="1" si="28"/>
        <v>0</v>
      </c>
      <c r="F148" s="54">
        <f t="shared" ca="1" si="29"/>
        <v>0</v>
      </c>
      <c r="G148" s="54" t="str">
        <f t="shared" ca="1" si="30"/>
        <v>AD4</v>
      </c>
      <c r="H148" s="54" t="str">
        <f t="shared" ca="1" si="31"/>
        <v>PARTIEL</v>
      </c>
      <c r="I148" s="54" t="str">
        <f t="shared" ca="1" si="32"/>
        <v>Tn</v>
      </c>
      <c r="J148" s="54" t="str">
        <f t="shared" ca="1" si="33"/>
        <v>GDRM</v>
      </c>
      <c r="K148" s="54" t="str">
        <f t="shared" ca="1" si="34"/>
        <v>AXUGDR2J.csv</v>
      </c>
      <c r="L148" s="54" t="str">
        <f t="shared" ca="1" si="35"/>
        <v/>
      </c>
      <c r="M148" s="54" t="str">
        <f t="shared" ca="1" si="36"/>
        <v>CPMP</v>
      </c>
      <c r="N148" s="54" t="str">
        <f t="shared" ca="1" si="37"/>
        <v>OPEN</v>
      </c>
      <c r="O148" s="54" t="str">
        <f t="shared" ca="1" si="38"/>
        <v>Adhérent</v>
      </c>
    </row>
    <row r="149" spans="1:15" x14ac:dyDescent="0.3">
      <c r="A149" s="97">
        <f ca="1">MATCH(B149,INDIRECT("Referentiel!a:a"),0)+COUNTIF($B$1:B148,B149)</f>
        <v>149</v>
      </c>
      <c r="B149" s="98" t="s">
        <v>932</v>
      </c>
      <c r="C149" s="54" t="str">
        <f t="shared" ca="1" si="26"/>
        <v>CPMP</v>
      </c>
      <c r="D149" s="54" t="str">
        <f t="shared" ca="1" si="27"/>
        <v>#CR#GDRMJ_YYYYMMDDHHMISS_AXUGDR3J.CSV-J-ZH2BD3</v>
      </c>
      <c r="E149" s="54">
        <f t="shared" ca="1" si="28"/>
        <v>0</v>
      </c>
      <c r="F149" s="54">
        <f t="shared" ca="1" si="29"/>
        <v>0</v>
      </c>
      <c r="G149" s="54" t="str">
        <f t="shared" ca="1" si="30"/>
        <v>AD4</v>
      </c>
      <c r="H149" s="54" t="str">
        <f t="shared" ca="1" si="31"/>
        <v>PARTIEL</v>
      </c>
      <c r="I149" s="54" t="str">
        <f t="shared" ca="1" si="32"/>
        <v>Tn</v>
      </c>
      <c r="J149" s="54" t="str">
        <f t="shared" ca="1" si="33"/>
        <v>GDRM</v>
      </c>
      <c r="K149" s="54" t="str">
        <f t="shared" ca="1" si="34"/>
        <v>AXUGDR3J.csv</v>
      </c>
      <c r="L149" s="54" t="str">
        <f t="shared" ca="1" si="35"/>
        <v/>
      </c>
      <c r="M149" s="54" t="str">
        <f t="shared" ca="1" si="36"/>
        <v>CPMP</v>
      </c>
      <c r="N149" s="54" t="str">
        <f t="shared" ca="1" si="37"/>
        <v>OPEN</v>
      </c>
      <c r="O149" s="54" t="str">
        <f t="shared" ca="1" si="38"/>
        <v>Adhérent</v>
      </c>
    </row>
    <row r="150" spans="1:15" x14ac:dyDescent="0.3">
      <c r="A150" s="97">
        <f ca="1">MATCH(B150,INDIRECT("Referentiel!a:a"),0)+COUNTIF($B$1:B149,B150)</f>
        <v>150</v>
      </c>
      <c r="B150" s="98" t="s">
        <v>938</v>
      </c>
      <c r="C150" s="54" t="str">
        <f t="shared" ca="1" si="26"/>
        <v>CPMP</v>
      </c>
      <c r="D150" s="54" t="str">
        <f t="shared" ca="1" si="27"/>
        <v>#CR#GDRMJ_YYYYMMDDHHMISS_AXUGDR4J.CSV-J-ZH2BD4</v>
      </c>
      <c r="E150" s="54">
        <f t="shared" ca="1" si="28"/>
        <v>0</v>
      </c>
      <c r="F150" s="54">
        <f t="shared" ca="1" si="29"/>
        <v>0</v>
      </c>
      <c r="G150" s="54" t="str">
        <f t="shared" ca="1" si="30"/>
        <v>AD4</v>
      </c>
      <c r="H150" s="54" t="str">
        <f t="shared" ca="1" si="31"/>
        <v>PARTIEL</v>
      </c>
      <c r="I150" s="54" t="str">
        <f t="shared" ca="1" si="32"/>
        <v>Tn</v>
      </c>
      <c r="J150" s="54" t="str">
        <f t="shared" ca="1" si="33"/>
        <v>GDRM</v>
      </c>
      <c r="K150" s="54" t="str">
        <f t="shared" ca="1" si="34"/>
        <v>AXUGDR4J.csv</v>
      </c>
      <c r="L150" s="54" t="str">
        <f t="shared" ca="1" si="35"/>
        <v/>
      </c>
      <c r="M150" s="54" t="str">
        <f t="shared" ca="1" si="36"/>
        <v>CPMP</v>
      </c>
      <c r="N150" s="54" t="str">
        <f t="shared" ca="1" si="37"/>
        <v>OPEN</v>
      </c>
      <c r="O150" s="54" t="str">
        <f t="shared" ca="1" si="38"/>
        <v>Adhérent</v>
      </c>
    </row>
    <row r="151" spans="1:15" x14ac:dyDescent="0.3">
      <c r="A151" s="97">
        <f ca="1">MATCH(B151,INDIRECT("Referentiel!a:a"),0)+COUNTIF($B$1:B150,B151)</f>
        <v>151</v>
      </c>
      <c r="B151" s="98" t="s">
        <v>944</v>
      </c>
      <c r="C151" s="54" t="str">
        <f t="shared" ca="1" si="26"/>
        <v>CPDM</v>
      </c>
      <c r="D151" s="54" t="str">
        <f t="shared" ca="1" si="27"/>
        <v>#CR#BAMCJ_YYYYMMDDHHMISS_AXUNVGNJ.CSV-J-ZH4CJB</v>
      </c>
      <c r="E151" s="54">
        <f t="shared" ca="1" si="28"/>
        <v>0</v>
      </c>
      <c r="F151" s="54" t="str">
        <f t="shared" ca="1" si="29"/>
        <v>ZH4QJY</v>
      </c>
      <c r="G151" s="54" t="str">
        <f t="shared" ca="1" si="30"/>
        <v>AD4</v>
      </c>
      <c r="H151" s="54" t="str">
        <f t="shared" ca="1" si="31"/>
        <v>PARTIEL</v>
      </c>
      <c r="I151" s="54" t="str">
        <f t="shared" ca="1" si="32"/>
        <v>Tn</v>
      </c>
      <c r="J151" s="54" t="str">
        <f t="shared" ca="1" si="33"/>
        <v>BAMC</v>
      </c>
      <c r="K151" s="54" t="str">
        <f t="shared" ca="1" si="34"/>
        <v>AXUNVGNJ.csv</v>
      </c>
      <c r="L151" s="54" t="str">
        <f t="shared" ca="1" si="35"/>
        <v/>
      </c>
      <c r="M151" s="54" t="str">
        <f t="shared" ca="1" si="36"/>
        <v>CPDM</v>
      </c>
      <c r="N151" s="54" t="str">
        <f t="shared" ca="1" si="37"/>
        <v>OPEN</v>
      </c>
      <c r="O151" s="54" t="str">
        <f t="shared" ca="1" si="38"/>
        <v>Adhérent</v>
      </c>
    </row>
    <row r="152" spans="1:15" x14ac:dyDescent="0.3">
      <c r="A152" s="97">
        <f ca="1">MATCH(B152,INDIRECT("Referentiel!a:a"),0)+COUNTIF($B$1:B151,B152)</f>
        <v>152</v>
      </c>
      <c r="B152" s="98" t="s">
        <v>947</v>
      </c>
      <c r="C152" s="54" t="str">
        <f t="shared" ca="1" si="26"/>
        <v>CPPL</v>
      </c>
      <c r="D152" s="54" t="str">
        <f t="shared" ca="1" si="27"/>
        <v>V2AYDLEP -J</v>
      </c>
      <c r="E152" s="54">
        <f t="shared" ca="1" si="28"/>
        <v>0</v>
      </c>
      <c r="F152" s="54" t="str">
        <f t="shared" ca="1" si="29"/>
        <v>ZH2AJ9</v>
      </c>
      <c r="G152" s="54" t="str">
        <f t="shared" ca="1" si="30"/>
        <v>AD1</v>
      </c>
      <c r="H152" s="54" t="str">
        <f t="shared" ca="1" si="31"/>
        <v>COMPLET</v>
      </c>
      <c r="I152" s="54" t="str">
        <f t="shared" ca="1" si="32"/>
        <v>BVnTn</v>
      </c>
      <c r="J152" s="54" t="str">
        <f t="shared" ca="1" si="33"/>
        <v>CELC</v>
      </c>
      <c r="K152" s="54" t="str">
        <f t="shared" ca="1" si="34"/>
        <v>AYDLEP</v>
      </c>
      <c r="L152" s="54" t="str">
        <f t="shared" ca="1" si="35"/>
        <v>PRAD1</v>
      </c>
      <c r="M152" s="54">
        <f t="shared" ca="1" si="36"/>
        <v>0</v>
      </c>
      <c r="N152" s="54" t="str">
        <f t="shared" ca="1" si="37"/>
        <v>DB2</v>
      </c>
      <c r="O152" s="54" t="str">
        <f t="shared" ca="1" si="38"/>
        <v>Adhérent</v>
      </c>
    </row>
    <row r="153" spans="1:15" x14ac:dyDescent="0.3">
      <c r="A153" s="97">
        <f ca="1">MATCH(B153,INDIRECT("Referentiel!a:a"),0)+COUNTIF($B$1:B152,B153)</f>
        <v>153</v>
      </c>
      <c r="B153" s="98" t="s">
        <v>952</v>
      </c>
      <c r="C153" s="54" t="str">
        <f t="shared" ca="1" si="26"/>
        <v>CPCR</v>
      </c>
      <c r="D153" s="54" t="str">
        <f t="shared" ca="1" si="27"/>
        <v>BAC000PR-M</v>
      </c>
      <c r="E153" s="54">
        <f t="shared" ca="1" si="28"/>
        <v>0</v>
      </c>
      <c r="F153" s="54" t="str">
        <f t="shared" ca="1" si="29"/>
        <v>ZH1AM4</v>
      </c>
      <c r="G153" s="54" t="str">
        <f t="shared" ca="1" si="30"/>
        <v>AD1</v>
      </c>
      <c r="H153" s="54" t="str">
        <f t="shared" ca="1" si="31"/>
        <v>COMPLET</v>
      </c>
      <c r="I153" s="54" t="str">
        <f t="shared" ca="1" si="32"/>
        <v>BVaTn</v>
      </c>
      <c r="J153" s="54" t="str">
        <f t="shared" ca="1" si="33"/>
        <v>BACR</v>
      </c>
      <c r="K153" s="54" t="str">
        <f t="shared" ca="1" si="34"/>
        <v>BAC000PR</v>
      </c>
      <c r="L153" s="54" t="str">
        <f t="shared" ca="1" si="35"/>
        <v>PRAD1</v>
      </c>
      <c r="M153" s="54">
        <f t="shared" ca="1" si="36"/>
        <v>0</v>
      </c>
      <c r="N153" s="54" t="str">
        <f t="shared" ca="1" si="37"/>
        <v>FIC</v>
      </c>
      <c r="O153" s="54" t="str">
        <f t="shared" ca="1" si="38"/>
        <v>Adhérent</v>
      </c>
    </row>
    <row r="154" spans="1:15" x14ac:dyDescent="0.3">
      <c r="A154" s="97">
        <f ca="1">MATCH(B154,INDIRECT("Referentiel!a:a"),0)+COUNTIF($B$1:B153,B154)</f>
        <v>154</v>
      </c>
      <c r="B154" s="98" t="s">
        <v>959</v>
      </c>
      <c r="C154" s="54" t="str">
        <f t="shared" ca="1" si="26"/>
        <v>CPCR</v>
      </c>
      <c r="D154" s="54" t="str">
        <f t="shared" ca="1" si="27"/>
        <v>BAC000SO-M</v>
      </c>
      <c r="E154" s="54">
        <f t="shared" ca="1" si="28"/>
        <v>0</v>
      </c>
      <c r="F154" s="54" t="str">
        <f t="shared" ca="1" si="29"/>
        <v>ZH1AM6</v>
      </c>
      <c r="G154" s="54" t="str">
        <f t="shared" ca="1" si="30"/>
        <v>AD1</v>
      </c>
      <c r="H154" s="54" t="str">
        <f t="shared" ca="1" si="31"/>
        <v>COMPLET</v>
      </c>
      <c r="I154" s="54" t="str">
        <f t="shared" ca="1" si="32"/>
        <v>BVaTn</v>
      </c>
      <c r="J154" s="54" t="str">
        <f t="shared" ca="1" si="33"/>
        <v>BACR</v>
      </c>
      <c r="K154" s="54" t="str">
        <f t="shared" ca="1" si="34"/>
        <v>BAC000SO</v>
      </c>
      <c r="L154" s="54" t="str">
        <f t="shared" ca="1" si="35"/>
        <v>PRAD1</v>
      </c>
      <c r="M154" s="54">
        <f t="shared" ca="1" si="36"/>
        <v>0</v>
      </c>
      <c r="N154" s="54" t="str">
        <f t="shared" ca="1" si="37"/>
        <v>FIC</v>
      </c>
      <c r="O154" s="54" t="str">
        <f t="shared" ca="1" si="38"/>
        <v>Adhérent</v>
      </c>
    </row>
    <row r="155" spans="1:15" x14ac:dyDescent="0.3">
      <c r="A155" s="97">
        <f ca="1">MATCH(B155,INDIRECT("Referentiel!a:a"),0)+COUNTIF($B$1:B154,B155)</f>
        <v>155</v>
      </c>
      <c r="B155" s="98" t="s">
        <v>964</v>
      </c>
      <c r="C155" s="54" t="str">
        <f t="shared" ca="1" si="26"/>
        <v>CPCR</v>
      </c>
      <c r="D155" s="54" t="str">
        <f t="shared" ca="1" si="27"/>
        <v>BAC000KD-M</v>
      </c>
      <c r="E155" s="54">
        <f t="shared" ca="1" si="28"/>
        <v>0</v>
      </c>
      <c r="F155" s="54" t="str">
        <f t="shared" ca="1" si="29"/>
        <v>ZH1AM3</v>
      </c>
      <c r="G155" s="54" t="str">
        <f t="shared" ca="1" si="30"/>
        <v>AD3</v>
      </c>
      <c r="H155" s="54" t="str">
        <f t="shared" ca="1" si="31"/>
        <v>COMPLET</v>
      </c>
      <c r="I155" s="54" t="str">
        <f t="shared" ca="1" si="32"/>
        <v>BVaTn</v>
      </c>
      <c r="J155" s="54" t="str">
        <f t="shared" ca="1" si="33"/>
        <v>BACR</v>
      </c>
      <c r="K155" s="54" t="str">
        <f t="shared" ca="1" si="34"/>
        <v>BAC000KD</v>
      </c>
      <c r="L155" s="54" t="str">
        <f t="shared" ca="1" si="35"/>
        <v/>
      </c>
      <c r="M155" s="54">
        <f t="shared" ca="1" si="36"/>
        <v>0</v>
      </c>
      <c r="N155" s="54" t="str">
        <f t="shared" ca="1" si="37"/>
        <v>FIC</v>
      </c>
      <c r="O155" s="54" t="str">
        <f t="shared" ca="1" si="38"/>
        <v>Adhérent</v>
      </c>
    </row>
    <row r="156" spans="1:15" x14ac:dyDescent="0.3">
      <c r="A156" s="97">
        <f ca="1">MATCH(B156,INDIRECT("Referentiel!a:a"),0)+COUNTIF($B$1:B155,B156)</f>
        <v>156</v>
      </c>
      <c r="B156" s="98" t="s">
        <v>969</v>
      </c>
      <c r="C156" s="54" t="str">
        <f t="shared" ca="1" si="26"/>
        <v>CPCR</v>
      </c>
      <c r="D156" s="54" t="str">
        <f t="shared" ca="1" si="27"/>
        <v>BAC000KD-M</v>
      </c>
      <c r="E156" s="54">
        <f t="shared" ca="1" si="28"/>
        <v>0</v>
      </c>
      <c r="F156" s="54" t="str">
        <f t="shared" ca="1" si="29"/>
        <v>ZH1AM3</v>
      </c>
      <c r="G156" s="54" t="str">
        <f t="shared" ca="1" si="30"/>
        <v>AD3</v>
      </c>
      <c r="H156" s="54" t="str">
        <f t="shared" ca="1" si="31"/>
        <v>COMPLET</v>
      </c>
      <c r="I156" s="54" t="str">
        <f t="shared" ca="1" si="32"/>
        <v>BVaTn</v>
      </c>
      <c r="J156" s="54" t="str">
        <f t="shared" ca="1" si="33"/>
        <v>BACR</v>
      </c>
      <c r="K156" s="54" t="str">
        <f t="shared" ca="1" si="34"/>
        <v>BAC000KD</v>
      </c>
      <c r="L156" s="54" t="str">
        <f t="shared" ca="1" si="35"/>
        <v/>
      </c>
      <c r="M156" s="54">
        <f t="shared" ca="1" si="36"/>
        <v>0</v>
      </c>
      <c r="N156" s="54" t="str">
        <f t="shared" ca="1" si="37"/>
        <v>FIC</v>
      </c>
      <c r="O156" s="54" t="str">
        <f t="shared" ca="1" si="38"/>
        <v>Adhérent</v>
      </c>
    </row>
    <row r="157" spans="1:15" x14ac:dyDescent="0.3">
      <c r="A157" s="97">
        <f ca="1">MATCH(B157,INDIRECT("Referentiel!a:a"),0)+COUNTIF($B$1:B156,B157)</f>
        <v>157</v>
      </c>
      <c r="B157" s="98" t="s">
        <v>973</v>
      </c>
      <c r="C157" s="54" t="str">
        <f t="shared" ca="1" si="26"/>
        <v>CPDT</v>
      </c>
      <c r="D157" s="54" t="str">
        <f t="shared" ca="1" si="27"/>
        <v>BACTAGRE-M</v>
      </c>
      <c r="E157" s="54">
        <f t="shared" ca="1" si="28"/>
        <v>0</v>
      </c>
      <c r="F157" s="54" t="str">
        <f t="shared" ca="1" si="29"/>
        <v>ZH0SMR</v>
      </c>
      <c r="G157" s="54" t="str">
        <f t="shared" ca="1" si="30"/>
        <v>AD3</v>
      </c>
      <c r="H157" s="54" t="str">
        <f t="shared" ca="1" si="31"/>
        <v>COMPLET</v>
      </c>
      <c r="I157" s="54" t="str">
        <f t="shared" ca="1" si="32"/>
        <v>BVaTn</v>
      </c>
      <c r="J157" s="54" t="str">
        <f t="shared" ca="1" si="33"/>
        <v>BACR</v>
      </c>
      <c r="K157" s="54" t="str">
        <f t="shared" ca="1" si="34"/>
        <v>BACTAGRE</v>
      </c>
      <c r="L157" s="54" t="str">
        <f t="shared" ca="1" si="35"/>
        <v/>
      </c>
      <c r="M157" s="54">
        <f t="shared" ca="1" si="36"/>
        <v>0</v>
      </c>
      <c r="N157" s="54" t="str">
        <f t="shared" ca="1" si="37"/>
        <v>FIC</v>
      </c>
      <c r="O157" s="54" t="str">
        <f t="shared" ca="1" si="38"/>
        <v>Adhérent</v>
      </c>
    </row>
    <row r="158" spans="1:15" x14ac:dyDescent="0.3">
      <c r="A158" s="97">
        <f ca="1">MATCH(B158,INDIRECT("Referentiel!a:a"),0)+COUNTIF($B$1:B157,B158)</f>
        <v>158</v>
      </c>
      <c r="B158" s="98" t="s">
        <v>977</v>
      </c>
      <c r="C158" s="54" t="str">
        <f t="shared" ca="1" si="26"/>
        <v>CPDT</v>
      </c>
      <c r="D158" s="54" t="str">
        <f t="shared" ca="1" si="27"/>
        <v xml:space="preserve"> -M</v>
      </c>
      <c r="E158" s="54">
        <f t="shared" ca="1" si="28"/>
        <v>0</v>
      </c>
      <c r="F158" s="54">
        <f t="shared" ca="1" si="29"/>
        <v>0</v>
      </c>
      <c r="G158" s="54" t="str">
        <f t="shared" ca="1" si="30"/>
        <v>AD3</v>
      </c>
      <c r="H158" s="54" t="str">
        <f t="shared" ca="1" si="31"/>
        <v>COMPLET</v>
      </c>
      <c r="I158" s="54" t="str">
        <f t="shared" ca="1" si="32"/>
        <v>BVaTn</v>
      </c>
      <c r="J158" s="54" t="str">
        <f t="shared" ca="1" si="33"/>
        <v>BACR</v>
      </c>
      <c r="K158" s="54" t="str">
        <f t="shared" ca="1" si="34"/>
        <v>BACTASOF</v>
      </c>
      <c r="L158" s="54" t="str">
        <f t="shared" ca="1" si="35"/>
        <v/>
      </c>
      <c r="M158" s="54">
        <f t="shared" ca="1" si="36"/>
        <v>0</v>
      </c>
      <c r="N158" s="54" t="str">
        <f t="shared" ca="1" si="37"/>
        <v>FIC</v>
      </c>
      <c r="O158" s="54" t="str">
        <f t="shared" ca="1" si="38"/>
        <v>Adhérent</v>
      </c>
    </row>
    <row r="159" spans="1:15" x14ac:dyDescent="0.3">
      <c r="A159" s="97">
        <f ca="1">MATCH(B159,INDIRECT("Referentiel!a:a"),0)+COUNTIF($B$1:B158,B159)</f>
        <v>159</v>
      </c>
      <c r="B159" s="98" t="s">
        <v>981</v>
      </c>
      <c r="C159" s="54" t="str">
        <f t="shared" ca="1" si="26"/>
        <v>CPFI</v>
      </c>
      <c r="D159" s="54" t="str">
        <f t="shared" ca="1" si="27"/>
        <v xml:space="preserve"> -D</v>
      </c>
      <c r="E159" s="54">
        <f t="shared" ca="1" si="28"/>
        <v>0</v>
      </c>
      <c r="F159" s="54">
        <f t="shared" ca="1" si="29"/>
        <v>0</v>
      </c>
      <c r="G159" s="54" t="str">
        <f t="shared" ca="1" si="30"/>
        <v>AD3</v>
      </c>
      <c r="H159" s="54" t="str">
        <f t="shared" ca="1" si="31"/>
        <v>COMPLET</v>
      </c>
      <c r="I159" s="54" t="str">
        <f t="shared" ca="1" si="32"/>
        <v>BVaTn</v>
      </c>
      <c r="J159" s="54" t="str">
        <f t="shared" ca="1" si="33"/>
        <v>BAFI</v>
      </c>
      <c r="K159" s="54" t="str">
        <f t="shared" ca="1" si="34"/>
        <v>BAFEE841</v>
      </c>
      <c r="L159" s="54" t="str">
        <f t="shared" ca="1" si="35"/>
        <v/>
      </c>
      <c r="M159" s="54">
        <f t="shared" ca="1" si="36"/>
        <v>0</v>
      </c>
      <c r="N159" s="54" t="str">
        <f t="shared" ca="1" si="37"/>
        <v>FIC</v>
      </c>
      <c r="O159" s="54" t="str">
        <f t="shared" ca="1" si="38"/>
        <v>Adhérent</v>
      </c>
    </row>
    <row r="160" spans="1:15" x14ac:dyDescent="0.3">
      <c r="A160" s="97">
        <f ca="1">MATCH(B160,INDIRECT("Referentiel!a:a"),0)+COUNTIF($B$1:B159,B160)</f>
        <v>160</v>
      </c>
      <c r="B160" s="98" t="s">
        <v>986</v>
      </c>
      <c r="C160" s="54" t="str">
        <f t="shared" ca="1" si="26"/>
        <v>CPFI</v>
      </c>
      <c r="D160" s="54" t="str">
        <f t="shared" ca="1" si="27"/>
        <v>AXUUC24A-T</v>
      </c>
      <c r="E160" s="54">
        <f t="shared" ca="1" si="28"/>
        <v>0</v>
      </c>
      <c r="F160" s="54">
        <f t="shared" ca="1" si="29"/>
        <v>0</v>
      </c>
      <c r="G160" s="54" t="str">
        <f t="shared" ca="1" si="30"/>
        <v>AD3</v>
      </c>
      <c r="H160" s="54" t="str">
        <f t="shared" ca="1" si="31"/>
        <v>PARTIEL</v>
      </c>
      <c r="I160" s="54" t="str">
        <f t="shared" ca="1" si="32"/>
        <v>Tn</v>
      </c>
      <c r="J160" s="54" t="str">
        <f t="shared" ca="1" si="33"/>
        <v>BAFI</v>
      </c>
      <c r="K160" s="54" t="str">
        <f t="shared" ca="1" si="34"/>
        <v>BAFGADE</v>
      </c>
      <c r="L160" s="54" t="str">
        <f t="shared" ca="1" si="35"/>
        <v/>
      </c>
      <c r="M160" s="54">
        <f t="shared" ca="1" si="36"/>
        <v>0</v>
      </c>
      <c r="N160" s="54" t="str">
        <f t="shared" ca="1" si="37"/>
        <v>FIC</v>
      </c>
      <c r="O160" s="54" t="str">
        <f t="shared" ca="1" si="38"/>
        <v>Adhérent</v>
      </c>
    </row>
    <row r="161" spans="1:15" x14ac:dyDescent="0.3">
      <c r="A161" s="97">
        <f ca="1">MATCH(B161,INDIRECT("Referentiel!a:a"),0)+COUNTIF($B$1:B160,B161)</f>
        <v>161</v>
      </c>
      <c r="B161" s="98" t="s">
        <v>991</v>
      </c>
      <c r="C161" s="54" t="str">
        <f t="shared" ca="1" si="26"/>
        <v>CPFI</v>
      </c>
      <c r="D161" s="54" t="str">
        <f t="shared" ca="1" si="27"/>
        <v xml:space="preserve"> -A</v>
      </c>
      <c r="E161" s="54">
        <f t="shared" ca="1" si="28"/>
        <v>0</v>
      </c>
      <c r="F161" s="54">
        <f t="shared" ca="1" si="29"/>
        <v>0</v>
      </c>
      <c r="G161" s="54" t="str">
        <f t="shared" ca="1" si="30"/>
        <v>AD3</v>
      </c>
      <c r="H161" s="54" t="str">
        <f t="shared" ca="1" si="31"/>
        <v>PARTIEL</v>
      </c>
      <c r="I161" s="54" t="str">
        <f t="shared" ca="1" si="32"/>
        <v>Tn</v>
      </c>
      <c r="J161" s="54" t="str">
        <f t="shared" ca="1" si="33"/>
        <v>BAFI</v>
      </c>
      <c r="K161" s="54" t="str">
        <f t="shared" ca="1" si="34"/>
        <v>BAFGATT</v>
      </c>
      <c r="L161" s="54" t="str">
        <f t="shared" ca="1" si="35"/>
        <v/>
      </c>
      <c r="M161" s="54">
        <f t="shared" ca="1" si="36"/>
        <v>0</v>
      </c>
      <c r="N161" s="54" t="str">
        <f t="shared" ca="1" si="37"/>
        <v>FIC</v>
      </c>
      <c r="O161" s="54" t="str">
        <f t="shared" ca="1" si="38"/>
        <v>Adhérent</v>
      </c>
    </row>
    <row r="162" spans="1:15" x14ac:dyDescent="0.3">
      <c r="A162" s="97">
        <f ca="1">MATCH(B162,INDIRECT("Referentiel!a:a"),0)+COUNTIF($B$1:B161,B162)</f>
        <v>162</v>
      </c>
      <c r="B162" s="98" t="s">
        <v>994</v>
      </c>
      <c r="C162" s="54" t="str">
        <f t="shared" ca="1" si="26"/>
        <v>CPFI</v>
      </c>
      <c r="D162" s="54" t="str">
        <f t="shared" ca="1" si="27"/>
        <v>BAFIDEC2-D</v>
      </c>
      <c r="E162" s="54">
        <f t="shared" ca="1" si="28"/>
        <v>0</v>
      </c>
      <c r="F162" s="54" t="str">
        <f t="shared" ca="1" si="29"/>
        <v>ZH2AD1</v>
      </c>
      <c r="G162" s="54" t="str">
        <f t="shared" ca="1" si="30"/>
        <v>AD3</v>
      </c>
      <c r="H162" s="54" t="str">
        <f t="shared" ca="1" si="31"/>
        <v>COMPLET</v>
      </c>
      <c r="I162" s="54" t="str">
        <f t="shared" ca="1" si="32"/>
        <v>Tn</v>
      </c>
      <c r="J162" s="54" t="str">
        <f t="shared" ca="1" si="33"/>
        <v>BAFI</v>
      </c>
      <c r="K162" s="54" t="str">
        <f t="shared" ca="1" si="34"/>
        <v>BAFIDEC2</v>
      </c>
      <c r="L162" s="54" t="str">
        <f t="shared" ca="1" si="35"/>
        <v/>
      </c>
      <c r="M162" s="54">
        <f t="shared" ca="1" si="36"/>
        <v>0</v>
      </c>
      <c r="N162" s="54" t="str">
        <f t="shared" ca="1" si="37"/>
        <v>FIC</v>
      </c>
      <c r="O162" s="54" t="str">
        <f t="shared" ca="1" si="38"/>
        <v>Adhérent</v>
      </c>
    </row>
    <row r="163" spans="1:15" x14ac:dyDescent="0.3">
      <c r="A163" s="97">
        <f ca="1">MATCH(B163,INDIRECT("Referentiel!a:a"),0)+COUNTIF($B$1:B162,B163)</f>
        <v>163</v>
      </c>
      <c r="B163" s="98" t="s">
        <v>1000</v>
      </c>
      <c r="C163" s="54" t="str">
        <f t="shared" ca="1" si="26"/>
        <v>CPCC</v>
      </c>
      <c r="D163" s="54" t="str">
        <f t="shared" ca="1" si="27"/>
        <v>BAF62-M-BAF65</v>
      </c>
      <c r="E163" s="54">
        <f t="shared" ca="1" si="28"/>
        <v>0</v>
      </c>
      <c r="F163" s="54" t="str">
        <f t="shared" ca="1" si="29"/>
        <v>ZH1AM9</v>
      </c>
      <c r="G163" s="54" t="str">
        <f t="shared" ca="1" si="30"/>
        <v>AD3</v>
      </c>
      <c r="H163" s="54" t="str">
        <f t="shared" ca="1" si="31"/>
        <v>PARTIEL</v>
      </c>
      <c r="I163" s="54" t="str">
        <f t="shared" ca="1" si="32"/>
        <v>Tn</v>
      </c>
      <c r="J163" s="54" t="str">
        <f t="shared" ca="1" si="33"/>
        <v>DEPT</v>
      </c>
      <c r="K163" s="54" t="str">
        <f t="shared" ca="1" si="34"/>
        <v>BAFRSDEP</v>
      </c>
      <c r="L163" s="54" t="str">
        <f t="shared" ca="1" si="35"/>
        <v/>
      </c>
      <c r="M163" s="54">
        <f t="shared" ca="1" si="36"/>
        <v>0</v>
      </c>
      <c r="N163" s="54" t="str">
        <f t="shared" ca="1" si="37"/>
        <v>ISPOOL</v>
      </c>
      <c r="O163" s="54" t="str">
        <f t="shared" ca="1" si="38"/>
        <v>Adhérent</v>
      </c>
    </row>
    <row r="164" spans="1:15" x14ac:dyDescent="0.3">
      <c r="A164" s="97">
        <f ca="1">MATCH(B164,INDIRECT("Referentiel!a:a"),0)+COUNTIF($B$1:B163,B164)</f>
        <v>164</v>
      </c>
      <c r="B164" s="98" t="s">
        <v>1010</v>
      </c>
      <c r="C164" s="54" t="str">
        <f t="shared" ca="1" si="26"/>
        <v>CPFI</v>
      </c>
      <c r="D164" s="54" t="str">
        <f t="shared" ca="1" si="27"/>
        <v xml:space="preserve"> -D</v>
      </c>
      <c r="E164" s="54">
        <f t="shared" ca="1" si="28"/>
        <v>0</v>
      </c>
      <c r="F164" s="54">
        <f t="shared" ca="1" si="29"/>
        <v>0</v>
      </c>
      <c r="G164" s="54" t="str">
        <f t="shared" ca="1" si="30"/>
        <v>AD3</v>
      </c>
      <c r="H164" s="54" t="str">
        <f t="shared" ca="1" si="31"/>
        <v>COMPLET</v>
      </c>
      <c r="I164" s="54" t="str">
        <f t="shared" ca="1" si="32"/>
        <v>Tn</v>
      </c>
      <c r="J164" s="54" t="str">
        <f t="shared" ca="1" si="33"/>
        <v>BAFI</v>
      </c>
      <c r="K164" s="54" t="str">
        <f t="shared" ca="1" si="34"/>
        <v>BAFSMDC1</v>
      </c>
      <c r="L164" s="54" t="str">
        <f t="shared" ca="1" si="35"/>
        <v/>
      </c>
      <c r="M164" s="54">
        <f t="shared" ca="1" si="36"/>
        <v>0</v>
      </c>
      <c r="N164" s="54" t="str">
        <f t="shared" ca="1" si="37"/>
        <v>FIC</v>
      </c>
      <c r="O164" s="54" t="str">
        <f t="shared" ca="1" si="38"/>
        <v>Adhérent</v>
      </c>
    </row>
    <row r="165" spans="1:15" x14ac:dyDescent="0.3">
      <c r="A165" s="97">
        <f ca="1">MATCH(B165,INDIRECT("Referentiel!a:a"),0)+COUNTIF($B$1:B164,B165)</f>
        <v>165</v>
      </c>
      <c r="B165" s="98" t="s">
        <v>1013</v>
      </c>
      <c r="C165" s="54" t="str">
        <f t="shared" ca="1" si="26"/>
        <v>CPDM</v>
      </c>
      <c r="D165" s="54" t="str">
        <f t="shared" ca="1" si="27"/>
        <v>V0BAMINC -J</v>
      </c>
      <c r="E165" s="54">
        <f t="shared" ca="1" si="28"/>
        <v>0</v>
      </c>
      <c r="F165" s="54" t="str">
        <f t="shared" ca="1" si="29"/>
        <v>ZH4CJ8</v>
      </c>
      <c r="G165" s="54" t="str">
        <f t="shared" ca="1" si="30"/>
        <v>AD3</v>
      </c>
      <c r="H165" s="54" t="str">
        <f t="shared" ca="1" si="31"/>
        <v>COMPLET</v>
      </c>
      <c r="I165" s="54" t="str">
        <f t="shared" ca="1" si="32"/>
        <v>BVnTn</v>
      </c>
      <c r="J165" s="54" t="str">
        <f t="shared" ca="1" si="33"/>
        <v>BAMA</v>
      </c>
      <c r="K165" s="54" t="str">
        <f t="shared" ca="1" si="34"/>
        <v>BAMINC</v>
      </c>
      <c r="L165" s="54" t="str">
        <f t="shared" ca="1" si="35"/>
        <v/>
      </c>
      <c r="M165" s="54">
        <f t="shared" ca="1" si="36"/>
        <v>0</v>
      </c>
      <c r="N165" s="54" t="str">
        <f t="shared" ca="1" si="37"/>
        <v>DB2</v>
      </c>
      <c r="O165" s="54" t="str">
        <f t="shared" ca="1" si="38"/>
        <v>Adhérent</v>
      </c>
    </row>
    <row r="166" spans="1:15" x14ac:dyDescent="0.3">
      <c r="A166" s="97">
        <f ca="1">MATCH(B166,INDIRECT("Referentiel!a:a"),0)+COUNTIF($B$1:B165,B166)</f>
        <v>166</v>
      </c>
      <c r="B166" s="98" t="s">
        <v>1018</v>
      </c>
      <c r="C166" s="54" t="str">
        <f t="shared" ca="1" si="26"/>
        <v>CPDM</v>
      </c>
      <c r="D166" s="54" t="str">
        <f t="shared" ca="1" si="27"/>
        <v>BAMXS051-J-ZH4AJY-H4010</v>
      </c>
      <c r="E166" s="54">
        <f t="shared" ca="1" si="28"/>
        <v>0</v>
      </c>
      <c r="F166" s="54" t="str">
        <f t="shared" ca="1" si="29"/>
        <v>ZH4AJZ</v>
      </c>
      <c r="G166" s="54" t="str">
        <f t="shared" ca="1" si="30"/>
        <v>AD3</v>
      </c>
      <c r="H166" s="54" t="str">
        <f t="shared" ca="1" si="31"/>
        <v>PARTIEL</v>
      </c>
      <c r="I166" s="54" t="str">
        <f t="shared" ca="1" si="32"/>
        <v>Tn</v>
      </c>
      <c r="J166" s="54" t="str">
        <f t="shared" ca="1" si="33"/>
        <v>BAMC</v>
      </c>
      <c r="K166" s="54" t="str">
        <f t="shared" ca="1" si="34"/>
        <v>BAMXS051</v>
      </c>
      <c r="L166" s="54" t="str">
        <f t="shared" ca="1" si="35"/>
        <v/>
      </c>
      <c r="M166" s="54">
        <f t="shared" ca="1" si="36"/>
        <v>0</v>
      </c>
      <c r="N166" s="54" t="str">
        <f t="shared" ca="1" si="37"/>
        <v>FIC</v>
      </c>
      <c r="O166" s="54" t="str">
        <f t="shared" ca="1" si="38"/>
        <v>Adhérent</v>
      </c>
    </row>
    <row r="167" spans="1:15" x14ac:dyDescent="0.3">
      <c r="A167" s="97">
        <f ca="1">MATCH(B167,INDIRECT("Referentiel!a:a"),0)+COUNTIF($B$1:B166,B167)</f>
        <v>167</v>
      </c>
      <c r="B167" s="98" t="s">
        <v>1021</v>
      </c>
      <c r="C167" s="54" t="str">
        <f t="shared" ca="1" si="26"/>
        <v>CPDM</v>
      </c>
      <c r="D167" s="54" t="str">
        <f t="shared" ca="1" si="27"/>
        <v>BAMXS231-J-ZH4AJN-H4011</v>
      </c>
      <c r="E167" s="54">
        <f t="shared" ca="1" si="28"/>
        <v>0</v>
      </c>
      <c r="F167" s="54" t="str">
        <f t="shared" ca="1" si="29"/>
        <v>ZH4AJO</v>
      </c>
      <c r="G167" s="54" t="str">
        <f t="shared" ca="1" si="30"/>
        <v>AD3</v>
      </c>
      <c r="H167" s="54" t="str">
        <f t="shared" ca="1" si="31"/>
        <v>PARTIEL</v>
      </c>
      <c r="I167" s="54" t="str">
        <f t="shared" ca="1" si="32"/>
        <v>Tn</v>
      </c>
      <c r="J167" s="54" t="str">
        <f t="shared" ca="1" si="33"/>
        <v>BAMC</v>
      </c>
      <c r="K167" s="54" t="str">
        <f t="shared" ca="1" si="34"/>
        <v>BAMXS231</v>
      </c>
      <c r="L167" s="54" t="str">
        <f t="shared" ca="1" si="35"/>
        <v/>
      </c>
      <c r="M167" s="54">
        <f t="shared" ca="1" si="36"/>
        <v>0</v>
      </c>
      <c r="N167" s="54" t="str">
        <f t="shared" ca="1" si="37"/>
        <v>FIC</v>
      </c>
      <c r="O167" s="54" t="str">
        <f t="shared" ca="1" si="38"/>
        <v>Adhérent</v>
      </c>
    </row>
    <row r="168" spans="1:15" x14ac:dyDescent="0.3">
      <c r="A168" s="97">
        <f ca="1">MATCH(B168,INDIRECT("Referentiel!a:a"),0)+COUNTIF($B$1:B167,B168)</f>
        <v>168</v>
      </c>
      <c r="B168" s="98" t="s">
        <v>1024</v>
      </c>
      <c r="C168" s="54" t="str">
        <f t="shared" ca="1" si="26"/>
        <v>CPDM</v>
      </c>
      <c r="D168" s="54" t="str">
        <f t="shared" ca="1" si="27"/>
        <v>BAMXSRS4-J-ZH4AJQ-H4012</v>
      </c>
      <c r="E168" s="54">
        <f t="shared" ca="1" si="28"/>
        <v>0</v>
      </c>
      <c r="F168" s="54" t="str">
        <f t="shared" ca="1" si="29"/>
        <v>ZH4AJR</v>
      </c>
      <c r="G168" s="54" t="str">
        <f t="shared" ca="1" si="30"/>
        <v>AD3</v>
      </c>
      <c r="H168" s="54" t="str">
        <f t="shared" ca="1" si="31"/>
        <v>PARTIEL</v>
      </c>
      <c r="I168" s="54" t="str">
        <f t="shared" ca="1" si="32"/>
        <v>Tn</v>
      </c>
      <c r="J168" s="54" t="str">
        <f t="shared" ca="1" si="33"/>
        <v>BAMA</v>
      </c>
      <c r="K168" s="54" t="str">
        <f t="shared" ca="1" si="34"/>
        <v>BAMXSRS4</v>
      </c>
      <c r="L168" s="54" t="str">
        <f t="shared" ca="1" si="35"/>
        <v/>
      </c>
      <c r="M168" s="54">
        <f t="shared" ca="1" si="36"/>
        <v>0</v>
      </c>
      <c r="N168" s="54" t="str">
        <f t="shared" ca="1" si="37"/>
        <v>FIC</v>
      </c>
      <c r="O168" s="54" t="str">
        <f t="shared" ca="1" si="38"/>
        <v>Adhérent</v>
      </c>
    </row>
    <row r="169" spans="1:15" x14ac:dyDescent="0.3">
      <c r="A169" s="97">
        <f ca="1">MATCH(B169,INDIRECT("Referentiel!a:a"),0)+COUNTIF($B$1:B168,B169)</f>
        <v>169</v>
      </c>
      <c r="B169" s="98" t="s">
        <v>1027</v>
      </c>
      <c r="C169" s="54" t="str">
        <f t="shared" ca="1" si="26"/>
        <v>CPDM</v>
      </c>
      <c r="D169" s="54" t="str">
        <f t="shared" ca="1" si="27"/>
        <v>BASMS010-J-ZH4AJS-H4013</v>
      </c>
      <c r="E169" s="54">
        <f t="shared" ca="1" si="28"/>
        <v>0</v>
      </c>
      <c r="F169" s="54" t="str">
        <f t="shared" ca="1" si="29"/>
        <v>ZH4AJT</v>
      </c>
      <c r="G169" s="54" t="str">
        <f t="shared" ca="1" si="30"/>
        <v>AD1</v>
      </c>
      <c r="H169" s="54" t="str">
        <f t="shared" ca="1" si="31"/>
        <v>PARTIEL</v>
      </c>
      <c r="I169" s="54" t="str">
        <f t="shared" ca="1" si="32"/>
        <v>Tn</v>
      </c>
      <c r="J169" s="54" t="str">
        <f t="shared" ca="1" si="33"/>
        <v>BAMC</v>
      </c>
      <c r="K169" s="54" t="str">
        <f t="shared" ca="1" si="34"/>
        <v>BASMS010</v>
      </c>
      <c r="L169" s="54" t="str">
        <f t="shared" ca="1" si="35"/>
        <v>PRAD1</v>
      </c>
      <c r="M169" s="54">
        <f t="shared" ca="1" si="36"/>
        <v>0</v>
      </c>
      <c r="N169" s="54" t="str">
        <f t="shared" ca="1" si="37"/>
        <v>FIC</v>
      </c>
      <c r="O169" s="54" t="str">
        <f t="shared" ca="1" si="38"/>
        <v>Adhérent</v>
      </c>
    </row>
    <row r="170" spans="1:15" x14ac:dyDescent="0.3">
      <c r="A170" s="97">
        <f ca="1">MATCH(B170,INDIRECT("Referentiel!a:a"),0)+COUNTIF($B$1:B169,B170)</f>
        <v>170</v>
      </c>
      <c r="B170" s="98" t="s">
        <v>1031</v>
      </c>
      <c r="C170" s="54" t="str">
        <f t="shared" ca="1" si="26"/>
        <v>CPDM</v>
      </c>
      <c r="D170" s="54" t="str">
        <f t="shared" ca="1" si="27"/>
        <v>BASMS009-J</v>
      </c>
      <c r="E170" s="54">
        <f t="shared" ca="1" si="28"/>
        <v>0</v>
      </c>
      <c r="F170" s="54" t="str">
        <f t="shared" ca="1" si="29"/>
        <v>ZH4BJ1</v>
      </c>
      <c r="G170" s="54" t="str">
        <f t="shared" ca="1" si="30"/>
        <v>AD3</v>
      </c>
      <c r="H170" s="54" t="str">
        <f t="shared" ca="1" si="31"/>
        <v>PARTIEL</v>
      </c>
      <c r="I170" s="54" t="str">
        <f t="shared" ca="1" si="32"/>
        <v>Tn</v>
      </c>
      <c r="J170" s="54" t="str">
        <f t="shared" ca="1" si="33"/>
        <v>BAMC</v>
      </c>
      <c r="K170" s="54" t="str">
        <f t="shared" ca="1" si="34"/>
        <v>BASMS009</v>
      </c>
      <c r="L170" s="54" t="str">
        <f t="shared" ca="1" si="35"/>
        <v/>
      </c>
      <c r="M170" s="54">
        <f t="shared" ca="1" si="36"/>
        <v>0</v>
      </c>
      <c r="N170" s="54" t="str">
        <f t="shared" ca="1" si="37"/>
        <v>FIC</v>
      </c>
      <c r="O170" s="54" t="str">
        <f t="shared" ca="1" si="38"/>
        <v>Adhérent</v>
      </c>
    </row>
    <row r="171" spans="1:15" x14ac:dyDescent="0.3">
      <c r="A171" s="97">
        <f ca="1">MATCH(B171,INDIRECT("Referentiel!a:a"),0)+COUNTIF($B$1:B170,B171)</f>
        <v>171</v>
      </c>
      <c r="B171" s="98" t="s">
        <v>1036</v>
      </c>
      <c r="C171" s="54" t="str">
        <f t="shared" ca="1" si="26"/>
        <v>CPDM</v>
      </c>
      <c r="D171" s="54" t="str">
        <f t="shared" ca="1" si="27"/>
        <v>BASMS009-J</v>
      </c>
      <c r="E171" s="54">
        <f t="shared" ca="1" si="28"/>
        <v>0</v>
      </c>
      <c r="F171" s="54" t="str">
        <f t="shared" ca="1" si="29"/>
        <v>ZH4BJ1</v>
      </c>
      <c r="G171" s="54" t="str">
        <f t="shared" ca="1" si="30"/>
        <v>AD3</v>
      </c>
      <c r="H171" s="54" t="str">
        <f t="shared" ca="1" si="31"/>
        <v>PARTIEL</v>
      </c>
      <c r="I171" s="54" t="str">
        <f t="shared" ca="1" si="32"/>
        <v>Tn</v>
      </c>
      <c r="J171" s="54" t="str">
        <f t="shared" ca="1" si="33"/>
        <v>BAMC</v>
      </c>
      <c r="K171" s="54" t="str">
        <f t="shared" ca="1" si="34"/>
        <v>BASMS009</v>
      </c>
      <c r="L171" s="54" t="str">
        <f t="shared" ca="1" si="35"/>
        <v/>
      </c>
      <c r="M171" s="54">
        <f t="shared" ca="1" si="36"/>
        <v>0</v>
      </c>
      <c r="N171" s="54" t="str">
        <f t="shared" ca="1" si="37"/>
        <v>FIC</v>
      </c>
      <c r="O171" s="54" t="str">
        <f t="shared" ca="1" si="38"/>
        <v>Adhérent</v>
      </c>
    </row>
    <row r="172" spans="1:15" x14ac:dyDescent="0.3">
      <c r="A172" s="97">
        <f ca="1">MATCH(B172,INDIRECT("Referentiel!a:a"),0)+COUNTIF($B$1:B171,B172)</f>
        <v>172</v>
      </c>
      <c r="B172" s="98" t="s">
        <v>1042</v>
      </c>
      <c r="C172" s="54" t="str">
        <f t="shared" ca="1" si="26"/>
        <v>CPPI</v>
      </c>
      <c r="D172" s="54" t="str">
        <f t="shared" ca="1" si="27"/>
        <v>DTWXS100-J-DTWXS100</v>
      </c>
      <c r="E172" s="54">
        <f t="shared" ca="1" si="28"/>
        <v>0</v>
      </c>
      <c r="F172" s="54" t="str">
        <f t="shared" ca="1" si="29"/>
        <v>ZH0CJ6</v>
      </c>
      <c r="G172" s="54" t="str">
        <f t="shared" ca="1" si="30"/>
        <v>AD1</v>
      </c>
      <c r="H172" s="54" t="str">
        <f t="shared" ca="1" si="31"/>
        <v>PARTIEL</v>
      </c>
      <c r="I172" s="54" t="str">
        <f t="shared" ca="1" si="32"/>
        <v>Tn</v>
      </c>
      <c r="J172" s="54" t="str">
        <f t="shared" ca="1" si="33"/>
        <v>DTWH</v>
      </c>
      <c r="K172" s="54" t="str">
        <f t="shared" ca="1" si="34"/>
        <v>DTWXS100</v>
      </c>
      <c r="L172" s="54" t="str">
        <f t="shared" ca="1" si="35"/>
        <v>PRAD1</v>
      </c>
      <c r="M172" s="54">
        <f t="shared" ca="1" si="36"/>
        <v>0</v>
      </c>
      <c r="N172" s="54" t="str">
        <f t="shared" ca="1" si="37"/>
        <v>ISPOOL</v>
      </c>
      <c r="O172" s="54" t="str">
        <f t="shared" ca="1" si="38"/>
        <v>Adhérent</v>
      </c>
    </row>
    <row r="173" spans="1:15" x14ac:dyDescent="0.3">
      <c r="A173" s="97">
        <f ca="1">MATCH(B173,INDIRECT("Referentiel!a:a"),0)+COUNTIF($B$1:B172,B173)</f>
        <v>173</v>
      </c>
      <c r="B173" s="98" t="s">
        <v>1047</v>
      </c>
      <c r="C173" s="54" t="str">
        <f t="shared" ca="1" si="26"/>
        <v>CPPL</v>
      </c>
      <c r="D173" s="54" t="str">
        <f t="shared" ca="1" si="27"/>
        <v xml:space="preserve"> -J</v>
      </c>
      <c r="E173" s="54">
        <f t="shared" ca="1" si="28"/>
        <v>0</v>
      </c>
      <c r="F173" s="54">
        <f t="shared" ca="1" si="29"/>
        <v>0</v>
      </c>
      <c r="G173" s="54" t="str">
        <f t="shared" ca="1" si="30"/>
        <v>AD3</v>
      </c>
      <c r="H173" s="54" t="str">
        <f t="shared" ca="1" si="31"/>
        <v>COMPLET</v>
      </c>
      <c r="I173" s="54" t="str">
        <f t="shared" ca="1" si="32"/>
        <v>Tn</v>
      </c>
      <c r="J173" s="54" t="str">
        <f t="shared" ca="1" si="33"/>
        <v>CELC</v>
      </c>
      <c r="K173" s="54" t="str">
        <f t="shared" ca="1" si="34"/>
        <v>BCELCSL</v>
      </c>
      <c r="L173" s="54" t="str">
        <f t="shared" ca="1" si="35"/>
        <v/>
      </c>
      <c r="M173" s="54">
        <f t="shared" ca="1" si="36"/>
        <v>0</v>
      </c>
      <c r="N173" s="54" t="str">
        <f t="shared" ca="1" si="37"/>
        <v>FIC</v>
      </c>
      <c r="O173" s="54" t="str">
        <f t="shared" ca="1" si="38"/>
        <v>Adhérent</v>
      </c>
    </row>
    <row r="174" spans="1:15" x14ac:dyDescent="0.3">
      <c r="A174" s="97">
        <f ca="1">MATCH(B174,INDIRECT("Referentiel!a:a"),0)+COUNTIF($B$1:B173,B174)</f>
        <v>174</v>
      </c>
      <c r="B174" s="98" t="s">
        <v>1051</v>
      </c>
      <c r="C174" s="54" t="str">
        <f t="shared" ca="1" si="26"/>
        <v>CPMS</v>
      </c>
      <c r="D174" s="54" t="str">
        <f t="shared" ca="1" si="27"/>
        <v>ACTAD0-J</v>
      </c>
      <c r="E174" s="54">
        <f t="shared" ca="1" si="28"/>
        <v>0</v>
      </c>
      <c r="F174" s="54" t="str">
        <f t="shared" ca="1" si="29"/>
        <v>ZH4AJ3</v>
      </c>
      <c r="G174" s="54" t="str">
        <f t="shared" ca="1" si="30"/>
        <v>AD3</v>
      </c>
      <c r="H174" s="54" t="str">
        <f t="shared" ca="1" si="31"/>
        <v>COMPLET</v>
      </c>
      <c r="I174" s="54" t="str">
        <f t="shared" ca="1" si="32"/>
        <v>Tn</v>
      </c>
      <c r="J174" s="54" t="str">
        <f t="shared" ca="1" si="33"/>
        <v>ACT0</v>
      </c>
      <c r="K174" s="54" t="str">
        <f t="shared" ca="1" si="34"/>
        <v>ACTAD0</v>
      </c>
      <c r="L174" s="54" t="str">
        <f t="shared" ca="1" si="35"/>
        <v/>
      </c>
      <c r="M174" s="54">
        <f t="shared" ca="1" si="36"/>
        <v>0</v>
      </c>
      <c r="N174" s="54" t="str">
        <f t="shared" ca="1" si="37"/>
        <v>FIC</v>
      </c>
      <c r="O174" s="54" t="str">
        <f t="shared" ca="1" si="38"/>
        <v>Adhérent</v>
      </c>
    </row>
    <row r="175" spans="1:15" x14ac:dyDescent="0.3">
      <c r="A175" s="97">
        <f ca="1">MATCH(B175,INDIRECT("Referentiel!a:a"),0)+COUNTIF($B$1:B174,B175)</f>
        <v>175</v>
      </c>
      <c r="B175" s="98" t="s">
        <v>1055</v>
      </c>
      <c r="C175" s="54" t="str">
        <f t="shared" ca="1" si="26"/>
        <v>CPPL</v>
      </c>
      <c r="D175" s="54" t="str">
        <f t="shared" ca="1" si="27"/>
        <v>V0BDTFLA -J</v>
      </c>
      <c r="E175" s="54">
        <f t="shared" ca="1" si="28"/>
        <v>0</v>
      </c>
      <c r="F175" s="54" t="str">
        <f t="shared" ca="1" si="29"/>
        <v>ZH2AJC</v>
      </c>
      <c r="G175" s="54" t="str">
        <f t="shared" ca="1" si="30"/>
        <v>AD3</v>
      </c>
      <c r="H175" s="54" t="str">
        <f t="shared" ca="1" si="31"/>
        <v>COMPLET</v>
      </c>
      <c r="I175" s="54" t="str">
        <f t="shared" ca="1" si="32"/>
        <v>Tn</v>
      </c>
      <c r="J175" s="54" t="str">
        <f t="shared" ca="1" si="33"/>
        <v>CELC</v>
      </c>
      <c r="K175" s="54" t="str">
        <f t="shared" ca="1" si="34"/>
        <v>BDTFLA</v>
      </c>
      <c r="L175" s="54" t="str">
        <f t="shared" ca="1" si="35"/>
        <v/>
      </c>
      <c r="M175" s="54">
        <f t="shared" ca="1" si="36"/>
        <v>0</v>
      </c>
      <c r="N175" s="54" t="str">
        <f t="shared" ca="1" si="37"/>
        <v>DB2</v>
      </c>
      <c r="O175" s="54" t="str">
        <f t="shared" ca="1" si="38"/>
        <v>Adhérent</v>
      </c>
    </row>
    <row r="176" spans="1:15" x14ac:dyDescent="0.3">
      <c r="A176" s="97">
        <f ca="1">MATCH(B176,INDIRECT("Referentiel!a:a"),0)+COUNTIF($B$1:B175,B176)</f>
        <v>176</v>
      </c>
      <c r="B176" s="98" t="s">
        <v>1061</v>
      </c>
      <c r="C176" s="54" t="str">
        <f t="shared" ca="1" si="26"/>
        <v>CPAS</v>
      </c>
      <c r="D176" s="54" t="str">
        <f t="shared" ca="1" si="27"/>
        <v>V0BENACA -J</v>
      </c>
      <c r="E176" s="54">
        <f t="shared" ca="1" si="28"/>
        <v>0</v>
      </c>
      <c r="F176" s="54" t="str">
        <f t="shared" ca="1" si="29"/>
        <v>ZH2AJD</v>
      </c>
      <c r="G176" s="54" t="str">
        <f t="shared" ca="1" si="30"/>
        <v>AD3</v>
      </c>
      <c r="H176" s="54" t="str">
        <f t="shared" ca="1" si="31"/>
        <v>COMPLET</v>
      </c>
      <c r="I176" s="54" t="str">
        <f t="shared" ca="1" si="32"/>
        <v>Tn</v>
      </c>
      <c r="J176" s="54" t="str">
        <f t="shared" ca="1" si="33"/>
        <v>ASCA</v>
      </c>
      <c r="K176" s="54" t="str">
        <f t="shared" ca="1" si="34"/>
        <v>BENACA</v>
      </c>
      <c r="L176" s="54" t="str">
        <f t="shared" ca="1" si="35"/>
        <v/>
      </c>
      <c r="M176" s="54">
        <f t="shared" ca="1" si="36"/>
        <v>0</v>
      </c>
      <c r="N176" s="54" t="str">
        <f t="shared" ca="1" si="37"/>
        <v>DB2</v>
      </c>
      <c r="O176" s="54" t="str">
        <f t="shared" ca="1" si="38"/>
        <v>Adhérent</v>
      </c>
    </row>
    <row r="177" spans="1:15" x14ac:dyDescent="0.3">
      <c r="A177" s="97">
        <f ca="1">MATCH(B177,INDIRECT("Referentiel!a:a"),0)+COUNTIF($B$1:B176,B177)</f>
        <v>177</v>
      </c>
      <c r="B177" s="98" t="s">
        <v>1068</v>
      </c>
      <c r="C177" s="54" t="str">
        <f t="shared" ca="1" si="26"/>
        <v>CPCR</v>
      </c>
      <c r="D177" s="54" t="str">
        <f t="shared" ca="1" si="27"/>
        <v>B701    -J</v>
      </c>
      <c r="E177" s="54">
        <f t="shared" ca="1" si="28"/>
        <v>0</v>
      </c>
      <c r="F177" s="54" t="str">
        <f t="shared" ca="1" si="29"/>
        <v>ZH1AJN</v>
      </c>
      <c r="G177" s="54" t="str">
        <f t="shared" ca="1" si="30"/>
        <v>AD3</v>
      </c>
      <c r="H177" s="54" t="str">
        <f t="shared" ca="1" si="31"/>
        <v>COMPLET</v>
      </c>
      <c r="I177" s="54" t="str">
        <f t="shared" ca="1" si="32"/>
        <v>Tn</v>
      </c>
      <c r="J177" s="54" t="str">
        <f t="shared" ca="1" si="33"/>
        <v>GREE</v>
      </c>
      <c r="K177" s="54" t="str">
        <f t="shared" ca="1" si="34"/>
        <v>BGB701</v>
      </c>
      <c r="L177" s="54" t="str">
        <f t="shared" ca="1" si="35"/>
        <v/>
      </c>
      <c r="M177" s="54">
        <f t="shared" ca="1" si="36"/>
        <v>0</v>
      </c>
      <c r="N177" s="54" t="str">
        <f t="shared" ca="1" si="37"/>
        <v>DB2</v>
      </c>
      <c r="O177" s="54" t="str">
        <f t="shared" ca="1" si="38"/>
        <v>Adhérent</v>
      </c>
    </row>
    <row r="178" spans="1:15" x14ac:dyDescent="0.3">
      <c r="A178" s="97">
        <f ca="1">MATCH(B178,INDIRECT("Referentiel!a:a"),0)+COUNTIF($B$1:B177,B178)</f>
        <v>178</v>
      </c>
      <c r="B178" s="98" t="s">
        <v>1074</v>
      </c>
      <c r="C178" s="54" t="str">
        <f t="shared" ca="1" si="26"/>
        <v>CPCR</v>
      </c>
      <c r="D178" s="54" t="str">
        <f t="shared" ca="1" si="27"/>
        <v>B702    -J</v>
      </c>
      <c r="E178" s="54">
        <f t="shared" ca="1" si="28"/>
        <v>0</v>
      </c>
      <c r="F178" s="54" t="str">
        <f t="shared" ca="1" si="29"/>
        <v>ZH1AJO</v>
      </c>
      <c r="G178" s="54" t="str">
        <f t="shared" ca="1" si="30"/>
        <v>AD3</v>
      </c>
      <c r="H178" s="54" t="str">
        <f t="shared" ca="1" si="31"/>
        <v>COMPLET</v>
      </c>
      <c r="I178" s="54" t="str">
        <f t="shared" ca="1" si="32"/>
        <v>Tn</v>
      </c>
      <c r="J178" s="54" t="str">
        <f t="shared" ca="1" si="33"/>
        <v>GREE</v>
      </c>
      <c r="K178" s="54" t="str">
        <f t="shared" ca="1" si="34"/>
        <v>BGB702</v>
      </c>
      <c r="L178" s="54" t="str">
        <f t="shared" ca="1" si="35"/>
        <v/>
      </c>
      <c r="M178" s="54">
        <f t="shared" ca="1" si="36"/>
        <v>0</v>
      </c>
      <c r="N178" s="54" t="str">
        <f t="shared" ca="1" si="37"/>
        <v>DB2</v>
      </c>
      <c r="O178" s="54" t="str">
        <f t="shared" ca="1" si="38"/>
        <v>Adhérent</v>
      </c>
    </row>
    <row r="179" spans="1:15" x14ac:dyDescent="0.3">
      <c r="A179" s="97">
        <f ca="1">MATCH(B179,INDIRECT("Referentiel!a:a"),0)+COUNTIF($B$1:B178,B179)</f>
        <v>179</v>
      </c>
      <c r="B179" s="98" t="s">
        <v>1080</v>
      </c>
      <c r="C179" s="54" t="str">
        <f t="shared" ca="1" si="26"/>
        <v>CPCR</v>
      </c>
      <c r="D179" s="54" t="str">
        <f t="shared" ca="1" si="27"/>
        <v>B703    -J</v>
      </c>
      <c r="E179" s="54">
        <f t="shared" ca="1" si="28"/>
        <v>0</v>
      </c>
      <c r="F179" s="54" t="str">
        <f t="shared" ca="1" si="29"/>
        <v>ZH1AJP</v>
      </c>
      <c r="G179" s="54" t="str">
        <f t="shared" ca="1" si="30"/>
        <v>AD3</v>
      </c>
      <c r="H179" s="54" t="str">
        <f t="shared" ca="1" si="31"/>
        <v>COMPLET</v>
      </c>
      <c r="I179" s="54" t="str">
        <f t="shared" ca="1" si="32"/>
        <v>BVnTn</v>
      </c>
      <c r="J179" s="54" t="str">
        <f t="shared" ca="1" si="33"/>
        <v>GREE</v>
      </c>
      <c r="K179" s="54" t="str">
        <f t="shared" ca="1" si="34"/>
        <v>BGB703</v>
      </c>
      <c r="L179" s="54" t="str">
        <f t="shared" ca="1" si="35"/>
        <v/>
      </c>
      <c r="M179" s="54">
        <f t="shared" ca="1" si="36"/>
        <v>0</v>
      </c>
      <c r="N179" s="54" t="str">
        <f t="shared" ca="1" si="37"/>
        <v>DB2</v>
      </c>
      <c r="O179" s="54" t="str">
        <f t="shared" ca="1" si="38"/>
        <v>Adhérent</v>
      </c>
    </row>
    <row r="180" spans="1:15" x14ac:dyDescent="0.3">
      <c r="A180" s="97">
        <f ca="1">MATCH(B180,INDIRECT("Referentiel!a:a"),0)+COUNTIF($B$1:B179,B180)</f>
        <v>180</v>
      </c>
      <c r="B180" s="98" t="s">
        <v>1086</v>
      </c>
      <c r="C180" s="54" t="str">
        <f t="shared" ca="1" si="26"/>
        <v>CPCR</v>
      </c>
      <c r="D180" s="54" t="str">
        <f t="shared" ca="1" si="27"/>
        <v>B704     -J</v>
      </c>
      <c r="E180" s="54">
        <f t="shared" ca="1" si="28"/>
        <v>0</v>
      </c>
      <c r="F180" s="54" t="str">
        <f t="shared" ca="1" si="29"/>
        <v>ZH1AJQ</v>
      </c>
      <c r="G180" s="54" t="str">
        <f t="shared" ca="1" si="30"/>
        <v>AD3</v>
      </c>
      <c r="H180" s="54" t="str">
        <f t="shared" ca="1" si="31"/>
        <v>COMPLET</v>
      </c>
      <c r="I180" s="54" t="str">
        <f t="shared" ca="1" si="32"/>
        <v>Tn</v>
      </c>
      <c r="J180" s="54" t="str">
        <f t="shared" ca="1" si="33"/>
        <v>GREE</v>
      </c>
      <c r="K180" s="54" t="str">
        <f t="shared" ca="1" si="34"/>
        <v>BGB704</v>
      </c>
      <c r="L180" s="54" t="str">
        <f t="shared" ca="1" si="35"/>
        <v/>
      </c>
      <c r="M180" s="54">
        <f t="shared" ca="1" si="36"/>
        <v>0</v>
      </c>
      <c r="N180" s="54" t="str">
        <f t="shared" ca="1" si="37"/>
        <v>DB2</v>
      </c>
      <c r="O180" s="54" t="str">
        <f t="shared" ca="1" si="38"/>
        <v>Adhérent</v>
      </c>
    </row>
    <row r="181" spans="1:15" x14ac:dyDescent="0.3">
      <c r="A181" s="97">
        <f ca="1">MATCH(B181,INDIRECT("Referentiel!a:a"),0)+COUNTIF($B$1:B180,B181)</f>
        <v>181</v>
      </c>
      <c r="B181" s="98" t="s">
        <v>1096</v>
      </c>
      <c r="C181" s="54" t="str">
        <f t="shared" ca="1" si="26"/>
        <v>CPMC</v>
      </c>
      <c r="D181" s="54" t="str">
        <f t="shared" ca="1" si="27"/>
        <v>£MOSOFI-M</v>
      </c>
      <c r="E181" s="54">
        <f t="shared" ca="1" si="28"/>
        <v>0</v>
      </c>
      <c r="F181" s="54" t="str">
        <f t="shared" ca="1" si="29"/>
        <v>ZH4AM1</v>
      </c>
      <c r="G181" s="54" t="str">
        <f t="shared" ca="1" si="30"/>
        <v>AD1</v>
      </c>
      <c r="H181" s="54" t="str">
        <f t="shared" ca="1" si="31"/>
        <v>COMPLET</v>
      </c>
      <c r="I181" s="54" t="str">
        <f t="shared" ca="1" si="32"/>
        <v>BVnTn</v>
      </c>
      <c r="J181" s="54" t="str">
        <f t="shared" ca="1" si="33"/>
        <v>BMOP</v>
      </c>
      <c r="K181" s="54" t="str">
        <f t="shared" ca="1" si="34"/>
        <v>£MOSOFI</v>
      </c>
      <c r="L181" s="54" t="str">
        <f t="shared" ca="1" si="35"/>
        <v>PRAD1</v>
      </c>
      <c r="M181" s="54">
        <f t="shared" ca="1" si="36"/>
        <v>0</v>
      </c>
      <c r="N181" s="54" t="str">
        <f t="shared" ca="1" si="37"/>
        <v>FIC</v>
      </c>
      <c r="O181" s="54" t="str">
        <f t="shared" ca="1" si="38"/>
        <v>Adhérent</v>
      </c>
    </row>
    <row r="182" spans="1:15" x14ac:dyDescent="0.3">
      <c r="A182" s="97">
        <f ca="1">MATCH(B182,INDIRECT("Referentiel!a:a"),0)+COUNTIF($B$1:B181,B182)</f>
        <v>182</v>
      </c>
      <c r="B182" s="98" t="s">
        <v>1102</v>
      </c>
      <c r="C182" s="54" t="str">
        <f t="shared" ca="1" si="26"/>
        <v>CPPL</v>
      </c>
      <c r="D182" s="54" t="str">
        <f t="shared" ca="1" si="27"/>
        <v>BRUHMVO2-J</v>
      </c>
      <c r="E182" s="54">
        <f t="shared" ca="1" si="28"/>
        <v>0</v>
      </c>
      <c r="F182" s="54" t="str">
        <f t="shared" ca="1" si="29"/>
        <v>ZH2JJA</v>
      </c>
      <c r="G182" s="54" t="str">
        <f t="shared" ca="1" si="30"/>
        <v>AD3</v>
      </c>
      <c r="H182" s="54" t="str">
        <f t="shared" ca="1" si="31"/>
        <v>PARTIEL</v>
      </c>
      <c r="I182" s="54" t="str">
        <f t="shared" ca="1" si="32"/>
        <v>Tn</v>
      </c>
      <c r="J182" s="54" t="str">
        <f t="shared" ca="1" si="33"/>
        <v>TITR</v>
      </c>
      <c r="K182" s="54" t="str">
        <f t="shared" ca="1" si="34"/>
        <v>BRUHMVO2</v>
      </c>
      <c r="L182" s="54" t="str">
        <f t="shared" ca="1" si="35"/>
        <v/>
      </c>
      <c r="M182" s="54">
        <f t="shared" ca="1" si="36"/>
        <v>0</v>
      </c>
      <c r="N182" s="54" t="str">
        <f t="shared" ca="1" si="37"/>
        <v>FIC</v>
      </c>
      <c r="O182" s="54" t="str">
        <f t="shared" ca="1" si="38"/>
        <v>Adhérent</v>
      </c>
    </row>
    <row r="183" spans="1:15" x14ac:dyDescent="0.3">
      <c r="A183" s="97">
        <f ca="1">MATCH(B183,INDIRECT("Referentiel!a:a"),0)+COUNTIF($B$1:B182,B183)</f>
        <v>183</v>
      </c>
      <c r="B183" s="98" t="s">
        <v>1110</v>
      </c>
      <c r="C183" s="54" t="str">
        <f t="shared" ca="1" si="26"/>
        <v>CPPL</v>
      </c>
      <c r="D183" s="54" t="str">
        <f t="shared" ca="1" si="27"/>
        <v>BRUHMVO2-J</v>
      </c>
      <c r="E183" s="54">
        <f t="shared" ca="1" si="28"/>
        <v>0</v>
      </c>
      <c r="F183" s="54" t="str">
        <f t="shared" ca="1" si="29"/>
        <v>ZH2JJA</v>
      </c>
      <c r="G183" s="54" t="str">
        <f t="shared" ca="1" si="30"/>
        <v>AD3</v>
      </c>
      <c r="H183" s="54" t="str">
        <f t="shared" ca="1" si="31"/>
        <v>PARTIEL</v>
      </c>
      <c r="I183" s="54" t="str">
        <f t="shared" ca="1" si="32"/>
        <v>Tn</v>
      </c>
      <c r="J183" s="54" t="str">
        <f t="shared" ca="1" si="33"/>
        <v>TITR</v>
      </c>
      <c r="K183" s="54" t="str">
        <f t="shared" ca="1" si="34"/>
        <v>BRUHMVO2</v>
      </c>
      <c r="L183" s="54" t="str">
        <f t="shared" ca="1" si="35"/>
        <v/>
      </c>
      <c r="M183" s="54">
        <f t="shared" ca="1" si="36"/>
        <v>0</v>
      </c>
      <c r="N183" s="54" t="str">
        <f t="shared" ca="1" si="37"/>
        <v>FIC</v>
      </c>
      <c r="O183" s="54" t="str">
        <f t="shared" ca="1" si="38"/>
        <v>Adhérent</v>
      </c>
    </row>
    <row r="184" spans="1:15" x14ac:dyDescent="0.3">
      <c r="A184" s="97">
        <f ca="1">MATCH(B184,INDIRECT("Referentiel!a:a"),0)+COUNTIF($B$1:B183,B184)</f>
        <v>184</v>
      </c>
      <c r="B184" s="98" t="s">
        <v>1113</v>
      </c>
      <c r="C184" s="54" t="str">
        <f t="shared" ca="1" si="26"/>
        <v>CPPL</v>
      </c>
      <c r="D184" s="54" t="str">
        <f t="shared" ca="1" si="27"/>
        <v>BRUHMVO2-J</v>
      </c>
      <c r="E184" s="54">
        <f t="shared" ca="1" si="28"/>
        <v>0</v>
      </c>
      <c r="F184" s="54" t="str">
        <f t="shared" ca="1" si="29"/>
        <v>ZH2JJA</v>
      </c>
      <c r="G184" s="54" t="str">
        <f t="shared" ca="1" si="30"/>
        <v>AD3</v>
      </c>
      <c r="H184" s="54" t="str">
        <f t="shared" ca="1" si="31"/>
        <v>PARTIEL</v>
      </c>
      <c r="I184" s="54" t="str">
        <f t="shared" ca="1" si="32"/>
        <v>Tn</v>
      </c>
      <c r="J184" s="54" t="str">
        <f t="shared" ca="1" si="33"/>
        <v>TITR</v>
      </c>
      <c r="K184" s="54" t="str">
        <f t="shared" ca="1" si="34"/>
        <v>BRUHMVO2</v>
      </c>
      <c r="L184" s="54" t="str">
        <f t="shared" ca="1" si="35"/>
        <v/>
      </c>
      <c r="M184" s="54">
        <f t="shared" ca="1" si="36"/>
        <v>0</v>
      </c>
      <c r="N184" s="54" t="str">
        <f t="shared" ca="1" si="37"/>
        <v>FIC</v>
      </c>
      <c r="O184" s="54" t="str">
        <f t="shared" ca="1" si="38"/>
        <v>Adhérent</v>
      </c>
    </row>
    <row r="185" spans="1:15" x14ac:dyDescent="0.3">
      <c r="A185" s="97">
        <f ca="1">MATCH(B185,INDIRECT("Referentiel!a:a"),0)+COUNTIF($B$1:B184,B185)</f>
        <v>185</v>
      </c>
      <c r="B185" s="98" t="s">
        <v>1116</v>
      </c>
      <c r="C185" s="54" t="str">
        <f t="shared" ca="1" si="26"/>
        <v>CPPL</v>
      </c>
      <c r="D185" s="54" t="str">
        <f t="shared" ca="1" si="27"/>
        <v>BRUHMVO2-J</v>
      </c>
      <c r="E185" s="54">
        <f t="shared" ca="1" si="28"/>
        <v>0</v>
      </c>
      <c r="F185" s="54" t="str">
        <f t="shared" ca="1" si="29"/>
        <v>ZH2JJA</v>
      </c>
      <c r="G185" s="54" t="str">
        <f t="shared" ca="1" si="30"/>
        <v>AD3</v>
      </c>
      <c r="H185" s="54" t="str">
        <f t="shared" ca="1" si="31"/>
        <v>PARTIEL</v>
      </c>
      <c r="I185" s="54" t="str">
        <f t="shared" ca="1" si="32"/>
        <v>Tn</v>
      </c>
      <c r="J185" s="54" t="str">
        <f t="shared" ca="1" si="33"/>
        <v>TITR</v>
      </c>
      <c r="K185" s="54" t="str">
        <f t="shared" ca="1" si="34"/>
        <v>BRUHMVO2</v>
      </c>
      <c r="L185" s="54" t="str">
        <f t="shared" ca="1" si="35"/>
        <v/>
      </c>
      <c r="M185" s="54">
        <f t="shared" ca="1" si="36"/>
        <v>0</v>
      </c>
      <c r="N185" s="54" t="str">
        <f t="shared" ca="1" si="37"/>
        <v>FIC</v>
      </c>
      <c r="O185" s="54" t="str">
        <f t="shared" ca="1" si="38"/>
        <v>Adhérent</v>
      </c>
    </row>
    <row r="186" spans="1:15" x14ac:dyDescent="0.3">
      <c r="A186" s="97">
        <f ca="1">MATCH(B186,INDIRECT("Referentiel!a:a"),0)+COUNTIF($B$1:B185,B186)</f>
        <v>186</v>
      </c>
      <c r="B186" s="98" t="s">
        <v>1120</v>
      </c>
      <c r="C186" s="54" t="str">
        <f t="shared" ca="1" si="26"/>
        <v>CPPL</v>
      </c>
      <c r="D186" s="54" t="str">
        <f t="shared" ca="1" si="27"/>
        <v>BRUHMVO2-J</v>
      </c>
      <c r="E186" s="54">
        <f t="shared" ca="1" si="28"/>
        <v>0</v>
      </c>
      <c r="F186" s="54" t="str">
        <f t="shared" ca="1" si="29"/>
        <v>ZH2JJA</v>
      </c>
      <c r="G186" s="54" t="str">
        <f t="shared" ca="1" si="30"/>
        <v>AD3</v>
      </c>
      <c r="H186" s="54" t="str">
        <f t="shared" ca="1" si="31"/>
        <v>PARTIEL</v>
      </c>
      <c r="I186" s="54" t="str">
        <f t="shared" ca="1" si="32"/>
        <v>Tn</v>
      </c>
      <c r="J186" s="54" t="str">
        <f t="shared" ca="1" si="33"/>
        <v>TITR</v>
      </c>
      <c r="K186" s="54" t="str">
        <f t="shared" ca="1" si="34"/>
        <v>BRUHMVO2</v>
      </c>
      <c r="L186" s="54" t="str">
        <f t="shared" ca="1" si="35"/>
        <v/>
      </c>
      <c r="M186" s="54">
        <f t="shared" ca="1" si="36"/>
        <v>0</v>
      </c>
      <c r="N186" s="54" t="str">
        <f t="shared" ca="1" si="37"/>
        <v>FIC</v>
      </c>
      <c r="O186" s="54" t="str">
        <f t="shared" ca="1" si="38"/>
        <v>Adhérent</v>
      </c>
    </row>
    <row r="187" spans="1:15" x14ac:dyDescent="0.3">
      <c r="A187" s="97">
        <f ca="1">MATCH(B187,INDIRECT("Referentiel!a:a"),0)+COUNTIF($B$1:B186,B187)</f>
        <v>187</v>
      </c>
      <c r="B187" s="98" t="s">
        <v>1124</v>
      </c>
      <c r="C187" s="54" t="str">
        <f t="shared" ca="1" si="26"/>
        <v>CPPL</v>
      </c>
      <c r="D187" s="54" t="str">
        <f t="shared" ca="1" si="27"/>
        <v>BRUHMVO2-J</v>
      </c>
      <c r="E187" s="54">
        <f t="shared" ca="1" si="28"/>
        <v>0</v>
      </c>
      <c r="F187" s="54" t="str">
        <f t="shared" ca="1" si="29"/>
        <v>ZH2JJA</v>
      </c>
      <c r="G187" s="54" t="str">
        <f t="shared" ca="1" si="30"/>
        <v>AD3</v>
      </c>
      <c r="H187" s="54" t="str">
        <f t="shared" ca="1" si="31"/>
        <v>PARTIEL</v>
      </c>
      <c r="I187" s="54" t="str">
        <f t="shared" ca="1" si="32"/>
        <v>Tn</v>
      </c>
      <c r="J187" s="54" t="str">
        <f t="shared" ca="1" si="33"/>
        <v>TITR</v>
      </c>
      <c r="K187" s="54" t="str">
        <f t="shared" ca="1" si="34"/>
        <v>BRUHMVO2</v>
      </c>
      <c r="L187" s="54" t="str">
        <f t="shared" ca="1" si="35"/>
        <v/>
      </c>
      <c r="M187" s="54">
        <f t="shared" ca="1" si="36"/>
        <v>0</v>
      </c>
      <c r="N187" s="54" t="str">
        <f t="shared" ca="1" si="37"/>
        <v>FIC</v>
      </c>
      <c r="O187" s="54" t="str">
        <f t="shared" ca="1" si="38"/>
        <v>Adhérent</v>
      </c>
    </row>
    <row r="188" spans="1:15" x14ac:dyDescent="0.3">
      <c r="A188" s="97">
        <f ca="1">MATCH(B188,INDIRECT("Referentiel!a:a"),0)+COUNTIF($B$1:B187,B188)</f>
        <v>188</v>
      </c>
      <c r="B188" s="98" t="s">
        <v>1128</v>
      </c>
      <c r="C188" s="54" t="str">
        <f t="shared" ca="1" si="26"/>
        <v>CPPL</v>
      </c>
      <c r="D188" s="54" t="str">
        <f t="shared" ca="1" si="27"/>
        <v>BRUHMVO2-J</v>
      </c>
      <c r="E188" s="54">
        <f t="shared" ca="1" si="28"/>
        <v>0</v>
      </c>
      <c r="F188" s="54" t="str">
        <f t="shared" ca="1" si="29"/>
        <v>ZH2JJA</v>
      </c>
      <c r="G188" s="54" t="str">
        <f t="shared" ca="1" si="30"/>
        <v>AD3</v>
      </c>
      <c r="H188" s="54" t="str">
        <f t="shared" ca="1" si="31"/>
        <v>PARTIEL</v>
      </c>
      <c r="I188" s="54" t="str">
        <f t="shared" ca="1" si="32"/>
        <v>Tn</v>
      </c>
      <c r="J188" s="54" t="str">
        <f t="shared" ca="1" si="33"/>
        <v>TITR</v>
      </c>
      <c r="K188" s="54" t="str">
        <f t="shared" ca="1" si="34"/>
        <v>BRUHMVO2</v>
      </c>
      <c r="L188" s="54" t="str">
        <f t="shared" ca="1" si="35"/>
        <v/>
      </c>
      <c r="M188" s="54">
        <f t="shared" ca="1" si="36"/>
        <v>0</v>
      </c>
      <c r="N188" s="54" t="str">
        <f t="shared" ca="1" si="37"/>
        <v>FIC</v>
      </c>
      <c r="O188" s="54" t="str">
        <f t="shared" ca="1" si="38"/>
        <v>Adhérent</v>
      </c>
    </row>
    <row r="189" spans="1:15" x14ac:dyDescent="0.3">
      <c r="A189" s="97">
        <f ca="1">MATCH(B189,INDIRECT("Referentiel!a:a"),0)+COUNTIF($B$1:B188,B189)</f>
        <v>189</v>
      </c>
      <c r="B189" s="98" t="s">
        <v>1132</v>
      </c>
      <c r="C189" s="54" t="str">
        <f t="shared" ca="1" si="26"/>
        <v>CPPL</v>
      </c>
      <c r="D189" s="54" t="str">
        <f t="shared" ca="1" si="27"/>
        <v>BRUHMVO2-J</v>
      </c>
      <c r="E189" s="54">
        <f t="shared" ca="1" si="28"/>
        <v>0</v>
      </c>
      <c r="F189" s="54" t="str">
        <f t="shared" ca="1" si="29"/>
        <v>ZH2JJA</v>
      </c>
      <c r="G189" s="54" t="str">
        <f t="shared" ca="1" si="30"/>
        <v>AD3</v>
      </c>
      <c r="H189" s="54" t="str">
        <f t="shared" ca="1" si="31"/>
        <v>PARTIEL</v>
      </c>
      <c r="I189" s="54" t="str">
        <f t="shared" ca="1" si="32"/>
        <v>Tn</v>
      </c>
      <c r="J189" s="54" t="str">
        <f t="shared" ca="1" si="33"/>
        <v>TITR</v>
      </c>
      <c r="K189" s="54" t="str">
        <f t="shared" ca="1" si="34"/>
        <v>BRUHMVO2</v>
      </c>
      <c r="L189" s="54" t="str">
        <f t="shared" ca="1" si="35"/>
        <v/>
      </c>
      <c r="M189" s="54">
        <f t="shared" ca="1" si="36"/>
        <v>0</v>
      </c>
      <c r="N189" s="54" t="str">
        <f t="shared" ca="1" si="37"/>
        <v>FIC</v>
      </c>
      <c r="O189" s="54" t="str">
        <f t="shared" ca="1" si="38"/>
        <v>Adhérent</v>
      </c>
    </row>
    <row r="190" spans="1:15" x14ac:dyDescent="0.3">
      <c r="A190" s="97">
        <f ca="1">MATCH(B190,INDIRECT("Referentiel!a:a"),0)+COUNTIF($B$1:B189,B190)</f>
        <v>190</v>
      </c>
      <c r="B190" s="98" t="s">
        <v>1100</v>
      </c>
      <c r="C190" s="54" t="str">
        <f t="shared" ca="1" si="26"/>
        <v>CPPL</v>
      </c>
      <c r="D190" s="54" t="str">
        <f t="shared" ca="1" si="27"/>
        <v>DTW92-J-DTW92</v>
      </c>
      <c r="E190" s="54">
        <f t="shared" ca="1" si="28"/>
        <v>0</v>
      </c>
      <c r="F190" s="54" t="str">
        <f t="shared" ca="1" si="29"/>
        <v>ZH2AJE</v>
      </c>
      <c r="G190" s="54" t="str">
        <f t="shared" ca="1" si="30"/>
        <v>AD1</v>
      </c>
      <c r="H190" s="54" t="str">
        <f t="shared" ca="1" si="31"/>
        <v>PARTIEL</v>
      </c>
      <c r="I190" s="54" t="str">
        <f t="shared" ca="1" si="32"/>
        <v>Tn</v>
      </c>
      <c r="J190" s="54" t="str">
        <f t="shared" ca="1" si="33"/>
        <v>TITR</v>
      </c>
      <c r="K190" s="54" t="str">
        <f t="shared" ca="1" si="34"/>
        <v>BRUHMVO2</v>
      </c>
      <c r="L190" s="54" t="str">
        <f t="shared" ca="1" si="35"/>
        <v>PRAD1</v>
      </c>
      <c r="M190" s="54">
        <f t="shared" ca="1" si="36"/>
        <v>0</v>
      </c>
      <c r="N190" s="54" t="str">
        <f t="shared" ca="1" si="37"/>
        <v>ISPOOL</v>
      </c>
      <c r="O190" s="54" t="str">
        <f t="shared" ca="1" si="38"/>
        <v>Adhérent</v>
      </c>
    </row>
    <row r="191" spans="1:15" x14ac:dyDescent="0.3">
      <c r="A191" s="97">
        <f ca="1">MATCH(B191,INDIRECT("Referentiel!a:a"),0)+COUNTIF($B$1:B190,B191)</f>
        <v>191</v>
      </c>
      <c r="B191" s="98" t="s">
        <v>1139</v>
      </c>
      <c r="C191" s="54" t="str">
        <f t="shared" ca="1" si="26"/>
        <v>CPPL</v>
      </c>
      <c r="D191" s="54" t="str">
        <f t="shared" ca="1" si="27"/>
        <v>BRUHMVO2-J</v>
      </c>
      <c r="E191" s="54">
        <f t="shared" ca="1" si="28"/>
        <v>0</v>
      </c>
      <c r="F191" s="54" t="str">
        <f t="shared" ca="1" si="29"/>
        <v>ZH2JJA</v>
      </c>
      <c r="G191" s="54" t="str">
        <f t="shared" ca="1" si="30"/>
        <v>AD3</v>
      </c>
      <c r="H191" s="54" t="str">
        <f t="shared" ca="1" si="31"/>
        <v>PARTIEL</v>
      </c>
      <c r="I191" s="54" t="str">
        <f t="shared" ca="1" si="32"/>
        <v>Tn</v>
      </c>
      <c r="J191" s="54" t="str">
        <f t="shared" ca="1" si="33"/>
        <v>TITR</v>
      </c>
      <c r="K191" s="54" t="str">
        <f t="shared" ca="1" si="34"/>
        <v>BRUHMVO2</v>
      </c>
      <c r="L191" s="54" t="str">
        <f t="shared" ca="1" si="35"/>
        <v/>
      </c>
      <c r="M191" s="54">
        <f t="shared" ca="1" si="36"/>
        <v>0</v>
      </c>
      <c r="N191" s="54" t="str">
        <f t="shared" ca="1" si="37"/>
        <v>FIC</v>
      </c>
      <c r="O191" s="54" t="str">
        <f t="shared" ca="1" si="38"/>
        <v>Adhérent</v>
      </c>
    </row>
    <row r="192" spans="1:15" x14ac:dyDescent="0.3">
      <c r="A192" s="97">
        <f ca="1">MATCH(B192,INDIRECT("Referentiel!a:a"),0)+COUNTIF($B$1:B191,B192)</f>
        <v>192</v>
      </c>
      <c r="B192" s="98" t="s">
        <v>1143</v>
      </c>
      <c r="C192" s="54" t="str">
        <f t="shared" ca="1" si="26"/>
        <v>CPPL</v>
      </c>
      <c r="D192" s="54" t="str">
        <f t="shared" ca="1" si="27"/>
        <v>BRUHMVO2-J</v>
      </c>
      <c r="E192" s="54">
        <f t="shared" ca="1" si="28"/>
        <v>0</v>
      </c>
      <c r="F192" s="54" t="str">
        <f t="shared" ca="1" si="29"/>
        <v>ZH2JJA</v>
      </c>
      <c r="G192" s="54" t="str">
        <f t="shared" ca="1" si="30"/>
        <v>AD3</v>
      </c>
      <c r="H192" s="54" t="str">
        <f t="shared" ca="1" si="31"/>
        <v>PARTIEL</v>
      </c>
      <c r="I192" s="54" t="str">
        <f t="shared" ca="1" si="32"/>
        <v>Tn</v>
      </c>
      <c r="J192" s="54" t="str">
        <f t="shared" ca="1" si="33"/>
        <v>TITR</v>
      </c>
      <c r="K192" s="54" t="str">
        <f t="shared" ca="1" si="34"/>
        <v>BRUHMVO2</v>
      </c>
      <c r="L192" s="54" t="str">
        <f t="shared" ca="1" si="35"/>
        <v/>
      </c>
      <c r="M192" s="54">
        <f t="shared" ca="1" si="36"/>
        <v>0</v>
      </c>
      <c r="N192" s="54" t="str">
        <f t="shared" ca="1" si="37"/>
        <v>FIC</v>
      </c>
      <c r="O192" s="54" t="str">
        <f t="shared" ca="1" si="38"/>
        <v>Adhérent</v>
      </c>
    </row>
    <row r="193" spans="1:15" x14ac:dyDescent="0.3">
      <c r="A193" s="97">
        <f ca="1">MATCH(B193,INDIRECT("Referentiel!a:a"),0)+COUNTIF($B$1:B192,B193)</f>
        <v>193</v>
      </c>
      <c r="B193" s="98" t="s">
        <v>1147</v>
      </c>
      <c r="C193" s="54" t="str">
        <f t="shared" ca="1" si="26"/>
        <v>CPPL</v>
      </c>
      <c r="D193" s="54" t="str">
        <f t="shared" ca="1" si="27"/>
        <v>BRUIPPEP-M</v>
      </c>
      <c r="E193" s="54">
        <f t="shared" ca="1" si="28"/>
        <v>0</v>
      </c>
      <c r="F193" s="54" t="str">
        <f t="shared" ca="1" si="29"/>
        <v>ZH2AM7</v>
      </c>
      <c r="G193" s="54" t="str">
        <f t="shared" ca="1" si="30"/>
        <v>AD1</v>
      </c>
      <c r="H193" s="54" t="str">
        <f t="shared" ca="1" si="31"/>
        <v>COMPLET</v>
      </c>
      <c r="I193" s="54" t="str">
        <f t="shared" ca="1" si="32"/>
        <v>BVaTn</v>
      </c>
      <c r="J193" s="54" t="str">
        <f t="shared" ca="1" si="33"/>
        <v>TITR</v>
      </c>
      <c r="K193" s="54" t="str">
        <f t="shared" ca="1" si="34"/>
        <v>BRUIPPEP</v>
      </c>
      <c r="L193" s="54" t="str">
        <f t="shared" ca="1" si="35"/>
        <v>PRAD1</v>
      </c>
      <c r="M193" s="54">
        <f t="shared" ca="1" si="36"/>
        <v>0</v>
      </c>
      <c r="N193" s="54" t="str">
        <f t="shared" ca="1" si="37"/>
        <v>FIC</v>
      </c>
      <c r="O193" s="54" t="str">
        <f t="shared" ca="1" si="38"/>
        <v>Adhérent</v>
      </c>
    </row>
    <row r="194" spans="1:15" x14ac:dyDescent="0.3">
      <c r="A194" s="97">
        <f ca="1">MATCH(B194,INDIRECT("Referentiel!a:a"),0)+COUNTIF($B$1:B193,B194)</f>
        <v>194</v>
      </c>
      <c r="B194" s="98" t="s">
        <v>1152</v>
      </c>
      <c r="C194" s="54" t="str">
        <f t="shared" ca="1" si="26"/>
        <v>CPPL</v>
      </c>
      <c r="D194" s="54" t="str">
        <f t="shared" ca="1" si="27"/>
        <v>BRUIPPEP-M</v>
      </c>
      <c r="E194" s="54">
        <f t="shared" ca="1" si="28"/>
        <v>0</v>
      </c>
      <c r="F194" s="54" t="str">
        <f t="shared" ca="1" si="29"/>
        <v>ZH2AM7</v>
      </c>
      <c r="G194" s="54" t="str">
        <f t="shared" ca="1" si="30"/>
        <v>AD1</v>
      </c>
      <c r="H194" s="54" t="str">
        <f t="shared" ca="1" si="31"/>
        <v>PARTIEL</v>
      </c>
      <c r="I194" s="54" t="str">
        <f t="shared" ca="1" si="32"/>
        <v>Tn</v>
      </c>
      <c r="J194" s="54" t="str">
        <f t="shared" ca="1" si="33"/>
        <v>TITR</v>
      </c>
      <c r="K194" s="54" t="str">
        <f t="shared" ca="1" si="34"/>
        <v>BRUIPPEP</v>
      </c>
      <c r="L194" s="54" t="str">
        <f t="shared" ca="1" si="35"/>
        <v>PRAD1</v>
      </c>
      <c r="M194" s="54">
        <f t="shared" ca="1" si="36"/>
        <v>0</v>
      </c>
      <c r="N194" s="54" t="str">
        <f t="shared" ca="1" si="37"/>
        <v>FIC</v>
      </c>
      <c r="O194" s="54" t="str">
        <f t="shared" ca="1" si="38"/>
        <v>Adhérent</v>
      </c>
    </row>
    <row r="195" spans="1:15" x14ac:dyDescent="0.3">
      <c r="A195" s="97">
        <f ca="1">MATCH(B195,INDIRECT("Referentiel!a:a"),0)+COUNTIF($B$1:B194,B195)</f>
        <v>195</v>
      </c>
      <c r="B195" s="98" t="s">
        <v>1156</v>
      </c>
      <c r="C195" s="54" t="str">
        <f t="shared" ref="C195:C258" ca="1" si="39">INDIRECT("'Referentiel'!c"&amp;$A195)</f>
        <v>CPPL</v>
      </c>
      <c r="D195" s="54" t="str">
        <f t="shared" ref="D195:D258" ca="1" si="40">INDIRECT("'Referentiel'!U"&amp;$A195)&amp;IF((INDIRECT("'Referentiel'!U"&amp;$A195)&lt;&gt;"")*(INDIRECT("'Referentiel'!V"&amp;$A195)&lt;&gt;""),"-","")&amp;INDIRECT("'Referentiel'!V"&amp;$A195)&amp;IF((INDIRECT("'Referentiel'!U"&amp;$A195)&amp;INDIRECT("'Referentiel'!V"&amp;$A195)&lt;&gt;"")*(INDIRECT("'Referentiel'!W"&amp;$A195)&lt;&gt;""),"-","")&amp;INDIRECT("'Referentiel'!W"&amp;$A195)&amp;IF((INDIRECT("'Referentiel'!U"&amp;$A195)&amp;INDIRECT("'Referentiel'!V"&amp;$A195)&amp;INDIRECT("'Referentiel'!W"&amp;$A195)&lt;&gt;"")*(INDIRECT("'Referentiel'!Y"&amp;$A195)&lt;&gt;""),"-","")&amp;INDIRECT("'Referentiel'!Y"&amp;$A195)&amp;IF((INDIRECT("'Referentiel'!U"&amp;$A195)&amp;INDIRECT("'Referentiel'!V"&amp;$A195)&amp;INDIRECT("'Referentiel'!W"&amp;$A195)&amp;INDIRECT("'Referentiel'!Y"&amp;$A195)&lt;&gt;"")*(INDIRECT("'Referentiel'!Z"&amp;$A195)&lt;&gt;""),"-","")&amp;INDIRECT("'Referentiel'!Z"&amp;$A195)</f>
        <v>BRUIPORL-M</v>
      </c>
      <c r="E195" s="54">
        <f t="shared" ref="E195:E258" ca="1" si="41">INDIRECT("'Referentiel'!AB"&amp;$A195)</f>
        <v>0</v>
      </c>
      <c r="F195" s="54" t="str">
        <f t="shared" ref="F195:F258" ca="1" si="42">INDIRECT("'Referentiel'!Aa"&amp;$A195)</f>
        <v>ZH2AM5</v>
      </c>
      <c r="G195" s="54" t="str">
        <f t="shared" ref="G195:G258" ca="1" si="43">INDIRECT("'Referentiel'!k"&amp;$A195)</f>
        <v>AD1</v>
      </c>
      <c r="H195" s="54" t="str">
        <f t="shared" ref="H195:H258" ca="1" si="44">INDIRECT("'Referentiel'!l"&amp;$A195)</f>
        <v>PARTIEL</v>
      </c>
      <c r="I195" s="54" t="str">
        <f t="shared" ref="I195:I258" ca="1" si="45">INDIRECT("'Referentiel'!j"&amp;$A195)</f>
        <v>Tn</v>
      </c>
      <c r="J195" s="54" t="str">
        <f t="shared" ref="J195:J258" ca="1" si="46">INDIRECT("'Referentiel'!f"&amp;$A195)</f>
        <v>TITR</v>
      </c>
      <c r="K195" s="54" t="str">
        <f t="shared" ref="K195:K258" ca="1" si="47">INDIRECT("'Referentiel'!e"&amp;$A195)</f>
        <v>BRUIPORL</v>
      </c>
      <c r="L195" s="54" t="str">
        <f t="shared" ref="L195:L258" ca="1" si="48">INDIRECT("'Referentiel'!n"&amp;$A195)</f>
        <v>PRAD1</v>
      </c>
      <c r="M195" s="54">
        <f t="shared" ref="M195:M258" ca="1" si="49">INDIRECT("'Referentiel'!s"&amp;$A195)</f>
        <v>0</v>
      </c>
      <c r="N195" s="54" t="str">
        <f t="shared" ref="N195:N258" ca="1" si="50">INDIRECT("'Referentiel'!q"&amp;$A195)</f>
        <v>FIC</v>
      </c>
      <c r="O195" s="54" t="str">
        <f t="shared" ref="O195:O258" ca="1" si="51">INDIRECT("'Referentiel'!h"&amp;$A195)</f>
        <v>Adhérent</v>
      </c>
    </row>
    <row r="196" spans="1:15" x14ac:dyDescent="0.3">
      <c r="A196" s="97">
        <f ca="1">MATCH(B196,INDIRECT("Referentiel!a:a"),0)+COUNTIF($B$1:B195,B196)</f>
        <v>196</v>
      </c>
      <c r="B196" s="98" t="s">
        <v>1161</v>
      </c>
      <c r="C196" s="54" t="str">
        <f t="shared" ca="1" si="39"/>
        <v>CPPL</v>
      </c>
      <c r="D196" s="54" t="str">
        <f t="shared" ca="1" si="40"/>
        <v>BRUIPORL-M</v>
      </c>
      <c r="E196" s="54">
        <f t="shared" ca="1" si="41"/>
        <v>0</v>
      </c>
      <c r="F196" s="54" t="str">
        <f t="shared" ca="1" si="42"/>
        <v>ZH2AM6</v>
      </c>
      <c r="G196" s="54" t="str">
        <f t="shared" ca="1" si="43"/>
        <v>AD1</v>
      </c>
      <c r="H196" s="54" t="str">
        <f t="shared" ca="1" si="44"/>
        <v>COMPLET</v>
      </c>
      <c r="I196" s="54" t="str">
        <f t="shared" ca="1" si="45"/>
        <v>BVaTn</v>
      </c>
      <c r="J196" s="54" t="str">
        <f t="shared" ca="1" si="46"/>
        <v>TITR</v>
      </c>
      <c r="K196" s="54" t="str">
        <f t="shared" ca="1" si="47"/>
        <v>BRUIPORL</v>
      </c>
      <c r="L196" s="54" t="str">
        <f t="shared" ca="1" si="48"/>
        <v>PRAD1</v>
      </c>
      <c r="M196" s="54">
        <f t="shared" ca="1" si="49"/>
        <v>0</v>
      </c>
      <c r="N196" s="54" t="str">
        <f t="shared" ca="1" si="50"/>
        <v>FIC</v>
      </c>
      <c r="O196" s="54" t="str">
        <f t="shared" ca="1" si="51"/>
        <v>Adhérent</v>
      </c>
    </row>
    <row r="197" spans="1:15" x14ac:dyDescent="0.3">
      <c r="A197" s="97">
        <f ca="1">MATCH(B197,INDIRECT("Referentiel!a:a"),0)+COUNTIF($B$1:B196,B197)</f>
        <v>197</v>
      </c>
      <c r="B197" s="98" t="s">
        <v>1165</v>
      </c>
      <c r="C197" s="54" t="str">
        <f t="shared" ca="1" si="39"/>
        <v>CPPL</v>
      </c>
      <c r="D197" s="54" t="str">
        <f t="shared" ca="1" si="40"/>
        <v xml:space="preserve"> -M</v>
      </c>
      <c r="E197" s="54">
        <f t="shared" ca="1" si="41"/>
        <v>0</v>
      </c>
      <c r="F197" s="54">
        <f t="shared" ca="1" si="42"/>
        <v>0</v>
      </c>
      <c r="G197" s="54" t="str">
        <f t="shared" ca="1" si="43"/>
        <v>AD3</v>
      </c>
      <c r="H197" s="54" t="str">
        <f t="shared" ca="1" si="44"/>
        <v>COMPLET</v>
      </c>
      <c r="I197" s="54" t="str">
        <f t="shared" ca="1" si="45"/>
        <v>BVnTn</v>
      </c>
      <c r="J197" s="54" t="str">
        <f t="shared" ca="1" si="46"/>
        <v>TITR</v>
      </c>
      <c r="K197" s="54" t="str">
        <f t="shared" ca="1" si="47"/>
        <v>BRUIPEPC</v>
      </c>
      <c r="L197" s="54" t="str">
        <f t="shared" ca="1" si="48"/>
        <v/>
      </c>
      <c r="M197" s="54">
        <f t="shared" ca="1" si="49"/>
        <v>0</v>
      </c>
      <c r="N197" s="54" t="str">
        <f t="shared" ca="1" si="50"/>
        <v>FIC</v>
      </c>
      <c r="O197" s="54" t="str">
        <f t="shared" ca="1" si="51"/>
        <v>Adhérent</v>
      </c>
    </row>
    <row r="198" spans="1:15" x14ac:dyDescent="0.3">
      <c r="A198" s="97">
        <f ca="1">MATCH(B198,INDIRECT("Referentiel!a:a"),0)+COUNTIF($B$1:B197,B198)</f>
        <v>198</v>
      </c>
      <c r="B198" s="98" t="s">
        <v>1169</v>
      </c>
      <c r="C198" s="54" t="str">
        <f t="shared" ca="1" si="39"/>
        <v>CPPI</v>
      </c>
      <c r="D198" s="54" t="str">
        <f t="shared" ca="1" si="40"/>
        <v>AXMXSM13-M</v>
      </c>
      <c r="E198" s="54">
        <f t="shared" ca="1" si="41"/>
        <v>0</v>
      </c>
      <c r="F198" s="54" t="str">
        <f t="shared" ca="1" si="42"/>
        <v>ZH0AMU</v>
      </c>
      <c r="G198" s="54" t="str">
        <f t="shared" ca="1" si="43"/>
        <v>AD3</v>
      </c>
      <c r="H198" s="54" t="str">
        <f t="shared" ca="1" si="44"/>
        <v>COMPLET</v>
      </c>
      <c r="I198" s="54" t="str">
        <f t="shared" ca="1" si="45"/>
        <v>BVaTn</v>
      </c>
      <c r="J198" s="54" t="str">
        <f t="shared" ca="1" si="46"/>
        <v>AXME</v>
      </c>
      <c r="K198" s="54" t="str">
        <f t="shared" ca="1" si="47"/>
        <v>BRUM7</v>
      </c>
      <c r="L198" s="54" t="str">
        <f t="shared" ca="1" si="48"/>
        <v/>
      </c>
      <c r="M198" s="54">
        <f t="shared" ca="1" si="49"/>
        <v>0</v>
      </c>
      <c r="N198" s="54" t="str">
        <f t="shared" ca="1" si="50"/>
        <v>FIC</v>
      </c>
      <c r="O198" s="54" t="str">
        <f t="shared" ca="1" si="51"/>
        <v>Adhérent</v>
      </c>
    </row>
    <row r="199" spans="1:15" x14ac:dyDescent="0.3">
      <c r="A199" s="97">
        <f ca="1">MATCH(B199,INDIRECT("Referentiel!a:a"),0)+COUNTIF($B$1:B198,B199)</f>
        <v>199</v>
      </c>
      <c r="B199" s="98" t="s">
        <v>1175</v>
      </c>
      <c r="C199" s="54" t="str">
        <f t="shared" ca="1" si="39"/>
        <v>CPPL</v>
      </c>
      <c r="D199" s="54" t="str">
        <f t="shared" ca="1" si="40"/>
        <v>BRUXS600-M</v>
      </c>
      <c r="E199" s="54">
        <f t="shared" ca="1" si="41"/>
        <v>0</v>
      </c>
      <c r="F199" s="54" t="str">
        <f t="shared" ca="1" si="42"/>
        <v>ZH2AMA</v>
      </c>
      <c r="G199" s="54" t="str">
        <f t="shared" ca="1" si="43"/>
        <v>AD1</v>
      </c>
      <c r="H199" s="54" t="str">
        <f t="shared" ca="1" si="44"/>
        <v>PARTIEL</v>
      </c>
      <c r="I199" s="54" t="str">
        <f t="shared" ca="1" si="45"/>
        <v>Tn</v>
      </c>
      <c r="J199" s="54" t="str">
        <f t="shared" ca="1" si="46"/>
        <v>TITR</v>
      </c>
      <c r="K199" s="54" t="str">
        <f t="shared" ca="1" si="47"/>
        <v>BRUXS600</v>
      </c>
      <c r="L199" s="54" t="str">
        <f t="shared" ca="1" si="48"/>
        <v>PRAD1</v>
      </c>
      <c r="M199" s="54">
        <f t="shared" ca="1" si="49"/>
        <v>0</v>
      </c>
      <c r="N199" s="54" t="str">
        <f t="shared" ca="1" si="50"/>
        <v>FIC</v>
      </c>
      <c r="O199" s="54" t="str">
        <f t="shared" ca="1" si="51"/>
        <v>Adhérent</v>
      </c>
    </row>
    <row r="200" spans="1:15" x14ac:dyDescent="0.3">
      <c r="A200" s="97">
        <f ca="1">MATCH(B200,INDIRECT("Referentiel!a:a"),0)+COUNTIF($B$1:B199,B200)</f>
        <v>200</v>
      </c>
      <c r="B200" s="98" t="s">
        <v>1179</v>
      </c>
      <c r="C200" s="54" t="str">
        <f t="shared" ca="1" si="39"/>
        <v>CPPL</v>
      </c>
      <c r="D200" s="54" t="str">
        <f t="shared" ca="1" si="40"/>
        <v>BRUHMVO2-J</v>
      </c>
      <c r="E200" s="54">
        <f t="shared" ca="1" si="41"/>
        <v>0</v>
      </c>
      <c r="F200" s="54" t="str">
        <f t="shared" ca="1" si="42"/>
        <v>ZH2JJA</v>
      </c>
      <c r="G200" s="54" t="str">
        <f t="shared" ca="1" si="43"/>
        <v>AD3</v>
      </c>
      <c r="H200" s="54" t="str">
        <f t="shared" ca="1" si="44"/>
        <v>PARTIEL</v>
      </c>
      <c r="I200" s="54" t="str">
        <f t="shared" ca="1" si="45"/>
        <v>Tn</v>
      </c>
      <c r="J200" s="54" t="str">
        <f t="shared" ca="1" si="46"/>
        <v>TITR</v>
      </c>
      <c r="K200" s="54" t="str">
        <f t="shared" ca="1" si="47"/>
        <v>BRUHMVO2</v>
      </c>
      <c r="L200" s="54" t="str">
        <f t="shared" ca="1" si="48"/>
        <v/>
      </c>
      <c r="M200" s="54">
        <f t="shared" ca="1" si="49"/>
        <v>0</v>
      </c>
      <c r="N200" s="54" t="str">
        <f t="shared" ca="1" si="50"/>
        <v>FIC</v>
      </c>
      <c r="O200" s="54" t="str">
        <f t="shared" ca="1" si="51"/>
        <v>Adhérent</v>
      </c>
    </row>
    <row r="201" spans="1:15" x14ac:dyDescent="0.3">
      <c r="A201" s="97">
        <f ca="1">MATCH(B201,INDIRECT("Referentiel!a:a"),0)+COUNTIF($B$1:B200,B201)</f>
        <v>201</v>
      </c>
      <c r="B201" s="98" t="s">
        <v>1182</v>
      </c>
      <c r="C201" s="54" t="str">
        <f t="shared" ca="1" si="39"/>
        <v>CPPL</v>
      </c>
      <c r="D201" s="54" t="str">
        <f t="shared" ca="1" si="40"/>
        <v>BRUHMVO2-J</v>
      </c>
      <c r="E201" s="54">
        <f t="shared" ca="1" si="41"/>
        <v>0</v>
      </c>
      <c r="F201" s="54" t="str">
        <f t="shared" ca="1" si="42"/>
        <v>ZH2JJA</v>
      </c>
      <c r="G201" s="54" t="str">
        <f t="shared" ca="1" si="43"/>
        <v>AD3</v>
      </c>
      <c r="H201" s="54" t="str">
        <f t="shared" ca="1" si="44"/>
        <v>PARTIEL</v>
      </c>
      <c r="I201" s="54" t="str">
        <f t="shared" ca="1" si="45"/>
        <v>Tn</v>
      </c>
      <c r="J201" s="54" t="str">
        <f t="shared" ca="1" si="46"/>
        <v>TITR</v>
      </c>
      <c r="K201" s="54" t="str">
        <f t="shared" ca="1" si="47"/>
        <v>BRUHMVO2</v>
      </c>
      <c r="L201" s="54" t="str">
        <f t="shared" ca="1" si="48"/>
        <v/>
      </c>
      <c r="M201" s="54">
        <f t="shared" ca="1" si="49"/>
        <v>0</v>
      </c>
      <c r="N201" s="54" t="str">
        <f t="shared" ca="1" si="50"/>
        <v>FIC</v>
      </c>
      <c r="O201" s="54" t="str">
        <f t="shared" ca="1" si="51"/>
        <v>Adhérent</v>
      </c>
    </row>
    <row r="202" spans="1:15" x14ac:dyDescent="0.3">
      <c r="A202" s="97">
        <f ca="1">MATCH(B202,INDIRECT("Referentiel!a:a"),0)+COUNTIF($B$1:B201,B202)</f>
        <v>202</v>
      </c>
      <c r="B202" s="98" t="s">
        <v>1186</v>
      </c>
      <c r="C202" s="54" t="str">
        <f t="shared" ca="1" si="39"/>
        <v>CPPL</v>
      </c>
      <c r="D202" s="54" t="str">
        <f t="shared" ca="1" si="40"/>
        <v>BRUHMVO2-J</v>
      </c>
      <c r="E202" s="54">
        <f t="shared" ca="1" si="41"/>
        <v>0</v>
      </c>
      <c r="F202" s="54" t="str">
        <f t="shared" ca="1" si="42"/>
        <v>ZH2JJA</v>
      </c>
      <c r="G202" s="54" t="str">
        <f t="shared" ca="1" si="43"/>
        <v>AD3</v>
      </c>
      <c r="H202" s="54" t="str">
        <f t="shared" ca="1" si="44"/>
        <v>PARTIEL</v>
      </c>
      <c r="I202" s="54" t="str">
        <f t="shared" ca="1" si="45"/>
        <v>Tn</v>
      </c>
      <c r="J202" s="54" t="str">
        <f t="shared" ca="1" si="46"/>
        <v>TITR</v>
      </c>
      <c r="K202" s="54" t="str">
        <f t="shared" ca="1" si="47"/>
        <v>BRUHMVO2</v>
      </c>
      <c r="L202" s="54" t="str">
        <f t="shared" ca="1" si="48"/>
        <v/>
      </c>
      <c r="M202" s="54">
        <f t="shared" ca="1" si="49"/>
        <v>0</v>
      </c>
      <c r="N202" s="54" t="str">
        <f t="shared" ca="1" si="50"/>
        <v>FIC</v>
      </c>
      <c r="O202" s="54" t="str">
        <f t="shared" ca="1" si="51"/>
        <v>Adhérent</v>
      </c>
    </row>
    <row r="203" spans="1:15" x14ac:dyDescent="0.3">
      <c r="A203" s="97">
        <f ca="1">MATCH(B203,INDIRECT("Referentiel!a:a"),0)+COUNTIF($B$1:B202,B203)</f>
        <v>203</v>
      </c>
      <c r="B203" s="98" t="s">
        <v>1190</v>
      </c>
      <c r="C203" s="54" t="str">
        <f t="shared" ca="1" si="39"/>
        <v>CPPL</v>
      </c>
      <c r="D203" s="54" t="str">
        <f t="shared" ca="1" si="40"/>
        <v>BRUHMVO2-J</v>
      </c>
      <c r="E203" s="54">
        <f t="shared" ca="1" si="41"/>
        <v>0</v>
      </c>
      <c r="F203" s="54" t="str">
        <f t="shared" ca="1" si="42"/>
        <v>ZH2JJA</v>
      </c>
      <c r="G203" s="54" t="str">
        <f t="shared" ca="1" si="43"/>
        <v>AD3</v>
      </c>
      <c r="H203" s="54" t="str">
        <f t="shared" ca="1" si="44"/>
        <v>PARTIEL</v>
      </c>
      <c r="I203" s="54" t="str">
        <f t="shared" ca="1" si="45"/>
        <v>Tn</v>
      </c>
      <c r="J203" s="54" t="str">
        <f t="shared" ca="1" si="46"/>
        <v>TITR</v>
      </c>
      <c r="K203" s="54" t="str">
        <f t="shared" ca="1" si="47"/>
        <v>BRUHMVO2</v>
      </c>
      <c r="L203" s="54" t="str">
        <f t="shared" ca="1" si="48"/>
        <v/>
      </c>
      <c r="M203" s="54">
        <f t="shared" ca="1" si="49"/>
        <v>0</v>
      </c>
      <c r="N203" s="54" t="str">
        <f t="shared" ca="1" si="50"/>
        <v>FIC</v>
      </c>
      <c r="O203" s="54" t="str">
        <f t="shared" ca="1" si="51"/>
        <v>Adhérent</v>
      </c>
    </row>
    <row r="204" spans="1:15" x14ac:dyDescent="0.3">
      <c r="A204" s="97">
        <f ca="1">MATCH(B204,INDIRECT("Referentiel!a:a"),0)+COUNTIF($B$1:B203,B204)</f>
        <v>204</v>
      </c>
      <c r="B204" s="98" t="s">
        <v>1193</v>
      </c>
      <c r="C204" s="54" t="str">
        <f t="shared" ca="1" si="39"/>
        <v>CPPL</v>
      </c>
      <c r="D204" s="54" t="str">
        <f t="shared" ca="1" si="40"/>
        <v>BRUHMVO2-J</v>
      </c>
      <c r="E204" s="54">
        <f t="shared" ca="1" si="41"/>
        <v>0</v>
      </c>
      <c r="F204" s="54" t="str">
        <f t="shared" ca="1" si="42"/>
        <v>ZH2JJA</v>
      </c>
      <c r="G204" s="54" t="str">
        <f t="shared" ca="1" si="43"/>
        <v>AD3</v>
      </c>
      <c r="H204" s="54" t="str">
        <f t="shared" ca="1" si="44"/>
        <v>PARTIEL</v>
      </c>
      <c r="I204" s="54" t="str">
        <f t="shared" ca="1" si="45"/>
        <v>Tn</v>
      </c>
      <c r="J204" s="54" t="str">
        <f t="shared" ca="1" si="46"/>
        <v>TITR</v>
      </c>
      <c r="K204" s="54" t="str">
        <f t="shared" ca="1" si="47"/>
        <v>BRUHMVO2</v>
      </c>
      <c r="L204" s="54" t="str">
        <f t="shared" ca="1" si="48"/>
        <v/>
      </c>
      <c r="M204" s="54">
        <f t="shared" ca="1" si="49"/>
        <v>0</v>
      </c>
      <c r="N204" s="54" t="str">
        <f t="shared" ca="1" si="50"/>
        <v>FIC</v>
      </c>
      <c r="O204" s="54" t="str">
        <f t="shared" ca="1" si="51"/>
        <v>Adhérent</v>
      </c>
    </row>
    <row r="205" spans="1:15" x14ac:dyDescent="0.3">
      <c r="A205" s="97">
        <f ca="1">MATCH(B205,INDIRECT("Referentiel!a:a"),0)+COUNTIF($B$1:B204,B205)</f>
        <v>205</v>
      </c>
      <c r="B205" s="98" t="s">
        <v>1197</v>
      </c>
      <c r="C205" s="54" t="str">
        <f t="shared" ca="1" si="39"/>
        <v>CPPL</v>
      </c>
      <c r="D205" s="54" t="str">
        <f t="shared" ca="1" si="40"/>
        <v>BRUHMVO2-J</v>
      </c>
      <c r="E205" s="54">
        <f t="shared" ca="1" si="41"/>
        <v>0</v>
      </c>
      <c r="F205" s="54" t="str">
        <f t="shared" ca="1" si="42"/>
        <v>ZH2JJA</v>
      </c>
      <c r="G205" s="54" t="str">
        <f t="shared" ca="1" si="43"/>
        <v>AD3</v>
      </c>
      <c r="H205" s="54" t="str">
        <f t="shared" ca="1" si="44"/>
        <v>PARTIEL</v>
      </c>
      <c r="I205" s="54" t="str">
        <f t="shared" ca="1" si="45"/>
        <v>Tn</v>
      </c>
      <c r="J205" s="54" t="str">
        <f t="shared" ca="1" si="46"/>
        <v>TITR</v>
      </c>
      <c r="K205" s="54" t="str">
        <f t="shared" ca="1" si="47"/>
        <v>BRUHMVO2</v>
      </c>
      <c r="L205" s="54" t="str">
        <f t="shared" ca="1" si="48"/>
        <v/>
      </c>
      <c r="M205" s="54">
        <f t="shared" ca="1" si="49"/>
        <v>0</v>
      </c>
      <c r="N205" s="54" t="str">
        <f t="shared" ca="1" si="50"/>
        <v>FIC</v>
      </c>
      <c r="O205" s="54" t="str">
        <f t="shared" ca="1" si="51"/>
        <v>Adhérent</v>
      </c>
    </row>
    <row r="206" spans="1:15" x14ac:dyDescent="0.3">
      <c r="A206" s="97">
        <f ca="1">MATCH(B206,INDIRECT("Referentiel!a:a"),0)+COUNTIF($B$1:B205,B206)</f>
        <v>206</v>
      </c>
      <c r="B206" s="98" t="s">
        <v>1201</v>
      </c>
      <c r="C206" s="54" t="str">
        <f t="shared" ca="1" si="39"/>
        <v>CPPL</v>
      </c>
      <c r="D206" s="54" t="str">
        <f t="shared" ca="1" si="40"/>
        <v>BRUHMVO2-J</v>
      </c>
      <c r="E206" s="54">
        <f t="shared" ca="1" si="41"/>
        <v>0</v>
      </c>
      <c r="F206" s="54" t="str">
        <f t="shared" ca="1" si="42"/>
        <v>ZH2JJA</v>
      </c>
      <c r="G206" s="54" t="str">
        <f t="shared" ca="1" si="43"/>
        <v>AD3</v>
      </c>
      <c r="H206" s="54" t="str">
        <f t="shared" ca="1" si="44"/>
        <v>PARTIEL</v>
      </c>
      <c r="I206" s="54" t="str">
        <f t="shared" ca="1" si="45"/>
        <v>Tn</v>
      </c>
      <c r="J206" s="54" t="str">
        <f t="shared" ca="1" si="46"/>
        <v>TITR</v>
      </c>
      <c r="K206" s="54" t="str">
        <f t="shared" ca="1" si="47"/>
        <v>BRUHMVO2</v>
      </c>
      <c r="L206" s="54" t="str">
        <f t="shared" ca="1" si="48"/>
        <v/>
      </c>
      <c r="M206" s="54">
        <f t="shared" ca="1" si="49"/>
        <v>0</v>
      </c>
      <c r="N206" s="54" t="str">
        <f t="shared" ca="1" si="50"/>
        <v>FIC</v>
      </c>
      <c r="O206" s="54" t="str">
        <f t="shared" ca="1" si="51"/>
        <v>Adhérent</v>
      </c>
    </row>
    <row r="207" spans="1:15" x14ac:dyDescent="0.3">
      <c r="A207" s="97">
        <f ca="1">MATCH(B207,INDIRECT("Referentiel!a:a"),0)+COUNTIF($B$1:B206,B207)</f>
        <v>207</v>
      </c>
      <c r="B207" s="98" t="s">
        <v>1204</v>
      </c>
      <c r="C207" s="54" t="str">
        <f t="shared" ca="1" si="39"/>
        <v>CPPL</v>
      </c>
      <c r="D207" s="54" t="str">
        <f t="shared" ca="1" si="40"/>
        <v>BRUHMVO2-J</v>
      </c>
      <c r="E207" s="54">
        <f t="shared" ca="1" si="41"/>
        <v>0</v>
      </c>
      <c r="F207" s="54" t="str">
        <f t="shared" ca="1" si="42"/>
        <v>ZH2JJA</v>
      </c>
      <c r="G207" s="54" t="str">
        <f t="shared" ca="1" si="43"/>
        <v>AD3</v>
      </c>
      <c r="H207" s="54" t="str">
        <f t="shared" ca="1" si="44"/>
        <v>PARTIEL</v>
      </c>
      <c r="I207" s="54" t="str">
        <f t="shared" ca="1" si="45"/>
        <v>Tn</v>
      </c>
      <c r="J207" s="54" t="str">
        <f t="shared" ca="1" si="46"/>
        <v>TITR</v>
      </c>
      <c r="K207" s="54" t="str">
        <f t="shared" ca="1" si="47"/>
        <v>BRUHMVO2</v>
      </c>
      <c r="L207" s="54" t="str">
        <f t="shared" ca="1" si="48"/>
        <v/>
      </c>
      <c r="M207" s="54">
        <f t="shared" ca="1" si="49"/>
        <v>0</v>
      </c>
      <c r="N207" s="54" t="str">
        <f t="shared" ca="1" si="50"/>
        <v>FIC</v>
      </c>
      <c r="O207" s="54" t="str">
        <f t="shared" ca="1" si="51"/>
        <v>Adhérent</v>
      </c>
    </row>
    <row r="208" spans="1:15" x14ac:dyDescent="0.3">
      <c r="A208" s="97">
        <f ca="1">MATCH(B208,INDIRECT("Referentiel!a:a"),0)+COUNTIF($B$1:B207,B208)</f>
        <v>208</v>
      </c>
      <c r="B208" s="98" t="s">
        <v>1208</v>
      </c>
      <c r="C208" s="54" t="str">
        <f t="shared" ca="1" si="39"/>
        <v>CPPL</v>
      </c>
      <c r="D208" s="54" t="str">
        <f t="shared" ca="1" si="40"/>
        <v>BRUHMVO2-J</v>
      </c>
      <c r="E208" s="54">
        <f t="shared" ca="1" si="41"/>
        <v>0</v>
      </c>
      <c r="F208" s="54" t="str">
        <f t="shared" ca="1" si="42"/>
        <v>ZH2JJA</v>
      </c>
      <c r="G208" s="54" t="str">
        <f t="shared" ca="1" si="43"/>
        <v>AD3</v>
      </c>
      <c r="H208" s="54" t="str">
        <f t="shared" ca="1" si="44"/>
        <v>PARTIEL</v>
      </c>
      <c r="I208" s="54" t="str">
        <f t="shared" ca="1" si="45"/>
        <v>Tn</v>
      </c>
      <c r="J208" s="54" t="str">
        <f t="shared" ca="1" si="46"/>
        <v>TITR</v>
      </c>
      <c r="K208" s="54" t="str">
        <f t="shared" ca="1" si="47"/>
        <v>BRUHMVO2</v>
      </c>
      <c r="L208" s="54" t="str">
        <f t="shared" ca="1" si="48"/>
        <v/>
      </c>
      <c r="M208" s="54">
        <f t="shared" ca="1" si="49"/>
        <v>0</v>
      </c>
      <c r="N208" s="54" t="str">
        <f t="shared" ca="1" si="50"/>
        <v>FIC</v>
      </c>
      <c r="O208" s="54" t="str">
        <f t="shared" ca="1" si="51"/>
        <v>Adhérent</v>
      </c>
    </row>
    <row r="209" spans="1:15" x14ac:dyDescent="0.3">
      <c r="A209" s="97">
        <f ca="1">MATCH(B209,INDIRECT("Referentiel!a:a"),0)+COUNTIF($B$1:B208,B209)</f>
        <v>209</v>
      </c>
      <c r="B209" s="98" t="s">
        <v>1211</v>
      </c>
      <c r="C209" s="54" t="str">
        <f t="shared" ca="1" si="39"/>
        <v>CPPL</v>
      </c>
      <c r="D209" s="54" t="str">
        <f t="shared" ca="1" si="40"/>
        <v>BRUHMVO2-J</v>
      </c>
      <c r="E209" s="54">
        <f t="shared" ca="1" si="41"/>
        <v>0</v>
      </c>
      <c r="F209" s="54" t="str">
        <f t="shared" ca="1" si="42"/>
        <v>ZH2JJA</v>
      </c>
      <c r="G209" s="54" t="str">
        <f t="shared" ca="1" si="43"/>
        <v>AD3</v>
      </c>
      <c r="H209" s="54" t="str">
        <f t="shared" ca="1" si="44"/>
        <v>PARTIEL</v>
      </c>
      <c r="I209" s="54" t="str">
        <f t="shared" ca="1" si="45"/>
        <v>Tn</v>
      </c>
      <c r="J209" s="54" t="str">
        <f t="shared" ca="1" si="46"/>
        <v>TITR</v>
      </c>
      <c r="K209" s="54" t="str">
        <f t="shared" ca="1" si="47"/>
        <v>BRUHMVO2</v>
      </c>
      <c r="L209" s="54" t="str">
        <f t="shared" ca="1" si="48"/>
        <v/>
      </c>
      <c r="M209" s="54">
        <f t="shared" ca="1" si="49"/>
        <v>0</v>
      </c>
      <c r="N209" s="54" t="str">
        <f t="shared" ca="1" si="50"/>
        <v>FIC</v>
      </c>
      <c r="O209" s="54" t="str">
        <f t="shared" ca="1" si="51"/>
        <v>Adhérent</v>
      </c>
    </row>
    <row r="210" spans="1:15" x14ac:dyDescent="0.3">
      <c r="A210" s="97">
        <f ca="1">MATCH(B210,INDIRECT("Referentiel!a:a"),0)+COUNTIF($B$1:B209,B210)</f>
        <v>210</v>
      </c>
      <c r="B210" s="98" t="s">
        <v>1214</v>
      </c>
      <c r="C210" s="54" t="str">
        <f t="shared" ca="1" si="39"/>
        <v>CPPL</v>
      </c>
      <c r="D210" s="54" t="str">
        <f t="shared" ca="1" si="40"/>
        <v>BRUHMVO2-J</v>
      </c>
      <c r="E210" s="54">
        <f t="shared" ca="1" si="41"/>
        <v>0</v>
      </c>
      <c r="F210" s="54" t="str">
        <f t="shared" ca="1" si="42"/>
        <v>ZH2JJA</v>
      </c>
      <c r="G210" s="54" t="str">
        <f t="shared" ca="1" si="43"/>
        <v>AD3</v>
      </c>
      <c r="H210" s="54" t="str">
        <f t="shared" ca="1" si="44"/>
        <v>PARTIEL</v>
      </c>
      <c r="I210" s="54" t="str">
        <f t="shared" ca="1" si="45"/>
        <v>Tn</v>
      </c>
      <c r="J210" s="54" t="str">
        <f t="shared" ca="1" si="46"/>
        <v>TITR</v>
      </c>
      <c r="K210" s="54" t="str">
        <f t="shared" ca="1" si="47"/>
        <v>BRUHMVO2</v>
      </c>
      <c r="L210" s="54" t="str">
        <f t="shared" ca="1" si="48"/>
        <v/>
      </c>
      <c r="M210" s="54">
        <f t="shared" ca="1" si="49"/>
        <v>0</v>
      </c>
      <c r="N210" s="54" t="str">
        <f t="shared" ca="1" si="50"/>
        <v>FIC</v>
      </c>
      <c r="O210" s="54" t="str">
        <f t="shared" ca="1" si="51"/>
        <v>Adhérent</v>
      </c>
    </row>
    <row r="211" spans="1:15" x14ac:dyDescent="0.3">
      <c r="A211" s="97">
        <f ca="1">MATCH(B211,INDIRECT("Referentiel!a:a"),0)+COUNTIF($B$1:B210,B211)</f>
        <v>211</v>
      </c>
      <c r="B211" s="98" t="s">
        <v>1217</v>
      </c>
      <c r="C211" s="54" t="str">
        <f t="shared" ca="1" si="39"/>
        <v>CPPL</v>
      </c>
      <c r="D211" s="54" t="str">
        <f t="shared" ca="1" si="40"/>
        <v>BRUHMVO2-J</v>
      </c>
      <c r="E211" s="54">
        <f t="shared" ca="1" si="41"/>
        <v>0</v>
      </c>
      <c r="F211" s="54" t="str">
        <f t="shared" ca="1" si="42"/>
        <v>ZH2JJA</v>
      </c>
      <c r="G211" s="54" t="str">
        <f t="shared" ca="1" si="43"/>
        <v>AD3</v>
      </c>
      <c r="H211" s="54" t="str">
        <f t="shared" ca="1" si="44"/>
        <v>PARTIEL</v>
      </c>
      <c r="I211" s="54" t="str">
        <f t="shared" ca="1" si="45"/>
        <v>Tn</v>
      </c>
      <c r="J211" s="54" t="str">
        <f t="shared" ca="1" si="46"/>
        <v>TITR</v>
      </c>
      <c r="K211" s="54" t="str">
        <f t="shared" ca="1" si="47"/>
        <v>BRUHMVO2</v>
      </c>
      <c r="L211" s="54" t="str">
        <f t="shared" ca="1" si="48"/>
        <v/>
      </c>
      <c r="M211" s="54">
        <f t="shared" ca="1" si="49"/>
        <v>0</v>
      </c>
      <c r="N211" s="54" t="str">
        <f t="shared" ca="1" si="50"/>
        <v>FIC</v>
      </c>
      <c r="O211" s="54" t="str">
        <f t="shared" ca="1" si="51"/>
        <v>Adhérent</v>
      </c>
    </row>
    <row r="212" spans="1:15" x14ac:dyDescent="0.3">
      <c r="A212" s="97">
        <f ca="1">MATCH(B212,INDIRECT("Referentiel!a:a"),0)+COUNTIF($B$1:B211,B212)</f>
        <v>212</v>
      </c>
      <c r="B212" s="98" t="s">
        <v>1221</v>
      </c>
      <c r="C212" s="54" t="str">
        <f t="shared" ca="1" si="39"/>
        <v>CPPL</v>
      </c>
      <c r="D212" s="54" t="str">
        <f t="shared" ca="1" si="40"/>
        <v>BRUHMVO2-J</v>
      </c>
      <c r="E212" s="54">
        <f t="shared" ca="1" si="41"/>
        <v>0</v>
      </c>
      <c r="F212" s="54" t="str">
        <f t="shared" ca="1" si="42"/>
        <v>ZH2JJA</v>
      </c>
      <c r="G212" s="54" t="str">
        <f t="shared" ca="1" si="43"/>
        <v>AD3</v>
      </c>
      <c r="H212" s="54" t="str">
        <f t="shared" ca="1" si="44"/>
        <v>PARTIEL</v>
      </c>
      <c r="I212" s="54" t="str">
        <f t="shared" ca="1" si="45"/>
        <v>Tn</v>
      </c>
      <c r="J212" s="54" t="str">
        <f t="shared" ca="1" si="46"/>
        <v>TITR</v>
      </c>
      <c r="K212" s="54" t="str">
        <f t="shared" ca="1" si="47"/>
        <v>BRUHMVO2</v>
      </c>
      <c r="L212" s="54" t="str">
        <f t="shared" ca="1" si="48"/>
        <v/>
      </c>
      <c r="M212" s="54">
        <f t="shared" ca="1" si="49"/>
        <v>0</v>
      </c>
      <c r="N212" s="54" t="str">
        <f t="shared" ca="1" si="50"/>
        <v>FIC</v>
      </c>
      <c r="O212" s="54" t="str">
        <f t="shared" ca="1" si="51"/>
        <v>Adhérent</v>
      </c>
    </row>
    <row r="213" spans="1:15" x14ac:dyDescent="0.3">
      <c r="A213" s="97">
        <f ca="1">MATCH(B213,INDIRECT("Referentiel!a:a"),0)+COUNTIF($B$1:B212,B213)</f>
        <v>213</v>
      </c>
      <c r="B213" s="98" t="s">
        <v>1224</v>
      </c>
      <c r="C213" s="54" t="str">
        <f t="shared" ca="1" si="39"/>
        <v>CPPL</v>
      </c>
      <c r="D213" s="54" t="str">
        <f t="shared" ca="1" si="40"/>
        <v>BRUHMVO2-J</v>
      </c>
      <c r="E213" s="54">
        <f t="shared" ca="1" si="41"/>
        <v>0</v>
      </c>
      <c r="F213" s="54" t="str">
        <f t="shared" ca="1" si="42"/>
        <v>ZH2JJA</v>
      </c>
      <c r="G213" s="54" t="str">
        <f t="shared" ca="1" si="43"/>
        <v>AD3</v>
      </c>
      <c r="H213" s="54" t="str">
        <f t="shared" ca="1" si="44"/>
        <v>PARTIEL</v>
      </c>
      <c r="I213" s="54" t="str">
        <f t="shared" ca="1" si="45"/>
        <v>Tn</v>
      </c>
      <c r="J213" s="54" t="str">
        <f t="shared" ca="1" si="46"/>
        <v>TITR</v>
      </c>
      <c r="K213" s="54" t="str">
        <f t="shared" ca="1" si="47"/>
        <v>BRUHMVO2</v>
      </c>
      <c r="L213" s="54" t="str">
        <f t="shared" ca="1" si="48"/>
        <v/>
      </c>
      <c r="M213" s="54">
        <f t="shared" ca="1" si="49"/>
        <v>0</v>
      </c>
      <c r="N213" s="54" t="str">
        <f t="shared" ca="1" si="50"/>
        <v>FIC</v>
      </c>
      <c r="O213" s="54" t="str">
        <f t="shared" ca="1" si="51"/>
        <v>Adhérent</v>
      </c>
    </row>
    <row r="214" spans="1:15" x14ac:dyDescent="0.3">
      <c r="A214" s="97">
        <f ca="1">MATCH(B214,INDIRECT("Referentiel!a:a"),0)+COUNTIF($B$1:B213,B214)</f>
        <v>214</v>
      </c>
      <c r="B214" s="98" t="s">
        <v>1227</v>
      </c>
      <c r="C214" s="54" t="str">
        <f t="shared" ca="1" si="39"/>
        <v>CPPL</v>
      </c>
      <c r="D214" s="54" t="str">
        <f t="shared" ca="1" si="40"/>
        <v>BRUHMVO2-J</v>
      </c>
      <c r="E214" s="54">
        <f t="shared" ca="1" si="41"/>
        <v>0</v>
      </c>
      <c r="F214" s="54" t="str">
        <f t="shared" ca="1" si="42"/>
        <v>ZH2JJA</v>
      </c>
      <c r="G214" s="54" t="str">
        <f t="shared" ca="1" si="43"/>
        <v>AD3</v>
      </c>
      <c r="H214" s="54" t="str">
        <f t="shared" ca="1" si="44"/>
        <v>PARTIEL</v>
      </c>
      <c r="I214" s="54" t="str">
        <f t="shared" ca="1" si="45"/>
        <v>Tn</v>
      </c>
      <c r="J214" s="54" t="str">
        <f t="shared" ca="1" si="46"/>
        <v>TITR</v>
      </c>
      <c r="K214" s="54" t="str">
        <f t="shared" ca="1" si="47"/>
        <v>BRUHMVO2</v>
      </c>
      <c r="L214" s="54" t="str">
        <f t="shared" ca="1" si="48"/>
        <v/>
      </c>
      <c r="M214" s="54">
        <f t="shared" ca="1" si="49"/>
        <v>0</v>
      </c>
      <c r="N214" s="54" t="str">
        <f t="shared" ca="1" si="50"/>
        <v>FIC</v>
      </c>
      <c r="O214" s="54" t="str">
        <f t="shared" ca="1" si="51"/>
        <v>Adhérent</v>
      </c>
    </row>
    <row r="215" spans="1:15" x14ac:dyDescent="0.3">
      <c r="A215" s="97">
        <f ca="1">MATCH(B215,INDIRECT("Referentiel!a:a"),0)+COUNTIF($B$1:B214,B215)</f>
        <v>215</v>
      </c>
      <c r="B215" s="98" t="s">
        <v>1230</v>
      </c>
      <c r="C215" s="54" t="str">
        <f t="shared" ca="1" si="39"/>
        <v>CPPL</v>
      </c>
      <c r="D215" s="54" t="str">
        <f t="shared" ca="1" si="40"/>
        <v>BRUXSM03-M</v>
      </c>
      <c r="E215" s="54">
        <f t="shared" ca="1" si="41"/>
        <v>0</v>
      </c>
      <c r="F215" s="54" t="str">
        <f t="shared" ca="1" si="42"/>
        <v>ZH2DMA</v>
      </c>
      <c r="G215" s="54" t="str">
        <f t="shared" ca="1" si="43"/>
        <v>AD1</v>
      </c>
      <c r="H215" s="54" t="str">
        <f t="shared" ca="1" si="44"/>
        <v>COMPLET</v>
      </c>
      <c r="I215" s="54" t="str">
        <f t="shared" ca="1" si="45"/>
        <v>BVnTn</v>
      </c>
      <c r="J215" s="54" t="str">
        <f t="shared" ca="1" si="46"/>
        <v>TITR</v>
      </c>
      <c r="K215" s="54" t="str">
        <f t="shared" ca="1" si="47"/>
        <v>BRUXSM03</v>
      </c>
      <c r="L215" s="54" t="str">
        <f t="shared" ca="1" si="48"/>
        <v>PRAD1</v>
      </c>
      <c r="M215" s="54">
        <f t="shared" ca="1" si="49"/>
        <v>0</v>
      </c>
      <c r="N215" s="54" t="str">
        <f t="shared" ca="1" si="50"/>
        <v>FIC</v>
      </c>
      <c r="O215" s="54" t="str">
        <f t="shared" ca="1" si="51"/>
        <v>Adhérent</v>
      </c>
    </row>
    <row r="216" spans="1:15" x14ac:dyDescent="0.3">
      <c r="A216" s="97">
        <f ca="1">MATCH(B216,INDIRECT("Referentiel!a:a"),0)+COUNTIF($B$1:B215,B216)</f>
        <v>216</v>
      </c>
      <c r="B216" s="98" t="s">
        <v>1234</v>
      </c>
      <c r="C216" s="54" t="str">
        <f t="shared" ca="1" si="39"/>
        <v>CPPL</v>
      </c>
      <c r="D216" s="54" t="str">
        <f t="shared" ca="1" si="40"/>
        <v>BRUXSM04-M</v>
      </c>
      <c r="E216" s="54">
        <f t="shared" ca="1" si="41"/>
        <v>0</v>
      </c>
      <c r="F216" s="54" t="str">
        <f t="shared" ca="1" si="42"/>
        <v>ZH2AMB</v>
      </c>
      <c r="G216" s="54" t="str">
        <f t="shared" ca="1" si="43"/>
        <v>AD3</v>
      </c>
      <c r="H216" s="54" t="str">
        <f t="shared" ca="1" si="44"/>
        <v>COMPLET</v>
      </c>
      <c r="I216" s="54" t="str">
        <f t="shared" ca="1" si="45"/>
        <v>BVaTn</v>
      </c>
      <c r="J216" s="54" t="str">
        <f t="shared" ca="1" si="46"/>
        <v>TITR</v>
      </c>
      <c r="K216" s="54" t="str">
        <f t="shared" ca="1" si="47"/>
        <v>BRUXSM04</v>
      </c>
      <c r="L216" s="54" t="str">
        <f t="shared" ca="1" si="48"/>
        <v/>
      </c>
      <c r="M216" s="54">
        <f t="shared" ca="1" si="49"/>
        <v>0</v>
      </c>
      <c r="N216" s="54" t="str">
        <f t="shared" ca="1" si="50"/>
        <v>FIC</v>
      </c>
      <c r="O216" s="54" t="str">
        <f t="shared" ca="1" si="51"/>
        <v>Adhérent</v>
      </c>
    </row>
    <row r="217" spans="1:15" x14ac:dyDescent="0.3">
      <c r="A217" s="97">
        <f ca="1">MATCH(B217,INDIRECT("Referentiel!a:a"),0)+COUNTIF($B$1:B216,B217)</f>
        <v>217</v>
      </c>
      <c r="B217" s="98" t="s">
        <v>1240</v>
      </c>
      <c r="C217" s="54" t="str">
        <f t="shared" ca="1" si="39"/>
        <v>CPFI</v>
      </c>
      <c r="D217" s="54" t="str">
        <f t="shared" ca="1" si="40"/>
        <v>#CR#GDPSJ_YYYYMMDDHHMISS_TA_BU_BUDGET.TXT-J-ZH2AJK</v>
      </c>
      <c r="E217" s="54">
        <f t="shared" ca="1" si="41"/>
        <v>0</v>
      </c>
      <c r="F217" s="54">
        <f t="shared" ca="1" si="42"/>
        <v>0</v>
      </c>
      <c r="G217" s="54" t="str">
        <f t="shared" ca="1" si="43"/>
        <v>AD4</v>
      </c>
      <c r="H217" s="54" t="str">
        <f t="shared" ca="1" si="44"/>
        <v>COMPLET</v>
      </c>
      <c r="I217" s="54" t="str">
        <f t="shared" ca="1" si="45"/>
        <v>Tn</v>
      </c>
      <c r="J217" s="54" t="str">
        <f t="shared" ca="1" si="46"/>
        <v>GDPS</v>
      </c>
      <c r="K217" s="54" t="str">
        <f t="shared" ca="1" si="47"/>
        <v>TA_BU_BUDGET.TXT</v>
      </c>
      <c r="L217" s="54" t="str">
        <f t="shared" ca="1" si="48"/>
        <v/>
      </c>
      <c r="M217" s="54" t="str">
        <f t="shared" ca="1" si="49"/>
        <v>CPFI</v>
      </c>
      <c r="N217" s="54" t="str">
        <f t="shared" ca="1" si="50"/>
        <v>OPEN</v>
      </c>
      <c r="O217" s="54" t="str">
        <f t="shared" ca="1" si="51"/>
        <v>Adhérent</v>
      </c>
    </row>
    <row r="218" spans="1:15" x14ac:dyDescent="0.3">
      <c r="A218" s="97">
        <f ca="1">MATCH(B218,INDIRECT("Referentiel!a:a"),0)+COUNTIF($B$1:B217,B218)</f>
        <v>218</v>
      </c>
      <c r="B218" s="98" t="s">
        <v>1245</v>
      </c>
      <c r="C218" s="54" t="str">
        <f t="shared" ca="1" si="39"/>
        <v>CPFI</v>
      </c>
      <c r="D218" s="54" t="str">
        <f t="shared" ca="1" si="40"/>
        <v>#CR#GDPSJ_YYYYMMDDHHMISS_TA_BU_DEPENSE.TXT-J-ZH2AJK</v>
      </c>
      <c r="E218" s="54">
        <f t="shared" ca="1" si="41"/>
        <v>0</v>
      </c>
      <c r="F218" s="54">
        <f t="shared" ca="1" si="42"/>
        <v>0</v>
      </c>
      <c r="G218" s="54" t="str">
        <f t="shared" ca="1" si="43"/>
        <v>AD4</v>
      </c>
      <c r="H218" s="54" t="str">
        <f t="shared" ca="1" si="44"/>
        <v>COMPLET</v>
      </c>
      <c r="I218" s="54" t="str">
        <f t="shared" ca="1" si="45"/>
        <v>Tn</v>
      </c>
      <c r="J218" s="54" t="str">
        <f t="shared" ca="1" si="46"/>
        <v>GDPS</v>
      </c>
      <c r="K218" s="54" t="str">
        <f t="shared" ca="1" si="47"/>
        <v>TA_BU_DEPENSE.TXT</v>
      </c>
      <c r="L218" s="54" t="str">
        <f t="shared" ca="1" si="48"/>
        <v/>
      </c>
      <c r="M218" s="54" t="str">
        <f t="shared" ca="1" si="49"/>
        <v>CPFI</v>
      </c>
      <c r="N218" s="54" t="str">
        <f t="shared" ca="1" si="50"/>
        <v>OPEN</v>
      </c>
      <c r="O218" s="54" t="str">
        <f t="shared" ca="1" si="51"/>
        <v>Adhérent</v>
      </c>
    </row>
    <row r="219" spans="1:15" x14ac:dyDescent="0.3">
      <c r="A219" s="97">
        <f ca="1">MATCH(B219,INDIRECT("Referentiel!a:a"),0)+COUNTIF($B$1:B218,B219)</f>
        <v>219</v>
      </c>
      <c r="B219" s="98" t="s">
        <v>1250</v>
      </c>
      <c r="C219" s="54" t="str">
        <f t="shared" ca="1" si="39"/>
        <v>CPFI</v>
      </c>
      <c r="D219" s="54" t="str">
        <f t="shared" ca="1" si="40"/>
        <v>#CR#GDPSJ_YYYYMMDDHHMISS_TA_BU_DETAILINTERFACE.TXT-J-ZH2AJK</v>
      </c>
      <c r="E219" s="54">
        <f t="shared" ca="1" si="41"/>
        <v>0</v>
      </c>
      <c r="F219" s="54">
        <f t="shared" ca="1" si="42"/>
        <v>0</v>
      </c>
      <c r="G219" s="54" t="str">
        <f t="shared" ca="1" si="43"/>
        <v>AD4</v>
      </c>
      <c r="H219" s="54" t="str">
        <f t="shared" ca="1" si="44"/>
        <v>COMPLET</v>
      </c>
      <c r="I219" s="54" t="str">
        <f t="shared" ca="1" si="45"/>
        <v>Tn</v>
      </c>
      <c r="J219" s="54" t="str">
        <f t="shared" ca="1" si="46"/>
        <v>GDPS</v>
      </c>
      <c r="K219" s="54" t="str">
        <f t="shared" ca="1" si="47"/>
        <v>TA_BU_DETAILINTERFACE.TXT</v>
      </c>
      <c r="L219" s="54" t="str">
        <f t="shared" ca="1" si="48"/>
        <v/>
      </c>
      <c r="M219" s="54" t="str">
        <f t="shared" ca="1" si="49"/>
        <v>CPFI</v>
      </c>
      <c r="N219" s="54" t="str">
        <f t="shared" ca="1" si="50"/>
        <v>OPEN</v>
      </c>
      <c r="O219" s="54" t="str">
        <f t="shared" ca="1" si="51"/>
        <v>Adhérent</v>
      </c>
    </row>
    <row r="220" spans="1:15" x14ac:dyDescent="0.3">
      <c r="A220" s="97">
        <f ca="1">MATCH(B220,INDIRECT("Referentiel!a:a"),0)+COUNTIF($B$1:B219,B220)</f>
        <v>220</v>
      </c>
      <c r="B220" s="98" t="s">
        <v>1255</v>
      </c>
      <c r="C220" s="54" t="str">
        <f t="shared" ca="1" si="39"/>
        <v>CPFI</v>
      </c>
      <c r="D220" s="54" t="str">
        <f t="shared" ca="1" si="40"/>
        <v>#CR#GDPSJ_YYYYMMDDHHMISS_TA_BU_DETAILTRANSFACBCDE.TXT-J-ZH2AJK</v>
      </c>
      <c r="E220" s="54">
        <f t="shared" ca="1" si="41"/>
        <v>0</v>
      </c>
      <c r="F220" s="54">
        <f t="shared" ca="1" si="42"/>
        <v>0</v>
      </c>
      <c r="G220" s="54" t="str">
        <f t="shared" ca="1" si="43"/>
        <v>AD4</v>
      </c>
      <c r="H220" s="54" t="str">
        <f t="shared" ca="1" si="44"/>
        <v>COMPLET</v>
      </c>
      <c r="I220" s="54" t="str">
        <f t="shared" ca="1" si="45"/>
        <v>Tn</v>
      </c>
      <c r="J220" s="54" t="str">
        <f t="shared" ca="1" si="46"/>
        <v>GDPS</v>
      </c>
      <c r="K220" s="54" t="str">
        <f t="shared" ca="1" si="47"/>
        <v>TA_BU_DETAILTRANSFACBCDE.TXT</v>
      </c>
      <c r="L220" s="54" t="str">
        <f t="shared" ca="1" si="48"/>
        <v/>
      </c>
      <c r="M220" s="54" t="str">
        <f t="shared" ca="1" si="49"/>
        <v>CPFI</v>
      </c>
      <c r="N220" s="54" t="str">
        <f t="shared" ca="1" si="50"/>
        <v>OPEN</v>
      </c>
      <c r="O220" s="54" t="str">
        <f t="shared" ca="1" si="51"/>
        <v>Adhérent</v>
      </c>
    </row>
    <row r="221" spans="1:15" x14ac:dyDescent="0.3">
      <c r="A221" s="97">
        <f ca="1">MATCH(B221,INDIRECT("Referentiel!a:a"),0)+COUNTIF($B$1:B220,B221)</f>
        <v>221</v>
      </c>
      <c r="B221" s="98" t="s">
        <v>1260</v>
      </c>
      <c r="C221" s="54" t="str">
        <f t="shared" ca="1" si="39"/>
        <v>CPFI</v>
      </c>
      <c r="D221" s="54" t="str">
        <f t="shared" ca="1" si="40"/>
        <v>#CR#GDPSJ_YYYYMMDDHHMISS_TA_BU_ENGAGE.TXT-J-ZH2AJK</v>
      </c>
      <c r="E221" s="54">
        <f t="shared" ca="1" si="41"/>
        <v>0</v>
      </c>
      <c r="F221" s="54">
        <f t="shared" ca="1" si="42"/>
        <v>0</v>
      </c>
      <c r="G221" s="54" t="str">
        <f t="shared" ca="1" si="43"/>
        <v>AD4</v>
      </c>
      <c r="H221" s="54" t="str">
        <f t="shared" ca="1" si="44"/>
        <v>COMPLET</v>
      </c>
      <c r="I221" s="54" t="str">
        <f t="shared" ca="1" si="45"/>
        <v>Tn</v>
      </c>
      <c r="J221" s="54" t="str">
        <f t="shared" ca="1" si="46"/>
        <v>GDPS</v>
      </c>
      <c r="K221" s="54" t="str">
        <f t="shared" ca="1" si="47"/>
        <v>TA_BU_ENGAGE.TXT</v>
      </c>
      <c r="L221" s="54" t="str">
        <f t="shared" ca="1" si="48"/>
        <v/>
      </c>
      <c r="M221" s="54" t="str">
        <f t="shared" ca="1" si="49"/>
        <v>CPFI</v>
      </c>
      <c r="N221" s="54" t="str">
        <f t="shared" ca="1" si="50"/>
        <v>OPEN</v>
      </c>
      <c r="O221" s="54" t="str">
        <f t="shared" ca="1" si="51"/>
        <v>Adhérent</v>
      </c>
    </row>
    <row r="222" spans="1:15" x14ac:dyDescent="0.3">
      <c r="A222" s="97">
        <f ca="1">MATCH(B222,INDIRECT("Referentiel!a:a"),0)+COUNTIF($B$1:B221,B222)</f>
        <v>222</v>
      </c>
      <c r="B222" s="98" t="s">
        <v>1265</v>
      </c>
      <c r="C222" s="54" t="str">
        <f t="shared" ca="1" si="39"/>
        <v>CPFI</v>
      </c>
      <c r="D222" s="54" t="str">
        <f t="shared" ca="1" si="40"/>
        <v>#CR#GDPSJ_YYYYMMDDHHMISS_TA_BU_EXEPTIONSENCOURS.TXT-J-ZH2AJK</v>
      </c>
      <c r="E222" s="54">
        <f t="shared" ca="1" si="41"/>
        <v>0</v>
      </c>
      <c r="F222" s="54">
        <f t="shared" ca="1" si="42"/>
        <v>0</v>
      </c>
      <c r="G222" s="54" t="str">
        <f t="shared" ca="1" si="43"/>
        <v>AD4</v>
      </c>
      <c r="H222" s="54" t="str">
        <f t="shared" ca="1" si="44"/>
        <v>COMPLET</v>
      </c>
      <c r="I222" s="54" t="str">
        <f t="shared" ca="1" si="45"/>
        <v>Tn</v>
      </c>
      <c r="J222" s="54" t="str">
        <f t="shared" ca="1" si="46"/>
        <v>GDPS</v>
      </c>
      <c r="K222" s="54" t="str">
        <f t="shared" ca="1" si="47"/>
        <v>TA_BU_EXEPTIONSENCOURS.TXT</v>
      </c>
      <c r="L222" s="54" t="str">
        <f t="shared" ca="1" si="48"/>
        <v/>
      </c>
      <c r="M222" s="54" t="str">
        <f t="shared" ca="1" si="49"/>
        <v>CPFI</v>
      </c>
      <c r="N222" s="54" t="str">
        <f t="shared" ca="1" si="50"/>
        <v>OPEN</v>
      </c>
      <c r="O222" s="54" t="str">
        <f t="shared" ca="1" si="51"/>
        <v>Adhérent</v>
      </c>
    </row>
    <row r="223" spans="1:15" x14ac:dyDescent="0.3">
      <c r="A223" s="97">
        <f ca="1">MATCH(B223,INDIRECT("Referentiel!a:a"),0)+COUNTIF($B$1:B222,B223)</f>
        <v>223</v>
      </c>
      <c r="B223" s="98" t="s">
        <v>1270</v>
      </c>
      <c r="C223" s="54" t="str">
        <f t="shared" ca="1" si="39"/>
        <v>CPFI</v>
      </c>
      <c r="D223" s="54" t="str">
        <f t="shared" ca="1" si="40"/>
        <v>#CR#GDPSJ_YYYYMMDDHHMISS_TA_BU_ODBUDGET.TXT-J-ZH2AJK</v>
      </c>
      <c r="E223" s="54">
        <f t="shared" ca="1" si="41"/>
        <v>0</v>
      </c>
      <c r="F223" s="54">
        <f t="shared" ca="1" si="42"/>
        <v>0</v>
      </c>
      <c r="G223" s="54" t="str">
        <f t="shared" ca="1" si="43"/>
        <v>AD4</v>
      </c>
      <c r="H223" s="54" t="str">
        <f t="shared" ca="1" si="44"/>
        <v>COMPLET</v>
      </c>
      <c r="I223" s="54" t="str">
        <f t="shared" ca="1" si="45"/>
        <v>Tn</v>
      </c>
      <c r="J223" s="54" t="str">
        <f t="shared" ca="1" si="46"/>
        <v>GDPS</v>
      </c>
      <c r="K223" s="54" t="str">
        <f t="shared" ca="1" si="47"/>
        <v>TA_BU_ODBUDGET.TXT</v>
      </c>
      <c r="L223" s="54" t="str">
        <f t="shared" ca="1" si="48"/>
        <v/>
      </c>
      <c r="M223" s="54" t="str">
        <f t="shared" ca="1" si="49"/>
        <v>CPFI</v>
      </c>
      <c r="N223" s="54" t="str">
        <f t="shared" ca="1" si="50"/>
        <v>OPEN</v>
      </c>
      <c r="O223" s="54" t="str">
        <f t="shared" ca="1" si="51"/>
        <v>Adhérent</v>
      </c>
    </row>
    <row r="224" spans="1:15" x14ac:dyDescent="0.3">
      <c r="A224" s="97">
        <f ca="1">MATCH(B224,INDIRECT("Referentiel!a:a"),0)+COUNTIF($B$1:B223,B224)</f>
        <v>224</v>
      </c>
      <c r="B224" s="98" t="s">
        <v>1275</v>
      </c>
      <c r="C224" s="54" t="str">
        <f t="shared" ca="1" si="39"/>
        <v>CPFI</v>
      </c>
      <c r="D224" s="54" t="str">
        <f t="shared" ca="1" si="40"/>
        <v>#CR#GDPSJ_YYYYMMDDHHMISS_TA_BU_SOLDES_ACTUAL.TXT-J-ZH2AJK</v>
      </c>
      <c r="E224" s="54">
        <f t="shared" ca="1" si="41"/>
        <v>0</v>
      </c>
      <c r="F224" s="54">
        <f t="shared" ca="1" si="42"/>
        <v>0</v>
      </c>
      <c r="G224" s="54" t="str">
        <f t="shared" ca="1" si="43"/>
        <v>AD4</v>
      </c>
      <c r="H224" s="54" t="str">
        <f t="shared" ca="1" si="44"/>
        <v>COMPLET</v>
      </c>
      <c r="I224" s="54" t="str">
        <f t="shared" ca="1" si="45"/>
        <v>Tn</v>
      </c>
      <c r="J224" s="54" t="str">
        <f t="shared" ca="1" si="46"/>
        <v>GDPS</v>
      </c>
      <c r="K224" s="54" t="str">
        <f t="shared" ca="1" si="47"/>
        <v>TA_BU_SOLDES_ACTUAL.TXT</v>
      </c>
      <c r="L224" s="54" t="str">
        <f t="shared" ca="1" si="48"/>
        <v/>
      </c>
      <c r="M224" s="54" t="str">
        <f t="shared" ca="1" si="49"/>
        <v>CPFI</v>
      </c>
      <c r="N224" s="54" t="str">
        <f t="shared" ca="1" si="50"/>
        <v>OPEN</v>
      </c>
      <c r="O224" s="54" t="str">
        <f t="shared" ca="1" si="51"/>
        <v>Adhérent</v>
      </c>
    </row>
    <row r="225" spans="1:15" x14ac:dyDescent="0.3">
      <c r="A225" s="97">
        <f ca="1">MATCH(B225,INDIRECT("Referentiel!a:a"),0)+COUNTIF($B$1:B224,B225)</f>
        <v>225</v>
      </c>
      <c r="B225" s="98" t="s">
        <v>1280</v>
      </c>
      <c r="C225" s="54" t="str">
        <f t="shared" ca="1" si="39"/>
        <v>CPFI</v>
      </c>
      <c r="D225" s="54" t="str">
        <f t="shared" ca="1" si="40"/>
        <v>#CR#GDPSJ_YYYYMMDDHHMISS_TA_BU_SOLDES_BUDGET.TXT-J-ZH2AJK</v>
      </c>
      <c r="E225" s="54">
        <f t="shared" ca="1" si="41"/>
        <v>0</v>
      </c>
      <c r="F225" s="54">
        <f t="shared" ca="1" si="42"/>
        <v>0</v>
      </c>
      <c r="G225" s="54" t="str">
        <f t="shared" ca="1" si="43"/>
        <v>AD4</v>
      </c>
      <c r="H225" s="54" t="str">
        <f t="shared" ca="1" si="44"/>
        <v>COMPLET</v>
      </c>
      <c r="I225" s="54" t="str">
        <f t="shared" ca="1" si="45"/>
        <v>Tn</v>
      </c>
      <c r="J225" s="54" t="str">
        <f t="shared" ca="1" si="46"/>
        <v>GDPS</v>
      </c>
      <c r="K225" s="54" t="str">
        <f t="shared" ca="1" si="47"/>
        <v>TA_BU_SOLDES_BUDGET.TXT</v>
      </c>
      <c r="L225" s="54" t="str">
        <f t="shared" ca="1" si="48"/>
        <v/>
      </c>
      <c r="M225" s="54" t="str">
        <f t="shared" ca="1" si="49"/>
        <v>CPFI</v>
      </c>
      <c r="N225" s="54" t="str">
        <f t="shared" ca="1" si="50"/>
        <v>OPEN</v>
      </c>
      <c r="O225" s="54" t="str">
        <f t="shared" ca="1" si="51"/>
        <v>Adhérent</v>
      </c>
    </row>
    <row r="226" spans="1:15" x14ac:dyDescent="0.3">
      <c r="A226" s="97">
        <f ca="1">MATCH(B226,INDIRECT("Referentiel!a:a"),0)+COUNTIF($B$1:B225,B226)</f>
        <v>226</v>
      </c>
      <c r="B226" s="98" t="s">
        <v>1285</v>
      </c>
      <c r="C226" s="54" t="str">
        <f t="shared" ca="1" si="39"/>
        <v>CPCC</v>
      </c>
      <c r="D226" s="54" t="str">
        <f t="shared" ca="1" si="40"/>
        <v>V0C1RE34 -J</v>
      </c>
      <c r="E226" s="54">
        <f t="shared" ca="1" si="41"/>
        <v>0</v>
      </c>
      <c r="F226" s="54" t="str">
        <f t="shared" ca="1" si="42"/>
        <v>ZH1AJR</v>
      </c>
      <c r="G226" s="54" t="str">
        <f t="shared" ca="1" si="43"/>
        <v>AD1</v>
      </c>
      <c r="H226" s="54" t="str">
        <f t="shared" ca="1" si="44"/>
        <v>COMPLET</v>
      </c>
      <c r="I226" s="54" t="str">
        <f t="shared" ca="1" si="45"/>
        <v>Tn</v>
      </c>
      <c r="J226" s="54" t="str">
        <f t="shared" ca="1" si="46"/>
        <v>CNTR</v>
      </c>
      <c r="K226" s="54" t="str">
        <f t="shared" ca="1" si="47"/>
        <v>C1RE34</v>
      </c>
      <c r="L226" s="54" t="str">
        <f t="shared" ca="1" si="48"/>
        <v>PRAD1</v>
      </c>
      <c r="M226" s="54">
        <f t="shared" ca="1" si="49"/>
        <v>0</v>
      </c>
      <c r="N226" s="54" t="str">
        <f t="shared" ca="1" si="50"/>
        <v>DB2</v>
      </c>
      <c r="O226" s="54" t="str">
        <f t="shared" ca="1" si="51"/>
        <v>Adhérent</v>
      </c>
    </row>
    <row r="227" spans="1:15" x14ac:dyDescent="0.3">
      <c r="A227" s="97">
        <f ca="1">MATCH(B227,INDIRECT("Referentiel!a:a"),0)+COUNTIF($B$1:B226,B227)</f>
        <v>227</v>
      </c>
      <c r="B227" s="98" t="s">
        <v>1291</v>
      </c>
      <c r="C227" s="54" t="str">
        <f t="shared" ca="1" si="39"/>
        <v>CPCC</v>
      </c>
      <c r="D227" s="54" t="str">
        <f t="shared" ca="1" si="40"/>
        <v>V0C1RE48 -J</v>
      </c>
      <c r="E227" s="54">
        <f t="shared" ca="1" si="41"/>
        <v>0</v>
      </c>
      <c r="F227" s="54" t="str">
        <f t="shared" ca="1" si="42"/>
        <v>ZH1AJS</v>
      </c>
      <c r="G227" s="54" t="str">
        <f t="shared" ca="1" si="43"/>
        <v>AD1</v>
      </c>
      <c r="H227" s="54" t="str">
        <f t="shared" ca="1" si="44"/>
        <v>COMPLET</v>
      </c>
      <c r="I227" s="54" t="str">
        <f t="shared" ca="1" si="45"/>
        <v>Tn</v>
      </c>
      <c r="J227" s="54" t="str">
        <f t="shared" ca="1" si="46"/>
        <v>CNTR</v>
      </c>
      <c r="K227" s="54" t="str">
        <f t="shared" ca="1" si="47"/>
        <v>C1RE48</v>
      </c>
      <c r="L227" s="54" t="str">
        <f t="shared" ca="1" si="48"/>
        <v>PRAD1</v>
      </c>
      <c r="M227" s="54">
        <f t="shared" ca="1" si="49"/>
        <v>0</v>
      </c>
      <c r="N227" s="54" t="str">
        <f t="shared" ca="1" si="50"/>
        <v>DB2</v>
      </c>
      <c r="O227" s="54" t="str">
        <f t="shared" ca="1" si="51"/>
        <v>Adhérent</v>
      </c>
    </row>
    <row r="228" spans="1:15" x14ac:dyDescent="0.3">
      <c r="A228" s="97">
        <f ca="1">MATCH(B228,INDIRECT("Referentiel!a:a"),0)+COUNTIF($B$1:B227,B228)</f>
        <v>228</v>
      </c>
      <c r="B228" s="98" t="s">
        <v>1297</v>
      </c>
      <c r="C228" s="54" t="str">
        <f t="shared" ca="1" si="39"/>
        <v>CPCC</v>
      </c>
      <c r="D228" s="54" t="str">
        <f t="shared" ca="1" si="40"/>
        <v>V0C1RE67 -J</v>
      </c>
      <c r="E228" s="54">
        <f t="shared" ca="1" si="41"/>
        <v>0</v>
      </c>
      <c r="F228" s="54" t="str">
        <f t="shared" ca="1" si="42"/>
        <v>ZH1AJT</v>
      </c>
      <c r="G228" s="54" t="str">
        <f t="shared" ca="1" si="43"/>
        <v>AD1</v>
      </c>
      <c r="H228" s="54" t="str">
        <f t="shared" ca="1" si="44"/>
        <v>COMPLET</v>
      </c>
      <c r="I228" s="54" t="str">
        <f t="shared" ca="1" si="45"/>
        <v>BVnTn</v>
      </c>
      <c r="J228" s="54" t="str">
        <f t="shared" ca="1" si="46"/>
        <v>GPAR</v>
      </c>
      <c r="K228" s="54" t="str">
        <f t="shared" ca="1" si="47"/>
        <v>C1RE67</v>
      </c>
      <c r="L228" s="54" t="str">
        <f t="shared" ca="1" si="48"/>
        <v>PRAD1</v>
      </c>
      <c r="M228" s="54">
        <f t="shared" ca="1" si="49"/>
        <v>0</v>
      </c>
      <c r="N228" s="54" t="str">
        <f t="shared" ca="1" si="50"/>
        <v>DB2</v>
      </c>
      <c r="O228" s="54" t="str">
        <f t="shared" ca="1" si="51"/>
        <v>Adhérent</v>
      </c>
    </row>
    <row r="229" spans="1:15" x14ac:dyDescent="0.3">
      <c r="A229" s="97">
        <f ca="1">MATCH(B229,INDIRECT("Referentiel!a:a"),0)+COUNTIF($B$1:B228,B229)</f>
        <v>229</v>
      </c>
      <c r="B229" s="98" t="s">
        <v>1303</v>
      </c>
      <c r="C229" s="54" t="str">
        <f t="shared" ca="1" si="39"/>
        <v>CPCC</v>
      </c>
      <c r="D229" s="54" t="str">
        <f t="shared" ca="1" si="40"/>
        <v>V0C1RE69 -J</v>
      </c>
      <c r="E229" s="54">
        <f t="shared" ca="1" si="41"/>
        <v>0</v>
      </c>
      <c r="F229" s="54" t="str">
        <f t="shared" ca="1" si="42"/>
        <v>ZH1AJU</v>
      </c>
      <c r="G229" s="54" t="str">
        <f t="shared" ca="1" si="43"/>
        <v>AD1</v>
      </c>
      <c r="H229" s="54" t="str">
        <f t="shared" ca="1" si="44"/>
        <v>COMPLET</v>
      </c>
      <c r="I229" s="54" t="str">
        <f t="shared" ca="1" si="45"/>
        <v>BVnTn</v>
      </c>
      <c r="J229" s="54" t="str">
        <f t="shared" ca="1" si="46"/>
        <v>GPAR</v>
      </c>
      <c r="K229" s="54" t="str">
        <f t="shared" ca="1" si="47"/>
        <v>C1RE69</v>
      </c>
      <c r="L229" s="54" t="str">
        <f t="shared" ca="1" si="48"/>
        <v>PRAD1</v>
      </c>
      <c r="M229" s="54">
        <f t="shared" ca="1" si="49"/>
        <v>0</v>
      </c>
      <c r="N229" s="54" t="str">
        <f t="shared" ca="1" si="50"/>
        <v>DB2</v>
      </c>
      <c r="O229" s="54" t="str">
        <f t="shared" ca="1" si="51"/>
        <v>Adhérent</v>
      </c>
    </row>
    <row r="230" spans="1:15" x14ac:dyDescent="0.3">
      <c r="A230" s="97">
        <f ca="1">MATCH(B230,INDIRECT("Referentiel!a:a"),0)+COUNTIF($B$1:B229,B230)</f>
        <v>230</v>
      </c>
      <c r="B230" s="98" t="s">
        <v>1308</v>
      </c>
      <c r="C230" s="54" t="str">
        <f t="shared" ca="1" si="39"/>
        <v>CPCC</v>
      </c>
      <c r="D230" s="54" t="str">
        <f t="shared" ca="1" si="40"/>
        <v>V0C1RE70 -J</v>
      </c>
      <c r="E230" s="54">
        <f t="shared" ca="1" si="41"/>
        <v>0</v>
      </c>
      <c r="F230" s="54" t="str">
        <f t="shared" ca="1" si="42"/>
        <v>ZH1AJV</v>
      </c>
      <c r="G230" s="54" t="str">
        <f t="shared" ca="1" si="43"/>
        <v>AD1</v>
      </c>
      <c r="H230" s="54" t="str">
        <f t="shared" ca="1" si="44"/>
        <v>COMPLET</v>
      </c>
      <c r="I230" s="54" t="str">
        <f t="shared" ca="1" si="45"/>
        <v>BVnTn</v>
      </c>
      <c r="J230" s="54" t="str">
        <f t="shared" ca="1" si="46"/>
        <v>GPAR</v>
      </c>
      <c r="K230" s="54" t="str">
        <f t="shared" ca="1" si="47"/>
        <v>C1RE70</v>
      </c>
      <c r="L230" s="54" t="str">
        <f t="shared" ca="1" si="48"/>
        <v>PRAD1</v>
      </c>
      <c r="M230" s="54">
        <f t="shared" ca="1" si="49"/>
        <v>0</v>
      </c>
      <c r="N230" s="54" t="str">
        <f t="shared" ca="1" si="50"/>
        <v>DB2</v>
      </c>
      <c r="O230" s="54" t="str">
        <f t="shared" ca="1" si="51"/>
        <v>Adhérent</v>
      </c>
    </row>
    <row r="231" spans="1:15" x14ac:dyDescent="0.3">
      <c r="A231" s="97">
        <f ca="1">MATCH(B231,INDIRECT("Referentiel!a:a"),0)+COUNTIF($B$1:B230,B231)</f>
        <v>231</v>
      </c>
      <c r="B231" s="98" t="s">
        <v>1312</v>
      </c>
      <c r="C231" s="54" t="str">
        <f t="shared" ca="1" si="39"/>
        <v>CPCI</v>
      </c>
      <c r="D231" s="54" t="str">
        <f t="shared" ca="1" si="40"/>
        <v>V0C2R04  -J</v>
      </c>
      <c r="E231" s="54">
        <f t="shared" ca="1" si="41"/>
        <v>0</v>
      </c>
      <c r="F231" s="54" t="str">
        <f t="shared" ca="1" si="42"/>
        <v>ZH0BJ5</v>
      </c>
      <c r="G231" s="54" t="str">
        <f t="shared" ca="1" si="43"/>
        <v>AD3</v>
      </c>
      <c r="H231" s="54" t="str">
        <f t="shared" ca="1" si="44"/>
        <v>COMPLET</v>
      </c>
      <c r="I231" s="54" t="str">
        <f t="shared" ca="1" si="45"/>
        <v>Tn</v>
      </c>
      <c r="J231" s="54" t="str">
        <f t="shared" ca="1" si="46"/>
        <v>SDGE</v>
      </c>
      <c r="K231" s="54" t="str">
        <f t="shared" ca="1" si="47"/>
        <v>C2R04</v>
      </c>
      <c r="L231" s="54" t="str">
        <f t="shared" ca="1" si="48"/>
        <v>PRIV1</v>
      </c>
      <c r="M231" s="54">
        <f t="shared" ca="1" si="49"/>
        <v>0</v>
      </c>
      <c r="N231" s="54" t="str">
        <f t="shared" ca="1" si="50"/>
        <v>DB2</v>
      </c>
      <c r="O231" s="54" t="str">
        <f t="shared" ca="1" si="51"/>
        <v>Adhérent</v>
      </c>
    </row>
    <row r="232" spans="1:15" x14ac:dyDescent="0.3">
      <c r="A232" s="97">
        <f ca="1">MATCH(B232,INDIRECT("Referentiel!a:a"),0)+COUNTIF($B$1:B231,B232)</f>
        <v>232</v>
      </c>
      <c r="B232" s="98" t="s">
        <v>1318</v>
      </c>
      <c r="C232" s="54" t="str">
        <f t="shared" ca="1" si="39"/>
        <v>CPCI</v>
      </c>
      <c r="D232" s="54" t="str">
        <f t="shared" ca="1" si="40"/>
        <v>V0C2R05  -J</v>
      </c>
      <c r="E232" s="54">
        <f t="shared" ca="1" si="41"/>
        <v>0</v>
      </c>
      <c r="F232" s="54" t="str">
        <f t="shared" ca="1" si="42"/>
        <v>ZH0BJ6</v>
      </c>
      <c r="G232" s="54" t="str">
        <f t="shared" ca="1" si="43"/>
        <v>AD3</v>
      </c>
      <c r="H232" s="54" t="str">
        <f t="shared" ca="1" si="44"/>
        <v>COMPLET</v>
      </c>
      <c r="I232" s="54" t="str">
        <f t="shared" ca="1" si="45"/>
        <v>Tn</v>
      </c>
      <c r="J232" s="54" t="str">
        <f t="shared" ca="1" si="46"/>
        <v>SDGE</v>
      </c>
      <c r="K232" s="54" t="str">
        <f t="shared" ca="1" si="47"/>
        <v>C2R05</v>
      </c>
      <c r="L232" s="54" t="str">
        <f t="shared" ca="1" si="48"/>
        <v>PRIV1</v>
      </c>
      <c r="M232" s="54">
        <f t="shared" ca="1" si="49"/>
        <v>0</v>
      </c>
      <c r="N232" s="54" t="str">
        <f t="shared" ca="1" si="50"/>
        <v>DB2</v>
      </c>
      <c r="O232" s="54" t="str">
        <f t="shared" ca="1" si="51"/>
        <v>Adhérent</v>
      </c>
    </row>
    <row r="233" spans="1:15" x14ac:dyDescent="0.3">
      <c r="A233" s="97">
        <f ca="1">MATCH(B233,INDIRECT("Referentiel!a:a"),0)+COUNTIF($B$1:B232,B233)</f>
        <v>233</v>
      </c>
      <c r="B233" s="98" t="s">
        <v>1324</v>
      </c>
      <c r="C233" s="54" t="str">
        <f t="shared" ca="1" si="39"/>
        <v>CPCI</v>
      </c>
      <c r="D233" s="54" t="str">
        <f t="shared" ca="1" si="40"/>
        <v>V0C2R14 -J</v>
      </c>
      <c r="E233" s="54">
        <f t="shared" ca="1" si="41"/>
        <v>0</v>
      </c>
      <c r="F233" s="54" t="str">
        <f t="shared" ca="1" si="42"/>
        <v>ZH0BJ7</v>
      </c>
      <c r="G233" s="54" t="str">
        <f t="shared" ca="1" si="43"/>
        <v>AD3</v>
      </c>
      <c r="H233" s="54" t="str">
        <f t="shared" ca="1" si="44"/>
        <v>COMPLET</v>
      </c>
      <c r="I233" s="54" t="str">
        <f t="shared" ca="1" si="45"/>
        <v>Tn</v>
      </c>
      <c r="J233" s="54" t="str">
        <f t="shared" ca="1" si="46"/>
        <v>SDGE</v>
      </c>
      <c r="K233" s="54" t="str">
        <f t="shared" ca="1" si="47"/>
        <v>C2R14</v>
      </c>
      <c r="L233" s="54" t="str">
        <f t="shared" ca="1" si="48"/>
        <v>PRIV1</v>
      </c>
      <c r="M233" s="54">
        <f t="shared" ca="1" si="49"/>
        <v>0</v>
      </c>
      <c r="N233" s="54" t="str">
        <f t="shared" ca="1" si="50"/>
        <v>DB2</v>
      </c>
      <c r="O233" s="54" t="str">
        <f t="shared" ca="1" si="51"/>
        <v>Adhérent</v>
      </c>
    </row>
    <row r="234" spans="1:15" x14ac:dyDescent="0.3">
      <c r="A234" s="97">
        <f ca="1">MATCH(B234,INDIRECT("Referentiel!a:a"),0)+COUNTIF($B$1:B233,B234)</f>
        <v>234</v>
      </c>
      <c r="B234" s="98" t="s">
        <v>1330</v>
      </c>
      <c r="C234" s="54" t="str">
        <f t="shared" ca="1" si="39"/>
        <v>CPCI</v>
      </c>
      <c r="D234" s="54" t="str">
        <f t="shared" ca="1" si="40"/>
        <v>V0C2R15 -J</v>
      </c>
      <c r="E234" s="54">
        <f t="shared" ca="1" si="41"/>
        <v>0</v>
      </c>
      <c r="F234" s="54" t="str">
        <f t="shared" ca="1" si="42"/>
        <v>ZH0BJ8</v>
      </c>
      <c r="G234" s="54" t="str">
        <f t="shared" ca="1" si="43"/>
        <v>AD3</v>
      </c>
      <c r="H234" s="54" t="str">
        <f t="shared" ca="1" si="44"/>
        <v>COMPLET</v>
      </c>
      <c r="I234" s="54" t="str">
        <f t="shared" ca="1" si="45"/>
        <v>Tn</v>
      </c>
      <c r="J234" s="54" t="str">
        <f t="shared" ca="1" si="46"/>
        <v>SDGE</v>
      </c>
      <c r="K234" s="54" t="str">
        <f t="shared" ca="1" si="47"/>
        <v>C2R15</v>
      </c>
      <c r="L234" s="54" t="str">
        <f t="shared" ca="1" si="48"/>
        <v>PRIV1</v>
      </c>
      <c r="M234" s="54">
        <f t="shared" ca="1" si="49"/>
        <v>0</v>
      </c>
      <c r="N234" s="54" t="str">
        <f t="shared" ca="1" si="50"/>
        <v>DB2</v>
      </c>
      <c r="O234" s="54" t="str">
        <f t="shared" ca="1" si="51"/>
        <v>Adhérent</v>
      </c>
    </row>
    <row r="235" spans="1:15" x14ac:dyDescent="0.3">
      <c r="A235" s="97">
        <f ca="1">MATCH(B235,INDIRECT("Referentiel!a:a"),0)+COUNTIF($B$1:B234,B235)</f>
        <v>235</v>
      </c>
      <c r="B235" s="98" t="s">
        <v>1337</v>
      </c>
      <c r="C235" s="54" t="str">
        <f t="shared" ca="1" si="39"/>
        <v>CPPL</v>
      </c>
      <c r="D235" s="54" t="str">
        <f t="shared" ca="1" si="40"/>
        <v>V0C2RE13 -J</v>
      </c>
      <c r="E235" s="54">
        <f t="shared" ca="1" si="41"/>
        <v>0</v>
      </c>
      <c r="F235" s="54" t="str">
        <f t="shared" ca="1" si="42"/>
        <v>ZH2AJS</v>
      </c>
      <c r="G235" s="54" t="str">
        <f t="shared" ca="1" si="43"/>
        <v>AD1</v>
      </c>
      <c r="H235" s="54" t="str">
        <f t="shared" ca="1" si="44"/>
        <v>COMPLET</v>
      </c>
      <c r="I235" s="54" t="str">
        <f t="shared" ca="1" si="45"/>
        <v>Tn</v>
      </c>
      <c r="J235" s="54" t="str">
        <f t="shared" ca="1" si="46"/>
        <v>PASO</v>
      </c>
      <c r="K235" s="54" t="str">
        <f t="shared" ca="1" si="47"/>
        <v>C2RE13</v>
      </c>
      <c r="L235" s="54" t="str">
        <f t="shared" ca="1" si="48"/>
        <v>PRAD1</v>
      </c>
      <c r="M235" s="54">
        <f t="shared" ca="1" si="49"/>
        <v>0</v>
      </c>
      <c r="N235" s="54" t="str">
        <f t="shared" ca="1" si="50"/>
        <v>DB2</v>
      </c>
      <c r="O235" s="54" t="str">
        <f t="shared" ca="1" si="51"/>
        <v>Adhérent</v>
      </c>
    </row>
    <row r="236" spans="1:15" x14ac:dyDescent="0.3">
      <c r="A236" s="97">
        <f ca="1">MATCH(B236,INDIRECT("Referentiel!a:a"),0)+COUNTIF($B$1:B235,B236)</f>
        <v>236</v>
      </c>
      <c r="B236" s="98" t="s">
        <v>1346</v>
      </c>
      <c r="C236" s="54" t="str">
        <f t="shared" ca="1" si="39"/>
        <v>CPCC</v>
      </c>
      <c r="D236" s="54" t="str">
        <f t="shared" ca="1" si="40"/>
        <v>V0C3RE01 -J</v>
      </c>
      <c r="E236" s="54">
        <f t="shared" ca="1" si="41"/>
        <v>0</v>
      </c>
      <c r="F236" s="54" t="str">
        <f t="shared" ca="1" si="42"/>
        <v>ZH1AJW</v>
      </c>
      <c r="G236" s="54" t="str">
        <f t="shared" ca="1" si="43"/>
        <v>AD1</v>
      </c>
      <c r="H236" s="54" t="str">
        <f t="shared" ca="1" si="44"/>
        <v>COMPLET</v>
      </c>
      <c r="I236" s="54" t="str">
        <f t="shared" ca="1" si="45"/>
        <v>Tn</v>
      </c>
      <c r="J236" s="54" t="str">
        <f t="shared" ca="1" si="46"/>
        <v>ENPA</v>
      </c>
      <c r="K236" s="54" t="str">
        <f t="shared" ca="1" si="47"/>
        <v>C3RE01</v>
      </c>
      <c r="L236" s="54" t="str">
        <f t="shared" ca="1" si="48"/>
        <v>PRAD1</v>
      </c>
      <c r="M236" s="54">
        <f t="shared" ca="1" si="49"/>
        <v>0</v>
      </c>
      <c r="N236" s="54" t="str">
        <f t="shared" ca="1" si="50"/>
        <v>DB2</v>
      </c>
      <c r="O236" s="54" t="str">
        <f t="shared" ca="1" si="51"/>
        <v>Adhérent</v>
      </c>
    </row>
    <row r="237" spans="1:15" x14ac:dyDescent="0.3">
      <c r="A237" s="97">
        <f ca="1">MATCH(B237,INDIRECT("Referentiel!a:a"),0)+COUNTIF($B$1:B236,B237)</f>
        <v>237</v>
      </c>
      <c r="B237" s="98" t="s">
        <v>1355</v>
      </c>
      <c r="C237" s="54" t="str">
        <f t="shared" ca="1" si="39"/>
        <v>CPCC</v>
      </c>
      <c r="D237" s="54" t="str">
        <f t="shared" ca="1" si="40"/>
        <v>V0C3RE02 -J</v>
      </c>
      <c r="E237" s="54">
        <f t="shared" ca="1" si="41"/>
        <v>0</v>
      </c>
      <c r="F237" s="54" t="str">
        <f t="shared" ca="1" si="42"/>
        <v>ZH1AJX</v>
      </c>
      <c r="G237" s="54" t="str">
        <f t="shared" ca="1" si="43"/>
        <v>AD1</v>
      </c>
      <c r="H237" s="54" t="str">
        <f t="shared" ca="1" si="44"/>
        <v>COMPLET</v>
      </c>
      <c r="I237" s="54" t="str">
        <f t="shared" ca="1" si="45"/>
        <v>Tn</v>
      </c>
      <c r="J237" s="54" t="str">
        <f t="shared" ca="1" si="46"/>
        <v>ENPA</v>
      </c>
      <c r="K237" s="54" t="str">
        <f t="shared" ca="1" si="47"/>
        <v>C3RE02</v>
      </c>
      <c r="L237" s="54" t="str">
        <f t="shared" ca="1" si="48"/>
        <v>PRAD1</v>
      </c>
      <c r="M237" s="54">
        <f t="shared" ca="1" si="49"/>
        <v>0</v>
      </c>
      <c r="N237" s="54" t="str">
        <f t="shared" ca="1" si="50"/>
        <v>DB2</v>
      </c>
      <c r="O237" s="54" t="str">
        <f t="shared" ca="1" si="51"/>
        <v>Adhérent</v>
      </c>
    </row>
    <row r="238" spans="1:15" x14ac:dyDescent="0.3">
      <c r="A238" s="97">
        <f ca="1">MATCH(B238,INDIRECT("Referentiel!a:a"),0)+COUNTIF($B$1:B237,B238)</f>
        <v>238</v>
      </c>
      <c r="B238" s="98" t="s">
        <v>1359</v>
      </c>
      <c r="C238" s="54" t="str">
        <f t="shared" ca="1" si="39"/>
        <v>CPCC</v>
      </c>
      <c r="D238" s="54" t="str">
        <f t="shared" ca="1" si="40"/>
        <v>V0C4RE09 -J</v>
      </c>
      <c r="E238" s="54">
        <f t="shared" ca="1" si="41"/>
        <v>0</v>
      </c>
      <c r="F238" s="54" t="str">
        <f t="shared" ca="1" si="42"/>
        <v>ZH1AJY</v>
      </c>
      <c r="G238" s="54" t="str">
        <f t="shared" ca="1" si="43"/>
        <v>AD1</v>
      </c>
      <c r="H238" s="54" t="str">
        <f t="shared" ca="1" si="44"/>
        <v>COMPLET</v>
      </c>
      <c r="I238" s="54" t="str">
        <f t="shared" ca="1" si="45"/>
        <v>Tn</v>
      </c>
      <c r="J238" s="54" t="str">
        <f t="shared" ca="1" si="46"/>
        <v>GPAR</v>
      </c>
      <c r="K238" s="54" t="str">
        <f t="shared" ca="1" si="47"/>
        <v>C4RE09</v>
      </c>
      <c r="L238" s="54" t="str">
        <f t="shared" ca="1" si="48"/>
        <v>PRAD1</v>
      </c>
      <c r="M238" s="54">
        <f t="shared" ca="1" si="49"/>
        <v>0</v>
      </c>
      <c r="N238" s="54" t="str">
        <f t="shared" ca="1" si="50"/>
        <v>DB2</v>
      </c>
      <c r="O238" s="54" t="str">
        <f t="shared" ca="1" si="51"/>
        <v>Adhérent</v>
      </c>
    </row>
    <row r="239" spans="1:15" x14ac:dyDescent="0.3">
      <c r="A239" s="97">
        <f ca="1">MATCH(B239,INDIRECT("Referentiel!a:a"),0)+COUNTIF($B$1:B238,B239)</f>
        <v>239</v>
      </c>
      <c r="B239" s="98" t="s">
        <v>1365</v>
      </c>
      <c r="C239" s="54" t="str">
        <f t="shared" ca="1" si="39"/>
        <v>CPCR</v>
      </c>
      <c r="D239" s="54" t="str">
        <f t="shared" ca="1" si="40"/>
        <v>C531     -J</v>
      </c>
      <c r="E239" s="54">
        <f t="shared" ca="1" si="41"/>
        <v>0</v>
      </c>
      <c r="F239" s="54" t="str">
        <f t="shared" ca="1" si="42"/>
        <v>ZH1FJW</v>
      </c>
      <c r="G239" s="54" t="str">
        <f t="shared" ca="1" si="43"/>
        <v>AD3</v>
      </c>
      <c r="H239" s="54" t="str">
        <f t="shared" ca="1" si="44"/>
        <v>COMPLET</v>
      </c>
      <c r="I239" s="54" t="str">
        <f t="shared" ca="1" si="45"/>
        <v>Tn</v>
      </c>
      <c r="J239" s="54" t="str">
        <f t="shared" ca="1" si="46"/>
        <v>GREE</v>
      </c>
      <c r="K239" s="54" t="str">
        <f t="shared" ca="1" si="47"/>
        <v>GRC531</v>
      </c>
      <c r="L239" s="54" t="str">
        <f t="shared" ca="1" si="48"/>
        <v/>
      </c>
      <c r="M239" s="54">
        <f t="shared" ca="1" si="49"/>
        <v>0</v>
      </c>
      <c r="N239" s="54" t="str">
        <f t="shared" ca="1" si="50"/>
        <v>DB2</v>
      </c>
      <c r="O239" s="54" t="str">
        <f t="shared" ca="1" si="51"/>
        <v>Adhérent</v>
      </c>
    </row>
    <row r="240" spans="1:15" x14ac:dyDescent="0.3">
      <c r="A240" s="97">
        <f ca="1">MATCH(B240,INDIRECT("Referentiel!a:a"),0)+COUNTIF($B$1:B239,B240)</f>
        <v>240</v>
      </c>
      <c r="B240" s="98" t="s">
        <v>1371</v>
      </c>
      <c r="C240" s="54" t="str">
        <f t="shared" ca="1" si="39"/>
        <v>CPCR</v>
      </c>
      <c r="D240" s="54" t="str">
        <f t="shared" ca="1" si="40"/>
        <v>C531     -J</v>
      </c>
      <c r="E240" s="54">
        <f t="shared" ca="1" si="41"/>
        <v>0</v>
      </c>
      <c r="F240" s="54" t="str">
        <f t="shared" ca="1" si="42"/>
        <v>ZH1FJW</v>
      </c>
      <c r="G240" s="54" t="str">
        <f t="shared" ca="1" si="43"/>
        <v>AD3</v>
      </c>
      <c r="H240" s="54" t="str">
        <f t="shared" ca="1" si="44"/>
        <v>COMPLET</v>
      </c>
      <c r="I240" s="54" t="str">
        <f t="shared" ca="1" si="45"/>
        <v>Tn</v>
      </c>
      <c r="J240" s="54" t="str">
        <f t="shared" ca="1" si="46"/>
        <v>GREE</v>
      </c>
      <c r="K240" s="54" t="str">
        <f t="shared" ca="1" si="47"/>
        <v>GRC531</v>
      </c>
      <c r="L240" s="54" t="str">
        <f t="shared" ca="1" si="48"/>
        <v/>
      </c>
      <c r="M240" s="54">
        <f t="shared" ca="1" si="49"/>
        <v>0</v>
      </c>
      <c r="N240" s="54" t="str">
        <f t="shared" ca="1" si="50"/>
        <v>DB2</v>
      </c>
      <c r="O240" s="54" t="str">
        <f t="shared" ca="1" si="51"/>
        <v>Adhérent</v>
      </c>
    </row>
    <row r="241" spans="1:15" x14ac:dyDescent="0.3">
      <c r="A241" s="97">
        <f ca="1">MATCH(B241,INDIRECT("Referentiel!a:a"),0)+COUNTIF($B$1:B240,B241)</f>
        <v>241</v>
      </c>
      <c r="B241" s="98" t="s">
        <v>1374</v>
      </c>
      <c r="C241" s="54" t="str">
        <f t="shared" ca="1" si="39"/>
        <v>CPCR</v>
      </c>
      <c r="D241" s="54" t="str">
        <f t="shared" ca="1" si="40"/>
        <v>C531     -J</v>
      </c>
      <c r="E241" s="54">
        <f t="shared" ca="1" si="41"/>
        <v>0</v>
      </c>
      <c r="F241" s="54" t="str">
        <f t="shared" ca="1" si="42"/>
        <v>ZH1FJW</v>
      </c>
      <c r="G241" s="54" t="str">
        <f t="shared" ca="1" si="43"/>
        <v>AD3</v>
      </c>
      <c r="H241" s="54" t="str">
        <f t="shared" ca="1" si="44"/>
        <v>COMPLET</v>
      </c>
      <c r="I241" s="54" t="str">
        <f t="shared" ca="1" si="45"/>
        <v>Tn</v>
      </c>
      <c r="J241" s="54" t="str">
        <f t="shared" ca="1" si="46"/>
        <v>GREE</v>
      </c>
      <c r="K241" s="54" t="str">
        <f t="shared" ca="1" si="47"/>
        <v>GRC531</v>
      </c>
      <c r="L241" s="54" t="str">
        <f t="shared" ca="1" si="48"/>
        <v/>
      </c>
      <c r="M241" s="54">
        <f t="shared" ca="1" si="49"/>
        <v>0</v>
      </c>
      <c r="N241" s="54" t="str">
        <f t="shared" ca="1" si="50"/>
        <v>DB2</v>
      </c>
      <c r="O241" s="54" t="str">
        <f t="shared" ca="1" si="51"/>
        <v>Adhérent</v>
      </c>
    </row>
    <row r="242" spans="1:15" x14ac:dyDescent="0.3">
      <c r="A242" s="97">
        <f ca="1">MATCH(B242,INDIRECT("Referentiel!a:a"),0)+COUNTIF($B$1:B241,B242)</f>
        <v>242</v>
      </c>
      <c r="B242" s="98" t="s">
        <v>1378</v>
      </c>
      <c r="C242" s="54" t="str">
        <f t="shared" ca="1" si="39"/>
        <v>CPCR</v>
      </c>
      <c r="D242" s="54" t="str">
        <f t="shared" ca="1" si="40"/>
        <v>C531     -J</v>
      </c>
      <c r="E242" s="54">
        <f t="shared" ca="1" si="41"/>
        <v>0</v>
      </c>
      <c r="F242" s="54" t="str">
        <f t="shared" ca="1" si="42"/>
        <v>ZH1FJW</v>
      </c>
      <c r="G242" s="54" t="str">
        <f t="shared" ca="1" si="43"/>
        <v>AD3</v>
      </c>
      <c r="H242" s="54" t="str">
        <f t="shared" ca="1" si="44"/>
        <v>COMPLET</v>
      </c>
      <c r="I242" s="54" t="str">
        <f t="shared" ca="1" si="45"/>
        <v>Tn</v>
      </c>
      <c r="J242" s="54" t="str">
        <f t="shared" ca="1" si="46"/>
        <v>GREE</v>
      </c>
      <c r="K242" s="54" t="str">
        <f t="shared" ca="1" si="47"/>
        <v>GRC531</v>
      </c>
      <c r="L242" s="54" t="str">
        <f t="shared" ca="1" si="48"/>
        <v/>
      </c>
      <c r="M242" s="54">
        <f t="shared" ca="1" si="49"/>
        <v>0</v>
      </c>
      <c r="N242" s="54" t="str">
        <f t="shared" ca="1" si="50"/>
        <v>DB2</v>
      </c>
      <c r="O242" s="54" t="str">
        <f t="shared" ca="1" si="51"/>
        <v>Adhérent</v>
      </c>
    </row>
    <row r="243" spans="1:15" x14ac:dyDescent="0.3">
      <c r="A243" s="97">
        <f ca="1">MATCH(B243,INDIRECT("Referentiel!a:a"),0)+COUNTIF($B$1:B242,B243)</f>
        <v>243</v>
      </c>
      <c r="B243" s="98" t="s">
        <v>1382</v>
      </c>
      <c r="C243" s="54" t="str">
        <f t="shared" ca="1" si="39"/>
        <v>CPCR</v>
      </c>
      <c r="D243" s="54" t="str">
        <f t="shared" ca="1" si="40"/>
        <v>C531     -J</v>
      </c>
      <c r="E243" s="54">
        <f t="shared" ca="1" si="41"/>
        <v>0</v>
      </c>
      <c r="F243" s="54" t="str">
        <f t="shared" ca="1" si="42"/>
        <v>ZH1FJW</v>
      </c>
      <c r="G243" s="54" t="str">
        <f t="shared" ca="1" si="43"/>
        <v>AD3</v>
      </c>
      <c r="H243" s="54" t="str">
        <f t="shared" ca="1" si="44"/>
        <v>COMPLET</v>
      </c>
      <c r="I243" s="54" t="str">
        <f t="shared" ca="1" si="45"/>
        <v>Tn</v>
      </c>
      <c r="J243" s="54" t="str">
        <f t="shared" ca="1" si="46"/>
        <v>GREE</v>
      </c>
      <c r="K243" s="54" t="str">
        <f t="shared" ca="1" si="47"/>
        <v>GRC531</v>
      </c>
      <c r="L243" s="54" t="str">
        <f t="shared" ca="1" si="48"/>
        <v/>
      </c>
      <c r="M243" s="54">
        <f t="shared" ca="1" si="49"/>
        <v>0</v>
      </c>
      <c r="N243" s="54" t="str">
        <f t="shared" ca="1" si="50"/>
        <v>DB2</v>
      </c>
      <c r="O243" s="54" t="str">
        <f t="shared" ca="1" si="51"/>
        <v>Adhérent</v>
      </c>
    </row>
    <row r="244" spans="1:15" x14ac:dyDescent="0.3">
      <c r="A244" s="97">
        <f ca="1">MATCH(B244,INDIRECT("Referentiel!a:a"),0)+COUNTIF($B$1:B243,B244)</f>
        <v>244</v>
      </c>
      <c r="B244" s="98" t="s">
        <v>1386</v>
      </c>
      <c r="C244" s="54" t="str">
        <f t="shared" ca="1" si="39"/>
        <v>CPCR</v>
      </c>
      <c r="D244" s="54" t="str">
        <f t="shared" ca="1" si="40"/>
        <v>C531     -J</v>
      </c>
      <c r="E244" s="54">
        <f t="shared" ca="1" si="41"/>
        <v>0</v>
      </c>
      <c r="F244" s="54" t="str">
        <f t="shared" ca="1" si="42"/>
        <v>ZH1FJW</v>
      </c>
      <c r="G244" s="54" t="str">
        <f t="shared" ca="1" si="43"/>
        <v>AD3</v>
      </c>
      <c r="H244" s="54" t="str">
        <f t="shared" ca="1" si="44"/>
        <v>COMPLET</v>
      </c>
      <c r="I244" s="54" t="str">
        <f t="shared" ca="1" si="45"/>
        <v>Tn</v>
      </c>
      <c r="J244" s="54" t="str">
        <f t="shared" ca="1" si="46"/>
        <v>GREE</v>
      </c>
      <c r="K244" s="54" t="str">
        <f t="shared" ca="1" si="47"/>
        <v>GRC531</v>
      </c>
      <c r="L244" s="54" t="str">
        <f t="shared" ca="1" si="48"/>
        <v/>
      </c>
      <c r="M244" s="54">
        <f t="shared" ca="1" si="49"/>
        <v>0</v>
      </c>
      <c r="N244" s="54" t="str">
        <f t="shared" ca="1" si="50"/>
        <v>DB2</v>
      </c>
      <c r="O244" s="54" t="str">
        <f t="shared" ca="1" si="51"/>
        <v>Adhérent</v>
      </c>
    </row>
    <row r="245" spans="1:15" x14ac:dyDescent="0.3">
      <c r="A245" s="97">
        <f ca="1">MATCH(B245,INDIRECT("Referentiel!a:a"),0)+COUNTIF($B$1:B244,B245)</f>
        <v>245</v>
      </c>
      <c r="B245" s="98" t="s">
        <v>1391</v>
      </c>
      <c r="C245" s="54" t="str">
        <f t="shared" ca="1" si="39"/>
        <v>CPCR</v>
      </c>
      <c r="D245" s="54" t="str">
        <f t="shared" ca="1" si="40"/>
        <v>GRC551   -J</v>
      </c>
      <c r="E245" s="54">
        <f t="shared" ca="1" si="41"/>
        <v>0</v>
      </c>
      <c r="F245" s="54" t="str">
        <f t="shared" ca="1" si="42"/>
        <v>ZH1GJ9</v>
      </c>
      <c r="G245" s="54" t="str">
        <f t="shared" ca="1" si="43"/>
        <v>AD3</v>
      </c>
      <c r="H245" s="54" t="str">
        <f t="shared" ca="1" si="44"/>
        <v>COMPLET</v>
      </c>
      <c r="I245" s="54" t="str">
        <f t="shared" ca="1" si="45"/>
        <v>Tn</v>
      </c>
      <c r="J245" s="54" t="str">
        <f t="shared" ca="1" si="46"/>
        <v>GREE</v>
      </c>
      <c r="K245" s="54" t="str">
        <f t="shared" ca="1" si="47"/>
        <v>GRC551</v>
      </c>
      <c r="L245" s="54" t="str">
        <f t="shared" ca="1" si="48"/>
        <v/>
      </c>
      <c r="M245" s="54">
        <f t="shared" ca="1" si="49"/>
        <v>0</v>
      </c>
      <c r="N245" s="54" t="str">
        <f t="shared" ca="1" si="50"/>
        <v>DB2</v>
      </c>
      <c r="O245" s="54" t="str">
        <f t="shared" ca="1" si="51"/>
        <v>Adhérent</v>
      </c>
    </row>
    <row r="246" spans="1:15" x14ac:dyDescent="0.3">
      <c r="A246" s="97">
        <f ca="1">MATCH(B246,INDIRECT("Referentiel!a:a"),0)+COUNTIF($B$1:B245,B246)</f>
        <v>246</v>
      </c>
      <c r="B246" s="98" t="s">
        <v>1398</v>
      </c>
      <c r="C246" s="54" t="str">
        <f t="shared" ca="1" si="39"/>
        <v>CPCR</v>
      </c>
      <c r="D246" s="54" t="str">
        <f t="shared" ca="1" si="40"/>
        <v>GRC551   -J</v>
      </c>
      <c r="E246" s="54">
        <f t="shared" ca="1" si="41"/>
        <v>0</v>
      </c>
      <c r="F246" s="54" t="str">
        <f t="shared" ca="1" si="42"/>
        <v>ZH1GJ9</v>
      </c>
      <c r="G246" s="54" t="str">
        <f t="shared" ca="1" si="43"/>
        <v>AD3</v>
      </c>
      <c r="H246" s="54" t="str">
        <f t="shared" ca="1" si="44"/>
        <v>COMPLET</v>
      </c>
      <c r="I246" s="54" t="str">
        <f t="shared" ca="1" si="45"/>
        <v>Tn</v>
      </c>
      <c r="J246" s="54" t="str">
        <f t="shared" ca="1" si="46"/>
        <v>GREE</v>
      </c>
      <c r="K246" s="54" t="str">
        <f t="shared" ca="1" si="47"/>
        <v>GRC551</v>
      </c>
      <c r="L246" s="54" t="str">
        <f t="shared" ca="1" si="48"/>
        <v/>
      </c>
      <c r="M246" s="54">
        <f t="shared" ca="1" si="49"/>
        <v>0</v>
      </c>
      <c r="N246" s="54" t="str">
        <f t="shared" ca="1" si="50"/>
        <v>DB2</v>
      </c>
      <c r="O246" s="54" t="str">
        <f t="shared" ca="1" si="51"/>
        <v>Adhérent</v>
      </c>
    </row>
    <row r="247" spans="1:15" x14ac:dyDescent="0.3">
      <c r="A247" s="97">
        <f ca="1">MATCH(B247,INDIRECT("Referentiel!a:a"),0)+COUNTIF($B$1:B246,B247)</f>
        <v>247</v>
      </c>
      <c r="B247" s="98" t="s">
        <v>1402</v>
      </c>
      <c r="C247" s="54" t="str">
        <f t="shared" ca="1" si="39"/>
        <v>CPCR</v>
      </c>
      <c r="D247" s="54" t="str">
        <f t="shared" ca="1" si="40"/>
        <v>GRC551   -J</v>
      </c>
      <c r="E247" s="54">
        <f t="shared" ca="1" si="41"/>
        <v>0</v>
      </c>
      <c r="F247" s="54" t="str">
        <f t="shared" ca="1" si="42"/>
        <v>ZH1GJ9</v>
      </c>
      <c r="G247" s="54" t="str">
        <f t="shared" ca="1" si="43"/>
        <v>AD3</v>
      </c>
      <c r="H247" s="54" t="str">
        <f t="shared" ca="1" si="44"/>
        <v>COMPLET</v>
      </c>
      <c r="I247" s="54" t="str">
        <f t="shared" ca="1" si="45"/>
        <v>Tn</v>
      </c>
      <c r="J247" s="54" t="str">
        <f t="shared" ca="1" si="46"/>
        <v>GREE</v>
      </c>
      <c r="K247" s="54" t="str">
        <f t="shared" ca="1" si="47"/>
        <v>GRC551</v>
      </c>
      <c r="L247" s="54" t="str">
        <f t="shared" ca="1" si="48"/>
        <v/>
      </c>
      <c r="M247" s="54">
        <f t="shared" ca="1" si="49"/>
        <v>0</v>
      </c>
      <c r="N247" s="54" t="str">
        <f t="shared" ca="1" si="50"/>
        <v>DB2</v>
      </c>
      <c r="O247" s="54" t="str">
        <f t="shared" ca="1" si="51"/>
        <v>Adhérent</v>
      </c>
    </row>
    <row r="248" spans="1:15" x14ac:dyDescent="0.3">
      <c r="A248" s="97">
        <f ca="1">MATCH(B248,INDIRECT("Referentiel!a:a"),0)+COUNTIF($B$1:B247,B248)</f>
        <v>248</v>
      </c>
      <c r="B248" s="98" t="s">
        <v>1406</v>
      </c>
      <c r="C248" s="54" t="str">
        <f t="shared" ca="1" si="39"/>
        <v>CPCR</v>
      </c>
      <c r="D248" s="54" t="str">
        <f t="shared" ca="1" si="40"/>
        <v>GRC551   -J</v>
      </c>
      <c r="E248" s="54">
        <f t="shared" ca="1" si="41"/>
        <v>0</v>
      </c>
      <c r="F248" s="54" t="str">
        <f t="shared" ca="1" si="42"/>
        <v>ZH1GJ9</v>
      </c>
      <c r="G248" s="54" t="str">
        <f t="shared" ca="1" si="43"/>
        <v>AD3</v>
      </c>
      <c r="H248" s="54" t="str">
        <f t="shared" ca="1" si="44"/>
        <v>COMPLET</v>
      </c>
      <c r="I248" s="54" t="str">
        <f t="shared" ca="1" si="45"/>
        <v>Tn</v>
      </c>
      <c r="J248" s="54" t="str">
        <f t="shared" ca="1" si="46"/>
        <v>GREE</v>
      </c>
      <c r="K248" s="54" t="str">
        <f t="shared" ca="1" si="47"/>
        <v>GRC551</v>
      </c>
      <c r="L248" s="54" t="str">
        <f t="shared" ca="1" si="48"/>
        <v/>
      </c>
      <c r="M248" s="54">
        <f t="shared" ca="1" si="49"/>
        <v>0</v>
      </c>
      <c r="N248" s="54" t="str">
        <f t="shared" ca="1" si="50"/>
        <v>DB2</v>
      </c>
      <c r="O248" s="54" t="str">
        <f t="shared" ca="1" si="51"/>
        <v>Adhérent</v>
      </c>
    </row>
    <row r="249" spans="1:15" x14ac:dyDescent="0.3">
      <c r="A249" s="97">
        <f ca="1">MATCH(B249,INDIRECT("Referentiel!a:a"),0)+COUNTIF($B$1:B248,B249)</f>
        <v>249</v>
      </c>
      <c r="B249" s="98" t="s">
        <v>1410</v>
      </c>
      <c r="C249" s="54" t="str">
        <f t="shared" ca="1" si="39"/>
        <v>CPCR</v>
      </c>
      <c r="D249" s="54" t="str">
        <f t="shared" ca="1" si="40"/>
        <v>GRC551   -J</v>
      </c>
      <c r="E249" s="54">
        <f t="shared" ca="1" si="41"/>
        <v>0</v>
      </c>
      <c r="F249" s="54" t="str">
        <f t="shared" ca="1" si="42"/>
        <v>ZH1GJ9</v>
      </c>
      <c r="G249" s="54" t="str">
        <f t="shared" ca="1" si="43"/>
        <v>AD3</v>
      </c>
      <c r="H249" s="54" t="str">
        <f t="shared" ca="1" si="44"/>
        <v>COMPLET</v>
      </c>
      <c r="I249" s="54" t="str">
        <f t="shared" ca="1" si="45"/>
        <v>Tn</v>
      </c>
      <c r="J249" s="54" t="str">
        <f t="shared" ca="1" si="46"/>
        <v>GREE</v>
      </c>
      <c r="K249" s="54" t="str">
        <f t="shared" ca="1" si="47"/>
        <v>GRC551</v>
      </c>
      <c r="L249" s="54" t="str">
        <f t="shared" ca="1" si="48"/>
        <v/>
      </c>
      <c r="M249" s="54">
        <f t="shared" ca="1" si="49"/>
        <v>0</v>
      </c>
      <c r="N249" s="54" t="str">
        <f t="shared" ca="1" si="50"/>
        <v>DB2</v>
      </c>
      <c r="O249" s="54" t="str">
        <f t="shared" ca="1" si="51"/>
        <v>Adhérent</v>
      </c>
    </row>
    <row r="250" spans="1:15" x14ac:dyDescent="0.3">
      <c r="A250" s="97">
        <f ca="1">MATCH(B250,INDIRECT("Referentiel!a:a"),0)+COUNTIF($B$1:B249,B250)</f>
        <v>250</v>
      </c>
      <c r="B250" s="98" t="s">
        <v>1414</v>
      </c>
      <c r="C250" s="54" t="str">
        <f t="shared" ca="1" si="39"/>
        <v>CPCR</v>
      </c>
      <c r="D250" s="54" t="str">
        <f t="shared" ca="1" si="40"/>
        <v>GRC551   -J</v>
      </c>
      <c r="E250" s="54">
        <f t="shared" ca="1" si="41"/>
        <v>0</v>
      </c>
      <c r="F250" s="54" t="str">
        <f t="shared" ca="1" si="42"/>
        <v>ZH1GJ9</v>
      </c>
      <c r="G250" s="54" t="str">
        <f t="shared" ca="1" si="43"/>
        <v>AD3</v>
      </c>
      <c r="H250" s="54" t="str">
        <f t="shared" ca="1" si="44"/>
        <v>COMPLET</v>
      </c>
      <c r="I250" s="54" t="str">
        <f t="shared" ca="1" si="45"/>
        <v>Tn</v>
      </c>
      <c r="J250" s="54" t="str">
        <f t="shared" ca="1" si="46"/>
        <v>GREE</v>
      </c>
      <c r="K250" s="54" t="str">
        <f t="shared" ca="1" si="47"/>
        <v>GRC551</v>
      </c>
      <c r="L250" s="54" t="str">
        <f t="shared" ca="1" si="48"/>
        <v/>
      </c>
      <c r="M250" s="54">
        <f t="shared" ca="1" si="49"/>
        <v>0</v>
      </c>
      <c r="N250" s="54" t="str">
        <f t="shared" ca="1" si="50"/>
        <v>DB2</v>
      </c>
      <c r="O250" s="54" t="str">
        <f t="shared" ca="1" si="51"/>
        <v>Adhérent</v>
      </c>
    </row>
    <row r="251" spans="1:15" x14ac:dyDescent="0.3">
      <c r="A251" s="97">
        <f ca="1">MATCH(B251,INDIRECT("Referentiel!a:a"),0)+COUNTIF($B$1:B250,B251)</f>
        <v>251</v>
      </c>
      <c r="B251" s="98" t="s">
        <v>1418</v>
      </c>
      <c r="C251" s="54" t="str">
        <f t="shared" ca="1" si="39"/>
        <v>CPCR</v>
      </c>
      <c r="D251" s="54" t="str">
        <f t="shared" ca="1" si="40"/>
        <v>GRC551   -J</v>
      </c>
      <c r="E251" s="54">
        <f t="shared" ca="1" si="41"/>
        <v>0</v>
      </c>
      <c r="F251" s="54" t="str">
        <f t="shared" ca="1" si="42"/>
        <v>ZH1GJ9</v>
      </c>
      <c r="G251" s="54" t="str">
        <f t="shared" ca="1" si="43"/>
        <v>AD3</v>
      </c>
      <c r="H251" s="54" t="str">
        <f t="shared" ca="1" si="44"/>
        <v>COMPLET</v>
      </c>
      <c r="I251" s="54" t="str">
        <f t="shared" ca="1" si="45"/>
        <v>Tn</v>
      </c>
      <c r="J251" s="54" t="str">
        <f t="shared" ca="1" si="46"/>
        <v>GREE</v>
      </c>
      <c r="K251" s="54" t="str">
        <f t="shared" ca="1" si="47"/>
        <v>GRC551</v>
      </c>
      <c r="L251" s="54" t="str">
        <f t="shared" ca="1" si="48"/>
        <v/>
      </c>
      <c r="M251" s="54">
        <f t="shared" ca="1" si="49"/>
        <v>0</v>
      </c>
      <c r="N251" s="54" t="str">
        <f t="shared" ca="1" si="50"/>
        <v>DB2</v>
      </c>
      <c r="O251" s="54" t="str">
        <f t="shared" ca="1" si="51"/>
        <v>Adhérent</v>
      </c>
    </row>
    <row r="252" spans="1:15" x14ac:dyDescent="0.3">
      <c r="A252" s="97">
        <f ca="1">MATCH(B252,INDIRECT("Referentiel!a:a"),0)+COUNTIF($B$1:B251,B252)</f>
        <v>252</v>
      </c>
      <c r="B252" s="98" t="s">
        <v>1422</v>
      </c>
      <c r="C252" s="54" t="str">
        <f t="shared" ca="1" si="39"/>
        <v>CPCR</v>
      </c>
      <c r="D252" s="54" t="str">
        <f t="shared" ca="1" si="40"/>
        <v>GRC551   -J</v>
      </c>
      <c r="E252" s="54">
        <f t="shared" ca="1" si="41"/>
        <v>0</v>
      </c>
      <c r="F252" s="54" t="str">
        <f t="shared" ca="1" si="42"/>
        <v>ZH1GJ9</v>
      </c>
      <c r="G252" s="54" t="str">
        <f t="shared" ca="1" si="43"/>
        <v>AD3</v>
      </c>
      <c r="H252" s="54" t="str">
        <f t="shared" ca="1" si="44"/>
        <v>COMPLET</v>
      </c>
      <c r="I252" s="54" t="str">
        <f t="shared" ca="1" si="45"/>
        <v>Tn</v>
      </c>
      <c r="J252" s="54" t="str">
        <f t="shared" ca="1" si="46"/>
        <v>GREE</v>
      </c>
      <c r="K252" s="54" t="str">
        <f t="shared" ca="1" si="47"/>
        <v>GRC551</v>
      </c>
      <c r="L252" s="54" t="str">
        <f t="shared" ca="1" si="48"/>
        <v/>
      </c>
      <c r="M252" s="54">
        <f t="shared" ca="1" si="49"/>
        <v>0</v>
      </c>
      <c r="N252" s="54" t="str">
        <f t="shared" ca="1" si="50"/>
        <v>DB2</v>
      </c>
      <c r="O252" s="54" t="str">
        <f t="shared" ca="1" si="51"/>
        <v>Adhérent</v>
      </c>
    </row>
    <row r="253" spans="1:15" x14ac:dyDescent="0.3">
      <c r="A253" s="97">
        <f ca="1">MATCH(B253,INDIRECT("Referentiel!a:a"),0)+COUNTIF($B$1:B252,B253)</f>
        <v>253</v>
      </c>
      <c r="B253" s="98" t="s">
        <v>1426</v>
      </c>
      <c r="C253" s="54" t="str">
        <f t="shared" ca="1" si="39"/>
        <v>CPCR</v>
      </c>
      <c r="D253" s="54" t="str">
        <f t="shared" ca="1" si="40"/>
        <v>GRC551   -J</v>
      </c>
      <c r="E253" s="54">
        <f t="shared" ca="1" si="41"/>
        <v>0</v>
      </c>
      <c r="F253" s="54" t="str">
        <f t="shared" ca="1" si="42"/>
        <v>ZH1GJ9</v>
      </c>
      <c r="G253" s="54" t="str">
        <f t="shared" ca="1" si="43"/>
        <v>AD3</v>
      </c>
      <c r="H253" s="54" t="str">
        <f t="shared" ca="1" si="44"/>
        <v>COMPLET</v>
      </c>
      <c r="I253" s="54" t="str">
        <f t="shared" ca="1" si="45"/>
        <v>Tn</v>
      </c>
      <c r="J253" s="54" t="str">
        <f t="shared" ca="1" si="46"/>
        <v>GREE</v>
      </c>
      <c r="K253" s="54" t="str">
        <f t="shared" ca="1" si="47"/>
        <v>GRC551</v>
      </c>
      <c r="L253" s="54" t="str">
        <f t="shared" ca="1" si="48"/>
        <v/>
      </c>
      <c r="M253" s="54">
        <f t="shared" ca="1" si="49"/>
        <v>0</v>
      </c>
      <c r="N253" s="54" t="str">
        <f t="shared" ca="1" si="50"/>
        <v>DB2</v>
      </c>
      <c r="O253" s="54" t="str">
        <f t="shared" ca="1" si="51"/>
        <v>Adhérent</v>
      </c>
    </row>
    <row r="254" spans="1:15" x14ac:dyDescent="0.3">
      <c r="A254" s="97">
        <f ca="1">MATCH(B254,INDIRECT("Referentiel!a:a"),0)+COUNTIF($B$1:B253,B254)</f>
        <v>254</v>
      </c>
      <c r="B254" s="98" t="s">
        <v>1430</v>
      </c>
      <c r="C254" s="54" t="str">
        <f t="shared" ca="1" si="39"/>
        <v>CPCR</v>
      </c>
      <c r="D254" s="54" t="str">
        <f t="shared" ca="1" si="40"/>
        <v>GRC551   -J</v>
      </c>
      <c r="E254" s="54">
        <f t="shared" ca="1" si="41"/>
        <v>0</v>
      </c>
      <c r="F254" s="54" t="str">
        <f t="shared" ca="1" si="42"/>
        <v>ZH1GJ9</v>
      </c>
      <c r="G254" s="54" t="str">
        <f t="shared" ca="1" si="43"/>
        <v>AD3</v>
      </c>
      <c r="H254" s="54" t="str">
        <f t="shared" ca="1" si="44"/>
        <v>COMPLET</v>
      </c>
      <c r="I254" s="54" t="str">
        <f t="shared" ca="1" si="45"/>
        <v>Tn</v>
      </c>
      <c r="J254" s="54" t="str">
        <f t="shared" ca="1" si="46"/>
        <v>GREE</v>
      </c>
      <c r="K254" s="54" t="str">
        <f t="shared" ca="1" si="47"/>
        <v>GRC551</v>
      </c>
      <c r="L254" s="54" t="str">
        <f t="shared" ca="1" si="48"/>
        <v/>
      </c>
      <c r="M254" s="54">
        <f t="shared" ca="1" si="49"/>
        <v>0</v>
      </c>
      <c r="N254" s="54" t="str">
        <f t="shared" ca="1" si="50"/>
        <v>DB2</v>
      </c>
      <c r="O254" s="54" t="str">
        <f t="shared" ca="1" si="51"/>
        <v>Adhérent</v>
      </c>
    </row>
    <row r="255" spans="1:15" x14ac:dyDescent="0.3">
      <c r="A255" s="97">
        <f ca="1">MATCH(B255,INDIRECT("Referentiel!a:a"),0)+COUNTIF($B$1:B254,B255)</f>
        <v>255</v>
      </c>
      <c r="B255" s="98" t="s">
        <v>1434</v>
      </c>
      <c r="C255" s="54" t="str">
        <f t="shared" ca="1" si="39"/>
        <v>CPCR</v>
      </c>
      <c r="D255" s="54" t="str">
        <f t="shared" ca="1" si="40"/>
        <v>GRC551   -J</v>
      </c>
      <c r="E255" s="54">
        <f t="shared" ca="1" si="41"/>
        <v>0</v>
      </c>
      <c r="F255" s="54" t="str">
        <f t="shared" ca="1" si="42"/>
        <v>ZH1GJ9</v>
      </c>
      <c r="G255" s="54" t="str">
        <f t="shared" ca="1" si="43"/>
        <v>AD3</v>
      </c>
      <c r="H255" s="54" t="str">
        <f t="shared" ca="1" si="44"/>
        <v>COMPLET</v>
      </c>
      <c r="I255" s="54" t="str">
        <f t="shared" ca="1" si="45"/>
        <v>Tn</v>
      </c>
      <c r="J255" s="54" t="str">
        <f t="shared" ca="1" si="46"/>
        <v>GREE</v>
      </c>
      <c r="K255" s="54" t="str">
        <f t="shared" ca="1" si="47"/>
        <v>GRC551</v>
      </c>
      <c r="L255" s="54" t="str">
        <f t="shared" ca="1" si="48"/>
        <v/>
      </c>
      <c r="M255" s="54">
        <f t="shared" ca="1" si="49"/>
        <v>0</v>
      </c>
      <c r="N255" s="54" t="str">
        <f t="shared" ca="1" si="50"/>
        <v>DB2</v>
      </c>
      <c r="O255" s="54" t="str">
        <f t="shared" ca="1" si="51"/>
        <v>Adhérent</v>
      </c>
    </row>
    <row r="256" spans="1:15" x14ac:dyDescent="0.3">
      <c r="A256" s="97">
        <f ca="1">MATCH(B256,INDIRECT("Referentiel!a:a"),0)+COUNTIF($B$1:B255,B256)</f>
        <v>256</v>
      </c>
      <c r="B256" s="98" t="s">
        <v>1438</v>
      </c>
      <c r="C256" s="54" t="str">
        <f t="shared" ca="1" si="39"/>
        <v>CPCR</v>
      </c>
      <c r="D256" s="54" t="str">
        <f t="shared" ca="1" si="40"/>
        <v>GRC551   -J</v>
      </c>
      <c r="E256" s="54">
        <f t="shared" ca="1" si="41"/>
        <v>0</v>
      </c>
      <c r="F256" s="54" t="str">
        <f t="shared" ca="1" si="42"/>
        <v>ZH1GJ9</v>
      </c>
      <c r="G256" s="54" t="str">
        <f t="shared" ca="1" si="43"/>
        <v>AD3</v>
      </c>
      <c r="H256" s="54" t="str">
        <f t="shared" ca="1" si="44"/>
        <v>COMPLET</v>
      </c>
      <c r="I256" s="54" t="str">
        <f t="shared" ca="1" si="45"/>
        <v>Tn</v>
      </c>
      <c r="J256" s="54" t="str">
        <f t="shared" ca="1" si="46"/>
        <v>GREE</v>
      </c>
      <c r="K256" s="54" t="str">
        <f t="shared" ca="1" si="47"/>
        <v>GRC551</v>
      </c>
      <c r="L256" s="54" t="str">
        <f t="shared" ca="1" si="48"/>
        <v/>
      </c>
      <c r="M256" s="54">
        <f t="shared" ca="1" si="49"/>
        <v>0</v>
      </c>
      <c r="N256" s="54" t="str">
        <f t="shared" ca="1" si="50"/>
        <v>DB2</v>
      </c>
      <c r="O256" s="54" t="str">
        <f t="shared" ca="1" si="51"/>
        <v>Adhérent</v>
      </c>
    </row>
    <row r="257" spans="1:15" x14ac:dyDescent="0.3">
      <c r="A257" s="97">
        <f ca="1">MATCH(B257,INDIRECT("Referentiel!a:a"),0)+COUNTIF($B$1:B256,B257)</f>
        <v>257</v>
      </c>
      <c r="B257" s="98" t="s">
        <v>1442</v>
      </c>
      <c r="C257" s="54" t="str">
        <f t="shared" ca="1" si="39"/>
        <v>CPCR</v>
      </c>
      <c r="D257" s="54" t="str">
        <f t="shared" ca="1" si="40"/>
        <v>GRC551   -J</v>
      </c>
      <c r="E257" s="54">
        <f t="shared" ca="1" si="41"/>
        <v>0</v>
      </c>
      <c r="F257" s="54" t="str">
        <f t="shared" ca="1" si="42"/>
        <v>ZH1GJ9</v>
      </c>
      <c r="G257" s="54" t="str">
        <f t="shared" ca="1" si="43"/>
        <v>AD3</v>
      </c>
      <c r="H257" s="54" t="str">
        <f t="shared" ca="1" si="44"/>
        <v>COMPLET</v>
      </c>
      <c r="I257" s="54" t="str">
        <f t="shared" ca="1" si="45"/>
        <v>Tn</v>
      </c>
      <c r="J257" s="54" t="str">
        <f t="shared" ca="1" si="46"/>
        <v>GREE</v>
      </c>
      <c r="K257" s="54" t="str">
        <f t="shared" ca="1" si="47"/>
        <v>GRC551</v>
      </c>
      <c r="L257" s="54" t="str">
        <f t="shared" ca="1" si="48"/>
        <v/>
      </c>
      <c r="M257" s="54">
        <f t="shared" ca="1" si="49"/>
        <v>0</v>
      </c>
      <c r="N257" s="54" t="str">
        <f t="shared" ca="1" si="50"/>
        <v>DB2</v>
      </c>
      <c r="O257" s="54" t="str">
        <f t="shared" ca="1" si="51"/>
        <v>Adhérent</v>
      </c>
    </row>
    <row r="258" spans="1:15" x14ac:dyDescent="0.3">
      <c r="A258" s="97">
        <f ca="1">MATCH(B258,INDIRECT("Referentiel!a:a"),0)+COUNTIF($B$1:B257,B258)</f>
        <v>258</v>
      </c>
      <c r="B258" s="98" t="s">
        <v>1446</v>
      </c>
      <c r="C258" s="54" t="str">
        <f t="shared" ca="1" si="39"/>
        <v>CPCR</v>
      </c>
      <c r="D258" s="54" t="str">
        <f t="shared" ca="1" si="40"/>
        <v>GRC551   -J</v>
      </c>
      <c r="E258" s="54">
        <f t="shared" ca="1" si="41"/>
        <v>0</v>
      </c>
      <c r="F258" s="54" t="str">
        <f t="shared" ca="1" si="42"/>
        <v>ZH1GJ9</v>
      </c>
      <c r="G258" s="54" t="str">
        <f t="shared" ca="1" si="43"/>
        <v>AD3</v>
      </c>
      <c r="H258" s="54" t="str">
        <f t="shared" ca="1" si="44"/>
        <v>COMPLET</v>
      </c>
      <c r="I258" s="54" t="str">
        <f t="shared" ca="1" si="45"/>
        <v>Tn</v>
      </c>
      <c r="J258" s="54" t="str">
        <f t="shared" ca="1" si="46"/>
        <v>GREE</v>
      </c>
      <c r="K258" s="54" t="str">
        <f t="shared" ca="1" si="47"/>
        <v>GRC551</v>
      </c>
      <c r="L258" s="54" t="str">
        <f t="shared" ca="1" si="48"/>
        <v/>
      </c>
      <c r="M258" s="54">
        <f t="shared" ca="1" si="49"/>
        <v>0</v>
      </c>
      <c r="N258" s="54" t="str">
        <f t="shared" ca="1" si="50"/>
        <v>DB2</v>
      </c>
      <c r="O258" s="54" t="str">
        <f t="shared" ca="1" si="51"/>
        <v>Adhérent</v>
      </c>
    </row>
    <row r="259" spans="1:15" x14ac:dyDescent="0.3">
      <c r="A259" s="97">
        <f ca="1">MATCH(B259,INDIRECT("Referentiel!a:a"),0)+COUNTIF($B$1:B258,B259)</f>
        <v>259</v>
      </c>
      <c r="B259" s="98" t="s">
        <v>1450</v>
      </c>
      <c r="C259" s="54" t="str">
        <f t="shared" ref="C259:C322" ca="1" si="52">INDIRECT("'Referentiel'!c"&amp;$A259)</f>
        <v>CPCR</v>
      </c>
      <c r="D259" s="54" t="str">
        <f t="shared" ref="D259:D322" ca="1" si="53">INDIRECT("'Referentiel'!U"&amp;$A259)&amp;IF((INDIRECT("'Referentiel'!U"&amp;$A259)&lt;&gt;"")*(INDIRECT("'Referentiel'!V"&amp;$A259)&lt;&gt;""),"-","")&amp;INDIRECT("'Referentiel'!V"&amp;$A259)&amp;IF((INDIRECT("'Referentiel'!U"&amp;$A259)&amp;INDIRECT("'Referentiel'!V"&amp;$A259)&lt;&gt;"")*(INDIRECT("'Referentiel'!W"&amp;$A259)&lt;&gt;""),"-","")&amp;INDIRECT("'Referentiel'!W"&amp;$A259)&amp;IF((INDIRECT("'Referentiel'!U"&amp;$A259)&amp;INDIRECT("'Referentiel'!V"&amp;$A259)&amp;INDIRECT("'Referentiel'!W"&amp;$A259)&lt;&gt;"")*(INDIRECT("'Referentiel'!Y"&amp;$A259)&lt;&gt;""),"-","")&amp;INDIRECT("'Referentiel'!Y"&amp;$A259)&amp;IF((INDIRECT("'Referentiel'!U"&amp;$A259)&amp;INDIRECT("'Referentiel'!V"&amp;$A259)&amp;INDIRECT("'Referentiel'!W"&amp;$A259)&amp;INDIRECT("'Referentiel'!Y"&amp;$A259)&lt;&gt;"")*(INDIRECT("'Referentiel'!Z"&amp;$A259)&lt;&gt;""),"-","")&amp;INDIRECT("'Referentiel'!Z"&amp;$A259)</f>
        <v>GRC551   -J</v>
      </c>
      <c r="E259" s="54">
        <f t="shared" ref="E259:E322" ca="1" si="54">INDIRECT("'Referentiel'!AB"&amp;$A259)</f>
        <v>0</v>
      </c>
      <c r="F259" s="54" t="str">
        <f t="shared" ref="F259:F322" ca="1" si="55">INDIRECT("'Referentiel'!Aa"&amp;$A259)</f>
        <v>ZH1GJ9</v>
      </c>
      <c r="G259" s="54" t="str">
        <f t="shared" ref="G259:G322" ca="1" si="56">INDIRECT("'Referentiel'!k"&amp;$A259)</f>
        <v>AD3</v>
      </c>
      <c r="H259" s="54" t="str">
        <f t="shared" ref="H259:H322" ca="1" si="57">INDIRECT("'Referentiel'!l"&amp;$A259)</f>
        <v>COMPLET</v>
      </c>
      <c r="I259" s="54" t="str">
        <f t="shared" ref="I259:I322" ca="1" si="58">INDIRECT("'Referentiel'!j"&amp;$A259)</f>
        <v>Tn</v>
      </c>
      <c r="J259" s="54" t="str">
        <f t="shared" ref="J259:J322" ca="1" si="59">INDIRECT("'Referentiel'!f"&amp;$A259)</f>
        <v>GREE</v>
      </c>
      <c r="K259" s="54" t="str">
        <f t="shared" ref="K259:K322" ca="1" si="60">INDIRECT("'Referentiel'!e"&amp;$A259)</f>
        <v>GRC551</v>
      </c>
      <c r="L259" s="54" t="str">
        <f t="shared" ref="L259:L322" ca="1" si="61">INDIRECT("'Referentiel'!n"&amp;$A259)</f>
        <v/>
      </c>
      <c r="M259" s="54">
        <f t="shared" ref="M259:M322" ca="1" si="62">INDIRECT("'Referentiel'!s"&amp;$A259)</f>
        <v>0</v>
      </c>
      <c r="N259" s="54" t="str">
        <f t="shared" ref="N259:N322" ca="1" si="63">INDIRECT("'Referentiel'!q"&amp;$A259)</f>
        <v>DB2</v>
      </c>
      <c r="O259" s="54" t="str">
        <f t="shared" ref="O259:O322" ca="1" si="64">INDIRECT("'Referentiel'!h"&amp;$A259)</f>
        <v>Adhérent</v>
      </c>
    </row>
    <row r="260" spans="1:15" x14ac:dyDescent="0.3">
      <c r="A260" s="97">
        <f ca="1">MATCH(B260,INDIRECT("Referentiel!a:a"),0)+COUNTIF($B$1:B259,B260)</f>
        <v>260</v>
      </c>
      <c r="B260" s="98" t="s">
        <v>1454</v>
      </c>
      <c r="C260" s="54" t="str">
        <f t="shared" ca="1" si="52"/>
        <v>CPCR</v>
      </c>
      <c r="D260" s="54" t="str">
        <f t="shared" ca="1" si="53"/>
        <v>GRC551   -J</v>
      </c>
      <c r="E260" s="54">
        <f t="shared" ca="1" si="54"/>
        <v>0</v>
      </c>
      <c r="F260" s="54" t="str">
        <f t="shared" ca="1" si="55"/>
        <v>ZH1GJ9</v>
      </c>
      <c r="G260" s="54" t="str">
        <f t="shared" ca="1" si="56"/>
        <v>AD3</v>
      </c>
      <c r="H260" s="54" t="str">
        <f t="shared" ca="1" si="57"/>
        <v>COMPLET</v>
      </c>
      <c r="I260" s="54" t="str">
        <f t="shared" ca="1" si="58"/>
        <v>Tn</v>
      </c>
      <c r="J260" s="54" t="str">
        <f t="shared" ca="1" si="59"/>
        <v>GREE</v>
      </c>
      <c r="K260" s="54" t="str">
        <f t="shared" ca="1" si="60"/>
        <v>GRC551</v>
      </c>
      <c r="L260" s="54" t="str">
        <f t="shared" ca="1" si="61"/>
        <v/>
      </c>
      <c r="M260" s="54">
        <f t="shared" ca="1" si="62"/>
        <v>0</v>
      </c>
      <c r="N260" s="54" t="str">
        <f t="shared" ca="1" si="63"/>
        <v>DB2</v>
      </c>
      <c r="O260" s="54" t="str">
        <f t="shared" ca="1" si="64"/>
        <v>Adhérent</v>
      </c>
    </row>
    <row r="261" spans="1:15" x14ac:dyDescent="0.3">
      <c r="A261" s="97">
        <f ca="1">MATCH(B261,INDIRECT("Referentiel!a:a"),0)+COUNTIF($B$1:B260,B261)</f>
        <v>261</v>
      </c>
      <c r="B261" s="98" t="s">
        <v>1458</v>
      </c>
      <c r="C261" s="54" t="str">
        <f t="shared" ca="1" si="52"/>
        <v>CPCR</v>
      </c>
      <c r="D261" s="54" t="str">
        <f t="shared" ca="1" si="53"/>
        <v>GRC551   -J</v>
      </c>
      <c r="E261" s="54">
        <f t="shared" ca="1" si="54"/>
        <v>0</v>
      </c>
      <c r="F261" s="54" t="str">
        <f t="shared" ca="1" si="55"/>
        <v>ZH1GJ9</v>
      </c>
      <c r="G261" s="54" t="str">
        <f t="shared" ca="1" si="56"/>
        <v>AD3</v>
      </c>
      <c r="H261" s="54" t="str">
        <f t="shared" ca="1" si="57"/>
        <v>COMPLET</v>
      </c>
      <c r="I261" s="54" t="str">
        <f t="shared" ca="1" si="58"/>
        <v>Tn</v>
      </c>
      <c r="J261" s="54" t="str">
        <f t="shared" ca="1" si="59"/>
        <v>GREE</v>
      </c>
      <c r="K261" s="54" t="str">
        <f t="shared" ca="1" si="60"/>
        <v>GRC551</v>
      </c>
      <c r="L261" s="54" t="str">
        <f t="shared" ca="1" si="61"/>
        <v/>
      </c>
      <c r="M261" s="54">
        <f t="shared" ca="1" si="62"/>
        <v>0</v>
      </c>
      <c r="N261" s="54" t="str">
        <f t="shared" ca="1" si="63"/>
        <v>DB2</v>
      </c>
      <c r="O261" s="54" t="str">
        <f t="shared" ca="1" si="64"/>
        <v>Adhérent</v>
      </c>
    </row>
    <row r="262" spans="1:15" x14ac:dyDescent="0.3">
      <c r="A262" s="97">
        <f ca="1">MATCH(B262,INDIRECT("Referentiel!a:a"),0)+COUNTIF($B$1:B261,B262)</f>
        <v>262</v>
      </c>
      <c r="B262" s="98" t="s">
        <v>1462</v>
      </c>
      <c r="C262" s="54" t="str">
        <f t="shared" ca="1" si="52"/>
        <v>CPCR</v>
      </c>
      <c r="D262" s="54" t="str">
        <f t="shared" ca="1" si="53"/>
        <v>GRC551   -J</v>
      </c>
      <c r="E262" s="54">
        <f t="shared" ca="1" si="54"/>
        <v>0</v>
      </c>
      <c r="F262" s="54" t="str">
        <f t="shared" ca="1" si="55"/>
        <v>ZH1GJ9</v>
      </c>
      <c r="G262" s="54" t="str">
        <f t="shared" ca="1" si="56"/>
        <v>AD3</v>
      </c>
      <c r="H262" s="54" t="str">
        <f t="shared" ca="1" si="57"/>
        <v>COMPLET</v>
      </c>
      <c r="I262" s="54" t="str">
        <f t="shared" ca="1" si="58"/>
        <v>Tn</v>
      </c>
      <c r="J262" s="54" t="str">
        <f t="shared" ca="1" si="59"/>
        <v>GREE</v>
      </c>
      <c r="K262" s="54" t="str">
        <f t="shared" ca="1" si="60"/>
        <v>GRC551</v>
      </c>
      <c r="L262" s="54" t="str">
        <f t="shared" ca="1" si="61"/>
        <v/>
      </c>
      <c r="M262" s="54">
        <f t="shared" ca="1" si="62"/>
        <v>0</v>
      </c>
      <c r="N262" s="54" t="str">
        <f t="shared" ca="1" si="63"/>
        <v>DB2</v>
      </c>
      <c r="O262" s="54" t="str">
        <f t="shared" ca="1" si="64"/>
        <v>Adhérent</v>
      </c>
    </row>
    <row r="263" spans="1:15" x14ac:dyDescent="0.3">
      <c r="A263" s="97">
        <f ca="1">MATCH(B263,INDIRECT("Referentiel!a:a"),0)+COUNTIF($B$1:B262,B263)</f>
        <v>263</v>
      </c>
      <c r="B263" s="98" t="s">
        <v>1466</v>
      </c>
      <c r="C263" s="54" t="str">
        <f t="shared" ca="1" si="52"/>
        <v>CPCR</v>
      </c>
      <c r="D263" s="54" t="str">
        <f t="shared" ca="1" si="53"/>
        <v>GRC551   -J</v>
      </c>
      <c r="E263" s="54">
        <f t="shared" ca="1" si="54"/>
        <v>0</v>
      </c>
      <c r="F263" s="54" t="str">
        <f t="shared" ca="1" si="55"/>
        <v>ZH1GJ9</v>
      </c>
      <c r="G263" s="54" t="str">
        <f t="shared" ca="1" si="56"/>
        <v>AD3</v>
      </c>
      <c r="H263" s="54" t="str">
        <f t="shared" ca="1" si="57"/>
        <v>COMPLET</v>
      </c>
      <c r="I263" s="54" t="str">
        <f t="shared" ca="1" si="58"/>
        <v>Tn</v>
      </c>
      <c r="J263" s="54" t="str">
        <f t="shared" ca="1" si="59"/>
        <v>GREE</v>
      </c>
      <c r="K263" s="54" t="str">
        <f t="shared" ca="1" si="60"/>
        <v>GRC551</v>
      </c>
      <c r="L263" s="54" t="str">
        <f t="shared" ca="1" si="61"/>
        <v/>
      </c>
      <c r="M263" s="54">
        <f t="shared" ca="1" si="62"/>
        <v>0</v>
      </c>
      <c r="N263" s="54" t="str">
        <f t="shared" ca="1" si="63"/>
        <v>DB2</v>
      </c>
      <c r="O263" s="54" t="str">
        <f t="shared" ca="1" si="64"/>
        <v>Adhérent</v>
      </c>
    </row>
    <row r="264" spans="1:15" x14ac:dyDescent="0.3">
      <c r="A264" s="97">
        <f ca="1">MATCH(B264,INDIRECT("Referentiel!a:a"),0)+COUNTIF($B$1:B263,B264)</f>
        <v>264</v>
      </c>
      <c r="B264" s="98" t="s">
        <v>1470</v>
      </c>
      <c r="C264" s="54" t="str">
        <f t="shared" ca="1" si="52"/>
        <v>CPCR</v>
      </c>
      <c r="D264" s="54" t="str">
        <f t="shared" ca="1" si="53"/>
        <v>C814ACT-J</v>
      </c>
      <c r="E264" s="54">
        <f t="shared" ca="1" si="54"/>
        <v>0</v>
      </c>
      <c r="F264" s="54">
        <f t="shared" ca="1" si="55"/>
        <v>0</v>
      </c>
      <c r="G264" s="54" t="str">
        <f t="shared" ca="1" si="56"/>
        <v>AD1</v>
      </c>
      <c r="H264" s="54" t="str">
        <f t="shared" ca="1" si="57"/>
        <v>PARTIEL</v>
      </c>
      <c r="I264" s="54" t="str">
        <f t="shared" ca="1" si="58"/>
        <v>Tn</v>
      </c>
      <c r="J264" s="54" t="str">
        <f t="shared" ca="1" si="59"/>
        <v>GREE</v>
      </c>
      <c r="K264" s="54" t="str">
        <f t="shared" ca="1" si="60"/>
        <v>C814ACT</v>
      </c>
      <c r="L264" s="54" t="str">
        <f t="shared" ca="1" si="61"/>
        <v>PRAD1</v>
      </c>
      <c r="M264" s="54">
        <f t="shared" ca="1" si="62"/>
        <v>0</v>
      </c>
      <c r="N264" s="54" t="str">
        <f t="shared" ca="1" si="63"/>
        <v>FIC</v>
      </c>
      <c r="O264" s="54" t="str">
        <f t="shared" ca="1" si="64"/>
        <v>Adhérent</v>
      </c>
    </row>
    <row r="265" spans="1:15" x14ac:dyDescent="0.3">
      <c r="A265" s="97">
        <f ca="1">MATCH(B265,INDIRECT("Referentiel!a:a"),0)+COUNTIF($B$1:B264,B265)</f>
        <v>265</v>
      </c>
      <c r="B265" s="98" t="s">
        <v>1473</v>
      </c>
      <c r="C265" s="54" t="str">
        <f t="shared" ca="1" si="52"/>
        <v>CPCR</v>
      </c>
      <c r="D265" s="54" t="str">
        <f t="shared" ca="1" si="53"/>
        <v>C815ACT-J</v>
      </c>
      <c r="E265" s="54">
        <f t="shared" ca="1" si="54"/>
        <v>0</v>
      </c>
      <c r="F265" s="54">
        <f t="shared" ca="1" si="55"/>
        <v>0</v>
      </c>
      <c r="G265" s="54" t="str">
        <f t="shared" ca="1" si="56"/>
        <v>AD1</v>
      </c>
      <c r="H265" s="54" t="str">
        <f t="shared" ca="1" si="57"/>
        <v>PARTIEL</v>
      </c>
      <c r="I265" s="54" t="str">
        <f t="shared" ca="1" si="58"/>
        <v>Tn</v>
      </c>
      <c r="J265" s="54" t="str">
        <f t="shared" ca="1" si="59"/>
        <v>GREE</v>
      </c>
      <c r="K265" s="54" t="str">
        <f t="shared" ca="1" si="60"/>
        <v>C815ACT</v>
      </c>
      <c r="L265" s="54" t="str">
        <f t="shared" ca="1" si="61"/>
        <v>PRAD1</v>
      </c>
      <c r="M265" s="54">
        <f t="shared" ca="1" si="62"/>
        <v>0</v>
      </c>
      <c r="N265" s="54" t="str">
        <f t="shared" ca="1" si="63"/>
        <v>FIC</v>
      </c>
      <c r="O265" s="54" t="str">
        <f t="shared" ca="1" si="64"/>
        <v>Adhérent</v>
      </c>
    </row>
    <row r="266" spans="1:15" x14ac:dyDescent="0.3">
      <c r="A266" s="97">
        <f ca="1">MATCH(B266,INDIRECT("Referentiel!a:a"),0)+COUNTIF($B$1:B265,B266)</f>
        <v>266</v>
      </c>
      <c r="B266" s="98" t="s">
        <v>1475</v>
      </c>
      <c r="C266" s="54" t="str">
        <f t="shared" ca="1" si="52"/>
        <v>CPCR</v>
      </c>
      <c r="D266" s="54" t="str">
        <f t="shared" ca="1" si="53"/>
        <v>C816ACT-J</v>
      </c>
      <c r="E266" s="54">
        <f t="shared" ca="1" si="54"/>
        <v>0</v>
      </c>
      <c r="F266" s="54">
        <f t="shared" ca="1" si="55"/>
        <v>0</v>
      </c>
      <c r="G266" s="54" t="str">
        <f t="shared" ca="1" si="56"/>
        <v>AD1</v>
      </c>
      <c r="H266" s="54" t="str">
        <f t="shared" ca="1" si="57"/>
        <v>PARTIEL</v>
      </c>
      <c r="I266" s="54" t="str">
        <f t="shared" ca="1" si="58"/>
        <v>Tn</v>
      </c>
      <c r="J266" s="54" t="str">
        <f t="shared" ca="1" si="59"/>
        <v>GREE</v>
      </c>
      <c r="K266" s="54" t="str">
        <f t="shared" ca="1" si="60"/>
        <v>C816ACT</v>
      </c>
      <c r="L266" s="54" t="str">
        <f t="shared" ca="1" si="61"/>
        <v>PRAD1</v>
      </c>
      <c r="M266" s="54">
        <f t="shared" ca="1" si="62"/>
        <v>0</v>
      </c>
      <c r="N266" s="54" t="str">
        <f t="shared" ca="1" si="63"/>
        <v>FIC</v>
      </c>
      <c r="O266" s="54" t="str">
        <f t="shared" ca="1" si="64"/>
        <v>Adhérent</v>
      </c>
    </row>
    <row r="267" spans="1:15" x14ac:dyDescent="0.3">
      <c r="A267" s="97">
        <f ca="1">MATCH(B267,INDIRECT("Referentiel!a:a"),0)+COUNTIF($B$1:B266,B267)</f>
        <v>267</v>
      </c>
      <c r="B267" s="98" t="s">
        <v>1477</v>
      </c>
      <c r="C267" s="54" t="str">
        <f t="shared" ca="1" si="52"/>
        <v>CPCR</v>
      </c>
      <c r="D267" s="54" t="str">
        <f t="shared" ca="1" si="53"/>
        <v>C817ACT-J</v>
      </c>
      <c r="E267" s="54">
        <f t="shared" ca="1" si="54"/>
        <v>0</v>
      </c>
      <c r="F267" s="54">
        <f t="shared" ca="1" si="55"/>
        <v>0</v>
      </c>
      <c r="G267" s="54" t="str">
        <f t="shared" ca="1" si="56"/>
        <v>AD1</v>
      </c>
      <c r="H267" s="54" t="str">
        <f t="shared" ca="1" si="57"/>
        <v>PARTIEL</v>
      </c>
      <c r="I267" s="54" t="str">
        <f t="shared" ca="1" si="58"/>
        <v>Tn</v>
      </c>
      <c r="J267" s="54" t="str">
        <f t="shared" ca="1" si="59"/>
        <v>GREE</v>
      </c>
      <c r="K267" s="54" t="str">
        <f t="shared" ca="1" si="60"/>
        <v>C817ACT</v>
      </c>
      <c r="L267" s="54" t="str">
        <f t="shared" ca="1" si="61"/>
        <v>PRAD1</v>
      </c>
      <c r="M267" s="54">
        <f t="shared" ca="1" si="62"/>
        <v>0</v>
      </c>
      <c r="N267" s="54" t="str">
        <f t="shared" ca="1" si="63"/>
        <v>FIC</v>
      </c>
      <c r="O267" s="54" t="str">
        <f t="shared" ca="1" si="64"/>
        <v>Adhérent</v>
      </c>
    </row>
    <row r="268" spans="1:15" x14ac:dyDescent="0.3">
      <c r="A268" s="97">
        <f ca="1">MATCH(B268,INDIRECT("Referentiel!a:a"),0)+COUNTIF($B$1:B267,B268)</f>
        <v>268</v>
      </c>
      <c r="B268" s="98" t="s">
        <v>1479</v>
      </c>
      <c r="C268" s="54" t="str">
        <f t="shared" ca="1" si="52"/>
        <v>CPCR</v>
      </c>
      <c r="D268" s="54" t="str">
        <f t="shared" ca="1" si="53"/>
        <v>C818ACT-J</v>
      </c>
      <c r="E268" s="54">
        <f t="shared" ca="1" si="54"/>
        <v>0</v>
      </c>
      <c r="F268" s="54">
        <f t="shared" ca="1" si="55"/>
        <v>0</v>
      </c>
      <c r="G268" s="54" t="str">
        <f t="shared" ca="1" si="56"/>
        <v>AD1</v>
      </c>
      <c r="H268" s="54" t="str">
        <f t="shared" ca="1" si="57"/>
        <v>PARTIEL</v>
      </c>
      <c r="I268" s="54" t="str">
        <f t="shared" ca="1" si="58"/>
        <v>Tn</v>
      </c>
      <c r="J268" s="54" t="str">
        <f t="shared" ca="1" si="59"/>
        <v>GREE</v>
      </c>
      <c r="K268" s="54" t="str">
        <f t="shared" ca="1" si="60"/>
        <v>C818ACT</v>
      </c>
      <c r="L268" s="54" t="str">
        <f t="shared" ca="1" si="61"/>
        <v>PRAD1</v>
      </c>
      <c r="M268" s="54">
        <f t="shared" ca="1" si="62"/>
        <v>0</v>
      </c>
      <c r="N268" s="54" t="str">
        <f t="shared" ca="1" si="63"/>
        <v>FIC</v>
      </c>
      <c r="O268" s="54" t="str">
        <f t="shared" ca="1" si="64"/>
        <v>Adhérent</v>
      </c>
    </row>
    <row r="269" spans="1:15" x14ac:dyDescent="0.3">
      <c r="A269" s="97">
        <f ca="1">MATCH(B269,INDIRECT("Referentiel!a:a"),0)+COUNTIF($B$1:B268,B269)</f>
        <v>269</v>
      </c>
      <c r="B269" s="98" t="s">
        <v>1481</v>
      </c>
      <c r="C269" s="54" t="str">
        <f t="shared" ca="1" si="52"/>
        <v>CPCR</v>
      </c>
      <c r="D269" s="54" t="str">
        <f t="shared" ca="1" si="53"/>
        <v>C819ACT-J</v>
      </c>
      <c r="E269" s="54">
        <f t="shared" ca="1" si="54"/>
        <v>0</v>
      </c>
      <c r="F269" s="54">
        <f t="shared" ca="1" si="55"/>
        <v>0</v>
      </c>
      <c r="G269" s="54" t="str">
        <f t="shared" ca="1" si="56"/>
        <v>AD1</v>
      </c>
      <c r="H269" s="54" t="str">
        <f t="shared" ca="1" si="57"/>
        <v>PARTIEL</v>
      </c>
      <c r="I269" s="54" t="str">
        <f t="shared" ca="1" si="58"/>
        <v>Tn</v>
      </c>
      <c r="J269" s="54" t="str">
        <f t="shared" ca="1" si="59"/>
        <v>GREE</v>
      </c>
      <c r="K269" s="54" t="str">
        <f t="shared" ca="1" si="60"/>
        <v>C819ACT</v>
      </c>
      <c r="L269" s="54" t="str">
        <f t="shared" ca="1" si="61"/>
        <v>PRAD1</v>
      </c>
      <c r="M269" s="54">
        <f t="shared" ca="1" si="62"/>
        <v>0</v>
      </c>
      <c r="N269" s="54" t="str">
        <f t="shared" ca="1" si="63"/>
        <v>FIC</v>
      </c>
      <c r="O269" s="54" t="str">
        <f t="shared" ca="1" si="64"/>
        <v>Adhérent</v>
      </c>
    </row>
    <row r="270" spans="1:15" x14ac:dyDescent="0.3">
      <c r="A270" s="97">
        <f ca="1">MATCH(B270,INDIRECT("Referentiel!a:a"),0)+COUNTIF($B$1:B269,B270)</f>
        <v>270</v>
      </c>
      <c r="B270" s="98" t="s">
        <v>1483</v>
      </c>
      <c r="C270" s="54" t="str">
        <f t="shared" ca="1" si="52"/>
        <v>CPCI</v>
      </c>
      <c r="D270" s="54" t="str">
        <f t="shared" ca="1" si="53"/>
        <v>V0CAISELST       -J</v>
      </c>
      <c r="E270" s="54">
        <f t="shared" ca="1" si="54"/>
        <v>0</v>
      </c>
      <c r="F270" s="54" t="str">
        <f t="shared" ca="1" si="55"/>
        <v>ZH0BJA</v>
      </c>
      <c r="G270" s="54" t="str">
        <f t="shared" ca="1" si="56"/>
        <v>AD3</v>
      </c>
      <c r="H270" s="54" t="str">
        <f t="shared" ca="1" si="57"/>
        <v>COMPLET</v>
      </c>
      <c r="I270" s="54" t="str">
        <f t="shared" ca="1" si="58"/>
        <v>BVnTn</v>
      </c>
      <c r="J270" s="54" t="str">
        <f t="shared" ca="1" si="59"/>
        <v>SDGE</v>
      </c>
      <c r="K270" s="54" t="str">
        <f t="shared" ca="1" si="60"/>
        <v>CAISELST</v>
      </c>
      <c r="L270" s="54" t="str">
        <f t="shared" ca="1" si="61"/>
        <v/>
      </c>
      <c r="M270" s="54">
        <f t="shared" ca="1" si="62"/>
        <v>0</v>
      </c>
      <c r="N270" s="54" t="str">
        <f t="shared" ca="1" si="63"/>
        <v>DB2</v>
      </c>
      <c r="O270" s="54" t="str">
        <f t="shared" ca="1" si="64"/>
        <v>Adhérent</v>
      </c>
    </row>
    <row r="271" spans="1:15" x14ac:dyDescent="0.3">
      <c r="A271" s="97">
        <f ca="1">MATCH(B271,INDIRECT("Referentiel!a:a"),0)+COUNTIF($B$1:B270,B271)</f>
        <v>271</v>
      </c>
      <c r="B271" s="98" t="s">
        <v>1489</v>
      </c>
      <c r="C271" s="54" t="str">
        <f t="shared" ca="1" si="52"/>
        <v>CPPL</v>
      </c>
      <c r="D271" s="54" t="str">
        <f t="shared" ca="1" si="53"/>
        <v>V0CAISLO -J</v>
      </c>
      <c r="E271" s="54">
        <f t="shared" ca="1" si="54"/>
        <v>0</v>
      </c>
      <c r="F271" s="54" t="str">
        <f t="shared" ca="1" si="55"/>
        <v>ZH2AJU</v>
      </c>
      <c r="G271" s="54" t="str">
        <f t="shared" ca="1" si="56"/>
        <v>AD3</v>
      </c>
      <c r="H271" s="54" t="str">
        <f t="shared" ca="1" si="57"/>
        <v>COMPLET</v>
      </c>
      <c r="I271" s="54" t="str">
        <f t="shared" ca="1" si="58"/>
        <v>Tn</v>
      </c>
      <c r="J271" s="54" t="str">
        <f t="shared" ca="1" si="59"/>
        <v>PASO</v>
      </c>
      <c r="K271" s="54" t="str">
        <f t="shared" ca="1" si="60"/>
        <v>CAISLO</v>
      </c>
      <c r="L271" s="54" t="str">
        <f t="shared" ca="1" si="61"/>
        <v/>
      </c>
      <c r="M271" s="54">
        <f t="shared" ca="1" si="62"/>
        <v>0</v>
      </c>
      <c r="N271" s="54" t="str">
        <f t="shared" ca="1" si="63"/>
        <v>DB2</v>
      </c>
      <c r="O271" s="54" t="str">
        <f t="shared" ca="1" si="64"/>
        <v>Adhérent</v>
      </c>
    </row>
    <row r="272" spans="1:15" x14ac:dyDescent="0.3">
      <c r="A272" s="97">
        <f ca="1">MATCH(B272,INDIRECT("Referentiel!a:a"),0)+COUNTIF($B$1:B271,B272)</f>
        <v>272</v>
      </c>
      <c r="B272" s="98" t="s">
        <v>1494</v>
      </c>
      <c r="C272" s="54" t="str">
        <f t="shared" ca="1" si="52"/>
        <v>CPDM</v>
      </c>
      <c r="D272" s="54" t="str">
        <f t="shared" ca="1" si="53"/>
        <v>V0CALALT-M</v>
      </c>
      <c r="E272" s="54">
        <f t="shared" ca="1" si="54"/>
        <v>0</v>
      </c>
      <c r="F272" s="54" t="str">
        <f t="shared" ca="1" si="55"/>
        <v>ZH4AM6</v>
      </c>
      <c r="G272" s="54" t="str">
        <f t="shared" ca="1" si="56"/>
        <v>AD3</v>
      </c>
      <c r="H272" s="54" t="str">
        <f t="shared" ca="1" si="57"/>
        <v>COMPLET</v>
      </c>
      <c r="I272" s="54" t="str">
        <f t="shared" ca="1" si="58"/>
        <v>BVnTn</v>
      </c>
      <c r="J272" s="54" t="str">
        <f t="shared" ca="1" si="59"/>
        <v>BAMA</v>
      </c>
      <c r="K272" s="54" t="str">
        <f t="shared" ca="1" si="60"/>
        <v>CALALT</v>
      </c>
      <c r="L272" s="54" t="str">
        <f t="shared" ca="1" si="61"/>
        <v/>
      </c>
      <c r="M272" s="54">
        <f t="shared" ca="1" si="62"/>
        <v>0</v>
      </c>
      <c r="N272" s="54" t="str">
        <f t="shared" ca="1" si="63"/>
        <v>DB2</v>
      </c>
      <c r="O272" s="54" t="str">
        <f t="shared" ca="1" si="64"/>
        <v>Adhérent</v>
      </c>
    </row>
    <row r="273" spans="1:15" x14ac:dyDescent="0.3">
      <c r="A273" s="97">
        <f ca="1">MATCH(B273,INDIRECT("Referentiel!a:a"),0)+COUNTIF($B$1:B272,B273)</f>
        <v>273</v>
      </c>
      <c r="B273" s="98" t="s">
        <v>1501</v>
      </c>
      <c r="C273" s="54" t="str">
        <f t="shared" ca="1" si="52"/>
        <v>CPDM</v>
      </c>
      <c r="D273" s="54" t="str">
        <f t="shared" ca="1" si="53"/>
        <v>V0CALAPP -J</v>
      </c>
      <c r="E273" s="54">
        <f t="shared" ca="1" si="54"/>
        <v>0</v>
      </c>
      <c r="F273" s="54" t="str">
        <f t="shared" ca="1" si="55"/>
        <v>ZH4CJF</v>
      </c>
      <c r="G273" s="54" t="str">
        <f t="shared" ca="1" si="56"/>
        <v>AD3</v>
      </c>
      <c r="H273" s="54" t="str">
        <f t="shared" ca="1" si="57"/>
        <v>COMPLET</v>
      </c>
      <c r="I273" s="54" t="str">
        <f t="shared" ca="1" si="58"/>
        <v>Tn</v>
      </c>
      <c r="J273" s="54" t="str">
        <f t="shared" ca="1" si="59"/>
        <v>BAMA</v>
      </c>
      <c r="K273" s="54" t="str">
        <f t="shared" ca="1" si="60"/>
        <v>CALAPP</v>
      </c>
      <c r="L273" s="54" t="str">
        <f t="shared" ca="1" si="61"/>
        <v/>
      </c>
      <c r="M273" s="54">
        <f t="shared" ca="1" si="62"/>
        <v>0</v>
      </c>
      <c r="N273" s="54" t="str">
        <f t="shared" ca="1" si="63"/>
        <v>DB2</v>
      </c>
      <c r="O273" s="54" t="str">
        <f t="shared" ca="1" si="64"/>
        <v>Adhérent</v>
      </c>
    </row>
    <row r="274" spans="1:15" x14ac:dyDescent="0.3">
      <c r="A274" s="97">
        <f ca="1">MATCH(B274,INDIRECT("Referentiel!a:a"),0)+COUNTIF($B$1:B273,B274)</f>
        <v>274</v>
      </c>
      <c r="B274" s="98" t="s">
        <v>1507</v>
      </c>
      <c r="C274" s="54" t="str">
        <f t="shared" ca="1" si="52"/>
        <v>CPDM</v>
      </c>
      <c r="D274" s="54" t="str">
        <f t="shared" ca="1" si="53"/>
        <v>V0CALFCT-M</v>
      </c>
      <c r="E274" s="54">
        <f t="shared" ca="1" si="54"/>
        <v>0</v>
      </c>
      <c r="F274" s="54" t="str">
        <f t="shared" ca="1" si="55"/>
        <v>ZH4AM7</v>
      </c>
      <c r="G274" s="54" t="str">
        <f t="shared" ca="1" si="56"/>
        <v>AD1</v>
      </c>
      <c r="H274" s="54" t="str">
        <f t="shared" ca="1" si="57"/>
        <v>COMPLET</v>
      </c>
      <c r="I274" s="54" t="str">
        <f t="shared" ca="1" si="58"/>
        <v>BVaTn</v>
      </c>
      <c r="J274" s="54" t="str">
        <f t="shared" ca="1" si="59"/>
        <v>BAMA</v>
      </c>
      <c r="K274" s="54" t="str">
        <f t="shared" ca="1" si="60"/>
        <v>CALFCT</v>
      </c>
      <c r="L274" s="54" t="str">
        <f t="shared" ca="1" si="61"/>
        <v>PRAD1</v>
      </c>
      <c r="M274" s="54">
        <f t="shared" ca="1" si="62"/>
        <v>0</v>
      </c>
      <c r="N274" s="54" t="str">
        <f t="shared" ca="1" si="63"/>
        <v>DB2</v>
      </c>
      <c r="O274" s="54" t="str">
        <f t="shared" ca="1" si="64"/>
        <v>Adhérent</v>
      </c>
    </row>
    <row r="275" spans="1:15" x14ac:dyDescent="0.3">
      <c r="A275" s="97">
        <f ca="1">MATCH(B275,INDIRECT("Referentiel!a:a"),0)+COUNTIF($B$1:B274,B275)</f>
        <v>275</v>
      </c>
      <c r="B275" s="98" t="s">
        <v>1514</v>
      </c>
      <c r="C275" s="54" t="str">
        <f t="shared" ca="1" si="52"/>
        <v>CPDM</v>
      </c>
      <c r="D275" s="54" t="str">
        <f t="shared" ca="1" si="53"/>
        <v>V0CALFLV -J</v>
      </c>
      <c r="E275" s="54">
        <f t="shared" ca="1" si="54"/>
        <v>0</v>
      </c>
      <c r="F275" s="54" t="str">
        <f t="shared" ca="1" si="55"/>
        <v>ZH4CJG</v>
      </c>
      <c r="G275" s="54" t="str">
        <f t="shared" ca="1" si="56"/>
        <v>AD3</v>
      </c>
      <c r="H275" s="54" t="str">
        <f t="shared" ca="1" si="57"/>
        <v>COMPLET</v>
      </c>
      <c r="I275" s="54" t="str">
        <f t="shared" ca="1" si="58"/>
        <v>BVnTn</v>
      </c>
      <c r="J275" s="54" t="str">
        <f t="shared" ca="1" si="59"/>
        <v>BAMA</v>
      </c>
      <c r="K275" s="54" t="str">
        <f t="shared" ca="1" si="60"/>
        <v>CALFLV</v>
      </c>
      <c r="L275" s="54" t="str">
        <f t="shared" ca="1" si="61"/>
        <v/>
      </c>
      <c r="M275" s="54">
        <f t="shared" ca="1" si="62"/>
        <v>0</v>
      </c>
      <c r="N275" s="54" t="str">
        <f t="shared" ca="1" si="63"/>
        <v>DB2</v>
      </c>
      <c r="O275" s="54" t="str">
        <f t="shared" ca="1" si="64"/>
        <v>Adhérent</v>
      </c>
    </row>
    <row r="276" spans="1:15" x14ac:dyDescent="0.3">
      <c r="A276" s="97">
        <f ca="1">MATCH(B276,INDIRECT("Referentiel!a:a"),0)+COUNTIF($B$1:B275,B276)</f>
        <v>276</v>
      </c>
      <c r="B276" s="98" t="s">
        <v>1520</v>
      </c>
      <c r="C276" s="54" t="str">
        <f t="shared" ca="1" si="52"/>
        <v>CPDM</v>
      </c>
      <c r="D276" s="54" t="str">
        <f t="shared" ca="1" si="53"/>
        <v>V1CALFRB -J</v>
      </c>
      <c r="E276" s="54">
        <f t="shared" ca="1" si="54"/>
        <v>0</v>
      </c>
      <c r="F276" s="54" t="str">
        <f t="shared" ca="1" si="55"/>
        <v>ZH4CJH</v>
      </c>
      <c r="G276" s="54" t="str">
        <f t="shared" ca="1" si="56"/>
        <v>AD3</v>
      </c>
      <c r="H276" s="54" t="str">
        <f t="shared" ca="1" si="57"/>
        <v>COMPLET</v>
      </c>
      <c r="I276" s="54" t="str">
        <f t="shared" ca="1" si="58"/>
        <v>BVnTn</v>
      </c>
      <c r="J276" s="54" t="str">
        <f t="shared" ca="1" si="59"/>
        <v>BAMA</v>
      </c>
      <c r="K276" s="54" t="str">
        <f t="shared" ca="1" si="60"/>
        <v>CALFRB</v>
      </c>
      <c r="L276" s="54" t="str">
        <f t="shared" ca="1" si="61"/>
        <v/>
      </c>
      <c r="M276" s="54">
        <f t="shared" ca="1" si="62"/>
        <v>0</v>
      </c>
      <c r="N276" s="54" t="str">
        <f t="shared" ca="1" si="63"/>
        <v>DB2</v>
      </c>
      <c r="O276" s="54" t="str">
        <f t="shared" ca="1" si="64"/>
        <v>Adhérent</v>
      </c>
    </row>
    <row r="277" spans="1:15" x14ac:dyDescent="0.3">
      <c r="A277" s="97">
        <f ca="1">MATCH(B277,INDIRECT("Referentiel!a:a"),0)+COUNTIF($B$1:B276,B277)</f>
        <v>277</v>
      </c>
      <c r="B277" s="98" t="s">
        <v>1527</v>
      </c>
      <c r="C277" s="54" t="str">
        <f t="shared" ca="1" si="52"/>
        <v>CPDM</v>
      </c>
      <c r="D277" s="54" t="str">
        <f t="shared" ca="1" si="53"/>
        <v>V1CALMJF -J</v>
      </c>
      <c r="E277" s="54">
        <f t="shared" ca="1" si="54"/>
        <v>0</v>
      </c>
      <c r="F277" s="54" t="str">
        <f t="shared" ca="1" si="55"/>
        <v>ZH4CJI</v>
      </c>
      <c r="G277" s="54" t="str">
        <f t="shared" ca="1" si="56"/>
        <v>AD1</v>
      </c>
      <c r="H277" s="54" t="str">
        <f t="shared" ca="1" si="57"/>
        <v>COMPLET</v>
      </c>
      <c r="I277" s="54" t="str">
        <f t="shared" ca="1" si="58"/>
        <v>BVnTn</v>
      </c>
      <c r="J277" s="54" t="str">
        <f t="shared" ca="1" si="59"/>
        <v>BAMA</v>
      </c>
      <c r="K277" s="54" t="str">
        <f t="shared" ca="1" si="60"/>
        <v>CALMJF</v>
      </c>
      <c r="L277" s="54" t="str">
        <f t="shared" ca="1" si="61"/>
        <v>PRAD1</v>
      </c>
      <c r="M277" s="54">
        <f t="shared" ca="1" si="62"/>
        <v>0</v>
      </c>
      <c r="N277" s="54" t="str">
        <f t="shared" ca="1" si="63"/>
        <v>DB2</v>
      </c>
      <c r="O277" s="54" t="str">
        <f t="shared" ca="1" si="64"/>
        <v>Adhérent</v>
      </c>
    </row>
    <row r="278" spans="1:15" x14ac:dyDescent="0.3">
      <c r="A278" s="97">
        <f ca="1">MATCH(B278,INDIRECT("Referentiel!a:a"),0)+COUNTIF($B$1:B277,B278)</f>
        <v>278</v>
      </c>
      <c r="B278" s="98" t="s">
        <v>1535</v>
      </c>
      <c r="C278" s="54" t="str">
        <f t="shared" ca="1" si="52"/>
        <v>CPDT</v>
      </c>
      <c r="D278" s="54" t="str">
        <f t="shared" ca="1" si="53"/>
        <v>#CR#SECOJ_YYYYMMDDHHMISS_CAM_comp.csv-J-ZH0AJA</v>
      </c>
      <c r="E278" s="54">
        <f t="shared" ca="1" si="54"/>
        <v>0</v>
      </c>
      <c r="F278" s="54">
        <f t="shared" ca="1" si="55"/>
        <v>0</v>
      </c>
      <c r="G278" s="54" t="str">
        <f t="shared" ca="1" si="56"/>
        <v>AD4</v>
      </c>
      <c r="H278" s="54" t="str">
        <f t="shared" ca="1" si="57"/>
        <v>COMPLET</v>
      </c>
      <c r="I278" s="54" t="str">
        <f t="shared" ca="1" si="58"/>
        <v>Tn</v>
      </c>
      <c r="J278" s="54" t="str">
        <f t="shared" ca="1" si="59"/>
        <v>SECO</v>
      </c>
      <c r="K278" s="54" t="str">
        <f t="shared" ca="1" si="60"/>
        <v>\Applications\IGL\BOExtraction\fichiers\CAM_comp.csv</v>
      </c>
      <c r="L278" s="54" t="str">
        <f t="shared" ca="1" si="61"/>
        <v/>
      </c>
      <c r="M278" s="54" t="str">
        <f t="shared" ca="1" si="62"/>
        <v>CPDT</v>
      </c>
      <c r="N278" s="54" t="str">
        <f t="shared" ca="1" si="63"/>
        <v>OPEN</v>
      </c>
      <c r="O278" s="54" t="str">
        <f t="shared" ca="1" si="64"/>
        <v>Adhérent</v>
      </c>
    </row>
    <row r="279" spans="1:15" x14ac:dyDescent="0.3">
      <c r="A279" s="97">
        <f ca="1">MATCH(B279,INDIRECT("Referentiel!a:a"),0)+COUNTIF($B$1:B278,B279)</f>
        <v>279</v>
      </c>
      <c r="B279" s="98" t="s">
        <v>1549</v>
      </c>
      <c r="C279" s="54" t="str">
        <f t="shared" ca="1" si="52"/>
        <v>CPDT</v>
      </c>
      <c r="D279" s="54" t="str">
        <f t="shared" ca="1" si="53"/>
        <v>#CR#SECOJ_YYYYMMDDHHMISS_CAM_grp.csv-J-ZH0AJA</v>
      </c>
      <c r="E279" s="54">
        <f t="shared" ca="1" si="54"/>
        <v>0</v>
      </c>
      <c r="F279" s="54">
        <f t="shared" ca="1" si="55"/>
        <v>0</v>
      </c>
      <c r="G279" s="54" t="str">
        <f t="shared" ca="1" si="56"/>
        <v>AD4</v>
      </c>
      <c r="H279" s="54" t="str">
        <f t="shared" ca="1" si="57"/>
        <v>COMPLET</v>
      </c>
      <c r="I279" s="54" t="str">
        <f t="shared" ca="1" si="58"/>
        <v>Tn</v>
      </c>
      <c r="J279" s="54" t="str">
        <f t="shared" ca="1" si="59"/>
        <v>SECO</v>
      </c>
      <c r="K279" s="54" t="str">
        <f t="shared" ca="1" si="60"/>
        <v>Applications\IGL\ZCAM\Fichiers\CAM_Groupes.txt</v>
      </c>
      <c r="L279" s="54" t="str">
        <f t="shared" ca="1" si="61"/>
        <v/>
      </c>
      <c r="M279" s="54" t="str">
        <f t="shared" ca="1" si="62"/>
        <v>CPDT</v>
      </c>
      <c r="N279" s="54" t="str">
        <f t="shared" ca="1" si="63"/>
        <v>OPEN</v>
      </c>
      <c r="O279" s="54" t="str">
        <f t="shared" ca="1" si="64"/>
        <v>Adhérent</v>
      </c>
    </row>
    <row r="280" spans="1:15" x14ac:dyDescent="0.3">
      <c r="A280" s="97">
        <f ca="1">MATCH(B280,INDIRECT("Referentiel!a:a"),0)+COUNTIF($B$1:B279,B280)</f>
        <v>280</v>
      </c>
      <c r="B280" s="98" t="s">
        <v>1554</v>
      </c>
      <c r="C280" s="54" t="str">
        <f t="shared" ca="1" si="52"/>
        <v>CPDT</v>
      </c>
      <c r="D280" s="54" t="str">
        <f t="shared" ca="1" si="53"/>
        <v>#CR#SECOJ_YYYYMMDDHHMISS_CAM_Groupes_user.txt-J-ZH0AJA</v>
      </c>
      <c r="E280" s="54">
        <f t="shared" ca="1" si="54"/>
        <v>0</v>
      </c>
      <c r="F280" s="54">
        <f t="shared" ca="1" si="55"/>
        <v>0</v>
      </c>
      <c r="G280" s="54" t="str">
        <f t="shared" ca="1" si="56"/>
        <v>AD4</v>
      </c>
      <c r="H280" s="54" t="str">
        <f t="shared" ca="1" si="57"/>
        <v>COMPLET</v>
      </c>
      <c r="I280" s="54" t="str">
        <f t="shared" ca="1" si="58"/>
        <v>Tn</v>
      </c>
      <c r="J280" s="54" t="str">
        <f t="shared" ca="1" si="59"/>
        <v>SECO</v>
      </c>
      <c r="K280" s="54" t="str">
        <f t="shared" ca="1" si="60"/>
        <v>Applications\IGL\ZCAM\Fichiers\CAM_Groupes_user.txt</v>
      </c>
      <c r="L280" s="54" t="str">
        <f t="shared" ca="1" si="61"/>
        <v/>
      </c>
      <c r="M280" s="54" t="str">
        <f t="shared" ca="1" si="62"/>
        <v>CPDT</v>
      </c>
      <c r="N280" s="54" t="str">
        <f t="shared" ca="1" si="63"/>
        <v>OPEN</v>
      </c>
      <c r="O280" s="54" t="str">
        <f t="shared" ca="1" si="64"/>
        <v>Adhérent</v>
      </c>
    </row>
    <row r="281" spans="1:15" x14ac:dyDescent="0.3">
      <c r="A281" s="97">
        <f ca="1">MATCH(B281,INDIRECT("Referentiel!a:a"),0)+COUNTIF($B$1:B280,B281)</f>
        <v>281</v>
      </c>
      <c r="B281" s="98" t="s">
        <v>1559</v>
      </c>
      <c r="C281" s="54" t="str">
        <f t="shared" ca="1" si="52"/>
        <v>CPDT</v>
      </c>
      <c r="D281" s="54" t="str">
        <f t="shared" ca="1" si="53"/>
        <v>#CR#SECOJ_YYYYMMDDHHMISS_CAM_OU.txt-J-ZH0AJA</v>
      </c>
      <c r="E281" s="54">
        <f t="shared" ca="1" si="54"/>
        <v>0</v>
      </c>
      <c r="F281" s="54">
        <f t="shared" ca="1" si="55"/>
        <v>0</v>
      </c>
      <c r="G281" s="54" t="str">
        <f t="shared" ca="1" si="56"/>
        <v>AD4</v>
      </c>
      <c r="H281" s="54" t="str">
        <f t="shared" ca="1" si="57"/>
        <v>COMPLET</v>
      </c>
      <c r="I281" s="54" t="str">
        <f t="shared" ca="1" si="58"/>
        <v>Tn</v>
      </c>
      <c r="J281" s="54" t="str">
        <f t="shared" ca="1" si="59"/>
        <v>SECO</v>
      </c>
      <c r="K281" s="54" t="str">
        <f t="shared" ca="1" si="60"/>
        <v>CAM_OU.txt</v>
      </c>
      <c r="L281" s="54" t="str">
        <f t="shared" ca="1" si="61"/>
        <v/>
      </c>
      <c r="M281" s="54" t="str">
        <f t="shared" ca="1" si="62"/>
        <v>CPDT</v>
      </c>
      <c r="N281" s="54" t="str">
        <f t="shared" ca="1" si="63"/>
        <v>OPEN</v>
      </c>
      <c r="O281" s="54" t="str">
        <f t="shared" ca="1" si="64"/>
        <v>Adhérent</v>
      </c>
    </row>
    <row r="282" spans="1:15" x14ac:dyDescent="0.3">
      <c r="A282" s="97">
        <f ca="1">MATCH(B282,INDIRECT("Referentiel!a:a"),0)+COUNTIF($B$1:B281,B282)</f>
        <v>282</v>
      </c>
      <c r="B282" s="98" t="s">
        <v>1564</v>
      </c>
      <c r="C282" s="54" t="str">
        <f t="shared" ca="1" si="52"/>
        <v>CPDT</v>
      </c>
      <c r="D282" s="54" t="str">
        <f t="shared" ca="1" si="53"/>
        <v>#CR#SECOJ_YYYYMMDDHHMISS_CAM_user.csv-J-ZH0AJA</v>
      </c>
      <c r="E282" s="54">
        <f t="shared" ca="1" si="54"/>
        <v>0</v>
      </c>
      <c r="F282" s="54">
        <f t="shared" ca="1" si="55"/>
        <v>0</v>
      </c>
      <c r="G282" s="54" t="str">
        <f t="shared" ca="1" si="56"/>
        <v>AD4</v>
      </c>
      <c r="H282" s="54" t="str">
        <f t="shared" ca="1" si="57"/>
        <v>COMPLET</v>
      </c>
      <c r="I282" s="54" t="str">
        <f t="shared" ca="1" si="58"/>
        <v>Tn</v>
      </c>
      <c r="J282" s="54" t="str">
        <f t="shared" ca="1" si="59"/>
        <v>SECO</v>
      </c>
      <c r="K282" s="54" t="str">
        <f t="shared" ca="1" si="60"/>
        <v>Applications\IGL\ZCAM\Fichiers\CAM_User.txt</v>
      </c>
      <c r="L282" s="54" t="str">
        <f t="shared" ca="1" si="61"/>
        <v/>
      </c>
      <c r="M282" s="54" t="str">
        <f t="shared" ca="1" si="62"/>
        <v>CPDT</v>
      </c>
      <c r="N282" s="54" t="str">
        <f t="shared" ca="1" si="63"/>
        <v>OPEN</v>
      </c>
      <c r="O282" s="54" t="str">
        <f t="shared" ca="1" si="64"/>
        <v>Adhérent</v>
      </c>
    </row>
    <row r="283" spans="1:15" x14ac:dyDescent="0.3">
      <c r="A283" s="97">
        <f ca="1">MATCH(B283,INDIRECT("Referentiel!a:a"),0)+COUNTIF($B$1:B282,B283)</f>
        <v>283</v>
      </c>
      <c r="B283" s="98" t="s">
        <v>1568</v>
      </c>
      <c r="C283" s="54" t="str">
        <f t="shared" ca="1" si="52"/>
        <v>CPMC</v>
      </c>
      <c r="D283" s="54" t="str">
        <f t="shared" ca="1" si="53"/>
        <v>V0CAMPAG -J</v>
      </c>
      <c r="E283" s="54">
        <f t="shared" ca="1" si="54"/>
        <v>0</v>
      </c>
      <c r="F283" s="54" t="str">
        <f t="shared" ca="1" si="55"/>
        <v>ZH4CJJ</v>
      </c>
      <c r="G283" s="54" t="str">
        <f t="shared" ca="1" si="56"/>
        <v>AD3</v>
      </c>
      <c r="H283" s="54" t="str">
        <f t="shared" ca="1" si="57"/>
        <v>COMPLET</v>
      </c>
      <c r="I283" s="54" t="str">
        <f t="shared" ca="1" si="58"/>
        <v>BVnTn</v>
      </c>
      <c r="J283" s="54" t="str">
        <f t="shared" ca="1" si="59"/>
        <v>EMAE</v>
      </c>
      <c r="K283" s="54" t="str">
        <f t="shared" ca="1" si="60"/>
        <v>CAMPAG</v>
      </c>
      <c r="L283" s="54" t="str">
        <f t="shared" ca="1" si="61"/>
        <v/>
      </c>
      <c r="M283" s="54">
        <f t="shared" ca="1" si="62"/>
        <v>0</v>
      </c>
      <c r="N283" s="54" t="str">
        <f t="shared" ca="1" si="63"/>
        <v>DB2</v>
      </c>
      <c r="O283" s="54" t="str">
        <f t="shared" ca="1" si="64"/>
        <v>Adhérent</v>
      </c>
    </row>
    <row r="284" spans="1:15" x14ac:dyDescent="0.3">
      <c r="A284" s="97">
        <f ca="1">MATCH(B284,INDIRECT("Referentiel!a:a"),0)+COUNTIF($B$1:B283,B284)</f>
        <v>284</v>
      </c>
      <c r="B284" s="98" t="s">
        <v>1573</v>
      </c>
      <c r="C284" s="54" t="str">
        <f t="shared" ca="1" si="52"/>
        <v>CPCC</v>
      </c>
      <c r="D284" s="54" t="str">
        <f t="shared" ca="1" si="53"/>
        <v>V0CARRPA-M</v>
      </c>
      <c r="E284" s="54">
        <f t="shared" ca="1" si="54"/>
        <v>0</v>
      </c>
      <c r="F284" s="54" t="str">
        <f t="shared" ca="1" si="55"/>
        <v>ZH1AM8</v>
      </c>
      <c r="G284" s="54" t="str">
        <f t="shared" ca="1" si="56"/>
        <v>AD3</v>
      </c>
      <c r="H284" s="54" t="str">
        <f t="shared" ca="1" si="57"/>
        <v>COMPLET</v>
      </c>
      <c r="I284" s="54" t="str">
        <f t="shared" ca="1" si="58"/>
        <v>BVaTn</v>
      </c>
      <c r="J284" s="54" t="str">
        <f t="shared" ca="1" si="59"/>
        <v>TKS0</v>
      </c>
      <c r="K284" s="54" t="str">
        <f t="shared" ca="1" si="60"/>
        <v>CARRPA</v>
      </c>
      <c r="L284" s="54" t="str">
        <f t="shared" ca="1" si="61"/>
        <v/>
      </c>
      <c r="M284" s="54">
        <f t="shared" ca="1" si="62"/>
        <v>0</v>
      </c>
      <c r="N284" s="54" t="str">
        <f t="shared" ca="1" si="63"/>
        <v>DB2</v>
      </c>
      <c r="O284" s="54" t="str">
        <f t="shared" ca="1" si="64"/>
        <v>Adhérent</v>
      </c>
    </row>
    <row r="285" spans="1:15" x14ac:dyDescent="0.3">
      <c r="A285" s="97">
        <f ca="1">MATCH(B285,INDIRECT("Referentiel!a:a"),0)+COUNTIF($B$1:B284,B285)</f>
        <v>285</v>
      </c>
      <c r="B285" s="98" t="s">
        <v>1585</v>
      </c>
      <c r="C285" s="54" t="str">
        <f t="shared" ca="1" si="52"/>
        <v>CPCC</v>
      </c>
      <c r="D285" s="54" t="str">
        <f t="shared" ca="1" si="53"/>
        <v>V0CATCHA -J</v>
      </c>
      <c r="E285" s="54">
        <f t="shared" ca="1" si="54"/>
        <v>0</v>
      </c>
      <c r="F285" s="54" t="str">
        <f t="shared" ca="1" si="55"/>
        <v>ZH1BJ5</v>
      </c>
      <c r="G285" s="54" t="str">
        <f t="shared" ca="1" si="56"/>
        <v>AD1</v>
      </c>
      <c r="H285" s="54" t="str">
        <f t="shared" ca="1" si="57"/>
        <v>COMPLET</v>
      </c>
      <c r="I285" s="54" t="str">
        <f t="shared" ca="1" si="58"/>
        <v>Tn</v>
      </c>
      <c r="J285" s="54" t="str">
        <f t="shared" ca="1" si="59"/>
        <v>ENPA</v>
      </c>
      <c r="K285" s="54" t="str">
        <f t="shared" ca="1" si="60"/>
        <v>CATCHA</v>
      </c>
      <c r="L285" s="54" t="str">
        <f t="shared" ca="1" si="61"/>
        <v>PRAD1</v>
      </c>
      <c r="M285" s="54">
        <f t="shared" ca="1" si="62"/>
        <v>0</v>
      </c>
      <c r="N285" s="54" t="str">
        <f t="shared" ca="1" si="63"/>
        <v>DB2</v>
      </c>
      <c r="O285" s="54" t="str">
        <f t="shared" ca="1" si="64"/>
        <v>Adhérent</v>
      </c>
    </row>
    <row r="286" spans="1:15" x14ac:dyDescent="0.3">
      <c r="A286" s="97">
        <f ca="1">MATCH(B286,INDIRECT("Referentiel!a:a"),0)+COUNTIF($B$1:B285,B286)</f>
        <v>286</v>
      </c>
      <c r="B286" s="98" t="s">
        <v>1591</v>
      </c>
      <c r="C286" s="54" t="str">
        <f t="shared" ca="1" si="52"/>
        <v>CPMC</v>
      </c>
      <c r="D286" s="54" t="str">
        <f t="shared" ca="1" si="53"/>
        <v>TA/0AMT/CATMPR  /0/        /   -J</v>
      </c>
      <c r="E286" s="54">
        <f t="shared" ca="1" si="54"/>
        <v>0</v>
      </c>
      <c r="F286" s="54" t="str">
        <f t="shared" ca="1" si="55"/>
        <v>ZH4CJK</v>
      </c>
      <c r="G286" s="54" t="str">
        <f t="shared" ca="1" si="56"/>
        <v>AD1</v>
      </c>
      <c r="H286" s="54" t="str">
        <f t="shared" ca="1" si="57"/>
        <v>COMPLET</v>
      </c>
      <c r="I286" s="54" t="str">
        <f t="shared" ca="1" si="58"/>
        <v>Tn</v>
      </c>
      <c r="J286" s="54" t="str">
        <f t="shared" ca="1" si="59"/>
        <v>EMAE</v>
      </c>
      <c r="K286" s="54" t="str">
        <f t="shared" ca="1" si="60"/>
        <v xml:space="preserve">CATMPR  </v>
      </c>
      <c r="L286" s="54" t="str">
        <f t="shared" ca="1" si="61"/>
        <v>PRAD1</v>
      </c>
      <c r="M286" s="54">
        <f t="shared" ca="1" si="62"/>
        <v>0</v>
      </c>
      <c r="N286" s="54" t="str">
        <f t="shared" ca="1" si="63"/>
        <v>START</v>
      </c>
      <c r="O286" s="54" t="str">
        <f t="shared" ca="1" si="64"/>
        <v>Adhérent</v>
      </c>
    </row>
    <row r="287" spans="1:15" x14ac:dyDescent="0.3">
      <c r="A287" s="97">
        <f ca="1">MATCH(B287,INDIRECT("Referentiel!a:a"),0)+COUNTIF($B$1:B286,B287)</f>
        <v>287</v>
      </c>
      <c r="B287" s="98" t="s">
        <v>1597</v>
      </c>
      <c r="C287" s="54" t="str">
        <f t="shared" ca="1" si="52"/>
        <v>CPCC</v>
      </c>
      <c r="D287" s="54" t="str">
        <f t="shared" ca="1" si="53"/>
        <v>V0CATREV -J</v>
      </c>
      <c r="E287" s="54">
        <f t="shared" ca="1" si="54"/>
        <v>0</v>
      </c>
      <c r="F287" s="54" t="str">
        <f t="shared" ca="1" si="55"/>
        <v>ZH1BJ6</v>
      </c>
      <c r="G287" s="54" t="str">
        <f t="shared" ca="1" si="56"/>
        <v>AD1</v>
      </c>
      <c r="H287" s="54" t="str">
        <f t="shared" ca="1" si="57"/>
        <v>COMPLET</v>
      </c>
      <c r="I287" s="54" t="str">
        <f t="shared" ca="1" si="58"/>
        <v>Tn</v>
      </c>
      <c r="J287" s="54" t="str">
        <f t="shared" ca="1" si="59"/>
        <v>ENPA</v>
      </c>
      <c r="K287" s="54" t="str">
        <f t="shared" ca="1" si="60"/>
        <v>CATREV</v>
      </c>
      <c r="L287" s="54" t="str">
        <f t="shared" ca="1" si="61"/>
        <v>PRAD1</v>
      </c>
      <c r="M287" s="54">
        <f t="shared" ca="1" si="62"/>
        <v>0</v>
      </c>
      <c r="N287" s="54" t="str">
        <f t="shared" ca="1" si="63"/>
        <v>DB2</v>
      </c>
      <c r="O287" s="54" t="str">
        <f t="shared" ca="1" si="64"/>
        <v>Adhérent</v>
      </c>
    </row>
    <row r="288" spans="1:15" x14ac:dyDescent="0.3">
      <c r="A288" s="97">
        <f ca="1">MATCH(B288,INDIRECT("Referentiel!a:a"),0)+COUNTIF($B$1:B287,B288)</f>
        <v>288</v>
      </c>
      <c r="B288" s="98" t="s">
        <v>1601</v>
      </c>
      <c r="C288" s="54" t="str">
        <f t="shared" ca="1" si="52"/>
        <v>CPCC</v>
      </c>
      <c r="D288" s="54" t="str">
        <f t="shared" ca="1" si="53"/>
        <v>V0CBLCON-D</v>
      </c>
      <c r="E288" s="54">
        <f t="shared" ca="1" si="54"/>
        <v>0</v>
      </c>
      <c r="F288" s="54" t="str">
        <f t="shared" ca="1" si="55"/>
        <v>ZH1AD0</v>
      </c>
      <c r="G288" s="54" t="str">
        <f t="shared" ca="1" si="56"/>
        <v>AD3</v>
      </c>
      <c r="H288" s="54" t="str">
        <f t="shared" ca="1" si="57"/>
        <v>COMPLET</v>
      </c>
      <c r="I288" s="54" t="str">
        <f t="shared" ca="1" si="58"/>
        <v>Tn</v>
      </c>
      <c r="J288" s="54" t="str">
        <f t="shared" ca="1" si="59"/>
        <v>CFPA</v>
      </c>
      <c r="K288" s="54" t="str">
        <f t="shared" ca="1" si="60"/>
        <v>CBLCON</v>
      </c>
      <c r="L288" s="54" t="str">
        <f t="shared" ca="1" si="61"/>
        <v/>
      </c>
      <c r="M288" s="54">
        <f t="shared" ca="1" si="62"/>
        <v>0</v>
      </c>
      <c r="N288" s="54" t="str">
        <f t="shared" ca="1" si="63"/>
        <v>DB2</v>
      </c>
      <c r="O288" s="54" t="str">
        <f t="shared" ca="1" si="64"/>
        <v>Adhérent</v>
      </c>
    </row>
    <row r="289" spans="1:15" x14ac:dyDescent="0.3">
      <c r="A289" s="97">
        <f ca="1">MATCH(B289,INDIRECT("Referentiel!a:a"),0)+COUNTIF($B$1:B288,B289)</f>
        <v>289</v>
      </c>
      <c r="B289" s="98" t="s">
        <v>1609</v>
      </c>
      <c r="C289" s="54" t="str">
        <f t="shared" ca="1" si="52"/>
        <v>CPRI</v>
      </c>
      <c r="D289" s="54" t="str">
        <f t="shared" ca="1" si="53"/>
        <v xml:space="preserve"> -M</v>
      </c>
      <c r="E289" s="54">
        <f t="shared" ca="1" si="54"/>
        <v>0</v>
      </c>
      <c r="F289" s="54">
        <f t="shared" ca="1" si="55"/>
        <v>0</v>
      </c>
      <c r="G289" s="54" t="str">
        <f t="shared" ca="1" si="56"/>
        <v>AD3</v>
      </c>
      <c r="H289" s="54" t="str">
        <f t="shared" ca="1" si="57"/>
        <v>COMPLET</v>
      </c>
      <c r="I289" s="54" t="str">
        <f t="shared" ca="1" si="58"/>
        <v>BVaTn</v>
      </c>
      <c r="J289" s="54" t="str">
        <f t="shared" ca="1" si="59"/>
        <v>CDL0</v>
      </c>
      <c r="K289" s="54" t="str">
        <f t="shared" ca="1" si="60"/>
        <v>CDLFI2DM</v>
      </c>
      <c r="L289" s="54" t="str">
        <f t="shared" ca="1" si="61"/>
        <v/>
      </c>
      <c r="M289" s="54">
        <f t="shared" ca="1" si="62"/>
        <v>0</v>
      </c>
      <c r="N289" s="54" t="str">
        <f t="shared" ca="1" si="63"/>
        <v>FIC</v>
      </c>
      <c r="O289" s="54" t="str">
        <f t="shared" ca="1" si="64"/>
        <v>Adhérent</v>
      </c>
    </row>
    <row r="290" spans="1:15" x14ac:dyDescent="0.3">
      <c r="A290" s="97">
        <f ca="1">MATCH(B290,INDIRECT("Referentiel!a:a"),0)+COUNTIF($B$1:B289,B290)</f>
        <v>290</v>
      </c>
      <c r="B290" s="98" t="s">
        <v>1614</v>
      </c>
      <c r="C290" s="54" t="str">
        <f t="shared" ca="1" si="52"/>
        <v>CPRI</v>
      </c>
      <c r="D290" s="54" t="str">
        <f t="shared" ca="1" si="53"/>
        <v xml:space="preserve"> -M</v>
      </c>
      <c r="E290" s="54">
        <f t="shared" ca="1" si="54"/>
        <v>0</v>
      </c>
      <c r="F290" s="54">
        <f t="shared" ca="1" si="55"/>
        <v>0</v>
      </c>
      <c r="G290" s="54" t="str">
        <f t="shared" ca="1" si="56"/>
        <v>AD3</v>
      </c>
      <c r="H290" s="54" t="str">
        <f t="shared" ca="1" si="57"/>
        <v>COMPLET</v>
      </c>
      <c r="I290" s="54" t="str">
        <f t="shared" ca="1" si="58"/>
        <v>BVaTn</v>
      </c>
      <c r="J290" s="54" t="str">
        <f t="shared" ca="1" si="59"/>
        <v>CDL0</v>
      </c>
      <c r="K290" s="54" t="str">
        <f t="shared" ca="1" si="60"/>
        <v>CDLFI2DS</v>
      </c>
      <c r="L290" s="54" t="str">
        <f t="shared" ca="1" si="61"/>
        <v/>
      </c>
      <c r="M290" s="54">
        <f t="shared" ca="1" si="62"/>
        <v>0</v>
      </c>
      <c r="N290" s="54" t="str">
        <f t="shared" ca="1" si="63"/>
        <v>FIC</v>
      </c>
      <c r="O290" s="54" t="str">
        <f t="shared" ca="1" si="64"/>
        <v>Adhérent</v>
      </c>
    </row>
    <row r="291" spans="1:15" x14ac:dyDescent="0.3">
      <c r="A291" s="97">
        <f ca="1">MATCH(B291,INDIRECT("Referentiel!a:a"),0)+COUNTIF($B$1:B290,B291)</f>
        <v>291</v>
      </c>
      <c r="B291" s="98" t="s">
        <v>1617</v>
      </c>
      <c r="C291" s="54" t="str">
        <f t="shared" ca="1" si="52"/>
        <v>CPRI</v>
      </c>
      <c r="D291" s="54" t="str">
        <f t="shared" ca="1" si="53"/>
        <v xml:space="preserve"> -M</v>
      </c>
      <c r="E291" s="54">
        <f t="shared" ca="1" si="54"/>
        <v>0</v>
      </c>
      <c r="F291" s="54">
        <f t="shared" ca="1" si="55"/>
        <v>0</v>
      </c>
      <c r="G291" s="54" t="str">
        <f t="shared" ca="1" si="56"/>
        <v>AD3</v>
      </c>
      <c r="H291" s="54" t="str">
        <f t="shared" ca="1" si="57"/>
        <v>COMPLET</v>
      </c>
      <c r="I291" s="54" t="str">
        <f t="shared" ca="1" si="58"/>
        <v>BVaTn</v>
      </c>
      <c r="J291" s="54" t="str">
        <f t="shared" ca="1" si="59"/>
        <v>CDL0</v>
      </c>
      <c r="K291" s="54" t="str">
        <f t="shared" ca="1" si="60"/>
        <v>CDLFIED</v>
      </c>
      <c r="L291" s="54" t="str">
        <f t="shared" ca="1" si="61"/>
        <v/>
      </c>
      <c r="M291" s="54">
        <f t="shared" ca="1" si="62"/>
        <v>0</v>
      </c>
      <c r="N291" s="54" t="str">
        <f t="shared" ca="1" si="63"/>
        <v>FIC</v>
      </c>
      <c r="O291" s="54" t="str">
        <f t="shared" ca="1" si="64"/>
        <v>Adhérent</v>
      </c>
    </row>
    <row r="292" spans="1:15" x14ac:dyDescent="0.3">
      <c r="A292" s="97">
        <f ca="1">MATCH(B292,INDIRECT("Referentiel!a:a"),0)+COUNTIF($B$1:B291,B292)</f>
        <v>292</v>
      </c>
      <c r="B292" s="98" t="s">
        <v>1623</v>
      </c>
      <c r="C292" s="54" t="str">
        <f t="shared" ca="1" si="52"/>
        <v>CPRI</v>
      </c>
      <c r="D292" s="54" t="str">
        <f t="shared" ca="1" si="53"/>
        <v xml:space="preserve"> -M</v>
      </c>
      <c r="E292" s="54">
        <f t="shared" ca="1" si="54"/>
        <v>0</v>
      </c>
      <c r="F292" s="54">
        <f t="shared" ca="1" si="55"/>
        <v>0</v>
      </c>
      <c r="G292" s="54" t="str">
        <f t="shared" ca="1" si="56"/>
        <v>AD3</v>
      </c>
      <c r="H292" s="54" t="str">
        <f t="shared" ca="1" si="57"/>
        <v>COMPLET</v>
      </c>
      <c r="I292" s="54" t="str">
        <f t="shared" ca="1" si="58"/>
        <v>BVaTn</v>
      </c>
      <c r="J292" s="54" t="str">
        <f t="shared" ca="1" si="59"/>
        <v>CDL0</v>
      </c>
      <c r="K292" s="54" t="str">
        <f t="shared" ca="1" si="60"/>
        <v>$CDLFIEDM</v>
      </c>
      <c r="L292" s="54" t="str">
        <f t="shared" ca="1" si="61"/>
        <v/>
      </c>
      <c r="M292" s="54">
        <f t="shared" ca="1" si="62"/>
        <v>0</v>
      </c>
      <c r="N292" s="54" t="str">
        <f t="shared" ca="1" si="63"/>
        <v>FIC</v>
      </c>
      <c r="O292" s="54" t="str">
        <f t="shared" ca="1" si="64"/>
        <v>Adhérent</v>
      </c>
    </row>
    <row r="293" spans="1:15" x14ac:dyDescent="0.3">
      <c r="A293" s="97">
        <f ca="1">MATCH(B293,INDIRECT("Referentiel!a:a"),0)+COUNTIF($B$1:B292,B293)</f>
        <v>293</v>
      </c>
      <c r="B293" s="98" t="s">
        <v>1626</v>
      </c>
      <c r="C293" s="54" t="str">
        <f t="shared" ca="1" si="52"/>
        <v>CPDT</v>
      </c>
      <c r="D293" s="54" t="str">
        <f t="shared" ca="1" si="53"/>
        <v xml:space="preserve"> -H</v>
      </c>
      <c r="E293" s="54">
        <f t="shared" ca="1" si="54"/>
        <v>0</v>
      </c>
      <c r="F293" s="54">
        <f t="shared" ca="1" si="55"/>
        <v>0</v>
      </c>
      <c r="G293" s="54" t="str">
        <f t="shared" ca="1" si="56"/>
        <v>AD3</v>
      </c>
      <c r="H293" s="54" t="str">
        <f t="shared" ca="1" si="57"/>
        <v>COMPLET</v>
      </c>
      <c r="I293" s="54" t="str">
        <f t="shared" ca="1" si="58"/>
        <v>Tn</v>
      </c>
      <c r="J293" s="54" t="str">
        <f t="shared" ca="1" si="59"/>
        <v>CDL0</v>
      </c>
      <c r="K293" s="54" t="str">
        <f t="shared" ca="1" si="60"/>
        <v>CDLFIHDS</v>
      </c>
      <c r="L293" s="54" t="str">
        <f t="shared" ca="1" si="61"/>
        <v/>
      </c>
      <c r="M293" s="54">
        <f t="shared" ca="1" si="62"/>
        <v>0</v>
      </c>
      <c r="N293" s="54" t="str">
        <f t="shared" ca="1" si="63"/>
        <v>FIC</v>
      </c>
      <c r="O293" s="54" t="str">
        <f t="shared" ca="1" si="64"/>
        <v>Adhérent</v>
      </c>
    </row>
    <row r="294" spans="1:15" x14ac:dyDescent="0.3">
      <c r="A294" s="97">
        <f ca="1">MATCH(B294,INDIRECT("Referentiel!a:a"),0)+COUNTIF($B$1:B293,B294)</f>
        <v>294</v>
      </c>
      <c r="B294" s="98" t="s">
        <v>1629</v>
      </c>
      <c r="C294" s="54" t="str">
        <f t="shared" ca="1" si="52"/>
        <v>CPRI</v>
      </c>
      <c r="D294" s="54" t="str">
        <f t="shared" ca="1" si="53"/>
        <v>V1CDLSTK-H</v>
      </c>
      <c r="E294" s="54">
        <f t="shared" ca="1" si="54"/>
        <v>0</v>
      </c>
      <c r="F294" s="54" t="str">
        <f t="shared" ca="1" si="55"/>
        <v>ZH0AH1</v>
      </c>
      <c r="G294" s="54" t="str">
        <f t="shared" ca="1" si="56"/>
        <v>AD3</v>
      </c>
      <c r="H294" s="54" t="str">
        <f t="shared" ca="1" si="57"/>
        <v>COMPLET</v>
      </c>
      <c r="I294" s="54" t="str">
        <f t="shared" ca="1" si="58"/>
        <v>BVnTn</v>
      </c>
      <c r="J294" s="54" t="str">
        <f t="shared" ca="1" si="59"/>
        <v>CDL0</v>
      </c>
      <c r="K294" s="54" t="str">
        <f t="shared" ca="1" si="60"/>
        <v>CDLSTK</v>
      </c>
      <c r="L294" s="54" t="str">
        <f t="shared" ca="1" si="61"/>
        <v/>
      </c>
      <c r="M294" s="54">
        <f t="shared" ca="1" si="62"/>
        <v>0</v>
      </c>
      <c r="N294" s="54" t="str">
        <f t="shared" ca="1" si="63"/>
        <v>DB2</v>
      </c>
      <c r="O294" s="54" t="str">
        <f t="shared" ca="1" si="64"/>
        <v>Adhérent</v>
      </c>
    </row>
    <row r="295" spans="1:15" x14ac:dyDescent="0.3">
      <c r="A295" s="97">
        <f ca="1">MATCH(B295,INDIRECT("Referentiel!a:a"),0)+COUNTIF($B$1:B294,B295)</f>
        <v>295</v>
      </c>
      <c r="B295" s="98" t="s">
        <v>1635</v>
      </c>
      <c r="C295" s="54" t="str">
        <f t="shared" ca="1" si="52"/>
        <v>CPMS</v>
      </c>
      <c r="D295" s="54" t="str">
        <f t="shared" ca="1" si="53"/>
        <v>ACTAD0-J</v>
      </c>
      <c r="E295" s="54">
        <f t="shared" ca="1" si="54"/>
        <v>0</v>
      </c>
      <c r="F295" s="54" t="str">
        <f t="shared" ca="1" si="55"/>
        <v>ZH4AJ3</v>
      </c>
      <c r="G295" s="54" t="str">
        <f t="shared" ca="1" si="56"/>
        <v>AD3</v>
      </c>
      <c r="H295" s="54" t="str">
        <f t="shared" ca="1" si="57"/>
        <v>COMPLET</v>
      </c>
      <c r="I295" s="54" t="str">
        <f t="shared" ca="1" si="58"/>
        <v>Tn</v>
      </c>
      <c r="J295" s="54" t="str">
        <f t="shared" ca="1" si="59"/>
        <v>ACT0</v>
      </c>
      <c r="K295" s="54" t="str">
        <f t="shared" ca="1" si="60"/>
        <v>ACTAD0</v>
      </c>
      <c r="L295" s="54" t="str">
        <f t="shared" ca="1" si="61"/>
        <v/>
      </c>
      <c r="M295" s="54">
        <f t="shared" ca="1" si="62"/>
        <v>0</v>
      </c>
      <c r="N295" s="54" t="str">
        <f t="shared" ca="1" si="63"/>
        <v>FIC</v>
      </c>
      <c r="O295" s="54" t="str">
        <f t="shared" ca="1" si="64"/>
        <v>Adhérent</v>
      </c>
    </row>
    <row r="296" spans="1:15" x14ac:dyDescent="0.3">
      <c r="A296" s="97">
        <f ca="1">MATCH(B296,INDIRECT("Referentiel!a:a"),0)+COUNTIF($B$1:B295,B296)</f>
        <v>296</v>
      </c>
      <c r="B296" s="98" t="s">
        <v>1640</v>
      </c>
      <c r="C296" s="54" t="str">
        <f t="shared" ca="1" si="52"/>
        <v>CPPI</v>
      </c>
      <c r="D296" s="54" t="str">
        <f t="shared" ca="1" si="53"/>
        <v>TA/0AMT/CDPOCPTA/0-J</v>
      </c>
      <c r="E296" s="54">
        <f t="shared" ca="1" si="54"/>
        <v>0</v>
      </c>
      <c r="F296" s="54" t="str">
        <f t="shared" ca="1" si="55"/>
        <v>ZH0AJ8</v>
      </c>
      <c r="G296" s="54" t="str">
        <f t="shared" ca="1" si="56"/>
        <v>AD3</v>
      </c>
      <c r="H296" s="54" t="str">
        <f t="shared" ca="1" si="57"/>
        <v>COMPLET</v>
      </c>
      <c r="I296" s="54" t="str">
        <f t="shared" ca="1" si="58"/>
        <v>Tn</v>
      </c>
      <c r="J296" s="54" t="str">
        <f t="shared" ca="1" si="59"/>
        <v>DTWH</v>
      </c>
      <c r="K296" s="54" t="str">
        <f t="shared" ca="1" si="60"/>
        <v>TA/0AMT/CDPOCPTA/0</v>
      </c>
      <c r="L296" s="54" t="str">
        <f t="shared" ca="1" si="61"/>
        <v/>
      </c>
      <c r="M296" s="54">
        <f t="shared" ca="1" si="62"/>
        <v>0</v>
      </c>
      <c r="N296" s="54" t="str">
        <f t="shared" ca="1" si="63"/>
        <v>START</v>
      </c>
      <c r="O296" s="54" t="str">
        <f t="shared" ca="1" si="64"/>
        <v>Adhérent</v>
      </c>
    </row>
    <row r="297" spans="1:15" x14ac:dyDescent="0.3">
      <c r="A297" s="97">
        <f ca="1">MATCH(B297,INDIRECT("Referentiel!a:a"),0)+COUNTIF($B$1:B296,B297)</f>
        <v>297</v>
      </c>
      <c r="B297" s="98" t="s">
        <v>1644</v>
      </c>
      <c r="C297" s="54" t="str">
        <f t="shared" ca="1" si="52"/>
        <v>CPCC</v>
      </c>
      <c r="D297" s="54" t="str">
        <f t="shared" ca="1" si="53"/>
        <v xml:space="preserve"> -M</v>
      </c>
      <c r="E297" s="54">
        <f t="shared" ca="1" si="54"/>
        <v>0</v>
      </c>
      <c r="F297" s="54">
        <f t="shared" ca="1" si="55"/>
        <v>0</v>
      </c>
      <c r="G297" s="54" t="str">
        <f t="shared" ca="1" si="56"/>
        <v>AD3</v>
      </c>
      <c r="H297" s="54" t="str">
        <f t="shared" ca="1" si="57"/>
        <v>COMPLET</v>
      </c>
      <c r="I297" s="54" t="str">
        <f t="shared" ca="1" si="58"/>
        <v>BVaTn</v>
      </c>
      <c r="J297" s="54" t="str">
        <f t="shared" ca="1" si="59"/>
        <v>FDS0</v>
      </c>
      <c r="K297" s="54" t="str">
        <f t="shared" ca="1" si="60"/>
        <v>CDPXS002</v>
      </c>
      <c r="L297" s="54" t="str">
        <f t="shared" ca="1" si="61"/>
        <v/>
      </c>
      <c r="M297" s="54">
        <f t="shared" ca="1" si="62"/>
        <v>0</v>
      </c>
      <c r="N297" s="54" t="str">
        <f t="shared" ca="1" si="63"/>
        <v>FIC</v>
      </c>
      <c r="O297" s="54" t="str">
        <f t="shared" ca="1" si="64"/>
        <v>Adhérent</v>
      </c>
    </row>
    <row r="298" spans="1:15" x14ac:dyDescent="0.3">
      <c r="A298" s="97">
        <f ca="1">MATCH(B298,INDIRECT("Referentiel!a:a"),0)+COUNTIF($B$1:B297,B298)</f>
        <v>298</v>
      </c>
      <c r="B298" s="98" t="s">
        <v>1649</v>
      </c>
      <c r="C298" s="54" t="str">
        <f t="shared" ca="1" si="52"/>
        <v>CPDM</v>
      </c>
      <c r="D298" s="54" t="str">
        <f t="shared" ca="1" si="53"/>
        <v>V2CDVDOS -J</v>
      </c>
      <c r="E298" s="54">
        <f t="shared" ca="1" si="54"/>
        <v>0</v>
      </c>
      <c r="F298" s="54" t="str">
        <f t="shared" ca="1" si="55"/>
        <v>ZH4CJL</v>
      </c>
      <c r="G298" s="54" t="str">
        <f t="shared" ca="1" si="56"/>
        <v>AD3</v>
      </c>
      <c r="H298" s="54" t="str">
        <f t="shared" ca="1" si="57"/>
        <v>COMPLET</v>
      </c>
      <c r="I298" s="54" t="str">
        <f t="shared" ca="1" si="58"/>
        <v>Tn</v>
      </c>
      <c r="J298" s="54" t="str">
        <f t="shared" ca="1" si="59"/>
        <v>PWEB</v>
      </c>
      <c r="K298" s="54" t="str">
        <f t="shared" ca="1" si="60"/>
        <v>CDVDOS</v>
      </c>
      <c r="L298" s="54" t="str">
        <f t="shared" ca="1" si="61"/>
        <v/>
      </c>
      <c r="M298" s="54">
        <f t="shared" ca="1" si="62"/>
        <v>0</v>
      </c>
      <c r="N298" s="54" t="str">
        <f t="shared" ca="1" si="63"/>
        <v>DB2</v>
      </c>
      <c r="O298" s="54" t="str">
        <f t="shared" ca="1" si="64"/>
        <v>Adhérent</v>
      </c>
    </row>
    <row r="299" spans="1:15" x14ac:dyDescent="0.3">
      <c r="A299" s="97">
        <f ca="1">MATCH(B299,INDIRECT("Referentiel!a:a"),0)+COUNTIF($B$1:B298,B299)</f>
        <v>299</v>
      </c>
      <c r="B299" s="98" t="s">
        <v>1657</v>
      </c>
      <c r="C299" s="54" t="str">
        <f t="shared" ca="1" si="52"/>
        <v>CPDM</v>
      </c>
      <c r="D299" s="54" t="str">
        <f t="shared" ca="1" si="53"/>
        <v>V0CDVEPM -J</v>
      </c>
      <c r="E299" s="54">
        <f t="shared" ca="1" si="54"/>
        <v>0</v>
      </c>
      <c r="F299" s="54" t="str">
        <f t="shared" ca="1" si="55"/>
        <v>ZH4CJM</v>
      </c>
      <c r="G299" s="54" t="str">
        <f t="shared" ca="1" si="56"/>
        <v>AD3</v>
      </c>
      <c r="H299" s="54" t="str">
        <f t="shared" ca="1" si="57"/>
        <v>COMPLET</v>
      </c>
      <c r="I299" s="54" t="str">
        <f t="shared" ca="1" si="58"/>
        <v>Tn</v>
      </c>
      <c r="J299" s="54" t="str">
        <f t="shared" ca="1" si="59"/>
        <v>PWEB</v>
      </c>
      <c r="K299" s="54" t="str">
        <f t="shared" ca="1" si="60"/>
        <v>CDVEPM</v>
      </c>
      <c r="L299" s="54" t="str">
        <f t="shared" ca="1" si="61"/>
        <v/>
      </c>
      <c r="M299" s="54">
        <f t="shared" ca="1" si="62"/>
        <v>0</v>
      </c>
      <c r="N299" s="54" t="str">
        <f t="shared" ca="1" si="63"/>
        <v>DB2</v>
      </c>
      <c r="O299" s="54" t="str">
        <f t="shared" ca="1" si="64"/>
        <v>Adhérent</v>
      </c>
    </row>
    <row r="300" spans="1:15" x14ac:dyDescent="0.3">
      <c r="A300" s="97">
        <f ca="1">MATCH(B300,INDIRECT("Referentiel!a:a"),0)+COUNTIF($B$1:B299,B300)</f>
        <v>300</v>
      </c>
      <c r="B300" s="98" t="s">
        <v>1662</v>
      </c>
      <c r="C300" s="54" t="str">
        <f t="shared" ca="1" si="52"/>
        <v>CPDM</v>
      </c>
      <c r="D300" s="54" t="str">
        <f t="shared" ca="1" si="53"/>
        <v>V0CDVETA-M</v>
      </c>
      <c r="E300" s="54">
        <f t="shared" ca="1" si="54"/>
        <v>0</v>
      </c>
      <c r="F300" s="54" t="str">
        <f t="shared" ca="1" si="55"/>
        <v>ZH4AM8</v>
      </c>
      <c r="G300" s="54" t="str">
        <f t="shared" ca="1" si="56"/>
        <v>AD3</v>
      </c>
      <c r="H300" s="54" t="str">
        <f t="shared" ca="1" si="57"/>
        <v>COMPLET</v>
      </c>
      <c r="I300" s="54" t="str">
        <f t="shared" ca="1" si="58"/>
        <v>BVaTn</v>
      </c>
      <c r="J300" s="54" t="str">
        <f t="shared" ca="1" si="59"/>
        <v>PWEB</v>
      </c>
      <c r="K300" s="54" t="str">
        <f t="shared" ca="1" si="60"/>
        <v>CDVETA</v>
      </c>
      <c r="L300" s="54" t="str">
        <f t="shared" ca="1" si="61"/>
        <v/>
      </c>
      <c r="M300" s="54">
        <f t="shared" ca="1" si="62"/>
        <v>0</v>
      </c>
      <c r="N300" s="54" t="str">
        <f t="shared" ca="1" si="63"/>
        <v>DB2</v>
      </c>
      <c r="O300" s="54" t="str">
        <f t="shared" ca="1" si="64"/>
        <v>Adhérent</v>
      </c>
    </row>
    <row r="301" spans="1:15" x14ac:dyDescent="0.3">
      <c r="A301" s="97">
        <f ca="1">MATCH(B301,INDIRECT("Referentiel!a:a"),0)+COUNTIF($B$1:B300,B301)</f>
        <v>301</v>
      </c>
      <c r="B301" s="98" t="s">
        <v>1668</v>
      </c>
      <c r="C301" s="54" t="str">
        <f t="shared" ca="1" si="52"/>
        <v>CPDM</v>
      </c>
      <c r="D301" s="54" t="str">
        <f t="shared" ca="1" si="53"/>
        <v>V0CDVETU -J</v>
      </c>
      <c r="E301" s="54">
        <f t="shared" ca="1" si="54"/>
        <v>0</v>
      </c>
      <c r="F301" s="54" t="str">
        <f t="shared" ca="1" si="55"/>
        <v>ZH4CJN</v>
      </c>
      <c r="G301" s="54" t="str">
        <f t="shared" ca="1" si="56"/>
        <v>AD3</v>
      </c>
      <c r="H301" s="54" t="str">
        <f t="shared" ca="1" si="57"/>
        <v>COMPLET</v>
      </c>
      <c r="I301" s="54" t="str">
        <f t="shared" ca="1" si="58"/>
        <v>Tn</v>
      </c>
      <c r="J301" s="54" t="str">
        <f t="shared" ca="1" si="59"/>
        <v>PWEB</v>
      </c>
      <c r="K301" s="54" t="str">
        <f t="shared" ca="1" si="60"/>
        <v>CDVETU</v>
      </c>
      <c r="L301" s="54" t="str">
        <f t="shared" ca="1" si="61"/>
        <v/>
      </c>
      <c r="M301" s="54">
        <f t="shared" ca="1" si="62"/>
        <v>0</v>
      </c>
      <c r="N301" s="54" t="str">
        <f t="shared" ca="1" si="63"/>
        <v>DB2</v>
      </c>
      <c r="O301" s="54" t="str">
        <f t="shared" ca="1" si="64"/>
        <v>Adhérent</v>
      </c>
    </row>
    <row r="302" spans="1:15" x14ac:dyDescent="0.3">
      <c r="A302" s="97">
        <f ca="1">MATCH(B302,INDIRECT("Referentiel!a:a"),0)+COUNTIF($B$1:B301,B302)</f>
        <v>302</v>
      </c>
      <c r="B302" s="98" t="s">
        <v>1673</v>
      </c>
      <c r="C302" s="54" t="str">
        <f t="shared" ca="1" si="52"/>
        <v>CPDM</v>
      </c>
      <c r="D302" s="54" t="str">
        <f t="shared" ca="1" si="53"/>
        <v>V0CDVHPM-J</v>
      </c>
      <c r="E302" s="54">
        <f t="shared" ca="1" si="54"/>
        <v>0</v>
      </c>
      <c r="F302" s="54" t="str">
        <f t="shared" ca="1" si="55"/>
        <v>ZH4CJO</v>
      </c>
      <c r="G302" s="54" t="str">
        <f t="shared" ca="1" si="56"/>
        <v>AD3</v>
      </c>
      <c r="H302" s="54" t="str">
        <f t="shared" ca="1" si="57"/>
        <v>PARTIEL</v>
      </c>
      <c r="I302" s="54" t="str">
        <f t="shared" ca="1" si="58"/>
        <v>Tn</v>
      </c>
      <c r="J302" s="54" t="str">
        <f t="shared" ca="1" si="59"/>
        <v>PWEB</v>
      </c>
      <c r="K302" s="54" t="str">
        <f t="shared" ca="1" si="60"/>
        <v>CDVHPM</v>
      </c>
      <c r="L302" s="54" t="str">
        <f t="shared" ca="1" si="61"/>
        <v/>
      </c>
      <c r="M302" s="54">
        <f t="shared" ca="1" si="62"/>
        <v>0</v>
      </c>
      <c r="N302" s="54" t="str">
        <f t="shared" ca="1" si="63"/>
        <v>DB2</v>
      </c>
      <c r="O302" s="54" t="str">
        <f t="shared" ca="1" si="64"/>
        <v>Adhérent</v>
      </c>
    </row>
    <row r="303" spans="1:15" x14ac:dyDescent="0.3">
      <c r="A303" s="97">
        <f ca="1">MATCH(B303,INDIRECT("Referentiel!a:a"),0)+COUNTIF($B$1:B302,B303)</f>
        <v>303</v>
      </c>
      <c r="B303" s="98" t="s">
        <v>1679</v>
      </c>
      <c r="C303" s="54" t="str">
        <f t="shared" ca="1" si="52"/>
        <v>CPDM</v>
      </c>
      <c r="D303" s="54" t="str">
        <f t="shared" ca="1" si="53"/>
        <v>V1CDVPAR -J</v>
      </c>
      <c r="E303" s="54">
        <f t="shared" ca="1" si="54"/>
        <v>0</v>
      </c>
      <c r="F303" s="54" t="str">
        <f t="shared" ca="1" si="55"/>
        <v>ZH4CJP</v>
      </c>
      <c r="G303" s="54" t="str">
        <f t="shared" ca="1" si="56"/>
        <v>AD3</v>
      </c>
      <c r="H303" s="54" t="str">
        <f t="shared" ca="1" si="57"/>
        <v>COMPLET</v>
      </c>
      <c r="I303" s="54" t="str">
        <f t="shared" ca="1" si="58"/>
        <v>Tn</v>
      </c>
      <c r="J303" s="54" t="str">
        <f t="shared" ca="1" si="59"/>
        <v>PWEB</v>
      </c>
      <c r="K303" s="54" t="str">
        <f t="shared" ca="1" si="60"/>
        <v>CDVPAR</v>
      </c>
      <c r="L303" s="54" t="str">
        <f t="shared" ca="1" si="61"/>
        <v/>
      </c>
      <c r="M303" s="54">
        <f t="shared" ca="1" si="62"/>
        <v>0</v>
      </c>
      <c r="N303" s="54" t="str">
        <f t="shared" ca="1" si="63"/>
        <v>DB2</v>
      </c>
      <c r="O303" s="54" t="str">
        <f t="shared" ca="1" si="64"/>
        <v>Adhérent</v>
      </c>
    </row>
    <row r="304" spans="1:15" x14ac:dyDescent="0.3">
      <c r="A304" s="97">
        <f ca="1">MATCH(B304,INDIRECT("Referentiel!a:a"),0)+COUNTIF($B$1:B303,B304)</f>
        <v>304</v>
      </c>
      <c r="B304" s="98" t="s">
        <v>1684</v>
      </c>
      <c r="C304" s="54" t="str">
        <f t="shared" ca="1" si="52"/>
        <v>CPDM</v>
      </c>
      <c r="D304" s="54" t="str">
        <f t="shared" ca="1" si="53"/>
        <v>V0CDVPCR -J</v>
      </c>
      <c r="E304" s="54">
        <f t="shared" ca="1" si="54"/>
        <v>0</v>
      </c>
      <c r="F304" s="54" t="str">
        <f t="shared" ca="1" si="55"/>
        <v>ZH4CJQ</v>
      </c>
      <c r="G304" s="54" t="str">
        <f t="shared" ca="1" si="56"/>
        <v>AD3</v>
      </c>
      <c r="H304" s="54" t="str">
        <f t="shared" ca="1" si="57"/>
        <v>COMPLET</v>
      </c>
      <c r="I304" s="54" t="str">
        <f t="shared" ca="1" si="58"/>
        <v>Tn</v>
      </c>
      <c r="J304" s="54" t="str">
        <f t="shared" ca="1" si="59"/>
        <v>PWEB</v>
      </c>
      <c r="K304" s="54" t="str">
        <f t="shared" ca="1" si="60"/>
        <v>CDVPCR</v>
      </c>
      <c r="L304" s="54" t="str">
        <f t="shared" ca="1" si="61"/>
        <v/>
      </c>
      <c r="M304" s="54">
        <f t="shared" ca="1" si="62"/>
        <v>0</v>
      </c>
      <c r="N304" s="54" t="str">
        <f t="shared" ca="1" si="63"/>
        <v>DB2</v>
      </c>
      <c r="O304" s="54" t="str">
        <f t="shared" ca="1" si="64"/>
        <v>Adhérent</v>
      </c>
    </row>
    <row r="305" spans="1:15" x14ac:dyDescent="0.3">
      <c r="A305" s="97">
        <f ca="1">MATCH(B305,INDIRECT("Referentiel!a:a"),0)+COUNTIF($B$1:B304,B305)</f>
        <v>305</v>
      </c>
      <c r="B305" s="98" t="s">
        <v>1689</v>
      </c>
      <c r="C305" s="54" t="str">
        <f t="shared" ca="1" si="52"/>
        <v>CPDM</v>
      </c>
      <c r="D305" s="54" t="str">
        <f t="shared" ca="1" si="53"/>
        <v>V0CDVPHE-M</v>
      </c>
      <c r="E305" s="54">
        <f t="shared" ca="1" si="54"/>
        <v>0</v>
      </c>
      <c r="F305" s="54" t="str">
        <f t="shared" ca="1" si="55"/>
        <v>ZH4AM9</v>
      </c>
      <c r="G305" s="54" t="str">
        <f t="shared" ca="1" si="56"/>
        <v>AD3</v>
      </c>
      <c r="H305" s="54" t="str">
        <f t="shared" ca="1" si="57"/>
        <v>COMPLET</v>
      </c>
      <c r="I305" s="54" t="str">
        <f t="shared" ca="1" si="58"/>
        <v>BVaTn</v>
      </c>
      <c r="J305" s="54" t="str">
        <f t="shared" ca="1" si="59"/>
        <v>PWEB</v>
      </c>
      <c r="K305" s="54" t="str">
        <f t="shared" ca="1" si="60"/>
        <v>CDVPHE</v>
      </c>
      <c r="L305" s="54" t="str">
        <f t="shared" ca="1" si="61"/>
        <v/>
      </c>
      <c r="M305" s="54">
        <f t="shared" ca="1" si="62"/>
        <v>0</v>
      </c>
      <c r="N305" s="54" t="str">
        <f t="shared" ca="1" si="63"/>
        <v>DB2</v>
      </c>
      <c r="O305" s="54" t="str">
        <f t="shared" ca="1" si="64"/>
        <v>Adhérent</v>
      </c>
    </row>
    <row r="306" spans="1:15" x14ac:dyDescent="0.3">
      <c r="A306" s="97">
        <f ca="1">MATCH(B306,INDIRECT("Referentiel!a:a"),0)+COUNTIF($B$1:B305,B306)</f>
        <v>306</v>
      </c>
      <c r="B306" s="98" t="s">
        <v>1695</v>
      </c>
      <c r="C306" s="54" t="str">
        <f t="shared" ca="1" si="52"/>
        <v>CPDM</v>
      </c>
      <c r="D306" s="54" t="str">
        <f t="shared" ca="1" si="53"/>
        <v>V1CDVTYP-M</v>
      </c>
      <c r="E306" s="54">
        <f t="shared" ca="1" si="54"/>
        <v>0</v>
      </c>
      <c r="F306" s="54" t="str">
        <f t="shared" ca="1" si="55"/>
        <v>ZH4AMA</v>
      </c>
      <c r="G306" s="54" t="str">
        <f t="shared" ca="1" si="56"/>
        <v>AD3</v>
      </c>
      <c r="H306" s="54" t="str">
        <f t="shared" ca="1" si="57"/>
        <v>COMPLET</v>
      </c>
      <c r="I306" s="54" t="str">
        <f t="shared" ca="1" si="58"/>
        <v>BVaTn</v>
      </c>
      <c r="J306" s="54" t="str">
        <f t="shared" ca="1" si="59"/>
        <v>PWEB</v>
      </c>
      <c r="K306" s="54" t="str">
        <f t="shared" ca="1" si="60"/>
        <v>CDVTYP</v>
      </c>
      <c r="L306" s="54" t="str">
        <f t="shared" ca="1" si="61"/>
        <v/>
      </c>
      <c r="M306" s="54">
        <f t="shared" ca="1" si="62"/>
        <v>0</v>
      </c>
      <c r="N306" s="54" t="str">
        <f t="shared" ca="1" si="63"/>
        <v>DB2</v>
      </c>
      <c r="O306" s="54" t="str">
        <f t="shared" ca="1" si="64"/>
        <v>Adhérent</v>
      </c>
    </row>
    <row r="307" spans="1:15" x14ac:dyDescent="0.3">
      <c r="A307" s="97">
        <f ca="1">MATCH(B307,INDIRECT("Referentiel!a:a"),0)+COUNTIF($B$1:B306,B307)</f>
        <v>307</v>
      </c>
      <c r="B307" s="98" t="s">
        <v>1701</v>
      </c>
      <c r="C307" s="54" t="str">
        <f t="shared" ca="1" si="52"/>
        <v>CPCC</v>
      </c>
      <c r="D307" s="54" t="str">
        <f t="shared" ca="1" si="53"/>
        <v>V0CEDCRI -J</v>
      </c>
      <c r="E307" s="54">
        <f t="shared" ca="1" si="54"/>
        <v>0</v>
      </c>
      <c r="F307" s="54" t="str">
        <f t="shared" ca="1" si="55"/>
        <v>ZH1BJ8</v>
      </c>
      <c r="G307" s="54" t="str">
        <f t="shared" ca="1" si="56"/>
        <v>AD3</v>
      </c>
      <c r="H307" s="54" t="str">
        <f t="shared" ca="1" si="57"/>
        <v>COMPLET</v>
      </c>
      <c r="I307" s="54" t="str">
        <f t="shared" ca="1" si="58"/>
        <v>Tn</v>
      </c>
      <c r="J307" s="54" t="str">
        <f t="shared" ca="1" si="59"/>
        <v>MESA</v>
      </c>
      <c r="K307" s="54" t="str">
        <f t="shared" ca="1" si="60"/>
        <v>CEDCRI</v>
      </c>
      <c r="L307" s="54" t="str">
        <f t="shared" ca="1" si="61"/>
        <v>PRIV1</v>
      </c>
      <c r="M307" s="54">
        <f t="shared" ca="1" si="62"/>
        <v>0</v>
      </c>
      <c r="N307" s="54" t="str">
        <f t="shared" ca="1" si="63"/>
        <v>DB2</v>
      </c>
      <c r="O307" s="54" t="str">
        <f t="shared" ca="1" si="64"/>
        <v>Adhérent</v>
      </c>
    </row>
    <row r="308" spans="1:15" x14ac:dyDescent="0.3">
      <c r="A308" s="97">
        <f ca="1">MATCH(B308,INDIRECT("Referentiel!a:a"),0)+COUNTIF($B$1:B307,B308)</f>
        <v>308</v>
      </c>
      <c r="B308" s="98" t="s">
        <v>1709</v>
      </c>
      <c r="C308" s="54" t="str">
        <f t="shared" ca="1" si="52"/>
        <v>CPMP</v>
      </c>
      <c r="D308" s="54" t="str">
        <f t="shared" ca="1" si="53"/>
        <v>CEDXS000-J-ZH2KJS-H2000</v>
      </c>
      <c r="E308" s="54">
        <f t="shared" ca="1" si="54"/>
        <v>0</v>
      </c>
      <c r="F308" s="54" t="str">
        <f t="shared" ca="1" si="55"/>
        <v>ZH2KJW</v>
      </c>
      <c r="G308" s="54" t="str">
        <f t="shared" ca="1" si="56"/>
        <v>AD3</v>
      </c>
      <c r="H308" s="54" t="str">
        <f t="shared" ca="1" si="57"/>
        <v>PARTIEL</v>
      </c>
      <c r="I308" s="54" t="str">
        <f t="shared" ca="1" si="58"/>
        <v>Tn</v>
      </c>
      <c r="J308" s="54" t="str">
        <f t="shared" ca="1" si="59"/>
        <v>VIBQ</v>
      </c>
      <c r="K308" s="54" t="str">
        <f t="shared" ca="1" si="60"/>
        <v>CEDMDD1</v>
      </c>
      <c r="L308" s="54" t="str">
        <f t="shared" ca="1" si="61"/>
        <v/>
      </c>
      <c r="M308" s="54">
        <f t="shared" ca="1" si="62"/>
        <v>0</v>
      </c>
      <c r="N308" s="54" t="str">
        <f t="shared" ca="1" si="63"/>
        <v>FIC</v>
      </c>
      <c r="O308" s="54" t="str">
        <f t="shared" ca="1" si="64"/>
        <v>Adhérent</v>
      </c>
    </row>
    <row r="309" spans="1:15" x14ac:dyDescent="0.3">
      <c r="A309" s="97">
        <f ca="1">MATCH(B309,INDIRECT("Referentiel!a:a"),0)+COUNTIF($B$1:B308,B309)</f>
        <v>309</v>
      </c>
      <c r="B309" s="98" t="s">
        <v>1716</v>
      </c>
      <c r="C309" s="54" t="str">
        <f t="shared" ca="1" si="52"/>
        <v>CPCC</v>
      </c>
      <c r="D309" s="54" t="str">
        <f t="shared" ca="1" si="53"/>
        <v>V0CEDPAR -J</v>
      </c>
      <c r="E309" s="54">
        <f t="shared" ca="1" si="54"/>
        <v>0</v>
      </c>
      <c r="F309" s="54" t="str">
        <f t="shared" ca="1" si="55"/>
        <v>ZH1BJ9</v>
      </c>
      <c r="G309" s="54" t="str">
        <f t="shared" ca="1" si="56"/>
        <v>AD3</v>
      </c>
      <c r="H309" s="54" t="str">
        <f t="shared" ca="1" si="57"/>
        <v>COMPLET</v>
      </c>
      <c r="I309" s="54" t="str">
        <f t="shared" ca="1" si="58"/>
        <v>Tn</v>
      </c>
      <c r="J309" s="54" t="str">
        <f t="shared" ca="1" si="59"/>
        <v>MESA</v>
      </c>
      <c r="K309" s="54" t="str">
        <f t="shared" ca="1" si="60"/>
        <v>CEDPAR</v>
      </c>
      <c r="L309" s="54" t="str">
        <f t="shared" ca="1" si="61"/>
        <v>PRIV1</v>
      </c>
      <c r="M309" s="54">
        <f t="shared" ca="1" si="62"/>
        <v>0</v>
      </c>
      <c r="N309" s="54" t="str">
        <f t="shared" ca="1" si="63"/>
        <v>DB2</v>
      </c>
      <c r="O309" s="54" t="str">
        <f t="shared" ca="1" si="64"/>
        <v>Adhérent</v>
      </c>
    </row>
    <row r="310" spans="1:15" x14ac:dyDescent="0.3">
      <c r="A310" s="97">
        <f ca="1">MATCH(B310,INDIRECT("Referentiel!a:a"),0)+COUNTIF($B$1:B309,B310)</f>
        <v>310</v>
      </c>
      <c r="B310" s="98" t="s">
        <v>1723</v>
      </c>
      <c r="C310" s="54" t="str">
        <f t="shared" ca="1" si="52"/>
        <v>CPMP</v>
      </c>
      <c r="D310" s="54" t="str">
        <f t="shared" ca="1" si="53"/>
        <v xml:space="preserve"> -J</v>
      </c>
      <c r="E310" s="54">
        <f t="shared" ca="1" si="54"/>
        <v>0</v>
      </c>
      <c r="F310" s="54">
        <f t="shared" ca="1" si="55"/>
        <v>0</v>
      </c>
      <c r="G310" s="54" t="str">
        <f t="shared" ca="1" si="56"/>
        <v>AD3</v>
      </c>
      <c r="H310" s="54" t="str">
        <f t="shared" ca="1" si="57"/>
        <v>COMPLET</v>
      </c>
      <c r="I310" s="54" t="str">
        <f t="shared" ca="1" si="58"/>
        <v>Tn</v>
      </c>
      <c r="J310" s="54" t="str">
        <f t="shared" ca="1" si="59"/>
        <v>CEDI</v>
      </c>
      <c r="K310" s="54" t="str">
        <f t="shared" ca="1" si="60"/>
        <v>CEDXS006</v>
      </c>
      <c r="L310" s="54" t="str">
        <f t="shared" ca="1" si="61"/>
        <v/>
      </c>
      <c r="M310" s="54">
        <f t="shared" ca="1" si="62"/>
        <v>0</v>
      </c>
      <c r="N310" s="54" t="str">
        <f t="shared" ca="1" si="63"/>
        <v>FIC</v>
      </c>
      <c r="O310" s="54" t="str">
        <f t="shared" ca="1" si="64"/>
        <v>Adhérent</v>
      </c>
    </row>
    <row r="311" spans="1:15" x14ac:dyDescent="0.3">
      <c r="A311" s="97">
        <f ca="1">MATCH(B311,INDIRECT("Referentiel!a:a"),0)+COUNTIF($B$1:B310,B311)</f>
        <v>311</v>
      </c>
      <c r="B311" s="98" t="s">
        <v>1726</v>
      </c>
      <c r="C311" s="54" t="str">
        <f t="shared" ca="1" si="52"/>
        <v>CPMP</v>
      </c>
      <c r="D311" s="54" t="str">
        <f t="shared" ca="1" si="53"/>
        <v xml:space="preserve"> -J</v>
      </c>
      <c r="E311" s="54">
        <f t="shared" ca="1" si="54"/>
        <v>0</v>
      </c>
      <c r="F311" s="54">
        <f t="shared" ca="1" si="55"/>
        <v>0</v>
      </c>
      <c r="G311" s="54" t="str">
        <f t="shared" ca="1" si="56"/>
        <v>AD3</v>
      </c>
      <c r="H311" s="54" t="str">
        <f t="shared" ca="1" si="57"/>
        <v>COMPLET</v>
      </c>
      <c r="I311" s="54" t="str">
        <f t="shared" ca="1" si="58"/>
        <v>Tn</v>
      </c>
      <c r="J311" s="54" t="str">
        <f t="shared" ca="1" si="59"/>
        <v>CEDI</v>
      </c>
      <c r="K311" s="54" t="str">
        <f t="shared" ca="1" si="60"/>
        <v>CEDXS030</v>
      </c>
      <c r="L311" s="54" t="str">
        <f t="shared" ca="1" si="61"/>
        <v/>
      </c>
      <c r="M311" s="54">
        <f t="shared" ca="1" si="62"/>
        <v>0</v>
      </c>
      <c r="N311" s="54" t="str">
        <f t="shared" ca="1" si="63"/>
        <v>FIC</v>
      </c>
      <c r="O311" s="54" t="str">
        <f t="shared" ca="1" si="64"/>
        <v>Adhérent</v>
      </c>
    </row>
    <row r="312" spans="1:15" x14ac:dyDescent="0.3">
      <c r="A312" s="97">
        <f ca="1">MATCH(B312,INDIRECT("Referentiel!a:a"),0)+COUNTIF($B$1:B311,B312)</f>
        <v>312</v>
      </c>
      <c r="B312" s="98" t="s">
        <v>1730</v>
      </c>
      <c r="C312" s="54" t="str">
        <f t="shared" ca="1" si="52"/>
        <v>CPDT</v>
      </c>
      <c r="D312" s="54" t="str">
        <f t="shared" ca="1" si="53"/>
        <v xml:space="preserve"> -J</v>
      </c>
      <c r="E312" s="54">
        <f t="shared" ca="1" si="54"/>
        <v>0</v>
      </c>
      <c r="F312" s="54">
        <f t="shared" ca="1" si="55"/>
        <v>0</v>
      </c>
      <c r="G312" s="54" t="str">
        <f t="shared" ca="1" si="56"/>
        <v>AD3</v>
      </c>
      <c r="H312" s="54" t="str">
        <f t="shared" ca="1" si="57"/>
        <v>COMPLET</v>
      </c>
      <c r="I312" s="54" t="str">
        <f t="shared" ca="1" si="58"/>
        <v>Tn</v>
      </c>
      <c r="J312" s="54" t="str">
        <f t="shared" ca="1" si="59"/>
        <v>CELC</v>
      </c>
      <c r="K312" s="54" t="str">
        <f t="shared" ca="1" si="60"/>
        <v>CELATT</v>
      </c>
      <c r="L312" s="54" t="str">
        <f t="shared" ca="1" si="61"/>
        <v/>
      </c>
      <c r="M312" s="54">
        <f t="shared" ca="1" si="62"/>
        <v>0</v>
      </c>
      <c r="N312" s="54" t="str">
        <f t="shared" ca="1" si="63"/>
        <v>FIC</v>
      </c>
      <c r="O312" s="54" t="str">
        <f t="shared" ca="1" si="64"/>
        <v>Adhérent</v>
      </c>
    </row>
    <row r="313" spans="1:15" x14ac:dyDescent="0.3">
      <c r="A313" s="97">
        <f ca="1">MATCH(B313,INDIRECT("Referentiel!a:a"),0)+COUNTIF($B$1:B312,B313)</f>
        <v>313</v>
      </c>
      <c r="B313" s="98" t="s">
        <v>1733</v>
      </c>
      <c r="C313" s="54" t="str">
        <f t="shared" ca="1" si="52"/>
        <v>CPMC</v>
      </c>
      <c r="D313" s="54" t="str">
        <f t="shared" ca="1" si="53"/>
        <v>TA/0AMT/CEMAFCDO/0/        / -J</v>
      </c>
      <c r="E313" s="54">
        <f t="shared" ca="1" si="54"/>
        <v>0</v>
      </c>
      <c r="F313" s="54" t="str">
        <f t="shared" ca="1" si="55"/>
        <v>ZH4CJR</v>
      </c>
      <c r="G313" s="54" t="str">
        <f t="shared" ca="1" si="56"/>
        <v>AD1</v>
      </c>
      <c r="H313" s="54" t="str">
        <f t="shared" ca="1" si="57"/>
        <v>COMPLET</v>
      </c>
      <c r="I313" s="54" t="str">
        <f t="shared" ca="1" si="58"/>
        <v>Tn</v>
      </c>
      <c r="J313" s="54" t="str">
        <f t="shared" ca="1" si="59"/>
        <v>CATP</v>
      </c>
      <c r="K313" s="54" t="str">
        <f t="shared" ca="1" si="60"/>
        <v>CEMAFCDO</v>
      </c>
      <c r="L313" s="54" t="str">
        <f t="shared" ca="1" si="61"/>
        <v>PRAD1</v>
      </c>
      <c r="M313" s="54">
        <f t="shared" ca="1" si="62"/>
        <v>0</v>
      </c>
      <c r="N313" s="54" t="str">
        <f t="shared" ca="1" si="63"/>
        <v>START</v>
      </c>
      <c r="O313" s="54" t="str">
        <f t="shared" ca="1" si="64"/>
        <v>Adhérent</v>
      </c>
    </row>
    <row r="314" spans="1:15" x14ac:dyDescent="0.3">
      <c r="A314" s="97">
        <f ca="1">MATCH(B314,INDIRECT("Referentiel!a:a"),0)+COUNTIF($B$1:B313,B314)</f>
        <v>314</v>
      </c>
      <c r="B314" s="98" t="s">
        <v>1743</v>
      </c>
      <c r="C314" s="54" t="str">
        <f t="shared" ca="1" si="52"/>
        <v>CPDT</v>
      </c>
      <c r="D314" s="54" t="str">
        <f t="shared" ca="1" si="53"/>
        <v>TA/0AMT/CENTRINT/0/        /  -J</v>
      </c>
      <c r="E314" s="54">
        <f t="shared" ca="1" si="54"/>
        <v>0</v>
      </c>
      <c r="F314" s="54" t="str">
        <f t="shared" ca="1" si="55"/>
        <v>ZH0BJC</v>
      </c>
      <c r="G314" s="54" t="str">
        <f t="shared" ca="1" si="56"/>
        <v>AD1</v>
      </c>
      <c r="H314" s="54" t="str">
        <f t="shared" ca="1" si="57"/>
        <v>COMPLET</v>
      </c>
      <c r="I314" s="54" t="str">
        <f t="shared" ca="1" si="58"/>
        <v>Tn</v>
      </c>
      <c r="J314" s="54" t="str">
        <f t="shared" ca="1" si="59"/>
        <v>PGEN</v>
      </c>
      <c r="K314" s="54" t="str">
        <f t="shared" ca="1" si="60"/>
        <v>CENTRINT</v>
      </c>
      <c r="L314" s="54" t="str">
        <f t="shared" ca="1" si="61"/>
        <v>PRAD1</v>
      </c>
      <c r="M314" s="54">
        <f t="shared" ca="1" si="62"/>
        <v>0</v>
      </c>
      <c r="N314" s="54" t="str">
        <f t="shared" ca="1" si="63"/>
        <v>START</v>
      </c>
      <c r="O314" s="54" t="str">
        <f t="shared" ca="1" si="64"/>
        <v>Adhérent</v>
      </c>
    </row>
    <row r="315" spans="1:15" x14ac:dyDescent="0.3">
      <c r="A315" s="97">
        <f ca="1">MATCH(B315,INDIRECT("Referentiel!a:a"),0)+COUNTIF($B$1:B314,B315)</f>
        <v>315</v>
      </c>
      <c r="B315" s="98" t="s">
        <v>1755</v>
      </c>
      <c r="C315" s="54" t="str">
        <f t="shared" ca="1" si="52"/>
        <v>CPMC</v>
      </c>
      <c r="D315" s="54" t="str">
        <f t="shared" ca="1" si="53"/>
        <v>V1CERCOM -J</v>
      </c>
      <c r="E315" s="54">
        <f t="shared" ca="1" si="54"/>
        <v>0</v>
      </c>
      <c r="F315" s="54" t="str">
        <f t="shared" ca="1" si="55"/>
        <v>ZH4CJS</v>
      </c>
      <c r="G315" s="54" t="str">
        <f t="shared" ca="1" si="56"/>
        <v>AD1</v>
      </c>
      <c r="H315" s="54" t="str">
        <f t="shared" ca="1" si="57"/>
        <v>COMPLET</v>
      </c>
      <c r="I315" s="54" t="str">
        <f t="shared" ca="1" si="58"/>
        <v>BVnTn</v>
      </c>
      <c r="J315" s="54" t="str">
        <f t="shared" ca="1" si="59"/>
        <v>CVCM</v>
      </c>
      <c r="K315" s="54" t="str">
        <f t="shared" ca="1" si="60"/>
        <v>CERCOM</v>
      </c>
      <c r="L315" s="54" t="str">
        <f t="shared" ca="1" si="61"/>
        <v>PRAD1</v>
      </c>
      <c r="M315" s="54">
        <f t="shared" ca="1" si="62"/>
        <v>0</v>
      </c>
      <c r="N315" s="54" t="str">
        <f t="shared" ca="1" si="63"/>
        <v>DB2</v>
      </c>
      <c r="O315" s="54" t="str">
        <f t="shared" ca="1" si="64"/>
        <v>Adhérent</v>
      </c>
    </row>
    <row r="316" spans="1:15" x14ac:dyDescent="0.3">
      <c r="A316" s="97">
        <f ca="1">MATCH(B316,INDIRECT("Referentiel!a:a"),0)+COUNTIF($B$1:B315,B316)</f>
        <v>316</v>
      </c>
      <c r="B316" s="98" t="s">
        <v>1762</v>
      </c>
      <c r="C316" s="54" t="str">
        <f t="shared" ca="1" si="52"/>
        <v>CPMC</v>
      </c>
      <c r="D316" s="54" t="str">
        <f t="shared" ca="1" si="53"/>
        <v>V0CERPAR -J</v>
      </c>
      <c r="E316" s="54">
        <f t="shared" ca="1" si="54"/>
        <v>0</v>
      </c>
      <c r="F316" s="54" t="str">
        <f t="shared" ca="1" si="55"/>
        <v>ZH4CJT</v>
      </c>
      <c r="G316" s="54" t="str">
        <f t="shared" ca="1" si="56"/>
        <v>AD1</v>
      </c>
      <c r="H316" s="54" t="str">
        <f t="shared" ca="1" si="57"/>
        <v>COMPLET</v>
      </c>
      <c r="I316" s="54" t="str">
        <f t="shared" ca="1" si="58"/>
        <v>BVnTn</v>
      </c>
      <c r="J316" s="54" t="str">
        <f t="shared" ca="1" si="59"/>
        <v>CVCM</v>
      </c>
      <c r="K316" s="54" t="str">
        <f t="shared" ca="1" si="60"/>
        <v>CERPAR</v>
      </c>
      <c r="L316" s="54" t="str">
        <f t="shared" ca="1" si="61"/>
        <v>PRAD1</v>
      </c>
      <c r="M316" s="54">
        <f t="shared" ca="1" si="62"/>
        <v>0</v>
      </c>
      <c r="N316" s="54" t="str">
        <f t="shared" ca="1" si="63"/>
        <v>DB2</v>
      </c>
      <c r="O316" s="54" t="str">
        <f t="shared" ca="1" si="64"/>
        <v>Adhérent</v>
      </c>
    </row>
    <row r="317" spans="1:15" x14ac:dyDescent="0.3">
      <c r="A317" s="97">
        <f ca="1">MATCH(B317,INDIRECT("Referentiel!a:a"),0)+COUNTIF($B$1:B316,B317)</f>
        <v>317</v>
      </c>
      <c r="B317" s="98" t="s">
        <v>1770</v>
      </c>
      <c r="C317" s="54" t="str">
        <f t="shared" ca="1" si="52"/>
        <v>CPMP</v>
      </c>
      <c r="D317" s="54" t="str">
        <f t="shared" ca="1" si="53"/>
        <v>V2CESDEV -J</v>
      </c>
      <c r="E317" s="54">
        <f t="shared" ca="1" si="54"/>
        <v>0</v>
      </c>
      <c r="F317" s="54" t="str">
        <f t="shared" ca="1" si="55"/>
        <v>ZH2AJP</v>
      </c>
      <c r="G317" s="54" t="str">
        <f t="shared" ca="1" si="56"/>
        <v>AD3</v>
      </c>
      <c r="H317" s="54" t="str">
        <f t="shared" ca="1" si="57"/>
        <v>COMPLET</v>
      </c>
      <c r="I317" s="54" t="str">
        <f t="shared" ca="1" si="58"/>
        <v>Tn</v>
      </c>
      <c r="J317" s="54" t="str">
        <f t="shared" ca="1" si="59"/>
        <v>OPFI</v>
      </c>
      <c r="K317" s="54" t="str">
        <f t="shared" ca="1" si="60"/>
        <v xml:space="preserve">CESDEV </v>
      </c>
      <c r="L317" s="54" t="str">
        <f t="shared" ca="1" si="61"/>
        <v/>
      </c>
      <c r="M317" s="54">
        <f t="shared" ca="1" si="62"/>
        <v>0</v>
      </c>
      <c r="N317" s="54" t="str">
        <f t="shared" ca="1" si="63"/>
        <v>DB2</v>
      </c>
      <c r="O317" s="54" t="str">
        <f t="shared" ca="1" si="64"/>
        <v>Adhérent</v>
      </c>
    </row>
    <row r="318" spans="1:15" x14ac:dyDescent="0.3">
      <c r="A318" s="97">
        <f ca="1">MATCH(B318,INDIRECT("Referentiel!a:a"),0)+COUNTIF($B$1:B317,B318)</f>
        <v>318</v>
      </c>
      <c r="B318" s="98" t="s">
        <v>1780</v>
      </c>
      <c r="C318" s="54" t="str">
        <f t="shared" ca="1" si="52"/>
        <v>CPCC</v>
      </c>
      <c r="D318" s="54" t="str">
        <f t="shared" ca="1" si="53"/>
        <v>V0CHARG1 -J</v>
      </c>
      <c r="E318" s="54">
        <f t="shared" ca="1" si="54"/>
        <v>0</v>
      </c>
      <c r="F318" s="54" t="str">
        <f t="shared" ca="1" si="55"/>
        <v>ZH1BJA</v>
      </c>
      <c r="G318" s="54" t="str">
        <f t="shared" ca="1" si="56"/>
        <v>AD1</v>
      </c>
      <c r="H318" s="54" t="str">
        <f t="shared" ca="1" si="57"/>
        <v>COMPLET</v>
      </c>
      <c r="I318" s="54" t="str">
        <f t="shared" ca="1" si="58"/>
        <v>Tn</v>
      </c>
      <c r="J318" s="54" t="str">
        <f t="shared" ca="1" si="59"/>
        <v>ENPA</v>
      </c>
      <c r="K318" s="54" t="str">
        <f t="shared" ca="1" si="60"/>
        <v>CHARG1</v>
      </c>
      <c r="L318" s="54" t="str">
        <f t="shared" ca="1" si="61"/>
        <v>PRAD1</v>
      </c>
      <c r="M318" s="54">
        <f t="shared" ca="1" si="62"/>
        <v>0</v>
      </c>
      <c r="N318" s="54" t="str">
        <f t="shared" ca="1" si="63"/>
        <v>DB2</v>
      </c>
      <c r="O318" s="54" t="str">
        <f t="shared" ca="1" si="64"/>
        <v>Adhérent</v>
      </c>
    </row>
    <row r="319" spans="1:15" x14ac:dyDescent="0.3">
      <c r="A319" s="97">
        <f ca="1">MATCH(B319,INDIRECT("Referentiel!a:a"),0)+COUNTIF($B$1:B318,B319)</f>
        <v>319</v>
      </c>
      <c r="B319" s="98" t="s">
        <v>1786</v>
      </c>
      <c r="C319" s="54" t="str">
        <f t="shared" ca="1" si="52"/>
        <v>CPMP</v>
      </c>
      <c r="D319" s="54" t="str">
        <f t="shared" ca="1" si="53"/>
        <v>V1CHEQUI -J</v>
      </c>
      <c r="E319" s="54">
        <f t="shared" ca="1" si="54"/>
        <v>0</v>
      </c>
      <c r="F319" s="54" t="str">
        <f t="shared" ca="1" si="55"/>
        <v>ZH2AJZ</v>
      </c>
      <c r="G319" s="54" t="str">
        <f t="shared" ca="1" si="56"/>
        <v>AD3</v>
      </c>
      <c r="H319" s="54" t="str">
        <f t="shared" ca="1" si="57"/>
        <v>COMPLET</v>
      </c>
      <c r="I319" s="54" t="str">
        <f t="shared" ca="1" si="58"/>
        <v>BVnTn</v>
      </c>
      <c r="J319" s="54" t="str">
        <f t="shared" ca="1" si="59"/>
        <v>CHEQ</v>
      </c>
      <c r="K319" s="54" t="str">
        <f t="shared" ca="1" si="60"/>
        <v>CHEQUI</v>
      </c>
      <c r="L319" s="54" t="str">
        <f t="shared" ca="1" si="61"/>
        <v/>
      </c>
      <c r="M319" s="54">
        <f t="shared" ca="1" si="62"/>
        <v>0</v>
      </c>
      <c r="N319" s="54" t="str">
        <f t="shared" ca="1" si="63"/>
        <v>DB2</v>
      </c>
      <c r="O319" s="54" t="str">
        <f t="shared" ca="1" si="64"/>
        <v>Adhérent</v>
      </c>
    </row>
    <row r="320" spans="1:15" x14ac:dyDescent="0.3">
      <c r="A320" s="97">
        <f ca="1">MATCH(B320,INDIRECT("Referentiel!a:a"),0)+COUNTIF($B$1:B319,B320)</f>
        <v>320</v>
      </c>
      <c r="B320" s="98" t="s">
        <v>1793</v>
      </c>
      <c r="C320" s="54" t="str">
        <f t="shared" ca="1" si="52"/>
        <v>CPCC</v>
      </c>
      <c r="D320" s="54" t="str">
        <f t="shared" ca="1" si="53"/>
        <v>V0CHFAFF -J</v>
      </c>
      <c r="E320" s="54">
        <f t="shared" ca="1" si="54"/>
        <v>0</v>
      </c>
      <c r="F320" s="54" t="str">
        <f t="shared" ca="1" si="55"/>
        <v>ZH1BJB</v>
      </c>
      <c r="G320" s="54" t="str">
        <f t="shared" ca="1" si="56"/>
        <v>AD3</v>
      </c>
      <c r="H320" s="54" t="str">
        <f t="shared" ca="1" si="57"/>
        <v>COMPLET</v>
      </c>
      <c r="I320" s="54" t="str">
        <f t="shared" ca="1" si="58"/>
        <v>BVnTn</v>
      </c>
      <c r="J320" s="54" t="str">
        <f t="shared" ca="1" si="59"/>
        <v>GPAR</v>
      </c>
      <c r="K320" s="54" t="str">
        <f t="shared" ca="1" si="60"/>
        <v>CHFAFF</v>
      </c>
      <c r="L320" s="54" t="str">
        <f t="shared" ca="1" si="61"/>
        <v>PRIV1</v>
      </c>
      <c r="M320" s="54">
        <f t="shared" ca="1" si="62"/>
        <v>0</v>
      </c>
      <c r="N320" s="54" t="str">
        <f t="shared" ca="1" si="63"/>
        <v>DB2</v>
      </c>
      <c r="O320" s="54" t="str">
        <f t="shared" ca="1" si="64"/>
        <v>Adhérent</v>
      </c>
    </row>
    <row r="321" spans="1:15" x14ac:dyDescent="0.3">
      <c r="A321" s="97">
        <f ca="1">MATCH(B321,INDIRECT("Referentiel!a:a"),0)+COUNTIF($B$1:B320,B321)</f>
        <v>321</v>
      </c>
      <c r="B321" s="98" t="s">
        <v>1800</v>
      </c>
      <c r="C321" s="54" t="str">
        <f t="shared" ca="1" si="52"/>
        <v>CPMP</v>
      </c>
      <c r="D321" s="54" t="str">
        <f t="shared" ca="1" si="53"/>
        <v>V4CHQENC-J</v>
      </c>
      <c r="E321" s="54">
        <f t="shared" ca="1" si="54"/>
        <v>0</v>
      </c>
      <c r="F321" s="54" t="str">
        <f t="shared" ca="1" si="55"/>
        <v>ZH2BJ0</v>
      </c>
      <c r="G321" s="54" t="str">
        <f t="shared" ca="1" si="56"/>
        <v>AD3</v>
      </c>
      <c r="H321" s="54" t="str">
        <f t="shared" ca="1" si="57"/>
        <v>PARTIEL</v>
      </c>
      <c r="I321" s="54" t="str">
        <f t="shared" ca="1" si="58"/>
        <v>Tn</v>
      </c>
      <c r="J321" s="54" t="str">
        <f t="shared" ca="1" si="59"/>
        <v>CMC7</v>
      </c>
      <c r="K321" s="54" t="str">
        <f t="shared" ca="1" si="60"/>
        <v>CHQENC</v>
      </c>
      <c r="L321" s="54" t="str">
        <f t="shared" ca="1" si="61"/>
        <v/>
      </c>
      <c r="M321" s="54">
        <f t="shared" ca="1" si="62"/>
        <v>0</v>
      </c>
      <c r="N321" s="54" t="str">
        <f t="shared" ca="1" si="63"/>
        <v>DB2</v>
      </c>
      <c r="O321" s="54" t="str">
        <f t="shared" ca="1" si="64"/>
        <v>Adhérent</v>
      </c>
    </row>
    <row r="322" spans="1:15" x14ac:dyDescent="0.3">
      <c r="A322" s="97">
        <f ca="1">MATCH(B322,INDIRECT("Referentiel!a:a"),0)+COUNTIF($B$1:B321,B322)</f>
        <v>322</v>
      </c>
      <c r="B322" s="98" t="s">
        <v>1807</v>
      </c>
      <c r="C322" s="54" t="str">
        <f t="shared" ca="1" si="52"/>
        <v>CPCC</v>
      </c>
      <c r="D322" s="54" t="str">
        <f t="shared" ca="1" si="53"/>
        <v xml:space="preserve"> -J</v>
      </c>
      <c r="E322" s="54">
        <f t="shared" ca="1" si="54"/>
        <v>0</v>
      </c>
      <c r="F322" s="54">
        <f t="shared" ca="1" si="55"/>
        <v>0</v>
      </c>
      <c r="G322" s="54" t="str">
        <f t="shared" ca="1" si="56"/>
        <v>AD1</v>
      </c>
      <c r="H322" s="54" t="str">
        <f t="shared" ca="1" si="57"/>
        <v>COMPLET</v>
      </c>
      <c r="I322" s="54" t="str">
        <f t="shared" ca="1" si="58"/>
        <v>Tn</v>
      </c>
      <c r="J322" s="54" t="str">
        <f t="shared" ca="1" si="59"/>
        <v>ENPA</v>
      </c>
      <c r="K322" s="54" t="str">
        <f t="shared" ca="1" si="60"/>
        <v>CLCXS006</v>
      </c>
      <c r="L322" s="54" t="str">
        <f t="shared" ca="1" si="61"/>
        <v>PRAD1</v>
      </c>
      <c r="M322" s="54">
        <f t="shared" ca="1" si="62"/>
        <v>0</v>
      </c>
      <c r="N322" s="54" t="str">
        <f t="shared" ca="1" si="63"/>
        <v>FIC</v>
      </c>
      <c r="O322" s="54" t="str">
        <f t="shared" ca="1" si="64"/>
        <v>Adhérent</v>
      </c>
    </row>
    <row r="323" spans="1:15" x14ac:dyDescent="0.3">
      <c r="A323" s="97">
        <f ca="1">MATCH(B323,INDIRECT("Referentiel!a:a"),0)+COUNTIF($B$1:B322,B323)</f>
        <v>323</v>
      </c>
      <c r="B323" s="98" t="s">
        <v>1814</v>
      </c>
      <c r="C323" s="54" t="str">
        <f t="shared" ref="C323:C386" ca="1" si="65">INDIRECT("'Referentiel'!c"&amp;$A323)</f>
        <v>CPMS</v>
      </c>
      <c r="D323" s="54" t="str">
        <f t="shared" ref="D323:D386" ca="1" si="66">INDIRECT("'Referentiel'!U"&amp;$A323)&amp;IF((INDIRECT("'Referentiel'!U"&amp;$A323)&lt;&gt;"")*(INDIRECT("'Referentiel'!V"&amp;$A323)&lt;&gt;""),"-","")&amp;INDIRECT("'Referentiel'!V"&amp;$A323)&amp;IF((INDIRECT("'Referentiel'!U"&amp;$A323)&amp;INDIRECT("'Referentiel'!V"&amp;$A323)&lt;&gt;"")*(INDIRECT("'Referentiel'!W"&amp;$A323)&lt;&gt;""),"-","")&amp;INDIRECT("'Referentiel'!W"&amp;$A323)&amp;IF((INDIRECT("'Referentiel'!U"&amp;$A323)&amp;INDIRECT("'Referentiel'!V"&amp;$A323)&amp;INDIRECT("'Referentiel'!W"&amp;$A323)&lt;&gt;"")*(INDIRECT("'Referentiel'!Y"&amp;$A323)&lt;&gt;""),"-","")&amp;INDIRECT("'Referentiel'!Y"&amp;$A323)&amp;IF((INDIRECT("'Referentiel'!U"&amp;$A323)&amp;INDIRECT("'Referentiel'!V"&amp;$A323)&amp;INDIRECT("'Referentiel'!W"&amp;$A323)&amp;INDIRECT("'Referentiel'!Y"&amp;$A323)&lt;&gt;"")*(INDIRECT("'Referentiel'!Z"&amp;$A323)&lt;&gt;""),"-","")&amp;INDIRECT("'Referentiel'!Z"&amp;$A323)</f>
        <v>#CR#EFAIJ_YYYYMMDDHHMISS_CLIENT.txt-J-ZH4BJG</v>
      </c>
      <c r="E323" s="54">
        <f t="shared" ref="E323:E386" ca="1" si="67">INDIRECT("'Referentiel'!AB"&amp;$A323)</f>
        <v>0</v>
      </c>
      <c r="F323" s="54">
        <f t="shared" ref="F323:F386" ca="1" si="68">INDIRECT("'Referentiel'!Aa"&amp;$A323)</f>
        <v>0</v>
      </c>
      <c r="G323" s="54" t="str">
        <f t="shared" ref="G323:G386" ca="1" si="69">INDIRECT("'Referentiel'!k"&amp;$A323)</f>
        <v>AD4</v>
      </c>
      <c r="H323" s="54" t="str">
        <f t="shared" ref="H323:H386" ca="1" si="70">INDIRECT("'Referentiel'!l"&amp;$A323)</f>
        <v>PARTIEL</v>
      </c>
      <c r="I323" s="54" t="str">
        <f t="shared" ref="I323:I386" ca="1" si="71">INDIRECT("'Referentiel'!j"&amp;$A323)</f>
        <v>Tn</v>
      </c>
      <c r="J323" s="54" t="str">
        <f t="shared" ref="J323:J386" ca="1" si="72">INDIRECT("'Referentiel'!f"&amp;$A323)</f>
        <v>EFAI</v>
      </c>
      <c r="K323" s="54" t="str">
        <f t="shared" ref="K323:K386" ca="1" si="73">INDIRECT("'Referentiel'!e"&amp;$A323)</f>
        <v>CLIENT.txt</v>
      </c>
      <c r="L323" s="54" t="str">
        <f t="shared" ref="L323:L386" ca="1" si="74">INDIRECT("'Referentiel'!n"&amp;$A323)</f>
        <v/>
      </c>
      <c r="M323" s="54" t="str">
        <f t="shared" ref="M323:M386" ca="1" si="75">INDIRECT("'Referentiel'!s"&amp;$A323)</f>
        <v>CPMS</v>
      </c>
      <c r="N323" s="54" t="str">
        <f t="shared" ref="N323:N386" ca="1" si="76">INDIRECT("'Referentiel'!q"&amp;$A323)</f>
        <v>OPEN</v>
      </c>
      <c r="O323" s="54" t="str">
        <f t="shared" ref="O323:O386" ca="1" si="77">INDIRECT("'Referentiel'!h"&amp;$A323)</f>
        <v>Adhérent</v>
      </c>
    </row>
    <row r="324" spans="1:15" x14ac:dyDescent="0.3">
      <c r="A324" s="97">
        <f ca="1">MATCH(B324,INDIRECT("Referentiel!a:a"),0)+COUNTIF($B$1:B323,B324)</f>
        <v>324</v>
      </c>
      <c r="B324" s="98" t="s">
        <v>1820</v>
      </c>
      <c r="C324" s="54" t="str">
        <f t="shared" ca="1" si="65"/>
        <v>CPMP</v>
      </c>
      <c r="D324" s="54" t="str">
        <f t="shared" ca="1" si="66"/>
        <v>CM7CLOGI-J</v>
      </c>
      <c r="E324" s="54">
        <f t="shared" ca="1" si="67"/>
        <v>0</v>
      </c>
      <c r="F324" s="54" t="str">
        <f t="shared" ca="1" si="68"/>
        <v>ZH2BJ2</v>
      </c>
      <c r="G324" s="54" t="str">
        <f t="shared" ca="1" si="69"/>
        <v>AD3</v>
      </c>
      <c r="H324" s="54" t="str">
        <f t="shared" ca="1" si="70"/>
        <v>COMPLET</v>
      </c>
      <c r="I324" s="54" t="str">
        <f t="shared" ca="1" si="71"/>
        <v>Tn</v>
      </c>
      <c r="J324" s="54" t="str">
        <f t="shared" ca="1" si="72"/>
        <v>CMC7</v>
      </c>
      <c r="K324" s="54" t="str">
        <f t="shared" ca="1" si="73"/>
        <v>CM7CLOGI</v>
      </c>
      <c r="L324" s="54" t="str">
        <f t="shared" ca="1" si="74"/>
        <v/>
      </c>
      <c r="M324" s="54">
        <f t="shared" ca="1" si="75"/>
        <v>0</v>
      </c>
      <c r="N324" s="54" t="str">
        <f t="shared" ca="1" si="76"/>
        <v>FIC</v>
      </c>
      <c r="O324" s="54" t="str">
        <f t="shared" ca="1" si="77"/>
        <v>Adhérent</v>
      </c>
    </row>
    <row r="325" spans="1:15" x14ac:dyDescent="0.3">
      <c r="A325" s="97">
        <f ca="1">MATCH(B325,INDIRECT("Referentiel!a:a"),0)+COUNTIF($B$1:B324,B325)</f>
        <v>325</v>
      </c>
      <c r="B325" s="98" t="s">
        <v>1826</v>
      </c>
      <c r="C325" s="54" t="str">
        <f t="shared" ca="1" si="65"/>
        <v>CPMP</v>
      </c>
      <c r="D325" s="54" t="str">
        <f t="shared" ca="1" si="66"/>
        <v>CM7CLOGI-J</v>
      </c>
      <c r="E325" s="54">
        <f t="shared" ca="1" si="67"/>
        <v>0</v>
      </c>
      <c r="F325" s="54" t="str">
        <f t="shared" ca="1" si="68"/>
        <v>ZH2BJ2</v>
      </c>
      <c r="G325" s="54" t="str">
        <f t="shared" ca="1" si="69"/>
        <v>AD3</v>
      </c>
      <c r="H325" s="54" t="str">
        <f t="shared" ca="1" si="70"/>
        <v>COMPLET</v>
      </c>
      <c r="I325" s="54" t="str">
        <f t="shared" ca="1" si="71"/>
        <v>Tn</v>
      </c>
      <c r="J325" s="54" t="str">
        <f t="shared" ca="1" si="72"/>
        <v>CMC7</v>
      </c>
      <c r="K325" s="54" t="str">
        <f t="shared" ca="1" si="73"/>
        <v>CM7CLOGI</v>
      </c>
      <c r="L325" s="54" t="str">
        <f t="shared" ca="1" si="74"/>
        <v/>
      </c>
      <c r="M325" s="54">
        <f t="shared" ca="1" si="75"/>
        <v>0</v>
      </c>
      <c r="N325" s="54" t="str">
        <f t="shared" ca="1" si="76"/>
        <v>FIC</v>
      </c>
      <c r="O325" s="54" t="str">
        <f t="shared" ca="1" si="77"/>
        <v>Adhérent</v>
      </c>
    </row>
    <row r="326" spans="1:15" x14ac:dyDescent="0.3">
      <c r="A326" s="97">
        <f ca="1">MATCH(B326,INDIRECT("Referentiel!a:a"),0)+COUNTIF($B$1:B325,B326)</f>
        <v>326</v>
      </c>
      <c r="B326" s="98" t="s">
        <v>1830</v>
      </c>
      <c r="C326" s="54" t="str">
        <f t="shared" ca="1" si="65"/>
        <v>CPMP</v>
      </c>
      <c r="D326" s="54" t="str">
        <f t="shared" ca="1" si="66"/>
        <v xml:space="preserve"> -M</v>
      </c>
      <c r="E326" s="54">
        <f t="shared" ca="1" si="67"/>
        <v>0</v>
      </c>
      <c r="F326" s="54">
        <f t="shared" ca="1" si="68"/>
        <v>0</v>
      </c>
      <c r="G326" s="54" t="str">
        <f t="shared" ca="1" si="69"/>
        <v>AD3</v>
      </c>
      <c r="H326" s="54" t="str">
        <f t="shared" ca="1" si="70"/>
        <v>COMPLET</v>
      </c>
      <c r="I326" s="54" t="str">
        <f t="shared" ca="1" si="71"/>
        <v>Tn</v>
      </c>
      <c r="J326" s="54" t="str">
        <f t="shared" ca="1" si="72"/>
        <v>CMC7</v>
      </c>
      <c r="K326" s="54" t="str">
        <f t="shared" ca="1" si="73"/>
        <v>CM7MFCHQ</v>
      </c>
      <c r="L326" s="54" t="str">
        <f t="shared" ca="1" si="74"/>
        <v/>
      </c>
      <c r="M326" s="54">
        <f t="shared" ca="1" si="75"/>
        <v>0</v>
      </c>
      <c r="N326" s="54" t="str">
        <f t="shared" ca="1" si="76"/>
        <v>FIC</v>
      </c>
      <c r="O326" s="54" t="str">
        <f t="shared" ca="1" si="77"/>
        <v>Adhérent</v>
      </c>
    </row>
    <row r="327" spans="1:15" x14ac:dyDescent="0.3">
      <c r="A327" s="97">
        <f ca="1">MATCH(B327,INDIRECT("Referentiel!a:a"),0)+COUNTIF($B$1:B326,B327)</f>
        <v>327</v>
      </c>
      <c r="B327" s="98" t="s">
        <v>1833</v>
      </c>
      <c r="C327" s="54" t="str">
        <f t="shared" ca="1" si="65"/>
        <v>CPMP</v>
      </c>
      <c r="D327" s="54" t="str">
        <f t="shared" ca="1" si="66"/>
        <v>CM7RS119-J</v>
      </c>
      <c r="E327" s="54">
        <f t="shared" ca="1" si="67"/>
        <v>0</v>
      </c>
      <c r="F327" s="54" t="str">
        <f t="shared" ca="1" si="68"/>
        <v>ZH2BJ4</v>
      </c>
      <c r="G327" s="54" t="str">
        <f t="shared" ca="1" si="69"/>
        <v>AD3</v>
      </c>
      <c r="H327" s="54" t="str">
        <f t="shared" ca="1" si="70"/>
        <v>PARTIEL</v>
      </c>
      <c r="I327" s="54" t="str">
        <f t="shared" ca="1" si="71"/>
        <v>Tn</v>
      </c>
      <c r="J327" s="54" t="str">
        <f t="shared" ca="1" si="72"/>
        <v>CMC7</v>
      </c>
      <c r="K327" s="54" t="str">
        <f t="shared" ca="1" si="73"/>
        <v>CM7RS119</v>
      </c>
      <c r="L327" s="54" t="str">
        <f t="shared" ca="1" si="74"/>
        <v/>
      </c>
      <c r="M327" s="54">
        <f t="shared" ca="1" si="75"/>
        <v>0</v>
      </c>
      <c r="N327" s="54" t="str">
        <f t="shared" ca="1" si="76"/>
        <v>FIC</v>
      </c>
      <c r="O327" s="54" t="str">
        <f t="shared" ca="1" si="77"/>
        <v>Adhérent</v>
      </c>
    </row>
    <row r="328" spans="1:15" x14ac:dyDescent="0.3">
      <c r="A328" s="97">
        <f ca="1">MATCH(B328,INDIRECT("Referentiel!a:a"),0)+COUNTIF($B$1:B327,B328)</f>
        <v>328</v>
      </c>
      <c r="B328" s="98" t="s">
        <v>1838</v>
      </c>
      <c r="C328" s="54" t="str">
        <f t="shared" ca="1" si="65"/>
        <v>CPMP</v>
      </c>
      <c r="D328" s="54" t="str">
        <f t="shared" ca="1" si="66"/>
        <v>CM7RS119-J</v>
      </c>
      <c r="E328" s="54">
        <f t="shared" ca="1" si="67"/>
        <v>0</v>
      </c>
      <c r="F328" s="54" t="str">
        <f t="shared" ca="1" si="68"/>
        <v>ZH2BJ4</v>
      </c>
      <c r="G328" s="54" t="str">
        <f t="shared" ca="1" si="69"/>
        <v>AD3</v>
      </c>
      <c r="H328" s="54" t="str">
        <f t="shared" ca="1" si="70"/>
        <v>PARTIEL</v>
      </c>
      <c r="I328" s="54" t="str">
        <f t="shared" ca="1" si="71"/>
        <v>Tn</v>
      </c>
      <c r="J328" s="54" t="str">
        <f t="shared" ca="1" si="72"/>
        <v>CMC7</v>
      </c>
      <c r="K328" s="54" t="str">
        <f t="shared" ca="1" si="73"/>
        <v>CM7RS119</v>
      </c>
      <c r="L328" s="54" t="str">
        <f t="shared" ca="1" si="74"/>
        <v/>
      </c>
      <c r="M328" s="54">
        <f t="shared" ca="1" si="75"/>
        <v>0</v>
      </c>
      <c r="N328" s="54" t="str">
        <f t="shared" ca="1" si="76"/>
        <v>FIC</v>
      </c>
      <c r="O328" s="54" t="str">
        <f t="shared" ca="1" si="77"/>
        <v>Adhérent</v>
      </c>
    </row>
    <row r="329" spans="1:15" x14ac:dyDescent="0.3">
      <c r="A329" s="97">
        <f ca="1">MATCH(B329,INDIRECT("Referentiel!a:a"),0)+COUNTIF($B$1:B328,B329)</f>
        <v>329</v>
      </c>
      <c r="B329" s="98" t="s">
        <v>1842</v>
      </c>
      <c r="C329" s="54" t="str">
        <f t="shared" ca="1" si="65"/>
        <v>CPMP</v>
      </c>
      <c r="D329" s="54" t="str">
        <f t="shared" ca="1" si="66"/>
        <v xml:space="preserve"> -J</v>
      </c>
      <c r="E329" s="54">
        <f t="shared" ca="1" si="67"/>
        <v>0</v>
      </c>
      <c r="F329" s="54">
        <f t="shared" ca="1" si="68"/>
        <v>0</v>
      </c>
      <c r="G329" s="54" t="str">
        <f t="shared" ca="1" si="69"/>
        <v>AD3</v>
      </c>
      <c r="H329" s="54" t="str">
        <f t="shared" ca="1" si="70"/>
        <v>COMPLET</v>
      </c>
      <c r="I329" s="54" t="str">
        <f t="shared" ca="1" si="71"/>
        <v>Tn</v>
      </c>
      <c r="J329" s="54" t="str">
        <f t="shared" ca="1" si="72"/>
        <v>CMC7</v>
      </c>
      <c r="K329" s="54" t="str">
        <f t="shared" ca="1" si="73"/>
        <v>CM7XSCHQ</v>
      </c>
      <c r="L329" s="54" t="str">
        <f t="shared" ca="1" si="74"/>
        <v/>
      </c>
      <c r="M329" s="54">
        <f t="shared" ca="1" si="75"/>
        <v>0</v>
      </c>
      <c r="N329" s="54" t="str">
        <f t="shared" ca="1" si="76"/>
        <v>FIC</v>
      </c>
      <c r="O329" s="54" t="str">
        <f t="shared" ca="1" si="77"/>
        <v>Adhérent</v>
      </c>
    </row>
    <row r="330" spans="1:15" x14ac:dyDescent="0.3">
      <c r="A330" s="97">
        <f ca="1">MATCH(B330,INDIRECT("Referentiel!a:a"),0)+COUNTIF($B$1:B329,B330)</f>
        <v>330</v>
      </c>
      <c r="B330" s="98" t="s">
        <v>1845</v>
      </c>
      <c r="C330" s="54" t="str">
        <f t="shared" ca="1" si="65"/>
        <v>CPMP</v>
      </c>
      <c r="D330" s="54" t="str">
        <f t="shared" ca="1" si="66"/>
        <v xml:space="preserve"> -J</v>
      </c>
      <c r="E330" s="54">
        <f t="shared" ca="1" si="67"/>
        <v>0</v>
      </c>
      <c r="F330" s="54">
        <f t="shared" ca="1" si="68"/>
        <v>0</v>
      </c>
      <c r="G330" s="54" t="str">
        <f t="shared" ca="1" si="69"/>
        <v>AD3</v>
      </c>
      <c r="H330" s="54" t="str">
        <f t="shared" ca="1" si="70"/>
        <v>COMPLET</v>
      </c>
      <c r="I330" s="54" t="str">
        <f t="shared" ca="1" si="71"/>
        <v>Tn</v>
      </c>
      <c r="J330" s="54" t="str">
        <f t="shared" ca="1" si="72"/>
        <v>CMC7</v>
      </c>
      <c r="K330" s="54" t="str">
        <f t="shared" ca="1" si="73"/>
        <v>CM7XSRE1</v>
      </c>
      <c r="L330" s="54" t="str">
        <f t="shared" ca="1" si="74"/>
        <v/>
      </c>
      <c r="M330" s="54">
        <f t="shared" ca="1" si="75"/>
        <v>0</v>
      </c>
      <c r="N330" s="54" t="str">
        <f t="shared" ca="1" si="76"/>
        <v>FIC</v>
      </c>
      <c r="O330" s="54" t="str">
        <f t="shared" ca="1" si="77"/>
        <v>Adhérent</v>
      </c>
    </row>
    <row r="331" spans="1:15" x14ac:dyDescent="0.3">
      <c r="A331" s="97">
        <f ca="1">MATCH(B331,INDIRECT("Referentiel!a:a"),0)+COUNTIF($B$1:B330,B331)</f>
        <v>331</v>
      </c>
      <c r="B331" s="98" t="s">
        <v>1848</v>
      </c>
      <c r="C331" s="54" t="str">
        <f t="shared" ca="1" si="65"/>
        <v>CPCC</v>
      </c>
      <c r="D331" s="54" t="str">
        <f t="shared" ca="1" si="66"/>
        <v>V0CMCDESC-J</v>
      </c>
      <c r="E331" s="54">
        <f t="shared" ca="1" si="67"/>
        <v>0</v>
      </c>
      <c r="F331" s="54" t="str">
        <f t="shared" ca="1" si="68"/>
        <v>ZH1BJD</v>
      </c>
      <c r="G331" s="54" t="str">
        <f t="shared" ca="1" si="69"/>
        <v>AD3</v>
      </c>
      <c r="H331" s="54" t="str">
        <f t="shared" ca="1" si="70"/>
        <v>COMPLET</v>
      </c>
      <c r="I331" s="54" t="str">
        <f t="shared" ca="1" si="71"/>
        <v>BVnTn</v>
      </c>
      <c r="J331" s="54" t="str">
        <f t="shared" ca="1" si="72"/>
        <v>GADR</v>
      </c>
      <c r="K331" s="54" t="str">
        <f t="shared" ca="1" si="73"/>
        <v>CMCDESCO</v>
      </c>
      <c r="L331" s="54" t="str">
        <f t="shared" ca="1" si="74"/>
        <v/>
      </c>
      <c r="M331" s="54">
        <f t="shared" ca="1" si="75"/>
        <v>0</v>
      </c>
      <c r="N331" s="54" t="str">
        <f t="shared" ca="1" si="76"/>
        <v>DB2</v>
      </c>
      <c r="O331" s="54" t="str">
        <f t="shared" ca="1" si="77"/>
        <v>Adhérent</v>
      </c>
    </row>
    <row r="332" spans="1:15" x14ac:dyDescent="0.3">
      <c r="A332" s="97">
        <f ca="1">MATCH(B332,INDIRECT("Referentiel!a:a"),0)+COUNTIF($B$1:B331,B332)</f>
        <v>332</v>
      </c>
      <c r="B332" s="98" t="s">
        <v>1853</v>
      </c>
      <c r="C332" s="54" t="str">
        <f t="shared" ca="1" si="65"/>
        <v>CPMP</v>
      </c>
      <c r="D332" s="54" t="str">
        <f t="shared" ca="1" si="66"/>
        <v>V0CMIMPC -J</v>
      </c>
      <c r="E332" s="54">
        <f t="shared" ca="1" si="67"/>
        <v>0</v>
      </c>
      <c r="F332" s="54" t="str">
        <f t="shared" ca="1" si="68"/>
        <v>ZH2BJH</v>
      </c>
      <c r="G332" s="54" t="str">
        <f t="shared" ca="1" si="69"/>
        <v>AD3</v>
      </c>
      <c r="H332" s="54" t="str">
        <f t="shared" ca="1" si="70"/>
        <v>COMPLET</v>
      </c>
      <c r="I332" s="54" t="str">
        <f t="shared" ca="1" si="71"/>
        <v>Tn</v>
      </c>
      <c r="J332" s="54" t="str">
        <f t="shared" ca="1" si="72"/>
        <v>INCI</v>
      </c>
      <c r="K332" s="54" t="str">
        <f t="shared" ca="1" si="73"/>
        <v>CMIMPC</v>
      </c>
      <c r="L332" s="54" t="str">
        <f t="shared" ca="1" si="74"/>
        <v/>
      </c>
      <c r="M332" s="54">
        <f t="shared" ca="1" si="75"/>
        <v>0</v>
      </c>
      <c r="N332" s="54" t="str">
        <f t="shared" ca="1" si="76"/>
        <v>DB2</v>
      </c>
      <c r="O332" s="54" t="str">
        <f t="shared" ca="1" si="77"/>
        <v>Adhérent</v>
      </c>
    </row>
    <row r="333" spans="1:15" x14ac:dyDescent="0.3">
      <c r="A333" s="97">
        <f ca="1">MATCH(B333,INDIRECT("Referentiel!a:a"),0)+COUNTIF($B$1:B332,B333)</f>
        <v>333</v>
      </c>
      <c r="B333" s="98" t="s">
        <v>1859</v>
      </c>
      <c r="C333" s="54" t="str">
        <f t="shared" ca="1" si="65"/>
        <v>CPCC</v>
      </c>
      <c r="D333" s="54" t="str">
        <f t="shared" ca="1" si="66"/>
        <v>V0CMPDEC -J</v>
      </c>
      <c r="E333" s="54">
        <f t="shared" ca="1" si="67"/>
        <v>0</v>
      </c>
      <c r="F333" s="54" t="str">
        <f t="shared" ca="1" si="68"/>
        <v>ZH1BJE</v>
      </c>
      <c r="G333" s="54" t="str">
        <f t="shared" ca="1" si="69"/>
        <v>AD1</v>
      </c>
      <c r="H333" s="54" t="str">
        <f t="shared" ca="1" si="70"/>
        <v>COMPLET</v>
      </c>
      <c r="I333" s="54" t="str">
        <f t="shared" ca="1" si="71"/>
        <v>Tn</v>
      </c>
      <c r="J333" s="54" t="str">
        <f t="shared" ca="1" si="72"/>
        <v>DECO</v>
      </c>
      <c r="K333" s="54" t="str">
        <f t="shared" ca="1" si="73"/>
        <v>CMPDEC</v>
      </c>
      <c r="L333" s="54" t="str">
        <f t="shared" ca="1" si="74"/>
        <v>PRAD1</v>
      </c>
      <c r="M333" s="54">
        <f t="shared" ca="1" si="75"/>
        <v>0</v>
      </c>
      <c r="N333" s="54" t="str">
        <f t="shared" ca="1" si="76"/>
        <v>DB2</v>
      </c>
      <c r="O333" s="54" t="str">
        <f t="shared" ca="1" si="77"/>
        <v>Adhérent</v>
      </c>
    </row>
    <row r="334" spans="1:15" x14ac:dyDescent="0.3">
      <c r="A334" s="97">
        <f ca="1">MATCH(B334,INDIRECT("Referentiel!a:a"),0)+COUNTIF($B$1:B333,B334)</f>
        <v>334</v>
      </c>
      <c r="B334" s="98" t="s">
        <v>1864</v>
      </c>
      <c r="C334" s="54" t="str">
        <f t="shared" ca="1" si="65"/>
        <v>CPCC</v>
      </c>
      <c r="D334" s="54" t="str">
        <f t="shared" ca="1" si="66"/>
        <v>V4CMPSER -J</v>
      </c>
      <c r="E334" s="54">
        <f t="shared" ca="1" si="67"/>
        <v>0</v>
      </c>
      <c r="F334" s="54" t="str">
        <f t="shared" ca="1" si="68"/>
        <v>ZH1BJF</v>
      </c>
      <c r="G334" s="54" t="str">
        <f t="shared" ca="1" si="69"/>
        <v>AD3</v>
      </c>
      <c r="H334" s="54" t="str">
        <f t="shared" ca="1" si="70"/>
        <v>COMPLET</v>
      </c>
      <c r="I334" s="54" t="str">
        <f t="shared" ca="1" si="71"/>
        <v>BVnTn</v>
      </c>
      <c r="J334" s="54" t="str">
        <f t="shared" ca="1" si="72"/>
        <v>CSCA</v>
      </c>
      <c r="K334" s="54" t="str">
        <f t="shared" ca="1" si="73"/>
        <v>CMPSER</v>
      </c>
      <c r="L334" s="54" t="str">
        <f t="shared" ca="1" si="74"/>
        <v/>
      </c>
      <c r="M334" s="54">
        <f t="shared" ca="1" si="75"/>
        <v>0</v>
      </c>
      <c r="N334" s="54" t="str">
        <f t="shared" ca="1" si="76"/>
        <v>DB2</v>
      </c>
      <c r="O334" s="54" t="str">
        <f t="shared" ca="1" si="77"/>
        <v>Adhérent</v>
      </c>
    </row>
    <row r="335" spans="1:15" x14ac:dyDescent="0.3">
      <c r="A335" s="97">
        <f ca="1">MATCH(B335,INDIRECT("Referentiel!a:a"),0)+COUNTIF($B$1:B334,B335)</f>
        <v>335</v>
      </c>
      <c r="B335" s="98" t="s">
        <v>1873</v>
      </c>
      <c r="C335" s="54" t="str">
        <f t="shared" ca="1" si="65"/>
        <v>CPPI</v>
      </c>
      <c r="D335" s="54" t="str">
        <f t="shared" ca="1" si="66"/>
        <v>$MSAUTAT-J-ZH0BJG-H0011</v>
      </c>
      <c r="E335" s="54" t="str">
        <f t="shared" ca="1" si="67"/>
        <v>ZH0BJD</v>
      </c>
      <c r="F335" s="54" t="str">
        <f t="shared" ca="1" si="68"/>
        <v>ZH0BJF</v>
      </c>
      <c r="G335" s="54" t="str">
        <f t="shared" ca="1" si="69"/>
        <v>AD3</v>
      </c>
      <c r="H335" s="54" t="str">
        <f t="shared" ca="1" si="70"/>
        <v>PARTIEL</v>
      </c>
      <c r="I335" s="54" t="str">
        <f t="shared" ca="1" si="71"/>
        <v>Tn</v>
      </c>
      <c r="J335" s="54" t="str">
        <f t="shared" ca="1" si="72"/>
        <v>INFO</v>
      </c>
      <c r="K335" s="54" t="str">
        <f t="shared" ca="1" si="73"/>
        <v>CMS12</v>
      </c>
      <c r="L335" s="54" t="str">
        <f t="shared" ca="1" si="74"/>
        <v/>
      </c>
      <c r="M335" s="54">
        <f t="shared" ca="1" si="75"/>
        <v>0</v>
      </c>
      <c r="N335" s="54" t="str">
        <f t="shared" ca="1" si="76"/>
        <v>FIC</v>
      </c>
      <c r="O335" s="54" t="str">
        <f t="shared" ca="1" si="77"/>
        <v>Adhérent</v>
      </c>
    </row>
    <row r="336" spans="1:15" x14ac:dyDescent="0.3">
      <c r="A336" s="97">
        <f ca="1">MATCH(B336,INDIRECT("Referentiel!a:a"),0)+COUNTIF($B$1:B335,B336)</f>
        <v>336</v>
      </c>
      <c r="B336" s="98" t="s">
        <v>1878</v>
      </c>
      <c r="C336" s="54" t="str">
        <f t="shared" ca="1" si="65"/>
        <v>CPPI</v>
      </c>
      <c r="D336" s="54" t="str">
        <f t="shared" ca="1" si="66"/>
        <v>$MSAUTAT-J-ZH0BJG-H0012</v>
      </c>
      <c r="E336" s="54" t="str">
        <f t="shared" ca="1" si="67"/>
        <v>ZH0BJD</v>
      </c>
      <c r="F336" s="54" t="str">
        <f t="shared" ca="1" si="68"/>
        <v>ZH0BJF</v>
      </c>
      <c r="G336" s="54" t="str">
        <f t="shared" ca="1" si="69"/>
        <v>AD3</v>
      </c>
      <c r="H336" s="54" t="str">
        <f t="shared" ca="1" si="70"/>
        <v>PARTIEL</v>
      </c>
      <c r="I336" s="54" t="str">
        <f t="shared" ca="1" si="71"/>
        <v>Tn</v>
      </c>
      <c r="J336" s="54" t="str">
        <f t="shared" ca="1" si="72"/>
        <v>INFO</v>
      </c>
      <c r="K336" s="54" t="str">
        <f t="shared" ca="1" si="73"/>
        <v>CMS12</v>
      </c>
      <c r="L336" s="54" t="str">
        <f t="shared" ca="1" si="74"/>
        <v/>
      </c>
      <c r="M336" s="54">
        <f t="shared" ca="1" si="75"/>
        <v>0</v>
      </c>
      <c r="N336" s="54" t="str">
        <f t="shared" ca="1" si="76"/>
        <v>FIC</v>
      </c>
      <c r="O336" s="54" t="str">
        <f t="shared" ca="1" si="77"/>
        <v>Adhérent</v>
      </c>
    </row>
    <row r="337" spans="1:15" x14ac:dyDescent="0.3">
      <c r="A337" s="97">
        <f ca="1">MATCH(B337,INDIRECT("Referentiel!a:a"),0)+COUNTIF($B$1:B336,B337)</f>
        <v>337</v>
      </c>
      <c r="B337" s="98" t="s">
        <v>1882</v>
      </c>
      <c r="C337" s="54" t="str">
        <f t="shared" ca="1" si="65"/>
        <v>CPPI</v>
      </c>
      <c r="D337" s="54" t="str">
        <f t="shared" ca="1" si="66"/>
        <v>$MSAUTAT-J-ZH0BJG-H0013</v>
      </c>
      <c r="E337" s="54" t="str">
        <f t="shared" ca="1" si="67"/>
        <v>ZH0BJD</v>
      </c>
      <c r="F337" s="54" t="str">
        <f t="shared" ca="1" si="68"/>
        <v>ZH0BJF</v>
      </c>
      <c r="G337" s="54" t="str">
        <f t="shared" ca="1" si="69"/>
        <v>AD3</v>
      </c>
      <c r="H337" s="54" t="str">
        <f t="shared" ca="1" si="70"/>
        <v>PARTIEL</v>
      </c>
      <c r="I337" s="54" t="str">
        <f t="shared" ca="1" si="71"/>
        <v>Tn</v>
      </c>
      <c r="J337" s="54" t="str">
        <f t="shared" ca="1" si="72"/>
        <v>INFO</v>
      </c>
      <c r="K337" s="54" t="str">
        <f t="shared" ca="1" si="73"/>
        <v>CMS12</v>
      </c>
      <c r="L337" s="54" t="str">
        <f t="shared" ca="1" si="74"/>
        <v/>
      </c>
      <c r="M337" s="54">
        <f t="shared" ca="1" si="75"/>
        <v>0</v>
      </c>
      <c r="N337" s="54" t="str">
        <f t="shared" ca="1" si="76"/>
        <v>FIC</v>
      </c>
      <c r="O337" s="54" t="str">
        <f t="shared" ca="1" si="77"/>
        <v>Adhérent</v>
      </c>
    </row>
    <row r="338" spans="1:15" x14ac:dyDescent="0.3">
      <c r="A338" s="97">
        <f ca="1">MATCH(B338,INDIRECT("Referentiel!a:a"),0)+COUNTIF($B$1:B337,B338)</f>
        <v>338</v>
      </c>
      <c r="B338" s="98" t="s">
        <v>1886</v>
      </c>
      <c r="C338" s="54" t="str">
        <f t="shared" ca="1" si="65"/>
        <v>CPMP</v>
      </c>
      <c r="D338" s="54" t="str">
        <f t="shared" ca="1" si="66"/>
        <v>UNLDCETA,-J</v>
      </c>
      <c r="E338" s="54">
        <f t="shared" ca="1" si="67"/>
        <v>0</v>
      </c>
      <c r="F338" s="54" t="str">
        <f t="shared" ca="1" si="68"/>
        <v>ZH2BJT</v>
      </c>
      <c r="G338" s="54" t="str">
        <f t="shared" ca="1" si="69"/>
        <v>AD3</v>
      </c>
      <c r="H338" s="54" t="str">
        <f t="shared" ca="1" si="70"/>
        <v>COMPLET</v>
      </c>
      <c r="I338" s="54" t="str">
        <f t="shared" ca="1" si="71"/>
        <v>Tn</v>
      </c>
      <c r="J338" s="54" t="str">
        <f t="shared" ca="1" si="72"/>
        <v>GLSI</v>
      </c>
      <c r="K338" s="54" t="str">
        <f t="shared" ca="1" si="73"/>
        <v>CMSETA</v>
      </c>
      <c r="L338" s="54" t="str">
        <f t="shared" ca="1" si="74"/>
        <v/>
      </c>
      <c r="M338" s="54">
        <f t="shared" ca="1" si="75"/>
        <v>0</v>
      </c>
      <c r="N338" s="54" t="str">
        <f t="shared" ca="1" si="76"/>
        <v>FIC</v>
      </c>
      <c r="O338" s="54" t="str">
        <f t="shared" ca="1" si="77"/>
        <v>Adhérent</v>
      </c>
    </row>
    <row r="339" spans="1:15" x14ac:dyDescent="0.3">
      <c r="A339" s="97">
        <f ca="1">MATCH(B339,INDIRECT("Referentiel!a:a"),0)+COUNTIF($B$1:B338,B339)</f>
        <v>339</v>
      </c>
      <c r="B339" s="98" t="s">
        <v>1891</v>
      </c>
      <c r="C339" s="54" t="str">
        <f t="shared" ca="1" si="65"/>
        <v>CPMP</v>
      </c>
      <c r="D339" s="54" t="str">
        <f t="shared" ca="1" si="66"/>
        <v>CMSMVT-J-ZH2CJ2-H2045</v>
      </c>
      <c r="E339" s="54">
        <f t="shared" ca="1" si="67"/>
        <v>0</v>
      </c>
      <c r="F339" s="54" t="str">
        <f t="shared" ca="1" si="68"/>
        <v>ZH2CJ6</v>
      </c>
      <c r="G339" s="54" t="str">
        <f t="shared" ca="1" si="69"/>
        <v>AD3</v>
      </c>
      <c r="H339" s="54" t="str">
        <f t="shared" ca="1" si="70"/>
        <v>PARTIEL</v>
      </c>
      <c r="I339" s="54" t="str">
        <f t="shared" ca="1" si="71"/>
        <v>Tn</v>
      </c>
      <c r="J339" s="54" t="str">
        <f t="shared" ca="1" si="72"/>
        <v>GLSI</v>
      </c>
      <c r="K339" s="54" t="str">
        <f t="shared" ca="1" si="73"/>
        <v>CMSMVT</v>
      </c>
      <c r="L339" s="54" t="str">
        <f t="shared" ca="1" si="74"/>
        <v/>
      </c>
      <c r="M339" s="54">
        <f t="shared" ca="1" si="75"/>
        <v>0</v>
      </c>
      <c r="N339" s="54" t="str">
        <f t="shared" ca="1" si="76"/>
        <v>FIC</v>
      </c>
      <c r="O339" s="54" t="str">
        <f t="shared" ca="1" si="77"/>
        <v>Adhérent</v>
      </c>
    </row>
    <row r="340" spans="1:15" x14ac:dyDescent="0.3">
      <c r="A340" s="97">
        <f ca="1">MATCH(B340,INDIRECT("Referentiel!a:a"),0)+COUNTIF($B$1:B339,B340)</f>
        <v>340</v>
      </c>
      <c r="B340" s="98" t="s">
        <v>1895</v>
      </c>
      <c r="C340" s="54" t="str">
        <f t="shared" ca="1" si="65"/>
        <v>CPMP</v>
      </c>
      <c r="D340" s="54" t="str">
        <f t="shared" ca="1" si="66"/>
        <v>CMSMVT-J-ZH2CJ2-H2049</v>
      </c>
      <c r="E340" s="54">
        <f t="shared" ca="1" si="67"/>
        <v>0</v>
      </c>
      <c r="F340" s="54" t="str">
        <f t="shared" ca="1" si="68"/>
        <v>ZH2CJ6</v>
      </c>
      <c r="G340" s="54" t="str">
        <f t="shared" ca="1" si="69"/>
        <v>AD3</v>
      </c>
      <c r="H340" s="54" t="str">
        <f t="shared" ca="1" si="70"/>
        <v>PARTIEL</v>
      </c>
      <c r="I340" s="54" t="str">
        <f t="shared" ca="1" si="71"/>
        <v>Tn</v>
      </c>
      <c r="J340" s="54" t="str">
        <f t="shared" ca="1" si="72"/>
        <v>GLSI</v>
      </c>
      <c r="K340" s="54" t="str">
        <f t="shared" ca="1" si="73"/>
        <v>CMSMVT</v>
      </c>
      <c r="L340" s="54" t="str">
        <f t="shared" ca="1" si="74"/>
        <v/>
      </c>
      <c r="M340" s="54">
        <f t="shared" ca="1" si="75"/>
        <v>0</v>
      </c>
      <c r="N340" s="54" t="str">
        <f t="shared" ca="1" si="76"/>
        <v>FIC</v>
      </c>
      <c r="O340" s="54" t="str">
        <f t="shared" ca="1" si="77"/>
        <v>Adhérent</v>
      </c>
    </row>
    <row r="341" spans="1:15" x14ac:dyDescent="0.3">
      <c r="A341" s="97">
        <f ca="1">MATCH(B341,INDIRECT("Referentiel!a:a"),0)+COUNTIF($B$1:B340,B341)</f>
        <v>341</v>
      </c>
      <c r="B341" s="98" t="s">
        <v>1899</v>
      </c>
      <c r="C341" s="54" t="str">
        <f t="shared" ca="1" si="65"/>
        <v>CPMP</v>
      </c>
      <c r="D341" s="54" t="str">
        <f t="shared" ca="1" si="66"/>
        <v>CMSMVT-J-ZH2CJ2-H2050</v>
      </c>
      <c r="E341" s="54">
        <f t="shared" ca="1" si="67"/>
        <v>0</v>
      </c>
      <c r="F341" s="54" t="str">
        <f t="shared" ca="1" si="68"/>
        <v>ZH2CJ6</v>
      </c>
      <c r="G341" s="54" t="str">
        <f t="shared" ca="1" si="69"/>
        <v>AD3</v>
      </c>
      <c r="H341" s="54" t="str">
        <f t="shared" ca="1" si="70"/>
        <v>PARTIEL</v>
      </c>
      <c r="I341" s="54" t="str">
        <f t="shared" ca="1" si="71"/>
        <v>Tn</v>
      </c>
      <c r="J341" s="54" t="str">
        <f t="shared" ca="1" si="72"/>
        <v>GLSI</v>
      </c>
      <c r="K341" s="54" t="str">
        <f t="shared" ca="1" si="73"/>
        <v>CMSMVT</v>
      </c>
      <c r="L341" s="54" t="str">
        <f t="shared" ca="1" si="74"/>
        <v/>
      </c>
      <c r="M341" s="54">
        <f t="shared" ca="1" si="75"/>
        <v>0</v>
      </c>
      <c r="N341" s="54" t="str">
        <f t="shared" ca="1" si="76"/>
        <v>FIC</v>
      </c>
      <c r="O341" s="54" t="str">
        <f t="shared" ca="1" si="77"/>
        <v>Adhérent</v>
      </c>
    </row>
    <row r="342" spans="1:15" x14ac:dyDescent="0.3">
      <c r="A342" s="97">
        <f ca="1">MATCH(B342,INDIRECT("Referentiel!a:a"),0)+COUNTIF($B$1:B341,B342)</f>
        <v>342</v>
      </c>
      <c r="B342" s="98" t="s">
        <v>1902</v>
      </c>
      <c r="C342" s="54" t="str">
        <f t="shared" ca="1" si="65"/>
        <v>CPMP</v>
      </c>
      <c r="D342" s="54" t="str">
        <f t="shared" ca="1" si="66"/>
        <v>CMSMVT-J-ZH2CJ2-H2048</v>
      </c>
      <c r="E342" s="54">
        <f t="shared" ca="1" si="67"/>
        <v>0</v>
      </c>
      <c r="F342" s="54" t="str">
        <f t="shared" ca="1" si="68"/>
        <v>ZH2CJ6</v>
      </c>
      <c r="G342" s="54" t="str">
        <f t="shared" ca="1" si="69"/>
        <v>AD3</v>
      </c>
      <c r="H342" s="54" t="str">
        <f t="shared" ca="1" si="70"/>
        <v>PARTIEL</v>
      </c>
      <c r="I342" s="54" t="str">
        <f t="shared" ca="1" si="71"/>
        <v>Tn</v>
      </c>
      <c r="J342" s="54" t="str">
        <f t="shared" ca="1" si="72"/>
        <v>GLSI</v>
      </c>
      <c r="K342" s="54" t="str">
        <f t="shared" ca="1" si="73"/>
        <v>CMSMVT</v>
      </c>
      <c r="L342" s="54" t="str">
        <f t="shared" ca="1" si="74"/>
        <v/>
      </c>
      <c r="M342" s="54">
        <f t="shared" ca="1" si="75"/>
        <v>0</v>
      </c>
      <c r="N342" s="54" t="str">
        <f t="shared" ca="1" si="76"/>
        <v>FIC</v>
      </c>
      <c r="O342" s="54" t="str">
        <f t="shared" ca="1" si="77"/>
        <v>Adhérent</v>
      </c>
    </row>
    <row r="343" spans="1:15" x14ac:dyDescent="0.3">
      <c r="A343" s="97">
        <f ca="1">MATCH(B343,INDIRECT("Referentiel!a:a"),0)+COUNTIF($B$1:B342,B343)</f>
        <v>343</v>
      </c>
      <c r="B343" s="98" t="s">
        <v>1906</v>
      </c>
      <c r="C343" s="54" t="str">
        <f t="shared" ca="1" si="65"/>
        <v>CPMP</v>
      </c>
      <c r="D343" s="54" t="str">
        <f t="shared" ca="1" si="66"/>
        <v>CMSMVT-J-ZH2CJ2-H2047</v>
      </c>
      <c r="E343" s="54">
        <f t="shared" ca="1" si="67"/>
        <v>0</v>
      </c>
      <c r="F343" s="54" t="str">
        <f t="shared" ca="1" si="68"/>
        <v>ZH2CJ6</v>
      </c>
      <c r="G343" s="54" t="str">
        <f t="shared" ca="1" si="69"/>
        <v>AD3</v>
      </c>
      <c r="H343" s="54" t="str">
        <f t="shared" ca="1" si="70"/>
        <v>PARTIEL</v>
      </c>
      <c r="I343" s="54" t="str">
        <f t="shared" ca="1" si="71"/>
        <v>Tn</v>
      </c>
      <c r="J343" s="54" t="str">
        <f t="shared" ca="1" si="72"/>
        <v>GLSI</v>
      </c>
      <c r="K343" s="54" t="str">
        <f t="shared" ca="1" si="73"/>
        <v>CMSMVT</v>
      </c>
      <c r="L343" s="54" t="str">
        <f t="shared" ca="1" si="74"/>
        <v/>
      </c>
      <c r="M343" s="54">
        <f t="shared" ca="1" si="75"/>
        <v>0</v>
      </c>
      <c r="N343" s="54" t="str">
        <f t="shared" ca="1" si="76"/>
        <v>FIC</v>
      </c>
      <c r="O343" s="54" t="str">
        <f t="shared" ca="1" si="77"/>
        <v>Adhérent</v>
      </c>
    </row>
    <row r="344" spans="1:15" x14ac:dyDescent="0.3">
      <c r="A344" s="97">
        <f ca="1">MATCH(B344,INDIRECT("Referentiel!a:a"),0)+COUNTIF($B$1:B343,B344)</f>
        <v>344</v>
      </c>
      <c r="B344" s="98" t="s">
        <v>1910</v>
      </c>
      <c r="C344" s="54" t="str">
        <f t="shared" ca="1" si="65"/>
        <v>CPMP</v>
      </c>
      <c r="D344" s="54" t="str">
        <f t="shared" ca="1" si="66"/>
        <v>CMSMVT-J-ZH2CJ2-H2040</v>
      </c>
      <c r="E344" s="54">
        <f t="shared" ca="1" si="67"/>
        <v>0</v>
      </c>
      <c r="F344" s="54" t="str">
        <f t="shared" ca="1" si="68"/>
        <v>ZH2CJ6</v>
      </c>
      <c r="G344" s="54" t="str">
        <f t="shared" ca="1" si="69"/>
        <v>AD3</v>
      </c>
      <c r="H344" s="54" t="str">
        <f t="shared" ca="1" si="70"/>
        <v>PARTIEL</v>
      </c>
      <c r="I344" s="54" t="str">
        <f t="shared" ca="1" si="71"/>
        <v>Tn</v>
      </c>
      <c r="J344" s="54" t="str">
        <f t="shared" ca="1" si="72"/>
        <v>GLSI</v>
      </c>
      <c r="K344" s="54" t="str">
        <f t="shared" ca="1" si="73"/>
        <v>CMSMVT</v>
      </c>
      <c r="L344" s="54" t="str">
        <f t="shared" ca="1" si="74"/>
        <v/>
      </c>
      <c r="M344" s="54">
        <f t="shared" ca="1" si="75"/>
        <v>0</v>
      </c>
      <c r="N344" s="54" t="str">
        <f t="shared" ca="1" si="76"/>
        <v>FIC</v>
      </c>
      <c r="O344" s="54" t="str">
        <f t="shared" ca="1" si="77"/>
        <v>Adhérent</v>
      </c>
    </row>
    <row r="345" spans="1:15" x14ac:dyDescent="0.3">
      <c r="A345" s="97">
        <f ca="1">MATCH(B345,INDIRECT("Referentiel!a:a"),0)+COUNTIF($B$1:B344,B345)</f>
        <v>345</v>
      </c>
      <c r="B345" s="98" t="s">
        <v>1913</v>
      </c>
      <c r="C345" s="54" t="str">
        <f t="shared" ca="1" si="65"/>
        <v>CPMP</v>
      </c>
      <c r="D345" s="54" t="str">
        <f t="shared" ca="1" si="66"/>
        <v>CMSMVT-J-ZH2CJ2-H2041</v>
      </c>
      <c r="E345" s="54">
        <f t="shared" ca="1" si="67"/>
        <v>0</v>
      </c>
      <c r="F345" s="54" t="str">
        <f t="shared" ca="1" si="68"/>
        <v>ZH2CJ6</v>
      </c>
      <c r="G345" s="54" t="str">
        <f t="shared" ca="1" si="69"/>
        <v>AD3</v>
      </c>
      <c r="H345" s="54" t="str">
        <f t="shared" ca="1" si="70"/>
        <v>PARTIEL</v>
      </c>
      <c r="I345" s="54" t="str">
        <f t="shared" ca="1" si="71"/>
        <v>Tn</v>
      </c>
      <c r="J345" s="54" t="str">
        <f t="shared" ca="1" si="72"/>
        <v>GLSI</v>
      </c>
      <c r="K345" s="54" t="str">
        <f t="shared" ca="1" si="73"/>
        <v>CMSMVT</v>
      </c>
      <c r="L345" s="54" t="str">
        <f t="shared" ca="1" si="74"/>
        <v/>
      </c>
      <c r="M345" s="54">
        <f t="shared" ca="1" si="75"/>
        <v>0</v>
      </c>
      <c r="N345" s="54" t="str">
        <f t="shared" ca="1" si="76"/>
        <v>FIC</v>
      </c>
      <c r="O345" s="54" t="str">
        <f t="shared" ca="1" si="77"/>
        <v>Adhérent</v>
      </c>
    </row>
    <row r="346" spans="1:15" x14ac:dyDescent="0.3">
      <c r="A346" s="97">
        <f ca="1">MATCH(B346,INDIRECT("Referentiel!a:a"),0)+COUNTIF($B$1:B345,B346)</f>
        <v>346</v>
      </c>
      <c r="B346" s="98" t="s">
        <v>1916</v>
      </c>
      <c r="C346" s="54" t="str">
        <f t="shared" ca="1" si="65"/>
        <v>CPMP</v>
      </c>
      <c r="D346" s="54" t="str">
        <f t="shared" ca="1" si="66"/>
        <v>CMSMVT-J-ZH2CJ2-H2042</v>
      </c>
      <c r="E346" s="54">
        <f t="shared" ca="1" si="67"/>
        <v>0</v>
      </c>
      <c r="F346" s="54" t="str">
        <f t="shared" ca="1" si="68"/>
        <v>ZH2CJ6</v>
      </c>
      <c r="G346" s="54" t="str">
        <f t="shared" ca="1" si="69"/>
        <v>AD3</v>
      </c>
      <c r="H346" s="54" t="str">
        <f t="shared" ca="1" si="70"/>
        <v>PARTIEL</v>
      </c>
      <c r="I346" s="54" t="str">
        <f t="shared" ca="1" si="71"/>
        <v>Tn</v>
      </c>
      <c r="J346" s="54" t="str">
        <f t="shared" ca="1" si="72"/>
        <v>GLSI</v>
      </c>
      <c r="K346" s="54" t="str">
        <f t="shared" ca="1" si="73"/>
        <v>CMSMVT</v>
      </c>
      <c r="L346" s="54" t="str">
        <f t="shared" ca="1" si="74"/>
        <v/>
      </c>
      <c r="M346" s="54">
        <f t="shared" ca="1" si="75"/>
        <v>0</v>
      </c>
      <c r="N346" s="54" t="str">
        <f t="shared" ca="1" si="76"/>
        <v>FIC</v>
      </c>
      <c r="O346" s="54" t="str">
        <f t="shared" ca="1" si="77"/>
        <v>Adhérent</v>
      </c>
    </row>
    <row r="347" spans="1:15" x14ac:dyDescent="0.3">
      <c r="A347" s="97">
        <f ca="1">MATCH(B347,INDIRECT("Referentiel!a:a"),0)+COUNTIF($B$1:B346,B347)</f>
        <v>347</v>
      </c>
      <c r="B347" s="98" t="s">
        <v>1919</v>
      </c>
      <c r="C347" s="54" t="str">
        <f t="shared" ca="1" si="65"/>
        <v>CPMP</v>
      </c>
      <c r="D347" s="54" t="str">
        <f t="shared" ca="1" si="66"/>
        <v>CMSMVT-J-ZH2CJ2-H2051</v>
      </c>
      <c r="E347" s="54">
        <f t="shared" ca="1" si="67"/>
        <v>0</v>
      </c>
      <c r="F347" s="54" t="str">
        <f t="shared" ca="1" si="68"/>
        <v>ZH2CJ6</v>
      </c>
      <c r="G347" s="54" t="str">
        <f t="shared" ca="1" si="69"/>
        <v>AD3</v>
      </c>
      <c r="H347" s="54" t="str">
        <f t="shared" ca="1" si="70"/>
        <v>PARTIEL</v>
      </c>
      <c r="I347" s="54" t="str">
        <f t="shared" ca="1" si="71"/>
        <v>Tn</v>
      </c>
      <c r="J347" s="54" t="str">
        <f t="shared" ca="1" si="72"/>
        <v>GLSI</v>
      </c>
      <c r="K347" s="54" t="str">
        <f t="shared" ca="1" si="73"/>
        <v>CMSMVT</v>
      </c>
      <c r="L347" s="54" t="str">
        <f t="shared" ca="1" si="74"/>
        <v/>
      </c>
      <c r="M347" s="54">
        <f t="shared" ca="1" si="75"/>
        <v>0</v>
      </c>
      <c r="N347" s="54" t="str">
        <f t="shared" ca="1" si="76"/>
        <v>FIC</v>
      </c>
      <c r="O347" s="54" t="str">
        <f t="shared" ca="1" si="77"/>
        <v>Adhérent</v>
      </c>
    </row>
    <row r="348" spans="1:15" x14ac:dyDescent="0.3">
      <c r="A348" s="97">
        <f ca="1">MATCH(B348,INDIRECT("Referentiel!a:a"),0)+COUNTIF($B$1:B347,B348)</f>
        <v>348</v>
      </c>
      <c r="B348" s="98" t="s">
        <v>1922</v>
      </c>
      <c r="C348" s="54" t="str">
        <f t="shared" ca="1" si="65"/>
        <v>CPMP</v>
      </c>
      <c r="D348" s="54" t="str">
        <f t="shared" ca="1" si="66"/>
        <v>CMSMVT-J-ZH2CJ2-H2052</v>
      </c>
      <c r="E348" s="54" t="str">
        <f t="shared" ca="1" si="67"/>
        <v>ZH2CJ4</v>
      </c>
      <c r="F348" s="54" t="str">
        <f t="shared" ca="1" si="68"/>
        <v>ZH2CJ6</v>
      </c>
      <c r="G348" s="54" t="str">
        <f t="shared" ca="1" si="69"/>
        <v>AD3</v>
      </c>
      <c r="H348" s="54" t="str">
        <f t="shared" ca="1" si="70"/>
        <v>PARTIEL</v>
      </c>
      <c r="I348" s="54" t="str">
        <f t="shared" ca="1" si="71"/>
        <v>Tn</v>
      </c>
      <c r="J348" s="54" t="str">
        <f t="shared" ca="1" si="72"/>
        <v>GLSI</v>
      </c>
      <c r="K348" s="54" t="str">
        <f t="shared" ca="1" si="73"/>
        <v>CMSMVT</v>
      </c>
      <c r="L348" s="54" t="str">
        <f t="shared" ca="1" si="74"/>
        <v/>
      </c>
      <c r="M348" s="54">
        <f t="shared" ca="1" si="75"/>
        <v>0</v>
      </c>
      <c r="N348" s="54" t="str">
        <f t="shared" ca="1" si="76"/>
        <v>FIC</v>
      </c>
      <c r="O348" s="54" t="str">
        <f t="shared" ca="1" si="77"/>
        <v>Adhérent</v>
      </c>
    </row>
    <row r="349" spans="1:15" x14ac:dyDescent="0.3">
      <c r="A349" s="97">
        <f ca="1">MATCH(B349,INDIRECT("Referentiel!a:a"),0)+COUNTIF($B$1:B348,B349)</f>
        <v>349</v>
      </c>
      <c r="B349" s="98" t="s">
        <v>1924</v>
      </c>
      <c r="C349" s="54" t="str">
        <f t="shared" ca="1" si="65"/>
        <v>CPMP</v>
      </c>
      <c r="D349" s="54" t="str">
        <f t="shared" ca="1" si="66"/>
        <v>CMSMVT-J-ZH2CJ2-H2053</v>
      </c>
      <c r="E349" s="54" t="str">
        <f t="shared" ca="1" si="67"/>
        <v>ZH2CJ4</v>
      </c>
      <c r="F349" s="54" t="str">
        <f t="shared" ca="1" si="68"/>
        <v>ZH2CJ6</v>
      </c>
      <c r="G349" s="54" t="str">
        <f t="shared" ca="1" si="69"/>
        <v>AD3</v>
      </c>
      <c r="H349" s="54" t="str">
        <f t="shared" ca="1" si="70"/>
        <v>PARTIEL</v>
      </c>
      <c r="I349" s="54" t="str">
        <f t="shared" ca="1" si="71"/>
        <v>Tn</v>
      </c>
      <c r="J349" s="54" t="str">
        <f t="shared" ca="1" si="72"/>
        <v>GLSI</v>
      </c>
      <c r="K349" s="54" t="str">
        <f t="shared" ca="1" si="73"/>
        <v>CMSMVT</v>
      </c>
      <c r="L349" s="54" t="str">
        <f t="shared" ca="1" si="74"/>
        <v/>
      </c>
      <c r="M349" s="54">
        <f t="shared" ca="1" si="75"/>
        <v>0</v>
      </c>
      <c r="N349" s="54" t="str">
        <f t="shared" ca="1" si="76"/>
        <v>FIC</v>
      </c>
      <c r="O349" s="54" t="str">
        <f t="shared" ca="1" si="77"/>
        <v>Adhérent</v>
      </c>
    </row>
    <row r="350" spans="1:15" x14ac:dyDescent="0.3">
      <c r="A350" s="97">
        <f ca="1">MATCH(B350,INDIRECT("Referentiel!a:a"),0)+COUNTIF($B$1:B349,B350)</f>
        <v>350</v>
      </c>
      <c r="B350" s="98" t="s">
        <v>1928</v>
      </c>
      <c r="C350" s="54" t="str">
        <f t="shared" ca="1" si="65"/>
        <v>CPMP</v>
      </c>
      <c r="D350" s="54" t="str">
        <f t="shared" ca="1" si="66"/>
        <v>CMSMVT-J-ZH2CJ2-H2054</v>
      </c>
      <c r="E350" s="54" t="str">
        <f t="shared" ca="1" si="67"/>
        <v>ZH2CJ4</v>
      </c>
      <c r="F350" s="54" t="str">
        <f t="shared" ca="1" si="68"/>
        <v>ZH2CJ6</v>
      </c>
      <c r="G350" s="54" t="str">
        <f t="shared" ca="1" si="69"/>
        <v>AD3</v>
      </c>
      <c r="H350" s="54" t="str">
        <f t="shared" ca="1" si="70"/>
        <v>PARTIEL</v>
      </c>
      <c r="I350" s="54" t="str">
        <f t="shared" ca="1" si="71"/>
        <v>Tn</v>
      </c>
      <c r="J350" s="54" t="str">
        <f t="shared" ca="1" si="72"/>
        <v>GLSI</v>
      </c>
      <c r="K350" s="54" t="str">
        <f t="shared" ca="1" si="73"/>
        <v>CMSMVT</v>
      </c>
      <c r="L350" s="54" t="str">
        <f t="shared" ca="1" si="74"/>
        <v/>
      </c>
      <c r="M350" s="54">
        <f t="shared" ca="1" si="75"/>
        <v>0</v>
      </c>
      <c r="N350" s="54" t="str">
        <f t="shared" ca="1" si="76"/>
        <v>FIC</v>
      </c>
      <c r="O350" s="54" t="str">
        <f t="shared" ca="1" si="77"/>
        <v>Adhérent</v>
      </c>
    </row>
    <row r="351" spans="1:15" x14ac:dyDescent="0.3">
      <c r="A351" s="97">
        <f ca="1">MATCH(B351,INDIRECT("Referentiel!a:a"),0)+COUNTIF($B$1:B350,B351)</f>
        <v>351</v>
      </c>
      <c r="B351" s="98" t="s">
        <v>1932</v>
      </c>
      <c r="C351" s="54" t="str">
        <f t="shared" ca="1" si="65"/>
        <v>CPMP</v>
      </c>
      <c r="D351" s="54" t="str">
        <f t="shared" ca="1" si="66"/>
        <v>CMSMVT-J-ZH2CJ2-H2055</v>
      </c>
      <c r="E351" s="54" t="str">
        <f t="shared" ca="1" si="67"/>
        <v>ZH2CJ4</v>
      </c>
      <c r="F351" s="54" t="str">
        <f t="shared" ca="1" si="68"/>
        <v>ZH2CJ6</v>
      </c>
      <c r="G351" s="54" t="str">
        <f t="shared" ca="1" si="69"/>
        <v>AD3</v>
      </c>
      <c r="H351" s="54" t="str">
        <f t="shared" ca="1" si="70"/>
        <v>PARTIEL</v>
      </c>
      <c r="I351" s="54" t="str">
        <f t="shared" ca="1" si="71"/>
        <v>Tn</v>
      </c>
      <c r="J351" s="54" t="str">
        <f t="shared" ca="1" si="72"/>
        <v>GLSI</v>
      </c>
      <c r="K351" s="54" t="str">
        <f t="shared" ca="1" si="73"/>
        <v>CMSMVT</v>
      </c>
      <c r="L351" s="54" t="str">
        <f t="shared" ca="1" si="74"/>
        <v/>
      </c>
      <c r="M351" s="54">
        <f t="shared" ca="1" si="75"/>
        <v>0</v>
      </c>
      <c r="N351" s="54" t="str">
        <f t="shared" ca="1" si="76"/>
        <v>FIC</v>
      </c>
      <c r="O351" s="54" t="str">
        <f t="shared" ca="1" si="77"/>
        <v>Adhérent</v>
      </c>
    </row>
    <row r="352" spans="1:15" x14ac:dyDescent="0.3">
      <c r="A352" s="97">
        <f ca="1">MATCH(B352,INDIRECT("Referentiel!a:a"),0)+COUNTIF($B$1:B351,B352)</f>
        <v>352</v>
      </c>
      <c r="B352" s="98" t="s">
        <v>1936</v>
      </c>
      <c r="C352" s="54" t="str">
        <f t="shared" ca="1" si="65"/>
        <v>CPMP</v>
      </c>
      <c r="D352" s="54" t="str">
        <f t="shared" ca="1" si="66"/>
        <v>CMSMVT-J-ZH2CJ2-H2056</v>
      </c>
      <c r="E352" s="54" t="str">
        <f t="shared" ca="1" si="67"/>
        <v>ZH2CJ4</v>
      </c>
      <c r="F352" s="54" t="str">
        <f t="shared" ca="1" si="68"/>
        <v>ZH2CJ6</v>
      </c>
      <c r="G352" s="54" t="str">
        <f t="shared" ca="1" si="69"/>
        <v>AD3</v>
      </c>
      <c r="H352" s="54" t="str">
        <f t="shared" ca="1" si="70"/>
        <v>PARTIEL</v>
      </c>
      <c r="I352" s="54" t="str">
        <f t="shared" ca="1" si="71"/>
        <v>Tn</v>
      </c>
      <c r="J352" s="54" t="str">
        <f t="shared" ca="1" si="72"/>
        <v>GLSI</v>
      </c>
      <c r="K352" s="54" t="str">
        <f t="shared" ca="1" si="73"/>
        <v>CMSMVT</v>
      </c>
      <c r="L352" s="54" t="str">
        <f t="shared" ca="1" si="74"/>
        <v/>
      </c>
      <c r="M352" s="54">
        <f t="shared" ca="1" si="75"/>
        <v>0</v>
      </c>
      <c r="N352" s="54" t="str">
        <f t="shared" ca="1" si="76"/>
        <v>FIC</v>
      </c>
      <c r="O352" s="54" t="str">
        <f t="shared" ca="1" si="77"/>
        <v>Adhérent</v>
      </c>
    </row>
    <row r="353" spans="1:15" x14ac:dyDescent="0.3">
      <c r="A353" s="97">
        <f ca="1">MATCH(B353,INDIRECT("Referentiel!a:a"),0)+COUNTIF($B$1:B352,B353)</f>
        <v>353</v>
      </c>
      <c r="B353" s="98" t="s">
        <v>1940</v>
      </c>
      <c r="C353" s="54" t="str">
        <f t="shared" ca="1" si="65"/>
        <v>CPPI</v>
      </c>
      <c r="D353" s="54" t="str">
        <f t="shared" ca="1" si="66"/>
        <v>CMSWKB31-J</v>
      </c>
      <c r="E353" s="54">
        <f t="shared" ca="1" si="67"/>
        <v>0</v>
      </c>
      <c r="F353" s="54" t="str">
        <f t="shared" ca="1" si="68"/>
        <v>ZH0AJ7</v>
      </c>
      <c r="G353" s="54" t="str">
        <f t="shared" ca="1" si="69"/>
        <v>AD3</v>
      </c>
      <c r="H353" s="54" t="str">
        <f t="shared" ca="1" si="70"/>
        <v>COMPLET</v>
      </c>
      <c r="I353" s="54" t="str">
        <f t="shared" ca="1" si="71"/>
        <v>Tn</v>
      </c>
      <c r="J353" s="54" t="str">
        <f t="shared" ca="1" si="72"/>
        <v>INFO</v>
      </c>
      <c r="K353" s="54" t="str">
        <f t="shared" ca="1" si="73"/>
        <v>CMSWKB31</v>
      </c>
      <c r="L353" s="54" t="str">
        <f t="shared" ca="1" si="74"/>
        <v/>
      </c>
      <c r="M353" s="54">
        <f t="shared" ca="1" si="75"/>
        <v>0</v>
      </c>
      <c r="N353" s="54" t="str">
        <f t="shared" ca="1" si="76"/>
        <v>FIC</v>
      </c>
      <c r="O353" s="54" t="str">
        <f t="shared" ca="1" si="77"/>
        <v>Adhérent</v>
      </c>
    </row>
    <row r="354" spans="1:15" x14ac:dyDescent="0.3">
      <c r="A354" s="97">
        <f ca="1">MATCH(B354,INDIRECT("Referentiel!a:a"),0)+COUNTIF($B$1:B353,B354)</f>
        <v>354</v>
      </c>
      <c r="B354" s="98" t="s">
        <v>1945</v>
      </c>
      <c r="C354" s="54" t="str">
        <f t="shared" ca="1" si="65"/>
        <v>CPDM</v>
      </c>
      <c r="D354" s="54" t="str">
        <f t="shared" ca="1" si="66"/>
        <v>V3CODSMS -J</v>
      </c>
      <c r="E354" s="54">
        <f t="shared" ca="1" si="67"/>
        <v>0</v>
      </c>
      <c r="F354" s="54" t="str">
        <f t="shared" ca="1" si="68"/>
        <v>ZH4CJU</v>
      </c>
      <c r="G354" s="54" t="str">
        <f t="shared" ca="1" si="69"/>
        <v>AD3</v>
      </c>
      <c r="H354" s="54" t="str">
        <f t="shared" ca="1" si="70"/>
        <v>COMPLET</v>
      </c>
      <c r="I354" s="54" t="str">
        <f t="shared" ca="1" si="71"/>
        <v>Tn</v>
      </c>
      <c r="J354" s="54" t="str">
        <f t="shared" ca="1" si="72"/>
        <v>AUIN</v>
      </c>
      <c r="K354" s="54" t="str">
        <f t="shared" ca="1" si="73"/>
        <v>CODSMS</v>
      </c>
      <c r="L354" s="54" t="str">
        <f t="shared" ca="1" si="74"/>
        <v/>
      </c>
      <c r="M354" s="54">
        <f t="shared" ca="1" si="75"/>
        <v>0</v>
      </c>
      <c r="N354" s="54" t="str">
        <f t="shared" ca="1" si="76"/>
        <v>DB2</v>
      </c>
      <c r="O354" s="54" t="str">
        <f t="shared" ca="1" si="77"/>
        <v>Adhérent</v>
      </c>
    </row>
    <row r="355" spans="1:15" x14ac:dyDescent="0.3">
      <c r="A355" s="97">
        <f ca="1">MATCH(B355,INDIRECT("Referentiel!a:a"),0)+COUNTIF($B$1:B354,B355)</f>
        <v>355</v>
      </c>
      <c r="B355" s="98" t="s">
        <v>1951</v>
      </c>
      <c r="C355" s="54" t="str">
        <f t="shared" ca="1" si="65"/>
        <v>CPCC</v>
      </c>
      <c r="D355" s="54" t="str">
        <f t="shared" ca="1" si="66"/>
        <v>CODXSY00-J</v>
      </c>
      <c r="E355" s="54" t="str">
        <f t="shared" ca="1" si="67"/>
        <v>ZH1MJ0</v>
      </c>
      <c r="F355" s="54">
        <f t="shared" ca="1" si="68"/>
        <v>0</v>
      </c>
      <c r="G355" s="54" t="str">
        <f t="shared" ca="1" si="69"/>
        <v>AD3</v>
      </c>
      <c r="H355" s="54" t="str">
        <f t="shared" ca="1" si="70"/>
        <v>COMPLET</v>
      </c>
      <c r="I355" s="54" t="str">
        <f t="shared" ca="1" si="71"/>
        <v>Tn</v>
      </c>
      <c r="J355" s="54" t="str">
        <f t="shared" ca="1" si="72"/>
        <v>DECI</v>
      </c>
      <c r="K355" s="54" t="str">
        <f t="shared" ca="1" si="73"/>
        <v>CODXSY00</v>
      </c>
      <c r="L355" s="54" t="str">
        <f t="shared" ca="1" si="74"/>
        <v/>
      </c>
      <c r="M355" s="54">
        <f t="shared" ca="1" si="75"/>
        <v>0</v>
      </c>
      <c r="N355" s="54" t="str">
        <f t="shared" ca="1" si="76"/>
        <v>FIC</v>
      </c>
      <c r="O355" s="54" t="str">
        <f t="shared" ca="1" si="77"/>
        <v>Adhérent</v>
      </c>
    </row>
    <row r="356" spans="1:15" x14ac:dyDescent="0.3">
      <c r="A356" s="97">
        <f ca="1">MATCH(B356,INDIRECT("Referentiel!a:a"),0)+COUNTIF($B$1:B355,B356)</f>
        <v>356</v>
      </c>
      <c r="B356" s="98" t="s">
        <v>1958</v>
      </c>
      <c r="C356" s="54" t="str">
        <f t="shared" ca="1" si="65"/>
        <v>CPCC</v>
      </c>
      <c r="D356" s="54" t="str">
        <f t="shared" ca="1" si="66"/>
        <v>CODXSY00-J</v>
      </c>
      <c r="E356" s="54" t="str">
        <f t="shared" ca="1" si="67"/>
        <v>ZH1MJ0</v>
      </c>
      <c r="F356" s="54">
        <f t="shared" ca="1" si="68"/>
        <v>0</v>
      </c>
      <c r="G356" s="54" t="str">
        <f t="shared" ca="1" si="69"/>
        <v>AD3</v>
      </c>
      <c r="H356" s="54" t="str">
        <f t="shared" ca="1" si="70"/>
        <v>COMPLET</v>
      </c>
      <c r="I356" s="54" t="str">
        <f t="shared" ca="1" si="71"/>
        <v>Tn</v>
      </c>
      <c r="J356" s="54" t="str">
        <f t="shared" ca="1" si="72"/>
        <v>DECI</v>
      </c>
      <c r="K356" s="54" t="str">
        <f t="shared" ca="1" si="73"/>
        <v>CODXSY00</v>
      </c>
      <c r="L356" s="54" t="str">
        <f t="shared" ca="1" si="74"/>
        <v/>
      </c>
      <c r="M356" s="54">
        <f t="shared" ca="1" si="75"/>
        <v>0</v>
      </c>
      <c r="N356" s="54" t="str">
        <f t="shared" ca="1" si="76"/>
        <v>FIC</v>
      </c>
      <c r="O356" s="54" t="str">
        <f t="shared" ca="1" si="77"/>
        <v>Adhérent</v>
      </c>
    </row>
    <row r="357" spans="1:15" x14ac:dyDescent="0.3">
      <c r="A357" s="97">
        <f ca="1">MATCH(B357,INDIRECT("Referentiel!a:a"),0)+COUNTIF($B$1:B356,B357)</f>
        <v>357</v>
      </c>
      <c r="B357" s="98" t="s">
        <v>1962</v>
      </c>
      <c r="C357" s="54" t="str">
        <f t="shared" ca="1" si="65"/>
        <v>CPCC</v>
      </c>
      <c r="D357" s="54" t="str">
        <f t="shared" ca="1" si="66"/>
        <v>CODXSY00-J</v>
      </c>
      <c r="E357" s="54" t="str">
        <f t="shared" ca="1" si="67"/>
        <v>ZH1MJ0</v>
      </c>
      <c r="F357" s="54">
        <f t="shared" ca="1" si="68"/>
        <v>0</v>
      </c>
      <c r="G357" s="54" t="str">
        <f t="shared" ca="1" si="69"/>
        <v>AD3</v>
      </c>
      <c r="H357" s="54" t="str">
        <f t="shared" ca="1" si="70"/>
        <v>COMPLET</v>
      </c>
      <c r="I357" s="54" t="str">
        <f t="shared" ca="1" si="71"/>
        <v>Tn</v>
      </c>
      <c r="J357" s="54" t="str">
        <f t="shared" ca="1" si="72"/>
        <v>DECI</v>
      </c>
      <c r="K357" s="54" t="str">
        <f t="shared" ca="1" si="73"/>
        <v>CODXSY00</v>
      </c>
      <c r="L357" s="54" t="str">
        <f t="shared" ca="1" si="74"/>
        <v/>
      </c>
      <c r="M357" s="54">
        <f t="shared" ca="1" si="75"/>
        <v>0</v>
      </c>
      <c r="N357" s="54" t="str">
        <f t="shared" ca="1" si="76"/>
        <v>FIC</v>
      </c>
      <c r="O357" s="54" t="str">
        <f t="shared" ca="1" si="77"/>
        <v>Adhérent</v>
      </c>
    </row>
    <row r="358" spans="1:15" x14ac:dyDescent="0.3">
      <c r="A358" s="97">
        <f ca="1">MATCH(B358,INDIRECT("Referentiel!a:a"),0)+COUNTIF($B$1:B357,B358)</f>
        <v>358</v>
      </c>
      <c r="B358" s="98" t="s">
        <v>1966</v>
      </c>
      <c r="C358" s="54" t="str">
        <f t="shared" ca="1" si="65"/>
        <v>CPCC</v>
      </c>
      <c r="D358" s="54" t="str">
        <f t="shared" ca="1" si="66"/>
        <v>CODXSY00-J</v>
      </c>
      <c r="E358" s="54" t="str">
        <f t="shared" ca="1" si="67"/>
        <v>ZH1MJ0</v>
      </c>
      <c r="F358" s="54">
        <f t="shared" ca="1" si="68"/>
        <v>0</v>
      </c>
      <c r="G358" s="54" t="str">
        <f t="shared" ca="1" si="69"/>
        <v>AD3</v>
      </c>
      <c r="H358" s="54" t="str">
        <f t="shared" ca="1" si="70"/>
        <v>COMPLET</v>
      </c>
      <c r="I358" s="54" t="str">
        <f t="shared" ca="1" si="71"/>
        <v>Tn</v>
      </c>
      <c r="J358" s="54" t="str">
        <f t="shared" ca="1" si="72"/>
        <v>DECI</v>
      </c>
      <c r="K358" s="54" t="str">
        <f t="shared" ca="1" si="73"/>
        <v>CODXSY00</v>
      </c>
      <c r="L358" s="54" t="str">
        <f t="shared" ca="1" si="74"/>
        <v/>
      </c>
      <c r="M358" s="54">
        <f t="shared" ca="1" si="75"/>
        <v>0</v>
      </c>
      <c r="N358" s="54" t="str">
        <f t="shared" ca="1" si="76"/>
        <v>FIC</v>
      </c>
      <c r="O358" s="54" t="str">
        <f t="shared" ca="1" si="77"/>
        <v>Adhérent</v>
      </c>
    </row>
    <row r="359" spans="1:15" x14ac:dyDescent="0.3">
      <c r="A359" s="97">
        <f ca="1">MATCH(B359,INDIRECT("Referentiel!a:a"),0)+COUNTIF($B$1:B358,B359)</f>
        <v>359</v>
      </c>
      <c r="B359" s="98" t="s">
        <v>1970</v>
      </c>
      <c r="C359" s="54" t="str">
        <f t="shared" ca="1" si="65"/>
        <v>CPCC</v>
      </c>
      <c r="D359" s="54" t="str">
        <f t="shared" ca="1" si="66"/>
        <v>CODXSY00-J</v>
      </c>
      <c r="E359" s="54" t="str">
        <f t="shared" ca="1" si="67"/>
        <v>ZH1MJ0</v>
      </c>
      <c r="F359" s="54">
        <f t="shared" ca="1" si="68"/>
        <v>0</v>
      </c>
      <c r="G359" s="54" t="str">
        <f t="shared" ca="1" si="69"/>
        <v>AD3</v>
      </c>
      <c r="H359" s="54" t="str">
        <f t="shared" ca="1" si="70"/>
        <v>COMPLET</v>
      </c>
      <c r="I359" s="54" t="str">
        <f t="shared" ca="1" si="71"/>
        <v>Tn</v>
      </c>
      <c r="J359" s="54" t="str">
        <f t="shared" ca="1" si="72"/>
        <v>DECI</v>
      </c>
      <c r="K359" s="54" t="str">
        <f t="shared" ca="1" si="73"/>
        <v>CODXSY00</v>
      </c>
      <c r="L359" s="54" t="str">
        <f t="shared" ca="1" si="74"/>
        <v/>
      </c>
      <c r="M359" s="54">
        <f t="shared" ca="1" si="75"/>
        <v>0</v>
      </c>
      <c r="N359" s="54" t="str">
        <f t="shared" ca="1" si="76"/>
        <v>FIC</v>
      </c>
      <c r="O359" s="54" t="str">
        <f t="shared" ca="1" si="77"/>
        <v>Adhérent</v>
      </c>
    </row>
    <row r="360" spans="1:15" x14ac:dyDescent="0.3">
      <c r="A360" s="97">
        <f ca="1">MATCH(B360,INDIRECT("Referentiel!a:a"),0)+COUNTIF($B$1:B359,B360)</f>
        <v>360</v>
      </c>
      <c r="B360" s="98" t="s">
        <v>1974</v>
      </c>
      <c r="C360" s="54" t="str">
        <f t="shared" ca="1" si="65"/>
        <v>CPCC</v>
      </c>
      <c r="D360" s="54" t="str">
        <f t="shared" ca="1" si="66"/>
        <v>CODXSY00-J</v>
      </c>
      <c r="E360" s="54" t="str">
        <f t="shared" ca="1" si="67"/>
        <v>ZH1MJ0</v>
      </c>
      <c r="F360" s="54">
        <f t="shared" ca="1" si="68"/>
        <v>0</v>
      </c>
      <c r="G360" s="54" t="str">
        <f t="shared" ca="1" si="69"/>
        <v>AD3</v>
      </c>
      <c r="H360" s="54" t="str">
        <f t="shared" ca="1" si="70"/>
        <v>COMPLET</v>
      </c>
      <c r="I360" s="54" t="str">
        <f t="shared" ca="1" si="71"/>
        <v>Tn</v>
      </c>
      <c r="J360" s="54" t="str">
        <f t="shared" ca="1" si="72"/>
        <v>DECI</v>
      </c>
      <c r="K360" s="54" t="str">
        <f t="shared" ca="1" si="73"/>
        <v>CODXSY00</v>
      </c>
      <c r="L360" s="54" t="str">
        <f t="shared" ca="1" si="74"/>
        <v/>
      </c>
      <c r="M360" s="54">
        <f t="shared" ca="1" si="75"/>
        <v>0</v>
      </c>
      <c r="N360" s="54" t="str">
        <f t="shared" ca="1" si="76"/>
        <v>FIC</v>
      </c>
      <c r="O360" s="54" t="str">
        <f t="shared" ca="1" si="77"/>
        <v>Adhérent</v>
      </c>
    </row>
    <row r="361" spans="1:15" x14ac:dyDescent="0.3">
      <c r="A361" s="97">
        <f ca="1">MATCH(B361,INDIRECT("Referentiel!a:a"),0)+COUNTIF($B$1:B360,B361)</f>
        <v>361</v>
      </c>
      <c r="B361" s="98" t="s">
        <v>1978</v>
      </c>
      <c r="C361" s="54" t="str">
        <f t="shared" ca="1" si="65"/>
        <v>CPCC</v>
      </c>
      <c r="D361" s="54" t="str">
        <f t="shared" ca="1" si="66"/>
        <v>CODXSY00-J</v>
      </c>
      <c r="E361" s="54" t="str">
        <f t="shared" ca="1" si="67"/>
        <v>ZH1MJ0</v>
      </c>
      <c r="F361" s="54">
        <f t="shared" ca="1" si="68"/>
        <v>0</v>
      </c>
      <c r="G361" s="54" t="str">
        <f t="shared" ca="1" si="69"/>
        <v>AD3</v>
      </c>
      <c r="H361" s="54" t="str">
        <f t="shared" ca="1" si="70"/>
        <v>COMPLET</v>
      </c>
      <c r="I361" s="54" t="str">
        <f t="shared" ca="1" si="71"/>
        <v>Tn</v>
      </c>
      <c r="J361" s="54" t="str">
        <f t="shared" ca="1" si="72"/>
        <v>DECI</v>
      </c>
      <c r="K361" s="54" t="str">
        <f t="shared" ca="1" si="73"/>
        <v>CODXSY00</v>
      </c>
      <c r="L361" s="54" t="str">
        <f t="shared" ca="1" si="74"/>
        <v/>
      </c>
      <c r="M361" s="54">
        <f t="shared" ca="1" si="75"/>
        <v>0</v>
      </c>
      <c r="N361" s="54" t="str">
        <f t="shared" ca="1" si="76"/>
        <v>FIC</v>
      </c>
      <c r="O361" s="54" t="str">
        <f t="shared" ca="1" si="77"/>
        <v>Adhérent</v>
      </c>
    </row>
    <row r="362" spans="1:15" x14ac:dyDescent="0.3">
      <c r="A362" s="97">
        <f ca="1">MATCH(B362,INDIRECT("Referentiel!a:a"),0)+COUNTIF($B$1:B361,B362)</f>
        <v>362</v>
      </c>
      <c r="B362" s="98" t="s">
        <v>1982</v>
      </c>
      <c r="C362" s="54" t="str">
        <f t="shared" ca="1" si="65"/>
        <v>CPCC</v>
      </c>
      <c r="D362" s="54" t="str">
        <f t="shared" ca="1" si="66"/>
        <v>CODXSY00-J</v>
      </c>
      <c r="E362" s="54" t="str">
        <f t="shared" ca="1" si="67"/>
        <v>ZH1MJ0</v>
      </c>
      <c r="F362" s="54">
        <f t="shared" ca="1" si="68"/>
        <v>0</v>
      </c>
      <c r="G362" s="54" t="str">
        <f t="shared" ca="1" si="69"/>
        <v>AD3</v>
      </c>
      <c r="H362" s="54" t="str">
        <f t="shared" ca="1" si="70"/>
        <v>COMPLET</v>
      </c>
      <c r="I362" s="54" t="str">
        <f t="shared" ca="1" si="71"/>
        <v>Tn</v>
      </c>
      <c r="J362" s="54" t="str">
        <f t="shared" ca="1" si="72"/>
        <v>DECI</v>
      </c>
      <c r="K362" s="54" t="str">
        <f t="shared" ca="1" si="73"/>
        <v>CODXSY00</v>
      </c>
      <c r="L362" s="54" t="str">
        <f t="shared" ca="1" si="74"/>
        <v/>
      </c>
      <c r="M362" s="54">
        <f t="shared" ca="1" si="75"/>
        <v>0</v>
      </c>
      <c r="N362" s="54" t="str">
        <f t="shared" ca="1" si="76"/>
        <v>FIC</v>
      </c>
      <c r="O362" s="54" t="str">
        <f t="shared" ca="1" si="77"/>
        <v>Adhérent</v>
      </c>
    </row>
    <row r="363" spans="1:15" x14ac:dyDescent="0.3">
      <c r="A363" s="97">
        <f ca="1">MATCH(B363,INDIRECT("Referentiel!a:a"),0)+COUNTIF($B$1:B362,B363)</f>
        <v>363</v>
      </c>
      <c r="B363" s="98" t="s">
        <v>1986</v>
      </c>
      <c r="C363" s="54" t="str">
        <f t="shared" ca="1" si="65"/>
        <v>CPCC</v>
      </c>
      <c r="D363" s="54" t="str">
        <f t="shared" ca="1" si="66"/>
        <v>CODXSY00-J</v>
      </c>
      <c r="E363" s="54" t="str">
        <f t="shared" ca="1" si="67"/>
        <v>ZH1MJ0</v>
      </c>
      <c r="F363" s="54">
        <f t="shared" ca="1" si="68"/>
        <v>0</v>
      </c>
      <c r="G363" s="54" t="str">
        <f t="shared" ca="1" si="69"/>
        <v>AD3</v>
      </c>
      <c r="H363" s="54" t="str">
        <f t="shared" ca="1" si="70"/>
        <v>COMPLET</v>
      </c>
      <c r="I363" s="54" t="str">
        <f t="shared" ca="1" si="71"/>
        <v>Tn</v>
      </c>
      <c r="J363" s="54" t="str">
        <f t="shared" ca="1" si="72"/>
        <v>DECI</v>
      </c>
      <c r="K363" s="54" t="str">
        <f t="shared" ca="1" si="73"/>
        <v>CODXSY00</v>
      </c>
      <c r="L363" s="54" t="str">
        <f t="shared" ca="1" si="74"/>
        <v/>
      </c>
      <c r="M363" s="54">
        <f t="shared" ca="1" si="75"/>
        <v>0</v>
      </c>
      <c r="N363" s="54" t="str">
        <f t="shared" ca="1" si="76"/>
        <v>FIC</v>
      </c>
      <c r="O363" s="54" t="str">
        <f t="shared" ca="1" si="77"/>
        <v>Adhérent</v>
      </c>
    </row>
    <row r="364" spans="1:15" x14ac:dyDescent="0.3">
      <c r="A364" s="97">
        <f ca="1">MATCH(B364,INDIRECT("Referentiel!a:a"),0)+COUNTIF($B$1:B363,B364)</f>
        <v>364</v>
      </c>
      <c r="B364" s="98" t="s">
        <v>1990</v>
      </c>
      <c r="C364" s="54" t="str">
        <f t="shared" ca="1" si="65"/>
        <v>CPCC</v>
      </c>
      <c r="D364" s="54" t="str">
        <f t="shared" ca="1" si="66"/>
        <v>CODXSY00-J</v>
      </c>
      <c r="E364" s="54" t="str">
        <f t="shared" ca="1" si="67"/>
        <v>ZH1MJ0</v>
      </c>
      <c r="F364" s="54">
        <f t="shared" ca="1" si="68"/>
        <v>0</v>
      </c>
      <c r="G364" s="54" t="str">
        <f t="shared" ca="1" si="69"/>
        <v>AD3</v>
      </c>
      <c r="H364" s="54" t="str">
        <f t="shared" ca="1" si="70"/>
        <v>COMPLET</v>
      </c>
      <c r="I364" s="54" t="str">
        <f t="shared" ca="1" si="71"/>
        <v>Tn</v>
      </c>
      <c r="J364" s="54" t="str">
        <f t="shared" ca="1" si="72"/>
        <v>DECI</v>
      </c>
      <c r="K364" s="54" t="str">
        <f t="shared" ca="1" si="73"/>
        <v>CODXSY00</v>
      </c>
      <c r="L364" s="54" t="str">
        <f t="shared" ca="1" si="74"/>
        <v/>
      </c>
      <c r="M364" s="54">
        <f t="shared" ca="1" si="75"/>
        <v>0</v>
      </c>
      <c r="N364" s="54" t="str">
        <f t="shared" ca="1" si="76"/>
        <v>FIC</v>
      </c>
      <c r="O364" s="54" t="str">
        <f t="shared" ca="1" si="77"/>
        <v>Adhérent</v>
      </c>
    </row>
    <row r="365" spans="1:15" x14ac:dyDescent="0.3">
      <c r="A365" s="97">
        <f ca="1">MATCH(B365,INDIRECT("Referentiel!a:a"),0)+COUNTIF($B$1:B364,B365)</f>
        <v>365</v>
      </c>
      <c r="B365" s="98" t="s">
        <v>1994</v>
      </c>
      <c r="C365" s="54" t="str">
        <f t="shared" ca="1" si="65"/>
        <v>CPCC</v>
      </c>
      <c r="D365" s="54" t="str">
        <f t="shared" ca="1" si="66"/>
        <v>CODXSY00-J</v>
      </c>
      <c r="E365" s="54" t="str">
        <f t="shared" ca="1" si="67"/>
        <v>ZH1MJ0</v>
      </c>
      <c r="F365" s="54">
        <f t="shared" ca="1" si="68"/>
        <v>0</v>
      </c>
      <c r="G365" s="54" t="str">
        <f t="shared" ca="1" si="69"/>
        <v>AD3</v>
      </c>
      <c r="H365" s="54" t="str">
        <f t="shared" ca="1" si="70"/>
        <v>COMPLET</v>
      </c>
      <c r="I365" s="54" t="str">
        <f t="shared" ca="1" si="71"/>
        <v>Tn</v>
      </c>
      <c r="J365" s="54" t="str">
        <f t="shared" ca="1" si="72"/>
        <v>DECI</v>
      </c>
      <c r="K365" s="54" t="str">
        <f t="shared" ca="1" si="73"/>
        <v>CODXSY00</v>
      </c>
      <c r="L365" s="54" t="str">
        <f t="shared" ca="1" si="74"/>
        <v/>
      </c>
      <c r="M365" s="54">
        <f t="shared" ca="1" si="75"/>
        <v>0</v>
      </c>
      <c r="N365" s="54" t="str">
        <f t="shared" ca="1" si="76"/>
        <v>FIC</v>
      </c>
      <c r="O365" s="54" t="str">
        <f t="shared" ca="1" si="77"/>
        <v>Adhérent</v>
      </c>
    </row>
    <row r="366" spans="1:15" x14ac:dyDescent="0.3">
      <c r="A366" s="97">
        <f ca="1">MATCH(B366,INDIRECT("Referentiel!a:a"),0)+COUNTIF($B$1:B365,B366)</f>
        <v>366</v>
      </c>
      <c r="B366" s="98" t="s">
        <v>1998</v>
      </c>
      <c r="C366" s="54" t="str">
        <f t="shared" ca="1" si="65"/>
        <v>CPCC</v>
      </c>
      <c r="D366" s="54" t="str">
        <f t="shared" ca="1" si="66"/>
        <v>CODXSY00-J</v>
      </c>
      <c r="E366" s="54" t="str">
        <f t="shared" ca="1" si="67"/>
        <v>ZH1MJ0</v>
      </c>
      <c r="F366" s="54">
        <f t="shared" ca="1" si="68"/>
        <v>0</v>
      </c>
      <c r="G366" s="54" t="str">
        <f t="shared" ca="1" si="69"/>
        <v>AD3</v>
      </c>
      <c r="H366" s="54" t="str">
        <f t="shared" ca="1" si="70"/>
        <v>COMPLET</v>
      </c>
      <c r="I366" s="54" t="str">
        <f t="shared" ca="1" si="71"/>
        <v>Tn</v>
      </c>
      <c r="J366" s="54" t="str">
        <f t="shared" ca="1" si="72"/>
        <v>DECI</v>
      </c>
      <c r="K366" s="54" t="str">
        <f t="shared" ca="1" si="73"/>
        <v>CODXSY00</v>
      </c>
      <c r="L366" s="54" t="str">
        <f t="shared" ca="1" si="74"/>
        <v/>
      </c>
      <c r="M366" s="54">
        <f t="shared" ca="1" si="75"/>
        <v>0</v>
      </c>
      <c r="N366" s="54" t="str">
        <f t="shared" ca="1" si="76"/>
        <v>FIC</v>
      </c>
      <c r="O366" s="54" t="str">
        <f t="shared" ca="1" si="77"/>
        <v>Adhérent</v>
      </c>
    </row>
    <row r="367" spans="1:15" x14ac:dyDescent="0.3">
      <c r="A367" s="97">
        <f ca="1">MATCH(B367,INDIRECT("Referentiel!a:a"),0)+COUNTIF($B$1:B366,B367)</f>
        <v>367</v>
      </c>
      <c r="B367" s="98" t="s">
        <v>2002</v>
      </c>
      <c r="C367" s="54" t="str">
        <f t="shared" ca="1" si="65"/>
        <v>CPCC</v>
      </c>
      <c r="D367" s="54" t="str">
        <f t="shared" ca="1" si="66"/>
        <v>CODXSY00-J</v>
      </c>
      <c r="E367" s="54" t="str">
        <f t="shared" ca="1" si="67"/>
        <v>ZH1MJ0</v>
      </c>
      <c r="F367" s="54">
        <f t="shared" ca="1" si="68"/>
        <v>0</v>
      </c>
      <c r="G367" s="54" t="str">
        <f t="shared" ca="1" si="69"/>
        <v>AD3</v>
      </c>
      <c r="H367" s="54" t="str">
        <f t="shared" ca="1" si="70"/>
        <v>COMPLET</v>
      </c>
      <c r="I367" s="54" t="str">
        <f t="shared" ca="1" si="71"/>
        <v>Tn</v>
      </c>
      <c r="J367" s="54" t="str">
        <f t="shared" ca="1" si="72"/>
        <v>DECI</v>
      </c>
      <c r="K367" s="54" t="str">
        <f t="shared" ca="1" si="73"/>
        <v>CODXSY00</v>
      </c>
      <c r="L367" s="54" t="str">
        <f t="shared" ca="1" si="74"/>
        <v/>
      </c>
      <c r="M367" s="54">
        <f t="shared" ca="1" si="75"/>
        <v>0</v>
      </c>
      <c r="N367" s="54" t="str">
        <f t="shared" ca="1" si="76"/>
        <v>FIC</v>
      </c>
      <c r="O367" s="54" t="str">
        <f t="shared" ca="1" si="77"/>
        <v>Adhérent</v>
      </c>
    </row>
    <row r="368" spans="1:15" x14ac:dyDescent="0.3">
      <c r="A368" s="97">
        <f ca="1">MATCH(B368,INDIRECT("Referentiel!a:a"),0)+COUNTIF($B$1:B367,B368)</f>
        <v>368</v>
      </c>
      <c r="B368" s="98" t="s">
        <v>2006</v>
      </c>
      <c r="C368" s="54" t="str">
        <f t="shared" ca="1" si="65"/>
        <v>CPCC</v>
      </c>
      <c r="D368" s="54" t="str">
        <f t="shared" ca="1" si="66"/>
        <v>CODXSY00-J</v>
      </c>
      <c r="E368" s="54" t="str">
        <f t="shared" ca="1" si="67"/>
        <v>ZH1MJ0</v>
      </c>
      <c r="F368" s="54">
        <f t="shared" ca="1" si="68"/>
        <v>0</v>
      </c>
      <c r="G368" s="54" t="str">
        <f t="shared" ca="1" si="69"/>
        <v>AD3</v>
      </c>
      <c r="H368" s="54" t="str">
        <f t="shared" ca="1" si="70"/>
        <v>COMPLET</v>
      </c>
      <c r="I368" s="54" t="str">
        <f t="shared" ca="1" si="71"/>
        <v>Tn</v>
      </c>
      <c r="J368" s="54" t="str">
        <f t="shared" ca="1" si="72"/>
        <v>DECI</v>
      </c>
      <c r="K368" s="54" t="str">
        <f t="shared" ca="1" si="73"/>
        <v>CODXSY00</v>
      </c>
      <c r="L368" s="54" t="str">
        <f t="shared" ca="1" si="74"/>
        <v/>
      </c>
      <c r="M368" s="54">
        <f t="shared" ca="1" si="75"/>
        <v>0</v>
      </c>
      <c r="N368" s="54" t="str">
        <f t="shared" ca="1" si="76"/>
        <v>FIC</v>
      </c>
      <c r="O368" s="54" t="str">
        <f t="shared" ca="1" si="77"/>
        <v>Adhérent</v>
      </c>
    </row>
    <row r="369" spans="1:15" x14ac:dyDescent="0.3">
      <c r="A369" s="97">
        <f ca="1">MATCH(B369,INDIRECT("Referentiel!a:a"),0)+COUNTIF($B$1:B368,B369)</f>
        <v>369</v>
      </c>
      <c r="B369" s="98" t="s">
        <v>2010</v>
      </c>
      <c r="C369" s="54" t="str">
        <f t="shared" ca="1" si="65"/>
        <v>CPCC</v>
      </c>
      <c r="D369" s="54" t="str">
        <f t="shared" ca="1" si="66"/>
        <v>CODXSY00-J</v>
      </c>
      <c r="E369" s="54" t="str">
        <f t="shared" ca="1" si="67"/>
        <v>ZH1MJ0</v>
      </c>
      <c r="F369" s="54">
        <f t="shared" ca="1" si="68"/>
        <v>0</v>
      </c>
      <c r="G369" s="54" t="str">
        <f t="shared" ca="1" si="69"/>
        <v>AD3</v>
      </c>
      <c r="H369" s="54" t="str">
        <f t="shared" ca="1" si="70"/>
        <v>COMPLET</v>
      </c>
      <c r="I369" s="54" t="str">
        <f t="shared" ca="1" si="71"/>
        <v>Tn</v>
      </c>
      <c r="J369" s="54" t="str">
        <f t="shared" ca="1" si="72"/>
        <v>DECI</v>
      </c>
      <c r="K369" s="54" t="str">
        <f t="shared" ca="1" si="73"/>
        <v>CODXSY00</v>
      </c>
      <c r="L369" s="54" t="str">
        <f t="shared" ca="1" si="74"/>
        <v/>
      </c>
      <c r="M369" s="54">
        <f t="shared" ca="1" si="75"/>
        <v>0</v>
      </c>
      <c r="N369" s="54" t="str">
        <f t="shared" ca="1" si="76"/>
        <v>FIC</v>
      </c>
      <c r="O369" s="54" t="str">
        <f t="shared" ca="1" si="77"/>
        <v>Adhérent</v>
      </c>
    </row>
    <row r="370" spans="1:15" x14ac:dyDescent="0.3">
      <c r="A370" s="97">
        <f ca="1">MATCH(B370,INDIRECT("Referentiel!a:a"),0)+COUNTIF($B$1:B369,B370)</f>
        <v>370</v>
      </c>
      <c r="B370" s="98" t="s">
        <v>2014</v>
      </c>
      <c r="C370" s="54" t="str">
        <f t="shared" ca="1" si="65"/>
        <v>CPCC</v>
      </c>
      <c r="D370" s="54" t="str">
        <f t="shared" ca="1" si="66"/>
        <v>CODXSY00-J</v>
      </c>
      <c r="E370" s="54" t="str">
        <f t="shared" ca="1" si="67"/>
        <v>ZH1MJ0</v>
      </c>
      <c r="F370" s="54">
        <f t="shared" ca="1" si="68"/>
        <v>0</v>
      </c>
      <c r="G370" s="54" t="str">
        <f t="shared" ca="1" si="69"/>
        <v>AD3</v>
      </c>
      <c r="H370" s="54" t="str">
        <f t="shared" ca="1" si="70"/>
        <v>COMPLET</v>
      </c>
      <c r="I370" s="54" t="str">
        <f t="shared" ca="1" si="71"/>
        <v>Tn</v>
      </c>
      <c r="J370" s="54" t="str">
        <f t="shared" ca="1" si="72"/>
        <v>DECI</v>
      </c>
      <c r="K370" s="54" t="str">
        <f t="shared" ca="1" si="73"/>
        <v>CODXSY00</v>
      </c>
      <c r="L370" s="54" t="str">
        <f t="shared" ca="1" si="74"/>
        <v/>
      </c>
      <c r="M370" s="54">
        <f t="shared" ca="1" si="75"/>
        <v>0</v>
      </c>
      <c r="N370" s="54" t="str">
        <f t="shared" ca="1" si="76"/>
        <v>FIC</v>
      </c>
      <c r="O370" s="54" t="str">
        <f t="shared" ca="1" si="77"/>
        <v>Adhérent</v>
      </c>
    </row>
    <row r="371" spans="1:15" x14ac:dyDescent="0.3">
      <c r="A371" s="97">
        <f ca="1">MATCH(B371,INDIRECT("Referentiel!a:a"),0)+COUNTIF($B$1:B370,B371)</f>
        <v>371</v>
      </c>
      <c r="B371" s="98" t="s">
        <v>2018</v>
      </c>
      <c r="C371" s="54" t="str">
        <f t="shared" ca="1" si="65"/>
        <v>CPCC</v>
      </c>
      <c r="D371" s="54" t="str">
        <f t="shared" ca="1" si="66"/>
        <v>CODXSY00-J</v>
      </c>
      <c r="E371" s="54" t="str">
        <f t="shared" ca="1" si="67"/>
        <v>ZH1MJ0</v>
      </c>
      <c r="F371" s="54">
        <f t="shared" ca="1" si="68"/>
        <v>0</v>
      </c>
      <c r="G371" s="54" t="str">
        <f t="shared" ca="1" si="69"/>
        <v>AD3</v>
      </c>
      <c r="H371" s="54" t="str">
        <f t="shared" ca="1" si="70"/>
        <v>COMPLET</v>
      </c>
      <c r="I371" s="54" t="str">
        <f t="shared" ca="1" si="71"/>
        <v>Tn</v>
      </c>
      <c r="J371" s="54" t="str">
        <f t="shared" ca="1" si="72"/>
        <v>DECI</v>
      </c>
      <c r="K371" s="54" t="str">
        <f t="shared" ca="1" si="73"/>
        <v>CODXSY00</v>
      </c>
      <c r="L371" s="54" t="str">
        <f t="shared" ca="1" si="74"/>
        <v/>
      </c>
      <c r="M371" s="54">
        <f t="shared" ca="1" si="75"/>
        <v>0</v>
      </c>
      <c r="N371" s="54" t="str">
        <f t="shared" ca="1" si="76"/>
        <v>FIC</v>
      </c>
      <c r="O371" s="54" t="str">
        <f t="shared" ca="1" si="77"/>
        <v>Adhérent</v>
      </c>
    </row>
    <row r="372" spans="1:15" x14ac:dyDescent="0.3">
      <c r="A372" s="97">
        <f ca="1">MATCH(B372,INDIRECT("Referentiel!a:a"),0)+COUNTIF($B$1:B371,B372)</f>
        <v>372</v>
      </c>
      <c r="B372" s="98" t="s">
        <v>2022</v>
      </c>
      <c r="C372" s="54" t="str">
        <f t="shared" ca="1" si="65"/>
        <v>CPCC</v>
      </c>
      <c r="D372" s="54" t="str">
        <f t="shared" ca="1" si="66"/>
        <v>CODXSY00-J</v>
      </c>
      <c r="E372" s="54" t="str">
        <f t="shared" ca="1" si="67"/>
        <v>ZH1MJ0</v>
      </c>
      <c r="F372" s="54">
        <f t="shared" ca="1" si="68"/>
        <v>0</v>
      </c>
      <c r="G372" s="54" t="str">
        <f t="shared" ca="1" si="69"/>
        <v>AD3</v>
      </c>
      <c r="H372" s="54" t="str">
        <f t="shared" ca="1" si="70"/>
        <v>COMPLET</v>
      </c>
      <c r="I372" s="54" t="str">
        <f t="shared" ca="1" si="71"/>
        <v>Tn</v>
      </c>
      <c r="J372" s="54" t="str">
        <f t="shared" ca="1" si="72"/>
        <v>DECI</v>
      </c>
      <c r="K372" s="54" t="str">
        <f t="shared" ca="1" si="73"/>
        <v>CODXSY00</v>
      </c>
      <c r="L372" s="54" t="str">
        <f t="shared" ca="1" si="74"/>
        <v/>
      </c>
      <c r="M372" s="54">
        <f t="shared" ca="1" si="75"/>
        <v>0</v>
      </c>
      <c r="N372" s="54" t="str">
        <f t="shared" ca="1" si="76"/>
        <v>FIC</v>
      </c>
      <c r="O372" s="54" t="str">
        <f t="shared" ca="1" si="77"/>
        <v>Adhérent</v>
      </c>
    </row>
    <row r="373" spans="1:15" x14ac:dyDescent="0.3">
      <c r="A373" s="97">
        <f ca="1">MATCH(B373,INDIRECT("Referentiel!a:a"),0)+COUNTIF($B$1:B372,B373)</f>
        <v>373</v>
      </c>
      <c r="B373" s="98" t="s">
        <v>2026</v>
      </c>
      <c r="C373" s="54" t="str">
        <f t="shared" ca="1" si="65"/>
        <v>CPCC</v>
      </c>
      <c r="D373" s="54" t="str">
        <f t="shared" ca="1" si="66"/>
        <v>CODXSY00-J</v>
      </c>
      <c r="E373" s="54" t="str">
        <f t="shared" ca="1" si="67"/>
        <v>ZH1MJ0</v>
      </c>
      <c r="F373" s="54">
        <f t="shared" ca="1" si="68"/>
        <v>0</v>
      </c>
      <c r="G373" s="54" t="str">
        <f t="shared" ca="1" si="69"/>
        <v>AD3</v>
      </c>
      <c r="H373" s="54" t="str">
        <f t="shared" ca="1" si="70"/>
        <v>COMPLET</v>
      </c>
      <c r="I373" s="54" t="str">
        <f t="shared" ca="1" si="71"/>
        <v>Tn</v>
      </c>
      <c r="J373" s="54" t="str">
        <f t="shared" ca="1" si="72"/>
        <v>DECI</v>
      </c>
      <c r="K373" s="54" t="str">
        <f t="shared" ca="1" si="73"/>
        <v>CODXSY00</v>
      </c>
      <c r="L373" s="54" t="str">
        <f t="shared" ca="1" si="74"/>
        <v/>
      </c>
      <c r="M373" s="54">
        <f t="shared" ca="1" si="75"/>
        <v>0</v>
      </c>
      <c r="N373" s="54" t="str">
        <f t="shared" ca="1" si="76"/>
        <v>FIC</v>
      </c>
      <c r="O373" s="54" t="str">
        <f t="shared" ca="1" si="77"/>
        <v>Adhérent</v>
      </c>
    </row>
    <row r="374" spans="1:15" x14ac:dyDescent="0.3">
      <c r="A374" s="97">
        <f ca="1">MATCH(B374,INDIRECT("Referentiel!a:a"),0)+COUNTIF($B$1:B373,B374)</f>
        <v>374</v>
      </c>
      <c r="B374" s="98" t="s">
        <v>2030</v>
      </c>
      <c r="C374" s="54" t="str">
        <f t="shared" ca="1" si="65"/>
        <v>CPCC</v>
      </c>
      <c r="D374" s="54" t="str">
        <f t="shared" ca="1" si="66"/>
        <v>CODXSY00-J</v>
      </c>
      <c r="E374" s="54" t="str">
        <f t="shared" ca="1" si="67"/>
        <v>ZH1MJ0</v>
      </c>
      <c r="F374" s="54">
        <f t="shared" ca="1" si="68"/>
        <v>0</v>
      </c>
      <c r="G374" s="54" t="str">
        <f t="shared" ca="1" si="69"/>
        <v>AD3</v>
      </c>
      <c r="H374" s="54" t="str">
        <f t="shared" ca="1" si="70"/>
        <v>COMPLET</v>
      </c>
      <c r="I374" s="54" t="str">
        <f t="shared" ca="1" si="71"/>
        <v>Tn</v>
      </c>
      <c r="J374" s="54" t="str">
        <f t="shared" ca="1" si="72"/>
        <v>DECI</v>
      </c>
      <c r="K374" s="54" t="str">
        <f t="shared" ca="1" si="73"/>
        <v>CODXSY00</v>
      </c>
      <c r="L374" s="54" t="str">
        <f t="shared" ca="1" si="74"/>
        <v/>
      </c>
      <c r="M374" s="54">
        <f t="shared" ca="1" si="75"/>
        <v>0</v>
      </c>
      <c r="N374" s="54" t="str">
        <f t="shared" ca="1" si="76"/>
        <v>FIC</v>
      </c>
      <c r="O374" s="54" t="str">
        <f t="shared" ca="1" si="77"/>
        <v>Adhérent</v>
      </c>
    </row>
    <row r="375" spans="1:15" x14ac:dyDescent="0.3">
      <c r="A375" s="97">
        <f ca="1">MATCH(B375,INDIRECT("Referentiel!a:a"),0)+COUNTIF($B$1:B374,B375)</f>
        <v>375</v>
      </c>
      <c r="B375" s="98" t="s">
        <v>2034</v>
      </c>
      <c r="C375" s="54" t="str">
        <f t="shared" ca="1" si="65"/>
        <v>CPCC</v>
      </c>
      <c r="D375" s="54" t="str">
        <f t="shared" ca="1" si="66"/>
        <v>CODXSY00-J</v>
      </c>
      <c r="E375" s="54" t="str">
        <f t="shared" ca="1" si="67"/>
        <v>ZH1MJ0</v>
      </c>
      <c r="F375" s="54">
        <f t="shared" ca="1" si="68"/>
        <v>0</v>
      </c>
      <c r="G375" s="54" t="str">
        <f t="shared" ca="1" si="69"/>
        <v>AD3</v>
      </c>
      <c r="H375" s="54" t="str">
        <f t="shared" ca="1" si="70"/>
        <v>COMPLET</v>
      </c>
      <c r="I375" s="54" t="str">
        <f t="shared" ca="1" si="71"/>
        <v>Tn</v>
      </c>
      <c r="J375" s="54" t="str">
        <f t="shared" ca="1" si="72"/>
        <v>DECI</v>
      </c>
      <c r="K375" s="54" t="str">
        <f t="shared" ca="1" si="73"/>
        <v>CODXSY00</v>
      </c>
      <c r="L375" s="54" t="str">
        <f t="shared" ca="1" si="74"/>
        <v/>
      </c>
      <c r="M375" s="54">
        <f t="shared" ca="1" si="75"/>
        <v>0</v>
      </c>
      <c r="N375" s="54" t="str">
        <f t="shared" ca="1" si="76"/>
        <v>FIC</v>
      </c>
      <c r="O375" s="54" t="str">
        <f t="shared" ca="1" si="77"/>
        <v>Adhérent</v>
      </c>
    </row>
    <row r="376" spans="1:15" x14ac:dyDescent="0.3">
      <c r="A376" s="97">
        <f ca="1">MATCH(B376,INDIRECT("Referentiel!a:a"),0)+COUNTIF($B$1:B375,B376)</f>
        <v>376</v>
      </c>
      <c r="B376" s="98" t="s">
        <v>2038</v>
      </c>
      <c r="C376" s="54" t="str">
        <f t="shared" ca="1" si="65"/>
        <v>CPCC</v>
      </c>
      <c r="D376" s="54" t="str">
        <f t="shared" ca="1" si="66"/>
        <v>CODXSY00-J</v>
      </c>
      <c r="E376" s="54" t="str">
        <f t="shared" ca="1" si="67"/>
        <v>ZH1MJ0</v>
      </c>
      <c r="F376" s="54">
        <f t="shared" ca="1" si="68"/>
        <v>0</v>
      </c>
      <c r="G376" s="54" t="str">
        <f t="shared" ca="1" si="69"/>
        <v>AD3</v>
      </c>
      <c r="H376" s="54" t="str">
        <f t="shared" ca="1" si="70"/>
        <v>COMPLET</v>
      </c>
      <c r="I376" s="54" t="str">
        <f t="shared" ca="1" si="71"/>
        <v>Tn</v>
      </c>
      <c r="J376" s="54" t="str">
        <f t="shared" ca="1" si="72"/>
        <v>DECI</v>
      </c>
      <c r="K376" s="54" t="str">
        <f t="shared" ca="1" si="73"/>
        <v>CODXSY00</v>
      </c>
      <c r="L376" s="54" t="str">
        <f t="shared" ca="1" si="74"/>
        <v/>
      </c>
      <c r="M376" s="54">
        <f t="shared" ca="1" si="75"/>
        <v>0</v>
      </c>
      <c r="N376" s="54" t="str">
        <f t="shared" ca="1" si="76"/>
        <v>FIC</v>
      </c>
      <c r="O376" s="54" t="str">
        <f t="shared" ca="1" si="77"/>
        <v>Adhérent</v>
      </c>
    </row>
    <row r="377" spans="1:15" x14ac:dyDescent="0.3">
      <c r="A377" s="97">
        <f ca="1">MATCH(B377,INDIRECT("Referentiel!a:a"),0)+COUNTIF($B$1:B376,B377)</f>
        <v>377</v>
      </c>
      <c r="B377" s="98" t="s">
        <v>2042</v>
      </c>
      <c r="C377" s="54" t="str">
        <f t="shared" ca="1" si="65"/>
        <v>CPCC</v>
      </c>
      <c r="D377" s="54" t="str">
        <f t="shared" ca="1" si="66"/>
        <v>CODXSY00-J</v>
      </c>
      <c r="E377" s="54" t="str">
        <f t="shared" ca="1" si="67"/>
        <v>ZH1MJ0</v>
      </c>
      <c r="F377" s="54">
        <f t="shared" ca="1" si="68"/>
        <v>0</v>
      </c>
      <c r="G377" s="54" t="str">
        <f t="shared" ca="1" si="69"/>
        <v>AD3</v>
      </c>
      <c r="H377" s="54" t="str">
        <f t="shared" ca="1" si="70"/>
        <v>COMPLET</v>
      </c>
      <c r="I377" s="54" t="str">
        <f t="shared" ca="1" si="71"/>
        <v>Tn</v>
      </c>
      <c r="J377" s="54" t="str">
        <f t="shared" ca="1" si="72"/>
        <v>DECI</v>
      </c>
      <c r="K377" s="54" t="str">
        <f t="shared" ca="1" si="73"/>
        <v>CODXSY00</v>
      </c>
      <c r="L377" s="54" t="str">
        <f t="shared" ca="1" si="74"/>
        <v/>
      </c>
      <c r="M377" s="54">
        <f t="shared" ca="1" si="75"/>
        <v>0</v>
      </c>
      <c r="N377" s="54" t="str">
        <f t="shared" ca="1" si="76"/>
        <v>FIC</v>
      </c>
      <c r="O377" s="54" t="str">
        <f t="shared" ca="1" si="77"/>
        <v>Adhérent</v>
      </c>
    </row>
    <row r="378" spans="1:15" x14ac:dyDescent="0.3">
      <c r="A378" s="97">
        <f ca="1">MATCH(B378,INDIRECT("Referentiel!a:a"),0)+COUNTIF($B$1:B377,B378)</f>
        <v>378</v>
      </c>
      <c r="B378" s="98" t="s">
        <v>2046</v>
      </c>
      <c r="C378" s="54" t="str">
        <f t="shared" ca="1" si="65"/>
        <v>CPCC</v>
      </c>
      <c r="D378" s="54" t="str">
        <f t="shared" ca="1" si="66"/>
        <v>CODXSY00-J</v>
      </c>
      <c r="E378" s="54" t="str">
        <f t="shared" ca="1" si="67"/>
        <v>ZH1MJ0</v>
      </c>
      <c r="F378" s="54">
        <f t="shared" ca="1" si="68"/>
        <v>0</v>
      </c>
      <c r="G378" s="54" t="str">
        <f t="shared" ca="1" si="69"/>
        <v>AD3</v>
      </c>
      <c r="H378" s="54" t="str">
        <f t="shared" ca="1" si="70"/>
        <v>COMPLET</v>
      </c>
      <c r="I378" s="54" t="str">
        <f t="shared" ca="1" si="71"/>
        <v>Tn</v>
      </c>
      <c r="J378" s="54" t="str">
        <f t="shared" ca="1" si="72"/>
        <v>DECI</v>
      </c>
      <c r="K378" s="54" t="str">
        <f t="shared" ca="1" si="73"/>
        <v>CODXSY00</v>
      </c>
      <c r="L378" s="54" t="str">
        <f t="shared" ca="1" si="74"/>
        <v/>
      </c>
      <c r="M378" s="54">
        <f t="shared" ca="1" si="75"/>
        <v>0</v>
      </c>
      <c r="N378" s="54" t="str">
        <f t="shared" ca="1" si="76"/>
        <v>FIC</v>
      </c>
      <c r="O378" s="54" t="str">
        <f t="shared" ca="1" si="77"/>
        <v>Adhérent</v>
      </c>
    </row>
    <row r="379" spans="1:15" x14ac:dyDescent="0.3">
      <c r="A379" s="97">
        <f ca="1">MATCH(B379,INDIRECT("Referentiel!a:a"),0)+COUNTIF($B$1:B378,B379)</f>
        <v>379</v>
      </c>
      <c r="B379" s="98" t="s">
        <v>2050</v>
      </c>
      <c r="C379" s="54" t="str">
        <f t="shared" ca="1" si="65"/>
        <v>CPCC</v>
      </c>
      <c r="D379" s="54" t="str">
        <f t="shared" ca="1" si="66"/>
        <v>CODXSY00-J</v>
      </c>
      <c r="E379" s="54" t="str">
        <f t="shared" ca="1" si="67"/>
        <v>ZH1MJ0</v>
      </c>
      <c r="F379" s="54">
        <f t="shared" ca="1" si="68"/>
        <v>0</v>
      </c>
      <c r="G379" s="54" t="str">
        <f t="shared" ca="1" si="69"/>
        <v>AD3</v>
      </c>
      <c r="H379" s="54" t="str">
        <f t="shared" ca="1" si="70"/>
        <v>COMPLET</v>
      </c>
      <c r="I379" s="54" t="str">
        <f t="shared" ca="1" si="71"/>
        <v>Tn</v>
      </c>
      <c r="J379" s="54" t="str">
        <f t="shared" ca="1" si="72"/>
        <v>DECI</v>
      </c>
      <c r="K379" s="54" t="str">
        <f t="shared" ca="1" si="73"/>
        <v>CODXSY00</v>
      </c>
      <c r="L379" s="54" t="str">
        <f t="shared" ca="1" si="74"/>
        <v/>
      </c>
      <c r="M379" s="54">
        <f t="shared" ca="1" si="75"/>
        <v>0</v>
      </c>
      <c r="N379" s="54" t="str">
        <f t="shared" ca="1" si="76"/>
        <v>FIC</v>
      </c>
      <c r="O379" s="54" t="str">
        <f t="shared" ca="1" si="77"/>
        <v>Adhérent</v>
      </c>
    </row>
    <row r="380" spans="1:15" x14ac:dyDescent="0.3">
      <c r="A380" s="97">
        <f ca="1">MATCH(B380,INDIRECT("Referentiel!a:a"),0)+COUNTIF($B$1:B379,B380)</f>
        <v>380</v>
      </c>
      <c r="B380" s="98" t="s">
        <v>2054</v>
      </c>
      <c r="C380" s="54" t="str">
        <f t="shared" ca="1" si="65"/>
        <v>CPCC</v>
      </c>
      <c r="D380" s="54" t="str">
        <f t="shared" ca="1" si="66"/>
        <v>CODXSY00-J</v>
      </c>
      <c r="E380" s="54" t="str">
        <f t="shared" ca="1" si="67"/>
        <v>ZH1MJ0</v>
      </c>
      <c r="F380" s="54">
        <f t="shared" ca="1" si="68"/>
        <v>0</v>
      </c>
      <c r="G380" s="54" t="str">
        <f t="shared" ca="1" si="69"/>
        <v>AD3</v>
      </c>
      <c r="H380" s="54" t="str">
        <f t="shared" ca="1" si="70"/>
        <v>COMPLET</v>
      </c>
      <c r="I380" s="54" t="str">
        <f t="shared" ca="1" si="71"/>
        <v>Tn</v>
      </c>
      <c r="J380" s="54" t="str">
        <f t="shared" ca="1" si="72"/>
        <v>DECI</v>
      </c>
      <c r="K380" s="54" t="str">
        <f t="shared" ca="1" si="73"/>
        <v>CODXSY00</v>
      </c>
      <c r="L380" s="54" t="str">
        <f t="shared" ca="1" si="74"/>
        <v/>
      </c>
      <c r="M380" s="54">
        <f t="shared" ca="1" si="75"/>
        <v>0</v>
      </c>
      <c r="N380" s="54" t="str">
        <f t="shared" ca="1" si="76"/>
        <v>FIC</v>
      </c>
      <c r="O380" s="54" t="str">
        <f t="shared" ca="1" si="77"/>
        <v>Adhérent</v>
      </c>
    </row>
    <row r="381" spans="1:15" x14ac:dyDescent="0.3">
      <c r="A381" s="97">
        <f ca="1">MATCH(B381,INDIRECT("Referentiel!a:a"),0)+COUNTIF($B$1:B380,B381)</f>
        <v>381</v>
      </c>
      <c r="B381" s="98" t="s">
        <v>2058</v>
      </c>
      <c r="C381" s="54" t="str">
        <f t="shared" ca="1" si="65"/>
        <v>CPCC</v>
      </c>
      <c r="D381" s="54" t="str">
        <f t="shared" ca="1" si="66"/>
        <v>CODXSY00-J</v>
      </c>
      <c r="E381" s="54" t="str">
        <f t="shared" ca="1" si="67"/>
        <v>ZH1MJ0</v>
      </c>
      <c r="F381" s="54">
        <f t="shared" ca="1" si="68"/>
        <v>0</v>
      </c>
      <c r="G381" s="54" t="str">
        <f t="shared" ca="1" si="69"/>
        <v>AD3</v>
      </c>
      <c r="H381" s="54" t="str">
        <f t="shared" ca="1" si="70"/>
        <v>COMPLET</v>
      </c>
      <c r="I381" s="54" t="str">
        <f t="shared" ca="1" si="71"/>
        <v>Tn</v>
      </c>
      <c r="J381" s="54" t="str">
        <f t="shared" ca="1" si="72"/>
        <v>DECI</v>
      </c>
      <c r="K381" s="54" t="str">
        <f t="shared" ca="1" si="73"/>
        <v>CODXSY00</v>
      </c>
      <c r="L381" s="54" t="str">
        <f t="shared" ca="1" si="74"/>
        <v/>
      </c>
      <c r="M381" s="54">
        <f t="shared" ca="1" si="75"/>
        <v>0</v>
      </c>
      <c r="N381" s="54" t="str">
        <f t="shared" ca="1" si="76"/>
        <v>FIC</v>
      </c>
      <c r="O381" s="54" t="str">
        <f t="shared" ca="1" si="77"/>
        <v>Adhérent</v>
      </c>
    </row>
    <row r="382" spans="1:15" x14ac:dyDescent="0.3">
      <c r="A382" s="97">
        <f ca="1">MATCH(B382,INDIRECT("Referentiel!a:a"),0)+COUNTIF($B$1:B381,B382)</f>
        <v>382</v>
      </c>
      <c r="B382" s="98" t="s">
        <v>2062</v>
      </c>
      <c r="C382" s="54" t="str">
        <f t="shared" ca="1" si="65"/>
        <v>CPCC</v>
      </c>
      <c r="D382" s="54" t="str">
        <f t="shared" ca="1" si="66"/>
        <v>CODXSY00-J</v>
      </c>
      <c r="E382" s="54" t="str">
        <f t="shared" ca="1" si="67"/>
        <v>ZH1MJ0</v>
      </c>
      <c r="F382" s="54">
        <f t="shared" ca="1" si="68"/>
        <v>0</v>
      </c>
      <c r="G382" s="54" t="str">
        <f t="shared" ca="1" si="69"/>
        <v>AD3</v>
      </c>
      <c r="H382" s="54" t="str">
        <f t="shared" ca="1" si="70"/>
        <v>COMPLET</v>
      </c>
      <c r="I382" s="54" t="str">
        <f t="shared" ca="1" si="71"/>
        <v>Tn</v>
      </c>
      <c r="J382" s="54" t="str">
        <f t="shared" ca="1" si="72"/>
        <v>DECI</v>
      </c>
      <c r="K382" s="54" t="str">
        <f t="shared" ca="1" si="73"/>
        <v>CODXSY00</v>
      </c>
      <c r="L382" s="54" t="str">
        <f t="shared" ca="1" si="74"/>
        <v/>
      </c>
      <c r="M382" s="54">
        <f t="shared" ca="1" si="75"/>
        <v>0</v>
      </c>
      <c r="N382" s="54" t="str">
        <f t="shared" ca="1" si="76"/>
        <v>FIC</v>
      </c>
      <c r="O382" s="54" t="str">
        <f t="shared" ca="1" si="77"/>
        <v>Adhérent</v>
      </c>
    </row>
    <row r="383" spans="1:15" x14ac:dyDescent="0.3">
      <c r="A383" s="97">
        <f ca="1">MATCH(B383,INDIRECT("Referentiel!a:a"),0)+COUNTIF($B$1:B382,B383)</f>
        <v>383</v>
      </c>
      <c r="B383" s="98" t="s">
        <v>2066</v>
      </c>
      <c r="C383" s="54" t="str">
        <f t="shared" ca="1" si="65"/>
        <v>CPCC</v>
      </c>
      <c r="D383" s="54" t="str">
        <f t="shared" ca="1" si="66"/>
        <v xml:space="preserve"> -M</v>
      </c>
      <c r="E383" s="54">
        <f t="shared" ca="1" si="67"/>
        <v>0</v>
      </c>
      <c r="F383" s="54">
        <f t="shared" ca="1" si="68"/>
        <v>0</v>
      </c>
      <c r="G383" s="54" t="str">
        <f t="shared" ca="1" si="69"/>
        <v>AD3</v>
      </c>
      <c r="H383" s="54" t="str">
        <f t="shared" ca="1" si="70"/>
        <v>COMPLET</v>
      </c>
      <c r="I383" s="54" t="str">
        <f t="shared" ca="1" si="71"/>
        <v>BVaTn</v>
      </c>
      <c r="J383" s="54" t="str">
        <f t="shared" ca="1" si="72"/>
        <v>COFF</v>
      </c>
      <c r="K383" s="54" t="str">
        <f t="shared" ca="1" si="73"/>
        <v>COFXS013</v>
      </c>
      <c r="L383" s="54" t="str">
        <f t="shared" ca="1" si="74"/>
        <v/>
      </c>
      <c r="M383" s="54">
        <f t="shared" ca="1" si="75"/>
        <v>0</v>
      </c>
      <c r="N383" s="54" t="str">
        <f t="shared" ca="1" si="76"/>
        <v>FIC</v>
      </c>
      <c r="O383" s="54" t="str">
        <f t="shared" ca="1" si="77"/>
        <v>Adhérent</v>
      </c>
    </row>
    <row r="384" spans="1:15" x14ac:dyDescent="0.3">
      <c r="A384" s="97">
        <f ca="1">MATCH(B384,INDIRECT("Referentiel!a:a"),0)+COUNTIF($B$1:B383,B384)</f>
        <v>384</v>
      </c>
      <c r="B384" s="98" t="s">
        <v>2071</v>
      </c>
      <c r="C384" s="54" t="str">
        <f t="shared" ca="1" si="65"/>
        <v>CPMP</v>
      </c>
      <c r="D384" s="54" t="str">
        <f t="shared" ca="1" si="66"/>
        <v>V0COMMANM-J</v>
      </c>
      <c r="E384" s="54">
        <f t="shared" ca="1" si="67"/>
        <v>0</v>
      </c>
      <c r="F384" s="54" t="str">
        <f t="shared" ca="1" si="68"/>
        <v>ZH2CJF</v>
      </c>
      <c r="G384" s="54" t="str">
        <f t="shared" ca="1" si="69"/>
        <v>AD3</v>
      </c>
      <c r="H384" s="54" t="str">
        <f t="shared" ca="1" si="70"/>
        <v>COMPLET</v>
      </c>
      <c r="I384" s="54" t="str">
        <f t="shared" ca="1" si="71"/>
        <v>Tn</v>
      </c>
      <c r="J384" s="54" t="str">
        <f t="shared" ca="1" si="72"/>
        <v>CHEQ</v>
      </c>
      <c r="K384" s="54" t="str">
        <f t="shared" ca="1" si="73"/>
        <v>COMMANMP</v>
      </c>
      <c r="L384" s="54" t="str">
        <f t="shared" ca="1" si="74"/>
        <v/>
      </c>
      <c r="M384" s="54">
        <f t="shared" ca="1" si="75"/>
        <v>0</v>
      </c>
      <c r="N384" s="54" t="str">
        <f t="shared" ca="1" si="76"/>
        <v>DB2</v>
      </c>
      <c r="O384" s="54" t="str">
        <f t="shared" ca="1" si="77"/>
        <v>Adhérent</v>
      </c>
    </row>
    <row r="385" spans="1:15" x14ac:dyDescent="0.3">
      <c r="A385" s="97">
        <f ca="1">MATCH(B385,INDIRECT("Referentiel!a:a"),0)+COUNTIF($B$1:B384,B385)</f>
        <v>385</v>
      </c>
      <c r="B385" s="98" t="s">
        <v>2077</v>
      </c>
      <c r="C385" s="54" t="str">
        <f t="shared" ca="1" si="65"/>
        <v>CPMP</v>
      </c>
      <c r="D385" s="54" t="str">
        <f t="shared" ca="1" si="66"/>
        <v>V0COMMCH -J</v>
      </c>
      <c r="E385" s="54">
        <f t="shared" ca="1" si="67"/>
        <v>0</v>
      </c>
      <c r="F385" s="54" t="str">
        <f t="shared" ca="1" si="68"/>
        <v>ZH2CJG</v>
      </c>
      <c r="G385" s="54" t="str">
        <f t="shared" ca="1" si="69"/>
        <v>AD3</v>
      </c>
      <c r="H385" s="54" t="str">
        <f t="shared" ca="1" si="70"/>
        <v>COMPLET</v>
      </c>
      <c r="I385" s="54" t="str">
        <f t="shared" ca="1" si="71"/>
        <v>Tn</v>
      </c>
      <c r="J385" s="54" t="str">
        <f t="shared" ca="1" si="72"/>
        <v>CHEQ</v>
      </c>
      <c r="K385" s="54" t="str">
        <f t="shared" ca="1" si="73"/>
        <v>COMMCH</v>
      </c>
      <c r="L385" s="54" t="str">
        <f t="shared" ca="1" si="74"/>
        <v/>
      </c>
      <c r="M385" s="54">
        <f t="shared" ca="1" si="75"/>
        <v>0</v>
      </c>
      <c r="N385" s="54" t="str">
        <f t="shared" ca="1" si="76"/>
        <v>DB2</v>
      </c>
      <c r="O385" s="54" t="str">
        <f t="shared" ca="1" si="77"/>
        <v>Adhérent</v>
      </c>
    </row>
    <row r="386" spans="1:15" x14ac:dyDescent="0.3">
      <c r="A386" s="97">
        <f ca="1">MATCH(B386,INDIRECT("Referentiel!a:a"),0)+COUNTIF($B$1:B385,B386)</f>
        <v>386</v>
      </c>
      <c r="B386" s="98" t="s">
        <v>2083</v>
      </c>
      <c r="C386" s="54" t="str">
        <f t="shared" ca="1" si="65"/>
        <v>CPDT</v>
      </c>
      <c r="D386" s="54" t="str">
        <f t="shared" ca="1" si="66"/>
        <v xml:space="preserve"> VCOMMUNE       -J</v>
      </c>
      <c r="E386" s="54">
        <f t="shared" ca="1" si="67"/>
        <v>0</v>
      </c>
      <c r="F386" s="54" t="str">
        <f t="shared" ca="1" si="68"/>
        <v>ZH0BJI</v>
      </c>
      <c r="G386" s="54" t="str">
        <f t="shared" ca="1" si="69"/>
        <v>AD1</v>
      </c>
      <c r="H386" s="54" t="str">
        <f t="shared" ca="1" si="70"/>
        <v>COMPLET</v>
      </c>
      <c r="I386" s="54" t="str">
        <f t="shared" ca="1" si="71"/>
        <v>Tn</v>
      </c>
      <c r="J386" s="54" t="str">
        <f t="shared" ca="1" si="72"/>
        <v>PGEN</v>
      </c>
      <c r="K386" s="54" t="str">
        <f t="shared" ca="1" si="73"/>
        <v>COMMUNES</v>
      </c>
      <c r="L386" s="54" t="str">
        <f t="shared" ca="1" si="74"/>
        <v>PRAD1</v>
      </c>
      <c r="M386" s="54">
        <f t="shared" ca="1" si="75"/>
        <v>0</v>
      </c>
      <c r="N386" s="54" t="str">
        <f t="shared" ca="1" si="76"/>
        <v>DB2</v>
      </c>
      <c r="O386" s="54" t="str">
        <f t="shared" ca="1" si="77"/>
        <v>Adhérent</v>
      </c>
    </row>
    <row r="387" spans="1:15" x14ac:dyDescent="0.3">
      <c r="A387" s="97">
        <f ca="1">MATCH(B387,INDIRECT("Referentiel!a:a"),0)+COUNTIF($B$1:B386,B387)</f>
        <v>387</v>
      </c>
      <c r="B387" s="98" t="s">
        <v>2088</v>
      </c>
      <c r="C387" s="54" t="str">
        <f t="shared" ref="C387:C450" ca="1" si="78">INDIRECT("'Referentiel'!c"&amp;$A387)</f>
        <v>CPCI</v>
      </c>
      <c r="D387" s="54" t="str">
        <f t="shared" ref="D387:D450" ca="1" si="79">INDIRECT("'Referentiel'!U"&amp;$A387)&amp;IF((INDIRECT("'Referentiel'!U"&amp;$A387)&lt;&gt;"")*(INDIRECT("'Referentiel'!V"&amp;$A387)&lt;&gt;""),"-","")&amp;INDIRECT("'Referentiel'!V"&amp;$A387)&amp;IF((INDIRECT("'Referentiel'!U"&amp;$A387)&amp;INDIRECT("'Referentiel'!V"&amp;$A387)&lt;&gt;"")*(INDIRECT("'Referentiel'!W"&amp;$A387)&lt;&gt;""),"-","")&amp;INDIRECT("'Referentiel'!W"&amp;$A387)&amp;IF((INDIRECT("'Referentiel'!U"&amp;$A387)&amp;INDIRECT("'Referentiel'!V"&amp;$A387)&amp;INDIRECT("'Referentiel'!W"&amp;$A387)&lt;&gt;"")*(INDIRECT("'Referentiel'!Y"&amp;$A387)&lt;&gt;""),"-","")&amp;INDIRECT("'Referentiel'!Y"&amp;$A387)&amp;IF((INDIRECT("'Referentiel'!U"&amp;$A387)&amp;INDIRECT("'Referentiel'!V"&amp;$A387)&amp;INDIRECT("'Referentiel'!W"&amp;$A387)&amp;INDIRECT("'Referentiel'!Y"&amp;$A387)&lt;&gt;"")*(INDIRECT("'Referentiel'!Z"&amp;$A387)&lt;&gt;""),"-","")&amp;INDIRECT("'Referentiel'!Z"&amp;$A387)</f>
        <v xml:space="preserve"> V1COMPAG       -J</v>
      </c>
      <c r="E387" s="54">
        <f t="shared" ref="E387:E450" ca="1" si="80">INDIRECT("'Referentiel'!AB"&amp;$A387)</f>
        <v>0</v>
      </c>
      <c r="F387" s="54" t="str">
        <f t="shared" ref="F387:F450" ca="1" si="81">INDIRECT("'Referentiel'!Aa"&amp;$A387)</f>
        <v>ZH0BJJ</v>
      </c>
      <c r="G387" s="54" t="str">
        <f t="shared" ref="G387:G450" ca="1" si="82">INDIRECT("'Referentiel'!k"&amp;$A387)</f>
        <v>AD3</v>
      </c>
      <c r="H387" s="54" t="str">
        <f t="shared" ref="H387:H450" ca="1" si="83">INDIRECT("'Referentiel'!l"&amp;$A387)</f>
        <v>COMPLET</v>
      </c>
      <c r="I387" s="54" t="str">
        <f t="shared" ref="I387:I450" ca="1" si="84">INDIRECT("'Referentiel'!j"&amp;$A387)</f>
        <v>BVnTn</v>
      </c>
      <c r="J387" s="54" t="str">
        <f t="shared" ref="J387:J450" ca="1" si="85">INDIRECT("'Referentiel'!f"&amp;$A387)</f>
        <v>SDGE</v>
      </c>
      <c r="K387" s="54" t="str">
        <f t="shared" ref="K387:K450" ca="1" si="86">INDIRECT("'Referentiel'!e"&amp;$A387)</f>
        <v>COMPAG</v>
      </c>
      <c r="L387" s="54" t="str">
        <f t="shared" ref="L387:L450" ca="1" si="87">INDIRECT("'Referentiel'!n"&amp;$A387)</f>
        <v>PRIV1</v>
      </c>
      <c r="M387" s="54">
        <f t="shared" ref="M387:M450" ca="1" si="88">INDIRECT("'Referentiel'!s"&amp;$A387)</f>
        <v>0</v>
      </c>
      <c r="N387" s="54" t="str">
        <f t="shared" ref="N387:N450" ca="1" si="89">INDIRECT("'Referentiel'!q"&amp;$A387)</f>
        <v>DB2</v>
      </c>
      <c r="O387" s="54" t="str">
        <f t="shared" ref="O387:O450" ca="1" si="90">INDIRECT("'Referentiel'!h"&amp;$A387)</f>
        <v>Adhérent</v>
      </c>
    </row>
    <row r="388" spans="1:15" x14ac:dyDescent="0.3">
      <c r="A388" s="97">
        <f ca="1">MATCH(B388,INDIRECT("Referentiel!a:a"),0)+COUNTIF($B$1:B387,B388)</f>
        <v>388</v>
      </c>
      <c r="B388" s="98" t="s">
        <v>2095</v>
      </c>
      <c r="C388" s="54" t="str">
        <f t="shared" ca="1" si="78"/>
        <v>CPCI</v>
      </c>
      <c r="D388" s="54" t="str">
        <f t="shared" ca="1" si="79"/>
        <v xml:space="preserve"> V5COMPELST       -J</v>
      </c>
      <c r="E388" s="54">
        <f t="shared" ca="1" si="80"/>
        <v>0</v>
      </c>
      <c r="F388" s="54" t="str">
        <f t="shared" ca="1" si="81"/>
        <v>ZH0BJK</v>
      </c>
      <c r="G388" s="54" t="str">
        <f t="shared" ca="1" si="82"/>
        <v>AD3</v>
      </c>
      <c r="H388" s="54" t="str">
        <f t="shared" ca="1" si="83"/>
        <v>COMPLET</v>
      </c>
      <c r="I388" s="54" t="str">
        <f t="shared" ca="1" si="84"/>
        <v>Tn</v>
      </c>
      <c r="J388" s="54" t="str">
        <f t="shared" ca="1" si="85"/>
        <v>SDGE</v>
      </c>
      <c r="K388" s="54" t="str">
        <f t="shared" ca="1" si="86"/>
        <v>COMPELST</v>
      </c>
      <c r="L388" s="54" t="str">
        <f t="shared" ca="1" si="87"/>
        <v>PRIV1</v>
      </c>
      <c r="M388" s="54">
        <f t="shared" ca="1" si="88"/>
        <v>0</v>
      </c>
      <c r="N388" s="54" t="str">
        <f t="shared" ca="1" si="89"/>
        <v>DB2</v>
      </c>
      <c r="O388" s="54" t="str">
        <f t="shared" ca="1" si="90"/>
        <v>Adhérent</v>
      </c>
    </row>
    <row r="389" spans="1:15" x14ac:dyDescent="0.3">
      <c r="A389" s="97">
        <f ca="1">MATCH(B389,INDIRECT("Referentiel!a:a"),0)+COUNTIF($B$1:B388,B389)</f>
        <v>389</v>
      </c>
      <c r="B389" s="98" t="s">
        <v>2101</v>
      </c>
      <c r="C389" s="54" t="str">
        <f t="shared" ca="1" si="78"/>
        <v>CPCI</v>
      </c>
      <c r="D389" s="54" t="str">
        <f t="shared" ca="1" si="79"/>
        <v xml:space="preserve"> V2COMPFC       -J</v>
      </c>
      <c r="E389" s="54">
        <f t="shared" ca="1" si="80"/>
        <v>0</v>
      </c>
      <c r="F389" s="54" t="str">
        <f t="shared" ca="1" si="81"/>
        <v>ZH0BJL</v>
      </c>
      <c r="G389" s="54" t="str">
        <f t="shared" ca="1" si="82"/>
        <v>AD3</v>
      </c>
      <c r="H389" s="54" t="str">
        <f t="shared" ca="1" si="83"/>
        <v>COMPLET</v>
      </c>
      <c r="I389" s="54" t="str">
        <f t="shared" ca="1" si="84"/>
        <v>Tn</v>
      </c>
      <c r="J389" s="54" t="str">
        <f t="shared" ca="1" si="85"/>
        <v>SDGE</v>
      </c>
      <c r="K389" s="54" t="str">
        <f t="shared" ca="1" si="86"/>
        <v>COMPFC</v>
      </c>
      <c r="L389" s="54" t="str">
        <f t="shared" ca="1" si="87"/>
        <v>PRIV1</v>
      </c>
      <c r="M389" s="54">
        <f t="shared" ca="1" si="88"/>
        <v>0</v>
      </c>
      <c r="N389" s="54" t="str">
        <f t="shared" ca="1" si="89"/>
        <v>DB2</v>
      </c>
      <c r="O389" s="54" t="str">
        <f t="shared" ca="1" si="90"/>
        <v>Adhérent</v>
      </c>
    </row>
    <row r="390" spans="1:15" x14ac:dyDescent="0.3">
      <c r="A390" s="97">
        <f ca="1">MATCH(B390,INDIRECT("Referentiel!a:a"),0)+COUNTIF($B$1:B389,B390)</f>
        <v>390</v>
      </c>
      <c r="B390" s="98" t="s">
        <v>2108</v>
      </c>
      <c r="C390" s="54" t="str">
        <f t="shared" ca="1" si="78"/>
        <v>CPCR</v>
      </c>
      <c r="D390" s="54" t="str">
        <f t="shared" ca="1" si="79"/>
        <v>V0COMPGR -J</v>
      </c>
      <c r="E390" s="54">
        <f t="shared" ca="1" si="80"/>
        <v>0</v>
      </c>
      <c r="F390" s="54" t="str">
        <f t="shared" ca="1" si="81"/>
        <v>ZH1BJH</v>
      </c>
      <c r="G390" s="54" t="str">
        <f t="shared" ca="1" si="82"/>
        <v>AD1</v>
      </c>
      <c r="H390" s="54" t="str">
        <f t="shared" ca="1" si="83"/>
        <v>COMPLET</v>
      </c>
      <c r="I390" s="54" t="str">
        <f t="shared" ca="1" si="84"/>
        <v>Tn</v>
      </c>
      <c r="J390" s="54" t="str">
        <f t="shared" ca="1" si="85"/>
        <v>GREE</v>
      </c>
      <c r="K390" s="54" t="str">
        <f t="shared" ca="1" si="86"/>
        <v>COMPGR</v>
      </c>
      <c r="L390" s="54" t="str">
        <f t="shared" ca="1" si="87"/>
        <v>PRAD1</v>
      </c>
      <c r="M390" s="54">
        <f t="shared" ca="1" si="88"/>
        <v>0</v>
      </c>
      <c r="N390" s="54" t="str">
        <f t="shared" ca="1" si="89"/>
        <v>DB2</v>
      </c>
      <c r="O390" s="54" t="str">
        <f t="shared" ca="1" si="90"/>
        <v>Adhérent</v>
      </c>
    </row>
    <row r="391" spans="1:15" x14ac:dyDescent="0.3">
      <c r="A391" s="97">
        <f ca="1">MATCH(B391,INDIRECT("Referentiel!a:a"),0)+COUNTIF($B$1:B390,B391)</f>
        <v>391</v>
      </c>
      <c r="B391" s="98" t="s">
        <v>2113</v>
      </c>
      <c r="C391" s="54" t="str">
        <f t="shared" ca="1" si="78"/>
        <v>CPMP</v>
      </c>
      <c r="D391" s="54" t="str">
        <f t="shared" ca="1" si="79"/>
        <v>V0COMPOPC-J</v>
      </c>
      <c r="E391" s="54">
        <f t="shared" ca="1" si="80"/>
        <v>0</v>
      </c>
      <c r="F391" s="54" t="str">
        <f t="shared" ca="1" si="81"/>
        <v>ZH2CJH</v>
      </c>
      <c r="G391" s="54" t="str">
        <f t="shared" ca="1" si="82"/>
        <v>AD3</v>
      </c>
      <c r="H391" s="54" t="str">
        <f t="shared" ca="1" si="83"/>
        <v>COMPLET</v>
      </c>
      <c r="I391" s="54" t="str">
        <f t="shared" ca="1" si="84"/>
        <v>Tn</v>
      </c>
      <c r="J391" s="54" t="str">
        <f t="shared" ca="1" si="85"/>
        <v>OBCC</v>
      </c>
      <c r="K391" s="54" t="str">
        <f t="shared" ca="1" si="86"/>
        <v>COMPOPCH</v>
      </c>
      <c r="L391" s="54" t="str">
        <f t="shared" ca="1" si="87"/>
        <v/>
      </c>
      <c r="M391" s="54">
        <f t="shared" ca="1" si="88"/>
        <v>0</v>
      </c>
      <c r="N391" s="54" t="str">
        <f t="shared" ca="1" si="89"/>
        <v>DB2</v>
      </c>
      <c r="O391" s="54" t="str">
        <f t="shared" ca="1" si="90"/>
        <v>Adhérent</v>
      </c>
    </row>
    <row r="392" spans="1:15" x14ac:dyDescent="0.3">
      <c r="A392" s="97">
        <f ca="1">MATCH(B392,INDIRECT("Referentiel!a:a"),0)+COUNTIF($B$1:B391,B392)</f>
        <v>392</v>
      </c>
      <c r="B392" s="98" t="s">
        <v>2119</v>
      </c>
      <c r="C392" s="54" t="str">
        <f t="shared" ca="1" si="78"/>
        <v>CPCI</v>
      </c>
      <c r="D392" s="54" t="str">
        <f t="shared" ca="1" si="79"/>
        <v xml:space="preserve"> V1COMPOR       -J</v>
      </c>
      <c r="E392" s="54">
        <f t="shared" ca="1" si="80"/>
        <v>0</v>
      </c>
      <c r="F392" s="54" t="str">
        <f t="shared" ca="1" si="81"/>
        <v>ZH0BJM</v>
      </c>
      <c r="G392" s="54" t="str">
        <f t="shared" ca="1" si="82"/>
        <v>AD3</v>
      </c>
      <c r="H392" s="54" t="str">
        <f t="shared" ca="1" si="83"/>
        <v>COMPLET</v>
      </c>
      <c r="I392" s="54" t="str">
        <f t="shared" ca="1" si="84"/>
        <v>Tn</v>
      </c>
      <c r="J392" s="54" t="str">
        <f t="shared" ca="1" si="85"/>
        <v>SDGE</v>
      </c>
      <c r="K392" s="54" t="str">
        <f t="shared" ca="1" si="86"/>
        <v>COMPOR</v>
      </c>
      <c r="L392" s="54" t="str">
        <f t="shared" ca="1" si="87"/>
        <v/>
      </c>
      <c r="M392" s="54">
        <f t="shared" ca="1" si="88"/>
        <v>0</v>
      </c>
      <c r="N392" s="54" t="str">
        <f t="shared" ca="1" si="89"/>
        <v>DB2</v>
      </c>
      <c r="O392" s="54" t="str">
        <f t="shared" ca="1" si="90"/>
        <v>Adhérent</v>
      </c>
    </row>
    <row r="393" spans="1:15" x14ac:dyDescent="0.3">
      <c r="A393" s="97">
        <f ca="1">MATCH(B393,INDIRECT("Referentiel!a:a"),0)+COUNTIF($B$1:B392,B393)</f>
        <v>393</v>
      </c>
      <c r="B393" s="98" t="s">
        <v>2125</v>
      </c>
      <c r="C393" s="54" t="str">
        <f t="shared" ca="1" si="78"/>
        <v>CPCI</v>
      </c>
      <c r="D393" s="54" t="str">
        <f t="shared" ca="1" si="79"/>
        <v xml:space="preserve"> V1COMPPF -J</v>
      </c>
      <c r="E393" s="54">
        <f t="shared" ca="1" si="80"/>
        <v>0</v>
      </c>
      <c r="F393" s="54" t="str">
        <f t="shared" ca="1" si="81"/>
        <v>ZH0BJN</v>
      </c>
      <c r="G393" s="54" t="str">
        <f t="shared" ca="1" si="82"/>
        <v>AD3</v>
      </c>
      <c r="H393" s="54" t="str">
        <f t="shared" ca="1" si="83"/>
        <v>COMPLET</v>
      </c>
      <c r="I393" s="54" t="str">
        <f t="shared" ca="1" si="84"/>
        <v>Tn</v>
      </c>
      <c r="J393" s="54" t="str">
        <f t="shared" ca="1" si="85"/>
        <v>SDGE</v>
      </c>
      <c r="K393" s="54" t="str">
        <f t="shared" ca="1" si="86"/>
        <v>COMPPF</v>
      </c>
      <c r="L393" s="54" t="str">
        <f t="shared" ca="1" si="87"/>
        <v>PRIV1</v>
      </c>
      <c r="M393" s="54">
        <f t="shared" ca="1" si="88"/>
        <v>0</v>
      </c>
      <c r="N393" s="54" t="str">
        <f t="shared" ca="1" si="89"/>
        <v>DB2</v>
      </c>
      <c r="O393" s="54" t="str">
        <f t="shared" ca="1" si="90"/>
        <v>Adhérent</v>
      </c>
    </row>
    <row r="394" spans="1:15" x14ac:dyDescent="0.3">
      <c r="A394" s="97">
        <f ca="1">MATCH(B394,INDIRECT("Referentiel!a:a"),0)+COUNTIF($B$1:B393,B394)</f>
        <v>394</v>
      </c>
      <c r="B394" s="98" t="s">
        <v>2133</v>
      </c>
      <c r="C394" s="54" t="str">
        <f t="shared" ca="1" si="78"/>
        <v>CPMS</v>
      </c>
      <c r="D394" s="54" t="str">
        <f t="shared" ca="1" si="79"/>
        <v>#CR#EFAIJ_YYYYMMDDHHMISS_COMPTE.txt-J-ZH4BJW</v>
      </c>
      <c r="E394" s="54">
        <f t="shared" ca="1" si="80"/>
        <v>0</v>
      </c>
      <c r="F394" s="54">
        <f t="shared" ca="1" si="81"/>
        <v>0</v>
      </c>
      <c r="G394" s="54" t="str">
        <f t="shared" ca="1" si="82"/>
        <v>AD4</v>
      </c>
      <c r="H394" s="54" t="str">
        <f t="shared" ca="1" si="83"/>
        <v>COMPLET</v>
      </c>
      <c r="I394" s="54" t="str">
        <f t="shared" ca="1" si="84"/>
        <v>Tn</v>
      </c>
      <c r="J394" s="54" t="str">
        <f t="shared" ca="1" si="85"/>
        <v>EFAI</v>
      </c>
      <c r="K394" s="54" t="str">
        <f t="shared" ca="1" si="86"/>
        <v>COMPTE.txt</v>
      </c>
      <c r="L394" s="54" t="str">
        <f t="shared" ca="1" si="87"/>
        <v/>
      </c>
      <c r="M394" s="54" t="str">
        <f t="shared" ca="1" si="88"/>
        <v>CPMS</v>
      </c>
      <c r="N394" s="54" t="str">
        <f t="shared" ca="1" si="89"/>
        <v>OPEN</v>
      </c>
      <c r="O394" s="54" t="str">
        <f t="shared" ca="1" si="90"/>
        <v>Adhérent</v>
      </c>
    </row>
    <row r="395" spans="1:15" x14ac:dyDescent="0.3">
      <c r="A395" s="97">
        <f ca="1">MATCH(B395,INDIRECT("Referentiel!a:a"),0)+COUNTIF($B$1:B394,B395)</f>
        <v>395</v>
      </c>
      <c r="B395" s="98" t="s">
        <v>2138</v>
      </c>
      <c r="C395" s="54" t="str">
        <f t="shared" ca="1" si="78"/>
        <v>CPAS</v>
      </c>
      <c r="D395" s="54" t="str">
        <f t="shared" ca="1" si="79"/>
        <v>V0CONACA -J</v>
      </c>
      <c r="E395" s="54">
        <f t="shared" ca="1" si="80"/>
        <v>0</v>
      </c>
      <c r="F395" s="54" t="str">
        <f t="shared" ca="1" si="81"/>
        <v>ZH2CJI</v>
      </c>
      <c r="G395" s="54" t="str">
        <f t="shared" ca="1" si="82"/>
        <v>AD3</v>
      </c>
      <c r="H395" s="54" t="str">
        <f t="shared" ca="1" si="83"/>
        <v>COMPLET</v>
      </c>
      <c r="I395" s="54" t="str">
        <f t="shared" ca="1" si="84"/>
        <v>Tn</v>
      </c>
      <c r="J395" s="54" t="str">
        <f t="shared" ca="1" si="85"/>
        <v>ASCA</v>
      </c>
      <c r="K395" s="54" t="str">
        <f t="shared" ca="1" si="86"/>
        <v>CONACA</v>
      </c>
      <c r="L395" s="54" t="str">
        <f t="shared" ca="1" si="87"/>
        <v/>
      </c>
      <c r="M395" s="54">
        <f t="shared" ca="1" si="88"/>
        <v>0</v>
      </c>
      <c r="N395" s="54" t="str">
        <f t="shared" ca="1" si="89"/>
        <v>DB2</v>
      </c>
      <c r="O395" s="54" t="str">
        <f t="shared" ca="1" si="90"/>
        <v>Adhérent</v>
      </c>
    </row>
    <row r="396" spans="1:15" x14ac:dyDescent="0.3">
      <c r="A396" s="97">
        <f ca="1">MATCH(B396,INDIRECT("Referentiel!a:a"),0)+COUNTIF($B$1:B395,B396)</f>
        <v>396</v>
      </c>
      <c r="B396" s="98" t="s">
        <v>2143</v>
      </c>
      <c r="C396" s="54" t="str">
        <f t="shared" ca="1" si="78"/>
        <v>CPCC</v>
      </c>
      <c r="D396" s="54" t="str">
        <f t="shared" ca="1" si="79"/>
        <v>V0CONCUR -J</v>
      </c>
      <c r="E396" s="54">
        <f t="shared" ca="1" si="80"/>
        <v>0</v>
      </c>
      <c r="F396" s="54" t="str">
        <f t="shared" ca="1" si="81"/>
        <v>ZH1BJI</v>
      </c>
      <c r="G396" s="54" t="str">
        <f t="shared" ca="1" si="82"/>
        <v>AD1</v>
      </c>
      <c r="H396" s="54" t="str">
        <f t="shared" ca="1" si="83"/>
        <v>COMPLET</v>
      </c>
      <c r="I396" s="54" t="str">
        <f t="shared" ca="1" si="84"/>
        <v>Tn</v>
      </c>
      <c r="J396" s="54" t="str">
        <f t="shared" ca="1" si="85"/>
        <v>ENPA</v>
      </c>
      <c r="K396" s="54" t="str">
        <f t="shared" ca="1" si="86"/>
        <v>CONCUR</v>
      </c>
      <c r="L396" s="54" t="str">
        <f t="shared" ca="1" si="87"/>
        <v>PRAD1</v>
      </c>
      <c r="M396" s="54">
        <f t="shared" ca="1" si="88"/>
        <v>0</v>
      </c>
      <c r="N396" s="54" t="str">
        <f t="shared" ca="1" si="89"/>
        <v>DB2</v>
      </c>
      <c r="O396" s="54" t="str">
        <f t="shared" ca="1" si="90"/>
        <v>Adhérent</v>
      </c>
    </row>
    <row r="397" spans="1:15" x14ac:dyDescent="0.3">
      <c r="A397" s="97">
        <f ca="1">MATCH(B397,INDIRECT("Referentiel!a:a"),0)+COUNTIF($B$1:B396,B397)</f>
        <v>397</v>
      </c>
      <c r="B397" s="98" t="s">
        <v>2148</v>
      </c>
      <c r="C397" s="54" t="str">
        <f t="shared" ca="1" si="78"/>
        <v>CPCC</v>
      </c>
      <c r="D397" s="54" t="str">
        <f t="shared" ca="1" si="79"/>
        <v>V0CONFRM -J</v>
      </c>
      <c r="E397" s="54">
        <f t="shared" ca="1" si="80"/>
        <v>0</v>
      </c>
      <c r="F397" s="54" t="str">
        <f t="shared" ca="1" si="81"/>
        <v>ZH1BJJ</v>
      </c>
      <c r="G397" s="54" t="str">
        <f t="shared" ca="1" si="82"/>
        <v>AD1</v>
      </c>
      <c r="H397" s="54" t="str">
        <f t="shared" ca="1" si="83"/>
        <v>COMPLET</v>
      </c>
      <c r="I397" s="54" t="str">
        <f t="shared" ca="1" si="84"/>
        <v>Tn</v>
      </c>
      <c r="J397" s="54" t="str">
        <f t="shared" ca="1" si="85"/>
        <v>CFPA</v>
      </c>
      <c r="K397" s="54" t="str">
        <f t="shared" ca="1" si="86"/>
        <v>CONFRM</v>
      </c>
      <c r="L397" s="54" t="str">
        <f t="shared" ca="1" si="87"/>
        <v>PRAD1</v>
      </c>
      <c r="M397" s="54">
        <f t="shared" ca="1" si="88"/>
        <v>0</v>
      </c>
      <c r="N397" s="54" t="str">
        <f t="shared" ca="1" si="89"/>
        <v>DB2</v>
      </c>
      <c r="O397" s="54" t="str">
        <f t="shared" ca="1" si="90"/>
        <v>Adhérent</v>
      </c>
    </row>
    <row r="398" spans="1:15" x14ac:dyDescent="0.3">
      <c r="A398" s="97">
        <f ca="1">MATCH(B398,INDIRECT("Referentiel!a:a"),0)+COUNTIF($B$1:B397,B398)</f>
        <v>398</v>
      </c>
      <c r="B398" s="98" t="s">
        <v>2154</v>
      </c>
      <c r="C398" s="54" t="str">
        <f t="shared" ca="1" si="78"/>
        <v>CPCC</v>
      </c>
      <c r="D398" s="54" t="str">
        <f t="shared" ca="1" si="79"/>
        <v>V0CONFST-M</v>
      </c>
      <c r="E398" s="54">
        <f t="shared" ca="1" si="80"/>
        <v>0</v>
      </c>
      <c r="F398" s="54" t="str">
        <f t="shared" ca="1" si="81"/>
        <v>ZH1AMC</v>
      </c>
      <c r="G398" s="54" t="str">
        <f t="shared" ca="1" si="82"/>
        <v>AD3</v>
      </c>
      <c r="H398" s="54" t="str">
        <f t="shared" ca="1" si="83"/>
        <v>COMPLET</v>
      </c>
      <c r="I398" s="54" t="str">
        <f t="shared" ca="1" si="84"/>
        <v>BVaTn</v>
      </c>
      <c r="J398" s="54" t="str">
        <f t="shared" ca="1" si="85"/>
        <v>CFPA</v>
      </c>
      <c r="K398" s="54" t="str">
        <f t="shared" ca="1" si="86"/>
        <v>CONFST</v>
      </c>
      <c r="L398" s="54" t="str">
        <f t="shared" ca="1" si="87"/>
        <v/>
      </c>
      <c r="M398" s="54">
        <f t="shared" ca="1" si="88"/>
        <v>0</v>
      </c>
      <c r="N398" s="54" t="str">
        <f t="shared" ca="1" si="89"/>
        <v>DB2</v>
      </c>
      <c r="O398" s="54" t="str">
        <f t="shared" ca="1" si="90"/>
        <v>Adhérent</v>
      </c>
    </row>
    <row r="399" spans="1:15" x14ac:dyDescent="0.3">
      <c r="A399" s="97">
        <f ca="1">MATCH(B399,INDIRECT("Referentiel!a:a"),0)+COUNTIF($B$1:B398,B399)</f>
        <v>399</v>
      </c>
      <c r="B399" s="98" t="s">
        <v>2161</v>
      </c>
      <c r="C399" s="54" t="str">
        <f t="shared" ca="1" si="78"/>
        <v>CPCC</v>
      </c>
      <c r="D399" s="54" t="str">
        <f t="shared" ca="1" si="79"/>
        <v>V0CONFTI -J</v>
      </c>
      <c r="E399" s="54">
        <f t="shared" ca="1" si="80"/>
        <v>0</v>
      </c>
      <c r="F399" s="54" t="str">
        <f t="shared" ca="1" si="81"/>
        <v>ZH1BJ1</v>
      </c>
      <c r="G399" s="54" t="str">
        <f t="shared" ca="1" si="82"/>
        <v>AD3</v>
      </c>
      <c r="H399" s="54" t="str">
        <f t="shared" ca="1" si="83"/>
        <v>COMPLET</v>
      </c>
      <c r="I399" s="54" t="str">
        <f t="shared" ca="1" si="84"/>
        <v>Tn</v>
      </c>
      <c r="J399" s="54" t="str">
        <f t="shared" ca="1" si="85"/>
        <v>CFPA</v>
      </c>
      <c r="K399" s="54" t="str">
        <f t="shared" ca="1" si="86"/>
        <v>CONFTI</v>
      </c>
      <c r="L399" s="54" t="str">
        <f t="shared" ca="1" si="87"/>
        <v/>
      </c>
      <c r="M399" s="54">
        <f t="shared" ca="1" si="88"/>
        <v>0</v>
      </c>
      <c r="N399" s="54" t="str">
        <f t="shared" ca="1" si="89"/>
        <v>DB2</v>
      </c>
      <c r="O399" s="54" t="str">
        <f t="shared" ca="1" si="90"/>
        <v>Adhérent</v>
      </c>
    </row>
    <row r="400" spans="1:15" x14ac:dyDescent="0.3">
      <c r="A400" s="97">
        <f ca="1">MATCH(B400,INDIRECT("Referentiel!a:a"),0)+COUNTIF($B$1:B399,B400)</f>
        <v>400</v>
      </c>
      <c r="B400" s="98" t="s">
        <v>2167</v>
      </c>
      <c r="C400" s="54" t="str">
        <f t="shared" ca="1" si="78"/>
        <v>CPCC</v>
      </c>
      <c r="D400" s="54" t="str">
        <f t="shared" ca="1" si="79"/>
        <v>V1CONSER -J</v>
      </c>
      <c r="E400" s="54">
        <f t="shared" ca="1" si="80"/>
        <v>0</v>
      </c>
      <c r="F400" s="54" t="str">
        <f t="shared" ca="1" si="81"/>
        <v>ZH1BJK</v>
      </c>
      <c r="G400" s="54" t="str">
        <f t="shared" ca="1" si="82"/>
        <v>AD3</v>
      </c>
      <c r="H400" s="54" t="str">
        <f t="shared" ca="1" si="83"/>
        <v>COMPLET</v>
      </c>
      <c r="I400" s="54" t="str">
        <f t="shared" ca="1" si="84"/>
        <v>Tn</v>
      </c>
      <c r="J400" s="54" t="str">
        <f t="shared" ca="1" si="85"/>
        <v>CSCA</v>
      </c>
      <c r="K400" s="54" t="str">
        <f t="shared" ca="1" si="86"/>
        <v>CONSER</v>
      </c>
      <c r="L400" s="54" t="str">
        <f t="shared" ca="1" si="87"/>
        <v/>
      </c>
      <c r="M400" s="54">
        <f t="shared" ca="1" si="88"/>
        <v>0</v>
      </c>
      <c r="N400" s="54" t="str">
        <f t="shared" ca="1" si="89"/>
        <v>DB2</v>
      </c>
      <c r="O400" s="54" t="str">
        <f t="shared" ca="1" si="90"/>
        <v>Adhérent</v>
      </c>
    </row>
    <row r="401" spans="1:15" x14ac:dyDescent="0.3">
      <c r="A401" s="97">
        <f ca="1">MATCH(B401,INDIRECT("Referentiel!a:a"),0)+COUNTIF($B$1:B400,B401)</f>
        <v>401</v>
      </c>
      <c r="B401" s="98" t="s">
        <v>2173</v>
      </c>
      <c r="C401" s="54" t="str">
        <f t="shared" ca="1" si="78"/>
        <v>CPCC</v>
      </c>
      <c r="D401" s="54" t="str">
        <f t="shared" ca="1" si="79"/>
        <v>V1CONTRA -J</v>
      </c>
      <c r="E401" s="54">
        <f t="shared" ca="1" si="80"/>
        <v>0</v>
      </c>
      <c r="F401" s="54" t="str">
        <f t="shared" ca="1" si="81"/>
        <v>ZH1BJL</v>
      </c>
      <c r="G401" s="54" t="str">
        <f t="shared" ca="1" si="82"/>
        <v>AD1</v>
      </c>
      <c r="H401" s="54" t="str">
        <f t="shared" ca="1" si="83"/>
        <v>COMPLET</v>
      </c>
      <c r="I401" s="54" t="str">
        <f t="shared" ca="1" si="84"/>
        <v>Tn</v>
      </c>
      <c r="J401" s="54" t="str">
        <f t="shared" ca="1" si="85"/>
        <v>CNTR</v>
      </c>
      <c r="K401" s="54" t="str">
        <f t="shared" ca="1" si="86"/>
        <v>CONTRA</v>
      </c>
      <c r="L401" s="54" t="str">
        <f t="shared" ca="1" si="87"/>
        <v>PRAD1</v>
      </c>
      <c r="M401" s="54">
        <f t="shared" ca="1" si="88"/>
        <v>0</v>
      </c>
      <c r="N401" s="54" t="str">
        <f t="shared" ca="1" si="89"/>
        <v>DB2</v>
      </c>
      <c r="O401" s="54" t="str">
        <f t="shared" ca="1" si="90"/>
        <v>Adhérent</v>
      </c>
    </row>
    <row r="402" spans="1:15" x14ac:dyDescent="0.3">
      <c r="A402" s="97">
        <f ca="1">MATCH(B402,INDIRECT("Referentiel!a:a"),0)+COUNTIF($B$1:B401,B402)</f>
        <v>402</v>
      </c>
      <c r="B402" s="98" t="s">
        <v>2179</v>
      </c>
      <c r="C402" s="54" t="str">
        <f t="shared" ca="1" si="78"/>
        <v>CPCR</v>
      </c>
      <c r="D402" s="54" t="str">
        <f t="shared" ca="1" si="79"/>
        <v xml:space="preserve"> -J</v>
      </c>
      <c r="E402" s="54">
        <f t="shared" ca="1" si="80"/>
        <v>0</v>
      </c>
      <c r="F402" s="54">
        <f t="shared" ca="1" si="81"/>
        <v>0</v>
      </c>
      <c r="G402" s="54" t="str">
        <f t="shared" ca="1" si="82"/>
        <v>AD3</v>
      </c>
      <c r="H402" s="54" t="str">
        <f t="shared" ca="1" si="83"/>
        <v>COMPLET</v>
      </c>
      <c r="I402" s="54" t="str">
        <f t="shared" ca="1" si="84"/>
        <v>Tn</v>
      </c>
      <c r="J402" s="54" t="str">
        <f t="shared" ca="1" si="85"/>
        <v>GREE</v>
      </c>
      <c r="K402" s="54" t="str">
        <f t="shared" ca="1" si="86"/>
        <v>CONTRAT</v>
      </c>
      <c r="L402" s="54" t="str">
        <f t="shared" ca="1" si="87"/>
        <v/>
      </c>
      <c r="M402" s="54">
        <f t="shared" ca="1" si="88"/>
        <v>0</v>
      </c>
      <c r="N402" s="54" t="str">
        <f t="shared" ca="1" si="89"/>
        <v>FIC</v>
      </c>
      <c r="O402" s="54" t="str">
        <f t="shared" ca="1" si="90"/>
        <v>Adhérent</v>
      </c>
    </row>
    <row r="403" spans="1:15" x14ac:dyDescent="0.3">
      <c r="A403" s="97">
        <f ca="1">MATCH(B403,INDIRECT("Referentiel!a:a"),0)+COUNTIF($B$1:B402,B403)</f>
        <v>403</v>
      </c>
      <c r="B403" s="98" t="s">
        <v>2183</v>
      </c>
      <c r="C403" s="54" t="str">
        <f t="shared" ca="1" si="78"/>
        <v>CPCC</v>
      </c>
      <c r="D403" s="54" t="str">
        <f t="shared" ca="1" si="79"/>
        <v>V0CONVFU-M</v>
      </c>
      <c r="E403" s="54">
        <f t="shared" ca="1" si="80"/>
        <v>0</v>
      </c>
      <c r="F403" s="54" t="str">
        <f t="shared" ca="1" si="81"/>
        <v>ZH1AMD</v>
      </c>
      <c r="G403" s="54" t="str">
        <f t="shared" ca="1" si="82"/>
        <v>AD3</v>
      </c>
      <c r="H403" s="54" t="str">
        <f t="shared" ca="1" si="83"/>
        <v>COMPLET</v>
      </c>
      <c r="I403" s="54" t="str">
        <f t="shared" ca="1" si="84"/>
        <v>BVaTn</v>
      </c>
      <c r="J403" s="54" t="str">
        <f t="shared" ca="1" si="85"/>
        <v>TKS0</v>
      </c>
      <c r="K403" s="54" t="str">
        <f t="shared" ca="1" si="86"/>
        <v>CONVFU</v>
      </c>
      <c r="L403" s="54" t="str">
        <f t="shared" ca="1" si="87"/>
        <v/>
      </c>
      <c r="M403" s="54">
        <f t="shared" ca="1" si="88"/>
        <v>0</v>
      </c>
      <c r="N403" s="54" t="str">
        <f t="shared" ca="1" si="89"/>
        <v>DB2</v>
      </c>
      <c r="O403" s="54" t="str">
        <f t="shared" ca="1" si="90"/>
        <v>Adhérent</v>
      </c>
    </row>
    <row r="404" spans="1:15" x14ac:dyDescent="0.3">
      <c r="A404" s="97">
        <f ca="1">MATCH(B404,INDIRECT("Referentiel!a:a"),0)+COUNTIF($B$1:B403,B404)</f>
        <v>404</v>
      </c>
      <c r="B404" s="98" t="s">
        <v>2190</v>
      </c>
      <c r="C404" s="54" t="str">
        <f t="shared" ca="1" si="78"/>
        <v>CPCC</v>
      </c>
      <c r="D404" s="54" t="str">
        <f t="shared" ca="1" si="79"/>
        <v>V0CONVSE -J</v>
      </c>
      <c r="E404" s="54">
        <f t="shared" ca="1" si="80"/>
        <v>0</v>
      </c>
      <c r="F404" s="54" t="str">
        <f t="shared" ca="1" si="81"/>
        <v>ZH1BJN</v>
      </c>
      <c r="G404" s="54" t="str">
        <f t="shared" ca="1" si="82"/>
        <v>AD1</v>
      </c>
      <c r="H404" s="54" t="str">
        <f t="shared" ca="1" si="83"/>
        <v>COMPLET</v>
      </c>
      <c r="I404" s="54" t="str">
        <f t="shared" ca="1" si="84"/>
        <v>BVnTn</v>
      </c>
      <c r="J404" s="54" t="str">
        <f t="shared" ca="1" si="85"/>
        <v>CNTR</v>
      </c>
      <c r="K404" s="54" t="str">
        <f t="shared" ca="1" si="86"/>
        <v>CONVSE</v>
      </c>
      <c r="L404" s="54" t="str">
        <f t="shared" ca="1" si="87"/>
        <v>PRAD1</v>
      </c>
      <c r="M404" s="54">
        <f t="shared" ca="1" si="88"/>
        <v>0</v>
      </c>
      <c r="N404" s="54" t="str">
        <f t="shared" ca="1" si="89"/>
        <v>DB2</v>
      </c>
      <c r="O404" s="54" t="str">
        <f t="shared" ca="1" si="90"/>
        <v>Adhérent</v>
      </c>
    </row>
    <row r="405" spans="1:15" x14ac:dyDescent="0.3">
      <c r="A405" s="97">
        <f ca="1">MATCH(B405,INDIRECT("Referentiel!a:a"),0)+COUNTIF($B$1:B404,B405)</f>
        <v>405</v>
      </c>
      <c r="B405" s="98" t="s">
        <v>2195</v>
      </c>
      <c r="C405" s="54" t="str">
        <f t="shared" ca="1" si="78"/>
        <v>CPMC</v>
      </c>
      <c r="D405" s="54" t="str">
        <f t="shared" ca="1" si="79"/>
        <v>V0CORCAF -J</v>
      </c>
      <c r="E405" s="54">
        <f t="shared" ca="1" si="80"/>
        <v>0</v>
      </c>
      <c r="F405" s="54" t="str">
        <f t="shared" ca="1" si="81"/>
        <v>ZH4CJV</v>
      </c>
      <c r="G405" s="54" t="str">
        <f t="shared" ca="1" si="82"/>
        <v>AD1</v>
      </c>
      <c r="H405" s="54" t="str">
        <f t="shared" ca="1" si="83"/>
        <v>COMPLET</v>
      </c>
      <c r="I405" s="54" t="str">
        <f t="shared" ca="1" si="84"/>
        <v>Tn</v>
      </c>
      <c r="J405" s="54" t="str">
        <f t="shared" ca="1" si="85"/>
        <v>EMAE</v>
      </c>
      <c r="K405" s="54" t="str">
        <f t="shared" ca="1" si="86"/>
        <v>CORCAF</v>
      </c>
      <c r="L405" s="54" t="str">
        <f t="shared" ca="1" si="87"/>
        <v>PRAD1</v>
      </c>
      <c r="M405" s="54">
        <f t="shared" ca="1" si="88"/>
        <v>0</v>
      </c>
      <c r="N405" s="54" t="str">
        <f t="shared" ca="1" si="89"/>
        <v>DB2</v>
      </c>
      <c r="O405" s="54" t="str">
        <f t="shared" ca="1" si="90"/>
        <v>Adhérent</v>
      </c>
    </row>
    <row r="406" spans="1:15" x14ac:dyDescent="0.3">
      <c r="A406" s="97">
        <f ca="1">MATCH(B406,INDIRECT("Referentiel!a:a"),0)+COUNTIF($B$1:B405,B406)</f>
        <v>406</v>
      </c>
      <c r="B406" s="98" t="s">
        <v>2200</v>
      </c>
      <c r="C406" s="54" t="str">
        <f t="shared" ca="1" si="78"/>
        <v>CPCC</v>
      </c>
      <c r="D406" s="54" t="str">
        <f t="shared" ca="1" si="79"/>
        <v>V0CORENT-H</v>
      </c>
      <c r="E406" s="54">
        <f t="shared" ca="1" si="80"/>
        <v>0</v>
      </c>
      <c r="F406" s="54" t="str">
        <f t="shared" ca="1" si="81"/>
        <v>ZH1AH0</v>
      </c>
      <c r="G406" s="54" t="str">
        <f t="shared" ca="1" si="82"/>
        <v>AD3</v>
      </c>
      <c r="H406" s="54" t="str">
        <f t="shared" ca="1" si="83"/>
        <v>COMPLET</v>
      </c>
      <c r="I406" s="54" t="str">
        <f t="shared" ca="1" si="84"/>
        <v>Tn</v>
      </c>
      <c r="J406" s="54" t="str">
        <f t="shared" ca="1" si="85"/>
        <v>GPAR</v>
      </c>
      <c r="K406" s="54" t="str">
        <f t="shared" ca="1" si="86"/>
        <v>CORENT</v>
      </c>
      <c r="L406" s="54" t="str">
        <f t="shared" ca="1" si="87"/>
        <v xml:space="preserve"> </v>
      </c>
      <c r="M406" s="54">
        <f t="shared" ca="1" si="88"/>
        <v>0</v>
      </c>
      <c r="N406" s="54" t="str">
        <f t="shared" ca="1" si="89"/>
        <v>DB2</v>
      </c>
      <c r="O406" s="54" t="str">
        <f t="shared" ca="1" si="90"/>
        <v>Adhérent</v>
      </c>
    </row>
    <row r="407" spans="1:15" x14ac:dyDescent="0.3">
      <c r="A407" s="97">
        <f ca="1">MATCH(B407,INDIRECT("Referentiel!a:a"),0)+COUNTIF($B$1:B406,B407)</f>
        <v>407</v>
      </c>
      <c r="B407" s="98" t="s">
        <v>2208</v>
      </c>
      <c r="C407" s="54" t="str">
        <f t="shared" ca="1" si="78"/>
        <v>CPMC</v>
      </c>
      <c r="D407" s="54" t="str">
        <f t="shared" ca="1" si="79"/>
        <v>V0CORMSG -J</v>
      </c>
      <c r="E407" s="54">
        <f t="shared" ca="1" si="80"/>
        <v>0</v>
      </c>
      <c r="F407" s="54" t="str">
        <f t="shared" ca="1" si="81"/>
        <v>ZH4CJW</v>
      </c>
      <c r="G407" s="54" t="str">
        <f t="shared" ca="1" si="82"/>
        <v>AD3</v>
      </c>
      <c r="H407" s="54" t="str">
        <f t="shared" ca="1" si="83"/>
        <v>COMPLET</v>
      </c>
      <c r="I407" s="54" t="str">
        <f t="shared" ca="1" si="84"/>
        <v>Tn</v>
      </c>
      <c r="J407" s="54" t="str">
        <f t="shared" ca="1" si="85"/>
        <v>EMAE</v>
      </c>
      <c r="K407" s="54" t="str">
        <f t="shared" ca="1" si="86"/>
        <v>CORMSG</v>
      </c>
      <c r="L407" s="54" t="str">
        <f t="shared" ca="1" si="87"/>
        <v/>
      </c>
      <c r="M407" s="54">
        <f t="shared" ca="1" si="88"/>
        <v>0</v>
      </c>
      <c r="N407" s="54" t="str">
        <f t="shared" ca="1" si="89"/>
        <v>DB2</v>
      </c>
      <c r="O407" s="54" t="str">
        <f t="shared" ca="1" si="90"/>
        <v>Adhérent</v>
      </c>
    </row>
    <row r="408" spans="1:15" x14ac:dyDescent="0.3">
      <c r="A408" s="97">
        <f ca="1">MATCH(B408,INDIRECT("Referentiel!a:a"),0)+COUNTIF($B$1:B407,B408)</f>
        <v>408</v>
      </c>
      <c r="B408" s="98" t="s">
        <v>2213</v>
      </c>
      <c r="C408" s="54" t="str">
        <f t="shared" ca="1" si="78"/>
        <v>CPMC</v>
      </c>
      <c r="D408" s="54" t="str">
        <f t="shared" ca="1" si="79"/>
        <v>V0CORPRV -J</v>
      </c>
      <c r="E408" s="54">
        <f t="shared" ca="1" si="80"/>
        <v>0</v>
      </c>
      <c r="F408" s="54" t="str">
        <f t="shared" ca="1" si="81"/>
        <v>ZH4CJX</v>
      </c>
      <c r="G408" s="54" t="str">
        <f t="shared" ca="1" si="82"/>
        <v>AD1</v>
      </c>
      <c r="H408" s="54" t="str">
        <f t="shared" ca="1" si="83"/>
        <v>COMPLET</v>
      </c>
      <c r="I408" s="54" t="str">
        <f t="shared" ca="1" si="84"/>
        <v>Tn</v>
      </c>
      <c r="J408" s="54" t="str">
        <f t="shared" ca="1" si="85"/>
        <v>EMAE</v>
      </c>
      <c r="K408" s="54" t="str">
        <f t="shared" ca="1" si="86"/>
        <v>CORPRV</v>
      </c>
      <c r="L408" s="54" t="str">
        <f t="shared" ca="1" si="87"/>
        <v>PRAD1</v>
      </c>
      <c r="M408" s="54">
        <f t="shared" ca="1" si="88"/>
        <v>0</v>
      </c>
      <c r="N408" s="54" t="str">
        <f t="shared" ca="1" si="89"/>
        <v>DB2</v>
      </c>
      <c r="O408" s="54" t="str">
        <f t="shared" ca="1" si="90"/>
        <v>Adhérent</v>
      </c>
    </row>
    <row r="409" spans="1:15" x14ac:dyDescent="0.3">
      <c r="A409" s="97">
        <f ca="1">MATCH(B409,INDIRECT("Referentiel!a:a"),0)+COUNTIF($B$1:B408,B409)</f>
        <v>409</v>
      </c>
      <c r="B409" s="98" t="s">
        <v>2217</v>
      </c>
      <c r="C409" s="54" t="str">
        <f t="shared" ca="1" si="78"/>
        <v>CPMC</v>
      </c>
      <c r="D409" s="54" t="str">
        <f t="shared" ca="1" si="79"/>
        <v>V0CORREA -J</v>
      </c>
      <c r="E409" s="54">
        <f t="shared" ca="1" si="80"/>
        <v>0</v>
      </c>
      <c r="F409" s="54" t="str">
        <f t="shared" ca="1" si="81"/>
        <v>ZH4CJY</v>
      </c>
      <c r="G409" s="54" t="str">
        <f t="shared" ca="1" si="82"/>
        <v>AD1</v>
      </c>
      <c r="H409" s="54" t="str">
        <f t="shared" ca="1" si="83"/>
        <v>COMPLET</v>
      </c>
      <c r="I409" s="54" t="str">
        <f t="shared" ca="1" si="84"/>
        <v>Tn</v>
      </c>
      <c r="J409" s="54" t="str">
        <f t="shared" ca="1" si="85"/>
        <v>EMAE</v>
      </c>
      <c r="K409" s="54" t="str">
        <f t="shared" ca="1" si="86"/>
        <v>CORREA</v>
      </c>
      <c r="L409" s="54" t="str">
        <f t="shared" ca="1" si="87"/>
        <v>PRAD1</v>
      </c>
      <c r="M409" s="54">
        <f t="shared" ca="1" si="88"/>
        <v>0</v>
      </c>
      <c r="N409" s="54" t="str">
        <f t="shared" ca="1" si="89"/>
        <v>DB2</v>
      </c>
      <c r="O409" s="54" t="str">
        <f t="shared" ca="1" si="90"/>
        <v>Adhérent</v>
      </c>
    </row>
    <row r="410" spans="1:15" x14ac:dyDescent="0.3">
      <c r="A410" s="97">
        <f ca="1">MATCH(B410,INDIRECT("Referentiel!a:a"),0)+COUNTIF($B$1:B409,B410)</f>
        <v>410</v>
      </c>
      <c r="B410" s="98" t="s">
        <v>2223</v>
      </c>
      <c r="C410" s="54" t="str">
        <f t="shared" ca="1" si="78"/>
        <v>CPMS</v>
      </c>
      <c r="D410" s="54" t="str">
        <f t="shared" ca="1" si="79"/>
        <v>#CR#EFAIJ_YYYYMMDDHHMISS_CORRESPONDANT.txt-J-ZH4BJW</v>
      </c>
      <c r="E410" s="54">
        <f t="shared" ca="1" si="80"/>
        <v>0</v>
      </c>
      <c r="F410" s="54">
        <f t="shared" ca="1" si="81"/>
        <v>0</v>
      </c>
      <c r="G410" s="54" t="str">
        <f t="shared" ca="1" si="82"/>
        <v>AD4</v>
      </c>
      <c r="H410" s="54" t="str">
        <f t="shared" ca="1" si="83"/>
        <v>COMPLET</v>
      </c>
      <c r="I410" s="54" t="str">
        <f t="shared" ca="1" si="84"/>
        <v>Tn</v>
      </c>
      <c r="J410" s="54" t="str">
        <f t="shared" ca="1" si="85"/>
        <v>EFAI</v>
      </c>
      <c r="K410" s="54" t="str">
        <f t="shared" ca="1" si="86"/>
        <v>CORRESPONDANT.txt</v>
      </c>
      <c r="L410" s="54" t="str">
        <f t="shared" ca="1" si="87"/>
        <v/>
      </c>
      <c r="M410" s="54" t="str">
        <f t="shared" ca="1" si="88"/>
        <v>CPMS</v>
      </c>
      <c r="N410" s="54" t="str">
        <f t="shared" ca="1" si="89"/>
        <v>OPEN</v>
      </c>
      <c r="O410" s="54" t="str">
        <f t="shared" ca="1" si="90"/>
        <v>Adhérent</v>
      </c>
    </row>
    <row r="411" spans="1:15" x14ac:dyDescent="0.3">
      <c r="A411" s="97">
        <f ca="1">MATCH(B411,INDIRECT("Referentiel!a:a"),0)+COUNTIF($B$1:B410,B411)</f>
        <v>411</v>
      </c>
      <c r="B411" s="98" t="s">
        <v>2227</v>
      </c>
      <c r="C411" s="54" t="str">
        <f t="shared" ca="1" si="78"/>
        <v>CPCC</v>
      </c>
      <c r="D411" s="54" t="str">
        <f t="shared" ca="1" si="79"/>
        <v>V0COURPG-M</v>
      </c>
      <c r="E411" s="54">
        <f t="shared" ca="1" si="80"/>
        <v>0</v>
      </c>
      <c r="F411" s="54" t="str">
        <f t="shared" ca="1" si="81"/>
        <v>ZH1AMA</v>
      </c>
      <c r="G411" s="54" t="str">
        <f t="shared" ca="1" si="82"/>
        <v>AD3</v>
      </c>
      <c r="H411" s="54" t="str">
        <f t="shared" ca="1" si="83"/>
        <v>COMPLET</v>
      </c>
      <c r="I411" s="54" t="str">
        <f t="shared" ca="1" si="84"/>
        <v>BVaTn</v>
      </c>
      <c r="J411" s="54" t="str">
        <f t="shared" ca="1" si="85"/>
        <v>GPAR</v>
      </c>
      <c r="K411" s="54" t="str">
        <f t="shared" ca="1" si="86"/>
        <v>COURPG</v>
      </c>
      <c r="L411" s="54" t="str">
        <f t="shared" ca="1" si="87"/>
        <v/>
      </c>
      <c r="M411" s="54">
        <f t="shared" ca="1" si="88"/>
        <v>0</v>
      </c>
      <c r="N411" s="54" t="str">
        <f t="shared" ca="1" si="89"/>
        <v>DB2</v>
      </c>
      <c r="O411" s="54" t="str">
        <f t="shared" ca="1" si="90"/>
        <v>Adhérent</v>
      </c>
    </row>
    <row r="412" spans="1:15" x14ac:dyDescent="0.3">
      <c r="A412" s="97">
        <f ca="1">MATCH(B412,INDIRECT("Referentiel!a:a"),0)+COUNTIF($B$1:B411,B412)</f>
        <v>412</v>
      </c>
      <c r="B412" s="98" t="s">
        <v>2234</v>
      </c>
      <c r="C412" s="54" t="str">
        <f t="shared" ca="1" si="78"/>
        <v>CPCC</v>
      </c>
      <c r="D412" s="54" t="str">
        <f t="shared" ca="1" si="79"/>
        <v>V1COVALO -J</v>
      </c>
      <c r="E412" s="54">
        <f t="shared" ca="1" si="80"/>
        <v>0</v>
      </c>
      <c r="F412" s="54" t="str">
        <f t="shared" ca="1" si="81"/>
        <v>ZH1BJO</v>
      </c>
      <c r="G412" s="54" t="str">
        <f t="shared" ca="1" si="82"/>
        <v>AD3</v>
      </c>
      <c r="H412" s="54" t="str">
        <f t="shared" ca="1" si="83"/>
        <v>COMPLET</v>
      </c>
      <c r="I412" s="54" t="str">
        <f t="shared" ca="1" si="84"/>
        <v>Tn</v>
      </c>
      <c r="J412" s="54" t="str">
        <f t="shared" ca="1" si="85"/>
        <v>TKS0</v>
      </c>
      <c r="K412" s="54" t="str">
        <f t="shared" ca="1" si="86"/>
        <v>COVALO</v>
      </c>
      <c r="L412" s="54" t="str">
        <f t="shared" ca="1" si="87"/>
        <v/>
      </c>
      <c r="M412" s="54">
        <f t="shared" ca="1" si="88"/>
        <v>0</v>
      </c>
      <c r="N412" s="54" t="str">
        <f t="shared" ca="1" si="89"/>
        <v>DB2</v>
      </c>
      <c r="O412" s="54" t="str">
        <f t="shared" ca="1" si="90"/>
        <v>Adhérent</v>
      </c>
    </row>
    <row r="413" spans="1:15" x14ac:dyDescent="0.3">
      <c r="A413" s="97">
        <f ca="1">MATCH(B413,INDIRECT("Referentiel!a:a"),0)+COUNTIF($B$1:B412,B413)</f>
        <v>413</v>
      </c>
      <c r="B413" s="98" t="s">
        <v>2239</v>
      </c>
      <c r="C413" s="54" t="str">
        <f t="shared" ca="1" si="78"/>
        <v>CPMP</v>
      </c>
      <c r="D413" s="54" t="str">
        <f t="shared" ca="1" si="79"/>
        <v>V0COVIPE -J</v>
      </c>
      <c r="E413" s="54">
        <f t="shared" ca="1" si="80"/>
        <v>0</v>
      </c>
      <c r="F413" s="54" t="str">
        <f t="shared" ca="1" si="81"/>
        <v>ZH2CJJ</v>
      </c>
      <c r="G413" s="54" t="str">
        <f t="shared" ca="1" si="82"/>
        <v>AD3</v>
      </c>
      <c r="H413" s="54" t="str">
        <f t="shared" ca="1" si="83"/>
        <v>COMPLET</v>
      </c>
      <c r="I413" s="54" t="str">
        <f t="shared" ca="1" si="84"/>
        <v>BVnTn</v>
      </c>
      <c r="J413" s="54" t="str">
        <f t="shared" ca="1" si="85"/>
        <v>OVPT</v>
      </c>
      <c r="K413" s="54" t="str">
        <f t="shared" ca="1" si="86"/>
        <v>COVIPE</v>
      </c>
      <c r="L413" s="54" t="str">
        <f t="shared" ca="1" si="87"/>
        <v/>
      </c>
      <c r="M413" s="54">
        <f t="shared" ca="1" si="88"/>
        <v>0</v>
      </c>
      <c r="N413" s="54" t="str">
        <f t="shared" ca="1" si="89"/>
        <v>DB2</v>
      </c>
      <c r="O413" s="54" t="str">
        <f t="shared" ca="1" si="90"/>
        <v>Adhérent</v>
      </c>
    </row>
    <row r="414" spans="1:15" x14ac:dyDescent="0.3">
      <c r="A414" s="97">
        <f ca="1">MATCH(B414,INDIRECT("Referentiel!a:a"),0)+COUNTIF($B$1:B413,B414)</f>
        <v>414</v>
      </c>
      <c r="B414" s="98" t="s">
        <v>2245</v>
      </c>
      <c r="C414" s="54" t="str">
        <f t="shared" ca="1" si="78"/>
        <v>CPMC</v>
      </c>
      <c r="D414" s="54" t="str">
        <f t="shared" ca="1" si="79"/>
        <v xml:space="preserve"> -M</v>
      </c>
      <c r="E414" s="54">
        <f t="shared" ca="1" si="80"/>
        <v>0</v>
      </c>
      <c r="F414" s="54">
        <f t="shared" ca="1" si="81"/>
        <v>0</v>
      </c>
      <c r="G414" s="54" t="str">
        <f t="shared" ca="1" si="82"/>
        <v>AD3</v>
      </c>
      <c r="H414" s="54" t="str">
        <f t="shared" ca="1" si="83"/>
        <v>COMPLET</v>
      </c>
      <c r="I414" s="54" t="str">
        <f t="shared" ca="1" si="84"/>
        <v>BVaTn</v>
      </c>
      <c r="J414" s="54" t="str">
        <f t="shared" ca="1" si="85"/>
        <v>CPAR</v>
      </c>
      <c r="K414" s="54" t="str">
        <f t="shared" ca="1" si="86"/>
        <v>CPAMIRE1</v>
      </c>
      <c r="L414" s="54" t="str">
        <f t="shared" ca="1" si="87"/>
        <v/>
      </c>
      <c r="M414" s="54">
        <f t="shared" ca="1" si="88"/>
        <v>0</v>
      </c>
      <c r="N414" s="54" t="str">
        <f t="shared" ca="1" si="89"/>
        <v>FIC</v>
      </c>
      <c r="O414" s="54" t="str">
        <f t="shared" ca="1" si="90"/>
        <v>Adhérent</v>
      </c>
    </row>
    <row r="415" spans="1:15" x14ac:dyDescent="0.3">
      <c r="A415" s="97">
        <f ca="1">MATCH(B415,INDIRECT("Referentiel!a:a"),0)+COUNTIF($B$1:B414,B415)</f>
        <v>415</v>
      </c>
      <c r="B415" s="98" t="s">
        <v>2249</v>
      </c>
      <c r="C415" s="54" t="str">
        <f t="shared" ca="1" si="78"/>
        <v>CPCC</v>
      </c>
      <c r="D415" s="54" t="str">
        <f t="shared" ca="1" si="79"/>
        <v>V0CPARIS -J</v>
      </c>
      <c r="E415" s="54">
        <f t="shared" ca="1" si="80"/>
        <v>0</v>
      </c>
      <c r="F415" s="54" t="str">
        <f t="shared" ca="1" si="81"/>
        <v>ZH1BJP</v>
      </c>
      <c r="G415" s="54" t="str">
        <f t="shared" ca="1" si="82"/>
        <v>AD3</v>
      </c>
      <c r="H415" s="54" t="str">
        <f t="shared" ca="1" si="83"/>
        <v>COMPLET</v>
      </c>
      <c r="I415" s="54" t="str">
        <f t="shared" ca="1" si="84"/>
        <v>Tn</v>
      </c>
      <c r="J415" s="54" t="str">
        <f t="shared" ca="1" si="85"/>
        <v>MESA</v>
      </c>
      <c r="K415" s="54" t="str">
        <f t="shared" ca="1" si="86"/>
        <v>CPARIS</v>
      </c>
      <c r="L415" s="54" t="str">
        <f t="shared" ca="1" si="87"/>
        <v>PRIV1</v>
      </c>
      <c r="M415" s="54">
        <f t="shared" ca="1" si="88"/>
        <v>0</v>
      </c>
      <c r="N415" s="54" t="str">
        <f t="shared" ca="1" si="89"/>
        <v>DB2</v>
      </c>
      <c r="O415" s="54" t="str">
        <f t="shared" ca="1" si="90"/>
        <v>Adhérent</v>
      </c>
    </row>
    <row r="416" spans="1:15" x14ac:dyDescent="0.3">
      <c r="A416" s="97">
        <f ca="1">MATCH(B416,INDIRECT("Referentiel!a:a"),0)+COUNTIF($B$1:B415,B416)</f>
        <v>416</v>
      </c>
      <c r="B416" s="98" t="s">
        <v>2256</v>
      </c>
      <c r="C416" s="54" t="str">
        <f t="shared" ca="1" si="78"/>
        <v>CPCC</v>
      </c>
      <c r="D416" s="54" t="str">
        <f t="shared" ca="1" si="79"/>
        <v>V0CPARPA -J</v>
      </c>
      <c r="E416" s="54">
        <f t="shared" ca="1" si="80"/>
        <v>0</v>
      </c>
      <c r="F416" s="54" t="str">
        <f t="shared" ca="1" si="81"/>
        <v>ZH1BJQ</v>
      </c>
      <c r="G416" s="54" t="str">
        <f t="shared" ca="1" si="82"/>
        <v>AD3</v>
      </c>
      <c r="H416" s="54" t="str">
        <f t="shared" ca="1" si="83"/>
        <v>COMPLET</v>
      </c>
      <c r="I416" s="54" t="str">
        <f t="shared" ca="1" si="84"/>
        <v>Tn</v>
      </c>
      <c r="J416" s="54" t="str">
        <f t="shared" ca="1" si="85"/>
        <v>MESA</v>
      </c>
      <c r="K416" s="54" t="str">
        <f t="shared" ca="1" si="86"/>
        <v>CPARPA</v>
      </c>
      <c r="L416" s="54" t="str">
        <f t="shared" ca="1" si="87"/>
        <v>PRIV1</v>
      </c>
      <c r="M416" s="54">
        <f t="shared" ca="1" si="88"/>
        <v>0</v>
      </c>
      <c r="N416" s="54" t="str">
        <f t="shared" ca="1" si="89"/>
        <v>DB2</v>
      </c>
      <c r="O416" s="54" t="str">
        <f t="shared" ca="1" si="90"/>
        <v>Adhérent</v>
      </c>
    </row>
    <row r="417" spans="1:15" x14ac:dyDescent="0.3">
      <c r="A417" s="97">
        <f ca="1">MATCH(B417,INDIRECT("Referentiel!a:a"),0)+COUNTIF($B$1:B416,B417)</f>
        <v>417</v>
      </c>
      <c r="B417" s="98" t="s">
        <v>2263</v>
      </c>
      <c r="C417" s="54" t="str">
        <f t="shared" ca="1" si="78"/>
        <v>CPCC</v>
      </c>
      <c r="D417" s="54" t="str">
        <f t="shared" ca="1" si="79"/>
        <v>V0CPCTRA -J</v>
      </c>
      <c r="E417" s="54">
        <f t="shared" ca="1" si="80"/>
        <v>0</v>
      </c>
      <c r="F417" s="54" t="str">
        <f t="shared" ca="1" si="81"/>
        <v>ZH1BJR</v>
      </c>
      <c r="G417" s="54" t="str">
        <f t="shared" ca="1" si="82"/>
        <v>AD1</v>
      </c>
      <c r="H417" s="54" t="str">
        <f t="shared" ca="1" si="83"/>
        <v>COMPLET</v>
      </c>
      <c r="I417" s="54" t="str">
        <f t="shared" ca="1" si="84"/>
        <v>Tn</v>
      </c>
      <c r="J417" s="54" t="str">
        <f t="shared" ca="1" si="85"/>
        <v>CNTR</v>
      </c>
      <c r="K417" s="54" t="str">
        <f t="shared" ca="1" si="86"/>
        <v>CPCTRA</v>
      </c>
      <c r="L417" s="54" t="str">
        <f t="shared" ca="1" si="87"/>
        <v>PRAD1</v>
      </c>
      <c r="M417" s="54">
        <f t="shared" ca="1" si="88"/>
        <v>0</v>
      </c>
      <c r="N417" s="54" t="str">
        <f t="shared" ca="1" si="89"/>
        <v>DB2</v>
      </c>
      <c r="O417" s="54" t="str">
        <f t="shared" ca="1" si="90"/>
        <v>Adhérent</v>
      </c>
    </row>
    <row r="418" spans="1:15" x14ac:dyDescent="0.3">
      <c r="A418" s="97">
        <f ca="1">MATCH(B418,INDIRECT("Referentiel!a:a"),0)+COUNTIF($B$1:B417,B418)</f>
        <v>418</v>
      </c>
      <c r="B418" s="98" t="s">
        <v>2269</v>
      </c>
      <c r="C418" s="54" t="str">
        <f t="shared" ca="1" si="78"/>
        <v>CPPL</v>
      </c>
      <c r="D418" s="54" t="str">
        <f t="shared" ca="1" si="79"/>
        <v>V0CPREMU -J</v>
      </c>
      <c r="E418" s="54">
        <f t="shared" ca="1" si="80"/>
        <v>0</v>
      </c>
      <c r="F418" s="54" t="str">
        <f t="shared" ca="1" si="81"/>
        <v>ZH2BJD</v>
      </c>
      <c r="G418" s="54" t="str">
        <f t="shared" ca="1" si="82"/>
        <v>AD3</v>
      </c>
      <c r="H418" s="54" t="str">
        <f t="shared" ca="1" si="83"/>
        <v>COMPLET</v>
      </c>
      <c r="I418" s="54" t="str">
        <f t="shared" ca="1" si="84"/>
        <v>BVnTn</v>
      </c>
      <c r="J418" s="54" t="str">
        <f t="shared" ca="1" si="85"/>
        <v>CELC</v>
      </c>
      <c r="K418" s="54" t="str">
        <f t="shared" ca="1" si="86"/>
        <v>CPREMU</v>
      </c>
      <c r="L418" s="54" t="str">
        <f t="shared" ca="1" si="87"/>
        <v/>
      </c>
      <c r="M418" s="54">
        <f t="shared" ca="1" si="88"/>
        <v>0</v>
      </c>
      <c r="N418" s="54" t="str">
        <f t="shared" ca="1" si="89"/>
        <v>DB2</v>
      </c>
      <c r="O418" s="54" t="str">
        <f t="shared" ca="1" si="90"/>
        <v>Adhérent</v>
      </c>
    </row>
    <row r="419" spans="1:15" x14ac:dyDescent="0.3">
      <c r="A419" s="97">
        <f ca="1">MATCH(B419,INDIRECT("Referentiel!a:a"),0)+COUNTIF($B$1:B418,B419)</f>
        <v>419</v>
      </c>
      <c r="B419" s="98" t="s">
        <v>2275</v>
      </c>
      <c r="C419" s="54" t="str">
        <f t="shared" ca="1" si="78"/>
        <v>CPFI</v>
      </c>
      <c r="D419" s="54" t="str">
        <f t="shared" ca="1" si="79"/>
        <v>CPTBAF11-D</v>
      </c>
      <c r="E419" s="54">
        <f t="shared" ca="1" si="80"/>
        <v>0</v>
      </c>
      <c r="F419" s="54" t="str">
        <f t="shared" ca="1" si="81"/>
        <v>ZH2AD3</v>
      </c>
      <c r="G419" s="54" t="str">
        <f t="shared" ca="1" si="82"/>
        <v>AD3</v>
      </c>
      <c r="H419" s="54" t="str">
        <f t="shared" ca="1" si="83"/>
        <v>COMPLET</v>
      </c>
      <c r="I419" s="54" t="str">
        <f t="shared" ca="1" si="84"/>
        <v>Tn</v>
      </c>
      <c r="J419" s="54" t="str">
        <f t="shared" ca="1" si="85"/>
        <v>BAFI</v>
      </c>
      <c r="K419" s="54" t="str">
        <f t="shared" ca="1" si="86"/>
        <v>CPTBAF11</v>
      </c>
      <c r="L419" s="54" t="str">
        <f t="shared" ca="1" si="87"/>
        <v/>
      </c>
      <c r="M419" s="54">
        <f t="shared" ca="1" si="88"/>
        <v>0</v>
      </c>
      <c r="N419" s="54" t="str">
        <f t="shared" ca="1" si="89"/>
        <v>FIC</v>
      </c>
      <c r="O419" s="54" t="str">
        <f t="shared" ca="1" si="90"/>
        <v>Adhérent</v>
      </c>
    </row>
    <row r="420" spans="1:15" x14ac:dyDescent="0.3">
      <c r="A420" s="97">
        <f ca="1">MATCH(B420,INDIRECT("Referentiel!a:a"),0)+COUNTIF($B$1:B419,B420)</f>
        <v>420</v>
      </c>
      <c r="B420" s="98" t="s">
        <v>2280</v>
      </c>
      <c r="C420" s="54" t="str">
        <f t="shared" ca="1" si="78"/>
        <v>CPFI</v>
      </c>
      <c r="D420" s="54" t="str">
        <f t="shared" ca="1" si="79"/>
        <v xml:space="preserve"> -D</v>
      </c>
      <c r="E420" s="54">
        <f t="shared" ca="1" si="80"/>
        <v>0</v>
      </c>
      <c r="F420" s="54">
        <f t="shared" ca="1" si="81"/>
        <v>0</v>
      </c>
      <c r="G420" s="54" t="str">
        <f t="shared" ca="1" si="82"/>
        <v>AD3</v>
      </c>
      <c r="H420" s="54" t="str">
        <f t="shared" ca="1" si="83"/>
        <v>COMPLET</v>
      </c>
      <c r="I420" s="54" t="str">
        <f t="shared" ca="1" si="84"/>
        <v>BVnTn</v>
      </c>
      <c r="J420" s="54" t="str">
        <f t="shared" ca="1" si="85"/>
        <v>CPTG</v>
      </c>
      <c r="K420" s="54" t="str">
        <f t="shared" ca="1" si="86"/>
        <v>CPTBM10I</v>
      </c>
      <c r="L420" s="54" t="str">
        <f t="shared" ca="1" si="87"/>
        <v/>
      </c>
      <c r="M420" s="54">
        <f t="shared" ca="1" si="88"/>
        <v>0</v>
      </c>
      <c r="N420" s="54" t="str">
        <f t="shared" ca="1" si="89"/>
        <v>FIC</v>
      </c>
      <c r="O420" s="54" t="str">
        <f t="shared" ca="1" si="90"/>
        <v>Adhérent</v>
      </c>
    </row>
    <row r="421" spans="1:15" x14ac:dyDescent="0.3">
      <c r="A421" s="97">
        <f ca="1">MATCH(B421,INDIRECT("Referentiel!a:a"),0)+COUNTIF($B$1:B420,B421)</f>
        <v>421</v>
      </c>
      <c r="B421" s="98" t="s">
        <v>2289</v>
      </c>
      <c r="C421" s="54" t="str">
        <f t="shared" ca="1" si="78"/>
        <v>CPRI</v>
      </c>
      <c r="D421" s="54" t="str">
        <f t="shared" ca="1" si="79"/>
        <v xml:space="preserve"> V6CPTDEB -J</v>
      </c>
      <c r="E421" s="54">
        <f t="shared" ca="1" si="80"/>
        <v>0</v>
      </c>
      <c r="F421" s="54" t="str">
        <f t="shared" ca="1" si="81"/>
        <v>ZH0BJO</v>
      </c>
      <c r="G421" s="54" t="str">
        <f t="shared" ca="1" si="82"/>
        <v>AD3</v>
      </c>
      <c r="H421" s="54" t="str">
        <f t="shared" ca="1" si="83"/>
        <v>COMPLET</v>
      </c>
      <c r="I421" s="54" t="str">
        <f t="shared" ca="1" si="84"/>
        <v>Tn</v>
      </c>
      <c r="J421" s="54" t="str">
        <f t="shared" ca="1" si="85"/>
        <v>GDEB</v>
      </c>
      <c r="K421" s="54" t="str">
        <f t="shared" ca="1" si="86"/>
        <v>CPTDEB</v>
      </c>
      <c r="L421" s="54" t="str">
        <f t="shared" ca="1" si="87"/>
        <v/>
      </c>
      <c r="M421" s="54">
        <f t="shared" ca="1" si="88"/>
        <v>0</v>
      </c>
      <c r="N421" s="54" t="str">
        <f t="shared" ca="1" si="89"/>
        <v>DB2</v>
      </c>
      <c r="O421" s="54" t="str">
        <f t="shared" ca="1" si="90"/>
        <v>Adhérent</v>
      </c>
    </row>
    <row r="422" spans="1:15" x14ac:dyDescent="0.3">
      <c r="A422" s="97">
        <f ca="1">MATCH(B422,INDIRECT("Referentiel!a:a"),0)+COUNTIF($B$1:B421,B422)</f>
        <v>422</v>
      </c>
      <c r="B422" s="98" t="s">
        <v>2297</v>
      </c>
      <c r="C422" s="54" t="str">
        <f t="shared" ca="1" si="78"/>
        <v>CPCC</v>
      </c>
      <c r="D422" s="54" t="str">
        <f t="shared" ca="1" si="79"/>
        <v>CPTEADRE-J</v>
      </c>
      <c r="E422" s="54">
        <f t="shared" ca="1" si="80"/>
        <v>0</v>
      </c>
      <c r="F422" s="54" t="str">
        <f t="shared" ca="1" si="81"/>
        <v>ZH1CJ0</v>
      </c>
      <c r="G422" s="54" t="str">
        <f t="shared" ca="1" si="82"/>
        <v>AD3</v>
      </c>
      <c r="H422" s="54" t="str">
        <f t="shared" ca="1" si="83"/>
        <v>COMPLET</v>
      </c>
      <c r="I422" s="54" t="str">
        <f t="shared" ca="1" si="84"/>
        <v>Tn</v>
      </c>
      <c r="J422" s="54" t="str">
        <f t="shared" ca="1" si="85"/>
        <v>GADR</v>
      </c>
      <c r="K422" s="54" t="str">
        <f t="shared" ca="1" si="86"/>
        <v>CPTEADRE</v>
      </c>
      <c r="L422" s="54">
        <f t="shared" ca="1" si="87"/>
        <v>0</v>
      </c>
      <c r="M422" s="54">
        <f t="shared" ca="1" si="88"/>
        <v>0</v>
      </c>
      <c r="N422" s="54" t="str">
        <f t="shared" ca="1" si="89"/>
        <v>FIC</v>
      </c>
      <c r="O422" s="54" t="str">
        <f t="shared" ca="1" si="90"/>
        <v>Adhérent</v>
      </c>
    </row>
    <row r="423" spans="1:15" x14ac:dyDescent="0.3">
      <c r="A423" s="97">
        <f ca="1">MATCH(B423,INDIRECT("Referentiel!a:a"),0)+COUNTIF($B$1:B422,B423)</f>
        <v>423</v>
      </c>
      <c r="B423" s="98" t="s">
        <v>2303</v>
      </c>
      <c r="C423" s="54" t="str">
        <f t="shared" ca="1" si="78"/>
        <v>CPCC</v>
      </c>
      <c r="D423" s="54" t="str">
        <f t="shared" ca="1" si="79"/>
        <v>V2CPTEBT -J</v>
      </c>
      <c r="E423" s="54">
        <f t="shared" ca="1" si="80"/>
        <v>0</v>
      </c>
      <c r="F423" s="54" t="str">
        <f t="shared" ca="1" si="81"/>
        <v>ZH1BJT</v>
      </c>
      <c r="G423" s="54" t="str">
        <f t="shared" ca="1" si="82"/>
        <v>AD1</v>
      </c>
      <c r="H423" s="54" t="str">
        <f t="shared" ca="1" si="83"/>
        <v>COMPLET</v>
      </c>
      <c r="I423" s="54" t="str">
        <f t="shared" ca="1" si="84"/>
        <v>Tn</v>
      </c>
      <c r="J423" s="54" t="str">
        <f t="shared" ca="1" si="85"/>
        <v>CNTR</v>
      </c>
      <c r="K423" s="54" t="str">
        <f t="shared" ca="1" si="86"/>
        <v>CPTEBT</v>
      </c>
      <c r="L423" s="54" t="str">
        <f t="shared" ca="1" si="87"/>
        <v>PRAD1</v>
      </c>
      <c r="M423" s="54">
        <f t="shared" ca="1" si="88"/>
        <v>0</v>
      </c>
      <c r="N423" s="54" t="str">
        <f t="shared" ca="1" si="89"/>
        <v>DB2</v>
      </c>
      <c r="O423" s="54" t="str">
        <f t="shared" ca="1" si="90"/>
        <v>Adhérent</v>
      </c>
    </row>
    <row r="424" spans="1:15" x14ac:dyDescent="0.3">
      <c r="A424" s="97">
        <f ca="1">MATCH(B424,INDIRECT("Referentiel!a:a"),0)+COUNTIF($B$1:B423,B424)</f>
        <v>424</v>
      </c>
      <c r="B424" s="98" t="s">
        <v>2310</v>
      </c>
      <c r="C424" s="54" t="str">
        <f t="shared" ca="1" si="78"/>
        <v>CPCC</v>
      </c>
      <c r="D424" s="54" t="str">
        <f t="shared" ca="1" si="79"/>
        <v>V1CPTEPRE-J</v>
      </c>
      <c r="E424" s="54">
        <f t="shared" ca="1" si="80"/>
        <v>0</v>
      </c>
      <c r="F424" s="54" t="str">
        <f t="shared" ca="1" si="81"/>
        <v>ZH1BJU</v>
      </c>
      <c r="G424" s="54" t="str">
        <f t="shared" ca="1" si="82"/>
        <v>AD1</v>
      </c>
      <c r="H424" s="54" t="str">
        <f t="shared" ca="1" si="83"/>
        <v>COMPLET</v>
      </c>
      <c r="I424" s="54" t="str">
        <f t="shared" ca="1" si="84"/>
        <v>BVnTn</v>
      </c>
      <c r="J424" s="54" t="str">
        <f t="shared" ca="1" si="85"/>
        <v>CNTR</v>
      </c>
      <c r="K424" s="54" t="str">
        <f t="shared" ca="1" si="86"/>
        <v>CPTEPRET</v>
      </c>
      <c r="L424" s="54" t="str">
        <f t="shared" ca="1" si="87"/>
        <v>PRAD1</v>
      </c>
      <c r="M424" s="54">
        <f t="shared" ca="1" si="88"/>
        <v>0</v>
      </c>
      <c r="N424" s="54" t="str">
        <f t="shared" ca="1" si="89"/>
        <v>DB2</v>
      </c>
      <c r="O424" s="54" t="str">
        <f t="shared" ca="1" si="90"/>
        <v>Adhérent</v>
      </c>
    </row>
    <row r="425" spans="1:15" x14ac:dyDescent="0.3">
      <c r="A425" s="97">
        <f ca="1">MATCH(B425,INDIRECT("Referentiel!a:a"),0)+COUNTIF($B$1:B424,B425)</f>
        <v>425</v>
      </c>
      <c r="B425" s="98" t="s">
        <v>2315</v>
      </c>
      <c r="C425" s="54" t="str">
        <f t="shared" ca="1" si="78"/>
        <v>CPDT</v>
      </c>
      <c r="D425" s="54" t="str">
        <f t="shared" ca="1" si="79"/>
        <v>V1CPTLEF  -J</v>
      </c>
      <c r="E425" s="54">
        <f t="shared" ca="1" si="80"/>
        <v>0</v>
      </c>
      <c r="F425" s="54" t="str">
        <f t="shared" ca="1" si="81"/>
        <v>ZH0BJP</v>
      </c>
      <c r="G425" s="54" t="str">
        <f t="shared" ca="1" si="82"/>
        <v>AD3</v>
      </c>
      <c r="H425" s="54" t="str">
        <f t="shared" ca="1" si="83"/>
        <v>COMPLET</v>
      </c>
      <c r="I425" s="54" t="str">
        <f t="shared" ca="1" si="84"/>
        <v>Tn</v>
      </c>
      <c r="J425" s="54" t="str">
        <f t="shared" ca="1" si="85"/>
        <v>CPTG</v>
      </c>
      <c r="K425" s="54" t="str">
        <f t="shared" ca="1" si="86"/>
        <v>CPTLEF</v>
      </c>
      <c r="L425" s="54" t="str">
        <f t="shared" ca="1" si="87"/>
        <v/>
      </c>
      <c r="M425" s="54">
        <f t="shared" ca="1" si="88"/>
        <v>0</v>
      </c>
      <c r="N425" s="54" t="str">
        <f t="shared" ca="1" si="89"/>
        <v>DB2</v>
      </c>
      <c r="O425" s="54" t="str">
        <f t="shared" ca="1" si="90"/>
        <v>Adhérent</v>
      </c>
    </row>
    <row r="426" spans="1:15" x14ac:dyDescent="0.3">
      <c r="A426" s="97">
        <f ca="1">MATCH(B426,INDIRECT("Referentiel!a:a"),0)+COUNTIF($B$1:B425,B426)</f>
        <v>426</v>
      </c>
      <c r="B426" s="98" t="s">
        <v>2322</v>
      </c>
      <c r="C426" s="54" t="str">
        <f t="shared" ca="1" si="78"/>
        <v>CPDT</v>
      </c>
      <c r="D426" s="54" t="str">
        <f t="shared" ca="1" si="79"/>
        <v xml:space="preserve"> -J</v>
      </c>
      <c r="E426" s="54">
        <f t="shared" ca="1" si="80"/>
        <v>0</v>
      </c>
      <c r="F426" s="54">
        <f t="shared" ca="1" si="81"/>
        <v>0</v>
      </c>
      <c r="G426" s="54" t="str">
        <f t="shared" ca="1" si="82"/>
        <v>AD3</v>
      </c>
      <c r="H426" s="54" t="str">
        <f t="shared" ca="1" si="83"/>
        <v>COMPLET</v>
      </c>
      <c r="I426" s="54" t="str">
        <f t="shared" ca="1" si="84"/>
        <v>Tn</v>
      </c>
      <c r="J426" s="54" t="str">
        <f t="shared" ca="1" si="85"/>
        <v>CPTG</v>
      </c>
      <c r="K426" s="54" t="str">
        <f t="shared" ca="1" si="86"/>
        <v>CPTMDALD</v>
      </c>
      <c r="L426" s="54" t="str">
        <f t="shared" ca="1" si="87"/>
        <v/>
      </c>
      <c r="M426" s="54">
        <f t="shared" ca="1" si="88"/>
        <v>0</v>
      </c>
      <c r="N426" s="54" t="str">
        <f t="shared" ca="1" si="89"/>
        <v>FIC</v>
      </c>
      <c r="O426" s="54" t="str">
        <f t="shared" ca="1" si="90"/>
        <v>Adhérent</v>
      </c>
    </row>
    <row r="427" spans="1:15" x14ac:dyDescent="0.3">
      <c r="A427" s="97">
        <f ca="1">MATCH(B427,INDIRECT("Referentiel!a:a"),0)+COUNTIF($B$1:B426,B427)</f>
        <v>427</v>
      </c>
      <c r="B427" s="98" t="s">
        <v>2325</v>
      </c>
      <c r="C427" s="54" t="str">
        <f t="shared" ca="1" si="78"/>
        <v>CPDT</v>
      </c>
      <c r="D427" s="54" t="str">
        <f t="shared" ca="1" si="79"/>
        <v xml:space="preserve"> -J</v>
      </c>
      <c r="E427" s="54">
        <f t="shared" ca="1" si="80"/>
        <v>0</v>
      </c>
      <c r="F427" s="54">
        <f t="shared" ca="1" si="81"/>
        <v>0</v>
      </c>
      <c r="G427" s="54" t="str">
        <f t="shared" ca="1" si="82"/>
        <v>AD3</v>
      </c>
      <c r="H427" s="54" t="str">
        <f t="shared" ca="1" si="83"/>
        <v>COMPLET</v>
      </c>
      <c r="I427" s="54" t="str">
        <f t="shared" ca="1" si="84"/>
        <v>Tn</v>
      </c>
      <c r="J427" s="54" t="str">
        <f t="shared" ca="1" si="85"/>
        <v>CPTG</v>
      </c>
      <c r="K427" s="54" t="str">
        <f t="shared" ca="1" si="86"/>
        <v>CPTMDALM</v>
      </c>
      <c r="L427" s="54" t="str">
        <f t="shared" ca="1" si="87"/>
        <v/>
      </c>
      <c r="M427" s="54">
        <f t="shared" ca="1" si="88"/>
        <v>0</v>
      </c>
      <c r="N427" s="54" t="str">
        <f t="shared" ca="1" si="89"/>
        <v>FIC</v>
      </c>
      <c r="O427" s="54" t="str">
        <f t="shared" ca="1" si="90"/>
        <v>Adhérent</v>
      </c>
    </row>
    <row r="428" spans="1:15" x14ac:dyDescent="0.3">
      <c r="A428" s="97">
        <f ca="1">MATCH(B428,INDIRECT("Referentiel!a:a"),0)+COUNTIF($B$1:B427,B428)</f>
        <v>428</v>
      </c>
      <c r="B428" s="98" t="s">
        <v>2328</v>
      </c>
      <c r="C428" s="54" t="str">
        <f t="shared" ca="1" si="78"/>
        <v>CPDT</v>
      </c>
      <c r="D428" s="54" t="str">
        <f t="shared" ca="1" si="79"/>
        <v>CPTMDALT-J</v>
      </c>
      <c r="E428" s="54">
        <f t="shared" ca="1" si="80"/>
        <v>0</v>
      </c>
      <c r="F428" s="54">
        <f t="shared" ca="1" si="81"/>
        <v>0</v>
      </c>
      <c r="G428" s="54" t="str">
        <f t="shared" ca="1" si="82"/>
        <v>AD3</v>
      </c>
      <c r="H428" s="54" t="str">
        <f t="shared" ca="1" si="83"/>
        <v>PARTIEL</v>
      </c>
      <c r="I428" s="54" t="str">
        <f t="shared" ca="1" si="84"/>
        <v>Tn</v>
      </c>
      <c r="J428" s="54" t="str">
        <f t="shared" ca="1" si="85"/>
        <v>CPTG</v>
      </c>
      <c r="K428" s="54" t="str">
        <f t="shared" ca="1" si="86"/>
        <v>CPTMDALT</v>
      </c>
      <c r="L428" s="54" t="str">
        <f t="shared" ca="1" si="87"/>
        <v/>
      </c>
      <c r="M428" s="54">
        <f t="shared" ca="1" si="88"/>
        <v>0</v>
      </c>
      <c r="N428" s="54" t="str">
        <f t="shared" ca="1" si="89"/>
        <v>FIC</v>
      </c>
      <c r="O428" s="54" t="str">
        <f t="shared" ca="1" si="90"/>
        <v>Adhérent</v>
      </c>
    </row>
    <row r="429" spans="1:15" x14ac:dyDescent="0.3">
      <c r="A429" s="97">
        <f ca="1">MATCH(B429,INDIRECT("Referentiel!a:a"),0)+COUNTIF($B$1:B428,B429)</f>
        <v>429</v>
      </c>
      <c r="B429" s="98" t="s">
        <v>2331</v>
      </c>
      <c r="C429" s="54" t="str">
        <f t="shared" ca="1" si="78"/>
        <v>CPDT</v>
      </c>
      <c r="D429" s="54" t="str">
        <f t="shared" ca="1" si="79"/>
        <v xml:space="preserve"> -J</v>
      </c>
      <c r="E429" s="54">
        <f t="shared" ca="1" si="80"/>
        <v>0</v>
      </c>
      <c r="F429" s="54">
        <f t="shared" ca="1" si="81"/>
        <v>0</v>
      </c>
      <c r="G429" s="54" t="str">
        <f t="shared" ca="1" si="82"/>
        <v>AD3</v>
      </c>
      <c r="H429" s="54" t="str">
        <f t="shared" ca="1" si="83"/>
        <v>COMPLET</v>
      </c>
      <c r="I429" s="54" t="str">
        <f t="shared" ca="1" si="84"/>
        <v>Tn</v>
      </c>
      <c r="J429" s="54" t="str">
        <f t="shared" ca="1" si="85"/>
        <v>CPTG</v>
      </c>
      <c r="K429" s="54" t="str">
        <f t="shared" ca="1" si="86"/>
        <v>CPTMDAPP</v>
      </c>
      <c r="L429" s="54" t="str">
        <f t="shared" ca="1" si="87"/>
        <v/>
      </c>
      <c r="M429" s="54">
        <f t="shared" ca="1" si="88"/>
        <v>0</v>
      </c>
      <c r="N429" s="54" t="str">
        <f t="shared" ca="1" si="89"/>
        <v>FIC</v>
      </c>
      <c r="O429" s="54" t="str">
        <f t="shared" ca="1" si="90"/>
        <v>Adhérent</v>
      </c>
    </row>
    <row r="430" spans="1:15" x14ac:dyDescent="0.3">
      <c r="A430" s="97">
        <f ca="1">MATCH(B430,INDIRECT("Referentiel!a:a"),0)+COUNTIF($B$1:B429,B430)</f>
        <v>430</v>
      </c>
      <c r="B430" s="98" t="s">
        <v>2334</v>
      </c>
      <c r="C430" s="54" t="str">
        <f t="shared" ca="1" si="78"/>
        <v>CPDT</v>
      </c>
      <c r="D430" s="54" t="str">
        <f t="shared" ca="1" si="79"/>
        <v xml:space="preserve"> -J</v>
      </c>
      <c r="E430" s="54">
        <f t="shared" ca="1" si="80"/>
        <v>0</v>
      </c>
      <c r="F430" s="54">
        <f t="shared" ca="1" si="81"/>
        <v>0</v>
      </c>
      <c r="G430" s="54" t="str">
        <f t="shared" ca="1" si="82"/>
        <v>AD3</v>
      </c>
      <c r="H430" s="54" t="str">
        <f t="shared" ca="1" si="83"/>
        <v>COMPLET</v>
      </c>
      <c r="I430" s="54" t="str">
        <f t="shared" ca="1" si="84"/>
        <v>Tn</v>
      </c>
      <c r="J430" s="54" t="str">
        <f t="shared" ca="1" si="85"/>
        <v>CPTG</v>
      </c>
      <c r="K430" s="54" t="str">
        <f t="shared" ca="1" si="86"/>
        <v>CPTMDBAJ</v>
      </c>
      <c r="L430" s="54" t="str">
        <f t="shared" ca="1" si="87"/>
        <v>PRIV1</v>
      </c>
      <c r="M430" s="54">
        <f t="shared" ca="1" si="88"/>
        <v>0</v>
      </c>
      <c r="N430" s="54" t="str">
        <f t="shared" ca="1" si="89"/>
        <v>FIC</v>
      </c>
      <c r="O430" s="54" t="str">
        <f t="shared" ca="1" si="90"/>
        <v>Adhérent</v>
      </c>
    </row>
    <row r="431" spans="1:15" x14ac:dyDescent="0.3">
      <c r="A431" s="97">
        <f ca="1">MATCH(B431,INDIRECT("Referentiel!a:a"),0)+COUNTIF($B$1:B430,B431)</f>
        <v>431</v>
      </c>
      <c r="B431" s="98" t="s">
        <v>2337</v>
      </c>
      <c r="C431" s="54" t="str">
        <f t="shared" ca="1" si="78"/>
        <v>CPDT</v>
      </c>
      <c r="D431" s="54" t="str">
        <f t="shared" ca="1" si="79"/>
        <v xml:space="preserve"> -J</v>
      </c>
      <c r="E431" s="54">
        <f t="shared" ca="1" si="80"/>
        <v>0</v>
      </c>
      <c r="F431" s="54">
        <f t="shared" ca="1" si="81"/>
        <v>0</v>
      </c>
      <c r="G431" s="54" t="str">
        <f t="shared" ca="1" si="82"/>
        <v>AD3</v>
      </c>
      <c r="H431" s="54" t="str">
        <f t="shared" ca="1" si="83"/>
        <v>COMPLET</v>
      </c>
      <c r="I431" s="54" t="str">
        <f t="shared" ca="1" si="84"/>
        <v>Tn</v>
      </c>
      <c r="J431" s="54" t="str">
        <f t="shared" ca="1" si="85"/>
        <v>CPTG</v>
      </c>
      <c r="K431" s="54" t="str">
        <f t="shared" ca="1" si="86"/>
        <v>CPTMDBAM</v>
      </c>
      <c r="L431" s="54" t="str">
        <f t="shared" ca="1" si="87"/>
        <v/>
      </c>
      <c r="M431" s="54">
        <f t="shared" ca="1" si="88"/>
        <v>0</v>
      </c>
      <c r="N431" s="54" t="str">
        <f t="shared" ca="1" si="89"/>
        <v>FIC</v>
      </c>
      <c r="O431" s="54" t="str">
        <f t="shared" ca="1" si="90"/>
        <v>Adhérent</v>
      </c>
    </row>
    <row r="432" spans="1:15" x14ac:dyDescent="0.3">
      <c r="A432" s="97">
        <f ca="1">MATCH(B432,INDIRECT("Referentiel!a:a"),0)+COUNTIF($B$1:B431,B432)</f>
        <v>432</v>
      </c>
      <c r="B432" s="98" t="s">
        <v>2340</v>
      </c>
      <c r="C432" s="54" t="str">
        <f t="shared" ca="1" si="78"/>
        <v>CPDT</v>
      </c>
      <c r="D432" s="54" t="str">
        <f t="shared" ca="1" si="79"/>
        <v xml:space="preserve"> -J</v>
      </c>
      <c r="E432" s="54">
        <f t="shared" ca="1" si="80"/>
        <v>0</v>
      </c>
      <c r="F432" s="54">
        <f t="shared" ca="1" si="81"/>
        <v>0</v>
      </c>
      <c r="G432" s="54" t="str">
        <f t="shared" ca="1" si="82"/>
        <v>AD3</v>
      </c>
      <c r="H432" s="54" t="str">
        <f t="shared" ca="1" si="83"/>
        <v>COMPLET</v>
      </c>
      <c r="I432" s="54" t="str">
        <f t="shared" ca="1" si="84"/>
        <v>Tn</v>
      </c>
      <c r="J432" s="54" t="str">
        <f t="shared" ca="1" si="85"/>
        <v>CPTG</v>
      </c>
      <c r="K432" s="54" t="str">
        <f t="shared" ca="1" si="86"/>
        <v>CPTMDCDO</v>
      </c>
      <c r="L432" s="54" t="str">
        <f t="shared" ca="1" si="87"/>
        <v/>
      </c>
      <c r="M432" s="54">
        <f t="shared" ca="1" si="88"/>
        <v>0</v>
      </c>
      <c r="N432" s="54" t="str">
        <f t="shared" ca="1" si="89"/>
        <v>FIC</v>
      </c>
      <c r="O432" s="54" t="str">
        <f t="shared" ca="1" si="90"/>
        <v>Adhérent</v>
      </c>
    </row>
    <row r="433" spans="1:15" x14ac:dyDescent="0.3">
      <c r="A433" s="97">
        <f ca="1">MATCH(B433,INDIRECT("Referentiel!a:a"),0)+COUNTIF($B$1:B432,B433)</f>
        <v>433</v>
      </c>
      <c r="B433" s="98" t="s">
        <v>2343</v>
      </c>
      <c r="C433" s="54" t="str">
        <f t="shared" ca="1" si="78"/>
        <v>CPDT</v>
      </c>
      <c r="D433" s="54" t="str">
        <f t="shared" ca="1" si="79"/>
        <v xml:space="preserve"> -J</v>
      </c>
      <c r="E433" s="54">
        <f t="shared" ca="1" si="80"/>
        <v>0</v>
      </c>
      <c r="F433" s="54">
        <f t="shared" ca="1" si="81"/>
        <v>0</v>
      </c>
      <c r="G433" s="54" t="str">
        <f t="shared" ca="1" si="82"/>
        <v>AD3</v>
      </c>
      <c r="H433" s="54" t="str">
        <f t="shared" ca="1" si="83"/>
        <v>COMPLET</v>
      </c>
      <c r="I433" s="54" t="str">
        <f t="shared" ca="1" si="84"/>
        <v>Tn</v>
      </c>
      <c r="J433" s="54" t="str">
        <f t="shared" ca="1" si="85"/>
        <v>CPTG</v>
      </c>
      <c r="K433" s="54" t="str">
        <f t="shared" ca="1" si="86"/>
        <v>CPTMDCTR</v>
      </c>
      <c r="L433" s="54" t="str">
        <f t="shared" ca="1" si="87"/>
        <v/>
      </c>
      <c r="M433" s="54">
        <f t="shared" ca="1" si="88"/>
        <v>0</v>
      </c>
      <c r="N433" s="54" t="str">
        <f t="shared" ca="1" si="89"/>
        <v>FIC</v>
      </c>
      <c r="O433" s="54" t="str">
        <f t="shared" ca="1" si="90"/>
        <v>Adhérent</v>
      </c>
    </row>
    <row r="434" spans="1:15" x14ac:dyDescent="0.3">
      <c r="A434" s="97">
        <f ca="1">MATCH(B434,INDIRECT("Referentiel!a:a"),0)+COUNTIF($B$1:B433,B434)</f>
        <v>434</v>
      </c>
      <c r="B434" s="98" t="s">
        <v>2346</v>
      </c>
      <c r="C434" s="54" t="str">
        <f t="shared" ca="1" si="78"/>
        <v>CPDT</v>
      </c>
      <c r="D434" s="54" t="str">
        <f t="shared" ca="1" si="79"/>
        <v xml:space="preserve"> -J</v>
      </c>
      <c r="E434" s="54">
        <f t="shared" ca="1" si="80"/>
        <v>0</v>
      </c>
      <c r="F434" s="54">
        <f t="shared" ca="1" si="81"/>
        <v>0</v>
      </c>
      <c r="G434" s="54" t="str">
        <f t="shared" ca="1" si="82"/>
        <v>AD3</v>
      </c>
      <c r="H434" s="54" t="str">
        <f t="shared" ca="1" si="83"/>
        <v>COMPLET</v>
      </c>
      <c r="I434" s="54" t="str">
        <f t="shared" ca="1" si="84"/>
        <v>Tn</v>
      </c>
      <c r="J434" s="54" t="str">
        <f t="shared" ca="1" si="85"/>
        <v>CPTG</v>
      </c>
      <c r="K434" s="54" t="str">
        <f t="shared" ca="1" si="86"/>
        <v>CPTMDDAT</v>
      </c>
      <c r="L434" s="54" t="str">
        <f t="shared" ca="1" si="87"/>
        <v/>
      </c>
      <c r="M434" s="54">
        <f t="shared" ca="1" si="88"/>
        <v>0</v>
      </c>
      <c r="N434" s="54" t="str">
        <f t="shared" ca="1" si="89"/>
        <v>FIC</v>
      </c>
      <c r="O434" s="54" t="str">
        <f t="shared" ca="1" si="90"/>
        <v>Adhérent</v>
      </c>
    </row>
    <row r="435" spans="1:15" x14ac:dyDescent="0.3">
      <c r="A435" s="97">
        <f ca="1">MATCH(B435,INDIRECT("Referentiel!a:a"),0)+COUNTIF($B$1:B434,B435)</f>
        <v>435</v>
      </c>
      <c r="B435" s="98" t="s">
        <v>2349</v>
      </c>
      <c r="C435" s="54" t="str">
        <f t="shared" ca="1" si="78"/>
        <v>CPDT</v>
      </c>
      <c r="D435" s="54" t="str">
        <f t="shared" ca="1" si="79"/>
        <v xml:space="preserve"> -J</v>
      </c>
      <c r="E435" s="54">
        <f t="shared" ca="1" si="80"/>
        <v>0</v>
      </c>
      <c r="F435" s="54">
        <f t="shared" ca="1" si="81"/>
        <v>0</v>
      </c>
      <c r="G435" s="54" t="str">
        <f t="shared" ca="1" si="82"/>
        <v>AD3</v>
      </c>
      <c r="H435" s="54" t="str">
        <f t="shared" ca="1" si="83"/>
        <v>COMPLET</v>
      </c>
      <c r="I435" s="54" t="str">
        <f t="shared" ca="1" si="84"/>
        <v>Tn</v>
      </c>
      <c r="J435" s="54" t="str">
        <f t="shared" ca="1" si="85"/>
        <v>CPTG</v>
      </c>
      <c r="K435" s="54" t="str">
        <f t="shared" ca="1" si="86"/>
        <v>CPTMDENT</v>
      </c>
      <c r="L435" s="54" t="str">
        <f t="shared" ca="1" si="87"/>
        <v/>
      </c>
      <c r="M435" s="54">
        <f t="shared" ca="1" si="88"/>
        <v>0</v>
      </c>
      <c r="N435" s="54" t="str">
        <f t="shared" ca="1" si="89"/>
        <v>FIC</v>
      </c>
      <c r="O435" s="54" t="str">
        <f t="shared" ca="1" si="90"/>
        <v>Adhérent</v>
      </c>
    </row>
    <row r="436" spans="1:15" x14ac:dyDescent="0.3">
      <c r="A436" s="97">
        <f ca="1">MATCH(B436,INDIRECT("Referentiel!a:a"),0)+COUNTIF($B$1:B435,B436)</f>
        <v>436</v>
      </c>
      <c r="B436" s="98" t="s">
        <v>2352</v>
      </c>
      <c r="C436" s="54" t="str">
        <f t="shared" ca="1" si="78"/>
        <v>CPDT</v>
      </c>
      <c r="D436" s="54" t="str">
        <f t="shared" ca="1" si="79"/>
        <v xml:space="preserve"> -J</v>
      </c>
      <c r="E436" s="54">
        <f t="shared" ca="1" si="80"/>
        <v>0</v>
      </c>
      <c r="F436" s="54">
        <f t="shared" ca="1" si="81"/>
        <v>0</v>
      </c>
      <c r="G436" s="54" t="str">
        <f t="shared" ca="1" si="82"/>
        <v>AD3</v>
      </c>
      <c r="H436" s="54" t="str">
        <f t="shared" ca="1" si="83"/>
        <v>COMPLET</v>
      </c>
      <c r="I436" s="54" t="str">
        <f t="shared" ca="1" si="84"/>
        <v>Tn</v>
      </c>
      <c r="J436" s="54" t="str">
        <f t="shared" ca="1" si="85"/>
        <v>CPTG</v>
      </c>
      <c r="K436" s="54" t="str">
        <f t="shared" ca="1" si="86"/>
        <v>CPTMDJUS</v>
      </c>
      <c r="L436" s="54" t="str">
        <f t="shared" ca="1" si="87"/>
        <v/>
      </c>
      <c r="M436" s="54">
        <f t="shared" ca="1" si="88"/>
        <v>0</v>
      </c>
      <c r="N436" s="54" t="str">
        <f t="shared" ca="1" si="89"/>
        <v>FIC</v>
      </c>
      <c r="O436" s="54" t="str">
        <f t="shared" ca="1" si="90"/>
        <v>Adhérent</v>
      </c>
    </row>
    <row r="437" spans="1:15" x14ac:dyDescent="0.3">
      <c r="A437" s="97">
        <f ca="1">MATCH(B437,INDIRECT("Referentiel!a:a"),0)+COUNTIF($B$1:B436,B437)</f>
        <v>437</v>
      </c>
      <c r="B437" s="98" t="s">
        <v>2355</v>
      </c>
      <c r="C437" s="54" t="str">
        <f t="shared" ca="1" si="78"/>
        <v>CPFI</v>
      </c>
      <c r="D437" s="54" t="str">
        <f t="shared" ca="1" si="79"/>
        <v>CPTXSMCO-J</v>
      </c>
      <c r="E437" s="54">
        <f t="shared" ca="1" si="80"/>
        <v>0</v>
      </c>
      <c r="F437" s="54" t="str">
        <f t="shared" ca="1" si="81"/>
        <v>ZH2AJM</v>
      </c>
      <c r="G437" s="54" t="str">
        <f t="shared" ca="1" si="82"/>
        <v>AD3</v>
      </c>
      <c r="H437" s="54" t="str">
        <f t="shared" ca="1" si="83"/>
        <v>PARTIEL</v>
      </c>
      <c r="I437" s="54" t="str">
        <f t="shared" ca="1" si="84"/>
        <v>Tn</v>
      </c>
      <c r="J437" s="54" t="str">
        <f t="shared" ca="1" si="85"/>
        <v>CPTG</v>
      </c>
      <c r="K437" s="54" t="str">
        <f t="shared" ca="1" si="86"/>
        <v>CPTMDMV1</v>
      </c>
      <c r="L437" s="54" t="str">
        <f t="shared" ca="1" si="87"/>
        <v/>
      </c>
      <c r="M437" s="54">
        <f t="shared" ca="1" si="88"/>
        <v>0</v>
      </c>
      <c r="N437" s="54" t="str">
        <f t="shared" ca="1" si="89"/>
        <v>FIC</v>
      </c>
      <c r="O437" s="54" t="str">
        <f t="shared" ca="1" si="90"/>
        <v>Adhérent</v>
      </c>
    </row>
    <row r="438" spans="1:15" x14ac:dyDescent="0.3">
      <c r="A438" s="97">
        <f ca="1">MATCH(B438,INDIRECT("Referentiel!a:a"),0)+COUNTIF($B$1:B437,B438)</f>
        <v>438</v>
      </c>
      <c r="B438" s="98" t="s">
        <v>2361</v>
      </c>
      <c r="C438" s="54" t="str">
        <f t="shared" ca="1" si="78"/>
        <v>CPDT</v>
      </c>
      <c r="D438" s="54" t="str">
        <f t="shared" ca="1" si="79"/>
        <v>CPTMDNLJ-J</v>
      </c>
      <c r="E438" s="54">
        <f t="shared" ca="1" si="80"/>
        <v>0</v>
      </c>
      <c r="F438" s="54">
        <f t="shared" ca="1" si="81"/>
        <v>0</v>
      </c>
      <c r="G438" s="54" t="str">
        <f t="shared" ca="1" si="82"/>
        <v>AD3</v>
      </c>
      <c r="H438" s="54" t="str">
        <f t="shared" ca="1" si="83"/>
        <v>PARTIEL</v>
      </c>
      <c r="I438" s="54" t="str">
        <f t="shared" ca="1" si="84"/>
        <v>Tn</v>
      </c>
      <c r="J438" s="54" t="str">
        <f t="shared" ca="1" si="85"/>
        <v>CPTG</v>
      </c>
      <c r="K438" s="54" t="str">
        <f t="shared" ca="1" si="86"/>
        <v>CPTMDNLJ</v>
      </c>
      <c r="L438" s="54" t="str">
        <f t="shared" ca="1" si="87"/>
        <v>PRIV1</v>
      </c>
      <c r="M438" s="54">
        <f t="shared" ca="1" si="88"/>
        <v>0</v>
      </c>
      <c r="N438" s="54" t="str">
        <f t="shared" ca="1" si="89"/>
        <v>FIC</v>
      </c>
      <c r="O438" s="54" t="str">
        <f t="shared" ca="1" si="90"/>
        <v>Adhérent</v>
      </c>
    </row>
    <row r="439" spans="1:15" x14ac:dyDescent="0.3">
      <c r="A439" s="97">
        <f ca="1">MATCH(B439,INDIRECT("Referentiel!a:a"),0)+COUNTIF($B$1:B438,B439)</f>
        <v>439</v>
      </c>
      <c r="B439" s="98" t="s">
        <v>2364</v>
      </c>
      <c r="C439" s="54" t="str">
        <f t="shared" ca="1" si="78"/>
        <v>CPDT</v>
      </c>
      <c r="D439" s="54" t="str">
        <f t="shared" ca="1" si="79"/>
        <v>CPTMDNLM-J</v>
      </c>
      <c r="E439" s="54">
        <f t="shared" ca="1" si="80"/>
        <v>0</v>
      </c>
      <c r="F439" s="54" t="str">
        <f t="shared" ca="1" si="81"/>
        <v>ZH0RJP</v>
      </c>
      <c r="G439" s="54" t="str">
        <f t="shared" ca="1" si="82"/>
        <v>AD3</v>
      </c>
      <c r="H439" s="54" t="str">
        <f t="shared" ca="1" si="83"/>
        <v>PARTIEL</v>
      </c>
      <c r="I439" s="54" t="str">
        <f t="shared" ca="1" si="84"/>
        <v>Tn</v>
      </c>
      <c r="J439" s="54" t="str">
        <f t="shared" ca="1" si="85"/>
        <v>CPTG</v>
      </c>
      <c r="K439" s="54" t="str">
        <f t="shared" ca="1" si="86"/>
        <v>CPTMDNLM</v>
      </c>
      <c r="L439" s="54" t="str">
        <f t="shared" ca="1" si="87"/>
        <v/>
      </c>
      <c r="M439" s="54">
        <f t="shared" ca="1" si="88"/>
        <v>0</v>
      </c>
      <c r="N439" s="54" t="str">
        <f t="shared" ca="1" si="89"/>
        <v>FIC</v>
      </c>
      <c r="O439" s="54" t="str">
        <f t="shared" ca="1" si="90"/>
        <v>Adhérent</v>
      </c>
    </row>
    <row r="440" spans="1:15" x14ac:dyDescent="0.3">
      <c r="A440" s="97">
        <f ca="1">MATCH(B440,INDIRECT("Referentiel!a:a"),0)+COUNTIF($B$1:B439,B440)</f>
        <v>440</v>
      </c>
      <c r="B440" s="98" t="s">
        <v>2369</v>
      </c>
      <c r="C440" s="54" t="str">
        <f t="shared" ca="1" si="78"/>
        <v>CPDT</v>
      </c>
      <c r="D440" s="54" t="str">
        <f t="shared" ca="1" si="79"/>
        <v xml:space="preserve"> -J</v>
      </c>
      <c r="E440" s="54">
        <f t="shared" ca="1" si="80"/>
        <v>0</v>
      </c>
      <c r="F440" s="54">
        <f t="shared" ca="1" si="81"/>
        <v>0</v>
      </c>
      <c r="G440" s="54" t="str">
        <f t="shared" ca="1" si="82"/>
        <v>AD3</v>
      </c>
      <c r="H440" s="54" t="str">
        <f t="shared" ca="1" si="83"/>
        <v>COMPLET</v>
      </c>
      <c r="I440" s="54" t="str">
        <f t="shared" ca="1" si="84"/>
        <v>Tn</v>
      </c>
      <c r="J440" s="54" t="str">
        <f t="shared" ca="1" si="85"/>
        <v>CPTG</v>
      </c>
      <c r="K440" s="54" t="str">
        <f t="shared" ca="1" si="86"/>
        <v>CPTMDPAR</v>
      </c>
      <c r="L440" s="54" t="str">
        <f t="shared" ca="1" si="87"/>
        <v/>
      </c>
      <c r="M440" s="54">
        <f t="shared" ca="1" si="88"/>
        <v>0</v>
      </c>
      <c r="N440" s="54" t="str">
        <f t="shared" ca="1" si="89"/>
        <v>FIC</v>
      </c>
      <c r="O440" s="54" t="str">
        <f t="shared" ca="1" si="90"/>
        <v>Adhérent</v>
      </c>
    </row>
    <row r="441" spans="1:15" x14ac:dyDescent="0.3">
      <c r="A441" s="97">
        <f ca="1">MATCH(B441,INDIRECT("Referentiel!a:a"),0)+COUNTIF($B$1:B440,B441)</f>
        <v>441</v>
      </c>
      <c r="B441" s="98" t="s">
        <v>2372</v>
      </c>
      <c r="C441" s="54" t="str">
        <f t="shared" ca="1" si="78"/>
        <v>CPDT</v>
      </c>
      <c r="D441" s="54" t="str">
        <f t="shared" ca="1" si="79"/>
        <v xml:space="preserve"> -J</v>
      </c>
      <c r="E441" s="54">
        <f t="shared" ca="1" si="80"/>
        <v>0</v>
      </c>
      <c r="F441" s="54">
        <f t="shared" ca="1" si="81"/>
        <v>0</v>
      </c>
      <c r="G441" s="54" t="str">
        <f t="shared" ca="1" si="82"/>
        <v>AD3</v>
      </c>
      <c r="H441" s="54" t="str">
        <f t="shared" ca="1" si="83"/>
        <v>COMPLET</v>
      </c>
      <c r="I441" s="54" t="str">
        <f t="shared" ca="1" si="84"/>
        <v>Tn</v>
      </c>
      <c r="J441" s="54" t="str">
        <f t="shared" ca="1" si="85"/>
        <v>CPTG</v>
      </c>
      <c r="K441" s="54" t="str">
        <f t="shared" ca="1" si="86"/>
        <v>CPTMDPCI</v>
      </c>
      <c r="L441" s="54" t="str">
        <f t="shared" ca="1" si="87"/>
        <v/>
      </c>
      <c r="M441" s="54">
        <f t="shared" ca="1" si="88"/>
        <v>0</v>
      </c>
      <c r="N441" s="54" t="str">
        <f t="shared" ca="1" si="89"/>
        <v>FIC</v>
      </c>
      <c r="O441" s="54" t="str">
        <f t="shared" ca="1" si="90"/>
        <v>Adhérent</v>
      </c>
    </row>
    <row r="442" spans="1:15" x14ac:dyDescent="0.3">
      <c r="A442" s="97">
        <f ca="1">MATCH(B442,INDIRECT("Referentiel!a:a"),0)+COUNTIF($B$1:B441,B442)</f>
        <v>442</v>
      </c>
      <c r="B442" s="98" t="s">
        <v>2375</v>
      </c>
      <c r="C442" s="54" t="str">
        <f t="shared" ca="1" si="78"/>
        <v>CPDT</v>
      </c>
      <c r="D442" s="54" t="str">
        <f t="shared" ca="1" si="79"/>
        <v xml:space="preserve"> -J</v>
      </c>
      <c r="E442" s="54">
        <f t="shared" ca="1" si="80"/>
        <v>0</v>
      </c>
      <c r="F442" s="54">
        <f t="shared" ca="1" si="81"/>
        <v>0</v>
      </c>
      <c r="G442" s="54" t="str">
        <f t="shared" ca="1" si="82"/>
        <v>AD3</v>
      </c>
      <c r="H442" s="54" t="str">
        <f t="shared" ca="1" si="83"/>
        <v>COMPLET</v>
      </c>
      <c r="I442" s="54" t="str">
        <f t="shared" ca="1" si="84"/>
        <v>Tn</v>
      </c>
      <c r="J442" s="54" t="str">
        <f t="shared" ca="1" si="85"/>
        <v>CPTG</v>
      </c>
      <c r="K442" s="54" t="str">
        <f t="shared" ca="1" si="86"/>
        <v>CPTMDPGL</v>
      </c>
      <c r="L442" s="54" t="str">
        <f t="shared" ca="1" si="87"/>
        <v/>
      </c>
      <c r="M442" s="54">
        <f t="shared" ca="1" si="88"/>
        <v>0</v>
      </c>
      <c r="N442" s="54" t="str">
        <f t="shared" ca="1" si="89"/>
        <v>FIC</v>
      </c>
      <c r="O442" s="54" t="str">
        <f t="shared" ca="1" si="90"/>
        <v>Adhérent</v>
      </c>
    </row>
    <row r="443" spans="1:15" x14ac:dyDescent="0.3">
      <c r="A443" s="97">
        <f ca="1">MATCH(B443,INDIRECT("Referentiel!a:a"),0)+COUNTIF($B$1:B442,B443)</f>
        <v>443</v>
      </c>
      <c r="B443" s="98" t="s">
        <v>2378</v>
      </c>
      <c r="C443" s="54" t="str">
        <f t="shared" ca="1" si="78"/>
        <v>CPDT</v>
      </c>
      <c r="D443" s="54" t="str">
        <f t="shared" ca="1" si="79"/>
        <v>CPTMDSYN-J</v>
      </c>
      <c r="E443" s="54">
        <f t="shared" ca="1" si="80"/>
        <v>0</v>
      </c>
      <c r="F443" s="54">
        <f t="shared" ca="1" si="81"/>
        <v>0</v>
      </c>
      <c r="G443" s="54" t="str">
        <f t="shared" ca="1" si="82"/>
        <v>AD3</v>
      </c>
      <c r="H443" s="54" t="str">
        <f t="shared" ca="1" si="83"/>
        <v>PARTIEL</v>
      </c>
      <c r="I443" s="54" t="str">
        <f t="shared" ca="1" si="84"/>
        <v>Tn</v>
      </c>
      <c r="J443" s="54" t="str">
        <f t="shared" ca="1" si="85"/>
        <v>CPTG</v>
      </c>
      <c r="K443" s="54" t="str">
        <f t="shared" ca="1" si="86"/>
        <v>CPTMDSYN</v>
      </c>
      <c r="L443" s="54" t="str">
        <f t="shared" ca="1" si="87"/>
        <v/>
      </c>
      <c r="M443" s="54">
        <f t="shared" ca="1" si="88"/>
        <v>0</v>
      </c>
      <c r="N443" s="54" t="str">
        <f t="shared" ca="1" si="89"/>
        <v>FIC</v>
      </c>
      <c r="O443" s="54" t="str">
        <f t="shared" ca="1" si="90"/>
        <v>Adhérent</v>
      </c>
    </row>
    <row r="444" spans="1:15" x14ac:dyDescent="0.3">
      <c r="A444" s="97">
        <f ca="1">MATCH(B444,INDIRECT("Referentiel!a:a"),0)+COUNTIF($B$1:B443,B444)</f>
        <v>444</v>
      </c>
      <c r="B444" s="98" t="s">
        <v>2381</v>
      </c>
      <c r="C444" s="54" t="str">
        <f t="shared" ca="1" si="78"/>
        <v>CPDT</v>
      </c>
      <c r="D444" s="54" t="str">
        <f t="shared" ca="1" si="79"/>
        <v xml:space="preserve"> -J</v>
      </c>
      <c r="E444" s="54">
        <f t="shared" ca="1" si="80"/>
        <v>0</v>
      </c>
      <c r="F444" s="54">
        <f t="shared" ca="1" si="81"/>
        <v>0</v>
      </c>
      <c r="G444" s="54" t="str">
        <f t="shared" ca="1" si="82"/>
        <v>AD3</v>
      </c>
      <c r="H444" s="54" t="str">
        <f t="shared" ca="1" si="83"/>
        <v>COMPLET</v>
      </c>
      <c r="I444" s="54" t="str">
        <f t="shared" ca="1" si="84"/>
        <v>Tn</v>
      </c>
      <c r="J444" s="54" t="str">
        <f t="shared" ca="1" si="85"/>
        <v>CPTG</v>
      </c>
      <c r="K444" s="54" t="str">
        <f t="shared" ca="1" si="86"/>
        <v>CPTMDTVA</v>
      </c>
      <c r="L444" s="54" t="str">
        <f t="shared" ca="1" si="87"/>
        <v/>
      </c>
      <c r="M444" s="54">
        <f t="shared" ca="1" si="88"/>
        <v>0</v>
      </c>
      <c r="N444" s="54" t="str">
        <f t="shared" ca="1" si="89"/>
        <v>FIC</v>
      </c>
      <c r="O444" s="54" t="str">
        <f t="shared" ca="1" si="90"/>
        <v>Adhérent</v>
      </c>
    </row>
    <row r="445" spans="1:15" x14ac:dyDescent="0.3">
      <c r="A445" s="97">
        <f ca="1">MATCH(B445,INDIRECT("Referentiel!a:a"),0)+COUNTIF($B$1:B444,B445)</f>
        <v>445</v>
      </c>
      <c r="B445" s="98" t="s">
        <v>2384</v>
      </c>
      <c r="C445" s="54" t="str">
        <f t="shared" ca="1" si="78"/>
        <v>CPFI</v>
      </c>
      <c r="D445" s="54" t="str">
        <f t="shared" ca="1" si="79"/>
        <v xml:space="preserve"> -J</v>
      </c>
      <c r="E445" s="54">
        <f t="shared" ca="1" si="80"/>
        <v>0</v>
      </c>
      <c r="F445" s="54">
        <f t="shared" ca="1" si="81"/>
        <v>0</v>
      </c>
      <c r="G445" s="54" t="str">
        <f t="shared" ca="1" si="82"/>
        <v>AD3</v>
      </c>
      <c r="H445" s="54" t="str">
        <f t="shared" ca="1" si="83"/>
        <v>COMPLET</v>
      </c>
      <c r="I445" s="54" t="str">
        <f t="shared" ca="1" si="84"/>
        <v>Tn</v>
      </c>
      <c r="J445" s="54" t="str">
        <f t="shared" ca="1" si="85"/>
        <v>CPTG</v>
      </c>
      <c r="K445" s="54" t="str">
        <f t="shared" ca="1" si="86"/>
        <v>CPTXS002</v>
      </c>
      <c r="L445" s="54" t="str">
        <f t="shared" ca="1" si="87"/>
        <v/>
      </c>
      <c r="M445" s="54">
        <f t="shared" ca="1" si="88"/>
        <v>0</v>
      </c>
      <c r="N445" s="54" t="str">
        <f t="shared" ca="1" si="89"/>
        <v>FIC</v>
      </c>
      <c r="O445" s="54" t="str">
        <f t="shared" ca="1" si="90"/>
        <v>Adhérent</v>
      </c>
    </row>
    <row r="446" spans="1:15" x14ac:dyDescent="0.3">
      <c r="A446" s="97">
        <f ca="1">MATCH(B446,INDIRECT("Referentiel!a:a"),0)+COUNTIF($B$1:B445,B446)</f>
        <v>446</v>
      </c>
      <c r="B446" s="98" t="s">
        <v>2387</v>
      </c>
      <c r="C446" s="54" t="str">
        <f t="shared" ca="1" si="78"/>
        <v>CPPL</v>
      </c>
      <c r="D446" s="54" t="str">
        <f t="shared" ca="1" si="79"/>
        <v>V0CREMEP -J</v>
      </c>
      <c r="E446" s="54">
        <f t="shared" ca="1" si="80"/>
        <v>0</v>
      </c>
      <c r="F446" s="54" t="str">
        <f t="shared" ca="1" si="81"/>
        <v>ZH2BJC</v>
      </c>
      <c r="G446" s="54" t="str">
        <f t="shared" ca="1" si="82"/>
        <v>AD3</v>
      </c>
      <c r="H446" s="54" t="str">
        <f t="shared" ca="1" si="83"/>
        <v>COMPLET</v>
      </c>
      <c r="I446" s="54" t="str">
        <f t="shared" ca="1" si="84"/>
        <v>BVnTn</v>
      </c>
      <c r="J446" s="54" t="str">
        <f t="shared" ca="1" si="85"/>
        <v>CELC</v>
      </c>
      <c r="K446" s="54" t="str">
        <f t="shared" ca="1" si="86"/>
        <v>CREMEP</v>
      </c>
      <c r="L446" s="54" t="str">
        <f t="shared" ca="1" si="87"/>
        <v/>
      </c>
      <c r="M446" s="54">
        <f t="shared" ca="1" si="88"/>
        <v>0</v>
      </c>
      <c r="N446" s="54" t="str">
        <f t="shared" ca="1" si="89"/>
        <v>DB2</v>
      </c>
      <c r="O446" s="54" t="str">
        <f t="shared" ca="1" si="90"/>
        <v>Adhérent</v>
      </c>
    </row>
    <row r="447" spans="1:15" x14ac:dyDescent="0.3">
      <c r="A447" s="97">
        <f ca="1">MATCH(B447,INDIRECT("Referentiel!a:a"),0)+COUNTIF($B$1:B446,B447)</f>
        <v>447</v>
      </c>
      <c r="B447" s="98" t="s">
        <v>2394</v>
      </c>
      <c r="C447" s="54" t="str">
        <f t="shared" ca="1" si="78"/>
        <v>CPMC</v>
      </c>
      <c r="D447" s="54" t="str">
        <f t="shared" ca="1" si="79"/>
        <v>CRM_CARAC_YYYYMMDD.dat-J</v>
      </c>
      <c r="E447" s="54">
        <f t="shared" ca="1" si="80"/>
        <v>0</v>
      </c>
      <c r="F447" s="54">
        <f t="shared" ca="1" si="81"/>
        <v>0</v>
      </c>
      <c r="G447" s="54" t="str">
        <f t="shared" ca="1" si="82"/>
        <v>AD4.2</v>
      </c>
      <c r="H447" s="54" t="str">
        <f t="shared" ca="1" si="83"/>
        <v>COMPLET</v>
      </c>
      <c r="I447" s="54" t="str">
        <f t="shared" ca="1" si="84"/>
        <v>Tn</v>
      </c>
      <c r="J447" s="54" t="str">
        <f t="shared" ca="1" si="85"/>
        <v>MARK</v>
      </c>
      <c r="K447" s="54" t="str">
        <f t="shared" ca="1" si="86"/>
        <v>CRM_CARAC_aaammjj.dat</v>
      </c>
      <c r="L447" s="54" t="str">
        <f t="shared" ca="1" si="87"/>
        <v/>
      </c>
      <c r="M447" s="54" t="str">
        <f t="shared" ca="1" si="88"/>
        <v>DTWH</v>
      </c>
      <c r="N447" s="54" t="str">
        <f t="shared" ca="1" si="89"/>
        <v>OPEN</v>
      </c>
      <c r="O447" s="54" t="str">
        <f t="shared" ca="1" si="90"/>
        <v>Communautaire</v>
      </c>
    </row>
    <row r="448" spans="1:15" x14ac:dyDescent="0.3">
      <c r="A448" s="97">
        <f ca="1">MATCH(B448,INDIRECT("Referentiel!a:a"),0)+COUNTIF($B$1:B447,B448)</f>
        <v>448</v>
      </c>
      <c r="B448" s="98" t="s">
        <v>2397</v>
      </c>
      <c r="C448" s="54" t="str">
        <f t="shared" ca="1" si="78"/>
        <v>CPMC</v>
      </c>
      <c r="D448" s="54" t="str">
        <f t="shared" ca="1" si="79"/>
        <v>TA/0AMT/CRMCAPCA/0/        /    -J</v>
      </c>
      <c r="E448" s="54">
        <f t="shared" ca="1" si="80"/>
        <v>0</v>
      </c>
      <c r="F448" s="54" t="str">
        <f t="shared" ca="1" si="81"/>
        <v>ZH4CJZ</v>
      </c>
      <c r="G448" s="54" t="str">
        <f t="shared" ca="1" si="82"/>
        <v>AD1</v>
      </c>
      <c r="H448" s="54" t="str">
        <f t="shared" ca="1" si="83"/>
        <v>COMPLET</v>
      </c>
      <c r="I448" s="54" t="str">
        <f t="shared" ca="1" si="84"/>
        <v>BVnTn</v>
      </c>
      <c r="J448" s="54" t="str">
        <f t="shared" ca="1" si="85"/>
        <v>EMAE</v>
      </c>
      <c r="K448" s="54" t="str">
        <f t="shared" ca="1" si="86"/>
        <v>CRMCAPCA</v>
      </c>
      <c r="L448" s="54" t="str">
        <f t="shared" ca="1" si="87"/>
        <v>PRAD1</v>
      </c>
      <c r="M448" s="54">
        <f t="shared" ca="1" si="88"/>
        <v>0</v>
      </c>
      <c r="N448" s="54" t="str">
        <f t="shared" ca="1" si="89"/>
        <v>START</v>
      </c>
      <c r="O448" s="54" t="str">
        <f t="shared" ca="1" si="90"/>
        <v>Adhérent</v>
      </c>
    </row>
    <row r="449" spans="1:15" x14ac:dyDescent="0.3">
      <c r="A449" s="97">
        <f ca="1">MATCH(B449,INDIRECT("Referentiel!a:a"),0)+COUNTIF($B$1:B448,B449)</f>
        <v>449</v>
      </c>
      <c r="B449" s="98" t="s">
        <v>2402</v>
      </c>
      <c r="C449" s="54" t="str">
        <f t="shared" ca="1" si="78"/>
        <v>CPMC</v>
      </c>
      <c r="D449" s="54" t="str">
        <f t="shared" ca="1" si="79"/>
        <v>TA/0AMT/CRMINCOF/0/        /  -J</v>
      </c>
      <c r="E449" s="54">
        <f t="shared" ca="1" si="80"/>
        <v>0</v>
      </c>
      <c r="F449" s="54" t="str">
        <f t="shared" ca="1" si="81"/>
        <v>ZH4DJ0</v>
      </c>
      <c r="G449" s="54" t="str">
        <f t="shared" ca="1" si="82"/>
        <v>AD1</v>
      </c>
      <c r="H449" s="54" t="str">
        <f t="shared" ca="1" si="83"/>
        <v>COMPLET</v>
      </c>
      <c r="I449" s="54" t="str">
        <f t="shared" ca="1" si="84"/>
        <v>BVnTn</v>
      </c>
      <c r="J449" s="54" t="str">
        <f t="shared" ca="1" si="85"/>
        <v>EMAE</v>
      </c>
      <c r="K449" s="54" t="str">
        <f t="shared" ca="1" si="86"/>
        <v>CRMINCOF</v>
      </c>
      <c r="L449" s="54" t="str">
        <f t="shared" ca="1" si="87"/>
        <v>PRAD1</v>
      </c>
      <c r="M449" s="54">
        <f t="shared" ca="1" si="88"/>
        <v>0</v>
      </c>
      <c r="N449" s="54" t="str">
        <f t="shared" ca="1" si="89"/>
        <v>START</v>
      </c>
      <c r="O449" s="54" t="str">
        <f t="shared" ca="1" si="90"/>
        <v>Adhérent</v>
      </c>
    </row>
    <row r="450" spans="1:15" x14ac:dyDescent="0.3">
      <c r="A450" s="97">
        <f ca="1">MATCH(B450,INDIRECT("Referentiel!a:a"),0)+COUNTIF($B$1:B449,B450)</f>
        <v>450</v>
      </c>
      <c r="B450" s="98" t="s">
        <v>2407</v>
      </c>
      <c r="C450" s="54" t="str">
        <f t="shared" ca="1" si="78"/>
        <v>CPMC</v>
      </c>
      <c r="D450" s="54" t="str">
        <f t="shared" ca="1" si="79"/>
        <v>TA/0AMT/CRMINTCO/0/        /  -J</v>
      </c>
      <c r="E450" s="54">
        <f t="shared" ca="1" si="80"/>
        <v>0</v>
      </c>
      <c r="F450" s="54" t="str">
        <f t="shared" ca="1" si="81"/>
        <v>ZH4DJ1</v>
      </c>
      <c r="G450" s="54" t="str">
        <f t="shared" ca="1" si="82"/>
        <v>AD1</v>
      </c>
      <c r="H450" s="54" t="str">
        <f t="shared" ca="1" si="83"/>
        <v>COMPLET</v>
      </c>
      <c r="I450" s="54" t="str">
        <f t="shared" ca="1" si="84"/>
        <v>BVnTn</v>
      </c>
      <c r="J450" s="54" t="str">
        <f t="shared" ca="1" si="85"/>
        <v>EMAE</v>
      </c>
      <c r="K450" s="54" t="str">
        <f t="shared" ca="1" si="86"/>
        <v>CRMINTCO</v>
      </c>
      <c r="L450" s="54" t="str">
        <f t="shared" ca="1" si="87"/>
        <v>PRAD1</v>
      </c>
      <c r="M450" s="54">
        <f t="shared" ca="1" si="88"/>
        <v>0</v>
      </c>
      <c r="N450" s="54" t="str">
        <f t="shared" ca="1" si="89"/>
        <v>START</v>
      </c>
      <c r="O450" s="54" t="str">
        <f t="shared" ca="1" si="90"/>
        <v>Adhérent</v>
      </c>
    </row>
    <row r="451" spans="1:15" x14ac:dyDescent="0.3">
      <c r="A451" s="97">
        <f ca="1">MATCH(B451,INDIRECT("Referentiel!a:a"),0)+COUNTIF($B$1:B450,B451)</f>
        <v>451</v>
      </c>
      <c r="B451" s="98" t="s">
        <v>2412</v>
      </c>
      <c r="C451" s="54" t="str">
        <f t="shared" ref="C451:C514" ca="1" si="91">INDIRECT("'Referentiel'!c"&amp;$A451)</f>
        <v>CPMC</v>
      </c>
      <c r="D451" s="54" t="str">
        <f t="shared" ref="D451:D514" ca="1" si="92">INDIRECT("'Referentiel'!U"&amp;$A451)&amp;IF((INDIRECT("'Referentiel'!U"&amp;$A451)&lt;&gt;"")*(INDIRECT("'Referentiel'!V"&amp;$A451)&lt;&gt;""),"-","")&amp;INDIRECT("'Referentiel'!V"&amp;$A451)&amp;IF((INDIRECT("'Referentiel'!U"&amp;$A451)&amp;INDIRECT("'Referentiel'!V"&amp;$A451)&lt;&gt;"")*(INDIRECT("'Referentiel'!W"&amp;$A451)&lt;&gt;""),"-","")&amp;INDIRECT("'Referentiel'!W"&amp;$A451)&amp;IF((INDIRECT("'Referentiel'!U"&amp;$A451)&amp;INDIRECT("'Referentiel'!V"&amp;$A451)&amp;INDIRECT("'Referentiel'!W"&amp;$A451)&lt;&gt;"")*(INDIRECT("'Referentiel'!Y"&amp;$A451)&lt;&gt;""),"-","")&amp;INDIRECT("'Referentiel'!Y"&amp;$A451)&amp;IF((INDIRECT("'Referentiel'!U"&amp;$A451)&amp;INDIRECT("'Referentiel'!V"&amp;$A451)&amp;INDIRECT("'Referentiel'!W"&amp;$A451)&amp;INDIRECT("'Referentiel'!Y"&amp;$A451)&lt;&gt;"")*(INDIRECT("'Referentiel'!Z"&amp;$A451)&lt;&gt;""),"-","")&amp;INDIRECT("'Referentiel'!Z"&amp;$A451)</f>
        <v>V0CTACAF -J</v>
      </c>
      <c r="E451" s="54">
        <f t="shared" ref="E451:E514" ca="1" si="93">INDIRECT("'Referentiel'!AB"&amp;$A451)</f>
        <v>0</v>
      </c>
      <c r="F451" s="54" t="str">
        <f t="shared" ref="F451:F514" ca="1" si="94">INDIRECT("'Referentiel'!Aa"&amp;$A451)</f>
        <v>ZH4DJ2</v>
      </c>
      <c r="G451" s="54" t="str">
        <f t="shared" ref="G451:G514" ca="1" si="95">INDIRECT("'Referentiel'!k"&amp;$A451)</f>
        <v>AD1</v>
      </c>
      <c r="H451" s="54" t="str">
        <f t="shared" ref="H451:H514" ca="1" si="96">INDIRECT("'Referentiel'!l"&amp;$A451)</f>
        <v>COMPLET</v>
      </c>
      <c r="I451" s="54" t="str">
        <f t="shared" ref="I451:I514" ca="1" si="97">INDIRECT("'Referentiel'!j"&amp;$A451)</f>
        <v>BVnTn</v>
      </c>
      <c r="J451" s="54" t="str">
        <f t="shared" ref="J451:J514" ca="1" si="98">INDIRECT("'Referentiel'!f"&amp;$A451)</f>
        <v>EMAE</v>
      </c>
      <c r="K451" s="54" t="str">
        <f t="shared" ref="K451:K514" ca="1" si="99">INDIRECT("'Referentiel'!e"&amp;$A451)</f>
        <v>CTACAF</v>
      </c>
      <c r="L451" s="54" t="str">
        <f t="shared" ref="L451:L514" ca="1" si="100">INDIRECT("'Referentiel'!n"&amp;$A451)</f>
        <v>PRAD1</v>
      </c>
      <c r="M451" s="54">
        <f t="shared" ref="M451:M514" ca="1" si="101">INDIRECT("'Referentiel'!s"&amp;$A451)</f>
        <v>0</v>
      </c>
      <c r="N451" s="54" t="str">
        <f t="shared" ref="N451:N514" ca="1" si="102">INDIRECT("'Referentiel'!q"&amp;$A451)</f>
        <v>DB2</v>
      </c>
      <c r="O451" s="54" t="str">
        <f t="shared" ref="O451:O514" ca="1" si="103">INDIRECT("'Referentiel'!h"&amp;$A451)</f>
        <v>Adhérent</v>
      </c>
    </row>
    <row r="452" spans="1:15" x14ac:dyDescent="0.3">
      <c r="A452" s="97">
        <f ca="1">MATCH(B452,INDIRECT("Referentiel!a:a"),0)+COUNTIF($B$1:B451,B452)</f>
        <v>452</v>
      </c>
      <c r="B452" s="98" t="s">
        <v>2418</v>
      </c>
      <c r="C452" s="54" t="str">
        <f t="shared" ca="1" si="91"/>
        <v>CPCC</v>
      </c>
      <c r="D452" s="54" t="str">
        <f t="shared" ca="1" si="92"/>
        <v>V0CTCDPA -J</v>
      </c>
      <c r="E452" s="54">
        <f t="shared" ca="1" si="93"/>
        <v>0</v>
      </c>
      <c r="F452" s="54" t="str">
        <f t="shared" ca="1" si="94"/>
        <v>ZH1BJV</v>
      </c>
      <c r="G452" s="54" t="str">
        <f t="shared" ca="1" si="95"/>
        <v>AD3</v>
      </c>
      <c r="H452" s="54" t="str">
        <f t="shared" ca="1" si="96"/>
        <v>COMPLET</v>
      </c>
      <c r="I452" s="54" t="str">
        <f t="shared" ca="1" si="97"/>
        <v>Tn</v>
      </c>
      <c r="J452" s="54" t="str">
        <f t="shared" ca="1" si="98"/>
        <v>CNTR</v>
      </c>
      <c r="K452" s="54" t="str">
        <f t="shared" ca="1" si="99"/>
        <v>CTCDPA</v>
      </c>
      <c r="L452" s="54" t="str">
        <f t="shared" ca="1" si="100"/>
        <v>PRIV1</v>
      </c>
      <c r="M452" s="54">
        <f t="shared" ca="1" si="101"/>
        <v>0</v>
      </c>
      <c r="N452" s="54" t="str">
        <f t="shared" ca="1" si="102"/>
        <v>DB2</v>
      </c>
      <c r="O452" s="54" t="str">
        <f t="shared" ca="1" si="103"/>
        <v>Adhérent</v>
      </c>
    </row>
    <row r="453" spans="1:15" x14ac:dyDescent="0.3">
      <c r="A453" s="97">
        <f ca="1">MATCH(B453,INDIRECT("Referentiel!a:a"),0)+COUNTIF($B$1:B452,B453)</f>
        <v>453</v>
      </c>
      <c r="B453" s="98" t="s">
        <v>2425</v>
      </c>
      <c r="C453" s="54" t="str">
        <f t="shared" ca="1" si="91"/>
        <v>CPCC</v>
      </c>
      <c r="D453" s="54" t="str">
        <f t="shared" ca="1" si="92"/>
        <v>V0CTRASP -J</v>
      </c>
      <c r="E453" s="54">
        <f t="shared" ca="1" si="93"/>
        <v>0</v>
      </c>
      <c r="F453" s="54" t="str">
        <f t="shared" ca="1" si="94"/>
        <v>ZH1BJW</v>
      </c>
      <c r="G453" s="54" t="str">
        <f t="shared" ca="1" si="95"/>
        <v>AD1</v>
      </c>
      <c r="H453" s="54" t="str">
        <f t="shared" ca="1" si="96"/>
        <v>COMPLET</v>
      </c>
      <c r="I453" s="54" t="str">
        <f t="shared" ca="1" si="97"/>
        <v>BVnTn</v>
      </c>
      <c r="J453" s="54" t="str">
        <f t="shared" ca="1" si="98"/>
        <v>CNTR</v>
      </c>
      <c r="K453" s="54" t="str">
        <f t="shared" ca="1" si="99"/>
        <v>CTRASP</v>
      </c>
      <c r="L453" s="54" t="str">
        <f t="shared" ca="1" si="100"/>
        <v>PRAD1</v>
      </c>
      <c r="M453" s="54">
        <f t="shared" ca="1" si="101"/>
        <v>0</v>
      </c>
      <c r="N453" s="54" t="str">
        <f t="shared" ca="1" si="102"/>
        <v>DB2</v>
      </c>
      <c r="O453" s="54" t="str">
        <f t="shared" ca="1" si="103"/>
        <v>Adhérent</v>
      </c>
    </row>
    <row r="454" spans="1:15" x14ac:dyDescent="0.3">
      <c r="A454" s="97">
        <f ca="1">MATCH(B454,INDIRECT("Referentiel!a:a"),0)+COUNTIF($B$1:B453,B454)</f>
        <v>454</v>
      </c>
      <c r="B454" s="98" t="s">
        <v>2431</v>
      </c>
      <c r="C454" s="54" t="str">
        <f t="shared" ca="1" si="91"/>
        <v>CPCC</v>
      </c>
      <c r="D454" s="54" t="str">
        <f t="shared" ca="1" si="92"/>
        <v>V0CTRCTR-M</v>
      </c>
      <c r="E454" s="54">
        <f t="shared" ca="1" si="93"/>
        <v>0</v>
      </c>
      <c r="F454" s="54" t="str">
        <f t="shared" ca="1" si="94"/>
        <v>ZH1AME</v>
      </c>
      <c r="G454" s="54" t="str">
        <f t="shared" ca="1" si="95"/>
        <v>AD3</v>
      </c>
      <c r="H454" s="54" t="str">
        <f t="shared" ca="1" si="96"/>
        <v>COMPLET</v>
      </c>
      <c r="I454" s="54" t="str">
        <f t="shared" ca="1" si="97"/>
        <v>BVaTn</v>
      </c>
      <c r="J454" s="54" t="str">
        <f t="shared" ca="1" si="98"/>
        <v>CNTR</v>
      </c>
      <c r="K454" s="54" t="str">
        <f t="shared" ca="1" si="99"/>
        <v>CTRCTR</v>
      </c>
      <c r="L454" s="54" t="str">
        <f t="shared" ca="1" si="100"/>
        <v/>
      </c>
      <c r="M454" s="54">
        <f t="shared" ca="1" si="101"/>
        <v>0</v>
      </c>
      <c r="N454" s="54" t="str">
        <f t="shared" ca="1" si="102"/>
        <v>DB2</v>
      </c>
      <c r="O454" s="54" t="str">
        <f t="shared" ca="1" si="103"/>
        <v>Adhérent</v>
      </c>
    </row>
    <row r="455" spans="1:15" x14ac:dyDescent="0.3">
      <c r="A455" s="97">
        <f ca="1">MATCH(B455,INDIRECT("Referentiel!a:a"),0)+COUNTIF($B$1:B454,B455)</f>
        <v>455</v>
      </c>
      <c r="B455" s="98" t="s">
        <v>2438</v>
      </c>
      <c r="C455" s="54" t="str">
        <f t="shared" ca="1" si="91"/>
        <v>CPMP</v>
      </c>
      <c r="D455" s="54" t="str">
        <f t="shared" ca="1" si="92"/>
        <v>V0CTRSCPTE-M</v>
      </c>
      <c r="E455" s="54">
        <f t="shared" ca="1" si="93"/>
        <v>0</v>
      </c>
      <c r="F455" s="54" t="str">
        <f t="shared" ca="1" si="94"/>
        <v>ZH2AMD</v>
      </c>
      <c r="G455" s="54" t="str">
        <f t="shared" ca="1" si="95"/>
        <v>AD3</v>
      </c>
      <c r="H455" s="54" t="str">
        <f t="shared" ca="1" si="96"/>
        <v>COMPLET</v>
      </c>
      <c r="I455" s="54" t="str">
        <f t="shared" ca="1" si="97"/>
        <v>BVaTn</v>
      </c>
      <c r="J455" s="54" t="str">
        <f t="shared" ca="1" si="98"/>
        <v>CENT</v>
      </c>
      <c r="K455" s="54" t="str">
        <f t="shared" ca="1" si="99"/>
        <v>CTRSCPTE</v>
      </c>
      <c r="L455" s="54" t="str">
        <f t="shared" ca="1" si="100"/>
        <v/>
      </c>
      <c r="M455" s="54">
        <f t="shared" ca="1" si="101"/>
        <v>0</v>
      </c>
      <c r="N455" s="54" t="str">
        <f t="shared" ca="1" si="102"/>
        <v>DB2</v>
      </c>
      <c r="O455" s="54" t="str">
        <f t="shared" ca="1" si="103"/>
        <v>Adhérent</v>
      </c>
    </row>
    <row r="456" spans="1:15" x14ac:dyDescent="0.3">
      <c r="A456" s="97">
        <f ca="1">MATCH(B456,INDIRECT("Referentiel!a:a"),0)+COUNTIF($B$1:B455,B456)</f>
        <v>456</v>
      </c>
      <c r="B456" s="98" t="s">
        <v>2445</v>
      </c>
      <c r="C456" s="54" t="str">
        <f t="shared" ca="1" si="91"/>
        <v>CPMP</v>
      </c>
      <c r="D456" s="54" t="str">
        <f t="shared" ca="1" si="92"/>
        <v>V0CTRSCPTR-M</v>
      </c>
      <c r="E456" s="54">
        <f t="shared" ca="1" si="93"/>
        <v>0</v>
      </c>
      <c r="F456" s="54" t="str">
        <f t="shared" ca="1" si="94"/>
        <v>ZH2AME</v>
      </c>
      <c r="G456" s="54" t="str">
        <f t="shared" ca="1" si="95"/>
        <v>AD3</v>
      </c>
      <c r="H456" s="54" t="str">
        <f t="shared" ca="1" si="96"/>
        <v>COMPLET</v>
      </c>
      <c r="I456" s="54" t="str">
        <f t="shared" ca="1" si="97"/>
        <v>BVaTn</v>
      </c>
      <c r="J456" s="54" t="str">
        <f t="shared" ca="1" si="98"/>
        <v>CENT</v>
      </c>
      <c r="K456" s="54" t="str">
        <f t="shared" ca="1" si="99"/>
        <v>CTRSCPTR</v>
      </c>
      <c r="L456" s="54" t="str">
        <f t="shared" ca="1" si="100"/>
        <v/>
      </c>
      <c r="M456" s="54">
        <f t="shared" ca="1" si="101"/>
        <v>0</v>
      </c>
      <c r="N456" s="54" t="str">
        <f t="shared" ca="1" si="102"/>
        <v>DB2</v>
      </c>
      <c r="O456" s="54" t="str">
        <f t="shared" ca="1" si="103"/>
        <v>Adhérent</v>
      </c>
    </row>
    <row r="457" spans="1:15" x14ac:dyDescent="0.3">
      <c r="A457" s="97">
        <f ca="1">MATCH(B457,INDIRECT("Referentiel!a:a"),0)+COUNTIF($B$1:B456,B457)</f>
        <v>457</v>
      </c>
      <c r="B457" s="98" t="s">
        <v>2452</v>
      </c>
      <c r="C457" s="54" t="str">
        <f t="shared" ca="1" si="91"/>
        <v>CPMP</v>
      </c>
      <c r="D457" s="54" t="str">
        <f t="shared" ca="1" si="92"/>
        <v>V0CTRSRELI-M</v>
      </c>
      <c r="E457" s="54">
        <f t="shared" ca="1" si="93"/>
        <v>0</v>
      </c>
      <c r="F457" s="54" t="str">
        <f t="shared" ca="1" si="94"/>
        <v>ZH2AMF</v>
      </c>
      <c r="G457" s="54" t="str">
        <f t="shared" ca="1" si="95"/>
        <v>AD3</v>
      </c>
      <c r="H457" s="54" t="str">
        <f t="shared" ca="1" si="96"/>
        <v>COMPLET</v>
      </c>
      <c r="I457" s="54" t="str">
        <f t="shared" ca="1" si="97"/>
        <v>BVaTn</v>
      </c>
      <c r="J457" s="54" t="str">
        <f t="shared" ca="1" si="98"/>
        <v>CENT</v>
      </c>
      <c r="K457" s="54" t="str">
        <f t="shared" ca="1" si="99"/>
        <v>CTRSRELI</v>
      </c>
      <c r="L457" s="54" t="str">
        <f t="shared" ca="1" si="100"/>
        <v/>
      </c>
      <c r="M457" s="54">
        <f t="shared" ca="1" si="101"/>
        <v>0</v>
      </c>
      <c r="N457" s="54" t="str">
        <f t="shared" ca="1" si="102"/>
        <v>DB2</v>
      </c>
      <c r="O457" s="54" t="str">
        <f t="shared" ca="1" si="103"/>
        <v>Adhérent</v>
      </c>
    </row>
    <row r="458" spans="1:15" x14ac:dyDescent="0.3">
      <c r="A458" s="97">
        <f ca="1">MATCH(B458,INDIRECT("Referentiel!a:a"),0)+COUNTIF($B$1:B457,B458)</f>
        <v>458</v>
      </c>
      <c r="B458" s="98" t="s">
        <v>2459</v>
      </c>
      <c r="C458" s="54" t="str">
        <f t="shared" ca="1" si="91"/>
        <v>CPPL</v>
      </c>
      <c r="D458" s="54" t="str">
        <f t="shared" ca="1" si="92"/>
        <v>V0CUMVTP -J</v>
      </c>
      <c r="E458" s="54">
        <f t="shared" ca="1" si="93"/>
        <v>0</v>
      </c>
      <c r="F458" s="54" t="str">
        <f t="shared" ca="1" si="94"/>
        <v>ZH2BJE</v>
      </c>
      <c r="G458" s="54" t="str">
        <f t="shared" ca="1" si="95"/>
        <v>AD3</v>
      </c>
      <c r="H458" s="54" t="str">
        <f t="shared" ca="1" si="96"/>
        <v>COMPLET</v>
      </c>
      <c r="I458" s="54" t="str">
        <f t="shared" ca="1" si="97"/>
        <v>Tn</v>
      </c>
      <c r="J458" s="54" t="str">
        <f t="shared" ca="1" si="98"/>
        <v>CELC</v>
      </c>
      <c r="K458" s="54" t="str">
        <f t="shared" ca="1" si="99"/>
        <v>CUMVTP</v>
      </c>
      <c r="L458" s="54" t="str">
        <f t="shared" ca="1" si="100"/>
        <v/>
      </c>
      <c r="M458" s="54">
        <f t="shared" ca="1" si="101"/>
        <v>0</v>
      </c>
      <c r="N458" s="54" t="str">
        <f t="shared" ca="1" si="102"/>
        <v>DB2</v>
      </c>
      <c r="O458" s="54" t="str">
        <f t="shared" ca="1" si="103"/>
        <v>Adhérent</v>
      </c>
    </row>
    <row r="459" spans="1:15" x14ac:dyDescent="0.3">
      <c r="A459" s="97">
        <f ca="1">MATCH(B459,INDIRECT("Referentiel!a:a"),0)+COUNTIF($B$1:B458,B459)</f>
        <v>459</v>
      </c>
      <c r="B459" s="98" t="s">
        <v>2465</v>
      </c>
      <c r="C459" s="54" t="str">
        <f t="shared" ca="1" si="91"/>
        <v>CPCC</v>
      </c>
      <c r="D459" s="54" t="str">
        <f t="shared" ca="1" si="92"/>
        <v>V0D2R06  -J</v>
      </c>
      <c r="E459" s="54">
        <f t="shared" ca="1" si="93"/>
        <v>0</v>
      </c>
      <c r="F459" s="54" t="str">
        <f t="shared" ca="1" si="94"/>
        <v>ZH1BJX</v>
      </c>
      <c r="G459" s="54" t="str">
        <f t="shared" ca="1" si="95"/>
        <v>AD3</v>
      </c>
      <c r="H459" s="54" t="str">
        <f t="shared" ca="1" si="96"/>
        <v>COMPLET</v>
      </c>
      <c r="I459" s="54" t="str">
        <f t="shared" ca="1" si="97"/>
        <v>BVnTn</v>
      </c>
      <c r="J459" s="54" t="str">
        <f t="shared" ca="1" si="98"/>
        <v>CSCA</v>
      </c>
      <c r="K459" s="54" t="str">
        <f t="shared" ca="1" si="99"/>
        <v>D2R06</v>
      </c>
      <c r="L459" s="54" t="str">
        <f t="shared" ca="1" si="100"/>
        <v/>
      </c>
      <c r="M459" s="54">
        <f t="shared" ca="1" si="101"/>
        <v>0</v>
      </c>
      <c r="N459" s="54" t="str">
        <f t="shared" ca="1" si="102"/>
        <v>DB2</v>
      </c>
      <c r="O459" s="54" t="str">
        <f t="shared" ca="1" si="103"/>
        <v>Adhérent</v>
      </c>
    </row>
    <row r="460" spans="1:15" x14ac:dyDescent="0.3">
      <c r="A460" s="97">
        <f ca="1">MATCH(B460,INDIRECT("Referentiel!a:a"),0)+COUNTIF($B$1:B459,B460)</f>
        <v>460</v>
      </c>
      <c r="B460" s="98" t="s">
        <v>2470</v>
      </c>
      <c r="C460" s="54" t="str">
        <f t="shared" ca="1" si="91"/>
        <v>CPCC</v>
      </c>
      <c r="D460" s="54" t="str">
        <f t="shared" ca="1" si="92"/>
        <v>V0D2R13  -J</v>
      </c>
      <c r="E460" s="54">
        <f t="shared" ca="1" si="93"/>
        <v>0</v>
      </c>
      <c r="F460" s="54" t="str">
        <f t="shared" ca="1" si="94"/>
        <v>ZH1BJY</v>
      </c>
      <c r="G460" s="54" t="str">
        <f t="shared" ca="1" si="95"/>
        <v>AD1</v>
      </c>
      <c r="H460" s="54" t="str">
        <f t="shared" ca="1" si="96"/>
        <v>COMPLET</v>
      </c>
      <c r="I460" s="54" t="str">
        <f t="shared" ca="1" si="97"/>
        <v>BVnTn</v>
      </c>
      <c r="J460" s="54" t="str">
        <f t="shared" ca="1" si="98"/>
        <v>CSCA</v>
      </c>
      <c r="K460" s="54" t="str">
        <f t="shared" ca="1" si="99"/>
        <v>D2R13</v>
      </c>
      <c r="L460" s="54" t="str">
        <f t="shared" ca="1" si="100"/>
        <v>PRAD1</v>
      </c>
      <c r="M460" s="54">
        <f t="shared" ca="1" si="101"/>
        <v>0</v>
      </c>
      <c r="N460" s="54" t="str">
        <f t="shared" ca="1" si="102"/>
        <v>DB2</v>
      </c>
      <c r="O460" s="54" t="str">
        <f t="shared" ca="1" si="103"/>
        <v>Adhérent</v>
      </c>
    </row>
    <row r="461" spans="1:15" x14ac:dyDescent="0.3">
      <c r="A461" s="97">
        <f ca="1">MATCH(B461,INDIRECT("Referentiel!a:a"),0)+COUNTIF($B$1:B460,B461)</f>
        <v>461</v>
      </c>
      <c r="B461" s="98" t="s">
        <v>2475</v>
      </c>
      <c r="C461" s="54" t="str">
        <f t="shared" ca="1" si="91"/>
        <v>CPMS</v>
      </c>
      <c r="D461" s="54" t="str">
        <f t="shared" ca="1" si="92"/>
        <v>ACTAJ0-J</v>
      </c>
      <c r="E461" s="54">
        <f t="shared" ca="1" si="93"/>
        <v>0</v>
      </c>
      <c r="F461" s="54" t="str">
        <f t="shared" ca="1" si="94"/>
        <v>ZH4AJ1</v>
      </c>
      <c r="G461" s="54" t="str">
        <f t="shared" ca="1" si="95"/>
        <v>AD3</v>
      </c>
      <c r="H461" s="54" t="str">
        <f t="shared" ca="1" si="96"/>
        <v>COMPLET</v>
      </c>
      <c r="I461" s="54" t="str">
        <f t="shared" ca="1" si="97"/>
        <v>Tn</v>
      </c>
      <c r="J461" s="54" t="str">
        <f t="shared" ca="1" si="98"/>
        <v>ACT0</v>
      </c>
      <c r="K461" s="54" t="str">
        <f t="shared" ca="1" si="99"/>
        <v>ACTAJ0</v>
      </c>
      <c r="L461" s="54" t="str">
        <f t="shared" ca="1" si="100"/>
        <v/>
      </c>
      <c r="M461" s="54">
        <f t="shared" ca="1" si="101"/>
        <v>0</v>
      </c>
      <c r="N461" s="54" t="str">
        <f t="shared" ca="1" si="102"/>
        <v>FIC</v>
      </c>
      <c r="O461" s="54" t="str">
        <f t="shared" ca="1" si="103"/>
        <v>Adhérent</v>
      </c>
    </row>
    <row r="462" spans="1:15" x14ac:dyDescent="0.3">
      <c r="A462" s="97">
        <f ca="1">MATCH(B462,INDIRECT("Referentiel!a:a"),0)+COUNTIF($B$1:B461,B462)</f>
        <v>462</v>
      </c>
      <c r="B462" s="98" t="s">
        <v>2482</v>
      </c>
      <c r="C462" s="54" t="str">
        <f t="shared" ca="1" si="91"/>
        <v>CPCR</v>
      </c>
      <c r="D462" s="54" t="str">
        <f t="shared" ca="1" si="92"/>
        <v>DAIXE002-J</v>
      </c>
      <c r="E462" s="54">
        <f t="shared" ca="1" si="93"/>
        <v>0</v>
      </c>
      <c r="F462" s="54" t="str">
        <f t="shared" ca="1" si="94"/>
        <v>ZH1AJ6</v>
      </c>
      <c r="G462" s="54" t="str">
        <f t="shared" ca="1" si="95"/>
        <v>AD3</v>
      </c>
      <c r="H462" s="54" t="str">
        <f t="shared" ca="1" si="96"/>
        <v>COMPLET</v>
      </c>
      <c r="I462" s="54" t="str">
        <f t="shared" ca="1" si="97"/>
        <v>Tn</v>
      </c>
      <c r="J462" s="54" t="str">
        <f t="shared" ca="1" si="98"/>
        <v>DAIL</v>
      </c>
      <c r="K462" s="54" t="str">
        <f t="shared" ca="1" si="99"/>
        <v>DAIXE002</v>
      </c>
      <c r="L462" s="54" t="str">
        <f t="shared" ca="1" si="100"/>
        <v/>
      </c>
      <c r="M462" s="54">
        <f t="shared" ca="1" si="101"/>
        <v>0</v>
      </c>
      <c r="N462" s="54" t="str">
        <f t="shared" ca="1" si="102"/>
        <v>FIC</v>
      </c>
      <c r="O462" s="54" t="str">
        <f t="shared" ca="1" si="103"/>
        <v>Adhérent</v>
      </c>
    </row>
    <row r="463" spans="1:15" x14ac:dyDescent="0.3">
      <c r="A463" s="97">
        <f ca="1">MATCH(B463,INDIRECT("Referentiel!a:a"),0)+COUNTIF($B$1:B462,B463)</f>
        <v>463</v>
      </c>
      <c r="B463" s="98" t="s">
        <v>2490</v>
      </c>
      <c r="C463" s="54" t="str">
        <f t="shared" ca="1" si="91"/>
        <v>CPCR</v>
      </c>
      <c r="D463" s="54" t="str">
        <f t="shared" ca="1" si="92"/>
        <v>DAIXE002-J</v>
      </c>
      <c r="E463" s="54">
        <f t="shared" ca="1" si="93"/>
        <v>0</v>
      </c>
      <c r="F463" s="54" t="str">
        <f t="shared" ca="1" si="94"/>
        <v>ZH1AJ6</v>
      </c>
      <c r="G463" s="54" t="str">
        <f t="shared" ca="1" si="95"/>
        <v>AD3</v>
      </c>
      <c r="H463" s="54" t="str">
        <f t="shared" ca="1" si="96"/>
        <v>COMPLET</v>
      </c>
      <c r="I463" s="54" t="str">
        <f t="shared" ca="1" si="97"/>
        <v>Tn</v>
      </c>
      <c r="J463" s="54" t="str">
        <f t="shared" ca="1" si="98"/>
        <v>DAIL</v>
      </c>
      <c r="K463" s="54" t="str">
        <f t="shared" ca="1" si="99"/>
        <v>DAIXE002</v>
      </c>
      <c r="L463" s="54" t="str">
        <f t="shared" ca="1" si="100"/>
        <v/>
      </c>
      <c r="M463" s="54">
        <f t="shared" ca="1" si="101"/>
        <v>0</v>
      </c>
      <c r="N463" s="54" t="str">
        <f t="shared" ca="1" si="102"/>
        <v>FIC</v>
      </c>
      <c r="O463" s="54" t="str">
        <f t="shared" ca="1" si="103"/>
        <v>Adhérent</v>
      </c>
    </row>
    <row r="464" spans="1:15" x14ac:dyDescent="0.3">
      <c r="A464" s="97">
        <f ca="1">MATCH(B464,INDIRECT("Referentiel!a:a"),0)+COUNTIF($B$1:B463,B464)</f>
        <v>464</v>
      </c>
      <c r="B464" s="98" t="s">
        <v>2493</v>
      </c>
      <c r="C464" s="54" t="str">
        <f t="shared" ca="1" si="91"/>
        <v>CPPL</v>
      </c>
      <c r="D464" s="54" t="str">
        <f t="shared" ca="1" si="92"/>
        <v>DATBDC61-M</v>
      </c>
      <c r="E464" s="54">
        <f t="shared" ca="1" si="93"/>
        <v>0</v>
      </c>
      <c r="F464" s="54" t="str">
        <f t="shared" ca="1" si="94"/>
        <v>ZH2AMG</v>
      </c>
      <c r="G464" s="54" t="str">
        <f t="shared" ca="1" si="95"/>
        <v>AD1</v>
      </c>
      <c r="H464" s="54" t="str">
        <f t="shared" ca="1" si="96"/>
        <v>PARTIEL</v>
      </c>
      <c r="I464" s="54" t="str">
        <f t="shared" ca="1" si="97"/>
        <v>Tn</v>
      </c>
      <c r="J464" s="54" t="str">
        <f t="shared" ca="1" si="98"/>
        <v>TITR</v>
      </c>
      <c r="K464" s="54" t="str">
        <f t="shared" ca="1" si="99"/>
        <v>DATBDC61</v>
      </c>
      <c r="L464" s="54" t="str">
        <f t="shared" ca="1" si="100"/>
        <v>PRAD1</v>
      </c>
      <c r="M464" s="54">
        <f t="shared" ca="1" si="101"/>
        <v>0</v>
      </c>
      <c r="N464" s="54" t="str">
        <f t="shared" ca="1" si="102"/>
        <v>FIC</v>
      </c>
      <c r="O464" s="54" t="str">
        <f t="shared" ca="1" si="103"/>
        <v>Adhérent</v>
      </c>
    </row>
    <row r="465" spans="1:15" x14ac:dyDescent="0.3">
      <c r="A465" s="97">
        <f ca="1">MATCH(B465,INDIRECT("Referentiel!a:a"),0)+COUNTIF($B$1:B464,B465)</f>
        <v>465</v>
      </c>
      <c r="B465" s="98" t="s">
        <v>2497</v>
      </c>
      <c r="C465" s="54" t="str">
        <f t="shared" ca="1" si="91"/>
        <v>CPMS</v>
      </c>
      <c r="D465" s="54" t="str">
        <f t="shared" ca="1" si="92"/>
        <v>ACTAD0-J</v>
      </c>
      <c r="E465" s="54">
        <f t="shared" ca="1" si="93"/>
        <v>0</v>
      </c>
      <c r="F465" s="54" t="str">
        <f t="shared" ca="1" si="94"/>
        <v>ZH4AJ3</v>
      </c>
      <c r="G465" s="54" t="str">
        <f t="shared" ca="1" si="95"/>
        <v>AD3</v>
      </c>
      <c r="H465" s="54" t="str">
        <f t="shared" ca="1" si="96"/>
        <v>COMPLET</v>
      </c>
      <c r="I465" s="54" t="str">
        <f t="shared" ca="1" si="97"/>
        <v>Tn</v>
      </c>
      <c r="J465" s="54" t="str">
        <f t="shared" ca="1" si="98"/>
        <v>ACT0</v>
      </c>
      <c r="K465" s="54" t="str">
        <f t="shared" ca="1" si="99"/>
        <v>ACTAD0</v>
      </c>
      <c r="L465" s="54" t="str">
        <f t="shared" ca="1" si="100"/>
        <v/>
      </c>
      <c r="M465" s="54">
        <f t="shared" ca="1" si="101"/>
        <v>0</v>
      </c>
      <c r="N465" s="54" t="str">
        <f t="shared" ca="1" si="102"/>
        <v>FIC</v>
      </c>
      <c r="O465" s="54" t="str">
        <f t="shared" ca="1" si="103"/>
        <v>Adhérent</v>
      </c>
    </row>
    <row r="466" spans="1:15" x14ac:dyDescent="0.3">
      <c r="A466" s="97">
        <f ca="1">MATCH(B466,INDIRECT("Referentiel!a:a"),0)+COUNTIF($B$1:B465,B466)</f>
        <v>466</v>
      </c>
      <c r="B466" s="98" t="s">
        <v>2501</v>
      </c>
      <c r="C466" s="54" t="str">
        <f t="shared" ca="1" si="91"/>
        <v>CPMS</v>
      </c>
      <c r="D466" s="54" t="str">
        <f t="shared" ca="1" si="92"/>
        <v xml:space="preserve"> -J</v>
      </c>
      <c r="E466" s="54">
        <f t="shared" ca="1" si="93"/>
        <v>0</v>
      </c>
      <c r="F466" s="54">
        <f t="shared" ca="1" si="94"/>
        <v>0</v>
      </c>
      <c r="G466" s="54" t="str">
        <f t="shared" ca="1" si="95"/>
        <v>AD3</v>
      </c>
      <c r="H466" s="54" t="str">
        <f t="shared" ca="1" si="96"/>
        <v>COMPLET</v>
      </c>
      <c r="I466" s="54" t="str">
        <f t="shared" ca="1" si="97"/>
        <v>BVnTn</v>
      </c>
      <c r="J466" s="54" t="str">
        <f t="shared" ca="1" si="98"/>
        <v>OFIS</v>
      </c>
      <c r="K466" s="54" t="str">
        <f t="shared" ca="1" si="99"/>
        <v>DATDEVI2</v>
      </c>
      <c r="L466" s="54" t="str">
        <f t="shared" ca="1" si="100"/>
        <v/>
      </c>
      <c r="M466" s="54">
        <f t="shared" ca="1" si="101"/>
        <v>0</v>
      </c>
      <c r="N466" s="54" t="str">
        <f t="shared" ca="1" si="102"/>
        <v>FIC</v>
      </c>
      <c r="O466" s="54" t="str">
        <f t="shared" ca="1" si="103"/>
        <v>Adhérent</v>
      </c>
    </row>
    <row r="467" spans="1:15" x14ac:dyDescent="0.3">
      <c r="A467" s="97">
        <f ca="1">MATCH(B467,INDIRECT("Referentiel!a:a"),0)+COUNTIF($B$1:B466,B467)</f>
        <v>467</v>
      </c>
      <c r="B467" s="98" t="s">
        <v>2506</v>
      </c>
      <c r="C467" s="54" t="str">
        <f t="shared" ca="1" si="91"/>
        <v>CPDT</v>
      </c>
      <c r="D467" s="54" t="str">
        <f t="shared" ca="1" si="92"/>
        <v xml:space="preserve"> V1DB2CIVIL -J</v>
      </c>
      <c r="E467" s="54">
        <f t="shared" ca="1" si="93"/>
        <v>0</v>
      </c>
      <c r="F467" s="54" t="str">
        <f t="shared" ca="1" si="94"/>
        <v>ZH0BJQ</v>
      </c>
      <c r="G467" s="54" t="str">
        <f t="shared" ca="1" si="95"/>
        <v>AD1</v>
      </c>
      <c r="H467" s="54" t="str">
        <f t="shared" ca="1" si="96"/>
        <v>COMPLET</v>
      </c>
      <c r="I467" s="54" t="str">
        <f t="shared" ca="1" si="97"/>
        <v>Tn</v>
      </c>
      <c r="J467" s="54" t="str">
        <f t="shared" ca="1" si="98"/>
        <v>PGEN</v>
      </c>
      <c r="K467" s="54" t="str">
        <f t="shared" ca="1" si="99"/>
        <v>DB2CIVIL</v>
      </c>
      <c r="L467" s="54" t="str">
        <f t="shared" ca="1" si="100"/>
        <v>PRAD1</v>
      </c>
      <c r="M467" s="54">
        <f t="shared" ca="1" si="101"/>
        <v>0</v>
      </c>
      <c r="N467" s="54" t="str">
        <f t="shared" ca="1" si="102"/>
        <v>DB2</v>
      </c>
      <c r="O467" s="54" t="str">
        <f t="shared" ca="1" si="103"/>
        <v>Adhérent</v>
      </c>
    </row>
    <row r="468" spans="1:15" x14ac:dyDescent="0.3">
      <c r="A468" s="97">
        <f ca="1">MATCH(B468,INDIRECT("Referentiel!a:a"),0)+COUNTIF($B$1:B467,B468)</f>
        <v>468</v>
      </c>
      <c r="B468" s="98" t="s">
        <v>2510</v>
      </c>
      <c r="C468" s="54" t="str">
        <f t="shared" ca="1" si="91"/>
        <v>CPRI</v>
      </c>
      <c r="D468" s="54" t="str">
        <f t="shared" ca="1" si="92"/>
        <v xml:space="preserve"> V0DBALER -J</v>
      </c>
      <c r="E468" s="54">
        <f t="shared" ca="1" si="93"/>
        <v>0</v>
      </c>
      <c r="F468" s="54" t="str">
        <f t="shared" ca="1" si="94"/>
        <v>ZH0BJR</v>
      </c>
      <c r="G468" s="54" t="str">
        <f t="shared" ca="1" si="95"/>
        <v>AD3</v>
      </c>
      <c r="H468" s="54" t="str">
        <f t="shared" ca="1" si="96"/>
        <v>COMPLET</v>
      </c>
      <c r="I468" s="54" t="str">
        <f t="shared" ca="1" si="97"/>
        <v>Tn</v>
      </c>
      <c r="J468" s="54" t="str">
        <f t="shared" ca="1" si="98"/>
        <v>GDEB</v>
      </c>
      <c r="K468" s="54" t="str">
        <f t="shared" ca="1" si="99"/>
        <v>DBALER</v>
      </c>
      <c r="L468" s="54" t="str">
        <f t="shared" ca="1" si="100"/>
        <v/>
      </c>
      <c r="M468" s="54">
        <f t="shared" ca="1" si="101"/>
        <v>0</v>
      </c>
      <c r="N468" s="54" t="str">
        <f t="shared" ca="1" si="102"/>
        <v>DB2</v>
      </c>
      <c r="O468" s="54" t="str">
        <f t="shared" ca="1" si="103"/>
        <v>Adhérent</v>
      </c>
    </row>
    <row r="469" spans="1:15" x14ac:dyDescent="0.3">
      <c r="A469" s="97">
        <f ca="1">MATCH(B469,INDIRECT("Referentiel!a:a"),0)+COUNTIF($B$1:B468,B469)</f>
        <v>469</v>
      </c>
      <c r="B469" s="98" t="s">
        <v>2515</v>
      </c>
      <c r="C469" s="54" t="str">
        <f t="shared" ca="1" si="91"/>
        <v>CPRI</v>
      </c>
      <c r="D469" s="54" t="str">
        <f t="shared" ca="1" si="92"/>
        <v xml:space="preserve"> V0DBAVDE -J</v>
      </c>
      <c r="E469" s="54">
        <f t="shared" ca="1" si="93"/>
        <v>0</v>
      </c>
      <c r="F469" s="54" t="str">
        <f t="shared" ca="1" si="94"/>
        <v>ZH0BJS</v>
      </c>
      <c r="G469" s="54" t="str">
        <f t="shared" ca="1" si="95"/>
        <v>AD3</v>
      </c>
      <c r="H469" s="54" t="str">
        <f t="shared" ca="1" si="96"/>
        <v>COMPLET</v>
      </c>
      <c r="I469" s="54" t="str">
        <f t="shared" ca="1" si="97"/>
        <v>Tn</v>
      </c>
      <c r="J469" s="54" t="str">
        <f t="shared" ca="1" si="98"/>
        <v>GDEB</v>
      </c>
      <c r="K469" s="54" t="str">
        <f t="shared" ca="1" si="99"/>
        <v>DBAVDE</v>
      </c>
      <c r="L469" s="54" t="str">
        <f t="shared" ca="1" si="100"/>
        <v/>
      </c>
      <c r="M469" s="54">
        <f t="shared" ca="1" si="101"/>
        <v>0</v>
      </c>
      <c r="N469" s="54" t="str">
        <f t="shared" ca="1" si="102"/>
        <v>DB2</v>
      </c>
      <c r="O469" s="54" t="str">
        <f t="shared" ca="1" si="103"/>
        <v>Adhérent</v>
      </c>
    </row>
    <row r="470" spans="1:15" x14ac:dyDescent="0.3">
      <c r="A470" s="97">
        <f ca="1">MATCH(B470,INDIRECT("Referentiel!a:a"),0)+COUNTIF($B$1:B469,B470)</f>
        <v>470</v>
      </c>
      <c r="B470" s="98" t="s">
        <v>2520</v>
      </c>
      <c r="C470" s="54" t="str">
        <f t="shared" ca="1" si="91"/>
        <v>CPRI</v>
      </c>
      <c r="D470" s="54" t="str">
        <f t="shared" ca="1" si="92"/>
        <v xml:space="preserve"> V0DBAVPR -J</v>
      </c>
      <c r="E470" s="54">
        <f t="shared" ca="1" si="93"/>
        <v>0</v>
      </c>
      <c r="F470" s="54" t="str">
        <f t="shared" ca="1" si="94"/>
        <v>ZH0BJT</v>
      </c>
      <c r="G470" s="54" t="str">
        <f t="shared" ca="1" si="95"/>
        <v>AD3</v>
      </c>
      <c r="H470" s="54" t="str">
        <f t="shared" ca="1" si="96"/>
        <v>COMPLET</v>
      </c>
      <c r="I470" s="54" t="str">
        <f t="shared" ca="1" si="97"/>
        <v>Tn</v>
      </c>
      <c r="J470" s="54" t="str">
        <f t="shared" ca="1" si="98"/>
        <v>GDEB</v>
      </c>
      <c r="K470" s="54" t="str">
        <f t="shared" ca="1" si="99"/>
        <v>DBAVPR</v>
      </c>
      <c r="L470" s="54" t="str">
        <f t="shared" ca="1" si="100"/>
        <v/>
      </c>
      <c r="M470" s="54">
        <f t="shared" ca="1" si="101"/>
        <v>0</v>
      </c>
      <c r="N470" s="54" t="str">
        <f t="shared" ca="1" si="102"/>
        <v>DB2</v>
      </c>
      <c r="O470" s="54" t="str">
        <f t="shared" ca="1" si="103"/>
        <v>Adhérent</v>
      </c>
    </row>
    <row r="471" spans="1:15" x14ac:dyDescent="0.3">
      <c r="A471" s="97">
        <f ca="1">MATCH(B471,INDIRECT("Referentiel!a:a"),0)+COUNTIF($B$1:B470,B471)</f>
        <v>471</v>
      </c>
      <c r="B471" s="98" t="s">
        <v>2525</v>
      </c>
      <c r="C471" s="54" t="str">
        <f t="shared" ca="1" si="91"/>
        <v>CPRI</v>
      </c>
      <c r="D471" s="54" t="str">
        <f t="shared" ca="1" si="92"/>
        <v xml:space="preserve"> V2DBCOMP -J</v>
      </c>
      <c r="E471" s="54">
        <f t="shared" ca="1" si="93"/>
        <v>0</v>
      </c>
      <c r="F471" s="54" t="str">
        <f t="shared" ca="1" si="94"/>
        <v>ZH0BJU</v>
      </c>
      <c r="G471" s="54" t="str">
        <f t="shared" ca="1" si="95"/>
        <v>AD3</v>
      </c>
      <c r="H471" s="54" t="str">
        <f t="shared" ca="1" si="96"/>
        <v>COMPLET</v>
      </c>
      <c r="I471" s="54" t="str">
        <f t="shared" ca="1" si="97"/>
        <v>Tn</v>
      </c>
      <c r="J471" s="54" t="str">
        <f t="shared" ca="1" si="98"/>
        <v>GDEB</v>
      </c>
      <c r="K471" s="54" t="str">
        <f t="shared" ca="1" si="99"/>
        <v>DBCOMP</v>
      </c>
      <c r="L471" s="54" t="str">
        <f t="shared" ca="1" si="100"/>
        <v/>
      </c>
      <c r="M471" s="54">
        <f t="shared" ca="1" si="101"/>
        <v>0</v>
      </c>
      <c r="N471" s="54" t="str">
        <f t="shared" ca="1" si="102"/>
        <v>DB2</v>
      </c>
      <c r="O471" s="54" t="str">
        <f t="shared" ca="1" si="103"/>
        <v>Adhérent</v>
      </c>
    </row>
    <row r="472" spans="1:15" x14ac:dyDescent="0.3">
      <c r="A472" s="97">
        <f ca="1">MATCH(B472,INDIRECT("Referentiel!a:a"),0)+COUNTIF($B$1:B471,B472)</f>
        <v>472</v>
      </c>
      <c r="B472" s="98" t="s">
        <v>2530</v>
      </c>
      <c r="C472" s="54" t="str">
        <f t="shared" ca="1" si="91"/>
        <v>CPRI</v>
      </c>
      <c r="D472" s="54" t="str">
        <f t="shared" ca="1" si="92"/>
        <v xml:space="preserve"> V0DBCOND -J</v>
      </c>
      <c r="E472" s="54">
        <f t="shared" ca="1" si="93"/>
        <v>0</v>
      </c>
      <c r="F472" s="54" t="str">
        <f t="shared" ca="1" si="94"/>
        <v>ZH0BJV</v>
      </c>
      <c r="G472" s="54" t="str">
        <f t="shared" ca="1" si="95"/>
        <v>AD3</v>
      </c>
      <c r="H472" s="54" t="str">
        <f t="shared" ca="1" si="96"/>
        <v>COMPLET</v>
      </c>
      <c r="I472" s="54" t="str">
        <f t="shared" ca="1" si="97"/>
        <v>Tn</v>
      </c>
      <c r="J472" s="54" t="str">
        <f t="shared" ca="1" si="98"/>
        <v>GDEB</v>
      </c>
      <c r="K472" s="54" t="str">
        <f t="shared" ca="1" si="99"/>
        <v>DBCOND</v>
      </c>
      <c r="L472" s="54" t="str">
        <f t="shared" ca="1" si="100"/>
        <v/>
      </c>
      <c r="M472" s="54">
        <f t="shared" ca="1" si="101"/>
        <v>0</v>
      </c>
      <c r="N472" s="54" t="str">
        <f t="shared" ca="1" si="102"/>
        <v>DB2</v>
      </c>
      <c r="O472" s="54" t="str">
        <f t="shared" ca="1" si="103"/>
        <v>Adhérent</v>
      </c>
    </row>
    <row r="473" spans="1:15" x14ac:dyDescent="0.3">
      <c r="A473" s="97">
        <f ca="1">MATCH(B473,INDIRECT("Referentiel!a:a"),0)+COUNTIF($B$1:B472,B473)</f>
        <v>473</v>
      </c>
      <c r="B473" s="98" t="s">
        <v>2535</v>
      </c>
      <c r="C473" s="54" t="str">
        <f t="shared" ca="1" si="91"/>
        <v>CPRI</v>
      </c>
      <c r="D473" s="54" t="str">
        <f t="shared" ca="1" si="92"/>
        <v xml:space="preserve"> V0DBSITU -J</v>
      </c>
      <c r="E473" s="54">
        <f t="shared" ca="1" si="93"/>
        <v>0</v>
      </c>
      <c r="F473" s="54" t="str">
        <f t="shared" ca="1" si="94"/>
        <v>ZH0BJW</v>
      </c>
      <c r="G473" s="54" t="str">
        <f t="shared" ca="1" si="95"/>
        <v>AD3</v>
      </c>
      <c r="H473" s="54" t="str">
        <f t="shared" ca="1" si="96"/>
        <v>COMPLET</v>
      </c>
      <c r="I473" s="54" t="str">
        <f t="shared" ca="1" si="97"/>
        <v>Tn</v>
      </c>
      <c r="J473" s="54" t="str">
        <f t="shared" ca="1" si="98"/>
        <v>GDEB</v>
      </c>
      <c r="K473" s="54" t="str">
        <f t="shared" ca="1" si="99"/>
        <v>DBSITU</v>
      </c>
      <c r="L473" s="54" t="str">
        <f t="shared" ca="1" si="100"/>
        <v/>
      </c>
      <c r="M473" s="54">
        <f t="shared" ca="1" si="101"/>
        <v>0</v>
      </c>
      <c r="N473" s="54" t="str">
        <f t="shared" ca="1" si="102"/>
        <v>DB2</v>
      </c>
      <c r="O473" s="54" t="str">
        <f t="shared" ca="1" si="103"/>
        <v>Adhérent</v>
      </c>
    </row>
    <row r="474" spans="1:15" x14ac:dyDescent="0.3">
      <c r="A474" s="97">
        <f ca="1">MATCH(B474,INDIRECT("Referentiel!a:a"),0)+COUNTIF($B$1:B473,B474)</f>
        <v>474</v>
      </c>
      <c r="B474" s="98" t="s">
        <v>2540</v>
      </c>
      <c r="C474" s="54" t="str">
        <f t="shared" ca="1" si="91"/>
        <v>CPRI</v>
      </c>
      <c r="D474" s="54" t="str">
        <f t="shared" ca="1" si="92"/>
        <v xml:space="preserve"> V0DBTYAL -J</v>
      </c>
      <c r="E474" s="54">
        <f t="shared" ca="1" si="93"/>
        <v>0</v>
      </c>
      <c r="F474" s="54" t="str">
        <f t="shared" ca="1" si="94"/>
        <v>ZH0BJX</v>
      </c>
      <c r="G474" s="54" t="str">
        <f t="shared" ca="1" si="95"/>
        <v>AD3</v>
      </c>
      <c r="H474" s="54" t="str">
        <f t="shared" ca="1" si="96"/>
        <v>COMPLET</v>
      </c>
      <c r="I474" s="54" t="str">
        <f t="shared" ca="1" si="97"/>
        <v>Tn</v>
      </c>
      <c r="J474" s="54" t="str">
        <f t="shared" ca="1" si="98"/>
        <v>GDEB</v>
      </c>
      <c r="K474" s="54" t="str">
        <f t="shared" ca="1" si="99"/>
        <v>DBTYAL</v>
      </c>
      <c r="L474" s="54" t="str">
        <f t="shared" ca="1" si="100"/>
        <v/>
      </c>
      <c r="M474" s="54">
        <f t="shared" ca="1" si="101"/>
        <v>0</v>
      </c>
      <c r="N474" s="54" t="str">
        <f t="shared" ca="1" si="102"/>
        <v>DB2</v>
      </c>
      <c r="O474" s="54" t="str">
        <f t="shared" ca="1" si="103"/>
        <v>Adhérent</v>
      </c>
    </row>
    <row r="475" spans="1:15" x14ac:dyDescent="0.3">
      <c r="A475" s="97">
        <f ca="1">MATCH(B475,INDIRECT("Referentiel!a:a"),0)+COUNTIF($B$1:B474,B475)</f>
        <v>475</v>
      </c>
      <c r="B475" s="98" t="s">
        <v>2544</v>
      </c>
      <c r="C475" s="54" t="str">
        <f t="shared" ca="1" si="91"/>
        <v>CPRI</v>
      </c>
      <c r="D475" s="54" t="str">
        <f t="shared" ca="1" si="92"/>
        <v xml:space="preserve"> V0DBTYSI -J</v>
      </c>
      <c r="E475" s="54">
        <f t="shared" ca="1" si="93"/>
        <v>0</v>
      </c>
      <c r="F475" s="54" t="str">
        <f t="shared" ca="1" si="94"/>
        <v>ZH0BJY</v>
      </c>
      <c r="G475" s="54" t="str">
        <f t="shared" ca="1" si="95"/>
        <v>AD3</v>
      </c>
      <c r="H475" s="54" t="str">
        <f t="shared" ca="1" si="96"/>
        <v>COMPLET</v>
      </c>
      <c r="I475" s="54" t="str">
        <f t="shared" ca="1" si="97"/>
        <v>Tn</v>
      </c>
      <c r="J475" s="54" t="str">
        <f t="shared" ca="1" si="98"/>
        <v>GDEB</v>
      </c>
      <c r="K475" s="54" t="str">
        <f t="shared" ca="1" si="99"/>
        <v>DBTYSI</v>
      </c>
      <c r="L475" s="54" t="str">
        <f t="shared" ca="1" si="100"/>
        <v/>
      </c>
      <c r="M475" s="54">
        <f t="shared" ca="1" si="101"/>
        <v>0</v>
      </c>
      <c r="N475" s="54" t="str">
        <f t="shared" ca="1" si="102"/>
        <v>DB2</v>
      </c>
      <c r="O475" s="54" t="str">
        <f t="shared" ca="1" si="103"/>
        <v>Adhérent</v>
      </c>
    </row>
    <row r="476" spans="1:15" x14ac:dyDescent="0.3">
      <c r="A476" s="97">
        <f ca="1">MATCH(B476,INDIRECT("Referentiel!a:a"),0)+COUNTIF($B$1:B475,B476)</f>
        <v>476</v>
      </c>
      <c r="B476" s="98" t="s">
        <v>2548</v>
      </c>
      <c r="C476" s="54" t="str">
        <f t="shared" ca="1" si="91"/>
        <v>CPRI</v>
      </c>
      <c r="D476" s="54" t="str">
        <f t="shared" ca="1" si="92"/>
        <v>H00XS526-J</v>
      </c>
      <c r="E476" s="54">
        <f t="shared" ca="1" si="93"/>
        <v>0</v>
      </c>
      <c r="F476" s="54" t="str">
        <f t="shared" ca="1" si="94"/>
        <v>ZH00J5</v>
      </c>
      <c r="G476" s="54" t="str">
        <f t="shared" ca="1" si="95"/>
        <v>AD3</v>
      </c>
      <c r="H476" s="54" t="str">
        <f t="shared" ca="1" si="96"/>
        <v>PARTIEL</v>
      </c>
      <c r="I476" s="54" t="str">
        <f t="shared" ca="1" si="97"/>
        <v>Tn</v>
      </c>
      <c r="J476" s="54" t="str">
        <f t="shared" ca="1" si="98"/>
        <v>GDEB</v>
      </c>
      <c r="K476" s="54" t="str">
        <f t="shared" ca="1" si="99"/>
        <v>DEBPILLC</v>
      </c>
      <c r="L476" s="54" t="str">
        <f t="shared" ca="1" si="100"/>
        <v/>
      </c>
      <c r="M476" s="54">
        <f t="shared" ca="1" si="101"/>
        <v>0</v>
      </c>
      <c r="N476" s="54" t="str">
        <f t="shared" ca="1" si="102"/>
        <v>FIC</v>
      </c>
      <c r="O476" s="54" t="str">
        <f t="shared" ca="1" si="103"/>
        <v>Adhérent</v>
      </c>
    </row>
    <row r="477" spans="1:15" x14ac:dyDescent="0.3">
      <c r="A477" s="97">
        <f ca="1">MATCH(B477,INDIRECT("Referentiel!a:a"),0)+COUNTIF($B$1:B476,B477)</f>
        <v>477</v>
      </c>
      <c r="B477" s="98" t="s">
        <v>2553</v>
      </c>
      <c r="C477" s="54" t="str">
        <f t="shared" ca="1" si="91"/>
        <v>CPRI</v>
      </c>
      <c r="D477" s="54" t="str">
        <f t="shared" ca="1" si="92"/>
        <v>DEBXSY00-J</v>
      </c>
      <c r="E477" s="54">
        <f t="shared" ca="1" si="93"/>
        <v>0</v>
      </c>
      <c r="F477" s="54" t="str">
        <f t="shared" ca="1" si="94"/>
        <v>ZH0GJ6</v>
      </c>
      <c r="G477" s="54" t="str">
        <f t="shared" ca="1" si="95"/>
        <v>AD3</v>
      </c>
      <c r="H477" s="54" t="str">
        <f t="shared" ca="1" si="96"/>
        <v>COMPLET</v>
      </c>
      <c r="I477" s="54" t="str">
        <f t="shared" ca="1" si="97"/>
        <v>Tn</v>
      </c>
      <c r="J477" s="54" t="str">
        <f t="shared" ca="1" si="98"/>
        <v>GDEB</v>
      </c>
      <c r="K477" s="54" t="str">
        <f t="shared" ca="1" si="99"/>
        <v>DEBXSY00</v>
      </c>
      <c r="L477" s="54" t="str">
        <f t="shared" ca="1" si="100"/>
        <v/>
      </c>
      <c r="M477" s="54">
        <f t="shared" ca="1" si="101"/>
        <v>0</v>
      </c>
      <c r="N477" s="54" t="str">
        <f t="shared" ca="1" si="102"/>
        <v>FIC</v>
      </c>
      <c r="O477" s="54" t="str">
        <f t="shared" ca="1" si="103"/>
        <v>Adhérent</v>
      </c>
    </row>
    <row r="478" spans="1:15" x14ac:dyDescent="0.3">
      <c r="A478" s="97">
        <f ca="1">MATCH(B478,INDIRECT("Referentiel!a:a"),0)+COUNTIF($B$1:B477,B478)</f>
        <v>478</v>
      </c>
      <c r="B478" s="98" t="s">
        <v>2558</v>
      </c>
      <c r="C478" s="54" t="str">
        <f t="shared" ca="1" si="91"/>
        <v>CPRI</v>
      </c>
      <c r="D478" s="54" t="str">
        <f t="shared" ca="1" si="92"/>
        <v>DEBXSY00-J</v>
      </c>
      <c r="E478" s="54">
        <f t="shared" ca="1" si="93"/>
        <v>0</v>
      </c>
      <c r="F478" s="54" t="str">
        <f t="shared" ca="1" si="94"/>
        <v>ZH0GJ6</v>
      </c>
      <c r="G478" s="54" t="str">
        <f t="shared" ca="1" si="95"/>
        <v>AD3</v>
      </c>
      <c r="H478" s="54" t="str">
        <f t="shared" ca="1" si="96"/>
        <v>COMPLET</v>
      </c>
      <c r="I478" s="54" t="str">
        <f t="shared" ca="1" si="97"/>
        <v>Tn</v>
      </c>
      <c r="J478" s="54" t="str">
        <f t="shared" ca="1" si="98"/>
        <v>GDEB</v>
      </c>
      <c r="K478" s="54" t="str">
        <f t="shared" ca="1" si="99"/>
        <v>DEBXSY00</v>
      </c>
      <c r="L478" s="54" t="str">
        <f t="shared" ca="1" si="100"/>
        <v/>
      </c>
      <c r="M478" s="54">
        <f t="shared" ca="1" si="101"/>
        <v>0</v>
      </c>
      <c r="N478" s="54" t="str">
        <f t="shared" ca="1" si="102"/>
        <v>FIC</v>
      </c>
      <c r="O478" s="54" t="str">
        <f t="shared" ca="1" si="103"/>
        <v>Adhérent</v>
      </c>
    </row>
    <row r="479" spans="1:15" x14ac:dyDescent="0.3">
      <c r="A479" s="97">
        <f ca="1">MATCH(B479,INDIRECT("Referentiel!a:a"),0)+COUNTIF($B$1:B478,B479)</f>
        <v>479</v>
      </c>
      <c r="B479" s="98" t="s">
        <v>2561</v>
      </c>
      <c r="C479" s="54" t="str">
        <f t="shared" ca="1" si="91"/>
        <v>CPRI</v>
      </c>
      <c r="D479" s="54" t="str">
        <f t="shared" ca="1" si="92"/>
        <v>DEBXSY00-J</v>
      </c>
      <c r="E479" s="54">
        <f t="shared" ca="1" si="93"/>
        <v>0</v>
      </c>
      <c r="F479" s="54" t="str">
        <f t="shared" ca="1" si="94"/>
        <v>ZH0GJ6</v>
      </c>
      <c r="G479" s="54" t="str">
        <f t="shared" ca="1" si="95"/>
        <v>AD3</v>
      </c>
      <c r="H479" s="54" t="str">
        <f t="shared" ca="1" si="96"/>
        <v>COMPLET</v>
      </c>
      <c r="I479" s="54" t="str">
        <f t="shared" ca="1" si="97"/>
        <v>Tn</v>
      </c>
      <c r="J479" s="54" t="str">
        <f t="shared" ca="1" si="98"/>
        <v>GDEB</v>
      </c>
      <c r="K479" s="54" t="str">
        <f t="shared" ca="1" si="99"/>
        <v>DEBXSY00</v>
      </c>
      <c r="L479" s="54" t="str">
        <f t="shared" ca="1" si="100"/>
        <v/>
      </c>
      <c r="M479" s="54">
        <f t="shared" ca="1" si="101"/>
        <v>0</v>
      </c>
      <c r="N479" s="54" t="str">
        <f t="shared" ca="1" si="102"/>
        <v>FIC</v>
      </c>
      <c r="O479" s="54" t="str">
        <f t="shared" ca="1" si="103"/>
        <v>Adhérent</v>
      </c>
    </row>
    <row r="480" spans="1:15" x14ac:dyDescent="0.3">
      <c r="A480" s="97">
        <f ca="1">MATCH(B480,INDIRECT("Referentiel!a:a"),0)+COUNTIF($B$1:B479,B480)</f>
        <v>480</v>
      </c>
      <c r="B480" s="98" t="s">
        <v>2564</v>
      </c>
      <c r="C480" s="54" t="str">
        <f t="shared" ca="1" si="91"/>
        <v>CPRI</v>
      </c>
      <c r="D480" s="54" t="str">
        <f t="shared" ca="1" si="92"/>
        <v>DEBXSY00-J</v>
      </c>
      <c r="E480" s="54">
        <f t="shared" ca="1" si="93"/>
        <v>0</v>
      </c>
      <c r="F480" s="54" t="str">
        <f t="shared" ca="1" si="94"/>
        <v>ZH0GJ6</v>
      </c>
      <c r="G480" s="54" t="str">
        <f t="shared" ca="1" si="95"/>
        <v>AD3</v>
      </c>
      <c r="H480" s="54" t="str">
        <f t="shared" ca="1" si="96"/>
        <v>COMPLET</v>
      </c>
      <c r="I480" s="54" t="str">
        <f t="shared" ca="1" si="97"/>
        <v>Tn</v>
      </c>
      <c r="J480" s="54" t="str">
        <f t="shared" ca="1" si="98"/>
        <v>GDEB</v>
      </c>
      <c r="K480" s="54" t="str">
        <f t="shared" ca="1" si="99"/>
        <v>DEBXSY00</v>
      </c>
      <c r="L480" s="54" t="str">
        <f t="shared" ca="1" si="100"/>
        <v/>
      </c>
      <c r="M480" s="54">
        <f t="shared" ca="1" si="101"/>
        <v>0</v>
      </c>
      <c r="N480" s="54" t="str">
        <f t="shared" ca="1" si="102"/>
        <v>FIC</v>
      </c>
      <c r="O480" s="54" t="str">
        <f t="shared" ca="1" si="103"/>
        <v>Adhérent</v>
      </c>
    </row>
    <row r="481" spans="1:15" x14ac:dyDescent="0.3">
      <c r="A481" s="97">
        <f ca="1">MATCH(B481,INDIRECT("Referentiel!a:a"),0)+COUNTIF($B$1:B480,B481)</f>
        <v>481</v>
      </c>
      <c r="B481" s="98" t="s">
        <v>2552</v>
      </c>
      <c r="C481" s="54" t="str">
        <f t="shared" ca="1" si="91"/>
        <v>CPRI</v>
      </c>
      <c r="D481" s="54" t="str">
        <f t="shared" ca="1" si="92"/>
        <v>DEBXSY00-J</v>
      </c>
      <c r="E481" s="54">
        <f t="shared" ca="1" si="93"/>
        <v>0</v>
      </c>
      <c r="F481" s="54" t="str">
        <f t="shared" ca="1" si="94"/>
        <v>ZH0GJ6</v>
      </c>
      <c r="G481" s="54" t="str">
        <f t="shared" ca="1" si="95"/>
        <v>AD3</v>
      </c>
      <c r="H481" s="54" t="str">
        <f t="shared" ca="1" si="96"/>
        <v>COMPLET</v>
      </c>
      <c r="I481" s="54" t="str">
        <f t="shared" ca="1" si="97"/>
        <v>Tn</v>
      </c>
      <c r="J481" s="54" t="str">
        <f t="shared" ca="1" si="98"/>
        <v>GDEB</v>
      </c>
      <c r="K481" s="54" t="str">
        <f t="shared" ca="1" si="99"/>
        <v>DEBXSY00</v>
      </c>
      <c r="L481" s="54" t="str">
        <f t="shared" ca="1" si="100"/>
        <v/>
      </c>
      <c r="M481" s="54">
        <f t="shared" ca="1" si="101"/>
        <v>0</v>
      </c>
      <c r="N481" s="54" t="str">
        <f t="shared" ca="1" si="102"/>
        <v>FIC</v>
      </c>
      <c r="O481" s="54" t="str">
        <f t="shared" ca="1" si="103"/>
        <v>Adhérent</v>
      </c>
    </row>
    <row r="482" spans="1:15" x14ac:dyDescent="0.3">
      <c r="A482" s="97">
        <f ca="1">MATCH(B482,INDIRECT("Referentiel!a:a"),0)+COUNTIF($B$1:B481,B482)</f>
        <v>482</v>
      </c>
      <c r="B482" s="98" t="s">
        <v>2570</v>
      </c>
      <c r="C482" s="54" t="str">
        <f t="shared" ca="1" si="91"/>
        <v>CPCC</v>
      </c>
      <c r="D482" s="54" t="str">
        <f t="shared" ca="1" si="92"/>
        <v>V0DENONC -J</v>
      </c>
      <c r="E482" s="54">
        <f t="shared" ca="1" si="93"/>
        <v>0</v>
      </c>
      <c r="F482" s="54" t="str">
        <f t="shared" ca="1" si="94"/>
        <v>ZH1CJ1</v>
      </c>
      <c r="G482" s="54" t="str">
        <f t="shared" ca="1" si="95"/>
        <v>AD3</v>
      </c>
      <c r="H482" s="54" t="str">
        <f t="shared" ca="1" si="96"/>
        <v>COMPLET</v>
      </c>
      <c r="I482" s="54" t="str">
        <f t="shared" ca="1" si="97"/>
        <v>Tn</v>
      </c>
      <c r="J482" s="54" t="str">
        <f t="shared" ca="1" si="98"/>
        <v>CSCA</v>
      </c>
      <c r="K482" s="54" t="str">
        <f t="shared" ca="1" si="99"/>
        <v>DENONC</v>
      </c>
      <c r="L482" s="54" t="str">
        <f t="shared" ca="1" si="100"/>
        <v/>
      </c>
      <c r="M482" s="54">
        <f t="shared" ca="1" si="101"/>
        <v>0</v>
      </c>
      <c r="N482" s="54" t="str">
        <f t="shared" ca="1" si="102"/>
        <v>DB2</v>
      </c>
      <c r="O482" s="54" t="str">
        <f t="shared" ca="1" si="103"/>
        <v>Adhérent</v>
      </c>
    </row>
    <row r="483" spans="1:15" x14ac:dyDescent="0.3">
      <c r="A483" s="97">
        <f ca="1">MATCH(B483,INDIRECT("Referentiel!a:a"),0)+COUNTIF($B$1:B482,B483)</f>
        <v>483</v>
      </c>
      <c r="B483" s="98" t="s">
        <v>2576</v>
      </c>
      <c r="C483" s="54" t="str">
        <f t="shared" ca="1" si="91"/>
        <v>CPCR</v>
      </c>
      <c r="D483" s="54" t="str">
        <f t="shared" ca="1" si="92"/>
        <v>DERAVA12-M</v>
      </c>
      <c r="E483" s="54">
        <f t="shared" ca="1" si="93"/>
        <v>0</v>
      </c>
      <c r="F483" s="54" t="str">
        <f t="shared" ca="1" si="94"/>
        <v>ZH1AMF</v>
      </c>
      <c r="G483" s="54" t="str">
        <f t="shared" ca="1" si="95"/>
        <v>AD1</v>
      </c>
      <c r="H483" s="54" t="str">
        <f t="shared" ca="1" si="96"/>
        <v>PARTIEL</v>
      </c>
      <c r="I483" s="54" t="str">
        <f t="shared" ca="1" si="97"/>
        <v>Tn</v>
      </c>
      <c r="J483" s="54" t="str">
        <f t="shared" ca="1" si="98"/>
        <v>DRIS</v>
      </c>
      <c r="K483" s="54" t="str">
        <f t="shared" ca="1" si="99"/>
        <v>DERAVA12</v>
      </c>
      <c r="L483" s="54" t="str">
        <f t="shared" ca="1" si="100"/>
        <v>PRAD1</v>
      </c>
      <c r="M483" s="54">
        <f t="shared" ca="1" si="101"/>
        <v>0</v>
      </c>
      <c r="N483" s="54" t="str">
        <f t="shared" ca="1" si="102"/>
        <v>FIC</v>
      </c>
      <c r="O483" s="54" t="str">
        <f t="shared" ca="1" si="103"/>
        <v>Adhérent</v>
      </c>
    </row>
    <row r="484" spans="1:15" x14ac:dyDescent="0.3">
      <c r="A484" s="97">
        <f ca="1">MATCH(B484,INDIRECT("Referentiel!a:a"),0)+COUNTIF($B$1:B483,B484)</f>
        <v>484</v>
      </c>
      <c r="B484" s="98" t="s">
        <v>2585</v>
      </c>
      <c r="C484" s="54" t="str">
        <f t="shared" ca="1" si="91"/>
        <v>CPCR</v>
      </c>
      <c r="D484" s="54" t="str">
        <f t="shared" ca="1" si="92"/>
        <v>DERAVA13-M</v>
      </c>
      <c r="E484" s="54">
        <f t="shared" ca="1" si="93"/>
        <v>0</v>
      </c>
      <c r="F484" s="54" t="str">
        <f t="shared" ca="1" si="94"/>
        <v>ZH1AMG</v>
      </c>
      <c r="G484" s="54" t="str">
        <f t="shared" ca="1" si="95"/>
        <v>AD1</v>
      </c>
      <c r="H484" s="54" t="str">
        <f t="shared" ca="1" si="96"/>
        <v>PARTIEL</v>
      </c>
      <c r="I484" s="54" t="str">
        <f t="shared" ca="1" si="97"/>
        <v>Tn</v>
      </c>
      <c r="J484" s="54" t="str">
        <f t="shared" ca="1" si="98"/>
        <v>DRIS</v>
      </c>
      <c r="K484" s="54" t="str">
        <f t="shared" ca="1" si="99"/>
        <v>DERAVA13</v>
      </c>
      <c r="L484" s="54" t="str">
        <f t="shared" ca="1" si="100"/>
        <v>PRAD1</v>
      </c>
      <c r="M484" s="54">
        <f t="shared" ca="1" si="101"/>
        <v>0</v>
      </c>
      <c r="N484" s="54" t="str">
        <f t="shared" ca="1" si="102"/>
        <v>FIC</v>
      </c>
      <c r="O484" s="54" t="str">
        <f t="shared" ca="1" si="103"/>
        <v>Adhérent</v>
      </c>
    </row>
    <row r="485" spans="1:15" x14ac:dyDescent="0.3">
      <c r="A485" s="97">
        <f ca="1">MATCH(B485,INDIRECT("Referentiel!a:a"),0)+COUNTIF($B$1:B484,B485)</f>
        <v>485</v>
      </c>
      <c r="B485" s="98" t="s">
        <v>2592</v>
      </c>
      <c r="C485" s="54" t="str">
        <f t="shared" ca="1" si="91"/>
        <v>CPCC</v>
      </c>
      <c r="D485" s="54" t="str">
        <f t="shared" ca="1" si="92"/>
        <v>TA/0AMT/DERCDIC1/0 -J</v>
      </c>
      <c r="E485" s="54">
        <f t="shared" ca="1" si="93"/>
        <v>0</v>
      </c>
      <c r="F485" s="54" t="str">
        <f t="shared" ca="1" si="94"/>
        <v>ZH1BJS</v>
      </c>
      <c r="G485" s="54" t="str">
        <f t="shared" ca="1" si="95"/>
        <v>AD3</v>
      </c>
      <c r="H485" s="54" t="str">
        <f t="shared" ca="1" si="96"/>
        <v>COMPLET</v>
      </c>
      <c r="I485" s="54" t="str">
        <f t="shared" ca="1" si="97"/>
        <v>Tn</v>
      </c>
      <c r="J485" s="54" t="str">
        <f t="shared" ca="1" si="98"/>
        <v>TECC</v>
      </c>
      <c r="K485" s="54" t="str">
        <f t="shared" ca="1" si="99"/>
        <v>TA/0AMT/DERCDIC1/0</v>
      </c>
      <c r="L485" s="54" t="str">
        <f t="shared" ca="1" si="100"/>
        <v/>
      </c>
      <c r="M485" s="54">
        <f t="shared" ca="1" si="101"/>
        <v>0</v>
      </c>
      <c r="N485" s="54" t="str">
        <f t="shared" ca="1" si="102"/>
        <v>START</v>
      </c>
      <c r="O485" s="54" t="str">
        <f t="shared" ca="1" si="103"/>
        <v>Adhérent</v>
      </c>
    </row>
    <row r="486" spans="1:15" x14ac:dyDescent="0.3">
      <c r="A486" s="97">
        <f ca="1">MATCH(B486,INDIRECT("Referentiel!a:a"),0)+COUNTIF($B$1:B485,B486)</f>
        <v>486</v>
      </c>
      <c r="B486" s="98" t="s">
        <v>2598</v>
      </c>
      <c r="C486" s="54" t="str">
        <f t="shared" ca="1" si="91"/>
        <v>CPCC</v>
      </c>
      <c r="D486" s="54" t="str">
        <f t="shared" ca="1" si="92"/>
        <v>TA/0AMT/DERCDICP/0-J</v>
      </c>
      <c r="E486" s="54">
        <f t="shared" ca="1" si="93"/>
        <v>0</v>
      </c>
      <c r="F486" s="54" t="str">
        <f t="shared" ca="1" si="94"/>
        <v>ZH1BJZ</v>
      </c>
      <c r="G486" s="54" t="str">
        <f t="shared" ca="1" si="95"/>
        <v>AD3</v>
      </c>
      <c r="H486" s="54" t="str">
        <f t="shared" ca="1" si="96"/>
        <v>COMPLET</v>
      </c>
      <c r="I486" s="54" t="str">
        <f t="shared" ca="1" si="97"/>
        <v>Tn</v>
      </c>
      <c r="J486" s="54" t="str">
        <f t="shared" ca="1" si="98"/>
        <v>TECC</v>
      </c>
      <c r="K486" s="54" t="str">
        <f t="shared" ca="1" si="99"/>
        <v>TA/0AMT/DERCDICP/0</v>
      </c>
      <c r="L486" s="54" t="str">
        <f t="shared" ca="1" si="100"/>
        <v/>
      </c>
      <c r="M486" s="54">
        <f t="shared" ca="1" si="101"/>
        <v>0</v>
      </c>
      <c r="N486" s="54" t="str">
        <f t="shared" ca="1" si="102"/>
        <v>START</v>
      </c>
      <c r="O486" s="54" t="str">
        <f t="shared" ca="1" si="103"/>
        <v>Adhérent</v>
      </c>
    </row>
    <row r="487" spans="1:15" x14ac:dyDescent="0.3">
      <c r="A487" s="97">
        <f ca="1">MATCH(B487,INDIRECT("Referentiel!a:a"),0)+COUNTIF($B$1:B486,B487)</f>
        <v>487</v>
      </c>
      <c r="B487" s="98" t="s">
        <v>2603</v>
      </c>
      <c r="C487" s="54" t="str">
        <f t="shared" ca="1" si="91"/>
        <v>CPCC</v>
      </c>
      <c r="D487" s="54" t="str">
        <f t="shared" ca="1" si="92"/>
        <v>V2DESCOM -J</v>
      </c>
      <c r="E487" s="54">
        <f t="shared" ca="1" si="93"/>
        <v>0</v>
      </c>
      <c r="F487" s="54" t="str">
        <f t="shared" ca="1" si="94"/>
        <v>ZH1CJ2</v>
      </c>
      <c r="G487" s="54" t="str">
        <f t="shared" ca="1" si="95"/>
        <v>AD1</v>
      </c>
      <c r="H487" s="54" t="str">
        <f t="shared" ca="1" si="96"/>
        <v>COMPLET</v>
      </c>
      <c r="I487" s="54" t="str">
        <f t="shared" ca="1" si="97"/>
        <v>Tn</v>
      </c>
      <c r="J487" s="54" t="str">
        <f t="shared" ca="1" si="98"/>
        <v>GADR</v>
      </c>
      <c r="K487" s="54" t="str">
        <f t="shared" ca="1" si="99"/>
        <v>DESCOM</v>
      </c>
      <c r="L487" s="54" t="str">
        <f t="shared" ca="1" si="100"/>
        <v>PRAD1</v>
      </c>
      <c r="M487" s="54">
        <f t="shared" ca="1" si="101"/>
        <v>0</v>
      </c>
      <c r="N487" s="54" t="str">
        <f t="shared" ca="1" si="102"/>
        <v>DB2</v>
      </c>
      <c r="O487" s="54" t="str">
        <f t="shared" ca="1" si="103"/>
        <v>Adhérent</v>
      </c>
    </row>
    <row r="488" spans="1:15" x14ac:dyDescent="0.3">
      <c r="A488" s="97">
        <f ca="1">MATCH(B488,INDIRECT("Referentiel!a:a"),0)+COUNTIF($B$1:B487,B488)</f>
        <v>488</v>
      </c>
      <c r="B488" s="98" t="s">
        <v>2609</v>
      </c>
      <c r="C488" s="54" t="str">
        <f t="shared" ca="1" si="91"/>
        <v>CPMS</v>
      </c>
      <c r="D488" s="54" t="str">
        <f t="shared" ca="1" si="92"/>
        <v>#CR#EFAIJ_YYYYMMDDHHMISS_DEVISE.txt-J-ZH4BJW</v>
      </c>
      <c r="E488" s="54">
        <f t="shared" ca="1" si="93"/>
        <v>0</v>
      </c>
      <c r="F488" s="54">
        <f t="shared" ca="1" si="94"/>
        <v>0</v>
      </c>
      <c r="G488" s="54" t="str">
        <f t="shared" ca="1" si="95"/>
        <v>AD4</v>
      </c>
      <c r="H488" s="54" t="str">
        <f t="shared" ca="1" si="96"/>
        <v>COMPLET</v>
      </c>
      <c r="I488" s="54" t="str">
        <f t="shared" ca="1" si="97"/>
        <v>Tn</v>
      </c>
      <c r="J488" s="54" t="str">
        <f t="shared" ca="1" si="98"/>
        <v>EFAI</v>
      </c>
      <c r="K488" s="54" t="str">
        <f t="shared" ca="1" si="99"/>
        <v>DEVISE.txt</v>
      </c>
      <c r="L488" s="54" t="str">
        <f t="shared" ca="1" si="100"/>
        <v/>
      </c>
      <c r="M488" s="54" t="str">
        <f t="shared" ca="1" si="101"/>
        <v>CPMS</v>
      </c>
      <c r="N488" s="54" t="str">
        <f t="shared" ca="1" si="102"/>
        <v>OPEN</v>
      </c>
      <c r="O488" s="54" t="str">
        <f t="shared" ca="1" si="103"/>
        <v>Adhérent</v>
      </c>
    </row>
    <row r="489" spans="1:15" x14ac:dyDescent="0.3">
      <c r="A489" s="97">
        <f ca="1">MATCH(B489,INDIRECT("Referentiel!a:a"),0)+COUNTIF($B$1:B488,B489)</f>
        <v>489</v>
      </c>
      <c r="B489" s="98" t="s">
        <v>2613</v>
      </c>
      <c r="C489" s="54" t="str">
        <f t="shared" ca="1" si="91"/>
        <v>CPMC</v>
      </c>
      <c r="D489" s="54" t="str">
        <f t="shared" ca="1" si="92"/>
        <v>V0DGCZ06 -J</v>
      </c>
      <c r="E489" s="54">
        <f t="shared" ca="1" si="93"/>
        <v>0</v>
      </c>
      <c r="F489" s="54" t="str">
        <f t="shared" ca="1" si="94"/>
        <v>ZH4DJ4</v>
      </c>
      <c r="G489" s="54" t="str">
        <f t="shared" ca="1" si="95"/>
        <v>AD1</v>
      </c>
      <c r="H489" s="54" t="str">
        <f t="shared" ca="1" si="96"/>
        <v>COMPLET</v>
      </c>
      <c r="I489" s="54" t="str">
        <f t="shared" ca="1" si="97"/>
        <v>Tn</v>
      </c>
      <c r="J489" s="54" t="str">
        <f t="shared" ca="1" si="98"/>
        <v>EMAC</v>
      </c>
      <c r="K489" s="54" t="str">
        <f t="shared" ca="1" si="99"/>
        <v>DGCZ06</v>
      </c>
      <c r="L489" s="54" t="str">
        <f t="shared" ca="1" si="100"/>
        <v>PRAD1</v>
      </c>
      <c r="M489" s="54">
        <f t="shared" ca="1" si="101"/>
        <v>0</v>
      </c>
      <c r="N489" s="54" t="str">
        <f t="shared" ca="1" si="102"/>
        <v>DB2</v>
      </c>
      <c r="O489" s="54" t="str">
        <f t="shared" ca="1" si="103"/>
        <v>Adhérent</v>
      </c>
    </row>
    <row r="490" spans="1:15" x14ac:dyDescent="0.3">
      <c r="A490" s="97">
        <f ca="1">MATCH(B490,INDIRECT("Referentiel!a:a"),0)+COUNTIF($B$1:B489,B490)</f>
        <v>490</v>
      </c>
      <c r="B490" s="98" t="s">
        <v>2619</v>
      </c>
      <c r="C490" s="54" t="str">
        <f t="shared" ca="1" si="91"/>
        <v>CPDT</v>
      </c>
      <c r="D490" s="54" t="str">
        <f t="shared" ca="1" si="92"/>
        <v xml:space="preserve"> -M</v>
      </c>
      <c r="E490" s="54">
        <f t="shared" ca="1" si="93"/>
        <v>0</v>
      </c>
      <c r="F490" s="54">
        <f t="shared" ca="1" si="94"/>
        <v>0</v>
      </c>
      <c r="G490" s="54" t="str">
        <f t="shared" ca="1" si="95"/>
        <v>Hors Périmètre</v>
      </c>
      <c r="H490" s="54" t="str">
        <f t="shared" ca="1" si="96"/>
        <v>COMPLET</v>
      </c>
      <c r="I490" s="54" t="str">
        <f t="shared" ca="1" si="97"/>
        <v>BVaTn</v>
      </c>
      <c r="J490" s="54" t="str">
        <f t="shared" ca="1" si="98"/>
        <v>EMAE</v>
      </c>
      <c r="K490" s="54" t="str">
        <f t="shared" ca="1" si="99"/>
        <v>DGCZ09</v>
      </c>
      <c r="L490" s="54" t="str">
        <f t="shared" ca="1" si="100"/>
        <v/>
      </c>
      <c r="M490" s="54">
        <f t="shared" ca="1" si="101"/>
        <v>0</v>
      </c>
      <c r="N490" s="54" t="str">
        <f t="shared" ca="1" si="102"/>
        <v>FIC</v>
      </c>
      <c r="O490" s="54" t="str">
        <f t="shared" ca="1" si="103"/>
        <v>Adhérent</v>
      </c>
    </row>
    <row r="491" spans="1:15" x14ac:dyDescent="0.3">
      <c r="A491" s="97">
        <f ca="1">MATCH(B491,INDIRECT("Referentiel!a:a"),0)+COUNTIF($B$1:B490,B491)</f>
        <v>491</v>
      </c>
      <c r="B491" s="98" t="s">
        <v>2624</v>
      </c>
      <c r="C491" s="54" t="str">
        <f t="shared" ca="1" si="91"/>
        <v>CPMC</v>
      </c>
      <c r="D491" s="54" t="str">
        <f t="shared" ca="1" si="92"/>
        <v>V1DGCZ11 -J</v>
      </c>
      <c r="E491" s="54">
        <f t="shared" ca="1" si="93"/>
        <v>0</v>
      </c>
      <c r="F491" s="54" t="str">
        <f t="shared" ca="1" si="94"/>
        <v>ZH4DJ5</v>
      </c>
      <c r="G491" s="54" t="str">
        <f t="shared" ca="1" si="95"/>
        <v>AD1</v>
      </c>
      <c r="H491" s="54" t="str">
        <f t="shared" ca="1" si="96"/>
        <v>COMPLET</v>
      </c>
      <c r="I491" s="54" t="str">
        <f t="shared" ca="1" si="97"/>
        <v>BVnTn</v>
      </c>
      <c r="J491" s="54" t="str">
        <f t="shared" ca="1" si="98"/>
        <v>EMAE</v>
      </c>
      <c r="K491" s="54" t="str">
        <f t="shared" ca="1" si="99"/>
        <v>DGCZ11</v>
      </c>
      <c r="L491" s="54" t="str">
        <f t="shared" ca="1" si="100"/>
        <v>PRAD1</v>
      </c>
      <c r="M491" s="54">
        <f t="shared" ca="1" si="101"/>
        <v>0</v>
      </c>
      <c r="N491" s="54" t="str">
        <f t="shared" ca="1" si="102"/>
        <v>DB2</v>
      </c>
      <c r="O491" s="54" t="str">
        <f t="shared" ca="1" si="103"/>
        <v>Adhérent</v>
      </c>
    </row>
    <row r="492" spans="1:15" x14ac:dyDescent="0.3">
      <c r="A492" s="97">
        <f ca="1">MATCH(B492,INDIRECT("Referentiel!a:a"),0)+COUNTIF($B$1:B491,B492)</f>
        <v>492</v>
      </c>
      <c r="B492" s="98" t="s">
        <v>2629</v>
      </c>
      <c r="C492" s="54" t="str">
        <f t="shared" ca="1" si="91"/>
        <v>CPCC</v>
      </c>
      <c r="D492" s="54" t="str">
        <f t="shared" ca="1" si="92"/>
        <v>V0DGCZ13 -J</v>
      </c>
      <c r="E492" s="54">
        <f t="shared" ca="1" si="93"/>
        <v>0</v>
      </c>
      <c r="F492" s="54" t="str">
        <f t="shared" ca="1" si="94"/>
        <v>ZH1CJ3</v>
      </c>
      <c r="G492" s="54" t="str">
        <f t="shared" ca="1" si="95"/>
        <v>AD1</v>
      </c>
      <c r="H492" s="54" t="str">
        <f t="shared" ca="1" si="96"/>
        <v>COMPLET</v>
      </c>
      <c r="I492" s="54" t="str">
        <f t="shared" ca="1" si="97"/>
        <v>Tn</v>
      </c>
      <c r="J492" s="54" t="str">
        <f t="shared" ca="1" si="98"/>
        <v>ENPA</v>
      </c>
      <c r="K492" s="54" t="str">
        <f t="shared" ca="1" si="99"/>
        <v>DGCZ13</v>
      </c>
      <c r="L492" s="54" t="str">
        <f t="shared" ca="1" si="100"/>
        <v>PRAD1</v>
      </c>
      <c r="M492" s="54">
        <f t="shared" ca="1" si="101"/>
        <v>0</v>
      </c>
      <c r="N492" s="54" t="str">
        <f t="shared" ca="1" si="102"/>
        <v>DB2</v>
      </c>
      <c r="O492" s="54" t="str">
        <f t="shared" ca="1" si="103"/>
        <v>Adhérent</v>
      </c>
    </row>
    <row r="493" spans="1:15" x14ac:dyDescent="0.3">
      <c r="A493" s="97">
        <f ca="1">MATCH(B493,INDIRECT("Referentiel!a:a"),0)+COUNTIF($B$1:B492,B493)</f>
        <v>493</v>
      </c>
      <c r="B493" s="98" t="s">
        <v>2635</v>
      </c>
      <c r="C493" s="54" t="str">
        <f t="shared" ca="1" si="91"/>
        <v>CPCC</v>
      </c>
      <c r="D493" s="54" t="str">
        <f t="shared" ca="1" si="92"/>
        <v>V1DGCZ15 -J</v>
      </c>
      <c r="E493" s="54">
        <f t="shared" ca="1" si="93"/>
        <v>0</v>
      </c>
      <c r="F493" s="54" t="str">
        <f t="shared" ca="1" si="94"/>
        <v>ZH1CJ4</v>
      </c>
      <c r="G493" s="54" t="str">
        <f t="shared" ca="1" si="95"/>
        <v>AD1</v>
      </c>
      <c r="H493" s="54" t="str">
        <f t="shared" ca="1" si="96"/>
        <v>COMPLET</v>
      </c>
      <c r="I493" s="54" t="str">
        <f t="shared" ca="1" si="97"/>
        <v>Tn</v>
      </c>
      <c r="J493" s="54" t="str">
        <f t="shared" ca="1" si="98"/>
        <v>ENPA</v>
      </c>
      <c r="K493" s="54" t="str">
        <f t="shared" ca="1" si="99"/>
        <v>DGCZ15</v>
      </c>
      <c r="L493" s="54" t="str">
        <f t="shared" ca="1" si="100"/>
        <v>PRAD1</v>
      </c>
      <c r="M493" s="54">
        <f t="shared" ca="1" si="101"/>
        <v>0</v>
      </c>
      <c r="N493" s="54" t="str">
        <f t="shared" ca="1" si="102"/>
        <v>DB2</v>
      </c>
      <c r="O493" s="54" t="str">
        <f t="shared" ca="1" si="103"/>
        <v>Adhérent</v>
      </c>
    </row>
    <row r="494" spans="1:15" x14ac:dyDescent="0.3">
      <c r="A494" s="97">
        <f ca="1">MATCH(B494,INDIRECT("Referentiel!a:a"),0)+COUNTIF($B$1:B493,B494)</f>
        <v>494</v>
      </c>
      <c r="B494" s="98" t="s">
        <v>2642</v>
      </c>
      <c r="C494" s="54" t="str">
        <f t="shared" ca="1" si="91"/>
        <v>CPCC</v>
      </c>
      <c r="D494" s="54" t="str">
        <f t="shared" ca="1" si="92"/>
        <v>V0DGCZ17 -J</v>
      </c>
      <c r="E494" s="54">
        <f t="shared" ca="1" si="93"/>
        <v>0</v>
      </c>
      <c r="F494" s="54" t="str">
        <f t="shared" ca="1" si="94"/>
        <v>ZH1CJ5</v>
      </c>
      <c r="G494" s="54" t="str">
        <f t="shared" ca="1" si="95"/>
        <v>AD1</v>
      </c>
      <c r="H494" s="54" t="str">
        <f t="shared" ca="1" si="96"/>
        <v>COMPLET</v>
      </c>
      <c r="I494" s="54" t="str">
        <f t="shared" ca="1" si="97"/>
        <v>Tn</v>
      </c>
      <c r="J494" s="54" t="str">
        <f t="shared" ca="1" si="98"/>
        <v>ENPA</v>
      </c>
      <c r="K494" s="54" t="str">
        <f t="shared" ca="1" si="99"/>
        <v>DGCZ17</v>
      </c>
      <c r="L494" s="54" t="str">
        <f t="shared" ca="1" si="100"/>
        <v>PRAD1</v>
      </c>
      <c r="M494" s="54">
        <f t="shared" ca="1" si="101"/>
        <v>0</v>
      </c>
      <c r="N494" s="54" t="str">
        <f t="shared" ca="1" si="102"/>
        <v>DB2</v>
      </c>
      <c r="O494" s="54" t="str">
        <f t="shared" ca="1" si="103"/>
        <v>Adhérent</v>
      </c>
    </row>
    <row r="495" spans="1:15" x14ac:dyDescent="0.3">
      <c r="A495" s="97">
        <f ca="1">MATCH(B495,INDIRECT("Referentiel!a:a"),0)+COUNTIF($B$1:B494,B495)</f>
        <v>495</v>
      </c>
      <c r="B495" s="98" t="s">
        <v>2648</v>
      </c>
      <c r="C495" s="54" t="str">
        <f t="shared" ca="1" si="91"/>
        <v>CPCC</v>
      </c>
      <c r="D495" s="54" t="str">
        <f t="shared" ca="1" si="92"/>
        <v>V0DGCZ18 -J</v>
      </c>
      <c r="E495" s="54">
        <f t="shared" ca="1" si="93"/>
        <v>0</v>
      </c>
      <c r="F495" s="54" t="str">
        <f t="shared" ca="1" si="94"/>
        <v>ZH1CJ6</v>
      </c>
      <c r="G495" s="54" t="str">
        <f t="shared" ca="1" si="95"/>
        <v>AD1</v>
      </c>
      <c r="H495" s="54" t="str">
        <f t="shared" ca="1" si="96"/>
        <v>COMPLET</v>
      </c>
      <c r="I495" s="54" t="str">
        <f t="shared" ca="1" si="97"/>
        <v>Tn</v>
      </c>
      <c r="J495" s="54" t="str">
        <f t="shared" ca="1" si="98"/>
        <v>ENPA</v>
      </c>
      <c r="K495" s="54" t="str">
        <f t="shared" ca="1" si="99"/>
        <v>DGCZ18</v>
      </c>
      <c r="L495" s="54" t="str">
        <f t="shared" ca="1" si="100"/>
        <v>PRAD1</v>
      </c>
      <c r="M495" s="54">
        <f t="shared" ca="1" si="101"/>
        <v>0</v>
      </c>
      <c r="N495" s="54" t="str">
        <f t="shared" ca="1" si="102"/>
        <v>DB2</v>
      </c>
      <c r="O495" s="54" t="str">
        <f t="shared" ca="1" si="103"/>
        <v>Adhérent</v>
      </c>
    </row>
    <row r="496" spans="1:15" x14ac:dyDescent="0.3">
      <c r="A496" s="97">
        <f ca="1">MATCH(B496,INDIRECT("Referentiel!a:a"),0)+COUNTIF($B$1:B495,B496)</f>
        <v>496</v>
      </c>
      <c r="B496" s="98" t="s">
        <v>2654</v>
      </c>
      <c r="C496" s="54" t="str">
        <f t="shared" ca="1" si="91"/>
        <v>CPDM</v>
      </c>
      <c r="D496" s="54" t="str">
        <f t="shared" ca="1" si="92"/>
        <v>V1DGCZ19 -J</v>
      </c>
      <c r="E496" s="54">
        <f t="shared" ca="1" si="93"/>
        <v>0</v>
      </c>
      <c r="F496" s="54" t="str">
        <f t="shared" ca="1" si="94"/>
        <v>ZH4DJ6</v>
      </c>
      <c r="G496" s="54" t="str">
        <f t="shared" ca="1" si="95"/>
        <v>AD1</v>
      </c>
      <c r="H496" s="54" t="str">
        <f t="shared" ca="1" si="96"/>
        <v>COMPLET</v>
      </c>
      <c r="I496" s="54" t="str">
        <f t="shared" ca="1" si="97"/>
        <v>Tn</v>
      </c>
      <c r="J496" s="54" t="str">
        <f t="shared" ca="1" si="98"/>
        <v>CCPO</v>
      </c>
      <c r="K496" s="54" t="str">
        <f t="shared" ca="1" si="99"/>
        <v>DGCZ19</v>
      </c>
      <c r="L496" s="54" t="str">
        <f t="shared" ca="1" si="100"/>
        <v>PRAD1</v>
      </c>
      <c r="M496" s="54">
        <f t="shared" ca="1" si="101"/>
        <v>0</v>
      </c>
      <c r="N496" s="54" t="str">
        <f t="shared" ca="1" si="102"/>
        <v>DB2</v>
      </c>
      <c r="O496" s="54" t="str">
        <f t="shared" ca="1" si="103"/>
        <v>Adhérent</v>
      </c>
    </row>
    <row r="497" spans="1:15" x14ac:dyDescent="0.3">
      <c r="A497" s="97">
        <f ca="1">MATCH(B497,INDIRECT("Referentiel!a:a"),0)+COUNTIF($B$1:B496,B497)</f>
        <v>497</v>
      </c>
      <c r="B497" s="98" t="s">
        <v>2663</v>
      </c>
      <c r="C497" s="54" t="str">
        <f t="shared" ca="1" si="91"/>
        <v>CPCC</v>
      </c>
      <c r="D497" s="54" t="str">
        <f t="shared" ca="1" si="92"/>
        <v>V0DGCZ20 -J</v>
      </c>
      <c r="E497" s="54">
        <f t="shared" ca="1" si="93"/>
        <v>0</v>
      </c>
      <c r="F497" s="54" t="str">
        <f t="shared" ca="1" si="94"/>
        <v>ZH1CJ7</v>
      </c>
      <c r="G497" s="54" t="str">
        <f t="shared" ca="1" si="95"/>
        <v>AD3</v>
      </c>
      <c r="H497" s="54" t="str">
        <f t="shared" ca="1" si="96"/>
        <v>COMPLET</v>
      </c>
      <c r="I497" s="54" t="str">
        <f t="shared" ca="1" si="97"/>
        <v>BVnTn</v>
      </c>
      <c r="J497" s="54" t="str">
        <f t="shared" ca="1" si="98"/>
        <v>ENPA</v>
      </c>
      <c r="K497" s="54" t="str">
        <f t="shared" ca="1" si="99"/>
        <v>DGCZ20</v>
      </c>
      <c r="L497" s="54" t="str">
        <f t="shared" ca="1" si="100"/>
        <v/>
      </c>
      <c r="M497" s="54">
        <f t="shared" ca="1" si="101"/>
        <v>0</v>
      </c>
      <c r="N497" s="54" t="str">
        <f t="shared" ca="1" si="102"/>
        <v>DB2</v>
      </c>
      <c r="O497" s="54" t="str">
        <f t="shared" ca="1" si="103"/>
        <v>Adhérent</v>
      </c>
    </row>
    <row r="498" spans="1:15" x14ac:dyDescent="0.3">
      <c r="A498" s="97">
        <f ca="1">MATCH(B498,INDIRECT("Referentiel!a:a"),0)+COUNTIF($B$1:B497,B498)</f>
        <v>498</v>
      </c>
      <c r="B498" s="98" t="s">
        <v>2668</v>
      </c>
      <c r="C498" s="54" t="str">
        <f t="shared" ca="1" si="91"/>
        <v>CPDM</v>
      </c>
      <c r="D498" s="54" t="str">
        <f t="shared" ca="1" si="92"/>
        <v>V0DGCZ28 -J</v>
      </c>
      <c r="E498" s="54">
        <f t="shared" ca="1" si="93"/>
        <v>0</v>
      </c>
      <c r="F498" s="54" t="str">
        <f t="shared" ca="1" si="94"/>
        <v>ZH4DJ7</v>
      </c>
      <c r="G498" s="54" t="str">
        <f t="shared" ca="1" si="95"/>
        <v>AD1</v>
      </c>
      <c r="H498" s="54" t="str">
        <f t="shared" ca="1" si="96"/>
        <v>COMPLET</v>
      </c>
      <c r="I498" s="54" t="str">
        <f t="shared" ca="1" si="97"/>
        <v>BVnTn</v>
      </c>
      <c r="J498" s="54" t="str">
        <f t="shared" ca="1" si="98"/>
        <v>EMAD</v>
      </c>
      <c r="K498" s="54" t="str">
        <f t="shared" ca="1" si="99"/>
        <v>DGCZ28</v>
      </c>
      <c r="L498" s="54" t="str">
        <f t="shared" ca="1" si="100"/>
        <v>PRAD1</v>
      </c>
      <c r="M498" s="54">
        <f t="shared" ca="1" si="101"/>
        <v>0</v>
      </c>
      <c r="N498" s="54" t="str">
        <f t="shared" ca="1" si="102"/>
        <v>DB2</v>
      </c>
      <c r="O498" s="54" t="str">
        <f t="shared" ca="1" si="103"/>
        <v>Adhérent</v>
      </c>
    </row>
    <row r="499" spans="1:15" x14ac:dyDescent="0.3">
      <c r="A499" s="97">
        <f ca="1">MATCH(B499,INDIRECT("Referentiel!a:a"),0)+COUNTIF($B$1:B498,B499)</f>
        <v>499</v>
      </c>
      <c r="B499" s="98" t="s">
        <v>2675</v>
      </c>
      <c r="C499" s="54" t="str">
        <f t="shared" ca="1" si="91"/>
        <v>CPMC</v>
      </c>
      <c r="D499" s="54" t="str">
        <f t="shared" ca="1" si="92"/>
        <v>V0DGCZ62 -J</v>
      </c>
      <c r="E499" s="54">
        <f t="shared" ca="1" si="93"/>
        <v>0</v>
      </c>
      <c r="F499" s="54" t="str">
        <f t="shared" ca="1" si="94"/>
        <v>ZH4DJ8</v>
      </c>
      <c r="G499" s="54" t="str">
        <f t="shared" ca="1" si="95"/>
        <v>AD1</v>
      </c>
      <c r="H499" s="54" t="str">
        <f t="shared" ca="1" si="96"/>
        <v>COMPLET</v>
      </c>
      <c r="I499" s="54" t="str">
        <f t="shared" ca="1" si="97"/>
        <v>Tn</v>
      </c>
      <c r="J499" s="54" t="str">
        <f t="shared" ca="1" si="98"/>
        <v>EMAE</v>
      </c>
      <c r="K499" s="54" t="str">
        <f t="shared" ca="1" si="99"/>
        <v>DGCZ62</v>
      </c>
      <c r="L499" s="54" t="str">
        <f t="shared" ca="1" si="100"/>
        <v>PRAD1</v>
      </c>
      <c r="M499" s="54">
        <f t="shared" ca="1" si="101"/>
        <v>0</v>
      </c>
      <c r="N499" s="54" t="str">
        <f t="shared" ca="1" si="102"/>
        <v>DB2</v>
      </c>
      <c r="O499" s="54" t="str">
        <f t="shared" ca="1" si="103"/>
        <v>Adhérent</v>
      </c>
    </row>
    <row r="500" spans="1:15" x14ac:dyDescent="0.3">
      <c r="A500" s="97">
        <f ca="1">MATCH(B500,INDIRECT("Referentiel!a:a"),0)+COUNTIF($B$1:B499,B500)</f>
        <v>500</v>
      </c>
      <c r="B500" s="98" t="s">
        <v>2681</v>
      </c>
      <c r="C500" s="54" t="str">
        <f t="shared" ca="1" si="91"/>
        <v>CPMC</v>
      </c>
      <c r="D500" s="54" t="str">
        <f t="shared" ca="1" si="92"/>
        <v>DGYA70   -J</v>
      </c>
      <c r="E500" s="54">
        <f t="shared" ca="1" si="93"/>
        <v>0</v>
      </c>
      <c r="F500" s="54" t="str">
        <f t="shared" ca="1" si="94"/>
        <v>ZH4DJ9</v>
      </c>
      <c r="G500" s="54" t="str">
        <f t="shared" ca="1" si="95"/>
        <v>AD1</v>
      </c>
      <c r="H500" s="54" t="str">
        <f t="shared" ca="1" si="96"/>
        <v>COMPLET</v>
      </c>
      <c r="I500" s="54" t="str">
        <f t="shared" ca="1" si="97"/>
        <v>Tn</v>
      </c>
      <c r="J500" s="54" t="str">
        <f t="shared" ca="1" si="98"/>
        <v>EMAE</v>
      </c>
      <c r="K500" s="54" t="str">
        <f t="shared" ca="1" si="99"/>
        <v>DGXA70</v>
      </c>
      <c r="L500" s="54" t="str">
        <f t="shared" ca="1" si="100"/>
        <v>PRAD1</v>
      </c>
      <c r="M500" s="54">
        <f t="shared" ca="1" si="101"/>
        <v>0</v>
      </c>
      <c r="N500" s="54" t="str">
        <f t="shared" ca="1" si="102"/>
        <v>DB2</v>
      </c>
      <c r="O500" s="54" t="str">
        <f t="shared" ca="1" si="103"/>
        <v>Adhérent</v>
      </c>
    </row>
    <row r="501" spans="1:15" x14ac:dyDescent="0.3">
      <c r="A501" s="97">
        <f ca="1">MATCH(B501,INDIRECT("Referentiel!a:a"),0)+COUNTIF($B$1:B500,B501)</f>
        <v>501</v>
      </c>
      <c r="B501" s="98" t="s">
        <v>2687</v>
      </c>
      <c r="C501" s="54" t="str">
        <f t="shared" ca="1" si="91"/>
        <v>CPMC</v>
      </c>
      <c r="D501" s="54" t="str">
        <f t="shared" ca="1" si="92"/>
        <v>DGL910   -J</v>
      </c>
      <c r="E501" s="54">
        <f t="shared" ca="1" si="93"/>
        <v>0</v>
      </c>
      <c r="F501" s="54" t="str">
        <f t="shared" ca="1" si="94"/>
        <v>ZH4DJB</v>
      </c>
      <c r="G501" s="54" t="str">
        <f t="shared" ca="1" si="95"/>
        <v>AD1</v>
      </c>
      <c r="H501" s="54" t="str">
        <f t="shared" ca="1" si="96"/>
        <v>COMPLET</v>
      </c>
      <c r="I501" s="54" t="str">
        <f t="shared" ca="1" si="97"/>
        <v>Tn</v>
      </c>
      <c r="J501" s="54" t="str">
        <f t="shared" ca="1" si="98"/>
        <v>EMAF</v>
      </c>
      <c r="K501" s="54" t="str">
        <f t="shared" ca="1" si="99"/>
        <v>DGXB46</v>
      </c>
      <c r="L501" s="54" t="str">
        <f t="shared" ca="1" si="100"/>
        <v>PRAD1</v>
      </c>
      <c r="M501" s="54">
        <f t="shared" ca="1" si="101"/>
        <v>0</v>
      </c>
      <c r="N501" s="54" t="str">
        <f t="shared" ca="1" si="102"/>
        <v>DB2</v>
      </c>
      <c r="O501" s="54" t="str">
        <f t="shared" ca="1" si="103"/>
        <v>Adhérent</v>
      </c>
    </row>
    <row r="502" spans="1:15" x14ac:dyDescent="0.3">
      <c r="A502" s="97">
        <f ca="1">MATCH(B502,INDIRECT("Referentiel!a:a"),0)+COUNTIF($B$1:B501,B502)</f>
        <v>502</v>
      </c>
      <c r="B502" s="98" t="s">
        <v>2694</v>
      </c>
      <c r="C502" s="54" t="str">
        <f t="shared" ca="1" si="91"/>
        <v>CPMC</v>
      </c>
      <c r="D502" s="54" t="str">
        <f t="shared" ca="1" si="92"/>
        <v>V0DGXB51 -J</v>
      </c>
      <c r="E502" s="54">
        <f t="shared" ca="1" si="93"/>
        <v>0</v>
      </c>
      <c r="F502" s="54" t="str">
        <f t="shared" ca="1" si="94"/>
        <v>ZH4GJM</v>
      </c>
      <c r="G502" s="54" t="str">
        <f t="shared" ca="1" si="95"/>
        <v>AD3</v>
      </c>
      <c r="H502" s="54" t="str">
        <f t="shared" ca="1" si="96"/>
        <v>COMPLET</v>
      </c>
      <c r="I502" s="54" t="str">
        <f t="shared" ca="1" si="97"/>
        <v>Tn</v>
      </c>
      <c r="J502" s="54" t="str">
        <f t="shared" ca="1" si="98"/>
        <v>EMAF</v>
      </c>
      <c r="K502" s="54" t="str">
        <f t="shared" ca="1" si="99"/>
        <v>DGXB51</v>
      </c>
      <c r="L502" s="54" t="str">
        <f t="shared" ca="1" si="100"/>
        <v/>
      </c>
      <c r="M502" s="54">
        <f t="shared" ca="1" si="101"/>
        <v>0</v>
      </c>
      <c r="N502" s="54" t="str">
        <f t="shared" ca="1" si="102"/>
        <v>DB2</v>
      </c>
      <c r="O502" s="54" t="str">
        <f t="shared" ca="1" si="103"/>
        <v>Adhérent</v>
      </c>
    </row>
    <row r="503" spans="1:15" x14ac:dyDescent="0.3">
      <c r="A503" s="97">
        <f ca="1">MATCH(B503,INDIRECT("Referentiel!a:a"),0)+COUNTIF($B$1:B502,B503)</f>
        <v>503</v>
      </c>
      <c r="B503" s="98" t="s">
        <v>2701</v>
      </c>
      <c r="C503" s="54" t="str">
        <f t="shared" ca="1" si="91"/>
        <v>CPMC</v>
      </c>
      <c r="D503" s="54" t="str">
        <f t="shared" ca="1" si="92"/>
        <v>V0DGXB52 -J</v>
      </c>
      <c r="E503" s="54">
        <f t="shared" ca="1" si="93"/>
        <v>0</v>
      </c>
      <c r="F503" s="54" t="str">
        <f t="shared" ca="1" si="94"/>
        <v>ZH4DJD</v>
      </c>
      <c r="G503" s="54" t="str">
        <f t="shared" ca="1" si="95"/>
        <v>AD1</v>
      </c>
      <c r="H503" s="54" t="str">
        <f t="shared" ca="1" si="96"/>
        <v>COMPLET</v>
      </c>
      <c r="I503" s="54" t="str">
        <f t="shared" ca="1" si="97"/>
        <v>Tn</v>
      </c>
      <c r="J503" s="54" t="str">
        <f t="shared" ca="1" si="98"/>
        <v>EMAC</v>
      </c>
      <c r="K503" s="54" t="str">
        <f t="shared" ca="1" si="99"/>
        <v>DGXB52</v>
      </c>
      <c r="L503" s="54" t="str">
        <f t="shared" ca="1" si="100"/>
        <v>PRAD1</v>
      </c>
      <c r="M503" s="54">
        <f t="shared" ca="1" si="101"/>
        <v>0</v>
      </c>
      <c r="N503" s="54" t="str">
        <f t="shared" ca="1" si="102"/>
        <v>DB2</v>
      </c>
      <c r="O503" s="54" t="str">
        <f t="shared" ca="1" si="103"/>
        <v>Adhérent</v>
      </c>
    </row>
    <row r="504" spans="1:15" x14ac:dyDescent="0.3">
      <c r="A504" s="97">
        <f ca="1">MATCH(B504,INDIRECT("Referentiel!a:a"),0)+COUNTIF($B$1:B503,B504)</f>
        <v>504</v>
      </c>
      <c r="B504" s="98" t="s">
        <v>2707</v>
      </c>
      <c r="C504" s="54" t="str">
        <f t="shared" ca="1" si="91"/>
        <v>CPDM</v>
      </c>
      <c r="D504" s="54" t="str">
        <f t="shared" ca="1" si="92"/>
        <v>DGYE01   -J</v>
      </c>
      <c r="E504" s="54">
        <f t="shared" ca="1" si="93"/>
        <v>0</v>
      </c>
      <c r="F504" s="54" t="str">
        <f t="shared" ca="1" si="94"/>
        <v>ZH4DJH</v>
      </c>
      <c r="G504" s="54" t="str">
        <f t="shared" ca="1" si="95"/>
        <v>AD3</v>
      </c>
      <c r="H504" s="54" t="str">
        <f t="shared" ca="1" si="96"/>
        <v>COMPLET</v>
      </c>
      <c r="I504" s="54" t="str">
        <f t="shared" ca="1" si="97"/>
        <v>Tn</v>
      </c>
      <c r="J504" s="54" t="str">
        <f t="shared" ca="1" si="98"/>
        <v>EMAO</v>
      </c>
      <c r="K504" s="54" t="str">
        <f t="shared" ca="1" si="99"/>
        <v>DGXE01</v>
      </c>
      <c r="L504" s="54" t="str">
        <f t="shared" ca="1" si="100"/>
        <v/>
      </c>
      <c r="M504" s="54">
        <f t="shared" ca="1" si="101"/>
        <v>0</v>
      </c>
      <c r="N504" s="54" t="str">
        <f t="shared" ca="1" si="102"/>
        <v>DB2</v>
      </c>
      <c r="O504" s="54" t="str">
        <f t="shared" ca="1" si="103"/>
        <v>Adhérent</v>
      </c>
    </row>
    <row r="505" spans="1:15" x14ac:dyDescent="0.3">
      <c r="A505" s="97">
        <f ca="1">MATCH(B505,INDIRECT("Referentiel!a:a"),0)+COUNTIF($B$1:B504,B505)</f>
        <v>505</v>
      </c>
      <c r="B505" s="98" t="s">
        <v>2714</v>
      </c>
      <c r="C505" s="54" t="str">
        <f t="shared" ca="1" si="91"/>
        <v>CPDM</v>
      </c>
      <c r="D505" s="54" t="str">
        <f t="shared" ca="1" si="92"/>
        <v>DGYE10   -J</v>
      </c>
      <c r="E505" s="54">
        <f t="shared" ca="1" si="93"/>
        <v>0</v>
      </c>
      <c r="F505" s="54" t="str">
        <f t="shared" ca="1" si="94"/>
        <v>ZH4DJI</v>
      </c>
      <c r="G505" s="54" t="str">
        <f t="shared" ca="1" si="95"/>
        <v>AD3</v>
      </c>
      <c r="H505" s="54" t="str">
        <f t="shared" ca="1" si="96"/>
        <v>COMPLET</v>
      </c>
      <c r="I505" s="54" t="str">
        <f t="shared" ca="1" si="97"/>
        <v>Tn</v>
      </c>
      <c r="J505" s="54" t="str">
        <f t="shared" ca="1" si="98"/>
        <v>EMAO</v>
      </c>
      <c r="K505" s="54" t="str">
        <f t="shared" ca="1" si="99"/>
        <v>DGXE10</v>
      </c>
      <c r="L505" s="54" t="str">
        <f t="shared" ca="1" si="100"/>
        <v/>
      </c>
      <c r="M505" s="54">
        <f t="shared" ca="1" si="101"/>
        <v>0</v>
      </c>
      <c r="N505" s="54" t="str">
        <f t="shared" ca="1" si="102"/>
        <v>DB2</v>
      </c>
      <c r="O505" s="54" t="str">
        <f t="shared" ca="1" si="103"/>
        <v>Adhérent</v>
      </c>
    </row>
    <row r="506" spans="1:15" x14ac:dyDescent="0.3">
      <c r="A506" s="97">
        <f ca="1">MATCH(B506,INDIRECT("Referentiel!a:a"),0)+COUNTIF($B$1:B505,B506)</f>
        <v>506</v>
      </c>
      <c r="B506" s="98" t="s">
        <v>2720</v>
      </c>
      <c r="C506" s="54" t="str">
        <f t="shared" ca="1" si="91"/>
        <v>CPDM</v>
      </c>
      <c r="D506" s="54" t="str">
        <f t="shared" ca="1" si="92"/>
        <v>DGYE11   -J</v>
      </c>
      <c r="E506" s="54">
        <f t="shared" ca="1" si="93"/>
        <v>0</v>
      </c>
      <c r="F506" s="54" t="str">
        <f t="shared" ca="1" si="94"/>
        <v>ZH4DJJ</v>
      </c>
      <c r="G506" s="54" t="str">
        <f t="shared" ca="1" si="95"/>
        <v>AD3</v>
      </c>
      <c r="H506" s="54" t="str">
        <f t="shared" ca="1" si="96"/>
        <v>COMPLET</v>
      </c>
      <c r="I506" s="54" t="str">
        <f t="shared" ca="1" si="97"/>
        <v>Tn</v>
      </c>
      <c r="J506" s="54" t="str">
        <f t="shared" ca="1" si="98"/>
        <v>EMAO</v>
      </c>
      <c r="K506" s="54" t="str">
        <f t="shared" ca="1" si="99"/>
        <v>DGXE11</v>
      </c>
      <c r="L506" s="54" t="str">
        <f t="shared" ca="1" si="100"/>
        <v/>
      </c>
      <c r="M506" s="54">
        <f t="shared" ca="1" si="101"/>
        <v>0</v>
      </c>
      <c r="N506" s="54" t="str">
        <f t="shared" ca="1" si="102"/>
        <v>DB2</v>
      </c>
      <c r="O506" s="54" t="str">
        <f t="shared" ca="1" si="103"/>
        <v>Adhérent</v>
      </c>
    </row>
    <row r="507" spans="1:15" x14ac:dyDescent="0.3">
      <c r="A507" s="97">
        <f ca="1">MATCH(B507,INDIRECT("Referentiel!a:a"),0)+COUNTIF($B$1:B506,B507)</f>
        <v>507</v>
      </c>
      <c r="B507" s="98" t="s">
        <v>2726</v>
      </c>
      <c r="C507" s="54" t="str">
        <f t="shared" ca="1" si="91"/>
        <v>CPDM</v>
      </c>
      <c r="D507" s="54" t="str">
        <f t="shared" ca="1" si="92"/>
        <v>V0DGXF45 -J</v>
      </c>
      <c r="E507" s="54">
        <f t="shared" ca="1" si="93"/>
        <v>0</v>
      </c>
      <c r="F507" s="54" t="str">
        <f t="shared" ca="1" si="94"/>
        <v>ZH4DJK</v>
      </c>
      <c r="G507" s="54" t="str">
        <f t="shared" ca="1" si="95"/>
        <v>AD3</v>
      </c>
      <c r="H507" s="54" t="str">
        <f t="shared" ca="1" si="96"/>
        <v>COMPLET</v>
      </c>
      <c r="I507" s="54" t="str">
        <f t="shared" ca="1" si="97"/>
        <v>Tn</v>
      </c>
      <c r="J507" s="54" t="str">
        <f t="shared" ca="1" si="98"/>
        <v>EMAS</v>
      </c>
      <c r="K507" s="54" t="str">
        <f t="shared" ca="1" si="99"/>
        <v>DGXF45</v>
      </c>
      <c r="L507" s="54" t="str">
        <f t="shared" ca="1" si="100"/>
        <v/>
      </c>
      <c r="M507" s="54">
        <f t="shared" ca="1" si="101"/>
        <v>0</v>
      </c>
      <c r="N507" s="54" t="str">
        <f t="shared" ca="1" si="102"/>
        <v>DB2</v>
      </c>
      <c r="O507" s="54" t="str">
        <f t="shared" ca="1" si="103"/>
        <v>Adhérent</v>
      </c>
    </row>
    <row r="508" spans="1:15" x14ac:dyDescent="0.3">
      <c r="A508" s="97">
        <f ca="1">MATCH(B508,INDIRECT("Referentiel!a:a"),0)+COUNTIF($B$1:B507,B508)</f>
        <v>508</v>
      </c>
      <c r="B508" s="98" t="s">
        <v>2733</v>
      </c>
      <c r="C508" s="54" t="str">
        <f t="shared" ca="1" si="91"/>
        <v>CPMC</v>
      </c>
      <c r="D508" s="54" t="str">
        <f t="shared" ca="1" si="92"/>
        <v>V0DGXG14-M</v>
      </c>
      <c r="E508" s="54">
        <f t="shared" ca="1" si="93"/>
        <v>0</v>
      </c>
      <c r="F508" s="54" t="str">
        <f t="shared" ca="1" si="94"/>
        <v>ZH4AMD</v>
      </c>
      <c r="G508" s="54" t="str">
        <f t="shared" ca="1" si="95"/>
        <v>AD3</v>
      </c>
      <c r="H508" s="54" t="str">
        <f t="shared" ca="1" si="96"/>
        <v>COMPLET</v>
      </c>
      <c r="I508" s="54" t="str">
        <f t="shared" ca="1" si="97"/>
        <v>BVaTn</v>
      </c>
      <c r="J508" s="54" t="str">
        <f t="shared" ca="1" si="98"/>
        <v>EMAE</v>
      </c>
      <c r="K508" s="54" t="str">
        <f t="shared" ca="1" si="99"/>
        <v>DGXG14</v>
      </c>
      <c r="L508" s="54" t="str">
        <f t="shared" ca="1" si="100"/>
        <v/>
      </c>
      <c r="M508" s="54">
        <f t="shared" ca="1" si="101"/>
        <v>0</v>
      </c>
      <c r="N508" s="54" t="str">
        <f t="shared" ca="1" si="102"/>
        <v>DB2</v>
      </c>
      <c r="O508" s="54" t="str">
        <f t="shared" ca="1" si="103"/>
        <v>Adhérent</v>
      </c>
    </row>
    <row r="509" spans="1:15" x14ac:dyDescent="0.3">
      <c r="A509" s="97">
        <f ca="1">MATCH(B509,INDIRECT("Referentiel!a:a"),0)+COUNTIF($B$1:B508,B509)</f>
        <v>509</v>
      </c>
      <c r="B509" s="98" t="s">
        <v>2740</v>
      </c>
      <c r="C509" s="54" t="str">
        <f t="shared" ca="1" si="91"/>
        <v>CPMC</v>
      </c>
      <c r="D509" s="54" t="str">
        <f t="shared" ca="1" si="92"/>
        <v>V0DGXG1A -J</v>
      </c>
      <c r="E509" s="54">
        <f t="shared" ca="1" si="93"/>
        <v>0</v>
      </c>
      <c r="F509" s="54" t="str">
        <f t="shared" ca="1" si="94"/>
        <v>ZH4DJN</v>
      </c>
      <c r="G509" s="54" t="str">
        <f t="shared" ca="1" si="95"/>
        <v>AD1</v>
      </c>
      <c r="H509" s="54" t="str">
        <f t="shared" ca="1" si="96"/>
        <v>COMPLET</v>
      </c>
      <c r="I509" s="54" t="str">
        <f t="shared" ca="1" si="97"/>
        <v>Tn</v>
      </c>
      <c r="J509" s="54" t="str">
        <f t="shared" ca="1" si="98"/>
        <v>EMAE</v>
      </c>
      <c r="K509" s="54" t="str">
        <f t="shared" ca="1" si="99"/>
        <v>DGXG1A</v>
      </c>
      <c r="L509" s="54" t="str">
        <f t="shared" ca="1" si="100"/>
        <v>PRAD1</v>
      </c>
      <c r="M509" s="54">
        <f t="shared" ca="1" si="101"/>
        <v>0</v>
      </c>
      <c r="N509" s="54" t="str">
        <f t="shared" ca="1" si="102"/>
        <v>DB2</v>
      </c>
      <c r="O509" s="54" t="str">
        <f t="shared" ca="1" si="103"/>
        <v>Adhérent</v>
      </c>
    </row>
    <row r="510" spans="1:15" x14ac:dyDescent="0.3">
      <c r="A510" s="97">
        <f ca="1">MATCH(B510,INDIRECT("Referentiel!a:a"),0)+COUNTIF($B$1:B509,B510)</f>
        <v>510</v>
      </c>
      <c r="B510" s="98" t="s">
        <v>2745</v>
      </c>
      <c r="C510" s="54" t="str">
        <f t="shared" ca="1" si="91"/>
        <v>CPMC</v>
      </c>
      <c r="D510" s="54" t="str">
        <f t="shared" ca="1" si="92"/>
        <v>DGYG29   -J</v>
      </c>
      <c r="E510" s="54">
        <f t="shared" ca="1" si="93"/>
        <v>0</v>
      </c>
      <c r="F510" s="54" t="str">
        <f t="shared" ca="1" si="94"/>
        <v>ZH4GJN</v>
      </c>
      <c r="G510" s="54" t="str">
        <f t="shared" ca="1" si="95"/>
        <v>AD3</v>
      </c>
      <c r="H510" s="54" t="str">
        <f t="shared" ca="1" si="96"/>
        <v>COMPLET</v>
      </c>
      <c r="I510" s="54" t="str">
        <f t="shared" ca="1" si="97"/>
        <v>BVnTn</v>
      </c>
      <c r="J510" s="54" t="str">
        <f t="shared" ca="1" si="98"/>
        <v>EMAF</v>
      </c>
      <c r="K510" s="54" t="str">
        <f t="shared" ca="1" si="99"/>
        <v>DGXG29</v>
      </c>
      <c r="L510" s="54" t="str">
        <f t="shared" ca="1" si="100"/>
        <v/>
      </c>
      <c r="M510" s="54">
        <f t="shared" ca="1" si="101"/>
        <v>0</v>
      </c>
      <c r="N510" s="54" t="str">
        <f t="shared" ca="1" si="102"/>
        <v>DB2</v>
      </c>
      <c r="O510" s="54" t="str">
        <f t="shared" ca="1" si="103"/>
        <v>Adhérent</v>
      </c>
    </row>
    <row r="511" spans="1:15" x14ac:dyDescent="0.3">
      <c r="A511" s="97">
        <f ca="1">MATCH(B511,INDIRECT("Referentiel!a:a"),0)+COUNTIF($B$1:B510,B511)</f>
        <v>511</v>
      </c>
      <c r="B511" s="98" t="s">
        <v>2751</v>
      </c>
      <c r="C511" s="54" t="str">
        <f t="shared" ca="1" si="91"/>
        <v>CPMC</v>
      </c>
      <c r="D511" s="54" t="str">
        <f t="shared" ca="1" si="92"/>
        <v>V1DGXG33 -J</v>
      </c>
      <c r="E511" s="54">
        <f t="shared" ca="1" si="93"/>
        <v>0</v>
      </c>
      <c r="F511" s="54" t="str">
        <f t="shared" ca="1" si="94"/>
        <v>ZH4DJR</v>
      </c>
      <c r="G511" s="54" t="str">
        <f t="shared" ca="1" si="95"/>
        <v>AD1</v>
      </c>
      <c r="H511" s="54" t="str">
        <f t="shared" ca="1" si="96"/>
        <v>COMPLET</v>
      </c>
      <c r="I511" s="54" t="str">
        <f t="shared" ca="1" si="97"/>
        <v>Tn</v>
      </c>
      <c r="J511" s="54" t="str">
        <f t="shared" ca="1" si="98"/>
        <v>EMAE</v>
      </c>
      <c r="K511" s="54" t="str">
        <f t="shared" ca="1" si="99"/>
        <v>DGXG33</v>
      </c>
      <c r="L511" s="54" t="str">
        <f t="shared" ca="1" si="100"/>
        <v>PRAD1</v>
      </c>
      <c r="M511" s="54">
        <f t="shared" ca="1" si="101"/>
        <v>0</v>
      </c>
      <c r="N511" s="54" t="str">
        <f t="shared" ca="1" si="102"/>
        <v>DB2</v>
      </c>
      <c r="O511" s="54" t="str">
        <f t="shared" ca="1" si="103"/>
        <v>Adhérent</v>
      </c>
    </row>
    <row r="512" spans="1:15" x14ac:dyDescent="0.3">
      <c r="A512" s="97">
        <f ca="1">MATCH(B512,INDIRECT("Referentiel!a:a"),0)+COUNTIF($B$1:B511,B512)</f>
        <v>512</v>
      </c>
      <c r="B512" s="98" t="s">
        <v>2755</v>
      </c>
      <c r="C512" s="54" t="str">
        <f t="shared" ca="1" si="91"/>
        <v>CPMC</v>
      </c>
      <c r="D512" s="54" t="str">
        <f t="shared" ca="1" si="92"/>
        <v>DGYG3B   -J</v>
      </c>
      <c r="E512" s="54">
        <f t="shared" ca="1" si="93"/>
        <v>0</v>
      </c>
      <c r="F512" s="54" t="str">
        <f t="shared" ca="1" si="94"/>
        <v>ZH4DJU</v>
      </c>
      <c r="G512" s="54" t="str">
        <f t="shared" ca="1" si="95"/>
        <v>AD1</v>
      </c>
      <c r="H512" s="54" t="str">
        <f t="shared" ca="1" si="96"/>
        <v>COMPLET</v>
      </c>
      <c r="I512" s="54" t="str">
        <f t="shared" ca="1" si="97"/>
        <v>Tn</v>
      </c>
      <c r="J512" s="54" t="str">
        <f t="shared" ca="1" si="98"/>
        <v>EMAE</v>
      </c>
      <c r="K512" s="54" t="str">
        <f t="shared" ca="1" si="99"/>
        <v>DGXG3B</v>
      </c>
      <c r="L512" s="54" t="str">
        <f t="shared" ca="1" si="100"/>
        <v>PRAD1</v>
      </c>
      <c r="M512" s="54">
        <f t="shared" ca="1" si="101"/>
        <v>0</v>
      </c>
      <c r="N512" s="54" t="str">
        <f t="shared" ca="1" si="102"/>
        <v>DB2</v>
      </c>
      <c r="O512" s="54" t="str">
        <f t="shared" ca="1" si="103"/>
        <v>Adhérent</v>
      </c>
    </row>
    <row r="513" spans="1:15" x14ac:dyDescent="0.3">
      <c r="A513" s="97">
        <f ca="1">MATCH(B513,INDIRECT("Referentiel!a:a"),0)+COUNTIF($B$1:B512,B513)</f>
        <v>513</v>
      </c>
      <c r="B513" s="98" t="s">
        <v>2760</v>
      </c>
      <c r="C513" s="54" t="str">
        <f t="shared" ca="1" si="91"/>
        <v>CPMC</v>
      </c>
      <c r="D513" s="54" t="str">
        <f t="shared" ca="1" si="92"/>
        <v>V2DGXG41 -J</v>
      </c>
      <c r="E513" s="54">
        <f t="shared" ca="1" si="93"/>
        <v>0</v>
      </c>
      <c r="F513" s="54" t="str">
        <f t="shared" ca="1" si="94"/>
        <v>ZH4DJV</v>
      </c>
      <c r="G513" s="54" t="str">
        <f t="shared" ca="1" si="95"/>
        <v>AD3</v>
      </c>
      <c r="H513" s="54" t="str">
        <f t="shared" ca="1" si="96"/>
        <v>COMPLET</v>
      </c>
      <c r="I513" s="54" t="str">
        <f t="shared" ca="1" si="97"/>
        <v>BVnTn</v>
      </c>
      <c r="J513" s="54" t="str">
        <f t="shared" ca="1" si="98"/>
        <v>EMAF</v>
      </c>
      <c r="K513" s="54" t="str">
        <f t="shared" ca="1" si="99"/>
        <v>DGXG41</v>
      </c>
      <c r="L513" s="54" t="str">
        <f t="shared" ca="1" si="100"/>
        <v/>
      </c>
      <c r="M513" s="54">
        <f t="shared" ca="1" si="101"/>
        <v>0</v>
      </c>
      <c r="N513" s="54" t="str">
        <f t="shared" ca="1" si="102"/>
        <v>DB2</v>
      </c>
      <c r="O513" s="54" t="str">
        <f t="shared" ca="1" si="103"/>
        <v>Adhérent</v>
      </c>
    </row>
    <row r="514" spans="1:15" x14ac:dyDescent="0.3">
      <c r="A514" s="97">
        <f ca="1">MATCH(B514,INDIRECT("Referentiel!a:a"),0)+COUNTIF($B$1:B513,B514)</f>
        <v>514</v>
      </c>
      <c r="B514" s="98" t="s">
        <v>2766</v>
      </c>
      <c r="C514" s="54" t="str">
        <f t="shared" ca="1" si="91"/>
        <v>CPDM</v>
      </c>
      <c r="D514" s="54" t="str">
        <f t="shared" ca="1" si="92"/>
        <v>V0DGXG45-J</v>
      </c>
      <c r="E514" s="54">
        <f t="shared" ca="1" si="93"/>
        <v>0</v>
      </c>
      <c r="F514" s="54" t="str">
        <f t="shared" ca="1" si="94"/>
        <v>ZH4DJX</v>
      </c>
      <c r="G514" s="54" t="str">
        <f t="shared" ca="1" si="95"/>
        <v>AD1</v>
      </c>
      <c r="H514" s="54" t="str">
        <f t="shared" ca="1" si="96"/>
        <v>COMPLET</v>
      </c>
      <c r="I514" s="54" t="str">
        <f t="shared" ca="1" si="97"/>
        <v>Tn</v>
      </c>
      <c r="J514" s="54" t="str">
        <f t="shared" ca="1" si="98"/>
        <v>EMAA</v>
      </c>
      <c r="K514" s="54" t="str">
        <f t="shared" ca="1" si="99"/>
        <v>DGXG45</v>
      </c>
      <c r="L514" s="54" t="str">
        <f t="shared" ca="1" si="100"/>
        <v>PRAD1</v>
      </c>
      <c r="M514" s="54">
        <f t="shared" ca="1" si="101"/>
        <v>0</v>
      </c>
      <c r="N514" s="54" t="str">
        <f t="shared" ca="1" si="102"/>
        <v>DB2</v>
      </c>
      <c r="O514" s="54" t="str">
        <f t="shared" ca="1" si="103"/>
        <v>Adhérent</v>
      </c>
    </row>
    <row r="515" spans="1:15" x14ac:dyDescent="0.3">
      <c r="A515" s="97">
        <f ca="1">MATCH(B515,INDIRECT("Referentiel!a:a"),0)+COUNTIF($B$1:B514,B515)</f>
        <v>515</v>
      </c>
      <c r="B515" s="98" t="s">
        <v>2773</v>
      </c>
      <c r="C515" s="54" t="str">
        <f t="shared" ref="C515:C578" ca="1" si="104">INDIRECT("'Referentiel'!c"&amp;$A515)</f>
        <v>CPDM</v>
      </c>
      <c r="D515" s="54" t="str">
        <f t="shared" ref="D515:D578" ca="1" si="105">INDIRECT("'Referentiel'!U"&amp;$A515)&amp;IF((INDIRECT("'Referentiel'!U"&amp;$A515)&lt;&gt;"")*(INDIRECT("'Referentiel'!V"&amp;$A515)&lt;&gt;""),"-","")&amp;INDIRECT("'Referentiel'!V"&amp;$A515)&amp;IF((INDIRECT("'Referentiel'!U"&amp;$A515)&amp;INDIRECT("'Referentiel'!V"&amp;$A515)&lt;&gt;"")*(INDIRECT("'Referentiel'!W"&amp;$A515)&lt;&gt;""),"-","")&amp;INDIRECT("'Referentiel'!W"&amp;$A515)&amp;IF((INDIRECT("'Referentiel'!U"&amp;$A515)&amp;INDIRECT("'Referentiel'!V"&amp;$A515)&amp;INDIRECT("'Referentiel'!W"&amp;$A515)&lt;&gt;"")*(INDIRECT("'Referentiel'!Y"&amp;$A515)&lt;&gt;""),"-","")&amp;INDIRECT("'Referentiel'!Y"&amp;$A515)&amp;IF((INDIRECT("'Referentiel'!U"&amp;$A515)&amp;INDIRECT("'Referentiel'!V"&amp;$A515)&amp;INDIRECT("'Referentiel'!W"&amp;$A515)&amp;INDIRECT("'Referentiel'!Y"&amp;$A515)&lt;&gt;"")*(INDIRECT("'Referentiel'!Z"&amp;$A515)&lt;&gt;""),"-","")&amp;INDIRECT("'Referentiel'!Z"&amp;$A515)</f>
        <v>V0DGXG48 -J</v>
      </c>
      <c r="E515" s="54">
        <f t="shared" ref="E515:E578" ca="1" si="106">INDIRECT("'Referentiel'!AB"&amp;$A515)</f>
        <v>0</v>
      </c>
      <c r="F515" s="54" t="str">
        <f t="shared" ref="F515:F578" ca="1" si="107">INDIRECT("'Referentiel'!Aa"&amp;$A515)</f>
        <v>ZH4DJY</v>
      </c>
      <c r="G515" s="54" t="str">
        <f t="shared" ref="G515:G578" ca="1" si="108">INDIRECT("'Referentiel'!k"&amp;$A515)</f>
        <v>AD1</v>
      </c>
      <c r="H515" s="54" t="str">
        <f t="shared" ref="H515:H578" ca="1" si="109">INDIRECT("'Referentiel'!l"&amp;$A515)</f>
        <v>COMPLET</v>
      </c>
      <c r="I515" s="54" t="str">
        <f t="shared" ref="I515:I578" ca="1" si="110">INDIRECT("'Referentiel'!j"&amp;$A515)</f>
        <v>BVnTn</v>
      </c>
      <c r="J515" s="54" t="str">
        <f t="shared" ref="J515:J578" ca="1" si="111">INDIRECT("'Referentiel'!f"&amp;$A515)</f>
        <v>EMAD</v>
      </c>
      <c r="K515" s="54" t="str">
        <f t="shared" ref="K515:K578" ca="1" si="112">INDIRECT("'Referentiel'!e"&amp;$A515)</f>
        <v>DGXG48</v>
      </c>
      <c r="L515" s="54" t="str">
        <f t="shared" ref="L515:L578" ca="1" si="113">INDIRECT("'Referentiel'!n"&amp;$A515)</f>
        <v>PRAD1</v>
      </c>
      <c r="M515" s="54">
        <f t="shared" ref="M515:M578" ca="1" si="114">INDIRECT("'Referentiel'!s"&amp;$A515)</f>
        <v>0</v>
      </c>
      <c r="N515" s="54" t="str">
        <f t="shared" ref="N515:N578" ca="1" si="115">INDIRECT("'Referentiel'!q"&amp;$A515)</f>
        <v>DB2</v>
      </c>
      <c r="O515" s="54" t="str">
        <f t="shared" ref="O515:O578" ca="1" si="116">INDIRECT("'Referentiel'!h"&amp;$A515)</f>
        <v>Adhérent</v>
      </c>
    </row>
    <row r="516" spans="1:15" x14ac:dyDescent="0.3">
      <c r="A516" s="97">
        <f ca="1">MATCH(B516,INDIRECT("Referentiel!a:a"),0)+COUNTIF($B$1:B515,B516)</f>
        <v>516</v>
      </c>
      <c r="B516" s="98" t="s">
        <v>2779</v>
      </c>
      <c r="C516" s="54" t="str">
        <f t="shared" ca="1" si="104"/>
        <v>CPDM</v>
      </c>
      <c r="D516" s="54" t="str">
        <f t="shared" ca="1" si="105"/>
        <v>DGYG49-M</v>
      </c>
      <c r="E516" s="54">
        <f t="shared" ca="1" si="106"/>
        <v>0</v>
      </c>
      <c r="F516" s="54" t="str">
        <f t="shared" ca="1" si="107"/>
        <v>ZH4AME</v>
      </c>
      <c r="G516" s="54" t="str">
        <f t="shared" ca="1" si="108"/>
        <v>AD3</v>
      </c>
      <c r="H516" s="54" t="str">
        <f t="shared" ca="1" si="109"/>
        <v>COMPLET</v>
      </c>
      <c r="I516" s="54" t="str">
        <f t="shared" ca="1" si="110"/>
        <v>BVaTn</v>
      </c>
      <c r="J516" s="54" t="str">
        <f t="shared" ca="1" si="111"/>
        <v>EMAD</v>
      </c>
      <c r="K516" s="54" t="str">
        <f t="shared" ca="1" si="112"/>
        <v>DGXG49</v>
      </c>
      <c r="L516" s="54" t="str">
        <f t="shared" ca="1" si="113"/>
        <v/>
      </c>
      <c r="M516" s="54">
        <f t="shared" ca="1" si="114"/>
        <v>0</v>
      </c>
      <c r="N516" s="54" t="str">
        <f t="shared" ca="1" si="115"/>
        <v>DB2</v>
      </c>
      <c r="O516" s="54" t="str">
        <f t="shared" ca="1" si="116"/>
        <v>Adhérent</v>
      </c>
    </row>
    <row r="517" spans="1:15" x14ac:dyDescent="0.3">
      <c r="A517" s="97">
        <f ca="1">MATCH(B517,INDIRECT("Referentiel!a:a"),0)+COUNTIF($B$1:B516,B517)</f>
        <v>517</v>
      </c>
      <c r="B517" s="98" t="s">
        <v>2786</v>
      </c>
      <c r="C517" s="54" t="str">
        <f t="shared" ca="1" si="104"/>
        <v>CPDM</v>
      </c>
      <c r="D517" s="54" t="str">
        <f t="shared" ca="1" si="105"/>
        <v>DGYG50-M</v>
      </c>
      <c r="E517" s="54">
        <f t="shared" ca="1" si="106"/>
        <v>0</v>
      </c>
      <c r="F517" s="54" t="str">
        <f t="shared" ca="1" si="107"/>
        <v>ZH4AMF</v>
      </c>
      <c r="G517" s="54" t="str">
        <f t="shared" ca="1" si="108"/>
        <v>AD3</v>
      </c>
      <c r="H517" s="54" t="str">
        <f t="shared" ca="1" si="109"/>
        <v>COMPLET</v>
      </c>
      <c r="I517" s="54" t="str">
        <f t="shared" ca="1" si="110"/>
        <v>BVaTn</v>
      </c>
      <c r="J517" s="54" t="str">
        <f t="shared" ca="1" si="111"/>
        <v>EMAD</v>
      </c>
      <c r="K517" s="54" t="str">
        <f t="shared" ca="1" si="112"/>
        <v>DGXG50</v>
      </c>
      <c r="L517" s="54" t="str">
        <f t="shared" ca="1" si="113"/>
        <v/>
      </c>
      <c r="M517" s="54">
        <f t="shared" ca="1" si="114"/>
        <v>0</v>
      </c>
      <c r="N517" s="54" t="str">
        <f t="shared" ca="1" si="115"/>
        <v>DB2</v>
      </c>
      <c r="O517" s="54" t="str">
        <f t="shared" ca="1" si="116"/>
        <v>Adhérent</v>
      </c>
    </row>
    <row r="518" spans="1:15" x14ac:dyDescent="0.3">
      <c r="A518" s="97">
        <f ca="1">MATCH(B518,INDIRECT("Referentiel!a:a"),0)+COUNTIF($B$1:B517,B518)</f>
        <v>518</v>
      </c>
      <c r="B518" s="98" t="s">
        <v>2793</v>
      </c>
      <c r="C518" s="54" t="str">
        <f t="shared" ca="1" si="104"/>
        <v>CPDM</v>
      </c>
      <c r="D518" s="54" t="str">
        <f t="shared" ca="1" si="105"/>
        <v>DGYG52-M</v>
      </c>
      <c r="E518" s="54">
        <f t="shared" ca="1" si="106"/>
        <v>0</v>
      </c>
      <c r="F518" s="54" t="str">
        <f t="shared" ca="1" si="107"/>
        <v>ZH4AMG</v>
      </c>
      <c r="G518" s="54" t="str">
        <f t="shared" ca="1" si="108"/>
        <v>AD1</v>
      </c>
      <c r="H518" s="54" t="str">
        <f t="shared" ca="1" si="109"/>
        <v>PARTIEL</v>
      </c>
      <c r="I518" s="54" t="str">
        <f t="shared" ca="1" si="110"/>
        <v>Tn</v>
      </c>
      <c r="J518" s="54" t="str">
        <f t="shared" ca="1" si="111"/>
        <v>EMAD</v>
      </c>
      <c r="K518" s="54" t="str">
        <f t="shared" ca="1" si="112"/>
        <v>DGXG52</v>
      </c>
      <c r="L518" s="54" t="str">
        <f t="shared" ca="1" si="113"/>
        <v>PRAD1</v>
      </c>
      <c r="M518" s="54">
        <f t="shared" ca="1" si="114"/>
        <v>0</v>
      </c>
      <c r="N518" s="54" t="str">
        <f t="shared" ca="1" si="115"/>
        <v>DB2</v>
      </c>
      <c r="O518" s="54" t="str">
        <f t="shared" ca="1" si="116"/>
        <v>Adhérent</v>
      </c>
    </row>
    <row r="519" spans="1:15" x14ac:dyDescent="0.3">
      <c r="A519" s="97">
        <f ca="1">MATCH(B519,INDIRECT("Referentiel!a:a"),0)+COUNTIF($B$1:B518,B519)</f>
        <v>519</v>
      </c>
      <c r="B519" s="98" t="s">
        <v>2800</v>
      </c>
      <c r="C519" s="54" t="str">
        <f t="shared" ca="1" si="104"/>
        <v>CPMC</v>
      </c>
      <c r="D519" s="54" t="str">
        <f t="shared" ca="1" si="105"/>
        <v>V1DGXG57 -J</v>
      </c>
      <c r="E519" s="54">
        <f t="shared" ca="1" si="106"/>
        <v>0</v>
      </c>
      <c r="F519" s="54" t="str">
        <f t="shared" ca="1" si="107"/>
        <v>ZH4DJZ</v>
      </c>
      <c r="G519" s="54" t="str">
        <f t="shared" ca="1" si="108"/>
        <v>AD1</v>
      </c>
      <c r="H519" s="54" t="str">
        <f t="shared" ca="1" si="109"/>
        <v>COMPLET</v>
      </c>
      <c r="I519" s="54" t="str">
        <f t="shared" ca="1" si="110"/>
        <v>Tn</v>
      </c>
      <c r="J519" s="54" t="str">
        <f t="shared" ca="1" si="111"/>
        <v>EMAF</v>
      </c>
      <c r="K519" s="54" t="str">
        <f t="shared" ca="1" si="112"/>
        <v>DGXG57</v>
      </c>
      <c r="L519" s="54" t="str">
        <f t="shared" ca="1" si="113"/>
        <v>PRAD1</v>
      </c>
      <c r="M519" s="54">
        <f t="shared" ca="1" si="114"/>
        <v>0</v>
      </c>
      <c r="N519" s="54" t="str">
        <f t="shared" ca="1" si="115"/>
        <v>DB2</v>
      </c>
      <c r="O519" s="54" t="str">
        <f t="shared" ca="1" si="116"/>
        <v>Adhérent</v>
      </c>
    </row>
    <row r="520" spans="1:15" x14ac:dyDescent="0.3">
      <c r="A520" s="97">
        <f ca="1">MATCH(B520,INDIRECT("Referentiel!a:a"),0)+COUNTIF($B$1:B519,B520)</f>
        <v>520</v>
      </c>
      <c r="B520" s="98" t="s">
        <v>2805</v>
      </c>
      <c r="C520" s="54" t="str">
        <f t="shared" ca="1" si="104"/>
        <v>CPMC</v>
      </c>
      <c r="D520" s="54" t="str">
        <f t="shared" ca="1" si="105"/>
        <v>DGYG60   -J</v>
      </c>
      <c r="E520" s="54">
        <f t="shared" ca="1" si="106"/>
        <v>0</v>
      </c>
      <c r="F520" s="54" t="str">
        <f t="shared" ca="1" si="107"/>
        <v>ZH4EJ0</v>
      </c>
      <c r="G520" s="54" t="str">
        <f t="shared" ca="1" si="108"/>
        <v>AD1</v>
      </c>
      <c r="H520" s="54" t="str">
        <f t="shared" ca="1" si="109"/>
        <v>COMPLET</v>
      </c>
      <c r="I520" s="54" t="str">
        <f t="shared" ca="1" si="110"/>
        <v>Tn</v>
      </c>
      <c r="J520" s="54" t="str">
        <f t="shared" ca="1" si="111"/>
        <v>EMAL</v>
      </c>
      <c r="K520" s="54" t="str">
        <f t="shared" ca="1" si="112"/>
        <v>DGXG60</v>
      </c>
      <c r="L520" s="54" t="str">
        <f t="shared" ca="1" si="113"/>
        <v>PRAD1</v>
      </c>
      <c r="M520" s="54">
        <f t="shared" ca="1" si="114"/>
        <v>0</v>
      </c>
      <c r="N520" s="54" t="str">
        <f t="shared" ca="1" si="115"/>
        <v>DB2</v>
      </c>
      <c r="O520" s="54" t="str">
        <f t="shared" ca="1" si="116"/>
        <v>Adhérent</v>
      </c>
    </row>
    <row r="521" spans="1:15" x14ac:dyDescent="0.3">
      <c r="A521" s="97">
        <f ca="1">MATCH(B521,INDIRECT("Referentiel!a:a"),0)+COUNTIF($B$1:B520,B521)</f>
        <v>521</v>
      </c>
      <c r="B521" s="98" t="s">
        <v>2811</v>
      </c>
      <c r="C521" s="54" t="str">
        <f t="shared" ca="1" si="104"/>
        <v>CPMC</v>
      </c>
      <c r="D521" s="54" t="str">
        <f t="shared" ca="1" si="105"/>
        <v>DGYG61   -J</v>
      </c>
      <c r="E521" s="54">
        <f t="shared" ca="1" si="106"/>
        <v>0</v>
      </c>
      <c r="F521" s="54" t="str">
        <f t="shared" ca="1" si="107"/>
        <v>ZH4EJ1</v>
      </c>
      <c r="G521" s="54" t="str">
        <f t="shared" ca="1" si="108"/>
        <v>AD1</v>
      </c>
      <c r="H521" s="54" t="str">
        <f t="shared" ca="1" si="109"/>
        <v>COMPLET</v>
      </c>
      <c r="I521" s="54" t="str">
        <f t="shared" ca="1" si="110"/>
        <v>Tn</v>
      </c>
      <c r="J521" s="54" t="str">
        <f t="shared" ca="1" si="111"/>
        <v>EMAL</v>
      </c>
      <c r="K521" s="54" t="str">
        <f t="shared" ca="1" si="112"/>
        <v>DGXG61</v>
      </c>
      <c r="L521" s="54" t="str">
        <f t="shared" ca="1" si="113"/>
        <v>PRAD1</v>
      </c>
      <c r="M521" s="54">
        <f t="shared" ca="1" si="114"/>
        <v>0</v>
      </c>
      <c r="N521" s="54" t="str">
        <f t="shared" ca="1" si="115"/>
        <v>DB2</v>
      </c>
      <c r="O521" s="54" t="str">
        <f t="shared" ca="1" si="116"/>
        <v>Adhérent</v>
      </c>
    </row>
    <row r="522" spans="1:15" x14ac:dyDescent="0.3">
      <c r="A522" s="97">
        <f ca="1">MATCH(B522,INDIRECT("Referentiel!a:a"),0)+COUNTIF($B$1:B521,B522)</f>
        <v>522</v>
      </c>
      <c r="B522" s="98" t="s">
        <v>2816</v>
      </c>
      <c r="C522" s="54" t="str">
        <f t="shared" ca="1" si="104"/>
        <v>CPMC</v>
      </c>
      <c r="D522" s="54" t="str">
        <f t="shared" ca="1" si="105"/>
        <v>DGYG65-M</v>
      </c>
      <c r="E522" s="54">
        <f t="shared" ca="1" si="106"/>
        <v>0</v>
      </c>
      <c r="F522" s="54" t="str">
        <f t="shared" ca="1" si="107"/>
        <v>ZH4AMH</v>
      </c>
      <c r="G522" s="54" t="str">
        <f t="shared" ca="1" si="108"/>
        <v>AD3</v>
      </c>
      <c r="H522" s="54" t="str">
        <f t="shared" ca="1" si="109"/>
        <v>COMPLET</v>
      </c>
      <c r="I522" s="54" t="str">
        <f t="shared" ca="1" si="110"/>
        <v>BVaTn</v>
      </c>
      <c r="J522" s="54" t="str">
        <f t="shared" ca="1" si="111"/>
        <v>EMAE</v>
      </c>
      <c r="K522" s="54" t="str">
        <f t="shared" ca="1" si="112"/>
        <v>DGXG65</v>
      </c>
      <c r="L522" s="54" t="str">
        <f t="shared" ca="1" si="113"/>
        <v/>
      </c>
      <c r="M522" s="54">
        <f t="shared" ca="1" si="114"/>
        <v>0</v>
      </c>
      <c r="N522" s="54" t="str">
        <f t="shared" ca="1" si="115"/>
        <v>DB2</v>
      </c>
      <c r="O522" s="54" t="str">
        <f t="shared" ca="1" si="116"/>
        <v>Adhérent</v>
      </c>
    </row>
    <row r="523" spans="1:15" x14ac:dyDescent="0.3">
      <c r="A523" s="97">
        <f ca="1">MATCH(B523,INDIRECT("Referentiel!a:a"),0)+COUNTIF($B$1:B522,B523)</f>
        <v>523</v>
      </c>
      <c r="B523" s="98" t="s">
        <v>2823</v>
      </c>
      <c r="C523" s="54" t="str">
        <f t="shared" ca="1" si="104"/>
        <v>CPMC</v>
      </c>
      <c r="D523" s="54" t="str">
        <f t="shared" ca="1" si="105"/>
        <v>V2DGXG66 -J</v>
      </c>
      <c r="E523" s="54">
        <f t="shared" ca="1" si="106"/>
        <v>0</v>
      </c>
      <c r="F523" s="54" t="str">
        <f t="shared" ca="1" si="107"/>
        <v>ZH4EJ2</v>
      </c>
      <c r="G523" s="54" t="str">
        <f t="shared" ca="1" si="108"/>
        <v>AD1</v>
      </c>
      <c r="H523" s="54" t="str">
        <f t="shared" ca="1" si="109"/>
        <v>COMPLET</v>
      </c>
      <c r="I523" s="54" t="str">
        <f t="shared" ca="1" si="110"/>
        <v>Tn</v>
      </c>
      <c r="J523" s="54" t="str">
        <f t="shared" ca="1" si="111"/>
        <v>EMAE</v>
      </c>
      <c r="K523" s="54" t="str">
        <f t="shared" ca="1" si="112"/>
        <v>DGXG66</v>
      </c>
      <c r="L523" s="54" t="str">
        <f t="shared" ca="1" si="113"/>
        <v>PRAD1</v>
      </c>
      <c r="M523" s="54">
        <f t="shared" ca="1" si="114"/>
        <v>0</v>
      </c>
      <c r="N523" s="54" t="str">
        <f t="shared" ca="1" si="115"/>
        <v>DB2</v>
      </c>
      <c r="O523" s="54" t="str">
        <f t="shared" ca="1" si="116"/>
        <v>Adhérent</v>
      </c>
    </row>
    <row r="524" spans="1:15" x14ac:dyDescent="0.3">
      <c r="A524" s="97">
        <f ca="1">MATCH(B524,INDIRECT("Referentiel!a:a"),0)+COUNTIF($B$1:B523,B524)</f>
        <v>524</v>
      </c>
      <c r="B524" s="98" t="s">
        <v>2829</v>
      </c>
      <c r="C524" s="54" t="str">
        <f t="shared" ca="1" si="104"/>
        <v>CPDM</v>
      </c>
      <c r="D524" s="54" t="str">
        <f t="shared" ca="1" si="105"/>
        <v>V0DGXG68 -J</v>
      </c>
      <c r="E524" s="54">
        <f t="shared" ca="1" si="106"/>
        <v>0</v>
      </c>
      <c r="F524" s="54" t="str">
        <f t="shared" ca="1" si="107"/>
        <v>ZH4EJ3</v>
      </c>
      <c r="G524" s="54" t="str">
        <f t="shared" ca="1" si="108"/>
        <v>AD1</v>
      </c>
      <c r="H524" s="54" t="str">
        <f t="shared" ca="1" si="109"/>
        <v>COMPLET</v>
      </c>
      <c r="I524" s="54" t="str">
        <f t="shared" ca="1" si="110"/>
        <v>Tn</v>
      </c>
      <c r="J524" s="54" t="str">
        <f t="shared" ca="1" si="111"/>
        <v>EMAM</v>
      </c>
      <c r="K524" s="54" t="str">
        <f t="shared" ca="1" si="112"/>
        <v>DGXG68</v>
      </c>
      <c r="L524" s="54" t="str">
        <f t="shared" ca="1" si="113"/>
        <v>PRAD1</v>
      </c>
      <c r="M524" s="54">
        <f t="shared" ca="1" si="114"/>
        <v>0</v>
      </c>
      <c r="N524" s="54" t="str">
        <f t="shared" ca="1" si="115"/>
        <v>DB2</v>
      </c>
      <c r="O524" s="54" t="str">
        <f t="shared" ca="1" si="116"/>
        <v>Adhérent</v>
      </c>
    </row>
    <row r="525" spans="1:15" x14ac:dyDescent="0.3">
      <c r="A525" s="97">
        <f ca="1">MATCH(B525,INDIRECT("Referentiel!a:a"),0)+COUNTIF($B$1:B524,B525)</f>
        <v>525</v>
      </c>
      <c r="B525" s="98" t="s">
        <v>2836</v>
      </c>
      <c r="C525" s="54" t="str">
        <f t="shared" ca="1" si="104"/>
        <v>CPDM</v>
      </c>
      <c r="D525" s="54" t="str">
        <f t="shared" ca="1" si="105"/>
        <v>DGL907   -J</v>
      </c>
      <c r="E525" s="54">
        <f t="shared" ca="1" si="106"/>
        <v>0</v>
      </c>
      <c r="F525" s="54" t="str">
        <f t="shared" ca="1" si="107"/>
        <v>ZH4EJ5</v>
      </c>
      <c r="G525" s="54" t="str">
        <f t="shared" ca="1" si="108"/>
        <v>AD3</v>
      </c>
      <c r="H525" s="54" t="str">
        <f t="shared" ca="1" si="109"/>
        <v>COMPLET</v>
      </c>
      <c r="I525" s="54" t="str">
        <f t="shared" ca="1" si="110"/>
        <v>Tn</v>
      </c>
      <c r="J525" s="54" t="str">
        <f t="shared" ca="1" si="111"/>
        <v>EMAO</v>
      </c>
      <c r="K525" s="54" t="str">
        <f t="shared" ca="1" si="112"/>
        <v>DGXG74</v>
      </c>
      <c r="L525" s="54" t="str">
        <f t="shared" ca="1" si="113"/>
        <v/>
      </c>
      <c r="M525" s="54">
        <f t="shared" ca="1" si="114"/>
        <v>0</v>
      </c>
      <c r="N525" s="54" t="str">
        <f t="shared" ca="1" si="115"/>
        <v>DB2</v>
      </c>
      <c r="O525" s="54" t="str">
        <f t="shared" ca="1" si="116"/>
        <v>Adhérent</v>
      </c>
    </row>
    <row r="526" spans="1:15" x14ac:dyDescent="0.3">
      <c r="A526" s="97">
        <f ca="1">MATCH(B526,INDIRECT("Referentiel!a:a"),0)+COUNTIF($B$1:B525,B526)</f>
        <v>526</v>
      </c>
      <c r="B526" s="98" t="s">
        <v>2842</v>
      </c>
      <c r="C526" s="54" t="str">
        <f t="shared" ca="1" si="104"/>
        <v>CPMC</v>
      </c>
      <c r="D526" s="54" t="str">
        <f t="shared" ca="1" si="105"/>
        <v>V1DGXG78 -J</v>
      </c>
      <c r="E526" s="54">
        <f t="shared" ca="1" si="106"/>
        <v>0</v>
      </c>
      <c r="F526" s="54" t="str">
        <f t="shared" ca="1" si="107"/>
        <v>ZH4EJ6</v>
      </c>
      <c r="G526" s="54" t="str">
        <f t="shared" ca="1" si="108"/>
        <v>AD1</v>
      </c>
      <c r="H526" s="54" t="str">
        <f t="shared" ca="1" si="109"/>
        <v>COMPLET</v>
      </c>
      <c r="I526" s="54" t="str">
        <f t="shared" ca="1" si="110"/>
        <v>Tn</v>
      </c>
      <c r="J526" s="54" t="str">
        <f t="shared" ca="1" si="111"/>
        <v>EMAE</v>
      </c>
      <c r="K526" s="54" t="str">
        <f t="shared" ca="1" si="112"/>
        <v>DGXG78</v>
      </c>
      <c r="L526" s="54" t="str">
        <f t="shared" ca="1" si="113"/>
        <v>PRAD1</v>
      </c>
      <c r="M526" s="54">
        <f t="shared" ca="1" si="114"/>
        <v>0</v>
      </c>
      <c r="N526" s="54" t="str">
        <f t="shared" ca="1" si="115"/>
        <v>DB2</v>
      </c>
      <c r="O526" s="54" t="str">
        <f t="shared" ca="1" si="116"/>
        <v>Adhérent</v>
      </c>
    </row>
    <row r="527" spans="1:15" x14ac:dyDescent="0.3">
      <c r="A527" s="97">
        <f ca="1">MATCH(B527,INDIRECT("Referentiel!a:a"),0)+COUNTIF($B$1:B526,B527)</f>
        <v>527</v>
      </c>
      <c r="B527" s="98" t="s">
        <v>2848</v>
      </c>
      <c r="C527" s="54" t="str">
        <f t="shared" ca="1" si="104"/>
        <v>CPMC</v>
      </c>
      <c r="D527" s="54" t="str">
        <f t="shared" ca="1" si="105"/>
        <v>DGYG82   -J</v>
      </c>
      <c r="E527" s="54">
        <f t="shared" ca="1" si="106"/>
        <v>0</v>
      </c>
      <c r="F527" s="54" t="str">
        <f t="shared" ca="1" si="107"/>
        <v>ZH4GJO</v>
      </c>
      <c r="G527" s="54" t="str">
        <f t="shared" ca="1" si="108"/>
        <v>AD3</v>
      </c>
      <c r="H527" s="54" t="str">
        <f t="shared" ca="1" si="109"/>
        <v>COMPLET</v>
      </c>
      <c r="I527" s="54" t="str">
        <f t="shared" ca="1" si="110"/>
        <v>Tn</v>
      </c>
      <c r="J527" s="54" t="str">
        <f t="shared" ca="1" si="111"/>
        <v>EMAF</v>
      </c>
      <c r="K527" s="54" t="str">
        <f t="shared" ca="1" si="112"/>
        <v>DGXG82</v>
      </c>
      <c r="L527" s="54" t="str">
        <f t="shared" ca="1" si="113"/>
        <v/>
      </c>
      <c r="M527" s="54">
        <f t="shared" ca="1" si="114"/>
        <v>0</v>
      </c>
      <c r="N527" s="54" t="str">
        <f t="shared" ca="1" si="115"/>
        <v>DB2</v>
      </c>
      <c r="O527" s="54" t="str">
        <f t="shared" ca="1" si="116"/>
        <v>Adhérent</v>
      </c>
    </row>
    <row r="528" spans="1:15" x14ac:dyDescent="0.3">
      <c r="A528" s="97">
        <f ca="1">MATCH(B528,INDIRECT("Referentiel!a:a"),0)+COUNTIF($B$1:B527,B528)</f>
        <v>528</v>
      </c>
      <c r="B528" s="98" t="s">
        <v>2854</v>
      </c>
      <c r="C528" s="54" t="str">
        <f t="shared" ca="1" si="104"/>
        <v>CPMC</v>
      </c>
      <c r="D528" s="54" t="str">
        <f t="shared" ca="1" si="105"/>
        <v>DGYH15   -J</v>
      </c>
      <c r="E528" s="54">
        <f t="shared" ca="1" si="106"/>
        <v>0</v>
      </c>
      <c r="F528" s="54" t="str">
        <f t="shared" ca="1" si="107"/>
        <v>ZH4EJ8</v>
      </c>
      <c r="G528" s="54" t="str">
        <f t="shared" ca="1" si="108"/>
        <v>AD1</v>
      </c>
      <c r="H528" s="54" t="str">
        <f t="shared" ca="1" si="109"/>
        <v>COMPLET</v>
      </c>
      <c r="I528" s="54" t="str">
        <f t="shared" ca="1" si="110"/>
        <v>Tn</v>
      </c>
      <c r="J528" s="54" t="str">
        <f t="shared" ca="1" si="111"/>
        <v>EMAE</v>
      </c>
      <c r="K528" s="54" t="str">
        <f t="shared" ca="1" si="112"/>
        <v>DGXH15</v>
      </c>
      <c r="L528" s="54" t="str">
        <f t="shared" ca="1" si="113"/>
        <v>PRAD1</v>
      </c>
      <c r="M528" s="54">
        <f t="shared" ca="1" si="114"/>
        <v>0</v>
      </c>
      <c r="N528" s="54" t="str">
        <f t="shared" ca="1" si="115"/>
        <v>DB2</v>
      </c>
      <c r="O528" s="54" t="str">
        <f t="shared" ca="1" si="116"/>
        <v>Adhérent</v>
      </c>
    </row>
    <row r="529" spans="1:15" x14ac:dyDescent="0.3">
      <c r="A529" s="97">
        <f ca="1">MATCH(B529,INDIRECT("Referentiel!a:a"),0)+COUNTIF($B$1:B528,B529)</f>
        <v>529</v>
      </c>
      <c r="B529" s="98" t="s">
        <v>2859</v>
      </c>
      <c r="C529" s="54" t="str">
        <f t="shared" ca="1" si="104"/>
        <v>CPMC</v>
      </c>
      <c r="D529" s="54" t="str">
        <f t="shared" ca="1" si="105"/>
        <v>VSL09C   -J</v>
      </c>
      <c r="E529" s="54">
        <f t="shared" ca="1" si="106"/>
        <v>0</v>
      </c>
      <c r="F529" s="54" t="str">
        <f t="shared" ca="1" si="107"/>
        <v>ZH4EJ9</v>
      </c>
      <c r="G529" s="54" t="str">
        <f t="shared" ca="1" si="108"/>
        <v>AD1</v>
      </c>
      <c r="H529" s="54" t="str">
        <f t="shared" ca="1" si="109"/>
        <v>COMPLET</v>
      </c>
      <c r="I529" s="54" t="str">
        <f t="shared" ca="1" si="110"/>
        <v>Tn</v>
      </c>
      <c r="J529" s="54" t="str">
        <f t="shared" ca="1" si="111"/>
        <v>EMAE</v>
      </c>
      <c r="K529" s="54" t="str">
        <f t="shared" ca="1" si="112"/>
        <v>DGXH16</v>
      </c>
      <c r="L529" s="54" t="str">
        <f t="shared" ca="1" si="113"/>
        <v>PRAD1</v>
      </c>
      <c r="M529" s="54">
        <f t="shared" ca="1" si="114"/>
        <v>0</v>
      </c>
      <c r="N529" s="54" t="str">
        <f t="shared" ca="1" si="115"/>
        <v>DB2</v>
      </c>
      <c r="O529" s="54" t="str">
        <f t="shared" ca="1" si="116"/>
        <v>Adhérent</v>
      </c>
    </row>
    <row r="530" spans="1:15" x14ac:dyDescent="0.3">
      <c r="A530" s="97">
        <f ca="1">MATCH(B530,INDIRECT("Referentiel!a:a"),0)+COUNTIF($B$1:B529,B530)</f>
        <v>530</v>
      </c>
      <c r="B530" s="98" t="s">
        <v>2864</v>
      </c>
      <c r="C530" s="54" t="str">
        <f t="shared" ca="1" si="104"/>
        <v>CPMC</v>
      </c>
      <c r="D530" s="54" t="str">
        <f t="shared" ca="1" si="105"/>
        <v>V0DGXJ68-J</v>
      </c>
      <c r="E530" s="54">
        <f t="shared" ca="1" si="106"/>
        <v>0</v>
      </c>
      <c r="F530" s="54" t="str">
        <f t="shared" ca="1" si="107"/>
        <v>ZH4EJC</v>
      </c>
      <c r="G530" s="54" t="str">
        <f t="shared" ca="1" si="108"/>
        <v>AD3</v>
      </c>
      <c r="H530" s="54" t="str">
        <f t="shared" ca="1" si="109"/>
        <v>PARTIEL</v>
      </c>
      <c r="I530" s="54" t="str">
        <f t="shared" ca="1" si="110"/>
        <v>Tn</v>
      </c>
      <c r="J530" s="54" t="str">
        <f t="shared" ca="1" si="111"/>
        <v>EMAE</v>
      </c>
      <c r="K530" s="54" t="str">
        <f t="shared" ca="1" si="112"/>
        <v>DGXJ68</v>
      </c>
      <c r="L530" s="54" t="str">
        <f t="shared" ca="1" si="113"/>
        <v/>
      </c>
      <c r="M530" s="54">
        <f t="shared" ca="1" si="114"/>
        <v>0</v>
      </c>
      <c r="N530" s="54" t="str">
        <f t="shared" ca="1" si="115"/>
        <v>DB2</v>
      </c>
      <c r="O530" s="54" t="str">
        <f t="shared" ca="1" si="116"/>
        <v>Adhérent</v>
      </c>
    </row>
    <row r="531" spans="1:15" x14ac:dyDescent="0.3">
      <c r="A531" s="97">
        <f ca="1">MATCH(B531,INDIRECT("Referentiel!a:a"),0)+COUNTIF($B$1:B530,B531)</f>
        <v>531</v>
      </c>
      <c r="B531" s="98" t="s">
        <v>2871</v>
      </c>
      <c r="C531" s="54" t="str">
        <f t="shared" ca="1" si="104"/>
        <v>CPMC</v>
      </c>
      <c r="D531" s="54" t="str">
        <f t="shared" ca="1" si="105"/>
        <v>DGYK13-T</v>
      </c>
      <c r="E531" s="54">
        <f t="shared" ca="1" si="106"/>
        <v>0</v>
      </c>
      <c r="F531" s="54" t="str">
        <f t="shared" ca="1" si="107"/>
        <v>ZH4AT2</v>
      </c>
      <c r="G531" s="54" t="str">
        <f t="shared" ca="1" si="108"/>
        <v>AD3</v>
      </c>
      <c r="H531" s="54" t="str">
        <f t="shared" ca="1" si="109"/>
        <v>COMPLET</v>
      </c>
      <c r="I531" s="54" t="str">
        <f t="shared" ca="1" si="110"/>
        <v>BVaTn</v>
      </c>
      <c r="J531" s="54" t="str">
        <f t="shared" ca="1" si="111"/>
        <v>EMAL</v>
      </c>
      <c r="K531" s="54" t="str">
        <f t="shared" ca="1" si="112"/>
        <v>DGXK13</v>
      </c>
      <c r="L531" s="54" t="str">
        <f t="shared" ca="1" si="113"/>
        <v/>
      </c>
      <c r="M531" s="54">
        <f t="shared" ca="1" si="114"/>
        <v>0</v>
      </c>
      <c r="N531" s="54" t="str">
        <f t="shared" ca="1" si="115"/>
        <v>DB2</v>
      </c>
      <c r="O531" s="54" t="str">
        <f t="shared" ca="1" si="116"/>
        <v>Adhérent</v>
      </c>
    </row>
    <row r="532" spans="1:15" x14ac:dyDescent="0.3">
      <c r="A532" s="97">
        <f ca="1">MATCH(B532,INDIRECT("Referentiel!a:a"),0)+COUNTIF($B$1:B531,B532)</f>
        <v>532</v>
      </c>
      <c r="B532" s="98" t="s">
        <v>2877</v>
      </c>
      <c r="C532" s="54" t="str">
        <f t="shared" ca="1" si="104"/>
        <v>CPMC</v>
      </c>
      <c r="D532" s="54" t="str">
        <f t="shared" ca="1" si="105"/>
        <v>DGYK18-M</v>
      </c>
      <c r="E532" s="54">
        <f t="shared" ca="1" si="106"/>
        <v>0</v>
      </c>
      <c r="F532" s="54" t="str">
        <f t="shared" ca="1" si="107"/>
        <v>ZH4AMJ</v>
      </c>
      <c r="G532" s="54" t="str">
        <f t="shared" ca="1" si="108"/>
        <v>AD3</v>
      </c>
      <c r="H532" s="54" t="str">
        <f t="shared" ca="1" si="109"/>
        <v>COMPLET</v>
      </c>
      <c r="I532" s="54" t="str">
        <f t="shared" ca="1" si="110"/>
        <v>BVaTn</v>
      </c>
      <c r="J532" s="54" t="str">
        <f t="shared" ca="1" si="111"/>
        <v>EMAL</v>
      </c>
      <c r="K532" s="54" t="str">
        <f t="shared" ca="1" si="112"/>
        <v>DGXK18</v>
      </c>
      <c r="L532" s="54" t="str">
        <f t="shared" ca="1" si="113"/>
        <v/>
      </c>
      <c r="M532" s="54">
        <f t="shared" ca="1" si="114"/>
        <v>0</v>
      </c>
      <c r="N532" s="54" t="str">
        <f t="shared" ca="1" si="115"/>
        <v>DB2</v>
      </c>
      <c r="O532" s="54" t="str">
        <f t="shared" ca="1" si="116"/>
        <v>Adhérent</v>
      </c>
    </row>
    <row r="533" spans="1:15" x14ac:dyDescent="0.3">
      <c r="A533" s="97">
        <f ca="1">MATCH(B533,INDIRECT("Referentiel!a:a"),0)+COUNTIF($B$1:B532,B533)</f>
        <v>533</v>
      </c>
      <c r="B533" s="98" t="s">
        <v>2883</v>
      </c>
      <c r="C533" s="54" t="str">
        <f t="shared" ca="1" si="104"/>
        <v>CPPL</v>
      </c>
      <c r="D533" s="54" t="str">
        <f t="shared" ca="1" si="105"/>
        <v>V1DISPAC -J</v>
      </c>
      <c r="E533" s="54">
        <f t="shared" ca="1" si="106"/>
        <v>0</v>
      </c>
      <c r="F533" s="54" t="str">
        <f t="shared" ca="1" si="107"/>
        <v>ZH2CJK</v>
      </c>
      <c r="G533" s="54" t="str">
        <f t="shared" ca="1" si="108"/>
        <v>AD3</v>
      </c>
      <c r="H533" s="54" t="str">
        <f t="shared" ca="1" si="109"/>
        <v>COMPLET</v>
      </c>
      <c r="I533" s="54" t="str">
        <f t="shared" ca="1" si="110"/>
        <v>Tn</v>
      </c>
      <c r="J533" s="54" t="str">
        <f t="shared" ca="1" si="111"/>
        <v>FISC</v>
      </c>
      <c r="K533" s="54" t="str">
        <f t="shared" ca="1" si="112"/>
        <v>DISPAC</v>
      </c>
      <c r="L533" s="54" t="str">
        <f t="shared" ca="1" si="113"/>
        <v/>
      </c>
      <c r="M533" s="54">
        <f t="shared" ca="1" si="114"/>
        <v>0</v>
      </c>
      <c r="N533" s="54" t="str">
        <f t="shared" ca="1" si="115"/>
        <v>DB2</v>
      </c>
      <c r="O533" s="54" t="str">
        <f t="shared" ca="1" si="116"/>
        <v>Adhérent</v>
      </c>
    </row>
    <row r="534" spans="1:15" x14ac:dyDescent="0.3">
      <c r="A534" s="97">
        <f ca="1">MATCH(B534,INDIRECT("Referentiel!a:a"),0)+COUNTIF($B$1:B533,B534)</f>
        <v>534</v>
      </c>
      <c r="B534" s="98" t="s">
        <v>2890</v>
      </c>
      <c r="C534" s="54" t="str">
        <f t="shared" ca="1" si="104"/>
        <v>CPPL</v>
      </c>
      <c r="D534" s="54" t="str">
        <f t="shared" ca="1" si="105"/>
        <v>V0DISPPA -J</v>
      </c>
      <c r="E534" s="54">
        <f t="shared" ca="1" si="106"/>
        <v>0</v>
      </c>
      <c r="F534" s="54" t="str">
        <f t="shared" ca="1" si="107"/>
        <v>ZH2CJL</v>
      </c>
      <c r="G534" s="54" t="str">
        <f t="shared" ca="1" si="108"/>
        <v>AD3</v>
      </c>
      <c r="H534" s="54" t="str">
        <f t="shared" ca="1" si="109"/>
        <v>COMPLET</v>
      </c>
      <c r="I534" s="54" t="str">
        <f t="shared" ca="1" si="110"/>
        <v>Tn</v>
      </c>
      <c r="J534" s="54" t="str">
        <f t="shared" ca="1" si="111"/>
        <v>FISC</v>
      </c>
      <c r="K534" s="54" t="str">
        <f t="shared" ca="1" si="112"/>
        <v>DISPPA</v>
      </c>
      <c r="L534" s="54" t="str">
        <f t="shared" ca="1" si="113"/>
        <v/>
      </c>
      <c r="M534" s="54">
        <f t="shared" ca="1" si="114"/>
        <v>0</v>
      </c>
      <c r="N534" s="54" t="str">
        <f t="shared" ca="1" si="115"/>
        <v>DB2</v>
      </c>
      <c r="O534" s="54" t="str">
        <f t="shared" ca="1" si="116"/>
        <v>Adhérent</v>
      </c>
    </row>
    <row r="535" spans="1:15" x14ac:dyDescent="0.3">
      <c r="A535" s="97">
        <f ca="1">MATCH(B535,INDIRECT("Referentiel!a:a"),0)+COUNTIF($B$1:B534,B535)</f>
        <v>535</v>
      </c>
      <c r="B535" s="98" t="s">
        <v>2895</v>
      </c>
      <c r="C535" s="54" t="str">
        <f t="shared" ca="1" si="104"/>
        <v>CPCC</v>
      </c>
      <c r="D535" s="54" t="str">
        <f t="shared" ca="1" si="105"/>
        <v>V0DOCJUS -J</v>
      </c>
      <c r="E535" s="54">
        <f t="shared" ca="1" si="106"/>
        <v>0</v>
      </c>
      <c r="F535" s="54" t="str">
        <f t="shared" ca="1" si="107"/>
        <v>ZH1CJ8</v>
      </c>
      <c r="G535" s="54" t="str">
        <f t="shared" ca="1" si="108"/>
        <v>AD3</v>
      </c>
      <c r="H535" s="54" t="str">
        <f t="shared" ca="1" si="109"/>
        <v>COMPLET</v>
      </c>
      <c r="I535" s="54" t="str">
        <f t="shared" ca="1" si="110"/>
        <v>BVnTn</v>
      </c>
      <c r="J535" s="54" t="str">
        <f t="shared" ca="1" si="111"/>
        <v>GPAR</v>
      </c>
      <c r="K535" s="54" t="str">
        <f t="shared" ca="1" si="112"/>
        <v>DOCJUS</v>
      </c>
      <c r="L535" s="54" t="str">
        <f t="shared" ca="1" si="113"/>
        <v/>
      </c>
      <c r="M535" s="54">
        <f t="shared" ca="1" si="114"/>
        <v>0</v>
      </c>
      <c r="N535" s="54" t="str">
        <f t="shared" ca="1" si="115"/>
        <v>DB2</v>
      </c>
      <c r="O535" s="54" t="str">
        <f t="shared" ca="1" si="116"/>
        <v>Adhérent</v>
      </c>
    </row>
    <row r="536" spans="1:15" x14ac:dyDescent="0.3">
      <c r="A536" s="97">
        <f ca="1">MATCH(B536,INDIRECT("Referentiel!a:a"),0)+COUNTIF($B$1:B535,B536)</f>
        <v>536</v>
      </c>
      <c r="B536" s="98" t="s">
        <v>2901</v>
      </c>
      <c r="C536" s="54" t="str">
        <f t="shared" ca="1" si="104"/>
        <v>CPCC</v>
      </c>
      <c r="D536" s="54" t="str">
        <f t="shared" ca="1" si="105"/>
        <v>V1DOFISC -J</v>
      </c>
      <c r="E536" s="54">
        <f t="shared" ca="1" si="106"/>
        <v>0</v>
      </c>
      <c r="F536" s="54" t="str">
        <f t="shared" ca="1" si="107"/>
        <v>ZH1CJ9</v>
      </c>
      <c r="G536" s="54" t="str">
        <f t="shared" ca="1" si="108"/>
        <v>AD1</v>
      </c>
      <c r="H536" s="54" t="str">
        <f t="shared" ca="1" si="109"/>
        <v>COMPLET</v>
      </c>
      <c r="I536" s="54" t="str">
        <f t="shared" ca="1" si="110"/>
        <v>Tn</v>
      </c>
      <c r="J536" s="54" t="str">
        <f t="shared" ca="1" si="111"/>
        <v>ENPA</v>
      </c>
      <c r="K536" s="54" t="str">
        <f t="shared" ca="1" si="112"/>
        <v>DOFISC</v>
      </c>
      <c r="L536" s="54" t="str">
        <f t="shared" ca="1" si="113"/>
        <v>PRAD1</v>
      </c>
      <c r="M536" s="54">
        <f t="shared" ca="1" si="114"/>
        <v>0</v>
      </c>
      <c r="N536" s="54" t="str">
        <f t="shared" ca="1" si="115"/>
        <v>DB2</v>
      </c>
      <c r="O536" s="54" t="str">
        <f t="shared" ca="1" si="116"/>
        <v>Adhérent</v>
      </c>
    </row>
    <row r="537" spans="1:15" x14ac:dyDescent="0.3">
      <c r="A537" s="97">
        <f ca="1">MATCH(B537,INDIRECT("Referentiel!a:a"),0)+COUNTIF($B$1:B536,B537)</f>
        <v>537</v>
      </c>
      <c r="B537" s="98" t="s">
        <v>2907</v>
      </c>
      <c r="C537" s="54" t="str">
        <f t="shared" ca="1" si="104"/>
        <v>CPDT</v>
      </c>
      <c r="D537" s="54" t="str">
        <f t="shared" ca="1" si="105"/>
        <v>TA/0AMT/DOFSJFON/6/        /   -J</v>
      </c>
      <c r="E537" s="54">
        <f t="shared" ca="1" si="106"/>
        <v>0</v>
      </c>
      <c r="F537" s="54" t="str">
        <f t="shared" ca="1" si="107"/>
        <v>ZH0CJ1</v>
      </c>
      <c r="G537" s="54" t="str">
        <f t="shared" ca="1" si="108"/>
        <v>AD1</v>
      </c>
      <c r="H537" s="54" t="str">
        <f t="shared" ca="1" si="109"/>
        <v>COMPLET</v>
      </c>
      <c r="I537" s="54" t="str">
        <f t="shared" ca="1" si="110"/>
        <v>Tn</v>
      </c>
      <c r="J537" s="54" t="str">
        <f t="shared" ca="1" si="111"/>
        <v>PGEN</v>
      </c>
      <c r="K537" s="54" t="str">
        <f t="shared" ca="1" si="112"/>
        <v>DOFSJFON</v>
      </c>
      <c r="L537" s="54" t="str">
        <f t="shared" ca="1" si="113"/>
        <v>PRAD1</v>
      </c>
      <c r="M537" s="54">
        <f t="shared" ca="1" si="114"/>
        <v>0</v>
      </c>
      <c r="N537" s="54" t="str">
        <f t="shared" ca="1" si="115"/>
        <v>START</v>
      </c>
      <c r="O537" s="54" t="str">
        <f t="shared" ca="1" si="116"/>
        <v>Adhérent</v>
      </c>
    </row>
    <row r="538" spans="1:15" x14ac:dyDescent="0.3">
      <c r="A538" s="97">
        <f ca="1">MATCH(B538,INDIRECT("Referentiel!a:a"),0)+COUNTIF($B$1:B537,B538)</f>
        <v>538</v>
      </c>
      <c r="B538" s="98" t="s">
        <v>2913</v>
      </c>
      <c r="C538" s="54" t="str">
        <f t="shared" ca="1" si="104"/>
        <v>CPCI</v>
      </c>
      <c r="D538" s="54" t="str">
        <f t="shared" ca="1" si="105"/>
        <v>DOFXSAVJ-J</v>
      </c>
      <c r="E538" s="54">
        <f t="shared" ca="1" si="106"/>
        <v>0</v>
      </c>
      <c r="F538" s="54">
        <f t="shared" ca="1" si="107"/>
        <v>0</v>
      </c>
      <c r="G538" s="54" t="str">
        <f t="shared" ca="1" si="108"/>
        <v>AD1</v>
      </c>
      <c r="H538" s="54" t="str">
        <f t="shared" ca="1" si="109"/>
        <v>PARTIEL</v>
      </c>
      <c r="I538" s="54" t="str">
        <f t="shared" ca="1" si="110"/>
        <v>Tn</v>
      </c>
      <c r="J538" s="54" t="str">
        <f t="shared" ca="1" si="111"/>
        <v>SGST</v>
      </c>
      <c r="K538" s="54" t="str">
        <f t="shared" ca="1" si="112"/>
        <v>DOFXSAVJ</v>
      </c>
      <c r="L538" s="54" t="str">
        <f t="shared" ca="1" si="113"/>
        <v>PRAD1</v>
      </c>
      <c r="M538" s="54">
        <f t="shared" ca="1" si="114"/>
        <v>0</v>
      </c>
      <c r="N538" s="54" t="str">
        <f t="shared" ca="1" si="115"/>
        <v>FIC</v>
      </c>
      <c r="O538" s="54" t="str">
        <f t="shared" ca="1" si="116"/>
        <v>Adhérent</v>
      </c>
    </row>
    <row r="539" spans="1:15" x14ac:dyDescent="0.3">
      <c r="A539" s="97">
        <f ca="1">MATCH(B539,INDIRECT("Referentiel!a:a"),0)+COUNTIF($B$1:B538,B539)</f>
        <v>539</v>
      </c>
      <c r="B539" s="98" t="s">
        <v>2921</v>
      </c>
      <c r="C539" s="54" t="str">
        <f t="shared" ca="1" si="104"/>
        <v>CPCC</v>
      </c>
      <c r="D539" s="54" t="str">
        <f t="shared" ca="1" si="105"/>
        <v>V0DOMIEX -J</v>
      </c>
      <c r="E539" s="54">
        <f t="shared" ca="1" si="106"/>
        <v>0</v>
      </c>
      <c r="F539" s="54" t="str">
        <f t="shared" ca="1" si="107"/>
        <v>ZH1CJA</v>
      </c>
      <c r="G539" s="54" t="str">
        <f t="shared" ca="1" si="108"/>
        <v>AD3</v>
      </c>
      <c r="H539" s="54" t="str">
        <f t="shared" ca="1" si="109"/>
        <v>COMPLET</v>
      </c>
      <c r="I539" s="54" t="str">
        <f t="shared" ca="1" si="110"/>
        <v>Tn</v>
      </c>
      <c r="J539" s="54" t="str">
        <f t="shared" ca="1" si="111"/>
        <v>CNTR</v>
      </c>
      <c r="K539" s="54" t="str">
        <f t="shared" ca="1" si="112"/>
        <v>DOMIEX</v>
      </c>
      <c r="L539" s="54" t="str">
        <f t="shared" ca="1" si="113"/>
        <v/>
      </c>
      <c r="M539" s="54">
        <f t="shared" ca="1" si="114"/>
        <v>0</v>
      </c>
      <c r="N539" s="54" t="str">
        <f t="shared" ca="1" si="115"/>
        <v>DB2</v>
      </c>
      <c r="O539" s="54" t="str">
        <f t="shared" ca="1" si="116"/>
        <v>Adhérent</v>
      </c>
    </row>
    <row r="540" spans="1:15" x14ac:dyDescent="0.3">
      <c r="A540" s="97">
        <f ca="1">MATCH(B540,INDIRECT("Referentiel!a:a"),0)+COUNTIF($B$1:B539,B540)</f>
        <v>540</v>
      </c>
      <c r="B540" s="98" t="s">
        <v>2928</v>
      </c>
      <c r="C540" s="54" t="str">
        <f t="shared" ca="1" si="104"/>
        <v>CPCC</v>
      </c>
      <c r="D540" s="54" t="str">
        <f t="shared" ca="1" si="105"/>
        <v>V0DOSDER-M</v>
      </c>
      <c r="E540" s="54">
        <f t="shared" ca="1" si="106"/>
        <v>0</v>
      </c>
      <c r="F540" s="54" t="str">
        <f t="shared" ca="1" si="107"/>
        <v>ZH1AMH</v>
      </c>
      <c r="G540" s="54" t="str">
        <f t="shared" ca="1" si="108"/>
        <v>AD3</v>
      </c>
      <c r="H540" s="54" t="str">
        <f t="shared" ca="1" si="109"/>
        <v>COMPLET</v>
      </c>
      <c r="I540" s="54" t="str">
        <f t="shared" ca="1" si="110"/>
        <v>BVaTn</v>
      </c>
      <c r="J540" s="54" t="str">
        <f t="shared" ca="1" si="111"/>
        <v>CSCA</v>
      </c>
      <c r="K540" s="54" t="str">
        <f t="shared" ca="1" si="112"/>
        <v>DOSDER</v>
      </c>
      <c r="L540" s="54" t="str">
        <f t="shared" ca="1" si="113"/>
        <v/>
      </c>
      <c r="M540" s="54">
        <f t="shared" ca="1" si="114"/>
        <v>0</v>
      </c>
      <c r="N540" s="54" t="str">
        <f t="shared" ca="1" si="115"/>
        <v>DB2</v>
      </c>
      <c r="O540" s="54" t="str">
        <f t="shared" ca="1" si="116"/>
        <v>Adhérent</v>
      </c>
    </row>
    <row r="541" spans="1:15" x14ac:dyDescent="0.3">
      <c r="A541" s="97">
        <f ca="1">MATCH(B541,INDIRECT("Referentiel!a:a"),0)+COUNTIF($B$1:B540,B541)</f>
        <v>541</v>
      </c>
      <c r="B541" s="98" t="s">
        <v>2935</v>
      </c>
      <c r="C541" s="54" t="str">
        <f t="shared" ca="1" si="104"/>
        <v>CPCC</v>
      </c>
      <c r="D541" s="54" t="str">
        <f t="shared" ca="1" si="105"/>
        <v>V0DOSINI -J</v>
      </c>
      <c r="E541" s="54">
        <f t="shared" ca="1" si="106"/>
        <v>0</v>
      </c>
      <c r="F541" s="54" t="str">
        <f t="shared" ca="1" si="107"/>
        <v>ZH1CJB</v>
      </c>
      <c r="G541" s="54" t="str">
        <f t="shared" ca="1" si="108"/>
        <v>AD3</v>
      </c>
      <c r="H541" s="54" t="str">
        <f t="shared" ca="1" si="109"/>
        <v>COMPLET</v>
      </c>
      <c r="I541" s="54" t="str">
        <f t="shared" ca="1" si="110"/>
        <v>Tn</v>
      </c>
      <c r="J541" s="54" t="str">
        <f t="shared" ca="1" si="111"/>
        <v>CSCA</v>
      </c>
      <c r="K541" s="54" t="str">
        <f t="shared" ca="1" si="112"/>
        <v>DOSINI</v>
      </c>
      <c r="L541" s="54" t="str">
        <f t="shared" ca="1" si="113"/>
        <v/>
      </c>
      <c r="M541" s="54">
        <f t="shared" ca="1" si="114"/>
        <v>0</v>
      </c>
      <c r="N541" s="54" t="str">
        <f t="shared" ca="1" si="115"/>
        <v>DB2</v>
      </c>
      <c r="O541" s="54" t="str">
        <f t="shared" ca="1" si="116"/>
        <v>Adhérent</v>
      </c>
    </row>
    <row r="542" spans="1:15" x14ac:dyDescent="0.3">
      <c r="A542" s="97">
        <f ca="1">MATCH(B542,INDIRECT("Referentiel!a:a"),0)+COUNTIF($B$1:B541,B542)</f>
        <v>542</v>
      </c>
      <c r="B542" s="98" t="s">
        <v>2944</v>
      </c>
      <c r="C542" s="54" t="str">
        <f t="shared" ca="1" si="104"/>
        <v>CPDM</v>
      </c>
      <c r="D542" s="54" t="str">
        <f t="shared" ca="1" si="105"/>
        <v>99998AVSOJ_YYYYMMDDHHMISS_DossierDeVente-J</v>
      </c>
      <c r="E542" s="54">
        <f t="shared" ca="1" si="106"/>
        <v>0</v>
      </c>
      <c r="F542" s="54">
        <f t="shared" ca="1" si="107"/>
        <v>0</v>
      </c>
      <c r="G542" s="54" t="str">
        <f t="shared" ca="1" si="108"/>
        <v>AD4.2</v>
      </c>
      <c r="H542" s="54" t="str">
        <f t="shared" ca="1" si="109"/>
        <v>PARTIEL</v>
      </c>
      <c r="I542" s="54" t="str">
        <f t="shared" ca="1" si="110"/>
        <v>Tn</v>
      </c>
      <c r="J542" s="54" t="str">
        <f t="shared" ca="1" si="111"/>
        <v>AVSO</v>
      </c>
      <c r="K542" s="54" t="str">
        <f t="shared" ca="1" si="112"/>
        <v>99998AVSOJ_[YYYY][MM][DD][HH][MM][SS]_DossierDeVente</v>
      </c>
      <c r="L542" s="54" t="str">
        <f t="shared" ca="1" si="113"/>
        <v/>
      </c>
      <c r="M542" s="54" t="str">
        <f t="shared" ca="1" si="114"/>
        <v>CPDM</v>
      </c>
      <c r="N542" s="54" t="str">
        <f t="shared" ca="1" si="115"/>
        <v>OPEN</v>
      </c>
      <c r="O542" s="54" t="str">
        <f t="shared" ca="1" si="116"/>
        <v>Communautaire</v>
      </c>
    </row>
    <row r="543" spans="1:15" x14ac:dyDescent="0.3">
      <c r="A543" s="97">
        <f ca="1">MATCH(B543,INDIRECT("Referentiel!a:a"),0)+COUNTIF($B$1:B542,B543)</f>
        <v>543</v>
      </c>
      <c r="B543" s="98" t="s">
        <v>2949</v>
      </c>
      <c r="C543" s="54" t="str">
        <f t="shared" ca="1" si="104"/>
        <v>CPMS</v>
      </c>
      <c r="D543" s="54" t="str">
        <f t="shared" ca="1" si="105"/>
        <v>#CR#EFAIJ_YYYYMMDDHHMISS_DOSSIERS_D.split-J-ZH4BJW</v>
      </c>
      <c r="E543" s="54">
        <f t="shared" ca="1" si="106"/>
        <v>0</v>
      </c>
      <c r="F543" s="54">
        <f t="shared" ca="1" si="107"/>
        <v>0</v>
      </c>
      <c r="G543" s="54" t="str">
        <f t="shared" ca="1" si="108"/>
        <v>AD4</v>
      </c>
      <c r="H543" s="54" t="str">
        <f t="shared" ca="1" si="109"/>
        <v>PARTIEL</v>
      </c>
      <c r="I543" s="54" t="str">
        <f t="shared" ca="1" si="110"/>
        <v>Tn</v>
      </c>
      <c r="J543" s="54" t="str">
        <f t="shared" ca="1" si="111"/>
        <v>EFAI</v>
      </c>
      <c r="K543" s="54" t="str">
        <f t="shared" ca="1" si="112"/>
        <v xml:space="preserve">DOSSIERS.txt </v>
      </c>
      <c r="L543" s="54" t="str">
        <f t="shared" ca="1" si="113"/>
        <v/>
      </c>
      <c r="M543" s="54" t="str">
        <f t="shared" ca="1" si="114"/>
        <v>CPMS</v>
      </c>
      <c r="N543" s="54" t="str">
        <f t="shared" ca="1" si="115"/>
        <v>OPEN</v>
      </c>
      <c r="O543" s="54" t="str">
        <f t="shared" ca="1" si="116"/>
        <v>Adhérent</v>
      </c>
    </row>
    <row r="544" spans="1:15" x14ac:dyDescent="0.3">
      <c r="A544" s="97">
        <f ca="1">MATCH(B544,INDIRECT("Referentiel!a:a"),0)+COUNTIF($B$1:B543,B544)</f>
        <v>544</v>
      </c>
      <c r="B544" s="98" t="s">
        <v>2952</v>
      </c>
      <c r="C544" s="54" t="str">
        <f t="shared" ca="1" si="104"/>
        <v>CPMS</v>
      </c>
      <c r="D544" s="54" t="str">
        <f t="shared" ca="1" si="105"/>
        <v>#CR#EFAIJ_YYYYMMDDHHMISS_DOSSIERS_E.split-J-ZH4BJW</v>
      </c>
      <c r="E544" s="54">
        <f t="shared" ca="1" si="106"/>
        <v>0</v>
      </c>
      <c r="F544" s="54">
        <f t="shared" ca="1" si="107"/>
        <v>0</v>
      </c>
      <c r="G544" s="54" t="str">
        <f t="shared" ca="1" si="108"/>
        <v>AD4</v>
      </c>
      <c r="H544" s="54" t="str">
        <f t="shared" ca="1" si="109"/>
        <v>PARTIEL</v>
      </c>
      <c r="I544" s="54" t="str">
        <f t="shared" ca="1" si="110"/>
        <v>Tn</v>
      </c>
      <c r="J544" s="54" t="str">
        <f t="shared" ca="1" si="111"/>
        <v>EFAI</v>
      </c>
      <c r="K544" s="54" t="str">
        <f t="shared" ca="1" si="112"/>
        <v xml:space="preserve">DOSSIERS.txt </v>
      </c>
      <c r="L544" s="54" t="str">
        <f t="shared" ca="1" si="113"/>
        <v/>
      </c>
      <c r="M544" s="54" t="str">
        <f t="shared" ca="1" si="114"/>
        <v>CPMS</v>
      </c>
      <c r="N544" s="54" t="str">
        <f t="shared" ca="1" si="115"/>
        <v>OPEN</v>
      </c>
      <c r="O544" s="54" t="str">
        <f t="shared" ca="1" si="116"/>
        <v>Adhérent</v>
      </c>
    </row>
    <row r="545" spans="1:15" x14ac:dyDescent="0.3">
      <c r="A545" s="97">
        <f ca="1">MATCH(B545,INDIRECT("Referentiel!a:a"),0)+COUNTIF($B$1:B544,B545)</f>
        <v>545</v>
      </c>
      <c r="B545" s="98" t="s">
        <v>2955</v>
      </c>
      <c r="C545" s="54" t="str">
        <f t="shared" ca="1" si="104"/>
        <v>CPDT</v>
      </c>
      <c r="D545" s="54" t="str">
        <f t="shared" ca="1" si="105"/>
        <v xml:space="preserve"> V0DOUBER -J</v>
      </c>
      <c r="E545" s="54">
        <f t="shared" ca="1" si="106"/>
        <v>0</v>
      </c>
      <c r="F545" s="54" t="str">
        <f t="shared" ca="1" si="107"/>
        <v>ZH0GJ0</v>
      </c>
      <c r="G545" s="54" t="str">
        <f t="shared" ca="1" si="108"/>
        <v>AD3</v>
      </c>
      <c r="H545" s="54" t="str">
        <f t="shared" ca="1" si="109"/>
        <v>COMPLET</v>
      </c>
      <c r="I545" s="54" t="str">
        <f t="shared" ca="1" si="110"/>
        <v>BVnTn</v>
      </c>
      <c r="J545" s="54" t="str">
        <f t="shared" ca="1" si="111"/>
        <v>FDER</v>
      </c>
      <c r="K545" s="54" t="str">
        <f t="shared" ca="1" si="112"/>
        <v>DOUBER</v>
      </c>
      <c r="L545" s="54" t="str">
        <f t="shared" ca="1" si="113"/>
        <v/>
      </c>
      <c r="M545" s="54">
        <f t="shared" ca="1" si="114"/>
        <v>0</v>
      </c>
      <c r="N545" s="54" t="str">
        <f t="shared" ca="1" si="115"/>
        <v>DB2</v>
      </c>
      <c r="O545" s="54" t="str">
        <f t="shared" ca="1" si="116"/>
        <v>Adhérent</v>
      </c>
    </row>
    <row r="546" spans="1:15" x14ac:dyDescent="0.3">
      <c r="A546" s="97">
        <f ca="1">MATCH(B546,INDIRECT("Referentiel!a:a"),0)+COUNTIF($B$1:B545,B546)</f>
        <v>546</v>
      </c>
      <c r="B546" s="98" t="s">
        <v>2961</v>
      </c>
      <c r="C546" s="54" t="str">
        <f t="shared" ca="1" si="104"/>
        <v>CPCR</v>
      </c>
      <c r="D546" s="54" t="str">
        <f t="shared" ca="1" si="105"/>
        <v>R201     -J</v>
      </c>
      <c r="E546" s="54">
        <f t="shared" ca="1" si="106"/>
        <v>0</v>
      </c>
      <c r="F546" s="54" t="str">
        <f t="shared" ca="1" si="107"/>
        <v>ZH1CJC</v>
      </c>
      <c r="G546" s="54" t="str">
        <f t="shared" ca="1" si="108"/>
        <v>AD3</v>
      </c>
      <c r="H546" s="54" t="str">
        <f t="shared" ca="1" si="109"/>
        <v>COMPLET</v>
      </c>
      <c r="I546" s="54" t="str">
        <f t="shared" ca="1" si="110"/>
        <v>Tn</v>
      </c>
      <c r="J546" s="54" t="str">
        <f t="shared" ca="1" si="111"/>
        <v>DRIS</v>
      </c>
      <c r="K546" s="54" t="str">
        <f t="shared" ca="1" si="112"/>
        <v>DQR201</v>
      </c>
      <c r="L546" s="54" t="str">
        <f t="shared" ca="1" si="113"/>
        <v/>
      </c>
      <c r="M546" s="54">
        <f t="shared" ca="1" si="114"/>
        <v>0</v>
      </c>
      <c r="N546" s="54" t="str">
        <f t="shared" ca="1" si="115"/>
        <v>DB2</v>
      </c>
      <c r="O546" s="54" t="str">
        <f t="shared" ca="1" si="116"/>
        <v>Adhérent</v>
      </c>
    </row>
    <row r="547" spans="1:15" x14ac:dyDescent="0.3">
      <c r="A547" s="97">
        <f ca="1">MATCH(B547,INDIRECT("Referentiel!a:a"),0)+COUNTIF($B$1:B546,B547)</f>
        <v>547</v>
      </c>
      <c r="B547" s="98" t="s">
        <v>2967</v>
      </c>
      <c r="C547" s="54" t="str">
        <f t="shared" ca="1" si="104"/>
        <v>CPCR</v>
      </c>
      <c r="D547" s="54" t="str">
        <f t="shared" ca="1" si="105"/>
        <v>R202     -J</v>
      </c>
      <c r="E547" s="54">
        <f t="shared" ca="1" si="106"/>
        <v>0</v>
      </c>
      <c r="F547" s="54" t="str">
        <f t="shared" ca="1" si="107"/>
        <v>ZH1CJD</v>
      </c>
      <c r="G547" s="54" t="str">
        <f t="shared" ca="1" si="108"/>
        <v>AD3</v>
      </c>
      <c r="H547" s="54" t="str">
        <f t="shared" ca="1" si="109"/>
        <v>COMPLET</v>
      </c>
      <c r="I547" s="54" t="str">
        <f t="shared" ca="1" si="110"/>
        <v>Tn</v>
      </c>
      <c r="J547" s="54" t="str">
        <f t="shared" ca="1" si="111"/>
        <v>DRIS</v>
      </c>
      <c r="K547" s="54" t="str">
        <f t="shared" ca="1" si="112"/>
        <v>DQR202</v>
      </c>
      <c r="L547" s="54" t="str">
        <f t="shared" ca="1" si="113"/>
        <v/>
      </c>
      <c r="M547" s="54">
        <f t="shared" ca="1" si="114"/>
        <v>0</v>
      </c>
      <c r="N547" s="54" t="str">
        <f t="shared" ca="1" si="115"/>
        <v>DB2</v>
      </c>
      <c r="O547" s="54" t="str">
        <f t="shared" ca="1" si="116"/>
        <v>Adhérent</v>
      </c>
    </row>
    <row r="548" spans="1:15" x14ac:dyDescent="0.3">
      <c r="A548" s="97">
        <f ca="1">MATCH(B548,INDIRECT("Referentiel!a:a"),0)+COUNTIF($B$1:B547,B548)</f>
        <v>548</v>
      </c>
      <c r="B548" s="98" t="s">
        <v>2973</v>
      </c>
      <c r="C548" s="54" t="str">
        <f t="shared" ca="1" si="104"/>
        <v>CPCC</v>
      </c>
      <c r="D548" s="54" t="str">
        <f t="shared" ca="1" si="105"/>
        <v>DTW91-J-DTW91</v>
      </c>
      <c r="E548" s="54">
        <f t="shared" ca="1" si="106"/>
        <v>0</v>
      </c>
      <c r="F548" s="54" t="str">
        <f t="shared" ca="1" si="107"/>
        <v>ZH1CJE</v>
      </c>
      <c r="G548" s="54" t="str">
        <f t="shared" ca="1" si="108"/>
        <v>AD3</v>
      </c>
      <c r="H548" s="54" t="str">
        <f t="shared" ca="1" si="109"/>
        <v>PARTIEL</v>
      </c>
      <c r="I548" s="54" t="str">
        <f t="shared" ca="1" si="110"/>
        <v>Tn</v>
      </c>
      <c r="J548" s="54" t="str">
        <f t="shared" ca="1" si="111"/>
        <v>DEPT</v>
      </c>
      <c r="K548" s="54" t="str">
        <f t="shared" ca="1" si="112"/>
        <v>DTW10</v>
      </c>
      <c r="L548" s="54" t="str">
        <f t="shared" ca="1" si="113"/>
        <v/>
      </c>
      <c r="M548" s="54">
        <f t="shared" ca="1" si="114"/>
        <v>0</v>
      </c>
      <c r="N548" s="54" t="str">
        <f t="shared" ca="1" si="115"/>
        <v>ISPOOL</v>
      </c>
      <c r="O548" s="54" t="str">
        <f t="shared" ca="1" si="116"/>
        <v>Adhérent</v>
      </c>
    </row>
    <row r="549" spans="1:15" x14ac:dyDescent="0.3">
      <c r="A549" s="97">
        <f ca="1">MATCH(B549,INDIRECT("Referentiel!a:a"),0)+COUNTIF($B$1:B548,B549)</f>
        <v>549</v>
      </c>
      <c r="B549" s="98" t="s">
        <v>2978</v>
      </c>
      <c r="C549" s="54" t="str">
        <f t="shared" ca="1" si="104"/>
        <v>CPPI</v>
      </c>
      <c r="D549" s="54" t="str">
        <f t="shared" ca="1" si="105"/>
        <v>START + Spitable-J</v>
      </c>
      <c r="E549" s="54">
        <f t="shared" ca="1" si="106"/>
        <v>0</v>
      </c>
      <c r="F549" s="54" t="str">
        <f t="shared" ca="1" si="107"/>
        <v>ZH0CJ3</v>
      </c>
      <c r="G549" s="54" t="str">
        <f t="shared" ca="1" si="108"/>
        <v>AD1</v>
      </c>
      <c r="H549" s="54" t="str">
        <f t="shared" ca="1" si="109"/>
        <v>COMPLET</v>
      </c>
      <c r="I549" s="54" t="str">
        <f t="shared" ca="1" si="110"/>
        <v>BVnTn</v>
      </c>
      <c r="J549" s="54" t="str">
        <f t="shared" ca="1" si="111"/>
        <v>DTWH</v>
      </c>
      <c r="K549" s="54" t="str">
        <f t="shared" ca="1" si="112"/>
        <v>DTWCLAS3</v>
      </c>
      <c r="L549" s="54" t="str">
        <f t="shared" ca="1" si="113"/>
        <v>PRAD1</v>
      </c>
      <c r="M549" s="54">
        <f t="shared" ca="1" si="114"/>
        <v>0</v>
      </c>
      <c r="N549" s="54" t="str">
        <f t="shared" ca="1" si="115"/>
        <v>START</v>
      </c>
      <c r="O549" s="54" t="str">
        <f t="shared" ca="1" si="116"/>
        <v>Adhérent</v>
      </c>
    </row>
    <row r="550" spans="1:15" x14ac:dyDescent="0.3">
      <c r="A550" s="97">
        <f ca="1">MATCH(B550,INDIRECT("Referentiel!a:a"),0)+COUNTIF($B$1:B549,B550)</f>
        <v>550</v>
      </c>
      <c r="B550" s="98" t="s">
        <v>2985</v>
      </c>
      <c r="C550" s="54" t="str">
        <f t="shared" ca="1" si="104"/>
        <v>CPPL</v>
      </c>
      <c r="D550" s="54" t="str">
        <f t="shared" ca="1" si="105"/>
        <v xml:space="preserve"> -M-ZDTAMW</v>
      </c>
      <c r="E550" s="54">
        <f t="shared" ca="1" si="106"/>
        <v>0</v>
      </c>
      <c r="F550" s="54">
        <f t="shared" ca="1" si="107"/>
        <v>0</v>
      </c>
      <c r="G550" s="54" t="str">
        <f t="shared" ca="1" si="108"/>
        <v>AD1</v>
      </c>
      <c r="H550" s="54" t="str">
        <f t="shared" ca="1" si="109"/>
        <v>PARTIEL</v>
      </c>
      <c r="I550" s="54" t="str">
        <f t="shared" ca="1" si="110"/>
        <v>Tn</v>
      </c>
      <c r="J550" s="54" t="str">
        <f t="shared" ca="1" si="111"/>
        <v>AMIM</v>
      </c>
      <c r="K550" s="54" t="str">
        <f t="shared" ca="1" si="112"/>
        <v>DWHXS671</v>
      </c>
      <c r="L550" s="54" t="str">
        <f t="shared" ca="1" si="113"/>
        <v>PRAD1</v>
      </c>
      <c r="M550" s="54">
        <f t="shared" ca="1" si="114"/>
        <v>0</v>
      </c>
      <c r="N550" s="54" t="str">
        <f t="shared" ca="1" si="115"/>
        <v>FIC</v>
      </c>
      <c r="O550" s="54" t="str">
        <f t="shared" ca="1" si="116"/>
        <v>Adhérent</v>
      </c>
    </row>
    <row r="551" spans="1:15" x14ac:dyDescent="0.3">
      <c r="A551" s="97">
        <f ca="1">MATCH(B551,INDIRECT("Referentiel!a:a"),0)+COUNTIF($B$1:B550,B551)</f>
        <v>551</v>
      </c>
      <c r="B551" s="98" t="s">
        <v>2989</v>
      </c>
      <c r="C551" s="54" t="str">
        <f t="shared" ca="1" si="104"/>
        <v>CPPL</v>
      </c>
      <c r="D551" s="54" t="str">
        <f t="shared" ca="1" si="105"/>
        <v>DWHXS672-M</v>
      </c>
      <c r="E551" s="54">
        <f t="shared" ca="1" si="106"/>
        <v>0</v>
      </c>
      <c r="F551" s="54">
        <f t="shared" ca="1" si="107"/>
        <v>0</v>
      </c>
      <c r="G551" s="54" t="str">
        <f t="shared" ca="1" si="108"/>
        <v>AD1</v>
      </c>
      <c r="H551" s="54" t="str">
        <f t="shared" ca="1" si="109"/>
        <v>PARTIEL</v>
      </c>
      <c r="I551" s="54" t="str">
        <f t="shared" ca="1" si="110"/>
        <v>Tn</v>
      </c>
      <c r="J551" s="54" t="str">
        <f t="shared" ca="1" si="111"/>
        <v>AMIM</v>
      </c>
      <c r="K551" s="54" t="str">
        <f t="shared" ca="1" si="112"/>
        <v>DWHXS672</v>
      </c>
      <c r="L551" s="54" t="str">
        <f t="shared" ca="1" si="113"/>
        <v>PRAD1</v>
      </c>
      <c r="M551" s="54">
        <f t="shared" ca="1" si="114"/>
        <v>0</v>
      </c>
      <c r="N551" s="54" t="str">
        <f t="shared" ca="1" si="115"/>
        <v>FIC</v>
      </c>
      <c r="O551" s="54" t="str">
        <f t="shared" ca="1" si="116"/>
        <v>Adhérent</v>
      </c>
    </row>
    <row r="552" spans="1:15" x14ac:dyDescent="0.3">
      <c r="A552" s="97">
        <f ca="1">MATCH(B552,INDIRECT("Referentiel!a:a"),0)+COUNTIF($B$1:B551,B552)</f>
        <v>552</v>
      </c>
      <c r="B552" s="98" t="s">
        <v>2994</v>
      </c>
      <c r="C552" s="54" t="str">
        <f t="shared" ca="1" si="104"/>
        <v>CPPL</v>
      </c>
      <c r="D552" s="54" t="str">
        <f t="shared" ca="1" si="105"/>
        <v>DWHXS678-J-ZDTEJ9</v>
      </c>
      <c r="E552" s="54">
        <f t="shared" ca="1" si="106"/>
        <v>0</v>
      </c>
      <c r="F552" s="54">
        <f t="shared" ca="1" si="107"/>
        <v>0</v>
      </c>
      <c r="G552" s="54" t="str">
        <f t="shared" ca="1" si="108"/>
        <v>AD1</v>
      </c>
      <c r="H552" s="54" t="str">
        <f t="shared" ca="1" si="109"/>
        <v>PARTIEL</v>
      </c>
      <c r="I552" s="54" t="str">
        <f t="shared" ca="1" si="110"/>
        <v>Tn</v>
      </c>
      <c r="J552" s="54" t="str">
        <f t="shared" ca="1" si="111"/>
        <v>EPSA</v>
      </c>
      <c r="K552" s="54" t="str">
        <f t="shared" ca="1" si="112"/>
        <v>DWHXS678</v>
      </c>
      <c r="L552" s="54" t="str">
        <f t="shared" ca="1" si="113"/>
        <v>PRAD1</v>
      </c>
      <c r="M552" s="54">
        <f t="shared" ca="1" si="114"/>
        <v>0</v>
      </c>
      <c r="N552" s="54" t="str">
        <f t="shared" ca="1" si="115"/>
        <v>FIC</v>
      </c>
      <c r="O552" s="54" t="str">
        <f t="shared" ca="1" si="116"/>
        <v>Adhérent</v>
      </c>
    </row>
    <row r="553" spans="1:15" x14ac:dyDescent="0.3">
      <c r="A553" s="97">
        <f ca="1">MATCH(B553,INDIRECT("Referentiel!a:a"),0)+COUNTIF($B$1:B552,B553)</f>
        <v>553</v>
      </c>
      <c r="B553" s="98" t="s">
        <v>2998</v>
      </c>
      <c r="C553" s="54" t="str">
        <f t="shared" ca="1" si="104"/>
        <v>CPPL</v>
      </c>
      <c r="D553" s="54" t="str">
        <f t="shared" ca="1" si="105"/>
        <v>DWHXS679-J-ZDTEJ9</v>
      </c>
      <c r="E553" s="54">
        <f t="shared" ca="1" si="106"/>
        <v>0</v>
      </c>
      <c r="F553" s="54">
        <f t="shared" ca="1" si="107"/>
        <v>0</v>
      </c>
      <c r="G553" s="54" t="str">
        <f t="shared" ca="1" si="108"/>
        <v>AD1</v>
      </c>
      <c r="H553" s="54" t="str">
        <f t="shared" ca="1" si="109"/>
        <v>PARTIEL</v>
      </c>
      <c r="I553" s="54" t="str">
        <f t="shared" ca="1" si="110"/>
        <v>Tn</v>
      </c>
      <c r="J553" s="54" t="str">
        <f t="shared" ca="1" si="111"/>
        <v>EPSA</v>
      </c>
      <c r="K553" s="54" t="str">
        <f t="shared" ca="1" si="112"/>
        <v>EPSAC002</v>
      </c>
      <c r="L553" s="54" t="str">
        <f t="shared" ca="1" si="113"/>
        <v>PRAD1</v>
      </c>
      <c r="M553" s="54">
        <f t="shared" ca="1" si="114"/>
        <v>0</v>
      </c>
      <c r="N553" s="54" t="str">
        <f t="shared" ca="1" si="115"/>
        <v>FIC</v>
      </c>
      <c r="O553" s="54" t="str">
        <f t="shared" ca="1" si="116"/>
        <v>Adhérent</v>
      </c>
    </row>
    <row r="554" spans="1:15" x14ac:dyDescent="0.3">
      <c r="A554" s="97">
        <f ca="1">MATCH(B554,INDIRECT("Referentiel!a:a"),0)+COUNTIF($B$1:B553,B554)</f>
        <v>554</v>
      </c>
      <c r="B554" s="98" t="s">
        <v>3001</v>
      </c>
      <c r="C554" s="54" t="str">
        <f t="shared" ca="1" si="104"/>
        <v>CPPL</v>
      </c>
      <c r="D554" s="54" t="str">
        <f t="shared" ca="1" si="105"/>
        <v xml:space="preserve"> -M-ZDTBMW</v>
      </c>
      <c r="E554" s="54">
        <f t="shared" ca="1" si="106"/>
        <v>0</v>
      </c>
      <c r="F554" s="54">
        <f t="shared" ca="1" si="107"/>
        <v>0</v>
      </c>
      <c r="G554" s="54" t="str">
        <f t="shared" ca="1" si="108"/>
        <v>AD1</v>
      </c>
      <c r="H554" s="54" t="str">
        <f t="shared" ca="1" si="109"/>
        <v>COMPLET</v>
      </c>
      <c r="I554" s="54" t="str">
        <f t="shared" ca="1" si="110"/>
        <v>BVaTn</v>
      </c>
      <c r="J554" s="54" t="str">
        <f t="shared" ca="1" si="111"/>
        <v>EPSA</v>
      </c>
      <c r="K554" s="54" t="str">
        <f t="shared" ca="1" si="112"/>
        <v>DTWHES06</v>
      </c>
      <c r="L554" s="54" t="str">
        <f t="shared" ca="1" si="113"/>
        <v>PRAD1</v>
      </c>
      <c r="M554" s="54">
        <f t="shared" ca="1" si="114"/>
        <v>0</v>
      </c>
      <c r="N554" s="54" t="str">
        <f t="shared" ca="1" si="115"/>
        <v>FIC</v>
      </c>
      <c r="O554" s="54" t="str">
        <f t="shared" ca="1" si="116"/>
        <v>Adhérent</v>
      </c>
    </row>
    <row r="555" spans="1:15" x14ac:dyDescent="0.3">
      <c r="A555" s="97">
        <f ca="1">MATCH(B555,INDIRECT("Referentiel!a:a"),0)+COUNTIF($B$1:B554,B555)</f>
        <v>555</v>
      </c>
      <c r="B555" s="98" t="s">
        <v>3008</v>
      </c>
      <c r="C555" s="54" t="str">
        <f t="shared" ca="1" si="104"/>
        <v>CPMS</v>
      </c>
      <c r="D555" s="54" t="str">
        <f t="shared" ca="1" si="105"/>
        <v xml:space="preserve"> -M-ZDTAMZ</v>
      </c>
      <c r="E555" s="54">
        <f t="shared" ca="1" si="106"/>
        <v>0</v>
      </c>
      <c r="F555" s="54">
        <f t="shared" ca="1" si="107"/>
        <v>0</v>
      </c>
      <c r="G555" s="54" t="str">
        <f t="shared" ca="1" si="108"/>
        <v>AD1</v>
      </c>
      <c r="H555" s="54" t="str">
        <f t="shared" ca="1" si="109"/>
        <v>COMPLET</v>
      </c>
      <c r="I555" s="54" t="str">
        <f t="shared" ca="1" si="110"/>
        <v>BVaTn</v>
      </c>
      <c r="J555" s="54" t="str">
        <f t="shared" ca="1" si="111"/>
        <v>AFTG</v>
      </c>
      <c r="K555" s="54" t="str">
        <f t="shared" ca="1" si="112"/>
        <v>DWHXS703</v>
      </c>
      <c r="L555" s="54" t="str">
        <f t="shared" ca="1" si="113"/>
        <v>PRAD1</v>
      </c>
      <c r="M555" s="54">
        <f t="shared" ca="1" si="114"/>
        <v>0</v>
      </c>
      <c r="N555" s="54" t="str">
        <f t="shared" ca="1" si="115"/>
        <v>FIC</v>
      </c>
      <c r="O555" s="54" t="str">
        <f t="shared" ca="1" si="116"/>
        <v>Adhérent</v>
      </c>
    </row>
    <row r="556" spans="1:15" x14ac:dyDescent="0.3">
      <c r="A556" s="97">
        <f ca="1">MATCH(B556,INDIRECT("Referentiel!a:a"),0)+COUNTIF($B$1:B555,B556)</f>
        <v>556</v>
      </c>
      <c r="B556" s="98" t="s">
        <v>3011</v>
      </c>
      <c r="C556" s="54" t="str">
        <f t="shared" ca="1" si="104"/>
        <v>CPPI</v>
      </c>
      <c r="D556" s="54" t="str">
        <f t="shared" ca="1" si="105"/>
        <v>TA/0AMT/DTWHNLIE/0/        /     -J</v>
      </c>
      <c r="E556" s="54">
        <f t="shared" ca="1" si="106"/>
        <v>0</v>
      </c>
      <c r="F556" s="54" t="str">
        <f t="shared" ca="1" si="107"/>
        <v>ZH0CJ4</v>
      </c>
      <c r="G556" s="54" t="str">
        <f t="shared" ca="1" si="108"/>
        <v>AD1</v>
      </c>
      <c r="H556" s="54" t="str">
        <f t="shared" ca="1" si="109"/>
        <v>COMPLET</v>
      </c>
      <c r="I556" s="54" t="str">
        <f t="shared" ca="1" si="110"/>
        <v>Tn</v>
      </c>
      <c r="J556" s="54" t="str">
        <f t="shared" ca="1" si="111"/>
        <v>DTWH</v>
      </c>
      <c r="K556" s="54" t="str">
        <f t="shared" ca="1" si="112"/>
        <v>DTWHNLIE</v>
      </c>
      <c r="L556" s="54" t="str">
        <f t="shared" ca="1" si="113"/>
        <v>PRAD1</v>
      </c>
      <c r="M556" s="54">
        <f t="shared" ca="1" si="114"/>
        <v>0</v>
      </c>
      <c r="N556" s="54" t="str">
        <f t="shared" ca="1" si="115"/>
        <v>START</v>
      </c>
      <c r="O556" s="54" t="str">
        <f t="shared" ca="1" si="116"/>
        <v>Adhérent</v>
      </c>
    </row>
    <row r="557" spans="1:15" x14ac:dyDescent="0.3">
      <c r="A557" s="97">
        <f ca="1">MATCH(B557,INDIRECT("Referentiel!a:a"),0)+COUNTIF($B$1:B556,B557)</f>
        <v>557</v>
      </c>
      <c r="B557" s="98" t="s">
        <v>3015</v>
      </c>
      <c r="C557" s="54" t="str">
        <f t="shared" ca="1" si="104"/>
        <v>CPPI</v>
      </c>
      <c r="D557" s="54" t="str">
        <f t="shared" ca="1" si="105"/>
        <v>DWB9G-J-DWB9G</v>
      </c>
      <c r="E557" s="54">
        <f t="shared" ca="1" si="106"/>
        <v>0</v>
      </c>
      <c r="F557" s="54" t="str">
        <f t="shared" ca="1" si="107"/>
        <v>ZH0RJV</v>
      </c>
      <c r="G557" s="54" t="str">
        <f t="shared" ca="1" si="108"/>
        <v>AD1</v>
      </c>
      <c r="H557" s="54" t="str">
        <f t="shared" ca="1" si="109"/>
        <v>PARTIEL</v>
      </c>
      <c r="I557" s="54" t="str">
        <f t="shared" ca="1" si="110"/>
        <v>Tn</v>
      </c>
      <c r="J557" s="54" t="str">
        <f t="shared" ca="1" si="111"/>
        <v>DTWH</v>
      </c>
      <c r="K557" s="54" t="str">
        <f t="shared" ca="1" si="112"/>
        <v>DTWSEAGH</v>
      </c>
      <c r="L557" s="54" t="str">
        <f t="shared" ca="1" si="113"/>
        <v>PRAD1</v>
      </c>
      <c r="M557" s="54">
        <f t="shared" ca="1" si="114"/>
        <v>0</v>
      </c>
      <c r="N557" s="54" t="str">
        <f t="shared" ca="1" si="115"/>
        <v>ISPOOL</v>
      </c>
      <c r="O557" s="54" t="str">
        <f t="shared" ca="1" si="116"/>
        <v>Adhérent</v>
      </c>
    </row>
    <row r="558" spans="1:15" x14ac:dyDescent="0.3">
      <c r="A558" s="97">
        <f ca="1">MATCH(B558,INDIRECT("Referentiel!a:a"),0)+COUNTIF($B$1:B557,B558)</f>
        <v>558</v>
      </c>
      <c r="B558" s="98" t="s">
        <v>3020</v>
      </c>
      <c r="C558" s="54" t="str">
        <f t="shared" ca="1" si="104"/>
        <v>CPPI</v>
      </c>
      <c r="D558" s="54" t="str">
        <f t="shared" ca="1" si="105"/>
        <v>DTWXS002-J-DTWXS002</v>
      </c>
      <c r="E558" s="54">
        <f t="shared" ca="1" si="106"/>
        <v>0</v>
      </c>
      <c r="F558" s="54" t="str">
        <f t="shared" ca="1" si="107"/>
        <v>ZH0CJ5</v>
      </c>
      <c r="G558" s="54" t="str">
        <f t="shared" ca="1" si="108"/>
        <v>AD3</v>
      </c>
      <c r="H558" s="54" t="str">
        <f t="shared" ca="1" si="109"/>
        <v>PARTIEL</v>
      </c>
      <c r="I558" s="54" t="str">
        <f t="shared" ca="1" si="110"/>
        <v>Tn</v>
      </c>
      <c r="J558" s="54" t="str">
        <f t="shared" ca="1" si="111"/>
        <v>DTWH</v>
      </c>
      <c r="K558" s="54" t="str">
        <f t="shared" ca="1" si="112"/>
        <v>DTWXS002</v>
      </c>
      <c r="L558" s="54" t="str">
        <f t="shared" ca="1" si="113"/>
        <v/>
      </c>
      <c r="M558" s="54">
        <f t="shared" ca="1" si="114"/>
        <v>0</v>
      </c>
      <c r="N558" s="54" t="str">
        <f t="shared" ca="1" si="115"/>
        <v>ISPOOL</v>
      </c>
      <c r="O558" s="54" t="str">
        <f t="shared" ca="1" si="116"/>
        <v>Adhérent</v>
      </c>
    </row>
    <row r="559" spans="1:15" x14ac:dyDescent="0.3">
      <c r="A559" s="97">
        <f ca="1">MATCH(B559,INDIRECT("Referentiel!a:a"),0)+COUNTIF($B$1:B558,B559)</f>
        <v>559</v>
      </c>
      <c r="B559" s="98" t="s">
        <v>3025</v>
      </c>
      <c r="C559" s="54" t="str">
        <f t="shared" ca="1" si="104"/>
        <v>CPCC</v>
      </c>
      <c r="D559" s="54" t="str">
        <f t="shared" ca="1" si="105"/>
        <v>V0DVCOPA-H</v>
      </c>
      <c r="E559" s="54">
        <f t="shared" ca="1" si="106"/>
        <v>0</v>
      </c>
      <c r="F559" s="54" t="str">
        <f t="shared" ca="1" si="107"/>
        <v>ZH1AH1</v>
      </c>
      <c r="G559" s="54" t="str">
        <f t="shared" ca="1" si="108"/>
        <v>AD3</v>
      </c>
      <c r="H559" s="54" t="str">
        <f t="shared" ca="1" si="109"/>
        <v>COMPLET</v>
      </c>
      <c r="I559" s="54" t="str">
        <f t="shared" ca="1" si="110"/>
        <v>BVnTn</v>
      </c>
      <c r="J559" s="54" t="str">
        <f t="shared" ca="1" si="111"/>
        <v>TECC</v>
      </c>
      <c r="K559" s="54" t="str">
        <f t="shared" ca="1" si="112"/>
        <v>DVCOPA</v>
      </c>
      <c r="L559" s="54" t="str">
        <f t="shared" ca="1" si="113"/>
        <v/>
      </c>
      <c r="M559" s="54">
        <f t="shared" ca="1" si="114"/>
        <v>0</v>
      </c>
      <c r="N559" s="54" t="str">
        <f t="shared" ca="1" si="115"/>
        <v>DB2</v>
      </c>
      <c r="O559" s="54" t="str">
        <f t="shared" ca="1" si="116"/>
        <v>Adhérent</v>
      </c>
    </row>
    <row r="560" spans="1:15" x14ac:dyDescent="0.3">
      <c r="A560" s="97">
        <f ca="1">MATCH(B560,INDIRECT("Referentiel!a:a"),0)+COUNTIF($B$1:B559,B560)</f>
        <v>560</v>
      </c>
      <c r="B560" s="98" t="s">
        <v>3032</v>
      </c>
      <c r="C560" s="54" t="str">
        <f t="shared" ca="1" si="104"/>
        <v>CPDT</v>
      </c>
      <c r="D560" s="54" t="str">
        <f t="shared" ca="1" si="105"/>
        <v>DWB77-J-DWB77</v>
      </c>
      <c r="E560" s="54">
        <f t="shared" ca="1" si="106"/>
        <v>0</v>
      </c>
      <c r="F560" s="54" t="str">
        <f t="shared" ca="1" si="107"/>
        <v>ZH0FJV</v>
      </c>
      <c r="G560" s="54" t="str">
        <f t="shared" ca="1" si="108"/>
        <v>AD3</v>
      </c>
      <c r="H560" s="54" t="str">
        <f t="shared" ca="1" si="109"/>
        <v>PARTIEL</v>
      </c>
      <c r="I560" s="54" t="str">
        <f t="shared" ca="1" si="110"/>
        <v>Tn</v>
      </c>
      <c r="J560" s="54" t="str">
        <f t="shared" ca="1" si="111"/>
        <v>BAFI</v>
      </c>
      <c r="K560" s="54" t="str">
        <f t="shared" ca="1" si="112"/>
        <v>DWB77</v>
      </c>
      <c r="L560" s="54" t="str">
        <f t="shared" ca="1" si="113"/>
        <v/>
      </c>
      <c r="M560" s="54">
        <f t="shared" ca="1" si="114"/>
        <v>0</v>
      </c>
      <c r="N560" s="54" t="str">
        <f t="shared" ca="1" si="115"/>
        <v>ISPOOL</v>
      </c>
      <c r="O560" s="54" t="str">
        <f t="shared" ca="1" si="116"/>
        <v>Adhérent</v>
      </c>
    </row>
    <row r="561" spans="1:15" x14ac:dyDescent="0.3">
      <c r="A561" s="97">
        <f ca="1">MATCH(B561,INDIRECT("Referentiel!a:a"),0)+COUNTIF($B$1:B560,B561)</f>
        <v>561</v>
      </c>
      <c r="B561" s="98" t="s">
        <v>3038</v>
      </c>
      <c r="C561" s="54" t="str">
        <f t="shared" ca="1" si="104"/>
        <v>CPDT</v>
      </c>
      <c r="D561" s="54" t="str">
        <f t="shared" ca="1" si="105"/>
        <v>DWB7D-J-DWB7D</v>
      </c>
      <c r="E561" s="54">
        <f t="shared" ca="1" si="106"/>
        <v>0</v>
      </c>
      <c r="F561" s="54" t="str">
        <f t="shared" ca="1" si="107"/>
        <v>ZH0FJW</v>
      </c>
      <c r="G561" s="54" t="str">
        <f t="shared" ca="1" si="108"/>
        <v>AD3</v>
      </c>
      <c r="H561" s="54" t="str">
        <f t="shared" ca="1" si="109"/>
        <v>PARTIEL</v>
      </c>
      <c r="I561" s="54" t="str">
        <f t="shared" ca="1" si="110"/>
        <v>Tn</v>
      </c>
      <c r="J561" s="54" t="str">
        <f t="shared" ca="1" si="111"/>
        <v>BAFI</v>
      </c>
      <c r="K561" s="54" t="str">
        <f t="shared" ca="1" si="112"/>
        <v>DWB78</v>
      </c>
      <c r="L561" s="54" t="str">
        <f t="shared" ca="1" si="113"/>
        <v/>
      </c>
      <c r="M561" s="54">
        <f t="shared" ca="1" si="114"/>
        <v>0</v>
      </c>
      <c r="N561" s="54" t="str">
        <f t="shared" ca="1" si="115"/>
        <v>ISPOOL</v>
      </c>
      <c r="O561" s="54" t="str">
        <f t="shared" ca="1" si="116"/>
        <v>Adhérent</v>
      </c>
    </row>
    <row r="562" spans="1:15" x14ac:dyDescent="0.3">
      <c r="A562" s="97">
        <f ca="1">MATCH(B562,INDIRECT("Referentiel!a:a"),0)+COUNTIF($B$1:B561,B562)</f>
        <v>562</v>
      </c>
      <c r="B562" s="98" t="s">
        <v>3042</v>
      </c>
      <c r="C562" s="54" t="str">
        <f t="shared" ca="1" si="104"/>
        <v>CPDT</v>
      </c>
      <c r="D562" s="54" t="str">
        <f t="shared" ca="1" si="105"/>
        <v>DWB8A-J-DWB8A</v>
      </c>
      <c r="E562" s="54">
        <f t="shared" ca="1" si="106"/>
        <v>0</v>
      </c>
      <c r="F562" s="54" t="str">
        <f t="shared" ca="1" si="107"/>
        <v>ZH0FJX</v>
      </c>
      <c r="G562" s="54" t="str">
        <f t="shared" ca="1" si="108"/>
        <v>AD3</v>
      </c>
      <c r="H562" s="54" t="str">
        <f t="shared" ca="1" si="109"/>
        <v>PARTIEL</v>
      </c>
      <c r="I562" s="54" t="str">
        <f t="shared" ca="1" si="110"/>
        <v>Tn</v>
      </c>
      <c r="J562" s="54" t="str">
        <f t="shared" ca="1" si="111"/>
        <v>BAFI</v>
      </c>
      <c r="K562" s="54" t="str">
        <f t="shared" ca="1" si="112"/>
        <v>DWB80</v>
      </c>
      <c r="L562" s="54" t="str">
        <f t="shared" ca="1" si="113"/>
        <v/>
      </c>
      <c r="M562" s="54">
        <f t="shared" ca="1" si="114"/>
        <v>0</v>
      </c>
      <c r="N562" s="54" t="str">
        <f t="shared" ca="1" si="115"/>
        <v>ISPOOL</v>
      </c>
      <c r="O562" s="54" t="str">
        <f t="shared" ca="1" si="116"/>
        <v>Adhérent</v>
      </c>
    </row>
    <row r="563" spans="1:15" x14ac:dyDescent="0.3">
      <c r="A563" s="97">
        <f ca="1">MATCH(B563,INDIRECT("Referentiel!a:a"),0)+COUNTIF($B$1:B562,B563)</f>
        <v>563</v>
      </c>
      <c r="B563" s="98" t="s">
        <v>3047</v>
      </c>
      <c r="C563" s="54" t="str">
        <f t="shared" ca="1" si="104"/>
        <v>CPDT</v>
      </c>
      <c r="D563" s="54" t="str">
        <f t="shared" ca="1" si="105"/>
        <v>DWB8B-J-DWB8B</v>
      </c>
      <c r="E563" s="54">
        <f t="shared" ca="1" si="106"/>
        <v>0</v>
      </c>
      <c r="F563" s="54" t="str">
        <f t="shared" ca="1" si="107"/>
        <v>ZH0FJY</v>
      </c>
      <c r="G563" s="54" t="str">
        <f t="shared" ca="1" si="108"/>
        <v>AD3</v>
      </c>
      <c r="H563" s="54" t="str">
        <f t="shared" ca="1" si="109"/>
        <v>PARTIEL</v>
      </c>
      <c r="I563" s="54" t="str">
        <f t="shared" ca="1" si="110"/>
        <v>Tn</v>
      </c>
      <c r="J563" s="54" t="str">
        <f t="shared" ca="1" si="111"/>
        <v>BAFI</v>
      </c>
      <c r="K563" s="54" t="str">
        <f t="shared" ca="1" si="112"/>
        <v>DWB81</v>
      </c>
      <c r="L563" s="54" t="str">
        <f t="shared" ca="1" si="113"/>
        <v/>
      </c>
      <c r="M563" s="54">
        <f t="shared" ca="1" si="114"/>
        <v>0</v>
      </c>
      <c r="N563" s="54" t="str">
        <f t="shared" ca="1" si="115"/>
        <v>ISPOOL</v>
      </c>
      <c r="O563" s="54" t="str">
        <f t="shared" ca="1" si="116"/>
        <v>Adhérent</v>
      </c>
    </row>
    <row r="564" spans="1:15" x14ac:dyDescent="0.3">
      <c r="A564" s="97">
        <f ca="1">MATCH(B564,INDIRECT("Referentiel!a:a"),0)+COUNTIF($B$1:B563,B564)</f>
        <v>564</v>
      </c>
      <c r="B564" s="98" t="s">
        <v>3051</v>
      </c>
      <c r="C564" s="54" t="str">
        <f t="shared" ca="1" si="104"/>
        <v>CPDM</v>
      </c>
      <c r="D564" s="54" t="str">
        <f t="shared" ca="1" si="105"/>
        <v>DWB8C-J-DWB8C</v>
      </c>
      <c r="E564" s="54">
        <f t="shared" ca="1" si="106"/>
        <v>0</v>
      </c>
      <c r="F564" s="54" t="str">
        <f t="shared" ca="1" si="107"/>
        <v>ZH4EJD</v>
      </c>
      <c r="G564" s="54" t="str">
        <f t="shared" ca="1" si="108"/>
        <v>AD3</v>
      </c>
      <c r="H564" s="54" t="str">
        <f t="shared" ca="1" si="109"/>
        <v>PARTIEL</v>
      </c>
      <c r="I564" s="54" t="str">
        <f t="shared" ca="1" si="110"/>
        <v>Tn</v>
      </c>
      <c r="J564" s="54" t="str">
        <f t="shared" ca="1" si="111"/>
        <v>CCMC</v>
      </c>
      <c r="K564" s="54" t="str">
        <f t="shared" ca="1" si="112"/>
        <v>DWB84</v>
      </c>
      <c r="L564" s="54" t="str">
        <f t="shared" ca="1" si="113"/>
        <v/>
      </c>
      <c r="M564" s="54">
        <f t="shared" ca="1" si="114"/>
        <v>0</v>
      </c>
      <c r="N564" s="54" t="str">
        <f t="shared" ca="1" si="115"/>
        <v>ISPOOL</v>
      </c>
      <c r="O564" s="54" t="str">
        <f t="shared" ca="1" si="116"/>
        <v>Adhérent</v>
      </c>
    </row>
    <row r="565" spans="1:15" x14ac:dyDescent="0.3">
      <c r="A565" s="97">
        <f ca="1">MATCH(B565,INDIRECT("Referentiel!a:a"),0)+COUNTIF($B$1:B564,B565)</f>
        <v>565</v>
      </c>
      <c r="B565" s="98" t="s">
        <v>3059</v>
      </c>
      <c r="C565" s="54" t="str">
        <f t="shared" ca="1" si="104"/>
        <v>CPDM</v>
      </c>
      <c r="D565" s="54" t="str">
        <f t="shared" ca="1" si="105"/>
        <v>DWB8D-J-DWB8D</v>
      </c>
      <c r="E565" s="54">
        <f t="shared" ca="1" si="106"/>
        <v>0</v>
      </c>
      <c r="F565" s="54" t="str">
        <f t="shared" ca="1" si="107"/>
        <v>ZH4EJE</v>
      </c>
      <c r="G565" s="54" t="str">
        <f t="shared" ca="1" si="108"/>
        <v>AD3</v>
      </c>
      <c r="H565" s="54" t="str">
        <f t="shared" ca="1" si="109"/>
        <v>PARTIEL</v>
      </c>
      <c r="I565" s="54" t="str">
        <f t="shared" ca="1" si="110"/>
        <v>Tn</v>
      </c>
      <c r="J565" s="54" t="str">
        <f t="shared" ca="1" si="111"/>
        <v>CCMC</v>
      </c>
      <c r="K565" s="54" t="str">
        <f t="shared" ca="1" si="112"/>
        <v>DWB85</v>
      </c>
      <c r="L565" s="54" t="str">
        <f t="shared" ca="1" si="113"/>
        <v/>
      </c>
      <c r="M565" s="54">
        <f t="shared" ca="1" si="114"/>
        <v>0</v>
      </c>
      <c r="N565" s="54" t="str">
        <f t="shared" ca="1" si="115"/>
        <v>ISPOOL</v>
      </c>
      <c r="O565" s="54" t="str">
        <f t="shared" ca="1" si="116"/>
        <v>Adhérent</v>
      </c>
    </row>
    <row r="566" spans="1:15" x14ac:dyDescent="0.3">
      <c r="A566" s="97">
        <f ca="1">MATCH(B566,INDIRECT("Referentiel!a:a"),0)+COUNTIF($B$1:B565,B566)</f>
        <v>566</v>
      </c>
      <c r="B566" s="98" t="s">
        <v>3064</v>
      </c>
      <c r="C566" s="54" t="str">
        <f t="shared" ca="1" si="104"/>
        <v>CPDM</v>
      </c>
      <c r="D566" s="54" t="str">
        <f t="shared" ca="1" si="105"/>
        <v>DWB8E-J-DWB8E</v>
      </c>
      <c r="E566" s="54">
        <f t="shared" ca="1" si="106"/>
        <v>0</v>
      </c>
      <c r="F566" s="54" t="str">
        <f t="shared" ca="1" si="107"/>
        <v>ZH4EJF</v>
      </c>
      <c r="G566" s="54" t="str">
        <f t="shared" ca="1" si="108"/>
        <v>AD3</v>
      </c>
      <c r="H566" s="54" t="str">
        <f t="shared" ca="1" si="109"/>
        <v>PARTIEL</v>
      </c>
      <c r="I566" s="54" t="str">
        <f t="shared" ca="1" si="110"/>
        <v>Tn</v>
      </c>
      <c r="J566" s="54" t="str">
        <f t="shared" ca="1" si="111"/>
        <v>CCMC</v>
      </c>
      <c r="K566" s="54" t="str">
        <f t="shared" ca="1" si="112"/>
        <v>DWB86</v>
      </c>
      <c r="L566" s="54" t="str">
        <f t="shared" ca="1" si="113"/>
        <v/>
      </c>
      <c r="M566" s="54">
        <f t="shared" ca="1" si="114"/>
        <v>0</v>
      </c>
      <c r="N566" s="54" t="str">
        <f t="shared" ca="1" si="115"/>
        <v>ISPOOL</v>
      </c>
      <c r="O566" s="54" t="str">
        <f t="shared" ca="1" si="116"/>
        <v>Adhérent</v>
      </c>
    </row>
    <row r="567" spans="1:15" x14ac:dyDescent="0.3">
      <c r="A567" s="97">
        <f ca="1">MATCH(B567,INDIRECT("Referentiel!a:a"),0)+COUNTIF($B$1:B566,B567)</f>
        <v>567</v>
      </c>
      <c r="B567" s="98" t="s">
        <v>3069</v>
      </c>
      <c r="C567" s="54" t="str">
        <f t="shared" ca="1" si="104"/>
        <v>CPDM</v>
      </c>
      <c r="D567" s="54" t="str">
        <f t="shared" ca="1" si="105"/>
        <v>DWB8F-J-DWB8F</v>
      </c>
      <c r="E567" s="54">
        <f t="shared" ca="1" si="106"/>
        <v>0</v>
      </c>
      <c r="F567" s="54" t="str">
        <f t="shared" ca="1" si="107"/>
        <v>ZH4EJG</v>
      </c>
      <c r="G567" s="54" t="str">
        <f t="shared" ca="1" si="108"/>
        <v>AD3</v>
      </c>
      <c r="H567" s="54" t="str">
        <f t="shared" ca="1" si="109"/>
        <v>PARTIEL</v>
      </c>
      <c r="I567" s="54" t="str">
        <f t="shared" ca="1" si="110"/>
        <v>Tn</v>
      </c>
      <c r="J567" s="54" t="str">
        <f t="shared" ca="1" si="111"/>
        <v>CCMC</v>
      </c>
      <c r="K567" s="54" t="str">
        <f t="shared" ca="1" si="112"/>
        <v>DWB89</v>
      </c>
      <c r="L567" s="54" t="str">
        <f t="shared" ca="1" si="113"/>
        <v/>
      </c>
      <c r="M567" s="54">
        <f t="shared" ca="1" si="114"/>
        <v>0</v>
      </c>
      <c r="N567" s="54" t="str">
        <f t="shared" ca="1" si="115"/>
        <v>ISPOOL</v>
      </c>
      <c r="O567" s="54" t="str">
        <f t="shared" ca="1" si="116"/>
        <v>Adhérent</v>
      </c>
    </row>
    <row r="568" spans="1:15" x14ac:dyDescent="0.3">
      <c r="A568" s="97">
        <f ca="1">MATCH(B568,INDIRECT("Referentiel!a:a"),0)+COUNTIF($B$1:B567,B568)</f>
        <v>568</v>
      </c>
      <c r="B568" s="98" t="s">
        <v>3074</v>
      </c>
      <c r="C568" s="54" t="str">
        <f t="shared" ca="1" si="104"/>
        <v>CPDM</v>
      </c>
      <c r="D568" s="54" t="str">
        <f t="shared" ca="1" si="105"/>
        <v>DWB9B-J-DWB9B</v>
      </c>
      <c r="E568" s="54">
        <f t="shared" ca="1" si="106"/>
        <v>0</v>
      </c>
      <c r="F568" s="54" t="str">
        <f t="shared" ca="1" si="107"/>
        <v>ZH4EJH</v>
      </c>
      <c r="G568" s="54" t="str">
        <f t="shared" ca="1" si="108"/>
        <v>AD3</v>
      </c>
      <c r="H568" s="54" t="str">
        <f t="shared" ca="1" si="109"/>
        <v>PARTIEL</v>
      </c>
      <c r="I568" s="54" t="str">
        <f t="shared" ca="1" si="110"/>
        <v>Tn</v>
      </c>
      <c r="J568" s="54" t="str">
        <f t="shared" ca="1" si="111"/>
        <v>CCMC</v>
      </c>
      <c r="K568" s="54" t="str">
        <f t="shared" ca="1" si="112"/>
        <v>DWB90</v>
      </c>
      <c r="L568" s="54" t="str">
        <f t="shared" ca="1" si="113"/>
        <v/>
      </c>
      <c r="M568" s="54">
        <f t="shared" ca="1" si="114"/>
        <v>0</v>
      </c>
      <c r="N568" s="54" t="str">
        <f t="shared" ca="1" si="115"/>
        <v>ISPOOL</v>
      </c>
      <c r="O568" s="54" t="str">
        <f t="shared" ca="1" si="116"/>
        <v>Adhérent</v>
      </c>
    </row>
    <row r="569" spans="1:15" x14ac:dyDescent="0.3">
      <c r="A569" s="97">
        <f ca="1">MATCH(B569,INDIRECT("Referentiel!a:a"),0)+COUNTIF($B$1:B568,B569)</f>
        <v>569</v>
      </c>
      <c r="B569" s="98" t="s">
        <v>3079</v>
      </c>
      <c r="C569" s="54" t="str">
        <f t="shared" ca="1" si="104"/>
        <v>CPDM</v>
      </c>
      <c r="D569" s="54" t="str">
        <f t="shared" ca="1" si="105"/>
        <v>DWB9C-J-DWB9C</v>
      </c>
      <c r="E569" s="54">
        <f t="shared" ca="1" si="106"/>
        <v>0</v>
      </c>
      <c r="F569" s="54" t="str">
        <f t="shared" ca="1" si="107"/>
        <v>ZH4EJI</v>
      </c>
      <c r="G569" s="54" t="str">
        <f t="shared" ca="1" si="108"/>
        <v>AD3</v>
      </c>
      <c r="H569" s="54" t="str">
        <f t="shared" ca="1" si="109"/>
        <v>PARTIEL</v>
      </c>
      <c r="I569" s="54" t="str">
        <f t="shared" ca="1" si="110"/>
        <v>Tn</v>
      </c>
      <c r="J569" s="54" t="str">
        <f t="shared" ca="1" si="111"/>
        <v>CCMC</v>
      </c>
      <c r="K569" s="54" t="str">
        <f t="shared" ca="1" si="112"/>
        <v>DWB91</v>
      </c>
      <c r="L569" s="54" t="str">
        <f t="shared" ca="1" si="113"/>
        <v/>
      </c>
      <c r="M569" s="54">
        <f t="shared" ca="1" si="114"/>
        <v>0</v>
      </c>
      <c r="N569" s="54" t="str">
        <f t="shared" ca="1" si="115"/>
        <v>ISPOOL</v>
      </c>
      <c r="O569" s="54" t="str">
        <f t="shared" ca="1" si="116"/>
        <v>Adhérent</v>
      </c>
    </row>
    <row r="570" spans="1:15" x14ac:dyDescent="0.3">
      <c r="A570" s="97">
        <f ca="1">MATCH(B570,INDIRECT("Referentiel!a:a"),0)+COUNTIF($B$1:B569,B570)</f>
        <v>570</v>
      </c>
      <c r="B570" s="98" t="s">
        <v>3084</v>
      </c>
      <c r="C570" s="54" t="str">
        <f t="shared" ca="1" si="104"/>
        <v>CPDM</v>
      </c>
      <c r="D570" s="54" t="str">
        <f t="shared" ca="1" si="105"/>
        <v>DWB9D-J-DWB9D</v>
      </c>
      <c r="E570" s="54">
        <f t="shared" ca="1" si="106"/>
        <v>0</v>
      </c>
      <c r="F570" s="54" t="str">
        <f t="shared" ca="1" si="107"/>
        <v>ZH4EJJ</v>
      </c>
      <c r="G570" s="54" t="str">
        <f t="shared" ca="1" si="108"/>
        <v>AD3</v>
      </c>
      <c r="H570" s="54" t="str">
        <f t="shared" ca="1" si="109"/>
        <v>PARTIEL</v>
      </c>
      <c r="I570" s="54" t="str">
        <f t="shared" ca="1" si="110"/>
        <v>Tn</v>
      </c>
      <c r="J570" s="54" t="str">
        <f t="shared" ca="1" si="111"/>
        <v>CCMC</v>
      </c>
      <c r="K570" s="54" t="str">
        <f t="shared" ca="1" si="112"/>
        <v>DWB92</v>
      </c>
      <c r="L570" s="54" t="str">
        <f t="shared" ca="1" si="113"/>
        <v/>
      </c>
      <c r="M570" s="54">
        <f t="shared" ca="1" si="114"/>
        <v>0</v>
      </c>
      <c r="N570" s="54" t="str">
        <f t="shared" ca="1" si="115"/>
        <v>ISPOOL</v>
      </c>
      <c r="O570" s="54" t="str">
        <f t="shared" ca="1" si="116"/>
        <v>Adhérent</v>
      </c>
    </row>
    <row r="571" spans="1:15" x14ac:dyDescent="0.3">
      <c r="A571" s="97">
        <f ca="1">MATCH(B571,INDIRECT("Referentiel!a:a"),0)+COUNTIF($B$1:B570,B571)</f>
        <v>571</v>
      </c>
      <c r="B571" s="98" t="s">
        <v>3089</v>
      </c>
      <c r="C571" s="54" t="str">
        <f t="shared" ca="1" si="104"/>
        <v>CPDM</v>
      </c>
      <c r="D571" s="54" t="str">
        <f t="shared" ca="1" si="105"/>
        <v>DWB9E-J-DWB9E</v>
      </c>
      <c r="E571" s="54">
        <f t="shared" ca="1" si="106"/>
        <v>0</v>
      </c>
      <c r="F571" s="54" t="str">
        <f t="shared" ca="1" si="107"/>
        <v>ZH4EJK</v>
      </c>
      <c r="G571" s="54" t="str">
        <f t="shared" ca="1" si="108"/>
        <v>AD3</v>
      </c>
      <c r="H571" s="54" t="str">
        <f t="shared" ca="1" si="109"/>
        <v>PARTIEL</v>
      </c>
      <c r="I571" s="54" t="str">
        <f t="shared" ca="1" si="110"/>
        <v>Tn</v>
      </c>
      <c r="J571" s="54" t="str">
        <f t="shared" ca="1" si="111"/>
        <v>CCMC</v>
      </c>
      <c r="K571" s="54" t="str">
        <f t="shared" ca="1" si="112"/>
        <v>DWB93</v>
      </c>
      <c r="L571" s="54" t="str">
        <f t="shared" ca="1" si="113"/>
        <v/>
      </c>
      <c r="M571" s="54">
        <f t="shared" ca="1" si="114"/>
        <v>0</v>
      </c>
      <c r="N571" s="54" t="str">
        <f t="shared" ca="1" si="115"/>
        <v>ISPOOL</v>
      </c>
      <c r="O571" s="54" t="str">
        <f t="shared" ca="1" si="116"/>
        <v>Adhérent</v>
      </c>
    </row>
    <row r="572" spans="1:15" x14ac:dyDescent="0.3">
      <c r="A572" s="97">
        <f ca="1">MATCH(B572,INDIRECT("Referentiel!a:a"),0)+COUNTIF($B$1:B571,B572)</f>
        <v>572</v>
      </c>
      <c r="B572" s="98" t="s">
        <v>3094</v>
      </c>
      <c r="C572" s="54" t="str">
        <f t="shared" ca="1" si="104"/>
        <v>CPDM</v>
      </c>
      <c r="D572" s="54" t="str">
        <f t="shared" ca="1" si="105"/>
        <v>DWB9F-J-DWB9F</v>
      </c>
      <c r="E572" s="54">
        <f t="shared" ca="1" si="106"/>
        <v>0</v>
      </c>
      <c r="F572" s="54" t="str">
        <f t="shared" ca="1" si="107"/>
        <v>ZH4EJL</v>
      </c>
      <c r="G572" s="54" t="str">
        <f t="shared" ca="1" si="108"/>
        <v>AD3</v>
      </c>
      <c r="H572" s="54" t="str">
        <f t="shared" ca="1" si="109"/>
        <v>PARTIEL</v>
      </c>
      <c r="I572" s="54" t="str">
        <f t="shared" ca="1" si="110"/>
        <v>Tn</v>
      </c>
      <c r="J572" s="54" t="str">
        <f t="shared" ca="1" si="111"/>
        <v>CCMC</v>
      </c>
      <c r="K572" s="54" t="str">
        <f t="shared" ca="1" si="112"/>
        <v>DWB94</v>
      </c>
      <c r="L572" s="54" t="str">
        <f t="shared" ca="1" si="113"/>
        <v/>
      </c>
      <c r="M572" s="54">
        <f t="shared" ca="1" si="114"/>
        <v>0</v>
      </c>
      <c r="N572" s="54" t="str">
        <f t="shared" ca="1" si="115"/>
        <v>ISPOOL</v>
      </c>
      <c r="O572" s="54" t="str">
        <f t="shared" ca="1" si="116"/>
        <v>Adhérent</v>
      </c>
    </row>
    <row r="573" spans="1:15" x14ac:dyDescent="0.3">
      <c r="A573" s="97">
        <f ca="1">MATCH(B573,INDIRECT("Referentiel!a:a"),0)+COUNTIF($B$1:B572,B573)</f>
        <v>573</v>
      </c>
      <c r="B573" s="98" t="s">
        <v>3100</v>
      </c>
      <c r="C573" s="54" t="str">
        <f t="shared" ca="1" si="104"/>
        <v>CPDM</v>
      </c>
      <c r="D573" s="54" t="str">
        <f t="shared" ca="1" si="105"/>
        <v>DWB9A-J-DWB9A</v>
      </c>
      <c r="E573" s="54">
        <f t="shared" ca="1" si="106"/>
        <v>0</v>
      </c>
      <c r="F573" s="54" t="str">
        <f t="shared" ca="1" si="107"/>
        <v>ZH4EJM</v>
      </c>
      <c r="G573" s="54" t="str">
        <f t="shared" ca="1" si="108"/>
        <v>AD3</v>
      </c>
      <c r="H573" s="54" t="str">
        <f t="shared" ca="1" si="109"/>
        <v>PARTIEL</v>
      </c>
      <c r="I573" s="54" t="str">
        <f t="shared" ca="1" si="110"/>
        <v>Tn</v>
      </c>
      <c r="J573" s="54" t="str">
        <f t="shared" ca="1" si="111"/>
        <v>CCMC</v>
      </c>
      <c r="K573" s="54" t="str">
        <f t="shared" ca="1" si="112"/>
        <v>DWB96</v>
      </c>
      <c r="L573" s="54" t="str">
        <f t="shared" ca="1" si="113"/>
        <v/>
      </c>
      <c r="M573" s="54">
        <f t="shared" ca="1" si="114"/>
        <v>0</v>
      </c>
      <c r="N573" s="54" t="str">
        <f t="shared" ca="1" si="115"/>
        <v>ISPOOL</v>
      </c>
      <c r="O573" s="54" t="str">
        <f t="shared" ca="1" si="116"/>
        <v>Adhérent</v>
      </c>
    </row>
    <row r="574" spans="1:15" x14ac:dyDescent="0.3">
      <c r="A574" s="97">
        <f ca="1">MATCH(B574,INDIRECT("Referentiel!a:a"),0)+COUNTIF($B$1:B573,B574)</f>
        <v>574</v>
      </c>
      <c r="B574" s="98" t="s">
        <v>3105</v>
      </c>
      <c r="C574" s="54" t="str">
        <f t="shared" ca="1" si="104"/>
        <v>CPDM</v>
      </c>
      <c r="D574" s="54" t="str">
        <f t="shared" ca="1" si="105"/>
        <v>DWB9A-J-DWB9A</v>
      </c>
      <c r="E574" s="54">
        <f t="shared" ca="1" si="106"/>
        <v>0</v>
      </c>
      <c r="F574" s="54" t="str">
        <f t="shared" ca="1" si="107"/>
        <v>ZH4EJM</v>
      </c>
      <c r="G574" s="54" t="str">
        <f t="shared" ca="1" si="108"/>
        <v>AD3</v>
      </c>
      <c r="H574" s="54" t="str">
        <f t="shared" ca="1" si="109"/>
        <v>PARTIEL</v>
      </c>
      <c r="I574" s="54" t="str">
        <f t="shared" ca="1" si="110"/>
        <v>Tn</v>
      </c>
      <c r="J574" s="54" t="str">
        <f t="shared" ca="1" si="111"/>
        <v>CCMC</v>
      </c>
      <c r="K574" s="54" t="str">
        <f t="shared" ca="1" si="112"/>
        <v>DWB96</v>
      </c>
      <c r="L574" s="54" t="str">
        <f t="shared" ca="1" si="113"/>
        <v/>
      </c>
      <c r="M574" s="54">
        <f t="shared" ca="1" si="114"/>
        <v>0</v>
      </c>
      <c r="N574" s="54" t="str">
        <f t="shared" ca="1" si="115"/>
        <v>ISPOOL</v>
      </c>
      <c r="O574" s="54" t="str">
        <f t="shared" ca="1" si="116"/>
        <v>Adhérent</v>
      </c>
    </row>
    <row r="575" spans="1:15" x14ac:dyDescent="0.3">
      <c r="A575" s="97">
        <f ca="1">MATCH(B575,INDIRECT("Referentiel!a:a"),0)+COUNTIF($B$1:B574,B575)</f>
        <v>575</v>
      </c>
      <c r="B575" s="98" t="s">
        <v>3109</v>
      </c>
      <c r="C575" s="54" t="str">
        <f t="shared" ca="1" si="104"/>
        <v>CPDM</v>
      </c>
      <c r="D575" s="54" t="str">
        <f t="shared" ca="1" si="105"/>
        <v>DWB9A-J-DWB9A</v>
      </c>
      <c r="E575" s="54">
        <f t="shared" ca="1" si="106"/>
        <v>0</v>
      </c>
      <c r="F575" s="54" t="str">
        <f t="shared" ca="1" si="107"/>
        <v>ZH4EJM</v>
      </c>
      <c r="G575" s="54" t="str">
        <f t="shared" ca="1" si="108"/>
        <v>AD3</v>
      </c>
      <c r="H575" s="54" t="str">
        <f t="shared" ca="1" si="109"/>
        <v>PARTIEL</v>
      </c>
      <c r="I575" s="54" t="str">
        <f t="shared" ca="1" si="110"/>
        <v>Tn</v>
      </c>
      <c r="J575" s="54" t="str">
        <f t="shared" ca="1" si="111"/>
        <v>CCMC</v>
      </c>
      <c r="K575" s="54" t="str">
        <f t="shared" ca="1" si="112"/>
        <v>DWB96</v>
      </c>
      <c r="L575" s="54" t="str">
        <f t="shared" ca="1" si="113"/>
        <v/>
      </c>
      <c r="M575" s="54">
        <f t="shared" ca="1" si="114"/>
        <v>0</v>
      </c>
      <c r="N575" s="54" t="str">
        <f t="shared" ca="1" si="115"/>
        <v>ISPOOL</v>
      </c>
      <c r="O575" s="54" t="str">
        <f t="shared" ca="1" si="116"/>
        <v>Adhérent</v>
      </c>
    </row>
    <row r="576" spans="1:15" x14ac:dyDescent="0.3">
      <c r="A576" s="97">
        <f ca="1">MATCH(B576,INDIRECT("Referentiel!a:a"),0)+COUNTIF($B$1:B575,B576)</f>
        <v>576</v>
      </c>
      <c r="B576" s="98" t="s">
        <v>3113</v>
      </c>
      <c r="C576" s="54" t="str">
        <f t="shared" ca="1" si="104"/>
        <v>CPMS</v>
      </c>
      <c r="D576" s="54" t="str">
        <f t="shared" ca="1" si="105"/>
        <v>ACTAD0-J</v>
      </c>
      <c r="E576" s="54">
        <f t="shared" ca="1" si="106"/>
        <v>0</v>
      </c>
      <c r="F576" s="54" t="str">
        <f t="shared" ca="1" si="107"/>
        <v>ZH4AJ3</v>
      </c>
      <c r="G576" s="54" t="str">
        <f t="shared" ca="1" si="108"/>
        <v>AD3</v>
      </c>
      <c r="H576" s="54" t="str">
        <f t="shared" ca="1" si="109"/>
        <v>COMPLET</v>
      </c>
      <c r="I576" s="54" t="str">
        <f t="shared" ca="1" si="110"/>
        <v>Tn</v>
      </c>
      <c r="J576" s="54" t="str">
        <f t="shared" ca="1" si="111"/>
        <v>ACT0</v>
      </c>
      <c r="K576" s="54" t="str">
        <f t="shared" ca="1" si="112"/>
        <v>ACTAD0</v>
      </c>
      <c r="L576" s="54" t="str">
        <f t="shared" ca="1" si="113"/>
        <v/>
      </c>
      <c r="M576" s="54">
        <f t="shared" ca="1" si="114"/>
        <v>0</v>
      </c>
      <c r="N576" s="54" t="str">
        <f t="shared" ca="1" si="115"/>
        <v>FIC</v>
      </c>
      <c r="O576" s="54" t="str">
        <f t="shared" ca="1" si="116"/>
        <v>Adhérent</v>
      </c>
    </row>
    <row r="577" spans="1:15" x14ac:dyDescent="0.3">
      <c r="A577" s="97">
        <f ca="1">MATCH(B577,INDIRECT("Referentiel!a:a"),0)+COUNTIF($B$1:B576,B577)</f>
        <v>577</v>
      </c>
      <c r="B577" s="98" t="s">
        <v>3117</v>
      </c>
      <c r="C577" s="54" t="str">
        <f t="shared" ca="1" si="104"/>
        <v>CPMP</v>
      </c>
      <c r="D577" s="54" t="str">
        <f t="shared" ca="1" si="105"/>
        <v>AX0AJE0A-J</v>
      </c>
      <c r="E577" s="54">
        <f t="shared" ca="1" si="106"/>
        <v>0</v>
      </c>
      <c r="F577" s="54" t="str">
        <f t="shared" ca="1" si="107"/>
        <v>ZH2AJF</v>
      </c>
      <c r="G577" s="54" t="str">
        <f t="shared" ca="1" si="108"/>
        <v>AD3</v>
      </c>
      <c r="H577" s="54" t="str">
        <f t="shared" ca="1" si="109"/>
        <v>PARTIEL</v>
      </c>
      <c r="I577" s="54" t="str">
        <f t="shared" ca="1" si="110"/>
        <v>Tn</v>
      </c>
      <c r="J577" s="54" t="str">
        <f t="shared" ca="1" si="111"/>
        <v>E3PG</v>
      </c>
      <c r="K577" s="54" t="str">
        <f t="shared" ca="1" si="112"/>
        <v>DWI01</v>
      </c>
      <c r="L577" s="54" t="str">
        <f t="shared" ca="1" si="113"/>
        <v/>
      </c>
      <c r="M577" s="54">
        <f t="shared" ca="1" si="114"/>
        <v>0</v>
      </c>
      <c r="N577" s="54" t="str">
        <f t="shared" ca="1" si="115"/>
        <v>FIC</v>
      </c>
      <c r="O577" s="54" t="str">
        <f t="shared" ca="1" si="116"/>
        <v>Adhérent</v>
      </c>
    </row>
    <row r="578" spans="1:15" x14ac:dyDescent="0.3">
      <c r="A578" s="97">
        <f ca="1">MATCH(B578,INDIRECT("Referentiel!a:a"),0)+COUNTIF($B$1:B577,B578)</f>
        <v>578</v>
      </c>
      <c r="B578" s="98" t="s">
        <v>3123</v>
      </c>
      <c r="C578" s="54" t="str">
        <f t="shared" ca="1" si="104"/>
        <v>CPMP</v>
      </c>
      <c r="D578" s="54" t="str">
        <f t="shared" ca="1" si="105"/>
        <v>AX0BJE0B-J</v>
      </c>
      <c r="E578" s="54">
        <f t="shared" ca="1" si="106"/>
        <v>0</v>
      </c>
      <c r="F578" s="54" t="str">
        <f t="shared" ca="1" si="107"/>
        <v>ZH2AJT</v>
      </c>
      <c r="G578" s="54" t="str">
        <f t="shared" ca="1" si="108"/>
        <v>AD3</v>
      </c>
      <c r="H578" s="54" t="str">
        <f t="shared" ca="1" si="109"/>
        <v>PARTIEL</v>
      </c>
      <c r="I578" s="54" t="str">
        <f t="shared" ca="1" si="110"/>
        <v>Tn</v>
      </c>
      <c r="J578" s="54" t="str">
        <f t="shared" ca="1" si="111"/>
        <v>E3PG</v>
      </c>
      <c r="K578" s="54" t="str">
        <f t="shared" ca="1" si="112"/>
        <v>DWI02</v>
      </c>
      <c r="L578" s="54" t="str">
        <f t="shared" ca="1" si="113"/>
        <v/>
      </c>
      <c r="M578" s="54">
        <f t="shared" ca="1" si="114"/>
        <v>0</v>
      </c>
      <c r="N578" s="54" t="str">
        <f t="shared" ca="1" si="115"/>
        <v>FIC</v>
      </c>
      <c r="O578" s="54" t="str">
        <f t="shared" ca="1" si="116"/>
        <v>Adhérent</v>
      </c>
    </row>
    <row r="579" spans="1:15" x14ac:dyDescent="0.3">
      <c r="A579" s="97">
        <f ca="1">MATCH(B579,INDIRECT("Referentiel!a:a"),0)+COUNTIF($B$1:B578,B579)</f>
        <v>579</v>
      </c>
      <c r="B579" s="98" t="s">
        <v>3128</v>
      </c>
      <c r="C579" s="54" t="str">
        <f t="shared" ref="C579:C642" ca="1" si="117">INDIRECT("'Referentiel'!c"&amp;$A579)</f>
        <v>CPMP</v>
      </c>
      <c r="D579" s="54" t="str">
        <f t="shared" ref="D579:D642" ca="1" si="118">INDIRECT("'Referentiel'!U"&amp;$A579)&amp;IF((INDIRECT("'Referentiel'!U"&amp;$A579)&lt;&gt;"")*(INDIRECT("'Referentiel'!V"&amp;$A579)&lt;&gt;""),"-","")&amp;INDIRECT("'Referentiel'!V"&amp;$A579)&amp;IF((INDIRECT("'Referentiel'!U"&amp;$A579)&amp;INDIRECT("'Referentiel'!V"&amp;$A579)&lt;&gt;"")*(INDIRECT("'Referentiel'!W"&amp;$A579)&lt;&gt;""),"-","")&amp;INDIRECT("'Referentiel'!W"&amp;$A579)&amp;IF((INDIRECT("'Referentiel'!U"&amp;$A579)&amp;INDIRECT("'Referentiel'!V"&amp;$A579)&amp;INDIRECT("'Referentiel'!W"&amp;$A579)&lt;&gt;"")*(INDIRECT("'Referentiel'!Y"&amp;$A579)&lt;&gt;""),"-","")&amp;INDIRECT("'Referentiel'!Y"&amp;$A579)&amp;IF((INDIRECT("'Referentiel'!U"&amp;$A579)&amp;INDIRECT("'Referentiel'!V"&amp;$A579)&amp;INDIRECT("'Referentiel'!W"&amp;$A579)&amp;INDIRECT("'Referentiel'!Y"&amp;$A579)&lt;&gt;"")*(INDIRECT("'Referentiel'!Z"&amp;$A579)&lt;&gt;""),"-","")&amp;INDIRECT("'Referentiel'!Z"&amp;$A579)</f>
        <v>AX0CJE0C-J</v>
      </c>
      <c r="E579" s="54">
        <f t="shared" ref="E579:E642" ca="1" si="119">INDIRECT("'Referentiel'!AB"&amp;$A579)</f>
        <v>0</v>
      </c>
      <c r="F579" s="54" t="str">
        <f t="shared" ref="F579:F642" ca="1" si="120">INDIRECT("'Referentiel'!Aa"&amp;$A579)</f>
        <v>ZH2AJV</v>
      </c>
      <c r="G579" s="54" t="str">
        <f t="shared" ref="G579:G642" ca="1" si="121">INDIRECT("'Referentiel'!k"&amp;$A579)</f>
        <v>AD3</v>
      </c>
      <c r="H579" s="54" t="str">
        <f t="shared" ref="H579:H642" ca="1" si="122">INDIRECT("'Referentiel'!l"&amp;$A579)</f>
        <v>PARTIEL</v>
      </c>
      <c r="I579" s="54" t="str">
        <f t="shared" ref="I579:I642" ca="1" si="123">INDIRECT("'Referentiel'!j"&amp;$A579)</f>
        <v>Tn</v>
      </c>
      <c r="J579" s="54" t="str">
        <f t="shared" ref="J579:J642" ca="1" si="124">INDIRECT("'Referentiel'!f"&amp;$A579)</f>
        <v>E3PG</v>
      </c>
      <c r="K579" s="54" t="str">
        <f t="shared" ref="K579:K642" ca="1" si="125">INDIRECT("'Referentiel'!e"&amp;$A579)</f>
        <v>DWI03</v>
      </c>
      <c r="L579" s="54" t="str">
        <f t="shared" ref="L579:L642" ca="1" si="126">INDIRECT("'Referentiel'!n"&amp;$A579)</f>
        <v/>
      </c>
      <c r="M579" s="54">
        <f t="shared" ref="M579:M642" ca="1" si="127">INDIRECT("'Referentiel'!s"&amp;$A579)</f>
        <v>0</v>
      </c>
      <c r="N579" s="54" t="str">
        <f t="shared" ref="N579:N642" ca="1" si="128">INDIRECT("'Referentiel'!q"&amp;$A579)</f>
        <v>FIC</v>
      </c>
      <c r="O579" s="54" t="str">
        <f t="shared" ref="O579:O642" ca="1" si="129">INDIRECT("'Referentiel'!h"&amp;$A579)</f>
        <v>Adhérent</v>
      </c>
    </row>
    <row r="580" spans="1:15" x14ac:dyDescent="0.3">
      <c r="A580" s="97">
        <f ca="1">MATCH(B580,INDIRECT("Referentiel!a:a"),0)+COUNTIF($B$1:B579,B580)</f>
        <v>580</v>
      </c>
      <c r="B580" s="98" t="s">
        <v>3133</v>
      </c>
      <c r="C580" s="54" t="str">
        <f t="shared" ca="1" si="117"/>
        <v>CPMP</v>
      </c>
      <c r="D580" s="54" t="str">
        <f t="shared" ca="1" si="118"/>
        <v>AX0DJE0D-J</v>
      </c>
      <c r="E580" s="54">
        <f t="shared" ca="1" si="119"/>
        <v>0</v>
      </c>
      <c r="F580" s="54" t="str">
        <f t="shared" ca="1" si="120"/>
        <v>ZH2BJ3</v>
      </c>
      <c r="G580" s="54" t="str">
        <f t="shared" ca="1" si="121"/>
        <v>AD3</v>
      </c>
      <c r="H580" s="54" t="str">
        <f t="shared" ca="1" si="122"/>
        <v>PARTIEL</v>
      </c>
      <c r="I580" s="54" t="str">
        <f t="shared" ca="1" si="123"/>
        <v>Tn</v>
      </c>
      <c r="J580" s="54" t="str">
        <f t="shared" ca="1" si="124"/>
        <v>E3PG</v>
      </c>
      <c r="K580" s="54" t="str">
        <f t="shared" ca="1" si="125"/>
        <v>DWI04</v>
      </c>
      <c r="L580" s="54" t="str">
        <f t="shared" ca="1" si="126"/>
        <v/>
      </c>
      <c r="M580" s="54">
        <f t="shared" ca="1" si="127"/>
        <v>0</v>
      </c>
      <c r="N580" s="54" t="str">
        <f t="shared" ca="1" si="128"/>
        <v>FIC</v>
      </c>
      <c r="O580" s="54" t="str">
        <f t="shared" ca="1" si="129"/>
        <v>Adhérent</v>
      </c>
    </row>
    <row r="581" spans="1:15" x14ac:dyDescent="0.3">
      <c r="A581" s="97">
        <f ca="1">MATCH(B581,INDIRECT("Referentiel!a:a"),0)+COUNTIF($B$1:B580,B581)</f>
        <v>581</v>
      </c>
      <c r="B581" s="98" t="s">
        <v>3138</v>
      </c>
      <c r="C581" s="54" t="str">
        <f t="shared" ca="1" si="117"/>
        <v>CPMP</v>
      </c>
      <c r="D581" s="54" t="str">
        <f t="shared" ca="1" si="118"/>
        <v>AX0AJMJY-J</v>
      </c>
      <c r="E581" s="54">
        <f t="shared" ca="1" si="119"/>
        <v>0</v>
      </c>
      <c r="F581" s="54" t="str">
        <f t="shared" ca="1" si="120"/>
        <v>ZH2BJA</v>
      </c>
      <c r="G581" s="54" t="str">
        <f t="shared" ca="1" si="121"/>
        <v>AD3</v>
      </c>
      <c r="H581" s="54" t="str">
        <f t="shared" ca="1" si="122"/>
        <v>PARTIEL</v>
      </c>
      <c r="I581" s="54" t="str">
        <f t="shared" ca="1" si="123"/>
        <v>Tn</v>
      </c>
      <c r="J581" s="54" t="str">
        <f t="shared" ca="1" si="124"/>
        <v>E3PG</v>
      </c>
      <c r="K581" s="54" t="str">
        <f t="shared" ca="1" si="125"/>
        <v>DWI06</v>
      </c>
      <c r="L581" s="54" t="str">
        <f t="shared" ca="1" si="126"/>
        <v/>
      </c>
      <c r="M581" s="54">
        <f t="shared" ca="1" si="127"/>
        <v>0</v>
      </c>
      <c r="N581" s="54" t="str">
        <f t="shared" ca="1" si="128"/>
        <v>FIC</v>
      </c>
      <c r="O581" s="54" t="str">
        <f t="shared" ca="1" si="129"/>
        <v>Adhérent</v>
      </c>
    </row>
    <row r="582" spans="1:15" x14ac:dyDescent="0.3">
      <c r="A582" s="97">
        <f ca="1">MATCH(B582,INDIRECT("Referentiel!a:a"),0)+COUNTIF($B$1:B581,B582)</f>
        <v>582</v>
      </c>
      <c r="B582" s="98" t="s">
        <v>3143</v>
      </c>
      <c r="C582" s="54" t="str">
        <f t="shared" ca="1" si="117"/>
        <v>CPCR</v>
      </c>
      <c r="D582" s="54" t="str">
        <f t="shared" ca="1" si="118"/>
        <v>V1E2R19G -J</v>
      </c>
      <c r="E582" s="54">
        <f t="shared" ca="1" si="119"/>
        <v>0</v>
      </c>
      <c r="F582" s="54" t="str">
        <f t="shared" ca="1" si="120"/>
        <v>ZH1CJF</v>
      </c>
      <c r="G582" s="54" t="str">
        <f t="shared" ca="1" si="121"/>
        <v>AD1</v>
      </c>
      <c r="H582" s="54" t="str">
        <f t="shared" ca="1" si="122"/>
        <v>COMPLET</v>
      </c>
      <c r="I582" s="54" t="str">
        <f t="shared" ca="1" si="123"/>
        <v>BVnTn</v>
      </c>
      <c r="J582" s="54" t="str">
        <f t="shared" ca="1" si="124"/>
        <v>GREE</v>
      </c>
      <c r="K582" s="54" t="str">
        <f t="shared" ca="1" si="125"/>
        <v>E2R19G</v>
      </c>
      <c r="L582" s="54" t="str">
        <f t="shared" ca="1" si="126"/>
        <v>PRAD1</v>
      </c>
      <c r="M582" s="54">
        <f t="shared" ca="1" si="127"/>
        <v>0</v>
      </c>
      <c r="N582" s="54" t="str">
        <f t="shared" ca="1" si="128"/>
        <v>DB2</v>
      </c>
      <c r="O582" s="54" t="str">
        <f t="shared" ca="1" si="129"/>
        <v>Adhérent</v>
      </c>
    </row>
    <row r="583" spans="1:15" x14ac:dyDescent="0.3">
      <c r="A583" s="97">
        <f ca="1">MATCH(B583,INDIRECT("Referentiel!a:a"),0)+COUNTIF($B$1:B582,B583)</f>
        <v>583</v>
      </c>
      <c r="B583" s="98" t="s">
        <v>3148</v>
      </c>
      <c r="C583" s="54" t="str">
        <f t="shared" ca="1" si="117"/>
        <v>CPMP</v>
      </c>
      <c r="D583" s="54" t="str">
        <f t="shared" ca="1" si="118"/>
        <v xml:space="preserve"> -J</v>
      </c>
      <c r="E583" s="54">
        <f t="shared" ca="1" si="119"/>
        <v>0</v>
      </c>
      <c r="F583" s="54">
        <f t="shared" ca="1" si="120"/>
        <v>0</v>
      </c>
      <c r="G583" s="54" t="str">
        <f t="shared" ca="1" si="121"/>
        <v>AD3</v>
      </c>
      <c r="H583" s="54" t="str">
        <f t="shared" ca="1" si="122"/>
        <v>COMPLET</v>
      </c>
      <c r="I583" s="54" t="str">
        <f t="shared" ca="1" si="123"/>
        <v>Tn</v>
      </c>
      <c r="J583" s="54" t="str">
        <f t="shared" ca="1" si="124"/>
        <v>EFFE</v>
      </c>
      <c r="K583" s="54" t="str">
        <f t="shared" ca="1" si="125"/>
        <v>EALECART</v>
      </c>
      <c r="L583" s="54" t="str">
        <f t="shared" ca="1" si="126"/>
        <v/>
      </c>
      <c r="M583" s="54">
        <f t="shared" ca="1" si="127"/>
        <v>0</v>
      </c>
      <c r="N583" s="54" t="str">
        <f t="shared" ca="1" si="128"/>
        <v>FIC</v>
      </c>
      <c r="O583" s="54" t="str">
        <f t="shared" ca="1" si="129"/>
        <v>Adhérent</v>
      </c>
    </row>
    <row r="584" spans="1:15" x14ac:dyDescent="0.3">
      <c r="A584" s="97">
        <f ca="1">MATCH(B584,INDIRECT("Referentiel!a:a"),0)+COUNTIF($B$1:B583,B584)</f>
        <v>584</v>
      </c>
      <c r="B584" s="98" t="s">
        <v>3153</v>
      </c>
      <c r="C584" s="54" t="str">
        <f t="shared" ca="1" si="117"/>
        <v>CPPL</v>
      </c>
      <c r="D584" s="54" t="str">
        <f t="shared" ca="1" si="118"/>
        <v>VMDDG6W-H</v>
      </c>
      <c r="E584" s="54">
        <f t="shared" ca="1" si="119"/>
        <v>0</v>
      </c>
      <c r="F584" s="54" t="str">
        <f t="shared" ca="1" si="120"/>
        <v>ZH2AH1</v>
      </c>
      <c r="G584" s="54" t="str">
        <f t="shared" ca="1" si="121"/>
        <v>AD3</v>
      </c>
      <c r="H584" s="54" t="str">
        <f t="shared" ca="1" si="122"/>
        <v>COMPLET</v>
      </c>
      <c r="I584" s="54" t="str">
        <f t="shared" ca="1" si="123"/>
        <v>Tn</v>
      </c>
      <c r="J584" s="54" t="str">
        <f t="shared" ca="1" si="124"/>
        <v>ALIB</v>
      </c>
      <c r="K584" s="54" t="str">
        <f t="shared" ca="1" si="125"/>
        <v>EC01</v>
      </c>
      <c r="L584" s="54" t="str">
        <f t="shared" ca="1" si="126"/>
        <v/>
      </c>
      <c r="M584" s="54">
        <f t="shared" ca="1" si="127"/>
        <v>0</v>
      </c>
      <c r="N584" s="54" t="str">
        <f t="shared" ca="1" si="128"/>
        <v>DB2</v>
      </c>
      <c r="O584" s="54" t="str">
        <f t="shared" ca="1" si="129"/>
        <v>Adhérent</v>
      </c>
    </row>
    <row r="585" spans="1:15" x14ac:dyDescent="0.3">
      <c r="A585" s="97">
        <f ca="1">MATCH(B585,INDIRECT("Referentiel!a:a"),0)+COUNTIF($B$1:B584,B585)</f>
        <v>585</v>
      </c>
      <c r="B585" s="98" t="s">
        <v>3158</v>
      </c>
      <c r="C585" s="54" t="str">
        <f t="shared" ca="1" si="117"/>
        <v>CPCC</v>
      </c>
      <c r="D585" s="54" t="str">
        <f t="shared" ca="1" si="118"/>
        <v>V0ECTASP -J</v>
      </c>
      <c r="E585" s="54">
        <f t="shared" ca="1" si="119"/>
        <v>0</v>
      </c>
      <c r="F585" s="54" t="str">
        <f t="shared" ca="1" si="120"/>
        <v>ZH1CJG</v>
      </c>
      <c r="G585" s="54" t="str">
        <f t="shared" ca="1" si="121"/>
        <v>AD1</v>
      </c>
      <c r="H585" s="54" t="str">
        <f t="shared" ca="1" si="122"/>
        <v>COMPLET</v>
      </c>
      <c r="I585" s="54" t="str">
        <f t="shared" ca="1" si="123"/>
        <v>Tn</v>
      </c>
      <c r="J585" s="54" t="str">
        <f t="shared" ca="1" si="124"/>
        <v>CNTR</v>
      </c>
      <c r="K585" s="54" t="str">
        <f t="shared" ca="1" si="125"/>
        <v>ECTASP</v>
      </c>
      <c r="L585" s="54" t="str">
        <f t="shared" ca="1" si="126"/>
        <v>PRAD1</v>
      </c>
      <c r="M585" s="54">
        <f t="shared" ca="1" si="127"/>
        <v>0</v>
      </c>
      <c r="N585" s="54" t="str">
        <f t="shared" ca="1" si="128"/>
        <v>DB2</v>
      </c>
      <c r="O585" s="54" t="str">
        <f t="shared" ca="1" si="129"/>
        <v>Adhérent</v>
      </c>
    </row>
    <row r="586" spans="1:15" x14ac:dyDescent="0.3">
      <c r="A586" s="97">
        <f ca="1">MATCH(B586,INDIRECT("Referentiel!a:a"),0)+COUNTIF($B$1:B585,B586)</f>
        <v>586</v>
      </c>
      <c r="B586" s="98" t="s">
        <v>3163</v>
      </c>
      <c r="C586" s="54" t="str">
        <f t="shared" ca="1" si="117"/>
        <v>CPCC</v>
      </c>
      <c r="D586" s="54" t="str">
        <f t="shared" ca="1" si="118"/>
        <v>V0EDICON -J</v>
      </c>
      <c r="E586" s="54">
        <f t="shared" ca="1" si="119"/>
        <v>0</v>
      </c>
      <c r="F586" s="54" t="str">
        <f t="shared" ca="1" si="120"/>
        <v>ZH1CJH</v>
      </c>
      <c r="G586" s="54" t="str">
        <f t="shared" ca="1" si="121"/>
        <v>AD3</v>
      </c>
      <c r="H586" s="54" t="str">
        <f t="shared" ca="1" si="122"/>
        <v>COMPLET</v>
      </c>
      <c r="I586" s="54" t="str">
        <f t="shared" ca="1" si="123"/>
        <v>Tn</v>
      </c>
      <c r="J586" s="54" t="str">
        <f t="shared" ca="1" si="124"/>
        <v>CNTR</v>
      </c>
      <c r="K586" s="54" t="str">
        <f t="shared" ca="1" si="125"/>
        <v>EDICON</v>
      </c>
      <c r="L586" s="54" t="str">
        <f t="shared" ca="1" si="126"/>
        <v/>
      </c>
      <c r="M586" s="54">
        <f t="shared" ca="1" si="127"/>
        <v>0</v>
      </c>
      <c r="N586" s="54" t="str">
        <f t="shared" ca="1" si="128"/>
        <v>DB2</v>
      </c>
      <c r="O586" s="54" t="str">
        <f t="shared" ca="1" si="129"/>
        <v>Adhérent</v>
      </c>
    </row>
    <row r="587" spans="1:15" x14ac:dyDescent="0.3">
      <c r="A587" s="97">
        <f ca="1">MATCH(B587,INDIRECT("Referentiel!a:a"),0)+COUNTIF($B$1:B586,B587)</f>
        <v>587</v>
      </c>
      <c r="B587" s="98" t="s">
        <v>3169</v>
      </c>
      <c r="C587" s="54" t="str">
        <f t="shared" ca="1" si="117"/>
        <v>CPCC</v>
      </c>
      <c r="D587" s="54" t="str">
        <f t="shared" ca="1" si="118"/>
        <v>EIACREDM-M</v>
      </c>
      <c r="E587" s="54">
        <f t="shared" ca="1" si="119"/>
        <v>0</v>
      </c>
      <c r="F587" s="54" t="str">
        <f t="shared" ca="1" si="120"/>
        <v>ZH1AMI</v>
      </c>
      <c r="G587" s="54" t="str">
        <f t="shared" ca="1" si="121"/>
        <v>AD1</v>
      </c>
      <c r="H587" s="54" t="str">
        <f t="shared" ca="1" si="122"/>
        <v>PARTIEL</v>
      </c>
      <c r="I587" s="54" t="str">
        <f t="shared" ca="1" si="123"/>
        <v>Tn</v>
      </c>
      <c r="J587" s="54" t="str">
        <f t="shared" ca="1" si="124"/>
        <v>TKS0</v>
      </c>
      <c r="K587" s="54" t="str">
        <f t="shared" ca="1" si="125"/>
        <v>EIACREDM</v>
      </c>
      <c r="L587" s="54" t="str">
        <f t="shared" ca="1" si="126"/>
        <v>PRAD1</v>
      </c>
      <c r="M587" s="54">
        <f t="shared" ca="1" si="127"/>
        <v>0</v>
      </c>
      <c r="N587" s="54" t="str">
        <f t="shared" ca="1" si="128"/>
        <v>FIC</v>
      </c>
      <c r="O587" s="54" t="str">
        <f t="shared" ca="1" si="129"/>
        <v>Adhérent</v>
      </c>
    </row>
    <row r="588" spans="1:15" x14ac:dyDescent="0.3">
      <c r="A588" s="97">
        <f ca="1">MATCH(B588,INDIRECT("Referentiel!a:a"),0)+COUNTIF($B$1:B587,B588)</f>
        <v>588</v>
      </c>
      <c r="B588" s="98" t="s">
        <v>3175</v>
      </c>
      <c r="C588" s="54" t="str">
        <f t="shared" ca="1" si="117"/>
        <v>CPCC</v>
      </c>
      <c r="D588" s="54" t="str">
        <f t="shared" ca="1" si="118"/>
        <v>EICDGNAR-M</v>
      </c>
      <c r="E588" s="54">
        <f t="shared" ca="1" si="119"/>
        <v>0</v>
      </c>
      <c r="F588" s="54" t="str">
        <f t="shared" ca="1" si="120"/>
        <v>ZH1AMK</v>
      </c>
      <c r="G588" s="54" t="str">
        <f t="shared" ca="1" si="121"/>
        <v>AD3</v>
      </c>
      <c r="H588" s="54" t="str">
        <f t="shared" ca="1" si="122"/>
        <v>COMPLET</v>
      </c>
      <c r="I588" s="54" t="str">
        <f t="shared" ca="1" si="123"/>
        <v>Tn</v>
      </c>
      <c r="J588" s="54" t="str">
        <f t="shared" ca="1" si="124"/>
        <v>TKS0</v>
      </c>
      <c r="K588" s="54" t="str">
        <f t="shared" ca="1" si="125"/>
        <v>EICDGNAR</v>
      </c>
      <c r="L588" s="54" t="str">
        <f t="shared" ca="1" si="126"/>
        <v/>
      </c>
      <c r="M588" s="54">
        <f t="shared" ca="1" si="127"/>
        <v>0</v>
      </c>
      <c r="N588" s="54" t="str">
        <f t="shared" ca="1" si="128"/>
        <v>FIC</v>
      </c>
      <c r="O588" s="54" t="str">
        <f t="shared" ca="1" si="129"/>
        <v>Adhérent</v>
      </c>
    </row>
    <row r="589" spans="1:15" x14ac:dyDescent="0.3">
      <c r="A589" s="97">
        <f ca="1">MATCH(B589,INDIRECT("Referentiel!a:a"),0)+COUNTIF($B$1:B588,B589)</f>
        <v>589</v>
      </c>
      <c r="B589" s="98" t="s">
        <v>3180</v>
      </c>
      <c r="C589" s="54" t="str">
        <f t="shared" ca="1" si="117"/>
        <v>CPCC</v>
      </c>
      <c r="D589" s="54" t="str">
        <f t="shared" ca="1" si="118"/>
        <v>EICDGNAR-M</v>
      </c>
      <c r="E589" s="54">
        <f t="shared" ca="1" si="119"/>
        <v>0</v>
      </c>
      <c r="F589" s="54" t="str">
        <f t="shared" ca="1" si="120"/>
        <v>ZH1AMK</v>
      </c>
      <c r="G589" s="54" t="str">
        <f t="shared" ca="1" si="121"/>
        <v>AD3</v>
      </c>
      <c r="H589" s="54" t="str">
        <f t="shared" ca="1" si="122"/>
        <v>COMPLET</v>
      </c>
      <c r="I589" s="54" t="str">
        <f t="shared" ca="1" si="123"/>
        <v>BVnTn</v>
      </c>
      <c r="J589" s="54" t="str">
        <f t="shared" ca="1" si="124"/>
        <v>TKS0</v>
      </c>
      <c r="K589" s="54" t="str">
        <f t="shared" ca="1" si="125"/>
        <v>EICDGNAR</v>
      </c>
      <c r="L589" s="54" t="str">
        <f t="shared" ca="1" si="126"/>
        <v/>
      </c>
      <c r="M589" s="54">
        <f t="shared" ca="1" si="127"/>
        <v>0</v>
      </c>
      <c r="N589" s="54" t="str">
        <f t="shared" ca="1" si="128"/>
        <v>FIC</v>
      </c>
      <c r="O589" s="54" t="str">
        <f t="shared" ca="1" si="129"/>
        <v>Adhérent</v>
      </c>
    </row>
    <row r="590" spans="1:15" x14ac:dyDescent="0.3">
      <c r="A590" s="97">
        <f ca="1">MATCH(B590,INDIRECT("Referentiel!a:a"),0)+COUNTIF($B$1:B589,B590)</f>
        <v>590</v>
      </c>
      <c r="B590" s="98" t="s">
        <v>3185</v>
      </c>
      <c r="C590" s="54" t="str">
        <f t="shared" ca="1" si="117"/>
        <v>CPCC</v>
      </c>
      <c r="D590" s="54" t="str">
        <f t="shared" ca="1" si="118"/>
        <v>EICGNFUS-J</v>
      </c>
      <c r="E590" s="54">
        <f t="shared" ca="1" si="119"/>
        <v>0</v>
      </c>
      <c r="F590" s="54" t="str">
        <f t="shared" ca="1" si="120"/>
        <v>ZH1CJI</v>
      </c>
      <c r="G590" s="54" t="str">
        <f t="shared" ca="1" si="121"/>
        <v>AD3</v>
      </c>
      <c r="H590" s="54" t="str">
        <f t="shared" ca="1" si="122"/>
        <v>COMPLET</v>
      </c>
      <c r="I590" s="54" t="str">
        <f t="shared" ca="1" si="123"/>
        <v>BVnTn</v>
      </c>
      <c r="J590" s="54" t="str">
        <f t="shared" ca="1" si="124"/>
        <v>TKS0</v>
      </c>
      <c r="K590" s="54" t="str">
        <f t="shared" ca="1" si="125"/>
        <v>EICGNFUS</v>
      </c>
      <c r="L590" s="54" t="str">
        <f t="shared" ca="1" si="126"/>
        <v/>
      </c>
      <c r="M590" s="54">
        <f t="shared" ca="1" si="127"/>
        <v>0</v>
      </c>
      <c r="N590" s="54" t="str">
        <f t="shared" ca="1" si="128"/>
        <v>FIC</v>
      </c>
      <c r="O590" s="54" t="str">
        <f t="shared" ca="1" si="129"/>
        <v>Adhérent</v>
      </c>
    </row>
    <row r="591" spans="1:15" x14ac:dyDescent="0.3">
      <c r="A591" s="97">
        <f ca="1">MATCH(B591,INDIRECT("Referentiel!a:a"),0)+COUNTIF($B$1:B590,B591)</f>
        <v>591</v>
      </c>
      <c r="B591" s="98" t="s">
        <v>3190</v>
      </c>
      <c r="C591" s="54" t="str">
        <f t="shared" ca="1" si="117"/>
        <v>CPCC</v>
      </c>
      <c r="D591" s="54" t="str">
        <f t="shared" ca="1" si="118"/>
        <v>EICGNFUS-J</v>
      </c>
      <c r="E591" s="54">
        <f t="shared" ca="1" si="119"/>
        <v>0</v>
      </c>
      <c r="F591" s="54" t="str">
        <f t="shared" ca="1" si="120"/>
        <v>ZH1CJI</v>
      </c>
      <c r="G591" s="54" t="str">
        <f t="shared" ca="1" si="121"/>
        <v>AD3</v>
      </c>
      <c r="H591" s="54" t="str">
        <f t="shared" ca="1" si="122"/>
        <v>COMPLET</v>
      </c>
      <c r="I591" s="54" t="str">
        <f t="shared" ca="1" si="123"/>
        <v>Tn</v>
      </c>
      <c r="J591" s="54" t="str">
        <f t="shared" ca="1" si="124"/>
        <v>TKS0</v>
      </c>
      <c r="K591" s="54" t="str">
        <f t="shared" ca="1" si="125"/>
        <v>EICGNFUS</v>
      </c>
      <c r="L591" s="54" t="str">
        <f t="shared" ca="1" si="126"/>
        <v/>
      </c>
      <c r="M591" s="54">
        <f t="shared" ca="1" si="127"/>
        <v>0</v>
      </c>
      <c r="N591" s="54" t="str">
        <f t="shared" ca="1" si="128"/>
        <v>FIC</v>
      </c>
      <c r="O591" s="54" t="str">
        <f t="shared" ca="1" si="129"/>
        <v>Adhérent</v>
      </c>
    </row>
    <row r="592" spans="1:15" x14ac:dyDescent="0.3">
      <c r="A592" s="97">
        <f ca="1">MATCH(B592,INDIRECT("Referentiel!a:a"),0)+COUNTIF($B$1:B591,B592)</f>
        <v>592</v>
      </c>
      <c r="B592" s="98" t="s">
        <v>3194</v>
      </c>
      <c r="C592" s="54" t="str">
        <f t="shared" ca="1" si="117"/>
        <v>CPCC</v>
      </c>
      <c r="D592" s="54" t="str">
        <f t="shared" ca="1" si="118"/>
        <v>EICGNFUS-J</v>
      </c>
      <c r="E592" s="54">
        <f t="shared" ca="1" si="119"/>
        <v>0</v>
      </c>
      <c r="F592" s="54" t="str">
        <f t="shared" ca="1" si="120"/>
        <v>ZH1CJI</v>
      </c>
      <c r="G592" s="54" t="str">
        <f t="shared" ca="1" si="121"/>
        <v>AD3</v>
      </c>
      <c r="H592" s="54" t="str">
        <f t="shared" ca="1" si="122"/>
        <v>COMPLET</v>
      </c>
      <c r="I592" s="54" t="str">
        <f t="shared" ca="1" si="123"/>
        <v>BVnTn</v>
      </c>
      <c r="J592" s="54" t="str">
        <f t="shared" ca="1" si="124"/>
        <v>TKS0</v>
      </c>
      <c r="K592" s="54" t="str">
        <f t="shared" ca="1" si="125"/>
        <v>EICGNFUS</v>
      </c>
      <c r="L592" s="54" t="str">
        <f t="shared" ca="1" si="126"/>
        <v/>
      </c>
      <c r="M592" s="54">
        <f t="shared" ca="1" si="127"/>
        <v>0</v>
      </c>
      <c r="N592" s="54" t="str">
        <f t="shared" ca="1" si="128"/>
        <v>FIC</v>
      </c>
      <c r="O592" s="54" t="str">
        <f t="shared" ca="1" si="129"/>
        <v>Adhérent</v>
      </c>
    </row>
    <row r="593" spans="1:15" x14ac:dyDescent="0.3">
      <c r="A593" s="97">
        <f ca="1">MATCH(B593,INDIRECT("Referentiel!a:a"),0)+COUNTIF($B$1:B592,B593)</f>
        <v>593</v>
      </c>
      <c r="B593" s="98" t="s">
        <v>3198</v>
      </c>
      <c r="C593" s="54" t="str">
        <f t="shared" ca="1" si="117"/>
        <v>CPCC</v>
      </c>
      <c r="D593" s="54" t="str">
        <f t="shared" ca="1" si="118"/>
        <v>EICGNFUS-J</v>
      </c>
      <c r="E593" s="54">
        <f t="shared" ca="1" si="119"/>
        <v>0</v>
      </c>
      <c r="F593" s="54" t="str">
        <f t="shared" ca="1" si="120"/>
        <v>ZH1CJI</v>
      </c>
      <c r="G593" s="54" t="str">
        <f t="shared" ca="1" si="121"/>
        <v>AD3</v>
      </c>
      <c r="H593" s="54" t="str">
        <f t="shared" ca="1" si="122"/>
        <v>COMPLET</v>
      </c>
      <c r="I593" s="54" t="str">
        <f t="shared" ca="1" si="123"/>
        <v>Tn</v>
      </c>
      <c r="J593" s="54" t="str">
        <f t="shared" ca="1" si="124"/>
        <v>TKS0</v>
      </c>
      <c r="K593" s="54" t="str">
        <f t="shared" ca="1" si="125"/>
        <v>EICGNFUS</v>
      </c>
      <c r="L593" s="54" t="str">
        <f t="shared" ca="1" si="126"/>
        <v/>
      </c>
      <c r="M593" s="54">
        <f t="shared" ca="1" si="127"/>
        <v>0</v>
      </c>
      <c r="N593" s="54" t="str">
        <f t="shared" ca="1" si="128"/>
        <v>FIC</v>
      </c>
      <c r="O593" s="54" t="str">
        <f t="shared" ca="1" si="129"/>
        <v>Adhérent</v>
      </c>
    </row>
    <row r="594" spans="1:15" x14ac:dyDescent="0.3">
      <c r="A594" s="97">
        <f ca="1">MATCH(B594,INDIRECT("Referentiel!a:a"),0)+COUNTIF($B$1:B593,B594)</f>
        <v>594</v>
      </c>
      <c r="B594" s="98" t="s">
        <v>3202</v>
      </c>
      <c r="C594" s="54" t="str">
        <f t="shared" ca="1" si="117"/>
        <v>CPMS</v>
      </c>
      <c r="D594" s="54" t="str">
        <f t="shared" ca="1" si="118"/>
        <v>V1ELCAFF -J</v>
      </c>
      <c r="E594" s="54">
        <f t="shared" ca="1" si="119"/>
        <v>0</v>
      </c>
      <c r="F594" s="54" t="str">
        <f t="shared" ca="1" si="120"/>
        <v>ZH4EJR</v>
      </c>
      <c r="G594" s="54" t="str">
        <f t="shared" ca="1" si="121"/>
        <v>AD1</v>
      </c>
      <c r="H594" s="54" t="str">
        <f t="shared" ca="1" si="122"/>
        <v>COMPLET</v>
      </c>
      <c r="I594" s="54" t="str">
        <f t="shared" ca="1" si="123"/>
        <v>BVnTn</v>
      </c>
      <c r="J594" s="54" t="str">
        <f t="shared" ca="1" si="124"/>
        <v>AFTG</v>
      </c>
      <c r="K594" s="54" t="str">
        <f t="shared" ca="1" si="125"/>
        <v>ELCAFF</v>
      </c>
      <c r="L594" s="54" t="str">
        <f t="shared" ca="1" si="126"/>
        <v>PRAD1</v>
      </c>
      <c r="M594" s="54">
        <f t="shared" ca="1" si="127"/>
        <v>0</v>
      </c>
      <c r="N594" s="54" t="str">
        <f t="shared" ca="1" si="128"/>
        <v>DB2</v>
      </c>
      <c r="O594" s="54" t="str">
        <f t="shared" ca="1" si="129"/>
        <v>Adhérent</v>
      </c>
    </row>
    <row r="595" spans="1:15" x14ac:dyDescent="0.3">
      <c r="A595" s="97">
        <f ca="1">MATCH(B595,INDIRECT("Referentiel!a:a"),0)+COUNTIF($B$1:B594,B595)</f>
        <v>595</v>
      </c>
      <c r="B595" s="98" t="s">
        <v>3206</v>
      </c>
      <c r="C595" s="54" t="str">
        <f t="shared" ca="1" si="117"/>
        <v>CPMS</v>
      </c>
      <c r="D595" s="54" t="str">
        <f t="shared" ca="1" si="118"/>
        <v>V0ELCAUT -J</v>
      </c>
      <c r="E595" s="54">
        <f t="shared" ca="1" si="119"/>
        <v>0</v>
      </c>
      <c r="F595" s="54" t="str">
        <f t="shared" ca="1" si="120"/>
        <v>ZH4EJS</v>
      </c>
      <c r="G595" s="54" t="str">
        <f t="shared" ca="1" si="121"/>
        <v>AD3</v>
      </c>
      <c r="H595" s="54" t="str">
        <f t="shared" ca="1" si="122"/>
        <v>COMPLET</v>
      </c>
      <c r="I595" s="54" t="str">
        <f t="shared" ca="1" si="123"/>
        <v>Tn</v>
      </c>
      <c r="J595" s="54" t="str">
        <f t="shared" ca="1" si="124"/>
        <v>AVPA</v>
      </c>
      <c r="K595" s="54" t="str">
        <f t="shared" ca="1" si="125"/>
        <v>ELCAUT</v>
      </c>
      <c r="L595" s="54" t="str">
        <f t="shared" ca="1" si="126"/>
        <v/>
      </c>
      <c r="M595" s="54">
        <f t="shared" ca="1" si="127"/>
        <v>0</v>
      </c>
      <c r="N595" s="54" t="str">
        <f t="shared" ca="1" si="128"/>
        <v>DB2</v>
      </c>
      <c r="O595" s="54" t="str">
        <f t="shared" ca="1" si="129"/>
        <v>Adhérent</v>
      </c>
    </row>
    <row r="596" spans="1:15" x14ac:dyDescent="0.3">
      <c r="A596" s="97">
        <f ca="1">MATCH(B596,INDIRECT("Referentiel!a:a"),0)+COUNTIF($B$1:B595,B596)</f>
        <v>596</v>
      </c>
      <c r="B596" s="98" t="s">
        <v>3212</v>
      </c>
      <c r="C596" s="54" t="str">
        <f t="shared" ca="1" si="117"/>
        <v>CPDM</v>
      </c>
      <c r="D596" s="54" t="str">
        <f t="shared" ca="1" si="118"/>
        <v>V2ELCBAM -J</v>
      </c>
      <c r="E596" s="54">
        <f t="shared" ca="1" si="119"/>
        <v>0</v>
      </c>
      <c r="F596" s="54" t="str">
        <f t="shared" ca="1" si="120"/>
        <v>ZH4EJT</v>
      </c>
      <c r="G596" s="54" t="str">
        <f t="shared" ca="1" si="121"/>
        <v>AD1</v>
      </c>
      <c r="H596" s="54" t="str">
        <f t="shared" ca="1" si="122"/>
        <v>COMPLET</v>
      </c>
      <c r="I596" s="54" t="str">
        <f t="shared" ca="1" si="123"/>
        <v>Tn</v>
      </c>
      <c r="J596" s="54" t="str">
        <f t="shared" ca="1" si="124"/>
        <v>BAMA</v>
      </c>
      <c r="K596" s="54" t="str">
        <f t="shared" ca="1" si="125"/>
        <v>ELCBAM</v>
      </c>
      <c r="L596" s="54" t="str">
        <f t="shared" ca="1" si="126"/>
        <v>PRAD1</v>
      </c>
      <c r="M596" s="54">
        <f t="shared" ca="1" si="127"/>
        <v>0</v>
      </c>
      <c r="N596" s="54" t="str">
        <f t="shared" ca="1" si="128"/>
        <v>DB2</v>
      </c>
      <c r="O596" s="54" t="str">
        <f t="shared" ca="1" si="129"/>
        <v>Adhérent</v>
      </c>
    </row>
    <row r="597" spans="1:15" x14ac:dyDescent="0.3">
      <c r="A597" s="97">
        <f ca="1">MATCH(B597,INDIRECT("Referentiel!a:a"),0)+COUNTIF($B$1:B596,B597)</f>
        <v>597</v>
      </c>
      <c r="B597" s="98" t="s">
        <v>3218</v>
      </c>
      <c r="C597" s="54" t="str">
        <f t="shared" ca="1" si="117"/>
        <v>CPCC</v>
      </c>
      <c r="D597" s="54" t="str">
        <f t="shared" ca="1" si="118"/>
        <v>V0ELCCAR-M</v>
      </c>
      <c r="E597" s="54">
        <f t="shared" ca="1" si="119"/>
        <v>0</v>
      </c>
      <c r="F597" s="54" t="str">
        <f t="shared" ca="1" si="120"/>
        <v>ZH1AMM</v>
      </c>
      <c r="G597" s="54" t="str">
        <f t="shared" ca="1" si="121"/>
        <v>AD3</v>
      </c>
      <c r="H597" s="54" t="str">
        <f t="shared" ca="1" si="122"/>
        <v>COMPLET</v>
      </c>
      <c r="I597" s="54" t="str">
        <f t="shared" ca="1" si="123"/>
        <v>BVnTn</v>
      </c>
      <c r="J597" s="54" t="str">
        <f t="shared" ca="1" si="124"/>
        <v>TKS0</v>
      </c>
      <c r="K597" s="54" t="str">
        <f t="shared" ca="1" si="125"/>
        <v>ELCCAR</v>
      </c>
      <c r="L597" s="54" t="str">
        <f t="shared" ca="1" si="126"/>
        <v/>
      </c>
      <c r="M597" s="54">
        <f t="shared" ca="1" si="127"/>
        <v>0</v>
      </c>
      <c r="N597" s="54" t="str">
        <f t="shared" ca="1" si="128"/>
        <v>DB2</v>
      </c>
      <c r="O597" s="54" t="str">
        <f t="shared" ca="1" si="129"/>
        <v>Adhérent</v>
      </c>
    </row>
    <row r="598" spans="1:15" x14ac:dyDescent="0.3">
      <c r="A598" s="97">
        <f ca="1">MATCH(B598,INDIRECT("Referentiel!a:a"),0)+COUNTIF($B$1:B597,B598)</f>
        <v>598</v>
      </c>
      <c r="B598" s="98" t="s">
        <v>3225</v>
      </c>
      <c r="C598" s="54" t="str">
        <f t="shared" ca="1" si="117"/>
        <v>CPPL</v>
      </c>
      <c r="D598" s="54" t="str">
        <f t="shared" ca="1" si="118"/>
        <v>V0ELCEPA -J</v>
      </c>
      <c r="E598" s="54">
        <f t="shared" ca="1" si="119"/>
        <v>0</v>
      </c>
      <c r="F598" s="54" t="str">
        <f t="shared" ca="1" si="120"/>
        <v>ZH2BJB</v>
      </c>
      <c r="G598" s="54" t="str">
        <f t="shared" ca="1" si="121"/>
        <v>AD3</v>
      </c>
      <c r="H598" s="54" t="str">
        <f t="shared" ca="1" si="122"/>
        <v>COMPLET</v>
      </c>
      <c r="I598" s="54" t="str">
        <f t="shared" ca="1" si="123"/>
        <v>Tn</v>
      </c>
      <c r="J598" s="54" t="str">
        <f t="shared" ca="1" si="124"/>
        <v>CELC</v>
      </c>
      <c r="K598" s="54" t="str">
        <f t="shared" ca="1" si="125"/>
        <v>ELCEPA</v>
      </c>
      <c r="L598" s="54" t="str">
        <f t="shared" ca="1" si="126"/>
        <v/>
      </c>
      <c r="M598" s="54">
        <f t="shared" ca="1" si="127"/>
        <v>0</v>
      </c>
      <c r="N598" s="54" t="str">
        <f t="shared" ca="1" si="128"/>
        <v>DB2</v>
      </c>
      <c r="O598" s="54" t="str">
        <f t="shared" ca="1" si="129"/>
        <v>Adhérent</v>
      </c>
    </row>
    <row r="599" spans="1:15" x14ac:dyDescent="0.3">
      <c r="A599" s="97">
        <f ca="1">MATCH(B599,INDIRECT("Referentiel!a:a"),0)+COUNTIF($B$1:B598,B599)</f>
        <v>599</v>
      </c>
      <c r="B599" s="98" t="s">
        <v>3231</v>
      </c>
      <c r="C599" s="54" t="str">
        <f t="shared" ca="1" si="117"/>
        <v>CPCC</v>
      </c>
      <c r="D599" s="54" t="str">
        <f t="shared" ca="1" si="118"/>
        <v>V1ELCNAT -J</v>
      </c>
      <c r="E599" s="54">
        <f t="shared" ca="1" si="119"/>
        <v>0</v>
      </c>
      <c r="F599" s="54" t="str">
        <f t="shared" ca="1" si="120"/>
        <v>ZH1CJM</v>
      </c>
      <c r="G599" s="54" t="str">
        <f t="shared" ca="1" si="121"/>
        <v>AD3</v>
      </c>
      <c r="H599" s="54" t="str">
        <f t="shared" ca="1" si="122"/>
        <v>COMPLET</v>
      </c>
      <c r="I599" s="54" t="str">
        <f t="shared" ca="1" si="123"/>
        <v>BVnTn</v>
      </c>
      <c r="J599" s="54" t="str">
        <f t="shared" ca="1" si="124"/>
        <v>TKS0</v>
      </c>
      <c r="K599" s="54" t="str">
        <f t="shared" ca="1" si="125"/>
        <v>ELCNAT</v>
      </c>
      <c r="L599" s="54" t="str">
        <f t="shared" ca="1" si="126"/>
        <v/>
      </c>
      <c r="M599" s="54">
        <f t="shared" ca="1" si="127"/>
        <v>0</v>
      </c>
      <c r="N599" s="54" t="str">
        <f t="shared" ca="1" si="128"/>
        <v>DB2</v>
      </c>
      <c r="O599" s="54" t="str">
        <f t="shared" ca="1" si="129"/>
        <v>Adhérent</v>
      </c>
    </row>
    <row r="600" spans="1:15" x14ac:dyDescent="0.3">
      <c r="A600" s="97">
        <f ca="1">MATCH(B600,INDIRECT("Referentiel!a:a"),0)+COUNTIF($B$1:B599,B600)</f>
        <v>600</v>
      </c>
      <c r="B600" s="98" t="s">
        <v>3237</v>
      </c>
      <c r="C600" s="54" t="str">
        <f t="shared" ca="1" si="117"/>
        <v>CPCC</v>
      </c>
      <c r="D600" s="54" t="str">
        <f t="shared" ca="1" si="118"/>
        <v>V0ELCOCOF-J</v>
      </c>
      <c r="E600" s="54">
        <f t="shared" ca="1" si="119"/>
        <v>0</v>
      </c>
      <c r="F600" s="54" t="str">
        <f t="shared" ca="1" si="120"/>
        <v>ZH1CJN</v>
      </c>
      <c r="G600" s="54" t="str">
        <f t="shared" ca="1" si="121"/>
        <v>AD1</v>
      </c>
      <c r="H600" s="54" t="str">
        <f t="shared" ca="1" si="122"/>
        <v>COMPLET</v>
      </c>
      <c r="I600" s="54" t="str">
        <f t="shared" ca="1" si="123"/>
        <v>BVnTn</v>
      </c>
      <c r="J600" s="54" t="str">
        <f t="shared" ca="1" si="124"/>
        <v>COFF</v>
      </c>
      <c r="K600" s="54" t="str">
        <f t="shared" ca="1" si="125"/>
        <v>ELCOCOFF</v>
      </c>
      <c r="L600" s="54" t="str">
        <f t="shared" ca="1" si="126"/>
        <v>PRAD1</v>
      </c>
      <c r="M600" s="54">
        <f t="shared" ca="1" si="127"/>
        <v>0</v>
      </c>
      <c r="N600" s="54" t="str">
        <f t="shared" ca="1" si="128"/>
        <v>DB2</v>
      </c>
      <c r="O600" s="54" t="str">
        <f t="shared" ca="1" si="129"/>
        <v>Adhérent</v>
      </c>
    </row>
    <row r="601" spans="1:15" x14ac:dyDescent="0.3">
      <c r="A601" s="97">
        <f ca="1">MATCH(B601,INDIRECT("Referentiel!a:a"),0)+COUNTIF($B$1:B600,B601)</f>
        <v>601</v>
      </c>
      <c r="B601" s="98" t="s">
        <v>3243</v>
      </c>
      <c r="C601" s="54" t="str">
        <f t="shared" ca="1" si="117"/>
        <v>CPCC</v>
      </c>
      <c r="D601" s="54" t="str">
        <f t="shared" ca="1" si="118"/>
        <v>V0ELCOCPT-J</v>
      </c>
      <c r="E601" s="54">
        <f t="shared" ca="1" si="119"/>
        <v>0</v>
      </c>
      <c r="F601" s="54" t="str">
        <f t="shared" ca="1" si="120"/>
        <v>ZH1CJO</v>
      </c>
      <c r="G601" s="54" t="str">
        <f t="shared" ca="1" si="121"/>
        <v>AD1</v>
      </c>
      <c r="H601" s="54" t="str">
        <f t="shared" ca="1" si="122"/>
        <v>COMPLET</v>
      </c>
      <c r="I601" s="54" t="str">
        <f t="shared" ca="1" si="123"/>
        <v>Tn</v>
      </c>
      <c r="J601" s="54" t="str">
        <f t="shared" ca="1" si="124"/>
        <v>CNTR</v>
      </c>
      <c r="K601" s="54" t="str">
        <f t="shared" ca="1" si="125"/>
        <v>ELCOCPTE</v>
      </c>
      <c r="L601" s="54" t="str">
        <f t="shared" ca="1" si="126"/>
        <v>PRAD1</v>
      </c>
      <c r="M601" s="54">
        <f t="shared" ca="1" si="127"/>
        <v>0</v>
      </c>
      <c r="N601" s="54" t="str">
        <f t="shared" ca="1" si="128"/>
        <v>DB2</v>
      </c>
      <c r="O601" s="54" t="str">
        <f t="shared" ca="1" si="129"/>
        <v>Adhérent</v>
      </c>
    </row>
    <row r="602" spans="1:15" x14ac:dyDescent="0.3">
      <c r="A602" s="97">
        <f ca="1">MATCH(B602,INDIRECT("Referentiel!a:a"),0)+COUNTIF($B$1:B601,B602)</f>
        <v>602</v>
      </c>
      <c r="B602" s="98" t="s">
        <v>3249</v>
      </c>
      <c r="C602" s="54" t="str">
        <f t="shared" ca="1" si="117"/>
        <v>CPCC</v>
      </c>
      <c r="D602" s="54" t="str">
        <f t="shared" ca="1" si="118"/>
        <v>V0ELCOPRE-J</v>
      </c>
      <c r="E602" s="54">
        <f t="shared" ca="1" si="119"/>
        <v>0</v>
      </c>
      <c r="F602" s="54" t="str">
        <f t="shared" ca="1" si="120"/>
        <v>ZH1CJP</v>
      </c>
      <c r="G602" s="54" t="str">
        <f t="shared" ca="1" si="121"/>
        <v>AD1</v>
      </c>
      <c r="H602" s="54" t="str">
        <f t="shared" ca="1" si="122"/>
        <v>COMPLET</v>
      </c>
      <c r="I602" s="54" t="str">
        <f t="shared" ca="1" si="123"/>
        <v>Tn</v>
      </c>
      <c r="J602" s="54" t="str">
        <f t="shared" ca="1" si="124"/>
        <v>CNTR</v>
      </c>
      <c r="K602" s="54" t="str">
        <f t="shared" ca="1" si="125"/>
        <v>ELCOPRET</v>
      </c>
      <c r="L602" s="54" t="str">
        <f t="shared" ca="1" si="126"/>
        <v>PRAD1</v>
      </c>
      <c r="M602" s="54">
        <f t="shared" ca="1" si="127"/>
        <v>0</v>
      </c>
      <c r="N602" s="54" t="str">
        <f t="shared" ca="1" si="128"/>
        <v>DB2</v>
      </c>
      <c r="O602" s="54" t="str">
        <f t="shared" ca="1" si="129"/>
        <v>Adhérent</v>
      </c>
    </row>
    <row r="603" spans="1:15" x14ac:dyDescent="0.3">
      <c r="A603" s="97">
        <f ca="1">MATCH(B603,INDIRECT("Referentiel!a:a"),0)+COUNTIF($B$1:B602,B603)</f>
        <v>603</v>
      </c>
      <c r="B603" s="98" t="s">
        <v>3255</v>
      </c>
      <c r="C603" s="54" t="str">
        <f t="shared" ca="1" si="117"/>
        <v>CPAS</v>
      </c>
      <c r="D603" s="54" t="str">
        <f t="shared" ca="1" si="118"/>
        <v>V3ELCPDF -J</v>
      </c>
      <c r="E603" s="54">
        <f t="shared" ca="1" si="119"/>
        <v>0</v>
      </c>
      <c r="F603" s="54" t="str">
        <f t="shared" ca="1" si="120"/>
        <v>ZH2CJO</v>
      </c>
      <c r="G603" s="54" t="str">
        <f t="shared" ca="1" si="121"/>
        <v>AD1</v>
      </c>
      <c r="H603" s="54" t="str">
        <f t="shared" ca="1" si="122"/>
        <v>COMPLET</v>
      </c>
      <c r="I603" s="54" t="str">
        <f t="shared" ca="1" si="123"/>
        <v>BVnTn</v>
      </c>
      <c r="J603" s="54" t="str">
        <f t="shared" ca="1" si="124"/>
        <v>PDIK</v>
      </c>
      <c r="K603" s="54" t="str">
        <f t="shared" ca="1" si="125"/>
        <v>ELCPDF</v>
      </c>
      <c r="L603" s="54" t="str">
        <f t="shared" ca="1" si="126"/>
        <v>PRAD1</v>
      </c>
      <c r="M603" s="54">
        <f t="shared" ca="1" si="127"/>
        <v>0</v>
      </c>
      <c r="N603" s="54" t="str">
        <f t="shared" ca="1" si="128"/>
        <v>DB2</v>
      </c>
      <c r="O603" s="54" t="str">
        <f t="shared" ca="1" si="129"/>
        <v>Adhérent</v>
      </c>
    </row>
    <row r="604" spans="1:15" x14ac:dyDescent="0.3">
      <c r="A604" s="97">
        <f ca="1">MATCH(B604,INDIRECT("Referentiel!a:a"),0)+COUNTIF($B$1:B603,B604)</f>
        <v>604</v>
      </c>
      <c r="B604" s="98" t="s">
        <v>3259</v>
      </c>
      <c r="C604" s="54" t="str">
        <f t="shared" ca="1" si="117"/>
        <v>CPFI</v>
      </c>
      <c r="D604" s="54" t="str">
        <f t="shared" ca="1" si="118"/>
        <v>V0ELCTCN -J</v>
      </c>
      <c r="E604" s="54">
        <f t="shared" ca="1" si="119"/>
        <v>0</v>
      </c>
      <c r="F604" s="54" t="str">
        <f t="shared" ca="1" si="120"/>
        <v>ZH2CJP</v>
      </c>
      <c r="G604" s="54" t="str">
        <f t="shared" ca="1" si="121"/>
        <v>AD3</v>
      </c>
      <c r="H604" s="54" t="str">
        <f t="shared" ca="1" si="122"/>
        <v>COMPLET</v>
      </c>
      <c r="I604" s="54" t="str">
        <f t="shared" ca="1" si="123"/>
        <v>BVnTn</v>
      </c>
      <c r="J604" s="54" t="str">
        <f t="shared" ca="1" si="124"/>
        <v>GEST</v>
      </c>
      <c r="K604" s="54" t="str">
        <f t="shared" ca="1" si="125"/>
        <v>ELCTCN</v>
      </c>
      <c r="L604" s="54" t="str">
        <f t="shared" ca="1" si="126"/>
        <v/>
      </c>
      <c r="M604" s="54">
        <f t="shared" ca="1" si="127"/>
        <v>0</v>
      </c>
      <c r="N604" s="54" t="str">
        <f t="shared" ca="1" si="128"/>
        <v>DB2</v>
      </c>
      <c r="O604" s="54" t="str">
        <f t="shared" ca="1" si="129"/>
        <v>Adhérent</v>
      </c>
    </row>
    <row r="605" spans="1:15" x14ac:dyDescent="0.3">
      <c r="A605" s="97">
        <f ca="1">MATCH(B605,INDIRECT("Referentiel!a:a"),0)+COUNTIF($B$1:B604,B605)</f>
        <v>605</v>
      </c>
      <c r="B605" s="98" t="s">
        <v>3268</v>
      </c>
      <c r="C605" s="54" t="str">
        <f t="shared" ca="1" si="117"/>
        <v>CPCC</v>
      </c>
      <c r="D605" s="54" t="str">
        <f t="shared" ca="1" si="118"/>
        <v>V1ELCTPR-M</v>
      </c>
      <c r="E605" s="54">
        <f t="shared" ca="1" si="119"/>
        <v>0</v>
      </c>
      <c r="F605" s="54" t="str">
        <f t="shared" ca="1" si="120"/>
        <v>ZH1AMQ</v>
      </c>
      <c r="G605" s="54" t="str">
        <f t="shared" ca="1" si="121"/>
        <v>AD3</v>
      </c>
      <c r="H605" s="54" t="str">
        <f t="shared" ca="1" si="122"/>
        <v>COMPLET</v>
      </c>
      <c r="I605" s="54" t="str">
        <f t="shared" ca="1" si="123"/>
        <v>BVaTn</v>
      </c>
      <c r="J605" s="54" t="str">
        <f t="shared" ca="1" si="124"/>
        <v>CSPR</v>
      </c>
      <c r="K605" s="54" t="str">
        <f t="shared" ca="1" si="125"/>
        <v>ELCTPR</v>
      </c>
      <c r="L605" s="54" t="str">
        <f t="shared" ca="1" si="126"/>
        <v/>
      </c>
      <c r="M605" s="54">
        <f t="shared" ca="1" si="127"/>
        <v>0</v>
      </c>
      <c r="N605" s="54" t="str">
        <f t="shared" ca="1" si="128"/>
        <v>DB2</v>
      </c>
      <c r="O605" s="54" t="str">
        <f t="shared" ca="1" si="129"/>
        <v>Adhérent</v>
      </c>
    </row>
    <row r="606" spans="1:15" x14ac:dyDescent="0.3">
      <c r="A606" s="97">
        <f ca="1">MATCH(B606,INDIRECT("Referentiel!a:a"),0)+COUNTIF($B$1:B605,B606)</f>
        <v>606</v>
      </c>
      <c r="B606" s="98" t="s">
        <v>3275</v>
      </c>
      <c r="C606" s="54" t="str">
        <f t="shared" ca="1" si="117"/>
        <v>CPCC</v>
      </c>
      <c r="D606" s="54" t="str">
        <f t="shared" ca="1" si="118"/>
        <v>V3ELECON -J</v>
      </c>
      <c r="E606" s="54">
        <f t="shared" ca="1" si="119"/>
        <v>0</v>
      </c>
      <c r="F606" s="54" t="str">
        <f t="shared" ca="1" si="120"/>
        <v>ZH1CJQ</v>
      </c>
      <c r="G606" s="54" t="str">
        <f t="shared" ca="1" si="121"/>
        <v>AD1</v>
      </c>
      <c r="H606" s="54" t="str">
        <f t="shared" ca="1" si="122"/>
        <v>COMPLET</v>
      </c>
      <c r="I606" s="54" t="str">
        <f t="shared" ca="1" si="123"/>
        <v>Tn</v>
      </c>
      <c r="J606" s="54" t="str">
        <f t="shared" ca="1" si="124"/>
        <v>CNTR</v>
      </c>
      <c r="K606" s="54" t="str">
        <f t="shared" ca="1" si="125"/>
        <v>ELECON</v>
      </c>
      <c r="L606" s="54" t="str">
        <f t="shared" ca="1" si="126"/>
        <v>PRAD1</v>
      </c>
      <c r="M606" s="54">
        <f t="shared" ca="1" si="127"/>
        <v>0</v>
      </c>
      <c r="N606" s="54" t="str">
        <f t="shared" ca="1" si="128"/>
        <v>DB2</v>
      </c>
      <c r="O606" s="54" t="str">
        <f t="shared" ca="1" si="129"/>
        <v>Adhérent</v>
      </c>
    </row>
    <row r="607" spans="1:15" x14ac:dyDescent="0.3">
      <c r="A607" s="97">
        <f ca="1">MATCH(B607,INDIRECT("Referentiel!a:a"),0)+COUNTIF($B$1:B606,B607)</f>
        <v>607</v>
      </c>
      <c r="B607" s="98" t="s">
        <v>3282</v>
      </c>
      <c r="C607" s="54" t="str">
        <f t="shared" ca="1" si="117"/>
        <v>CPCC</v>
      </c>
      <c r="D607" s="54" t="str">
        <f t="shared" ca="1" si="118"/>
        <v>V0ELEPAT -J</v>
      </c>
      <c r="E607" s="54">
        <f t="shared" ca="1" si="119"/>
        <v>0</v>
      </c>
      <c r="F607" s="54" t="str">
        <f t="shared" ca="1" si="120"/>
        <v>ZH1CJR</v>
      </c>
      <c r="G607" s="54" t="str">
        <f t="shared" ca="1" si="121"/>
        <v>AD1</v>
      </c>
      <c r="H607" s="54" t="str">
        <f t="shared" ca="1" si="122"/>
        <v>COMPLET</v>
      </c>
      <c r="I607" s="54" t="str">
        <f t="shared" ca="1" si="123"/>
        <v>Tn</v>
      </c>
      <c r="J607" s="54" t="str">
        <f t="shared" ca="1" si="124"/>
        <v>ENPA</v>
      </c>
      <c r="K607" s="54" t="str">
        <f t="shared" ca="1" si="125"/>
        <v>ELEPAT</v>
      </c>
      <c r="L607" s="54" t="str">
        <f t="shared" ca="1" si="126"/>
        <v>PRAD1</v>
      </c>
      <c r="M607" s="54">
        <f t="shared" ca="1" si="127"/>
        <v>0</v>
      </c>
      <c r="N607" s="54" t="str">
        <f t="shared" ca="1" si="128"/>
        <v>DB2</v>
      </c>
      <c r="O607" s="54" t="str">
        <f t="shared" ca="1" si="129"/>
        <v>Adhérent</v>
      </c>
    </row>
    <row r="608" spans="1:15" x14ac:dyDescent="0.3">
      <c r="A608" s="97">
        <f ca="1">MATCH(B608,INDIRECT("Referentiel!a:a"),0)+COUNTIF($B$1:B607,B608)</f>
        <v>608</v>
      </c>
      <c r="B608" s="98" t="s">
        <v>3287</v>
      </c>
      <c r="C608" s="54" t="str">
        <f t="shared" ca="1" si="117"/>
        <v>CPCI</v>
      </c>
      <c r="D608" s="54" t="str">
        <f t="shared" ca="1" si="118"/>
        <v xml:space="preserve"> V3ELESTR  -J</v>
      </c>
      <c r="E608" s="54">
        <f t="shared" ca="1" si="119"/>
        <v>0</v>
      </c>
      <c r="F608" s="54" t="str">
        <f t="shared" ca="1" si="120"/>
        <v>ZH0CJC</v>
      </c>
      <c r="G608" s="54" t="str">
        <f t="shared" ca="1" si="121"/>
        <v>AD3</v>
      </c>
      <c r="H608" s="54" t="str">
        <f t="shared" ca="1" si="122"/>
        <v>COMPLET</v>
      </c>
      <c r="I608" s="54" t="str">
        <f t="shared" ca="1" si="123"/>
        <v>Tn</v>
      </c>
      <c r="J608" s="54" t="str">
        <f t="shared" ca="1" si="124"/>
        <v>SDGE</v>
      </c>
      <c r="K608" s="54" t="str">
        <f t="shared" ca="1" si="125"/>
        <v>ELESTR</v>
      </c>
      <c r="L608" s="54" t="str">
        <f t="shared" ca="1" si="126"/>
        <v>PRIV1</v>
      </c>
      <c r="M608" s="54">
        <f t="shared" ca="1" si="127"/>
        <v>0</v>
      </c>
      <c r="N608" s="54" t="str">
        <f t="shared" ca="1" si="128"/>
        <v>DB2</v>
      </c>
      <c r="O608" s="54" t="str">
        <f t="shared" ca="1" si="129"/>
        <v>Adhérent</v>
      </c>
    </row>
    <row r="609" spans="1:15" x14ac:dyDescent="0.3">
      <c r="A609" s="97">
        <f ca="1">MATCH(B609,INDIRECT("Referentiel!a:a"),0)+COUNTIF($B$1:B608,B609)</f>
        <v>609</v>
      </c>
      <c r="B609" s="98" t="s">
        <v>3293</v>
      </c>
      <c r="C609" s="54" t="str">
        <f t="shared" ca="1" si="117"/>
        <v>CPCI</v>
      </c>
      <c r="D609" s="54" t="str">
        <f t="shared" ca="1" si="118"/>
        <v>V1ELSTELST -J</v>
      </c>
      <c r="E609" s="54">
        <f t="shared" ca="1" si="119"/>
        <v>0</v>
      </c>
      <c r="F609" s="54" t="str">
        <f t="shared" ca="1" si="120"/>
        <v>ZH0CJD</v>
      </c>
      <c r="G609" s="54" t="str">
        <f t="shared" ca="1" si="121"/>
        <v>AD3</v>
      </c>
      <c r="H609" s="54" t="str">
        <f t="shared" ca="1" si="122"/>
        <v>COMPLET</v>
      </c>
      <c r="I609" s="54" t="str">
        <f t="shared" ca="1" si="123"/>
        <v>Tn</v>
      </c>
      <c r="J609" s="54" t="str">
        <f t="shared" ca="1" si="124"/>
        <v>SDGE</v>
      </c>
      <c r="K609" s="54" t="str">
        <f t="shared" ca="1" si="125"/>
        <v>ELSTELST</v>
      </c>
      <c r="L609" s="54" t="str">
        <f t="shared" ca="1" si="126"/>
        <v>PRIV1</v>
      </c>
      <c r="M609" s="54">
        <f t="shared" ca="1" si="127"/>
        <v>0</v>
      </c>
      <c r="N609" s="54" t="str">
        <f t="shared" ca="1" si="128"/>
        <v>DB2</v>
      </c>
      <c r="O609" s="54" t="str">
        <f t="shared" ca="1" si="129"/>
        <v>Adhérent</v>
      </c>
    </row>
    <row r="610" spans="1:15" x14ac:dyDescent="0.3">
      <c r="A610" s="97">
        <f ca="1">MATCH(B610,INDIRECT("Referentiel!a:a"),0)+COUNTIF($B$1:B609,B610)</f>
        <v>610</v>
      </c>
      <c r="B610" s="98" t="s">
        <v>3300</v>
      </c>
      <c r="C610" s="54" t="str">
        <f t="shared" ca="1" si="117"/>
        <v>CPCI</v>
      </c>
      <c r="D610" s="54" t="str">
        <f t="shared" ca="1" si="118"/>
        <v>V1ELSTPLGH -J</v>
      </c>
      <c r="E610" s="54">
        <f t="shared" ca="1" si="119"/>
        <v>0</v>
      </c>
      <c r="F610" s="54" t="str">
        <f t="shared" ca="1" si="120"/>
        <v>ZH0CJE</v>
      </c>
      <c r="G610" s="54" t="str">
        <f t="shared" ca="1" si="121"/>
        <v>AD3</v>
      </c>
      <c r="H610" s="54" t="str">
        <f t="shared" ca="1" si="122"/>
        <v>COMPLET</v>
      </c>
      <c r="I610" s="54" t="str">
        <f t="shared" ca="1" si="123"/>
        <v>Tn</v>
      </c>
      <c r="J610" s="54" t="str">
        <f t="shared" ca="1" si="124"/>
        <v>SDGE</v>
      </c>
      <c r="K610" s="54" t="str">
        <f t="shared" ca="1" si="125"/>
        <v>ELSTPLGH</v>
      </c>
      <c r="L610" s="54" t="str">
        <f t="shared" ca="1" si="126"/>
        <v>PRIV1</v>
      </c>
      <c r="M610" s="54">
        <f t="shared" ca="1" si="127"/>
        <v>0</v>
      </c>
      <c r="N610" s="54" t="str">
        <f t="shared" ca="1" si="128"/>
        <v>DB2</v>
      </c>
      <c r="O610" s="54" t="str">
        <f t="shared" ca="1" si="129"/>
        <v>Adhérent</v>
      </c>
    </row>
    <row r="611" spans="1:15" x14ac:dyDescent="0.3">
      <c r="A611" s="97">
        <f ca="1">MATCH(B611,INDIRECT("Referentiel!a:a"),0)+COUNTIF($B$1:B610,B611)</f>
        <v>611</v>
      </c>
      <c r="B611" s="98" t="s">
        <v>3307</v>
      </c>
      <c r="C611" s="54" t="str">
        <f t="shared" ca="1" si="117"/>
        <v>CPCI</v>
      </c>
      <c r="D611" s="54" t="str">
        <f t="shared" ca="1" si="118"/>
        <v>V0ELSTPOUV   -J</v>
      </c>
      <c r="E611" s="54">
        <f t="shared" ca="1" si="119"/>
        <v>0</v>
      </c>
      <c r="F611" s="54" t="str">
        <f t="shared" ca="1" si="120"/>
        <v>ZH0CJF</v>
      </c>
      <c r="G611" s="54" t="str">
        <f t="shared" ca="1" si="121"/>
        <v>AD3</v>
      </c>
      <c r="H611" s="54" t="str">
        <f t="shared" ca="1" si="122"/>
        <v>COMPLET</v>
      </c>
      <c r="I611" s="54" t="str">
        <f t="shared" ca="1" si="123"/>
        <v>Tn</v>
      </c>
      <c r="J611" s="54" t="str">
        <f t="shared" ca="1" si="124"/>
        <v>SDGE</v>
      </c>
      <c r="K611" s="54" t="str">
        <f t="shared" ca="1" si="125"/>
        <v>ELSTPOUV</v>
      </c>
      <c r="L611" s="54" t="str">
        <f t="shared" ca="1" si="126"/>
        <v>PRIV1</v>
      </c>
      <c r="M611" s="54">
        <f t="shared" ca="1" si="127"/>
        <v>0</v>
      </c>
      <c r="N611" s="54" t="str">
        <f t="shared" ca="1" si="128"/>
        <v>DB2</v>
      </c>
      <c r="O611" s="54" t="str">
        <f t="shared" ca="1" si="129"/>
        <v>Adhérent</v>
      </c>
    </row>
    <row r="612" spans="1:15" x14ac:dyDescent="0.3">
      <c r="A612" s="97">
        <f ca="1">MATCH(B612,INDIRECT("Referentiel!a:a"),0)+COUNTIF($B$1:B611,B612)</f>
        <v>612</v>
      </c>
      <c r="B612" s="98" t="s">
        <v>3314</v>
      </c>
      <c r="C612" s="54" t="str">
        <f t="shared" ca="1" si="117"/>
        <v>CPMC</v>
      </c>
      <c r="D612" s="54" t="str">
        <f t="shared" ca="1" si="118"/>
        <v>V1ELTDOC -J</v>
      </c>
      <c r="E612" s="54">
        <f t="shared" ca="1" si="119"/>
        <v>0</v>
      </c>
      <c r="F612" s="54" t="str">
        <f t="shared" ca="1" si="120"/>
        <v>ZH4EJU</v>
      </c>
      <c r="G612" s="54" t="str">
        <f t="shared" ca="1" si="121"/>
        <v>AD1</v>
      </c>
      <c r="H612" s="54" t="str">
        <f t="shared" ca="1" si="122"/>
        <v>COMPLET</v>
      </c>
      <c r="I612" s="54" t="str">
        <f t="shared" ca="1" si="123"/>
        <v>BVnTn</v>
      </c>
      <c r="J612" s="54" t="str">
        <f t="shared" ca="1" si="124"/>
        <v>CVCM</v>
      </c>
      <c r="K612" s="54" t="str">
        <f t="shared" ca="1" si="125"/>
        <v>ELTDOC</v>
      </c>
      <c r="L612" s="54" t="str">
        <f t="shared" ca="1" si="126"/>
        <v>PRAD1</v>
      </c>
      <c r="M612" s="54">
        <f t="shared" ca="1" si="127"/>
        <v>0</v>
      </c>
      <c r="N612" s="54" t="str">
        <f t="shared" ca="1" si="128"/>
        <v>DB2</v>
      </c>
      <c r="O612" s="54" t="str">
        <f t="shared" ca="1" si="129"/>
        <v>Adhérent</v>
      </c>
    </row>
    <row r="613" spans="1:15" x14ac:dyDescent="0.3">
      <c r="A613" s="97">
        <f ca="1">MATCH(B613,INDIRECT("Referentiel!a:a"),0)+COUNTIF($B$1:B612,B613)</f>
        <v>613</v>
      </c>
      <c r="B613" s="98" t="s">
        <v>3320</v>
      </c>
      <c r="C613" s="54" t="str">
        <f t="shared" ca="1" si="117"/>
        <v>CPMC</v>
      </c>
      <c r="D613" s="54" t="str">
        <f t="shared" ca="1" si="118"/>
        <v>V0ELTDTY-H</v>
      </c>
      <c r="E613" s="54">
        <f t="shared" ca="1" si="119"/>
        <v>0</v>
      </c>
      <c r="F613" s="54" t="str">
        <f t="shared" ca="1" si="120"/>
        <v>ZH4AH0</v>
      </c>
      <c r="G613" s="54" t="str">
        <f t="shared" ca="1" si="121"/>
        <v>AD3</v>
      </c>
      <c r="H613" s="54" t="str">
        <f t="shared" ca="1" si="122"/>
        <v>COMPLET</v>
      </c>
      <c r="I613" s="54" t="str">
        <f t="shared" ca="1" si="123"/>
        <v>BVnTn</v>
      </c>
      <c r="J613" s="54" t="str">
        <f t="shared" ca="1" si="124"/>
        <v>CVCM</v>
      </c>
      <c r="K613" s="54" t="str">
        <f t="shared" ca="1" si="125"/>
        <v>ELTDTY</v>
      </c>
      <c r="L613" s="54" t="str">
        <f t="shared" ca="1" si="126"/>
        <v/>
      </c>
      <c r="M613" s="54">
        <f t="shared" ca="1" si="127"/>
        <v>0</v>
      </c>
      <c r="N613" s="54" t="str">
        <f t="shared" ca="1" si="128"/>
        <v>DB2</v>
      </c>
      <c r="O613" s="54" t="str">
        <f t="shared" ca="1" si="129"/>
        <v>Adhérent</v>
      </c>
    </row>
    <row r="614" spans="1:15" x14ac:dyDescent="0.3">
      <c r="A614" s="97">
        <f ca="1">MATCH(B614,INDIRECT("Referentiel!a:a"),0)+COUNTIF($B$1:B613,B614)</f>
        <v>614</v>
      </c>
      <c r="B614" s="98" t="s">
        <v>3328</v>
      </c>
      <c r="C614" s="54" t="str">
        <f t="shared" ca="1" si="117"/>
        <v>CPDT</v>
      </c>
      <c r="D614" s="54" t="str">
        <f t="shared" ca="1" si="118"/>
        <v>$ELTPEV2-J</v>
      </c>
      <c r="E614" s="54">
        <f t="shared" ca="1" si="119"/>
        <v>0</v>
      </c>
      <c r="F614" s="54" t="str">
        <f t="shared" ca="1" si="120"/>
        <v>ZH0AJ2</v>
      </c>
      <c r="G614" s="54" t="str">
        <f t="shared" ca="1" si="121"/>
        <v>AD3</v>
      </c>
      <c r="H614" s="54" t="str">
        <f t="shared" ca="1" si="122"/>
        <v>COMPLET</v>
      </c>
      <c r="I614" s="54" t="str">
        <f t="shared" ca="1" si="123"/>
        <v>Tn</v>
      </c>
      <c r="J614" s="54" t="str">
        <f t="shared" ca="1" si="124"/>
        <v>FDS0</v>
      </c>
      <c r="K614" s="54" t="str">
        <f t="shared" ca="1" si="125"/>
        <v>$ELTPEV2</v>
      </c>
      <c r="L614" s="54" t="str">
        <f t="shared" ca="1" si="126"/>
        <v/>
      </c>
      <c r="M614" s="54">
        <f t="shared" ca="1" si="127"/>
        <v>0</v>
      </c>
      <c r="N614" s="54" t="str">
        <f t="shared" ca="1" si="128"/>
        <v>FIC</v>
      </c>
      <c r="O614" s="54" t="str">
        <f t="shared" ca="1" si="129"/>
        <v>Adhérent</v>
      </c>
    </row>
    <row r="615" spans="1:15" x14ac:dyDescent="0.3">
      <c r="A615" s="97">
        <f ca="1">MATCH(B615,INDIRECT("Referentiel!a:a"),0)+COUNTIF($B$1:B614,B615)</f>
        <v>615</v>
      </c>
      <c r="B615" s="98" t="s">
        <v>3334</v>
      </c>
      <c r="C615" s="54" t="str">
        <f t="shared" ca="1" si="117"/>
        <v>CPMC</v>
      </c>
      <c r="D615" s="54" t="str">
        <f t="shared" ca="1" si="118"/>
        <v xml:space="preserve"> -M</v>
      </c>
      <c r="E615" s="54">
        <f t="shared" ca="1" si="119"/>
        <v>0</v>
      </c>
      <c r="F615" s="54">
        <f t="shared" ca="1" si="120"/>
        <v>0</v>
      </c>
      <c r="G615" s="54" t="str">
        <f t="shared" ca="1" si="121"/>
        <v>AD3</v>
      </c>
      <c r="H615" s="54" t="str">
        <f t="shared" ca="1" si="122"/>
        <v>COMPLET</v>
      </c>
      <c r="I615" s="54" t="str">
        <f t="shared" ca="1" si="123"/>
        <v>BVaTn</v>
      </c>
      <c r="J615" s="54" t="str">
        <f t="shared" ca="1" si="124"/>
        <v>EMAF</v>
      </c>
      <c r="K615" s="54" t="str">
        <f t="shared" ca="1" si="125"/>
        <v>EMAFP001</v>
      </c>
      <c r="L615" s="54" t="str">
        <f t="shared" ca="1" si="126"/>
        <v/>
      </c>
      <c r="M615" s="54">
        <f t="shared" ca="1" si="127"/>
        <v>0</v>
      </c>
      <c r="N615" s="54" t="str">
        <f t="shared" ca="1" si="128"/>
        <v>FIC</v>
      </c>
      <c r="O615" s="54" t="str">
        <f t="shared" ca="1" si="129"/>
        <v>Adhérent</v>
      </c>
    </row>
    <row r="616" spans="1:15" x14ac:dyDescent="0.3">
      <c r="A616" s="97">
        <f ca="1">MATCH(B616,INDIRECT("Referentiel!a:a"),0)+COUNTIF($B$1:B615,B616)</f>
        <v>616</v>
      </c>
      <c r="B616" s="98" t="s">
        <v>3338</v>
      </c>
      <c r="C616" s="54" t="str">
        <f t="shared" ca="1" si="117"/>
        <v>CPMC</v>
      </c>
      <c r="D616" s="54" t="str">
        <f t="shared" ca="1" si="118"/>
        <v xml:space="preserve"> -T</v>
      </c>
      <c r="E616" s="54">
        <f t="shared" ca="1" si="119"/>
        <v>0</v>
      </c>
      <c r="F616" s="54">
        <f t="shared" ca="1" si="120"/>
        <v>0</v>
      </c>
      <c r="G616" s="54" t="str">
        <f t="shared" ca="1" si="121"/>
        <v>AD3</v>
      </c>
      <c r="H616" s="54" t="str">
        <f t="shared" ca="1" si="122"/>
        <v>COMPLET</v>
      </c>
      <c r="I616" s="54" t="str">
        <f t="shared" ca="1" si="123"/>
        <v>BVaTn</v>
      </c>
      <c r="J616" s="54" t="str">
        <f t="shared" ca="1" si="124"/>
        <v>EMAC</v>
      </c>
      <c r="K616" s="54" t="str">
        <f t="shared" ca="1" si="125"/>
        <v>EMAGBCOT</v>
      </c>
      <c r="L616" s="54" t="str">
        <f t="shared" ca="1" si="126"/>
        <v/>
      </c>
      <c r="M616" s="54">
        <f t="shared" ca="1" si="127"/>
        <v>0</v>
      </c>
      <c r="N616" s="54" t="str">
        <f t="shared" ca="1" si="128"/>
        <v>FIC</v>
      </c>
      <c r="O616" s="54" t="str">
        <f t="shared" ca="1" si="129"/>
        <v>Adhérent</v>
      </c>
    </row>
    <row r="617" spans="1:15" x14ac:dyDescent="0.3">
      <c r="A617" s="97">
        <f ca="1">MATCH(B617,INDIRECT("Referentiel!a:a"),0)+COUNTIF($B$1:B616,B617)</f>
        <v>617</v>
      </c>
      <c r="B617" s="98" t="s">
        <v>3342</v>
      </c>
      <c r="C617" s="54" t="str">
        <f t="shared" ca="1" si="117"/>
        <v>CPMC</v>
      </c>
      <c r="D617" s="54" t="str">
        <f t="shared" ca="1" si="118"/>
        <v>EMEXS021-J-ZH4EJX-H4045</v>
      </c>
      <c r="E617" s="54">
        <f t="shared" ca="1" si="119"/>
        <v>0</v>
      </c>
      <c r="F617" s="54" t="str">
        <f t="shared" ca="1" si="120"/>
        <v>ZH4EJN</v>
      </c>
      <c r="G617" s="54" t="str">
        <f t="shared" ca="1" si="121"/>
        <v>AD1</v>
      </c>
      <c r="H617" s="54" t="str">
        <f t="shared" ca="1" si="122"/>
        <v>PARTIEL</v>
      </c>
      <c r="I617" s="54" t="str">
        <f t="shared" ca="1" si="123"/>
        <v>Tn</v>
      </c>
      <c r="J617" s="54" t="str">
        <f t="shared" ca="1" si="124"/>
        <v>EMAE</v>
      </c>
      <c r="K617" s="54" t="str">
        <f t="shared" ca="1" si="125"/>
        <v>EMEXS021</v>
      </c>
      <c r="L617" s="54" t="str">
        <f t="shared" ca="1" si="126"/>
        <v>PRAD1</v>
      </c>
      <c r="M617" s="54">
        <f t="shared" ca="1" si="127"/>
        <v>0</v>
      </c>
      <c r="N617" s="54" t="str">
        <f t="shared" ca="1" si="128"/>
        <v>FIC</v>
      </c>
      <c r="O617" s="54" t="str">
        <f t="shared" ca="1" si="129"/>
        <v>Adhérent</v>
      </c>
    </row>
    <row r="618" spans="1:15" x14ac:dyDescent="0.3">
      <c r="A618" s="97">
        <f ca="1">MATCH(B618,INDIRECT("Referentiel!a:a"),0)+COUNTIF($B$1:B617,B618)</f>
        <v>618</v>
      </c>
      <c r="B618" s="98" t="s">
        <v>3347</v>
      </c>
      <c r="C618" s="54" t="str">
        <f t="shared" ca="1" si="117"/>
        <v>CPCC</v>
      </c>
      <c r="D618" s="54" t="str">
        <f t="shared" ca="1" si="118"/>
        <v>V1ENDETE -J</v>
      </c>
      <c r="E618" s="54">
        <f t="shared" ca="1" si="119"/>
        <v>0</v>
      </c>
      <c r="F618" s="54" t="str">
        <f t="shared" ca="1" si="120"/>
        <v>ZH1CJS</v>
      </c>
      <c r="G618" s="54" t="str">
        <f t="shared" ca="1" si="121"/>
        <v>AD1</v>
      </c>
      <c r="H618" s="54" t="str">
        <f t="shared" ca="1" si="122"/>
        <v>COMPLET</v>
      </c>
      <c r="I618" s="54" t="str">
        <f t="shared" ca="1" si="123"/>
        <v>Tn</v>
      </c>
      <c r="J618" s="54" t="str">
        <f t="shared" ca="1" si="124"/>
        <v>ENPA</v>
      </c>
      <c r="K618" s="54" t="str">
        <f t="shared" ca="1" si="125"/>
        <v>ENDETE</v>
      </c>
      <c r="L618" s="54" t="str">
        <f t="shared" ca="1" si="126"/>
        <v>PRAD1</v>
      </c>
      <c r="M618" s="54">
        <f t="shared" ca="1" si="127"/>
        <v>0</v>
      </c>
      <c r="N618" s="54" t="str">
        <f t="shared" ca="1" si="128"/>
        <v>DB2</v>
      </c>
      <c r="O618" s="54" t="str">
        <f t="shared" ca="1" si="129"/>
        <v>Adhérent</v>
      </c>
    </row>
    <row r="619" spans="1:15" x14ac:dyDescent="0.3">
      <c r="A619" s="97">
        <f ca="1">MATCH(B619,INDIRECT("Referentiel!a:a"),0)+COUNTIF($B$1:B618,B619)</f>
        <v>619</v>
      </c>
      <c r="B619" s="98" t="s">
        <v>3352</v>
      </c>
      <c r="C619" s="54" t="str">
        <f t="shared" ca="1" si="117"/>
        <v>CPCC</v>
      </c>
      <c r="D619" s="54" t="str">
        <f t="shared" ca="1" si="118"/>
        <v>V1ENNOEC -J</v>
      </c>
      <c r="E619" s="54">
        <f t="shared" ca="1" si="119"/>
        <v>0</v>
      </c>
      <c r="F619" s="54" t="str">
        <f t="shared" ca="1" si="120"/>
        <v>ZH1CJT</v>
      </c>
      <c r="G619" s="54" t="str">
        <f t="shared" ca="1" si="121"/>
        <v>AD1</v>
      </c>
      <c r="H619" s="54" t="str">
        <f t="shared" ca="1" si="122"/>
        <v>COMPLET</v>
      </c>
      <c r="I619" s="54" t="str">
        <f t="shared" ca="1" si="123"/>
        <v>Tn</v>
      </c>
      <c r="J619" s="54" t="str">
        <f t="shared" ca="1" si="124"/>
        <v>GPAR</v>
      </c>
      <c r="K619" s="54" t="str">
        <f t="shared" ca="1" si="125"/>
        <v>ENNOEC</v>
      </c>
      <c r="L619" s="54" t="str">
        <f t="shared" ca="1" si="126"/>
        <v>PRAD1</v>
      </c>
      <c r="M619" s="54">
        <f t="shared" ca="1" si="127"/>
        <v>0</v>
      </c>
      <c r="N619" s="54" t="str">
        <f t="shared" ca="1" si="128"/>
        <v>DB2</v>
      </c>
      <c r="O619" s="54" t="str">
        <f t="shared" ca="1" si="129"/>
        <v>Adhérent</v>
      </c>
    </row>
    <row r="620" spans="1:15" x14ac:dyDescent="0.3">
      <c r="A620" s="97">
        <f ca="1">MATCH(B620,INDIRECT("Referentiel!a:a"),0)+COUNTIF($B$1:B619,B620)</f>
        <v>620</v>
      </c>
      <c r="B620" s="98" t="s">
        <v>3358</v>
      </c>
      <c r="C620" s="54" t="str">
        <f t="shared" ca="1" si="117"/>
        <v>CPDM</v>
      </c>
      <c r="D620" s="54" t="str">
        <f t="shared" ca="1" si="118"/>
        <v>ACTAI0-J</v>
      </c>
      <c r="E620" s="54">
        <f t="shared" ca="1" si="119"/>
        <v>0</v>
      </c>
      <c r="F620" s="54" t="str">
        <f t="shared" ca="1" si="120"/>
        <v>ZH4AJA</v>
      </c>
      <c r="G620" s="54" t="str">
        <f t="shared" ca="1" si="121"/>
        <v>AD3</v>
      </c>
      <c r="H620" s="54" t="str">
        <f t="shared" ca="1" si="122"/>
        <v>COMPLET</v>
      </c>
      <c r="I620" s="54" t="str">
        <f t="shared" ca="1" si="123"/>
        <v>Tn</v>
      </c>
      <c r="J620" s="54" t="str">
        <f t="shared" ca="1" si="124"/>
        <v>DCPA</v>
      </c>
      <c r="K620" s="54" t="str">
        <f t="shared" ca="1" si="125"/>
        <v>ENTPAR</v>
      </c>
      <c r="L620" s="54" t="str">
        <f t="shared" ca="1" si="126"/>
        <v/>
      </c>
      <c r="M620" s="54">
        <f t="shared" ca="1" si="127"/>
        <v>0</v>
      </c>
      <c r="N620" s="54" t="str">
        <f t="shared" ca="1" si="128"/>
        <v>FIC</v>
      </c>
      <c r="O620" s="54" t="str">
        <f t="shared" ca="1" si="129"/>
        <v>Adhérent</v>
      </c>
    </row>
    <row r="621" spans="1:15" x14ac:dyDescent="0.3">
      <c r="A621" s="97">
        <f ca="1">MATCH(B621,INDIRECT("Referentiel!a:a"),0)+COUNTIF($B$1:B620,B621)</f>
        <v>621</v>
      </c>
      <c r="B621" s="98" t="s">
        <v>3364</v>
      </c>
      <c r="C621" s="54" t="str">
        <f t="shared" ca="1" si="117"/>
        <v>CPCC</v>
      </c>
      <c r="D621" s="54" t="str">
        <f t="shared" ca="1" si="118"/>
        <v>V5ENTREP -J</v>
      </c>
      <c r="E621" s="54">
        <f t="shared" ca="1" si="119"/>
        <v>0</v>
      </c>
      <c r="F621" s="54" t="str">
        <f t="shared" ca="1" si="120"/>
        <v>ZH1CJU</v>
      </c>
      <c r="G621" s="54" t="str">
        <f t="shared" ca="1" si="121"/>
        <v>AD1</v>
      </c>
      <c r="H621" s="54" t="str">
        <f t="shared" ca="1" si="122"/>
        <v>COMPLET</v>
      </c>
      <c r="I621" s="54" t="str">
        <f t="shared" ca="1" si="123"/>
        <v>Tn</v>
      </c>
      <c r="J621" s="54" t="str">
        <f t="shared" ca="1" si="124"/>
        <v>GPAR</v>
      </c>
      <c r="K621" s="54" t="str">
        <f t="shared" ca="1" si="125"/>
        <v>ENTREP</v>
      </c>
      <c r="L621" s="54" t="str">
        <f t="shared" ca="1" si="126"/>
        <v>PRAD1</v>
      </c>
      <c r="M621" s="54">
        <f t="shared" ca="1" si="127"/>
        <v>0</v>
      </c>
      <c r="N621" s="54" t="str">
        <f t="shared" ca="1" si="128"/>
        <v>DB2</v>
      </c>
      <c r="O621" s="54" t="str">
        <f t="shared" ca="1" si="129"/>
        <v>Adhérent</v>
      </c>
    </row>
    <row r="622" spans="1:15" x14ac:dyDescent="0.3">
      <c r="A622" s="97">
        <f ca="1">MATCH(B622,INDIRECT("Referentiel!a:a"),0)+COUNTIF($B$1:B621,B622)</f>
        <v>622</v>
      </c>
      <c r="B622" s="98" t="s">
        <v>3371</v>
      </c>
      <c r="C622" s="54" t="str">
        <f t="shared" ca="1" si="117"/>
        <v>CPFI</v>
      </c>
      <c r="D622" s="54" t="str">
        <f t="shared" ca="1" si="118"/>
        <v>ENVCNCA-D</v>
      </c>
      <c r="E622" s="54">
        <f t="shared" ca="1" si="119"/>
        <v>0</v>
      </c>
      <c r="F622" s="54" t="str">
        <f t="shared" ca="1" si="120"/>
        <v>ZH2AD5</v>
      </c>
      <c r="G622" s="54" t="str">
        <f t="shared" ca="1" si="121"/>
        <v>AD3</v>
      </c>
      <c r="H622" s="54" t="str">
        <f t="shared" ca="1" si="122"/>
        <v>PARTIEL</v>
      </c>
      <c r="I622" s="54" t="str">
        <f t="shared" ca="1" si="123"/>
        <v>Tn</v>
      </c>
      <c r="J622" s="54" t="str">
        <f t="shared" ca="1" si="124"/>
        <v>BAFI</v>
      </c>
      <c r="K622" s="54" t="str">
        <f t="shared" ca="1" si="125"/>
        <v>ENVCNCA</v>
      </c>
      <c r="L622" s="54" t="str">
        <f t="shared" ca="1" si="126"/>
        <v/>
      </c>
      <c r="M622" s="54">
        <f t="shared" ca="1" si="127"/>
        <v>0</v>
      </c>
      <c r="N622" s="54" t="str">
        <f t="shared" ca="1" si="128"/>
        <v>FIC</v>
      </c>
      <c r="O622" s="54" t="str">
        <f t="shared" ca="1" si="129"/>
        <v>Adhérent</v>
      </c>
    </row>
    <row r="623" spans="1:15" x14ac:dyDescent="0.3">
      <c r="A623" s="97">
        <f ca="1">MATCH(B623,INDIRECT("Referentiel!a:a"),0)+COUNTIF($B$1:B622,B623)</f>
        <v>623</v>
      </c>
      <c r="B623" s="98" t="s">
        <v>3377</v>
      </c>
      <c r="C623" s="54" t="str">
        <f t="shared" ca="1" si="117"/>
        <v>CPFI</v>
      </c>
      <c r="D623" s="54" t="str">
        <f t="shared" ca="1" si="118"/>
        <v>ENVCNCA-D</v>
      </c>
      <c r="E623" s="54">
        <f t="shared" ca="1" si="119"/>
        <v>0</v>
      </c>
      <c r="F623" s="54" t="str">
        <f t="shared" ca="1" si="120"/>
        <v>ZH2AD5</v>
      </c>
      <c r="G623" s="54" t="str">
        <f t="shared" ca="1" si="121"/>
        <v>AD3</v>
      </c>
      <c r="H623" s="54" t="str">
        <f t="shared" ca="1" si="122"/>
        <v>PARTIEL</v>
      </c>
      <c r="I623" s="54" t="str">
        <f t="shared" ca="1" si="123"/>
        <v>Tn</v>
      </c>
      <c r="J623" s="54" t="str">
        <f t="shared" ca="1" si="124"/>
        <v>BAFI</v>
      </c>
      <c r="K623" s="54" t="str">
        <f t="shared" ca="1" si="125"/>
        <v>ENVCNCA</v>
      </c>
      <c r="L623" s="54" t="str">
        <f t="shared" ca="1" si="126"/>
        <v/>
      </c>
      <c r="M623" s="54">
        <f t="shared" ca="1" si="127"/>
        <v>0</v>
      </c>
      <c r="N623" s="54" t="str">
        <f t="shared" ca="1" si="128"/>
        <v>FIC</v>
      </c>
      <c r="O623" s="54" t="str">
        <f t="shared" ca="1" si="129"/>
        <v>Adhérent</v>
      </c>
    </row>
    <row r="624" spans="1:15" x14ac:dyDescent="0.3">
      <c r="A624" s="97">
        <f ca="1">MATCH(B624,INDIRECT("Referentiel!a:a"),0)+COUNTIF($B$1:B623,B624)</f>
        <v>624</v>
      </c>
      <c r="B624" s="98" t="s">
        <v>3381</v>
      </c>
      <c r="C624" s="54" t="str">
        <f t="shared" ca="1" si="117"/>
        <v>CPCC</v>
      </c>
      <c r="D624" s="54" t="str">
        <f t="shared" ca="1" si="118"/>
        <v>V1ENVDCO -J</v>
      </c>
      <c r="E624" s="54">
        <f t="shared" ca="1" si="119"/>
        <v>0</v>
      </c>
      <c r="F624" s="54" t="str">
        <f t="shared" ca="1" si="120"/>
        <v>ZH1CJV</v>
      </c>
      <c r="G624" s="54" t="str">
        <f t="shared" ca="1" si="121"/>
        <v>AD1</v>
      </c>
      <c r="H624" s="54" t="str">
        <f t="shared" ca="1" si="122"/>
        <v>COMPLET</v>
      </c>
      <c r="I624" s="54" t="str">
        <f t="shared" ca="1" si="123"/>
        <v>BVnTn</v>
      </c>
      <c r="J624" s="54" t="str">
        <f t="shared" ca="1" si="124"/>
        <v>GADR</v>
      </c>
      <c r="K624" s="54" t="str">
        <f t="shared" ca="1" si="125"/>
        <v>ENVDCO</v>
      </c>
      <c r="L624" s="54" t="str">
        <f t="shared" ca="1" si="126"/>
        <v>PRAD1</v>
      </c>
      <c r="M624" s="54">
        <f t="shared" ca="1" si="127"/>
        <v>0</v>
      </c>
      <c r="N624" s="54" t="str">
        <f t="shared" ca="1" si="128"/>
        <v>DB2</v>
      </c>
      <c r="O624" s="54" t="str">
        <f t="shared" ca="1" si="129"/>
        <v>Adhérent</v>
      </c>
    </row>
    <row r="625" spans="1:15" x14ac:dyDescent="0.3">
      <c r="A625" s="97">
        <f ca="1">MATCH(B625,INDIRECT("Referentiel!a:a"),0)+COUNTIF($B$1:B624,B625)</f>
        <v>625</v>
      </c>
      <c r="B625" s="98" t="s">
        <v>3387</v>
      </c>
      <c r="C625" s="54" t="str">
        <f t="shared" ca="1" si="117"/>
        <v>CPMC</v>
      </c>
      <c r="D625" s="54" t="str">
        <f t="shared" ca="1" si="118"/>
        <v>V0ENVOI  -J</v>
      </c>
      <c r="E625" s="54">
        <f t="shared" ca="1" si="119"/>
        <v>0</v>
      </c>
      <c r="F625" s="54" t="str">
        <f t="shared" ca="1" si="120"/>
        <v>ZH4EJZ</v>
      </c>
      <c r="G625" s="54" t="str">
        <f t="shared" ca="1" si="121"/>
        <v>AD1</v>
      </c>
      <c r="H625" s="54" t="str">
        <f t="shared" ca="1" si="122"/>
        <v>COMPLET</v>
      </c>
      <c r="I625" s="54" t="str">
        <f t="shared" ca="1" si="123"/>
        <v>Tn</v>
      </c>
      <c r="J625" s="54" t="str">
        <f t="shared" ca="1" si="124"/>
        <v>CVCM</v>
      </c>
      <c r="K625" s="54" t="str">
        <f t="shared" ca="1" si="125"/>
        <v>ENVOI</v>
      </c>
      <c r="L625" s="54" t="str">
        <f t="shared" ca="1" si="126"/>
        <v>PRAD1</v>
      </c>
      <c r="M625" s="54">
        <f t="shared" ca="1" si="127"/>
        <v>0</v>
      </c>
      <c r="N625" s="54" t="str">
        <f t="shared" ca="1" si="128"/>
        <v>DB2</v>
      </c>
      <c r="O625" s="54" t="str">
        <f t="shared" ca="1" si="129"/>
        <v>Adhérent</v>
      </c>
    </row>
    <row r="626" spans="1:15" x14ac:dyDescent="0.3">
      <c r="A626" s="97">
        <f ca="1">MATCH(B626,INDIRECT("Referentiel!a:a"),0)+COUNTIF($B$1:B625,B626)</f>
        <v>626</v>
      </c>
      <c r="B626" s="98" t="s">
        <v>3392</v>
      </c>
      <c r="C626" s="54" t="str">
        <f t="shared" ca="1" si="117"/>
        <v>CPPL</v>
      </c>
      <c r="D626" s="54" t="str">
        <f t="shared" ca="1" si="118"/>
        <v xml:space="preserve"> -M</v>
      </c>
      <c r="E626" s="54">
        <f t="shared" ca="1" si="119"/>
        <v>0</v>
      </c>
      <c r="F626" s="54">
        <f t="shared" ca="1" si="120"/>
        <v>0</v>
      </c>
      <c r="G626" s="54" t="str">
        <f t="shared" ca="1" si="121"/>
        <v>AD3</v>
      </c>
      <c r="H626" s="54" t="str">
        <f t="shared" ca="1" si="122"/>
        <v>COMPLET</v>
      </c>
      <c r="I626" s="54" t="str">
        <f t="shared" ca="1" si="123"/>
        <v>BVaTn</v>
      </c>
      <c r="J626" s="54" t="str">
        <f t="shared" ca="1" si="124"/>
        <v>CELC</v>
      </c>
      <c r="K626" s="54" t="str">
        <f t="shared" ca="1" si="125"/>
        <v>EPAEVENT</v>
      </c>
      <c r="L626" s="54" t="str">
        <f t="shared" ca="1" si="126"/>
        <v/>
      </c>
      <c r="M626" s="54">
        <f t="shared" ca="1" si="127"/>
        <v>0</v>
      </c>
      <c r="N626" s="54" t="str">
        <f t="shared" ca="1" si="128"/>
        <v>FIC</v>
      </c>
      <c r="O626" s="54" t="str">
        <f t="shared" ca="1" si="129"/>
        <v>Adhérent</v>
      </c>
    </row>
    <row r="627" spans="1:15" x14ac:dyDescent="0.3">
      <c r="A627" s="97">
        <f ca="1">MATCH(B627,INDIRECT("Referentiel!a:a"),0)+COUNTIF($B$1:B626,B627)</f>
        <v>627</v>
      </c>
      <c r="B627" s="98" t="s">
        <v>3398</v>
      </c>
      <c r="C627" s="54" t="str">
        <f t="shared" ca="1" si="117"/>
        <v>CPPL</v>
      </c>
      <c r="D627" s="54" t="str">
        <f t="shared" ca="1" si="118"/>
        <v>EPAREMAP-J</v>
      </c>
      <c r="E627" s="54">
        <f t="shared" ca="1" si="119"/>
        <v>0</v>
      </c>
      <c r="F627" s="54" t="str">
        <f t="shared" ca="1" si="120"/>
        <v>ZH2DJ1</v>
      </c>
      <c r="G627" s="54" t="str">
        <f t="shared" ca="1" si="121"/>
        <v>AD3</v>
      </c>
      <c r="H627" s="54" t="str">
        <f t="shared" ca="1" si="122"/>
        <v>PARTIEL</v>
      </c>
      <c r="I627" s="54" t="str">
        <f t="shared" ca="1" si="123"/>
        <v>Tn</v>
      </c>
      <c r="J627" s="54" t="str">
        <f t="shared" ca="1" si="124"/>
        <v>PCVL</v>
      </c>
      <c r="K627" s="54" t="str">
        <f t="shared" ca="1" si="125"/>
        <v>EPAREMAP</v>
      </c>
      <c r="L627" s="54" t="str">
        <f t="shared" ca="1" si="126"/>
        <v/>
      </c>
      <c r="M627" s="54">
        <f t="shared" ca="1" si="127"/>
        <v>0</v>
      </c>
      <c r="N627" s="54" t="str">
        <f t="shared" ca="1" si="128"/>
        <v>FIC</v>
      </c>
      <c r="O627" s="54" t="str">
        <f t="shared" ca="1" si="129"/>
        <v>Adhérent</v>
      </c>
    </row>
    <row r="628" spans="1:15" x14ac:dyDescent="0.3">
      <c r="A628" s="97">
        <f ca="1">MATCH(B628,INDIRECT("Referentiel!a:a"),0)+COUNTIF($B$1:B627,B628)</f>
        <v>628</v>
      </c>
      <c r="B628" s="98" t="s">
        <v>3404</v>
      </c>
      <c r="C628" s="54" t="str">
        <f t="shared" ca="1" si="117"/>
        <v>CPPL</v>
      </c>
      <c r="D628" s="54" t="str">
        <f t="shared" ca="1" si="118"/>
        <v>EPAREMAP-J</v>
      </c>
      <c r="E628" s="54">
        <f t="shared" ca="1" si="119"/>
        <v>0</v>
      </c>
      <c r="F628" s="54" t="str">
        <f t="shared" ca="1" si="120"/>
        <v>ZH2DJ1</v>
      </c>
      <c r="G628" s="54" t="str">
        <f t="shared" ca="1" si="121"/>
        <v>AD3</v>
      </c>
      <c r="H628" s="54" t="str">
        <f t="shared" ca="1" si="122"/>
        <v>PARTIEL</v>
      </c>
      <c r="I628" s="54" t="str">
        <f t="shared" ca="1" si="123"/>
        <v>Tn</v>
      </c>
      <c r="J628" s="54" t="str">
        <f t="shared" ca="1" si="124"/>
        <v>PCVL</v>
      </c>
      <c r="K628" s="54" t="str">
        <f t="shared" ca="1" si="125"/>
        <v>EPAREMAP</v>
      </c>
      <c r="L628" s="54" t="str">
        <f t="shared" ca="1" si="126"/>
        <v/>
      </c>
      <c r="M628" s="54">
        <f t="shared" ca="1" si="127"/>
        <v>0</v>
      </c>
      <c r="N628" s="54" t="str">
        <f t="shared" ca="1" si="128"/>
        <v>FIC</v>
      </c>
      <c r="O628" s="54" t="str">
        <f t="shared" ca="1" si="129"/>
        <v>Adhérent</v>
      </c>
    </row>
    <row r="629" spans="1:15" x14ac:dyDescent="0.3">
      <c r="A629" s="97">
        <f ca="1">MATCH(B629,INDIRECT("Referentiel!a:a"),0)+COUNTIF($B$1:B628,B629)</f>
        <v>629</v>
      </c>
      <c r="B629" s="98" t="s">
        <v>3407</v>
      </c>
      <c r="C629" s="54" t="str">
        <f t="shared" ca="1" si="117"/>
        <v>CPCR</v>
      </c>
      <c r="D629" s="54" t="str">
        <f t="shared" ca="1" si="118"/>
        <v>VMDDG6X-H</v>
      </c>
      <c r="E629" s="54">
        <f t="shared" ca="1" si="119"/>
        <v>0</v>
      </c>
      <c r="F629" s="54" t="str">
        <f t="shared" ca="1" si="120"/>
        <v>ZH1AH2</v>
      </c>
      <c r="G629" s="54" t="str">
        <f t="shared" ca="1" si="121"/>
        <v>AD3</v>
      </c>
      <c r="H629" s="54" t="str">
        <f t="shared" ca="1" si="122"/>
        <v>COMPLET</v>
      </c>
      <c r="I629" s="54" t="str">
        <f t="shared" ca="1" si="123"/>
        <v>Tn</v>
      </c>
      <c r="J629" s="54" t="str">
        <f t="shared" ca="1" si="124"/>
        <v>ADI0</v>
      </c>
      <c r="K629" s="54" t="str">
        <f t="shared" ca="1" si="125"/>
        <v>ER01</v>
      </c>
      <c r="L629" s="54" t="str">
        <f t="shared" ca="1" si="126"/>
        <v/>
      </c>
      <c r="M629" s="54">
        <f t="shared" ca="1" si="127"/>
        <v>0</v>
      </c>
      <c r="N629" s="54" t="str">
        <f t="shared" ca="1" si="128"/>
        <v>DB2</v>
      </c>
      <c r="O629" s="54" t="str">
        <f t="shared" ca="1" si="129"/>
        <v>Adhérent</v>
      </c>
    </row>
    <row r="630" spans="1:15" x14ac:dyDescent="0.3">
      <c r="A630" s="97">
        <f ca="1">MATCH(B630,INDIRECT("Referentiel!a:a"),0)+COUNTIF($B$1:B629,B630)</f>
        <v>630</v>
      </c>
      <c r="B630" s="98" t="s">
        <v>3413</v>
      </c>
      <c r="C630" s="54" t="str">
        <f t="shared" ca="1" si="117"/>
        <v>CPPI</v>
      </c>
      <c r="D630" s="54" t="str">
        <f t="shared" ca="1" si="118"/>
        <v xml:space="preserve"> -M</v>
      </c>
      <c r="E630" s="54">
        <f t="shared" ca="1" si="119"/>
        <v>0</v>
      </c>
      <c r="F630" s="54">
        <f t="shared" ca="1" si="120"/>
        <v>0</v>
      </c>
      <c r="G630" s="54" t="str">
        <f t="shared" ca="1" si="121"/>
        <v>AD1</v>
      </c>
      <c r="H630" s="54" t="str">
        <f t="shared" ca="1" si="122"/>
        <v>COMPLET</v>
      </c>
      <c r="I630" s="54" t="str">
        <f t="shared" ca="1" si="123"/>
        <v>BVaTn</v>
      </c>
      <c r="J630" s="54" t="str">
        <f t="shared" ca="1" si="124"/>
        <v>ESPA</v>
      </c>
      <c r="K630" s="54" t="str">
        <f t="shared" ca="1" si="125"/>
        <v>ESPBDBDF</v>
      </c>
      <c r="L630" s="54" t="str">
        <f t="shared" ca="1" si="126"/>
        <v>PRAD1</v>
      </c>
      <c r="M630" s="54">
        <f t="shared" ca="1" si="127"/>
        <v>0</v>
      </c>
      <c r="N630" s="54" t="str">
        <f t="shared" ca="1" si="128"/>
        <v>FIC</v>
      </c>
      <c r="O630" s="54" t="str">
        <f t="shared" ca="1" si="129"/>
        <v>Adhérent</v>
      </c>
    </row>
    <row r="631" spans="1:15" x14ac:dyDescent="0.3">
      <c r="A631" s="97">
        <f ca="1">MATCH(B631,INDIRECT("Referentiel!a:a"),0)+COUNTIF($B$1:B630,B631)</f>
        <v>631</v>
      </c>
      <c r="B631" s="98" t="s">
        <v>3418</v>
      </c>
      <c r="C631" s="54" t="str">
        <f t="shared" ca="1" si="117"/>
        <v>CPPI</v>
      </c>
      <c r="D631" s="54" t="str">
        <f t="shared" ca="1" si="118"/>
        <v xml:space="preserve"> -J</v>
      </c>
      <c r="E631" s="54">
        <f t="shared" ca="1" si="119"/>
        <v>0</v>
      </c>
      <c r="F631" s="54">
        <f t="shared" ca="1" si="120"/>
        <v>0</v>
      </c>
      <c r="G631" s="54" t="str">
        <f t="shared" ca="1" si="121"/>
        <v>AD3</v>
      </c>
      <c r="H631" s="54" t="str">
        <f t="shared" ca="1" si="122"/>
        <v>COMPLET</v>
      </c>
      <c r="I631" s="54" t="str">
        <f t="shared" ca="1" si="123"/>
        <v>Tn</v>
      </c>
      <c r="J631" s="54" t="str">
        <f t="shared" ca="1" si="124"/>
        <v>ESPA</v>
      </c>
      <c r="K631" s="54" t="str">
        <f t="shared" ca="1" si="125"/>
        <v>ESPFCN01</v>
      </c>
      <c r="L631" s="54" t="str">
        <f t="shared" ca="1" si="126"/>
        <v/>
      </c>
      <c r="M631" s="54">
        <f t="shared" ca="1" si="127"/>
        <v>0</v>
      </c>
      <c r="N631" s="54" t="str">
        <f t="shared" ca="1" si="128"/>
        <v>FIC</v>
      </c>
      <c r="O631" s="54" t="str">
        <f t="shared" ca="1" si="129"/>
        <v>Adhérent</v>
      </c>
    </row>
    <row r="632" spans="1:15" x14ac:dyDescent="0.3">
      <c r="A632" s="97">
        <f ca="1">MATCH(B632,INDIRECT("Referentiel!a:a"),0)+COUNTIF($B$1:B631,B632)</f>
        <v>632</v>
      </c>
      <c r="B632" s="98" t="s">
        <v>3422</v>
      </c>
      <c r="C632" s="54" t="str">
        <f t="shared" ca="1" si="117"/>
        <v>CPCC</v>
      </c>
      <c r="D632" s="54" t="str">
        <f t="shared" ca="1" si="118"/>
        <v>V1ETABL  -J</v>
      </c>
      <c r="E632" s="54">
        <f t="shared" ca="1" si="119"/>
        <v>0</v>
      </c>
      <c r="F632" s="54" t="str">
        <f t="shared" ca="1" si="120"/>
        <v>ZH1CJW</v>
      </c>
      <c r="G632" s="54" t="str">
        <f t="shared" ca="1" si="121"/>
        <v>AD1</v>
      </c>
      <c r="H632" s="54" t="str">
        <f t="shared" ca="1" si="122"/>
        <v>COMPLET</v>
      </c>
      <c r="I632" s="54" t="str">
        <f t="shared" ca="1" si="123"/>
        <v>Tn</v>
      </c>
      <c r="J632" s="54" t="str">
        <f t="shared" ca="1" si="124"/>
        <v>GPAR</v>
      </c>
      <c r="K632" s="54" t="str">
        <f t="shared" ca="1" si="125"/>
        <v>ETABL</v>
      </c>
      <c r="L632" s="54" t="str">
        <f t="shared" ca="1" si="126"/>
        <v>PRAD1</v>
      </c>
      <c r="M632" s="54">
        <f t="shared" ca="1" si="127"/>
        <v>0</v>
      </c>
      <c r="N632" s="54" t="str">
        <f t="shared" ca="1" si="128"/>
        <v>DB2</v>
      </c>
      <c r="O632" s="54" t="str">
        <f t="shared" ca="1" si="129"/>
        <v>Adhérent</v>
      </c>
    </row>
    <row r="633" spans="1:15" x14ac:dyDescent="0.3">
      <c r="A633" s="97">
        <f ca="1">MATCH(B633,INDIRECT("Referentiel!a:a"),0)+COUNTIF($B$1:B632,B633)</f>
        <v>633</v>
      </c>
      <c r="B633" s="98" t="s">
        <v>3429</v>
      </c>
      <c r="C633" s="54" t="str">
        <f t="shared" ca="1" si="117"/>
        <v>CPMS</v>
      </c>
      <c r="D633" s="54" t="str">
        <f t="shared" ca="1" si="118"/>
        <v>#CR#EFAIJ_YYYYMMDDHHMISS_ETABLISSEMENT.txt-J-ZH4BJW</v>
      </c>
      <c r="E633" s="54">
        <f t="shared" ca="1" si="119"/>
        <v>0</v>
      </c>
      <c r="F633" s="54">
        <f t="shared" ca="1" si="120"/>
        <v>0</v>
      </c>
      <c r="G633" s="54" t="str">
        <f t="shared" ca="1" si="121"/>
        <v>AD4</v>
      </c>
      <c r="H633" s="54" t="str">
        <f t="shared" ca="1" si="122"/>
        <v>COMPLET</v>
      </c>
      <c r="I633" s="54" t="str">
        <f t="shared" ca="1" si="123"/>
        <v>Tn</v>
      </c>
      <c r="J633" s="54" t="str">
        <f t="shared" ca="1" si="124"/>
        <v>EFAI</v>
      </c>
      <c r="K633" s="54" t="str">
        <f t="shared" ca="1" si="125"/>
        <v>ETABLISSEMENT.txt</v>
      </c>
      <c r="L633" s="54" t="str">
        <f t="shared" ca="1" si="126"/>
        <v/>
      </c>
      <c r="M633" s="54" t="str">
        <f t="shared" ca="1" si="127"/>
        <v>CPMS</v>
      </c>
      <c r="N633" s="54" t="str">
        <f t="shared" ca="1" si="128"/>
        <v>OPEN</v>
      </c>
      <c r="O633" s="54" t="str">
        <f t="shared" ca="1" si="129"/>
        <v>Adhérent</v>
      </c>
    </row>
    <row r="634" spans="1:15" x14ac:dyDescent="0.3">
      <c r="A634" s="97">
        <f ca="1">MATCH(B634,INDIRECT("Referentiel!a:a"),0)+COUNTIF($B$1:B633,B634)</f>
        <v>634</v>
      </c>
      <c r="B634" s="98" t="s">
        <v>3433</v>
      </c>
      <c r="C634" s="54" t="str">
        <f t="shared" ca="1" si="117"/>
        <v>CPCC</v>
      </c>
      <c r="D634" s="54" t="str">
        <f t="shared" ca="1" si="118"/>
        <v>V0ETASCO -J</v>
      </c>
      <c r="E634" s="54">
        <f t="shared" ca="1" si="119"/>
        <v>0</v>
      </c>
      <c r="F634" s="54" t="str">
        <f t="shared" ca="1" si="120"/>
        <v>ZH1CJX</v>
      </c>
      <c r="G634" s="54" t="str">
        <f t="shared" ca="1" si="121"/>
        <v>AD3</v>
      </c>
      <c r="H634" s="54" t="str">
        <f t="shared" ca="1" si="122"/>
        <v>COMPLET</v>
      </c>
      <c r="I634" s="54" t="str">
        <f t="shared" ca="1" si="123"/>
        <v>Tn</v>
      </c>
      <c r="J634" s="54" t="str">
        <f t="shared" ca="1" si="124"/>
        <v>ENPA</v>
      </c>
      <c r="K634" s="54" t="str">
        <f t="shared" ca="1" si="125"/>
        <v>ETASCO</v>
      </c>
      <c r="L634" s="54" t="str">
        <f t="shared" ca="1" si="126"/>
        <v/>
      </c>
      <c r="M634" s="54">
        <f t="shared" ca="1" si="127"/>
        <v>0</v>
      </c>
      <c r="N634" s="54" t="str">
        <f t="shared" ca="1" si="128"/>
        <v>DB2</v>
      </c>
      <c r="O634" s="54" t="str">
        <f t="shared" ca="1" si="129"/>
        <v>Adhérent</v>
      </c>
    </row>
    <row r="635" spans="1:15" x14ac:dyDescent="0.3">
      <c r="A635" s="97">
        <f ca="1">MATCH(B635,INDIRECT("Referentiel!a:a"),0)+COUNTIF($B$1:B634,B635)</f>
        <v>635</v>
      </c>
      <c r="B635" s="98" t="s">
        <v>3439</v>
      </c>
      <c r="C635" s="54" t="str">
        <f t="shared" ca="1" si="117"/>
        <v>CPCC</v>
      </c>
      <c r="D635" s="54" t="str">
        <f t="shared" ca="1" si="118"/>
        <v>V0ETFICO -J</v>
      </c>
      <c r="E635" s="54">
        <f t="shared" ca="1" si="119"/>
        <v>0</v>
      </c>
      <c r="F635" s="54" t="str">
        <f t="shared" ca="1" si="120"/>
        <v>ZH1CJY</v>
      </c>
      <c r="G635" s="54" t="str">
        <f t="shared" ca="1" si="121"/>
        <v>AD3</v>
      </c>
      <c r="H635" s="54" t="str">
        <f t="shared" ca="1" si="122"/>
        <v>COMPLET</v>
      </c>
      <c r="I635" s="54" t="str">
        <f t="shared" ca="1" si="123"/>
        <v>Tn</v>
      </c>
      <c r="J635" s="54" t="str">
        <f t="shared" ca="1" si="124"/>
        <v>ENPA</v>
      </c>
      <c r="K635" s="54" t="str">
        <f t="shared" ca="1" si="125"/>
        <v>ETFICO</v>
      </c>
      <c r="L635" s="54" t="str">
        <f t="shared" ca="1" si="126"/>
        <v/>
      </c>
      <c r="M635" s="54">
        <f t="shared" ca="1" si="127"/>
        <v>0</v>
      </c>
      <c r="N635" s="54" t="str">
        <f t="shared" ca="1" si="128"/>
        <v>DB2</v>
      </c>
      <c r="O635" s="54" t="str">
        <f t="shared" ca="1" si="129"/>
        <v>Adhérent</v>
      </c>
    </row>
    <row r="636" spans="1:15" x14ac:dyDescent="0.3">
      <c r="A636" s="97">
        <f ca="1">MATCH(B636,INDIRECT("Referentiel!a:a"),0)+COUNTIF($B$1:B635,B636)</f>
        <v>636</v>
      </c>
      <c r="B636" s="98" t="s">
        <v>3444</v>
      </c>
      <c r="C636" s="54" t="str">
        <f t="shared" ca="1" si="117"/>
        <v>CPCC</v>
      </c>
      <c r="D636" s="54" t="str">
        <f t="shared" ca="1" si="118"/>
        <v>V2EVENEM -J</v>
      </c>
      <c r="E636" s="54">
        <f t="shared" ca="1" si="119"/>
        <v>0</v>
      </c>
      <c r="F636" s="54" t="str">
        <f t="shared" ca="1" si="120"/>
        <v>ZH1CJZ</v>
      </c>
      <c r="G636" s="54" t="str">
        <f t="shared" ca="1" si="121"/>
        <v>AD3</v>
      </c>
      <c r="H636" s="54" t="str">
        <f t="shared" ca="1" si="122"/>
        <v>COMPLET</v>
      </c>
      <c r="I636" s="54" t="str">
        <f t="shared" ca="1" si="123"/>
        <v>BVnTn</v>
      </c>
      <c r="J636" s="54" t="str">
        <f t="shared" ca="1" si="124"/>
        <v>GPAR</v>
      </c>
      <c r="K636" s="54" t="str">
        <f t="shared" ca="1" si="125"/>
        <v>EVENEM</v>
      </c>
      <c r="L636" s="54" t="str">
        <f t="shared" ca="1" si="126"/>
        <v/>
      </c>
      <c r="M636" s="54">
        <f t="shared" ca="1" si="127"/>
        <v>0</v>
      </c>
      <c r="N636" s="54" t="str">
        <f t="shared" ca="1" si="128"/>
        <v>DB2</v>
      </c>
      <c r="O636" s="54" t="str">
        <f t="shared" ca="1" si="129"/>
        <v>Adhérent</v>
      </c>
    </row>
    <row r="637" spans="1:15" x14ac:dyDescent="0.3">
      <c r="A637" s="97">
        <f ca="1">MATCH(B637,INDIRECT("Referentiel!a:a"),0)+COUNTIF($B$1:B636,B637)</f>
        <v>637</v>
      </c>
      <c r="B637" s="98" t="s">
        <v>3450</v>
      </c>
      <c r="C637" s="54" t="str">
        <f t="shared" ca="1" si="117"/>
        <v>CPMP</v>
      </c>
      <c r="D637" s="54" t="str">
        <f t="shared" ca="1" si="118"/>
        <v>V2EVFIDE -J</v>
      </c>
      <c r="E637" s="54">
        <f t="shared" ca="1" si="119"/>
        <v>0</v>
      </c>
      <c r="F637" s="54" t="str">
        <f t="shared" ca="1" si="120"/>
        <v>ZH2CJT</v>
      </c>
      <c r="G637" s="54" t="str">
        <f t="shared" ca="1" si="121"/>
        <v>AD3</v>
      </c>
      <c r="H637" s="54" t="str">
        <f t="shared" ca="1" si="122"/>
        <v>COMPLET</v>
      </c>
      <c r="I637" s="54" t="str">
        <f t="shared" ca="1" si="123"/>
        <v>Tn</v>
      </c>
      <c r="J637" s="54" t="str">
        <f t="shared" ca="1" si="124"/>
        <v>OROP</v>
      </c>
      <c r="K637" s="54" t="str">
        <f t="shared" ca="1" si="125"/>
        <v>EVFIDE</v>
      </c>
      <c r="L637" s="54" t="str">
        <f t="shared" ca="1" si="126"/>
        <v/>
      </c>
      <c r="M637" s="54">
        <f t="shared" ca="1" si="127"/>
        <v>0</v>
      </c>
      <c r="N637" s="54" t="str">
        <f t="shared" ca="1" si="128"/>
        <v>DB2</v>
      </c>
      <c r="O637" s="54" t="str">
        <f t="shared" ca="1" si="129"/>
        <v>Adhérent</v>
      </c>
    </row>
    <row r="638" spans="1:15" x14ac:dyDescent="0.3">
      <c r="A638" s="97">
        <f ca="1">MATCH(B638,INDIRECT("Referentiel!a:a"),0)+COUNTIF($B$1:B637,B638)</f>
        <v>638</v>
      </c>
      <c r="B638" s="98" t="s">
        <v>3457</v>
      </c>
      <c r="C638" s="54" t="str">
        <f t="shared" ca="1" si="117"/>
        <v>CPDT</v>
      </c>
      <c r="D638" s="54" t="str">
        <f t="shared" ca="1" si="118"/>
        <v>V0EXADBL  -J</v>
      </c>
      <c r="E638" s="54">
        <f t="shared" ca="1" si="119"/>
        <v>0</v>
      </c>
      <c r="F638" s="54" t="str">
        <f t="shared" ca="1" si="120"/>
        <v>ZH0CJH</v>
      </c>
      <c r="G638" s="54" t="str">
        <f t="shared" ca="1" si="121"/>
        <v>AD3</v>
      </c>
      <c r="H638" s="54" t="str">
        <f t="shared" ca="1" si="122"/>
        <v>COMPLET</v>
      </c>
      <c r="I638" s="54" t="str">
        <f t="shared" ca="1" si="123"/>
        <v>BVnTn</v>
      </c>
      <c r="J638" s="54" t="str">
        <f t="shared" ca="1" si="124"/>
        <v>FDER</v>
      </c>
      <c r="K638" s="54" t="str">
        <f t="shared" ca="1" si="125"/>
        <v>EXADBL</v>
      </c>
      <c r="L638" s="54" t="str">
        <f t="shared" ca="1" si="126"/>
        <v/>
      </c>
      <c r="M638" s="54">
        <f t="shared" ca="1" si="127"/>
        <v>0</v>
      </c>
      <c r="N638" s="54" t="str">
        <f t="shared" ca="1" si="128"/>
        <v>DB2</v>
      </c>
      <c r="O638" s="54" t="str">
        <f t="shared" ca="1" si="129"/>
        <v>Adhérent</v>
      </c>
    </row>
    <row r="639" spans="1:15" x14ac:dyDescent="0.3">
      <c r="A639" s="97">
        <f ca="1">MATCH(B639,INDIRECT("Referentiel!a:a"),0)+COUNTIF($B$1:B638,B639)</f>
        <v>639</v>
      </c>
      <c r="B639" s="98" t="s">
        <v>3462</v>
      </c>
      <c r="C639" s="54" t="str">
        <f t="shared" ca="1" si="117"/>
        <v>CPCC</v>
      </c>
      <c r="D639" s="54" t="str">
        <f t="shared" ca="1" si="118"/>
        <v>V1EXANTE -J</v>
      </c>
      <c r="E639" s="54">
        <f t="shared" ca="1" si="119"/>
        <v>0</v>
      </c>
      <c r="F639" s="54" t="str">
        <f t="shared" ca="1" si="120"/>
        <v>ZH1DJ0</v>
      </c>
      <c r="G639" s="54" t="str">
        <f t="shared" ca="1" si="121"/>
        <v>AD3</v>
      </c>
      <c r="H639" s="54" t="str">
        <f t="shared" ca="1" si="122"/>
        <v>COMPLET</v>
      </c>
      <c r="I639" s="54" t="str">
        <f t="shared" ca="1" si="123"/>
        <v>BVnTn</v>
      </c>
      <c r="J639" s="54" t="str">
        <f t="shared" ca="1" si="124"/>
        <v>CNTR</v>
      </c>
      <c r="K639" s="54" t="str">
        <f t="shared" ca="1" si="125"/>
        <v>EXANTE</v>
      </c>
      <c r="L639" s="54" t="str">
        <f t="shared" ca="1" si="126"/>
        <v/>
      </c>
      <c r="M639" s="54">
        <f t="shared" ca="1" si="127"/>
        <v>0</v>
      </c>
      <c r="N639" s="54" t="str">
        <f t="shared" ca="1" si="128"/>
        <v>DB2</v>
      </c>
      <c r="O639" s="54" t="str">
        <f t="shared" ca="1" si="129"/>
        <v>Adhérent</v>
      </c>
    </row>
    <row r="640" spans="1:15" x14ac:dyDescent="0.3">
      <c r="A640" s="97">
        <f ca="1">MATCH(B640,INDIRECT("Referentiel!a:a"),0)+COUNTIF($B$1:B639,B640)</f>
        <v>640</v>
      </c>
      <c r="B640" s="98" t="s">
        <v>3468</v>
      </c>
      <c r="C640" s="54" t="str">
        <f t="shared" ca="1" si="117"/>
        <v>CPPI</v>
      </c>
      <c r="D640" s="54" t="str">
        <f t="shared" ca="1" si="118"/>
        <v xml:space="preserve"> -M</v>
      </c>
      <c r="E640" s="54">
        <f t="shared" ca="1" si="119"/>
        <v>0</v>
      </c>
      <c r="F640" s="54">
        <f t="shared" ca="1" si="120"/>
        <v>0</v>
      </c>
      <c r="G640" s="54" t="str">
        <f t="shared" ca="1" si="121"/>
        <v>AD3</v>
      </c>
      <c r="H640" s="54" t="str">
        <f t="shared" ca="1" si="122"/>
        <v>COMPLET</v>
      </c>
      <c r="I640" s="54" t="str">
        <f t="shared" ca="1" si="123"/>
        <v>BVaTn</v>
      </c>
      <c r="J640" s="54" t="str">
        <f t="shared" ca="1" si="124"/>
        <v>EXTR</v>
      </c>
      <c r="K640" s="54" t="str">
        <f t="shared" ca="1" si="125"/>
        <v>EXCADCAX</v>
      </c>
      <c r="L640" s="54" t="str">
        <f t="shared" ca="1" si="126"/>
        <v/>
      </c>
      <c r="M640" s="54">
        <f t="shared" ca="1" si="127"/>
        <v>0</v>
      </c>
      <c r="N640" s="54" t="str">
        <f t="shared" ca="1" si="128"/>
        <v>FIC</v>
      </c>
      <c r="O640" s="54" t="str">
        <f t="shared" ca="1" si="129"/>
        <v>Adhérent</v>
      </c>
    </row>
    <row r="641" spans="1:15" x14ac:dyDescent="0.3">
      <c r="A641" s="97">
        <f ca="1">MATCH(B641,INDIRECT("Referentiel!a:a"),0)+COUNTIF($B$1:B640,B641)</f>
        <v>641</v>
      </c>
      <c r="B641" s="98" t="s">
        <v>3474</v>
      </c>
      <c r="C641" s="54" t="str">
        <f t="shared" ca="1" si="117"/>
        <v>CPPI</v>
      </c>
      <c r="D641" s="54" t="str">
        <f t="shared" ca="1" si="118"/>
        <v xml:space="preserve"> -M</v>
      </c>
      <c r="E641" s="54">
        <f t="shared" ca="1" si="119"/>
        <v>0</v>
      </c>
      <c r="F641" s="54">
        <f t="shared" ca="1" si="120"/>
        <v>0</v>
      </c>
      <c r="G641" s="54" t="str">
        <f t="shared" ca="1" si="121"/>
        <v>AD1</v>
      </c>
      <c r="H641" s="54" t="str">
        <f t="shared" ca="1" si="122"/>
        <v>COMPLET</v>
      </c>
      <c r="I641" s="54" t="str">
        <f t="shared" ca="1" si="123"/>
        <v>BVaTn</v>
      </c>
      <c r="J641" s="54" t="str">
        <f t="shared" ca="1" si="124"/>
        <v>INFO</v>
      </c>
      <c r="K641" s="54" t="str">
        <f t="shared" ca="1" si="125"/>
        <v>EXCAGECO</v>
      </c>
      <c r="L641" s="54" t="str">
        <f t="shared" ca="1" si="126"/>
        <v>PRAD1</v>
      </c>
      <c r="M641" s="54">
        <f t="shared" ca="1" si="127"/>
        <v>0</v>
      </c>
      <c r="N641" s="54" t="str">
        <f t="shared" ca="1" si="128"/>
        <v>FIC</v>
      </c>
      <c r="O641" s="54" t="str">
        <f t="shared" ca="1" si="129"/>
        <v>Adhérent</v>
      </c>
    </row>
    <row r="642" spans="1:15" x14ac:dyDescent="0.3">
      <c r="A642" s="97">
        <f ca="1">MATCH(B642,INDIRECT("Referentiel!a:a"),0)+COUNTIF($B$1:B641,B642)</f>
        <v>642</v>
      </c>
      <c r="B642" s="98" t="s">
        <v>3477</v>
      </c>
      <c r="C642" s="54" t="str">
        <f t="shared" ca="1" si="117"/>
        <v>CPPI</v>
      </c>
      <c r="D642" s="54" t="str">
        <f t="shared" ca="1" si="118"/>
        <v>EXCBRISQ-M</v>
      </c>
      <c r="E642" s="54">
        <f t="shared" ca="1" si="119"/>
        <v>0</v>
      </c>
      <c r="F642" s="54" t="str">
        <f t="shared" ca="1" si="120"/>
        <v>ZH0AMA</v>
      </c>
      <c r="G642" s="54" t="str">
        <f t="shared" ca="1" si="121"/>
        <v>AD3</v>
      </c>
      <c r="H642" s="54" t="str">
        <f t="shared" ca="1" si="122"/>
        <v>COMPLET</v>
      </c>
      <c r="I642" s="54" t="str">
        <f t="shared" ca="1" si="123"/>
        <v>Tn</v>
      </c>
      <c r="J642" s="54" t="str">
        <f t="shared" ca="1" si="124"/>
        <v>EXTR</v>
      </c>
      <c r="K642" s="54" t="str">
        <f t="shared" ca="1" si="125"/>
        <v>EXCBRISQ</v>
      </c>
      <c r="L642" s="54" t="str">
        <f t="shared" ca="1" si="126"/>
        <v/>
      </c>
      <c r="M642" s="54">
        <f t="shared" ca="1" si="127"/>
        <v>0</v>
      </c>
      <c r="N642" s="54" t="str">
        <f t="shared" ca="1" si="128"/>
        <v>FIC</v>
      </c>
      <c r="O642" s="54" t="str">
        <f t="shared" ca="1" si="129"/>
        <v>Adhérent</v>
      </c>
    </row>
    <row r="643" spans="1:15" x14ac:dyDescent="0.3">
      <c r="A643" s="97">
        <f ca="1">MATCH(B643,INDIRECT("Referentiel!a:a"),0)+COUNTIF($B$1:B642,B643)</f>
        <v>643</v>
      </c>
      <c r="B643" s="98" t="s">
        <v>3483</v>
      </c>
      <c r="C643" s="54" t="str">
        <f t="shared" ref="C643:C706" ca="1" si="130">INDIRECT("'Referentiel'!c"&amp;$A643)</f>
        <v>CPPI</v>
      </c>
      <c r="D643" s="54" t="str">
        <f t="shared" ref="D643:D706" ca="1" si="131">INDIRECT("'Referentiel'!U"&amp;$A643)&amp;IF((INDIRECT("'Referentiel'!U"&amp;$A643)&lt;&gt;"")*(INDIRECT("'Referentiel'!V"&amp;$A643)&lt;&gt;""),"-","")&amp;INDIRECT("'Referentiel'!V"&amp;$A643)&amp;IF((INDIRECT("'Referentiel'!U"&amp;$A643)&amp;INDIRECT("'Referentiel'!V"&amp;$A643)&lt;&gt;"")*(INDIRECT("'Referentiel'!W"&amp;$A643)&lt;&gt;""),"-","")&amp;INDIRECT("'Referentiel'!W"&amp;$A643)&amp;IF((INDIRECT("'Referentiel'!U"&amp;$A643)&amp;INDIRECT("'Referentiel'!V"&amp;$A643)&amp;INDIRECT("'Referentiel'!W"&amp;$A643)&lt;&gt;"")*(INDIRECT("'Referentiel'!Y"&amp;$A643)&lt;&gt;""),"-","")&amp;INDIRECT("'Referentiel'!Y"&amp;$A643)&amp;IF((INDIRECT("'Referentiel'!U"&amp;$A643)&amp;INDIRECT("'Referentiel'!V"&amp;$A643)&amp;INDIRECT("'Referentiel'!W"&amp;$A643)&amp;INDIRECT("'Referentiel'!Y"&amp;$A643)&lt;&gt;"")*(INDIRECT("'Referentiel'!Z"&amp;$A643)&lt;&gt;""),"-","")&amp;INDIRECT("'Referentiel'!Z"&amp;$A643)</f>
        <v>EXCBRISQ-M</v>
      </c>
      <c r="E643" s="54">
        <f t="shared" ref="E643:E706" ca="1" si="132">INDIRECT("'Referentiel'!AB"&amp;$A643)</f>
        <v>0</v>
      </c>
      <c r="F643" s="54" t="str">
        <f t="shared" ref="F643:F706" ca="1" si="133">INDIRECT("'Referentiel'!Aa"&amp;$A643)</f>
        <v>ZH0AMA</v>
      </c>
      <c r="G643" s="54" t="str">
        <f t="shared" ref="G643:G706" ca="1" si="134">INDIRECT("'Referentiel'!k"&amp;$A643)</f>
        <v>AD3</v>
      </c>
      <c r="H643" s="54" t="str">
        <f t="shared" ref="H643:H706" ca="1" si="135">INDIRECT("'Referentiel'!l"&amp;$A643)</f>
        <v>PARTIEL</v>
      </c>
      <c r="I643" s="54" t="str">
        <f t="shared" ref="I643:I706" ca="1" si="136">INDIRECT("'Referentiel'!j"&amp;$A643)</f>
        <v>Tn</v>
      </c>
      <c r="J643" s="54" t="str">
        <f t="shared" ref="J643:J706" ca="1" si="137">INDIRECT("'Referentiel'!f"&amp;$A643)</f>
        <v>EXTR</v>
      </c>
      <c r="K643" s="54" t="str">
        <f t="shared" ref="K643:K706" ca="1" si="138">INDIRECT("'Referentiel'!e"&amp;$A643)</f>
        <v>EXCBRISQ</v>
      </c>
      <c r="L643" s="54" t="str">
        <f t="shared" ref="L643:L706" ca="1" si="139">INDIRECT("'Referentiel'!n"&amp;$A643)</f>
        <v/>
      </c>
      <c r="M643" s="54">
        <f t="shared" ref="M643:M706" ca="1" si="140">INDIRECT("'Referentiel'!s"&amp;$A643)</f>
        <v>0</v>
      </c>
      <c r="N643" s="54" t="str">
        <f t="shared" ref="N643:N706" ca="1" si="141">INDIRECT("'Referentiel'!q"&amp;$A643)</f>
        <v>FIC</v>
      </c>
      <c r="O643" s="54" t="str">
        <f t="shared" ref="O643:O706" ca="1" si="142">INDIRECT("'Referentiel'!h"&amp;$A643)</f>
        <v>Adhérent</v>
      </c>
    </row>
    <row r="644" spans="1:15" x14ac:dyDescent="0.3">
      <c r="A644" s="97">
        <f ca="1">MATCH(B644,INDIRECT("Referentiel!a:a"),0)+COUNTIF($B$1:B643,B644)</f>
        <v>644</v>
      </c>
      <c r="B644" s="98" t="s">
        <v>3486</v>
      </c>
      <c r="C644" s="54" t="str">
        <f t="shared" ca="1" si="130"/>
        <v>CPPI</v>
      </c>
      <c r="D644" s="54" t="str">
        <f t="shared" ca="1" si="131"/>
        <v xml:space="preserve"> -M</v>
      </c>
      <c r="E644" s="54">
        <f t="shared" ca="1" si="132"/>
        <v>0</v>
      </c>
      <c r="F644" s="54">
        <f t="shared" ca="1" si="133"/>
        <v>0</v>
      </c>
      <c r="G644" s="54" t="str">
        <f t="shared" ca="1" si="134"/>
        <v>AD3</v>
      </c>
      <c r="H644" s="54" t="str">
        <f t="shared" ca="1" si="135"/>
        <v>COMPLET</v>
      </c>
      <c r="I644" s="54" t="str">
        <f t="shared" ca="1" si="136"/>
        <v>BVaTn</v>
      </c>
      <c r="J644" s="54" t="str">
        <f t="shared" ca="1" si="137"/>
        <v>EXTR</v>
      </c>
      <c r="K644" s="54" t="str">
        <f t="shared" ca="1" si="138"/>
        <v>EXCCATPX</v>
      </c>
      <c r="L644" s="54" t="str">
        <f t="shared" ca="1" si="139"/>
        <v/>
      </c>
      <c r="M644" s="54">
        <f t="shared" ca="1" si="140"/>
        <v>0</v>
      </c>
      <c r="N644" s="54" t="str">
        <f t="shared" ca="1" si="141"/>
        <v>FIC</v>
      </c>
      <c r="O644" s="54" t="str">
        <f t="shared" ca="1" si="142"/>
        <v>Adhérent</v>
      </c>
    </row>
    <row r="645" spans="1:15" x14ac:dyDescent="0.3">
      <c r="A645" s="97">
        <f ca="1">MATCH(B645,INDIRECT("Referentiel!a:a"),0)+COUNTIF($B$1:B644,B645)</f>
        <v>645</v>
      </c>
      <c r="B645" s="98" t="s">
        <v>3491</v>
      </c>
      <c r="C645" s="54" t="str">
        <f t="shared" ca="1" si="130"/>
        <v>CPPI</v>
      </c>
      <c r="D645" s="54" t="str">
        <f t="shared" ca="1" si="131"/>
        <v>EXCCRAR2-M</v>
      </c>
      <c r="E645" s="54">
        <f t="shared" ca="1" si="132"/>
        <v>0</v>
      </c>
      <c r="F645" s="54">
        <f t="shared" ca="1" si="133"/>
        <v>0</v>
      </c>
      <c r="G645" s="54" t="str">
        <f t="shared" ca="1" si="134"/>
        <v>AD1</v>
      </c>
      <c r="H645" s="54" t="str">
        <f t="shared" ca="1" si="135"/>
        <v>PARTIEL</v>
      </c>
      <c r="I645" s="54" t="str">
        <f t="shared" ca="1" si="136"/>
        <v>Tn</v>
      </c>
      <c r="J645" s="54" t="str">
        <f t="shared" ca="1" si="137"/>
        <v>EXTR</v>
      </c>
      <c r="K645" s="54" t="str">
        <f t="shared" ca="1" si="138"/>
        <v>EXCCRAR2</v>
      </c>
      <c r="L645" s="54" t="str">
        <f t="shared" ca="1" si="139"/>
        <v>PRAD1</v>
      </c>
      <c r="M645" s="54">
        <f t="shared" ca="1" si="140"/>
        <v>0</v>
      </c>
      <c r="N645" s="54" t="str">
        <f t="shared" ca="1" si="141"/>
        <v>FIC</v>
      </c>
      <c r="O645" s="54" t="str">
        <f t="shared" ca="1" si="142"/>
        <v>Adhérent</v>
      </c>
    </row>
    <row r="646" spans="1:15" x14ac:dyDescent="0.3">
      <c r="A646" s="97">
        <f ca="1">MATCH(B646,INDIRECT("Referentiel!a:a"),0)+COUNTIF($B$1:B645,B646)</f>
        <v>646</v>
      </c>
      <c r="B646" s="98" t="s">
        <v>3495</v>
      </c>
      <c r="C646" s="54" t="str">
        <f t="shared" ca="1" si="130"/>
        <v>CPPI</v>
      </c>
      <c r="D646" s="54" t="str">
        <f t="shared" ca="1" si="131"/>
        <v>EXCCRDV2-M</v>
      </c>
      <c r="E646" s="54">
        <f t="shared" ca="1" si="132"/>
        <v>0</v>
      </c>
      <c r="F646" s="54">
        <f t="shared" ca="1" si="133"/>
        <v>0</v>
      </c>
      <c r="G646" s="54" t="str">
        <f t="shared" ca="1" si="134"/>
        <v>AD1</v>
      </c>
      <c r="H646" s="54" t="str">
        <f t="shared" ca="1" si="135"/>
        <v>PARTIEL</v>
      </c>
      <c r="I646" s="54" t="str">
        <f t="shared" ca="1" si="136"/>
        <v>Tn</v>
      </c>
      <c r="J646" s="54" t="str">
        <f t="shared" ca="1" si="137"/>
        <v>EXTR</v>
      </c>
      <c r="K646" s="54" t="str">
        <f t="shared" ca="1" si="138"/>
        <v>EXCCRDV2</v>
      </c>
      <c r="L646" s="54" t="str">
        <f t="shared" ca="1" si="139"/>
        <v>PRAD1</v>
      </c>
      <c r="M646" s="54">
        <f t="shared" ca="1" si="140"/>
        <v>0</v>
      </c>
      <c r="N646" s="54" t="str">
        <f t="shared" ca="1" si="141"/>
        <v>FIC</v>
      </c>
      <c r="O646" s="54" t="str">
        <f t="shared" ca="1" si="142"/>
        <v>Adhérent</v>
      </c>
    </row>
    <row r="647" spans="1:15" x14ac:dyDescent="0.3">
      <c r="A647" s="97">
        <f ca="1">MATCH(B647,INDIRECT("Referentiel!a:a"),0)+COUNTIF($B$1:B646,B647)</f>
        <v>647</v>
      </c>
      <c r="B647" s="98" t="s">
        <v>3498</v>
      </c>
      <c r="C647" s="54" t="str">
        <f t="shared" ca="1" si="130"/>
        <v>CPCC</v>
      </c>
      <c r="D647" s="54" t="str">
        <f t="shared" ca="1" si="131"/>
        <v>V0EXCFIA -J</v>
      </c>
      <c r="E647" s="54">
        <f t="shared" ca="1" si="132"/>
        <v>0</v>
      </c>
      <c r="F647" s="54" t="str">
        <f t="shared" ca="1" si="133"/>
        <v>ZH1DJ1</v>
      </c>
      <c r="G647" s="54" t="str">
        <f t="shared" ca="1" si="134"/>
        <v>AD3</v>
      </c>
      <c r="H647" s="54" t="str">
        <f t="shared" ca="1" si="135"/>
        <v>COMPLET</v>
      </c>
      <c r="I647" s="54" t="str">
        <f t="shared" ca="1" si="136"/>
        <v>Tn</v>
      </c>
      <c r="J647" s="54" t="str">
        <f t="shared" ca="1" si="137"/>
        <v>GPAR</v>
      </c>
      <c r="K647" s="54" t="str">
        <f t="shared" ca="1" si="138"/>
        <v>EXCFIA</v>
      </c>
      <c r="L647" s="54" t="str">
        <f t="shared" ca="1" si="139"/>
        <v/>
      </c>
      <c r="M647" s="54">
        <f t="shared" ca="1" si="140"/>
        <v>0</v>
      </c>
      <c r="N647" s="54" t="str">
        <f t="shared" ca="1" si="141"/>
        <v>DB2</v>
      </c>
      <c r="O647" s="54" t="str">
        <f t="shared" ca="1" si="142"/>
        <v>Adhérent</v>
      </c>
    </row>
    <row r="648" spans="1:15" x14ac:dyDescent="0.3">
      <c r="A648" s="97">
        <f ca="1">MATCH(B648,INDIRECT("Referentiel!a:a"),0)+COUNTIF($B$1:B647,B648)</f>
        <v>648</v>
      </c>
      <c r="B648" s="98" t="s">
        <v>3504</v>
      </c>
      <c r="C648" s="54" t="str">
        <f t="shared" ca="1" si="130"/>
        <v>CPPI</v>
      </c>
      <c r="D648" s="54" t="str">
        <f t="shared" ca="1" si="131"/>
        <v>EXCFLUTI-M</v>
      </c>
      <c r="E648" s="54">
        <f t="shared" ca="1" si="132"/>
        <v>0</v>
      </c>
      <c r="F648" s="54" t="str">
        <f t="shared" ca="1" si="133"/>
        <v>ZH0AMB</v>
      </c>
      <c r="G648" s="54" t="str">
        <f t="shared" ca="1" si="134"/>
        <v>AD1</v>
      </c>
      <c r="H648" s="54" t="str">
        <f t="shared" ca="1" si="135"/>
        <v>PARTIEL</v>
      </c>
      <c r="I648" s="54" t="str">
        <f t="shared" ca="1" si="136"/>
        <v>Tn</v>
      </c>
      <c r="J648" s="54" t="str">
        <f t="shared" ca="1" si="137"/>
        <v>EXTR</v>
      </c>
      <c r="K648" s="54" t="str">
        <f t="shared" ca="1" si="138"/>
        <v>EXCFLUTI</v>
      </c>
      <c r="L648" s="54" t="str">
        <f t="shared" ca="1" si="139"/>
        <v>PRAD1</v>
      </c>
      <c r="M648" s="54">
        <f t="shared" ca="1" si="140"/>
        <v>0</v>
      </c>
      <c r="N648" s="54" t="str">
        <f t="shared" ca="1" si="141"/>
        <v>FIC</v>
      </c>
      <c r="O648" s="54" t="str">
        <f t="shared" ca="1" si="142"/>
        <v>Adhérent</v>
      </c>
    </row>
    <row r="649" spans="1:15" x14ac:dyDescent="0.3">
      <c r="A649" s="97">
        <f ca="1">MATCH(B649,INDIRECT("Referentiel!a:a"),0)+COUNTIF($B$1:B648,B649)</f>
        <v>649</v>
      </c>
      <c r="B649" s="98" t="s">
        <v>3510</v>
      </c>
      <c r="C649" s="54" t="str">
        <f t="shared" ca="1" si="130"/>
        <v>CPPI</v>
      </c>
      <c r="D649" s="54" t="str">
        <f t="shared" ca="1" si="131"/>
        <v>EXCOPENX-M</v>
      </c>
      <c r="E649" s="54">
        <f t="shared" ca="1" si="132"/>
        <v>0</v>
      </c>
      <c r="F649" s="54">
        <f t="shared" ca="1" si="133"/>
        <v>0</v>
      </c>
      <c r="G649" s="54" t="str">
        <f t="shared" ca="1" si="134"/>
        <v>AD1</v>
      </c>
      <c r="H649" s="54" t="str">
        <f t="shared" ca="1" si="135"/>
        <v>PARTIEL</v>
      </c>
      <c r="I649" s="54" t="str">
        <f t="shared" ca="1" si="136"/>
        <v>Tn</v>
      </c>
      <c r="J649" s="54" t="str">
        <f t="shared" ca="1" si="137"/>
        <v>EXTR</v>
      </c>
      <c r="K649" s="54" t="str">
        <f t="shared" ca="1" si="138"/>
        <v>EXCOPENX</v>
      </c>
      <c r="L649" s="54" t="str">
        <f t="shared" ca="1" si="139"/>
        <v>PRAD1</v>
      </c>
      <c r="M649" s="54">
        <f t="shared" ca="1" si="140"/>
        <v>0</v>
      </c>
      <c r="N649" s="54" t="str">
        <f t="shared" ca="1" si="141"/>
        <v>FIC</v>
      </c>
      <c r="O649" s="54" t="str">
        <f t="shared" ca="1" si="142"/>
        <v>Adhérent</v>
      </c>
    </row>
    <row r="650" spans="1:15" x14ac:dyDescent="0.3">
      <c r="A650" s="97">
        <f ca="1">MATCH(B650,INDIRECT("Referentiel!a:a"),0)+COUNTIF($B$1:B649,B650)</f>
        <v>650</v>
      </c>
      <c r="B650" s="98" t="s">
        <v>3513</v>
      </c>
      <c r="C650" s="54" t="str">
        <f t="shared" ca="1" si="130"/>
        <v>CPPI</v>
      </c>
      <c r="D650" s="54" t="str">
        <f t="shared" ca="1" si="131"/>
        <v>EXCTEMA2-M</v>
      </c>
      <c r="E650" s="54">
        <f t="shared" ca="1" si="132"/>
        <v>0</v>
      </c>
      <c r="F650" s="54">
        <f t="shared" ca="1" si="133"/>
        <v>0</v>
      </c>
      <c r="G650" s="54" t="str">
        <f t="shared" ca="1" si="134"/>
        <v>AD1</v>
      </c>
      <c r="H650" s="54" t="str">
        <f t="shared" ca="1" si="135"/>
        <v>PARTIEL</v>
      </c>
      <c r="I650" s="54" t="str">
        <f t="shared" ca="1" si="136"/>
        <v>Tn</v>
      </c>
      <c r="J650" s="54" t="str">
        <f t="shared" ca="1" si="137"/>
        <v>EXTR</v>
      </c>
      <c r="K650" s="54" t="str">
        <f t="shared" ca="1" si="138"/>
        <v>EXCTEMA2</v>
      </c>
      <c r="L650" s="54" t="str">
        <f t="shared" ca="1" si="139"/>
        <v>PRAD1</v>
      </c>
      <c r="M650" s="54">
        <f t="shared" ca="1" si="140"/>
        <v>0</v>
      </c>
      <c r="N650" s="54" t="str">
        <f t="shared" ca="1" si="141"/>
        <v>FIC</v>
      </c>
      <c r="O650" s="54" t="str">
        <f t="shared" ca="1" si="142"/>
        <v>Adhérent</v>
      </c>
    </row>
    <row r="651" spans="1:15" x14ac:dyDescent="0.3">
      <c r="A651" s="97">
        <f ca="1">MATCH(B651,INDIRECT("Referentiel!a:a"),0)+COUNTIF($B$1:B650,B651)</f>
        <v>651</v>
      </c>
      <c r="B651" s="98" t="s">
        <v>3516</v>
      </c>
      <c r="C651" s="54" t="str">
        <f t="shared" ca="1" si="130"/>
        <v>CPCR</v>
      </c>
      <c r="D651" s="54" t="str">
        <f t="shared" ca="1" si="131"/>
        <v>V0EXGRAG -J</v>
      </c>
      <c r="E651" s="54">
        <f t="shared" ca="1" si="132"/>
        <v>0</v>
      </c>
      <c r="F651" s="54" t="str">
        <f t="shared" ca="1" si="133"/>
        <v>ZH1DJ2</v>
      </c>
      <c r="G651" s="54" t="str">
        <f t="shared" ca="1" si="134"/>
        <v>AD3</v>
      </c>
      <c r="H651" s="54" t="str">
        <f t="shared" ca="1" si="135"/>
        <v>COMPLET</v>
      </c>
      <c r="I651" s="54" t="str">
        <f t="shared" ca="1" si="136"/>
        <v>Tn</v>
      </c>
      <c r="J651" s="54" t="str">
        <f t="shared" ca="1" si="137"/>
        <v>QUAG</v>
      </c>
      <c r="K651" s="54" t="str">
        <f t="shared" ca="1" si="138"/>
        <v>EXGRAG</v>
      </c>
      <c r="L651" s="54" t="str">
        <f t="shared" ca="1" si="139"/>
        <v/>
      </c>
      <c r="M651" s="54">
        <f t="shared" ca="1" si="140"/>
        <v>0</v>
      </c>
      <c r="N651" s="54" t="str">
        <f t="shared" ca="1" si="141"/>
        <v>DB2</v>
      </c>
      <c r="O651" s="54" t="str">
        <f t="shared" ca="1" si="142"/>
        <v>Adhérent</v>
      </c>
    </row>
    <row r="652" spans="1:15" x14ac:dyDescent="0.3">
      <c r="A652" s="97">
        <f ca="1">MATCH(B652,INDIRECT("Referentiel!a:a"),0)+COUNTIF($B$1:B651,B652)</f>
        <v>652</v>
      </c>
      <c r="B652" s="98" t="s">
        <v>3522</v>
      </c>
      <c r="C652" s="54" t="str">
        <f t="shared" ca="1" si="130"/>
        <v>CPCR</v>
      </c>
      <c r="D652" s="54" t="str">
        <f t="shared" ca="1" si="131"/>
        <v>V0EXGRPR -J</v>
      </c>
      <c r="E652" s="54">
        <f t="shared" ca="1" si="132"/>
        <v>0</v>
      </c>
      <c r="F652" s="54" t="str">
        <f t="shared" ca="1" si="133"/>
        <v>ZH1DJ3</v>
      </c>
      <c r="G652" s="54" t="str">
        <f t="shared" ca="1" si="134"/>
        <v>AD3</v>
      </c>
      <c r="H652" s="54" t="str">
        <f t="shared" ca="1" si="135"/>
        <v>COMPLET</v>
      </c>
      <c r="I652" s="54" t="str">
        <f t="shared" ca="1" si="136"/>
        <v>Tn</v>
      </c>
      <c r="J652" s="54" t="str">
        <f t="shared" ca="1" si="137"/>
        <v>QUPR</v>
      </c>
      <c r="K652" s="54" t="str">
        <f t="shared" ca="1" si="138"/>
        <v>EXGRPR</v>
      </c>
      <c r="L652" s="54" t="str">
        <f t="shared" ca="1" si="139"/>
        <v/>
      </c>
      <c r="M652" s="54">
        <f t="shared" ca="1" si="140"/>
        <v>0</v>
      </c>
      <c r="N652" s="54" t="str">
        <f t="shared" ca="1" si="141"/>
        <v>DB2</v>
      </c>
      <c r="O652" s="54" t="str">
        <f t="shared" ca="1" si="142"/>
        <v>Adhérent</v>
      </c>
    </row>
    <row r="653" spans="1:15" x14ac:dyDescent="0.3">
      <c r="A653" s="97">
        <f ca="1">MATCH(B653,INDIRECT("Referentiel!a:a"),0)+COUNTIF($B$1:B652,B653)</f>
        <v>653</v>
      </c>
      <c r="B653" s="98" t="s">
        <v>3527</v>
      </c>
      <c r="C653" s="54" t="str">
        <f t="shared" ca="1" si="130"/>
        <v>CPCR</v>
      </c>
      <c r="D653" s="54" t="str">
        <f t="shared" ca="1" si="131"/>
        <v>V0EXSIAG -J</v>
      </c>
      <c r="E653" s="54">
        <f t="shared" ca="1" si="132"/>
        <v>0</v>
      </c>
      <c r="F653" s="54" t="str">
        <f t="shared" ca="1" si="133"/>
        <v>ZH1DJ4</v>
      </c>
      <c r="G653" s="54" t="str">
        <f t="shared" ca="1" si="134"/>
        <v>AD3</v>
      </c>
      <c r="H653" s="54" t="str">
        <f t="shared" ca="1" si="135"/>
        <v>COMPLET</v>
      </c>
      <c r="I653" s="54" t="str">
        <f t="shared" ca="1" si="136"/>
        <v>Tn</v>
      </c>
      <c r="J653" s="54" t="str">
        <f t="shared" ca="1" si="137"/>
        <v>QUAG</v>
      </c>
      <c r="K653" s="54" t="str">
        <f t="shared" ca="1" si="138"/>
        <v>EXSIAG</v>
      </c>
      <c r="L653" s="54" t="str">
        <f t="shared" ca="1" si="139"/>
        <v/>
      </c>
      <c r="M653" s="54">
        <f t="shared" ca="1" si="140"/>
        <v>0</v>
      </c>
      <c r="N653" s="54" t="str">
        <f t="shared" ca="1" si="141"/>
        <v>DB2</v>
      </c>
      <c r="O653" s="54" t="str">
        <f t="shared" ca="1" si="142"/>
        <v>Adhérent</v>
      </c>
    </row>
    <row r="654" spans="1:15" x14ac:dyDescent="0.3">
      <c r="A654" s="97">
        <f ca="1">MATCH(B654,INDIRECT("Referentiel!a:a"),0)+COUNTIF($B$1:B653,B654)</f>
        <v>654</v>
      </c>
      <c r="B654" s="98" t="s">
        <v>3531</v>
      </c>
      <c r="C654" s="54" t="str">
        <f t="shared" ca="1" si="130"/>
        <v>CPCR</v>
      </c>
      <c r="D654" s="54" t="str">
        <f t="shared" ca="1" si="131"/>
        <v>V0EXSIPR -J</v>
      </c>
      <c r="E654" s="54">
        <f t="shared" ca="1" si="132"/>
        <v>0</v>
      </c>
      <c r="F654" s="54" t="str">
        <f t="shared" ca="1" si="133"/>
        <v>ZH1DJ5</v>
      </c>
      <c r="G654" s="54" t="str">
        <f t="shared" ca="1" si="134"/>
        <v>AD3</v>
      </c>
      <c r="H654" s="54" t="str">
        <f t="shared" ca="1" si="135"/>
        <v>COMPLET</v>
      </c>
      <c r="I654" s="54" t="str">
        <f t="shared" ca="1" si="136"/>
        <v>Tn</v>
      </c>
      <c r="J654" s="54" t="str">
        <f t="shared" ca="1" si="137"/>
        <v>QUPR</v>
      </c>
      <c r="K654" s="54" t="str">
        <f t="shared" ca="1" si="138"/>
        <v>EXSIPR</v>
      </c>
      <c r="L654" s="54" t="str">
        <f t="shared" ca="1" si="139"/>
        <v/>
      </c>
      <c r="M654" s="54">
        <f t="shared" ca="1" si="140"/>
        <v>0</v>
      </c>
      <c r="N654" s="54" t="str">
        <f t="shared" ca="1" si="141"/>
        <v>DB2</v>
      </c>
      <c r="O654" s="54" t="str">
        <f t="shared" ca="1" si="142"/>
        <v>Adhérent</v>
      </c>
    </row>
    <row r="655" spans="1:15" x14ac:dyDescent="0.3">
      <c r="A655" s="97">
        <f ca="1">MATCH(B655,INDIRECT("Referentiel!a:a"),0)+COUNTIF($B$1:B654,B655)</f>
        <v>655</v>
      </c>
      <c r="B655" s="98" t="s">
        <v>3536</v>
      </c>
      <c r="C655" s="54" t="str">
        <f t="shared" ca="1" si="130"/>
        <v>CPMS</v>
      </c>
      <c r="D655" s="54" t="str">
        <f t="shared" ca="1" si="131"/>
        <v>#CR#EFAIJ_YYYYMMDDHHMISS_extractbase.csv-J-ZH4EJY</v>
      </c>
      <c r="E655" s="54">
        <f t="shared" ca="1" si="132"/>
        <v>0</v>
      </c>
      <c r="F655" s="54">
        <f t="shared" ca="1" si="133"/>
        <v>0</v>
      </c>
      <c r="G655" s="54" t="str">
        <f t="shared" ca="1" si="134"/>
        <v>AD4</v>
      </c>
      <c r="H655" s="54" t="str">
        <f t="shared" ca="1" si="135"/>
        <v>PARTIEL</v>
      </c>
      <c r="I655" s="54" t="str">
        <f t="shared" ca="1" si="136"/>
        <v>Tn</v>
      </c>
      <c r="J655" s="54" t="str">
        <f t="shared" ca="1" si="137"/>
        <v>EFAI</v>
      </c>
      <c r="K655" s="54" t="str">
        <f t="shared" ca="1" si="138"/>
        <v>extractbase.csv</v>
      </c>
      <c r="L655" s="54" t="str">
        <f t="shared" ca="1" si="139"/>
        <v/>
      </c>
      <c r="M655" s="54" t="str">
        <f t="shared" ca="1" si="140"/>
        <v>CPMS</v>
      </c>
      <c r="N655" s="54" t="str">
        <f t="shared" ca="1" si="141"/>
        <v>OPEN</v>
      </c>
      <c r="O655" s="54" t="str">
        <f t="shared" ca="1" si="142"/>
        <v>Adhérent</v>
      </c>
    </row>
    <row r="656" spans="1:15" x14ac:dyDescent="0.3">
      <c r="A656" s="97">
        <f ca="1">MATCH(B656,INDIRECT("Referentiel!a:a"),0)+COUNTIF($B$1:B655,B656)</f>
        <v>656</v>
      </c>
      <c r="B656" s="98" t="s">
        <v>3541</v>
      </c>
      <c r="C656" s="54" t="str">
        <f t="shared" ca="1" si="130"/>
        <v>CPCC</v>
      </c>
      <c r="D656" s="54" t="str">
        <f t="shared" ca="1" si="131"/>
        <v>V0F4RE06-M</v>
      </c>
      <c r="E656" s="54">
        <f t="shared" ca="1" si="132"/>
        <v>0</v>
      </c>
      <c r="F656" s="54" t="str">
        <f t="shared" ca="1" si="133"/>
        <v>ZH1AMO</v>
      </c>
      <c r="G656" s="54" t="str">
        <f t="shared" ca="1" si="134"/>
        <v>AD3</v>
      </c>
      <c r="H656" s="54" t="str">
        <f t="shared" ca="1" si="135"/>
        <v>COMPLET</v>
      </c>
      <c r="I656" s="54" t="str">
        <f t="shared" ca="1" si="136"/>
        <v>BVaTn</v>
      </c>
      <c r="J656" s="54" t="str">
        <f t="shared" ca="1" si="137"/>
        <v>RELF</v>
      </c>
      <c r="K656" s="54" t="str">
        <f t="shared" ca="1" si="138"/>
        <v>F4RE06</v>
      </c>
      <c r="L656" s="54" t="str">
        <f t="shared" ca="1" si="139"/>
        <v/>
      </c>
      <c r="M656" s="54">
        <f t="shared" ca="1" si="140"/>
        <v>0</v>
      </c>
      <c r="N656" s="54" t="str">
        <f t="shared" ca="1" si="141"/>
        <v>DB2</v>
      </c>
      <c r="O656" s="54" t="str">
        <f t="shared" ca="1" si="142"/>
        <v>Adhérent</v>
      </c>
    </row>
    <row r="657" spans="1:15" x14ac:dyDescent="0.3">
      <c r="A657" s="97">
        <f ca="1">MATCH(B657,INDIRECT("Referentiel!a:a"),0)+COUNTIF($B$1:B656,B657)</f>
        <v>657</v>
      </c>
      <c r="B657" s="98" t="s">
        <v>3548</v>
      </c>
      <c r="C657" s="54" t="str">
        <f t="shared" ca="1" si="130"/>
        <v>CPCC</v>
      </c>
      <c r="D657" s="54" t="str">
        <f t="shared" ca="1" si="131"/>
        <v>V0F4RE22-M</v>
      </c>
      <c r="E657" s="54">
        <f t="shared" ca="1" si="132"/>
        <v>0</v>
      </c>
      <c r="F657" s="54" t="str">
        <f t="shared" ca="1" si="133"/>
        <v>ZH1AMP</v>
      </c>
      <c r="G657" s="54" t="str">
        <f t="shared" ca="1" si="134"/>
        <v>AD3</v>
      </c>
      <c r="H657" s="54" t="str">
        <f t="shared" ca="1" si="135"/>
        <v>COMPLET</v>
      </c>
      <c r="I657" s="54" t="str">
        <f t="shared" ca="1" si="136"/>
        <v>BVnTn</v>
      </c>
      <c r="J657" s="54" t="str">
        <f t="shared" ca="1" si="137"/>
        <v>RELF</v>
      </c>
      <c r="K657" s="54" t="str">
        <f t="shared" ca="1" si="138"/>
        <v>F4RE22</v>
      </c>
      <c r="L657" s="54" t="str">
        <f t="shared" ca="1" si="139"/>
        <v/>
      </c>
      <c r="M657" s="54">
        <f t="shared" ca="1" si="140"/>
        <v>0</v>
      </c>
      <c r="N657" s="54" t="str">
        <f t="shared" ca="1" si="141"/>
        <v>DB2</v>
      </c>
      <c r="O657" s="54" t="str">
        <f t="shared" ca="1" si="142"/>
        <v>Adhérent</v>
      </c>
    </row>
    <row r="658" spans="1:15" x14ac:dyDescent="0.3">
      <c r="A658" s="97">
        <f ca="1">MATCH(B658,INDIRECT("Referentiel!a:a"),0)+COUNTIF($B$1:B657,B658)</f>
        <v>658</v>
      </c>
      <c r="B658" s="98" t="s">
        <v>3556</v>
      </c>
      <c r="C658" s="54" t="str">
        <f t="shared" ca="1" si="130"/>
        <v>CPDT</v>
      </c>
      <c r="D658" s="54" t="str">
        <f t="shared" ca="1" si="131"/>
        <v>TA/0AMT/FACTOSCA/0-M</v>
      </c>
      <c r="E658" s="54">
        <f t="shared" ca="1" si="132"/>
        <v>0</v>
      </c>
      <c r="F658" s="54" t="str">
        <f t="shared" ca="1" si="133"/>
        <v>ZH0DMN</v>
      </c>
      <c r="G658" s="54" t="str">
        <f t="shared" ca="1" si="134"/>
        <v>AD3</v>
      </c>
      <c r="H658" s="54" t="str">
        <f t="shared" ca="1" si="135"/>
        <v>COMPLET</v>
      </c>
      <c r="I658" s="54" t="str">
        <f t="shared" ca="1" si="136"/>
        <v>BVnTn</v>
      </c>
      <c r="J658" s="54" t="str">
        <f t="shared" ca="1" si="137"/>
        <v>AOSE</v>
      </c>
      <c r="K658" s="54" t="str">
        <f t="shared" ca="1" si="138"/>
        <v>TA/0AMT/FACTOSCA/0</v>
      </c>
      <c r="L658" s="54" t="str">
        <f t="shared" ca="1" si="139"/>
        <v/>
      </c>
      <c r="M658" s="54">
        <f t="shared" ca="1" si="140"/>
        <v>0</v>
      </c>
      <c r="N658" s="54" t="str">
        <f t="shared" ca="1" si="141"/>
        <v>START</v>
      </c>
      <c r="O658" s="54" t="str">
        <f t="shared" ca="1" si="142"/>
        <v>Adhérent</v>
      </c>
    </row>
    <row r="659" spans="1:15" x14ac:dyDescent="0.3">
      <c r="A659" s="97">
        <f ca="1">MATCH(B659,INDIRECT("Referentiel!a:a"),0)+COUNTIF($B$1:B658,B659)</f>
        <v>659</v>
      </c>
      <c r="B659" s="98" t="s">
        <v>3561</v>
      </c>
      <c r="C659" s="54" t="str">
        <f t="shared" ca="1" si="130"/>
        <v>CPDM</v>
      </c>
      <c r="D659" s="54" t="str">
        <f t="shared" ca="1" si="131"/>
        <v>V0FAMAUT -J</v>
      </c>
      <c r="E659" s="54">
        <f t="shared" ca="1" si="132"/>
        <v>0</v>
      </c>
      <c r="F659" s="54" t="str">
        <f t="shared" ca="1" si="133"/>
        <v>ZH4FJ0</v>
      </c>
      <c r="G659" s="54" t="str">
        <f t="shared" ca="1" si="134"/>
        <v>AD3</v>
      </c>
      <c r="H659" s="54" t="str">
        <f t="shared" ca="1" si="135"/>
        <v>COMPLET</v>
      </c>
      <c r="I659" s="54" t="str">
        <f t="shared" ca="1" si="136"/>
        <v>BVnTn</v>
      </c>
      <c r="J659" s="54" t="str">
        <f t="shared" ca="1" si="137"/>
        <v>BAMA</v>
      </c>
      <c r="K659" s="54" t="str">
        <f t="shared" ca="1" si="138"/>
        <v>FAMAUT</v>
      </c>
      <c r="L659" s="54" t="str">
        <f t="shared" ca="1" si="139"/>
        <v/>
      </c>
      <c r="M659" s="54">
        <f t="shared" ca="1" si="140"/>
        <v>0</v>
      </c>
      <c r="N659" s="54" t="str">
        <f t="shared" ca="1" si="141"/>
        <v>DB2</v>
      </c>
      <c r="O659" s="54" t="str">
        <f t="shared" ca="1" si="142"/>
        <v>Adhérent</v>
      </c>
    </row>
    <row r="660" spans="1:15" x14ac:dyDescent="0.3">
      <c r="A660" s="97">
        <f ca="1">MATCH(B660,INDIRECT("Referentiel!a:a"),0)+COUNTIF($B$1:B659,B660)</f>
        <v>660</v>
      </c>
      <c r="B660" s="98" t="s">
        <v>3566</v>
      </c>
      <c r="C660" s="54" t="str">
        <f t="shared" ca="1" si="130"/>
        <v>CPCC</v>
      </c>
      <c r="D660" s="54" t="str">
        <f t="shared" ca="1" si="131"/>
        <v>FDDFCT10-J</v>
      </c>
      <c r="E660" s="54">
        <f t="shared" ca="1" si="132"/>
        <v>0</v>
      </c>
      <c r="F660" s="54">
        <f t="shared" ca="1" si="133"/>
        <v>0</v>
      </c>
      <c r="G660" s="54" t="str">
        <f t="shared" ca="1" si="134"/>
        <v>AD3</v>
      </c>
      <c r="H660" s="54" t="str">
        <f t="shared" ca="1" si="135"/>
        <v>PARTIEL</v>
      </c>
      <c r="I660" s="54" t="str">
        <f t="shared" ca="1" si="136"/>
        <v>Tn</v>
      </c>
      <c r="J660" s="54" t="str">
        <f t="shared" ca="1" si="137"/>
        <v>FDS0</v>
      </c>
      <c r="K660" s="54" t="str">
        <f t="shared" ca="1" si="138"/>
        <v>FDDFCT10</v>
      </c>
      <c r="L660" s="54" t="str">
        <f t="shared" ca="1" si="139"/>
        <v/>
      </c>
      <c r="M660" s="54">
        <f t="shared" ca="1" si="140"/>
        <v>0</v>
      </c>
      <c r="N660" s="54" t="str">
        <f t="shared" ca="1" si="141"/>
        <v>FIC</v>
      </c>
      <c r="O660" s="54" t="str">
        <f t="shared" ca="1" si="142"/>
        <v>Adhérent</v>
      </c>
    </row>
    <row r="661" spans="1:15" x14ac:dyDescent="0.3">
      <c r="A661" s="97">
        <f ca="1">MATCH(B661,INDIRECT("Referentiel!a:a"),0)+COUNTIF($B$1:B660,B661)</f>
        <v>661</v>
      </c>
      <c r="B661" s="98" t="s">
        <v>3569</v>
      </c>
      <c r="C661" s="54" t="str">
        <f t="shared" ca="1" si="130"/>
        <v>CPCC</v>
      </c>
      <c r="D661" s="54" t="str">
        <f t="shared" ca="1" si="131"/>
        <v>FDEPOE-J</v>
      </c>
      <c r="E661" s="54">
        <f t="shared" ca="1" si="132"/>
        <v>0</v>
      </c>
      <c r="F661" s="54" t="str">
        <f t="shared" ca="1" si="133"/>
        <v>ZH1DJ7</v>
      </c>
      <c r="G661" s="54" t="str">
        <f t="shared" ca="1" si="134"/>
        <v>AD1</v>
      </c>
      <c r="H661" s="54" t="str">
        <f t="shared" ca="1" si="135"/>
        <v>COMPLET</v>
      </c>
      <c r="I661" s="54" t="str">
        <f t="shared" ca="1" si="136"/>
        <v>Tn</v>
      </c>
      <c r="J661" s="54" t="str">
        <f t="shared" ca="1" si="137"/>
        <v>DEPT</v>
      </c>
      <c r="K661" s="54" t="str">
        <f t="shared" ca="1" si="138"/>
        <v>FDEPOE</v>
      </c>
      <c r="L661" s="54" t="str">
        <f t="shared" ca="1" si="139"/>
        <v>PRAD1</v>
      </c>
      <c r="M661" s="54">
        <f t="shared" ca="1" si="140"/>
        <v>0</v>
      </c>
      <c r="N661" s="54" t="str">
        <f t="shared" ca="1" si="141"/>
        <v>DB2 via PGM</v>
      </c>
      <c r="O661" s="54" t="str">
        <f t="shared" ca="1" si="142"/>
        <v>Adhérent</v>
      </c>
    </row>
    <row r="662" spans="1:15" x14ac:dyDescent="0.3">
      <c r="A662" s="97">
        <f ca="1">MATCH(B662,INDIRECT("Referentiel!a:a"),0)+COUNTIF($B$1:B661,B662)</f>
        <v>662</v>
      </c>
      <c r="B662" s="98" t="s">
        <v>3575</v>
      </c>
      <c r="C662" s="54" t="str">
        <f t="shared" ca="1" si="130"/>
        <v>CPPL</v>
      </c>
      <c r="D662" s="54" t="str">
        <f t="shared" ca="1" si="131"/>
        <v>FDEXSB15-J</v>
      </c>
      <c r="E662" s="54">
        <f t="shared" ca="1" si="132"/>
        <v>0</v>
      </c>
      <c r="F662" s="54" t="str">
        <f t="shared" ca="1" si="133"/>
        <v>ZH2UJQ</v>
      </c>
      <c r="G662" s="54" t="str">
        <f t="shared" ca="1" si="134"/>
        <v>AD3</v>
      </c>
      <c r="H662" s="54" t="str">
        <f t="shared" ca="1" si="135"/>
        <v>COMPLET</v>
      </c>
      <c r="I662" s="54" t="str">
        <f t="shared" ca="1" si="136"/>
        <v>Tn</v>
      </c>
      <c r="J662" s="54" t="str">
        <f t="shared" ca="1" si="137"/>
        <v>FDER</v>
      </c>
      <c r="K662" s="54" t="str">
        <f t="shared" ca="1" si="138"/>
        <v>FDEXSB15</v>
      </c>
      <c r="L662" s="54" t="str">
        <f t="shared" ca="1" si="139"/>
        <v/>
      </c>
      <c r="M662" s="54">
        <f t="shared" ca="1" si="140"/>
        <v>0</v>
      </c>
      <c r="N662" s="54" t="str">
        <f t="shared" ca="1" si="141"/>
        <v>FIC</v>
      </c>
      <c r="O662" s="54" t="str">
        <f t="shared" ca="1" si="142"/>
        <v>Adhérent</v>
      </c>
    </row>
    <row r="663" spans="1:15" x14ac:dyDescent="0.3">
      <c r="A663" s="97">
        <f ca="1">MATCH(B663,INDIRECT("Referentiel!a:a"),0)+COUNTIF($B$1:B662,B663)</f>
        <v>663</v>
      </c>
      <c r="B663" s="98" t="s">
        <v>3580</v>
      </c>
      <c r="C663" s="54" t="str">
        <f t="shared" ca="1" si="130"/>
        <v>CPPL</v>
      </c>
      <c r="D663" s="54" t="str">
        <f t="shared" ca="1" si="131"/>
        <v xml:space="preserve"> -J</v>
      </c>
      <c r="E663" s="54">
        <f t="shared" ca="1" si="132"/>
        <v>0</v>
      </c>
      <c r="F663" s="54">
        <f t="shared" ca="1" si="133"/>
        <v>0</v>
      </c>
      <c r="G663" s="54" t="str">
        <f t="shared" ca="1" si="134"/>
        <v>AD3</v>
      </c>
      <c r="H663" s="54" t="str">
        <f t="shared" ca="1" si="135"/>
        <v>COMPLET</v>
      </c>
      <c r="I663" s="54" t="str">
        <f t="shared" ca="1" si="136"/>
        <v>Tn</v>
      </c>
      <c r="J663" s="54" t="str">
        <f t="shared" ca="1" si="137"/>
        <v>FDER</v>
      </c>
      <c r="K663" s="54" t="str">
        <f t="shared" ca="1" si="138"/>
        <v>FDEXSB32</v>
      </c>
      <c r="L663" s="54" t="str">
        <f t="shared" ca="1" si="139"/>
        <v/>
      </c>
      <c r="M663" s="54">
        <f t="shared" ca="1" si="140"/>
        <v>0</v>
      </c>
      <c r="N663" s="54" t="str">
        <f t="shared" ca="1" si="141"/>
        <v>FIC</v>
      </c>
      <c r="O663" s="54" t="str">
        <f t="shared" ca="1" si="142"/>
        <v>Adhérent</v>
      </c>
    </row>
    <row r="664" spans="1:15" x14ac:dyDescent="0.3">
      <c r="A664" s="97">
        <f ca="1">MATCH(B664,INDIRECT("Referentiel!a:a"),0)+COUNTIF($B$1:B663,B664)</f>
        <v>664</v>
      </c>
      <c r="B664" s="98" t="s">
        <v>3583</v>
      </c>
      <c r="C664" s="54" t="str">
        <f t="shared" ca="1" si="130"/>
        <v>CPCC</v>
      </c>
      <c r="D664" s="54" t="str">
        <f t="shared" ca="1" si="131"/>
        <v xml:space="preserve"> -J</v>
      </c>
      <c r="E664" s="54">
        <f t="shared" ca="1" si="132"/>
        <v>0</v>
      </c>
      <c r="F664" s="54">
        <f t="shared" ca="1" si="133"/>
        <v>0</v>
      </c>
      <c r="G664" s="54" t="str">
        <f t="shared" ca="1" si="134"/>
        <v>AD3</v>
      </c>
      <c r="H664" s="54" t="str">
        <f t="shared" ca="1" si="135"/>
        <v>COMPLET</v>
      </c>
      <c r="I664" s="54" t="str">
        <f t="shared" ca="1" si="136"/>
        <v>Tn</v>
      </c>
      <c r="J664" s="54" t="str">
        <f t="shared" ca="1" si="137"/>
        <v>FDS0</v>
      </c>
      <c r="K664" s="54" t="str">
        <f t="shared" ca="1" si="138"/>
        <v>FDPCD001</v>
      </c>
      <c r="L664" s="54" t="str">
        <f t="shared" ca="1" si="139"/>
        <v/>
      </c>
      <c r="M664" s="54">
        <f t="shared" ca="1" si="140"/>
        <v>0</v>
      </c>
      <c r="N664" s="54" t="str">
        <f t="shared" ca="1" si="141"/>
        <v>FIC</v>
      </c>
      <c r="O664" s="54" t="str">
        <f t="shared" ca="1" si="142"/>
        <v>Adhérent</v>
      </c>
    </row>
    <row r="665" spans="1:15" x14ac:dyDescent="0.3">
      <c r="A665" s="97">
        <f ca="1">MATCH(B665,INDIRECT("Referentiel!a:a"),0)+COUNTIF($B$1:B664,B665)</f>
        <v>665</v>
      </c>
      <c r="B665" s="98" t="s">
        <v>3586</v>
      </c>
      <c r="C665" s="54" t="str">
        <f t="shared" ca="1" si="130"/>
        <v>CPCC</v>
      </c>
      <c r="D665" s="54" t="str">
        <f t="shared" ca="1" si="131"/>
        <v xml:space="preserve"> -J</v>
      </c>
      <c r="E665" s="54">
        <f t="shared" ca="1" si="132"/>
        <v>0</v>
      </c>
      <c r="F665" s="54">
        <f t="shared" ca="1" si="133"/>
        <v>0</v>
      </c>
      <c r="G665" s="54" t="str">
        <f t="shared" ca="1" si="134"/>
        <v>AD3</v>
      </c>
      <c r="H665" s="54" t="str">
        <f t="shared" ca="1" si="135"/>
        <v>COMPLET</v>
      </c>
      <c r="I665" s="54" t="str">
        <f t="shared" ca="1" si="136"/>
        <v>Tn</v>
      </c>
      <c r="J665" s="54" t="str">
        <f t="shared" ca="1" si="137"/>
        <v>FDS0</v>
      </c>
      <c r="K665" s="54" t="str">
        <f t="shared" ca="1" si="138"/>
        <v>FDPCD006</v>
      </c>
      <c r="L665" s="54" t="str">
        <f t="shared" ca="1" si="139"/>
        <v/>
      </c>
      <c r="M665" s="54">
        <f t="shared" ca="1" si="140"/>
        <v>0</v>
      </c>
      <c r="N665" s="54" t="str">
        <f t="shared" ca="1" si="141"/>
        <v>FIC</v>
      </c>
      <c r="O665" s="54" t="str">
        <f t="shared" ca="1" si="142"/>
        <v>Adhérent</v>
      </c>
    </row>
    <row r="666" spans="1:15" x14ac:dyDescent="0.3">
      <c r="A666" s="97">
        <f ca="1">MATCH(B666,INDIRECT("Referentiel!a:a"),0)+COUNTIF($B$1:B665,B666)</f>
        <v>666</v>
      </c>
      <c r="B666" s="98" t="s">
        <v>3588</v>
      </c>
      <c r="C666" s="54" t="str">
        <f t="shared" ca="1" si="130"/>
        <v>CPCC</v>
      </c>
      <c r="D666" s="54" t="str">
        <f t="shared" ca="1" si="131"/>
        <v>FDPSRJ11-J</v>
      </c>
      <c r="E666" s="54">
        <f t="shared" ca="1" si="132"/>
        <v>0</v>
      </c>
      <c r="F666" s="54">
        <f t="shared" ca="1" si="133"/>
        <v>0</v>
      </c>
      <c r="G666" s="54" t="str">
        <f t="shared" ca="1" si="134"/>
        <v>AD3</v>
      </c>
      <c r="H666" s="54" t="str">
        <f t="shared" ca="1" si="135"/>
        <v>PARTIEL</v>
      </c>
      <c r="I666" s="54" t="str">
        <f t="shared" ca="1" si="136"/>
        <v>Tn</v>
      </c>
      <c r="J666" s="54" t="str">
        <f t="shared" ca="1" si="137"/>
        <v>FDS0</v>
      </c>
      <c r="K666" s="54" t="str">
        <f t="shared" ca="1" si="138"/>
        <v>FDPSRJ11</v>
      </c>
      <c r="L666" s="54" t="str">
        <f t="shared" ca="1" si="139"/>
        <v/>
      </c>
      <c r="M666" s="54">
        <f t="shared" ca="1" si="140"/>
        <v>0</v>
      </c>
      <c r="N666" s="54" t="str">
        <f t="shared" ca="1" si="141"/>
        <v>FIC</v>
      </c>
      <c r="O666" s="54" t="str">
        <f t="shared" ca="1" si="142"/>
        <v>Adhérent</v>
      </c>
    </row>
    <row r="667" spans="1:15" x14ac:dyDescent="0.3">
      <c r="A667" s="97">
        <f ca="1">MATCH(B667,INDIRECT("Referentiel!a:a"),0)+COUNTIF($B$1:B666,B667)</f>
        <v>667</v>
      </c>
      <c r="B667" s="98" t="s">
        <v>3591</v>
      </c>
      <c r="C667" s="54" t="str">
        <f t="shared" ca="1" si="130"/>
        <v>CPCC</v>
      </c>
      <c r="D667" s="54" t="str">
        <f t="shared" ca="1" si="131"/>
        <v>FDPSRM01-M</v>
      </c>
      <c r="E667" s="54">
        <f t="shared" ca="1" si="132"/>
        <v>0</v>
      </c>
      <c r="F667" s="54">
        <f t="shared" ca="1" si="133"/>
        <v>0</v>
      </c>
      <c r="G667" s="54" t="str">
        <f t="shared" ca="1" si="134"/>
        <v>AD1</v>
      </c>
      <c r="H667" s="54" t="str">
        <f t="shared" ca="1" si="135"/>
        <v>PARTIEL</v>
      </c>
      <c r="I667" s="54" t="str">
        <f t="shared" ca="1" si="136"/>
        <v>Tn</v>
      </c>
      <c r="J667" s="54" t="str">
        <f t="shared" ca="1" si="137"/>
        <v>FDS0</v>
      </c>
      <c r="K667" s="54" t="str">
        <f t="shared" ca="1" si="138"/>
        <v>FDPSRM01</v>
      </c>
      <c r="L667" s="54" t="str">
        <f t="shared" ca="1" si="139"/>
        <v>PRAD1</v>
      </c>
      <c r="M667" s="54">
        <f t="shared" ca="1" si="140"/>
        <v>0</v>
      </c>
      <c r="N667" s="54" t="str">
        <f t="shared" ca="1" si="141"/>
        <v>FIC</v>
      </c>
      <c r="O667" s="54" t="str">
        <f t="shared" ca="1" si="142"/>
        <v>Adhérent</v>
      </c>
    </row>
    <row r="668" spans="1:15" x14ac:dyDescent="0.3">
      <c r="A668" s="97">
        <f ca="1">MATCH(B668,INDIRECT("Referentiel!a:a"),0)+COUNTIF($B$1:B667,B668)</f>
        <v>668</v>
      </c>
      <c r="B668" s="98" t="s">
        <v>3593</v>
      </c>
      <c r="C668" s="54" t="str">
        <f t="shared" ca="1" si="130"/>
        <v>CPCC</v>
      </c>
      <c r="D668" s="54" t="str">
        <f t="shared" ca="1" si="131"/>
        <v>V0FDS502-M</v>
      </c>
      <c r="E668" s="54">
        <f t="shared" ca="1" si="132"/>
        <v>0</v>
      </c>
      <c r="F668" s="54" t="str">
        <f t="shared" ca="1" si="133"/>
        <v>ZH1AMR</v>
      </c>
      <c r="G668" s="54" t="str">
        <f t="shared" ca="1" si="134"/>
        <v>AD3</v>
      </c>
      <c r="H668" s="54" t="str">
        <f t="shared" ca="1" si="135"/>
        <v>COMPLET</v>
      </c>
      <c r="I668" s="54" t="str">
        <f t="shared" ca="1" si="136"/>
        <v>BVnTn</v>
      </c>
      <c r="J668" s="54" t="str">
        <f t="shared" ca="1" si="137"/>
        <v>FDS0</v>
      </c>
      <c r="K668" s="54" t="str">
        <f t="shared" ca="1" si="138"/>
        <v>FDS502</v>
      </c>
      <c r="L668" s="54" t="str">
        <f t="shared" ca="1" si="139"/>
        <v/>
      </c>
      <c r="M668" s="54">
        <f t="shared" ca="1" si="140"/>
        <v>0</v>
      </c>
      <c r="N668" s="54" t="str">
        <f t="shared" ca="1" si="141"/>
        <v>DB2</v>
      </c>
      <c r="O668" s="54" t="str">
        <f t="shared" ca="1" si="142"/>
        <v>Adhérent</v>
      </c>
    </row>
    <row r="669" spans="1:15" x14ac:dyDescent="0.3">
      <c r="A669" s="97">
        <f ca="1">MATCH(B669,INDIRECT("Referentiel!a:a"),0)+COUNTIF($B$1:B668,B669)</f>
        <v>669</v>
      </c>
      <c r="B669" s="98" t="s">
        <v>3599</v>
      </c>
      <c r="C669" s="54" t="str">
        <f t="shared" ca="1" si="130"/>
        <v>CPCC</v>
      </c>
      <c r="D669" s="54" t="str">
        <f t="shared" ca="1" si="131"/>
        <v>V0FDS503-M</v>
      </c>
      <c r="E669" s="54">
        <f t="shared" ca="1" si="132"/>
        <v>0</v>
      </c>
      <c r="F669" s="54" t="str">
        <f t="shared" ca="1" si="133"/>
        <v>ZH1AMS</v>
      </c>
      <c r="G669" s="54" t="str">
        <f t="shared" ca="1" si="134"/>
        <v>AD3</v>
      </c>
      <c r="H669" s="54" t="str">
        <f t="shared" ca="1" si="135"/>
        <v>COMPLET</v>
      </c>
      <c r="I669" s="54" t="str">
        <f t="shared" ca="1" si="136"/>
        <v>BVnTn</v>
      </c>
      <c r="J669" s="54" t="str">
        <f t="shared" ca="1" si="137"/>
        <v>FDS0</v>
      </c>
      <c r="K669" s="54" t="str">
        <f t="shared" ca="1" si="138"/>
        <v>FDS503</v>
      </c>
      <c r="L669" s="54" t="str">
        <f t="shared" ca="1" si="139"/>
        <v/>
      </c>
      <c r="M669" s="54">
        <f t="shared" ca="1" si="140"/>
        <v>0</v>
      </c>
      <c r="N669" s="54" t="str">
        <f t="shared" ca="1" si="141"/>
        <v>DB2</v>
      </c>
      <c r="O669" s="54" t="str">
        <f t="shared" ca="1" si="142"/>
        <v>Adhérent</v>
      </c>
    </row>
    <row r="670" spans="1:15" x14ac:dyDescent="0.3">
      <c r="A670" s="97">
        <f ca="1">MATCH(B670,INDIRECT("Referentiel!a:a"),0)+COUNTIF($B$1:B669,B670)</f>
        <v>670</v>
      </c>
      <c r="B670" s="98" t="s">
        <v>3605</v>
      </c>
      <c r="C670" s="54" t="str">
        <f t="shared" ca="1" si="130"/>
        <v>CPCC</v>
      </c>
      <c r="D670" s="54" t="str">
        <f t="shared" ca="1" si="131"/>
        <v xml:space="preserve"> -M</v>
      </c>
      <c r="E670" s="54">
        <f t="shared" ca="1" si="132"/>
        <v>0</v>
      </c>
      <c r="F670" s="54">
        <f t="shared" ca="1" si="133"/>
        <v>0</v>
      </c>
      <c r="G670" s="54" t="str">
        <f t="shared" ca="1" si="134"/>
        <v>AD3</v>
      </c>
      <c r="H670" s="54" t="str">
        <f t="shared" ca="1" si="135"/>
        <v>COMPLET</v>
      </c>
      <c r="I670" s="54" t="str">
        <f t="shared" ca="1" si="136"/>
        <v>BVaTn</v>
      </c>
      <c r="J670" s="54" t="str">
        <f t="shared" ca="1" si="137"/>
        <v>FDS0</v>
      </c>
      <c r="K670" s="54" t="str">
        <f t="shared" ca="1" si="138"/>
        <v>FDSFCD11</v>
      </c>
      <c r="L670" s="54" t="str">
        <f t="shared" ca="1" si="139"/>
        <v/>
      </c>
      <c r="M670" s="54">
        <f t="shared" ca="1" si="140"/>
        <v>0</v>
      </c>
      <c r="N670" s="54" t="str">
        <f t="shared" ca="1" si="141"/>
        <v>FIC</v>
      </c>
      <c r="O670" s="54" t="str">
        <f t="shared" ca="1" si="142"/>
        <v>Adhérent</v>
      </c>
    </row>
    <row r="671" spans="1:15" x14ac:dyDescent="0.3">
      <c r="A671" s="97">
        <f ca="1">MATCH(B671,INDIRECT("Referentiel!a:a"),0)+COUNTIF($B$1:B670,B671)</f>
        <v>671</v>
      </c>
      <c r="B671" s="98" t="s">
        <v>3608</v>
      </c>
      <c r="C671" s="54" t="str">
        <f t="shared" ca="1" si="130"/>
        <v>CPCC</v>
      </c>
      <c r="D671" s="54" t="str">
        <f t="shared" ca="1" si="131"/>
        <v xml:space="preserve"> -M</v>
      </c>
      <c r="E671" s="54">
        <f t="shared" ca="1" si="132"/>
        <v>0</v>
      </c>
      <c r="F671" s="54">
        <f t="shared" ca="1" si="133"/>
        <v>0</v>
      </c>
      <c r="G671" s="54" t="str">
        <f t="shared" ca="1" si="134"/>
        <v>AD3</v>
      </c>
      <c r="H671" s="54" t="str">
        <f t="shared" ca="1" si="135"/>
        <v>COMPLET</v>
      </c>
      <c r="I671" s="54" t="str">
        <f t="shared" ca="1" si="136"/>
        <v>BVaTn</v>
      </c>
      <c r="J671" s="54" t="str">
        <f t="shared" ca="1" si="137"/>
        <v>FDS0</v>
      </c>
      <c r="K671" s="54" t="str">
        <f t="shared" ca="1" si="138"/>
        <v>FDSFCS01</v>
      </c>
      <c r="L671" s="54" t="str">
        <f t="shared" ca="1" si="139"/>
        <v/>
      </c>
      <c r="M671" s="54">
        <f t="shared" ca="1" si="140"/>
        <v>0</v>
      </c>
      <c r="N671" s="54" t="str">
        <f t="shared" ca="1" si="141"/>
        <v>FIC</v>
      </c>
      <c r="O671" s="54" t="str">
        <f t="shared" ca="1" si="142"/>
        <v>Adhérent</v>
      </c>
    </row>
    <row r="672" spans="1:15" x14ac:dyDescent="0.3">
      <c r="A672" s="97">
        <f ca="1">MATCH(B672,INDIRECT("Referentiel!a:a"),0)+COUNTIF($B$1:B671,B672)</f>
        <v>672</v>
      </c>
      <c r="B672" s="98" t="s">
        <v>3611</v>
      </c>
      <c r="C672" s="54" t="str">
        <f t="shared" ca="1" si="130"/>
        <v>CPCC</v>
      </c>
      <c r="D672" s="54" t="str">
        <f t="shared" ca="1" si="131"/>
        <v xml:space="preserve"> -M</v>
      </c>
      <c r="E672" s="54">
        <f t="shared" ca="1" si="132"/>
        <v>0</v>
      </c>
      <c r="F672" s="54">
        <f t="shared" ca="1" si="133"/>
        <v>0</v>
      </c>
      <c r="G672" s="54" t="str">
        <f t="shared" ca="1" si="134"/>
        <v>AD3</v>
      </c>
      <c r="H672" s="54" t="str">
        <f t="shared" ca="1" si="135"/>
        <v>COMPLET</v>
      </c>
      <c r="I672" s="54" t="str">
        <f t="shared" ca="1" si="136"/>
        <v>BVaTn</v>
      </c>
      <c r="J672" s="54" t="str">
        <f t="shared" ca="1" si="137"/>
        <v>FDS0</v>
      </c>
      <c r="K672" s="54" t="str">
        <f t="shared" ca="1" si="138"/>
        <v>FDSFCT01</v>
      </c>
      <c r="L672" s="54" t="str">
        <f t="shared" ca="1" si="139"/>
        <v/>
      </c>
      <c r="M672" s="54">
        <f t="shared" ca="1" si="140"/>
        <v>0</v>
      </c>
      <c r="N672" s="54" t="str">
        <f t="shared" ca="1" si="141"/>
        <v>FIC</v>
      </c>
      <c r="O672" s="54" t="str">
        <f t="shared" ca="1" si="142"/>
        <v>Adhérent</v>
      </c>
    </row>
    <row r="673" spans="1:15" x14ac:dyDescent="0.3">
      <c r="A673" s="97">
        <f ca="1">MATCH(B673,INDIRECT("Referentiel!a:a"),0)+COUNTIF($B$1:B672,B673)</f>
        <v>673</v>
      </c>
      <c r="B673" s="98" t="s">
        <v>3614</v>
      </c>
      <c r="C673" s="54" t="str">
        <f t="shared" ca="1" si="130"/>
        <v>CPCC</v>
      </c>
      <c r="D673" s="54" t="str">
        <f t="shared" ca="1" si="131"/>
        <v xml:space="preserve"> -M</v>
      </c>
      <c r="E673" s="54">
        <f t="shared" ca="1" si="132"/>
        <v>0</v>
      </c>
      <c r="F673" s="54">
        <f t="shared" ca="1" si="133"/>
        <v>0</v>
      </c>
      <c r="G673" s="54" t="str">
        <f t="shared" ca="1" si="134"/>
        <v>AD3</v>
      </c>
      <c r="H673" s="54" t="str">
        <f t="shared" ca="1" si="135"/>
        <v>COMPLET</v>
      </c>
      <c r="I673" s="54" t="str">
        <f t="shared" ca="1" si="136"/>
        <v>BVaTn</v>
      </c>
      <c r="J673" s="54" t="str">
        <f t="shared" ca="1" si="137"/>
        <v>FDS0</v>
      </c>
      <c r="K673" s="54" t="str">
        <f t="shared" ca="1" si="138"/>
        <v>FDSPROVI</v>
      </c>
      <c r="L673" s="54" t="str">
        <f t="shared" ca="1" si="139"/>
        <v/>
      </c>
      <c r="M673" s="54">
        <f t="shared" ca="1" si="140"/>
        <v>0</v>
      </c>
      <c r="N673" s="54" t="str">
        <f t="shared" ca="1" si="141"/>
        <v>FIC</v>
      </c>
      <c r="O673" s="54" t="str">
        <f t="shared" ca="1" si="142"/>
        <v>Adhérent</v>
      </c>
    </row>
    <row r="674" spans="1:15" x14ac:dyDescent="0.3">
      <c r="A674" s="97">
        <f ca="1">MATCH(B674,INDIRECT("Referentiel!a:a"),0)+COUNTIF($B$1:B673,B674)</f>
        <v>674</v>
      </c>
      <c r="B674" s="98" t="s">
        <v>3617</v>
      </c>
      <c r="C674" s="54" t="str">
        <f t="shared" ca="1" si="130"/>
        <v>CPCC</v>
      </c>
      <c r="D674" s="54" t="str">
        <f t="shared" ca="1" si="131"/>
        <v>TA/0AMT/FDSSOPR /0/        / -M</v>
      </c>
      <c r="E674" s="54">
        <f t="shared" ca="1" si="132"/>
        <v>0</v>
      </c>
      <c r="F674" s="54" t="str">
        <f t="shared" ca="1" si="133"/>
        <v>ZH1AMX</v>
      </c>
      <c r="G674" s="54" t="str">
        <f t="shared" ca="1" si="134"/>
        <v>AD3</v>
      </c>
      <c r="H674" s="54" t="str">
        <f t="shared" ca="1" si="135"/>
        <v>COMPLET</v>
      </c>
      <c r="I674" s="54" t="str">
        <f t="shared" ca="1" si="136"/>
        <v>BVaTn</v>
      </c>
      <c r="J674" s="54" t="str">
        <f t="shared" ca="1" si="137"/>
        <v>FDS0</v>
      </c>
      <c r="K674" s="54" t="str">
        <f t="shared" ca="1" si="138"/>
        <v>FDSSOPR</v>
      </c>
      <c r="L674" s="54" t="str">
        <f t="shared" ca="1" si="139"/>
        <v/>
      </c>
      <c r="M674" s="54">
        <f t="shared" ca="1" si="140"/>
        <v>0</v>
      </c>
      <c r="N674" s="54" t="str">
        <f t="shared" ca="1" si="141"/>
        <v>START</v>
      </c>
      <c r="O674" s="54" t="str">
        <f t="shared" ca="1" si="142"/>
        <v>Adhérent</v>
      </c>
    </row>
    <row r="675" spans="1:15" x14ac:dyDescent="0.3">
      <c r="A675" s="97">
        <f ca="1">MATCH(B675,INDIRECT("Referentiel!a:a"),0)+COUNTIF($B$1:B674,B675)</f>
        <v>675</v>
      </c>
      <c r="B675" s="98" t="s">
        <v>3622</v>
      </c>
      <c r="C675" s="54" t="str">
        <f t="shared" ca="1" si="130"/>
        <v>CPCC</v>
      </c>
      <c r="D675" s="54" t="str">
        <f t="shared" ca="1" si="131"/>
        <v>TA/0AMT/FDSTRESO/0/        / -M</v>
      </c>
      <c r="E675" s="54">
        <f t="shared" ca="1" si="132"/>
        <v>0</v>
      </c>
      <c r="F675" s="54" t="str">
        <f t="shared" ca="1" si="133"/>
        <v>ZH1AMY</v>
      </c>
      <c r="G675" s="54" t="str">
        <f t="shared" ca="1" si="134"/>
        <v>AD3</v>
      </c>
      <c r="H675" s="54" t="str">
        <f t="shared" ca="1" si="135"/>
        <v>COMPLET</v>
      </c>
      <c r="I675" s="54" t="str">
        <f t="shared" ca="1" si="136"/>
        <v>BVaTn</v>
      </c>
      <c r="J675" s="54" t="str">
        <f t="shared" ca="1" si="137"/>
        <v>FDS0</v>
      </c>
      <c r="K675" s="54" t="str">
        <f t="shared" ca="1" si="138"/>
        <v>FDSTRESO</v>
      </c>
      <c r="L675" s="54" t="str">
        <f t="shared" ca="1" si="139"/>
        <v/>
      </c>
      <c r="M675" s="54">
        <f t="shared" ca="1" si="140"/>
        <v>0</v>
      </c>
      <c r="N675" s="54" t="str">
        <f t="shared" ca="1" si="141"/>
        <v>START</v>
      </c>
      <c r="O675" s="54" t="str">
        <f t="shared" ca="1" si="142"/>
        <v>Adhérent</v>
      </c>
    </row>
    <row r="676" spans="1:15" x14ac:dyDescent="0.3">
      <c r="A676" s="97">
        <f ca="1">MATCH(B676,INDIRECT("Referentiel!a:a"),0)+COUNTIF($B$1:B675,B676)</f>
        <v>676</v>
      </c>
      <c r="B676" s="98" t="s">
        <v>3628</v>
      </c>
      <c r="C676" s="54" t="str">
        <f t="shared" ca="1" si="130"/>
        <v>CPPL</v>
      </c>
      <c r="D676" s="54" t="str">
        <f t="shared" ca="1" si="131"/>
        <v>UNLDFEPA-J</v>
      </c>
      <c r="E676" s="54">
        <f t="shared" ca="1" si="132"/>
        <v>0</v>
      </c>
      <c r="F676" s="54" t="str">
        <f t="shared" ca="1" si="133"/>
        <v>ZH2CJW</v>
      </c>
      <c r="G676" s="54" t="str">
        <f t="shared" ca="1" si="134"/>
        <v>AD1</v>
      </c>
      <c r="H676" s="54" t="str">
        <f t="shared" ca="1" si="135"/>
        <v>COMPLET</v>
      </c>
      <c r="I676" s="54" t="str">
        <f t="shared" ca="1" si="136"/>
        <v>Tn</v>
      </c>
      <c r="J676" s="54" t="str">
        <f t="shared" ca="1" si="137"/>
        <v>CELC</v>
      </c>
      <c r="K676" s="54" t="str">
        <f t="shared" ca="1" si="138"/>
        <v>FEPARE</v>
      </c>
      <c r="L676" s="54" t="str">
        <f t="shared" ca="1" si="139"/>
        <v>PRAD1</v>
      </c>
      <c r="M676" s="54">
        <f t="shared" ca="1" si="140"/>
        <v>0</v>
      </c>
      <c r="N676" s="54" t="str">
        <f t="shared" ca="1" si="141"/>
        <v>FIC</v>
      </c>
      <c r="O676" s="54" t="str">
        <f t="shared" ca="1" si="142"/>
        <v>Adhérent</v>
      </c>
    </row>
    <row r="677" spans="1:15" x14ac:dyDescent="0.3">
      <c r="A677" s="97">
        <f ca="1">MATCH(B677,INDIRECT("Referentiel!a:a"),0)+COUNTIF($B$1:B676,B677)</f>
        <v>677</v>
      </c>
      <c r="B677" s="98" t="s">
        <v>3633</v>
      </c>
      <c r="C677" s="54" t="str">
        <f t="shared" ca="1" si="130"/>
        <v>CPPL</v>
      </c>
      <c r="D677" s="54" t="str">
        <f t="shared" ca="1" si="131"/>
        <v>UNLDFEPA-J</v>
      </c>
      <c r="E677" s="54">
        <f t="shared" ca="1" si="132"/>
        <v>0</v>
      </c>
      <c r="F677" s="54" t="str">
        <f t="shared" ca="1" si="133"/>
        <v>ZH2CJW</v>
      </c>
      <c r="G677" s="54" t="str">
        <f t="shared" ca="1" si="134"/>
        <v>AD1</v>
      </c>
      <c r="H677" s="54" t="str">
        <f t="shared" ca="1" si="135"/>
        <v>COMPLET</v>
      </c>
      <c r="I677" s="54" t="str">
        <f t="shared" ca="1" si="136"/>
        <v>Tn</v>
      </c>
      <c r="J677" s="54" t="str">
        <f t="shared" ca="1" si="137"/>
        <v>CELC</v>
      </c>
      <c r="K677" s="54" t="str">
        <f t="shared" ca="1" si="138"/>
        <v>FEPARE</v>
      </c>
      <c r="L677" s="54" t="str">
        <f t="shared" ca="1" si="139"/>
        <v>PRAD1</v>
      </c>
      <c r="M677" s="54">
        <f t="shared" ca="1" si="140"/>
        <v>0</v>
      </c>
      <c r="N677" s="54" t="str">
        <f t="shared" ca="1" si="141"/>
        <v>FIC</v>
      </c>
      <c r="O677" s="54" t="str">
        <f t="shared" ca="1" si="142"/>
        <v>Adhérent</v>
      </c>
    </row>
    <row r="678" spans="1:15" x14ac:dyDescent="0.3">
      <c r="A678" s="97">
        <f ca="1">MATCH(B678,INDIRECT("Referentiel!a:a"),0)+COUNTIF($B$1:B677,B678)</f>
        <v>678</v>
      </c>
      <c r="B678" s="98" t="s">
        <v>3638</v>
      </c>
      <c r="C678" s="54" t="str">
        <f t="shared" ca="1" si="130"/>
        <v>CPCC</v>
      </c>
      <c r="D678" s="54" t="str">
        <f t="shared" ca="1" si="131"/>
        <v>V0FICINC -J</v>
      </c>
      <c r="E678" s="54">
        <f t="shared" ca="1" si="132"/>
        <v>0</v>
      </c>
      <c r="F678" s="54" t="str">
        <f t="shared" ca="1" si="133"/>
        <v>ZH1DJC</v>
      </c>
      <c r="G678" s="54" t="str">
        <f t="shared" ca="1" si="134"/>
        <v>AD3</v>
      </c>
      <c r="H678" s="54" t="str">
        <f t="shared" ca="1" si="135"/>
        <v>COMPLET</v>
      </c>
      <c r="I678" s="54" t="str">
        <f t="shared" ca="1" si="136"/>
        <v>BVnTn</v>
      </c>
      <c r="J678" s="54" t="str">
        <f t="shared" ca="1" si="137"/>
        <v>FICO</v>
      </c>
      <c r="K678" s="54" t="str">
        <f t="shared" ca="1" si="138"/>
        <v>FICINC</v>
      </c>
      <c r="L678" s="54" t="str">
        <f t="shared" ca="1" si="139"/>
        <v/>
      </c>
      <c r="M678" s="54">
        <f t="shared" ca="1" si="140"/>
        <v>0</v>
      </c>
      <c r="N678" s="54" t="str">
        <f t="shared" ca="1" si="141"/>
        <v>DB2</v>
      </c>
      <c r="O678" s="54" t="str">
        <f t="shared" ca="1" si="142"/>
        <v>Adhérent</v>
      </c>
    </row>
    <row r="679" spans="1:15" x14ac:dyDescent="0.3">
      <c r="A679" s="97">
        <f ca="1">MATCH(B679,INDIRECT("Referentiel!a:a"),0)+COUNTIF($B$1:B678,B679)</f>
        <v>679</v>
      </c>
      <c r="B679" s="98" t="s">
        <v>3644</v>
      </c>
      <c r="C679" s="54" t="str">
        <f t="shared" ca="1" si="130"/>
        <v>CPCC</v>
      </c>
      <c r="D679" s="54" t="str">
        <f t="shared" ca="1" si="131"/>
        <v>V1FICINM -J</v>
      </c>
      <c r="E679" s="54">
        <f t="shared" ca="1" si="132"/>
        <v>0</v>
      </c>
      <c r="F679" s="54" t="str">
        <f t="shared" ca="1" si="133"/>
        <v>ZH1DJD</v>
      </c>
      <c r="G679" s="54" t="str">
        <f t="shared" ca="1" si="134"/>
        <v>AD3</v>
      </c>
      <c r="H679" s="54" t="str">
        <f t="shared" ca="1" si="135"/>
        <v>COMPLET</v>
      </c>
      <c r="I679" s="54" t="str">
        <f t="shared" ca="1" si="136"/>
        <v>BVnTn</v>
      </c>
      <c r="J679" s="54" t="str">
        <f t="shared" ca="1" si="137"/>
        <v>FICO</v>
      </c>
      <c r="K679" s="54" t="str">
        <f t="shared" ca="1" si="138"/>
        <v>FICINM</v>
      </c>
      <c r="L679" s="54" t="str">
        <f t="shared" ca="1" si="139"/>
        <v/>
      </c>
      <c r="M679" s="54">
        <f t="shared" ca="1" si="140"/>
        <v>0</v>
      </c>
      <c r="N679" s="54" t="str">
        <f t="shared" ca="1" si="141"/>
        <v>DB2</v>
      </c>
      <c r="O679" s="54" t="str">
        <f t="shared" ca="1" si="142"/>
        <v>Adhérent</v>
      </c>
    </row>
    <row r="680" spans="1:15" x14ac:dyDescent="0.3">
      <c r="A680" s="97">
        <f ca="1">MATCH(B680,INDIRECT("Referentiel!a:a"),0)+COUNTIF($B$1:B679,B680)</f>
        <v>680</v>
      </c>
      <c r="B680" s="98" t="s">
        <v>3650</v>
      </c>
      <c r="C680" s="54" t="str">
        <f t="shared" ca="1" si="130"/>
        <v>CPCC</v>
      </c>
      <c r="D680" s="54" t="str">
        <f t="shared" ca="1" si="131"/>
        <v>V1FICINP -J</v>
      </c>
      <c r="E680" s="54">
        <f t="shared" ca="1" si="132"/>
        <v>0</v>
      </c>
      <c r="F680" s="54" t="str">
        <f t="shared" ca="1" si="133"/>
        <v>ZH1DJE</v>
      </c>
      <c r="G680" s="54" t="str">
        <f t="shared" ca="1" si="134"/>
        <v>AD3</v>
      </c>
      <c r="H680" s="54" t="str">
        <f t="shared" ca="1" si="135"/>
        <v>COMPLET</v>
      </c>
      <c r="I680" s="54" t="str">
        <f t="shared" ca="1" si="136"/>
        <v>BVnTn</v>
      </c>
      <c r="J680" s="54" t="str">
        <f t="shared" ca="1" si="137"/>
        <v>FICO</v>
      </c>
      <c r="K680" s="54" t="str">
        <f t="shared" ca="1" si="138"/>
        <v>FICINP</v>
      </c>
      <c r="L680" s="54" t="str">
        <f t="shared" ca="1" si="139"/>
        <v/>
      </c>
      <c r="M680" s="54">
        <f t="shared" ca="1" si="140"/>
        <v>0</v>
      </c>
      <c r="N680" s="54" t="str">
        <f t="shared" ca="1" si="141"/>
        <v>DB2</v>
      </c>
      <c r="O680" s="54" t="str">
        <f t="shared" ca="1" si="142"/>
        <v>Adhérent</v>
      </c>
    </row>
    <row r="681" spans="1:15" x14ac:dyDescent="0.3">
      <c r="A681" s="97">
        <f ca="1">MATCH(B681,INDIRECT("Referentiel!a:a"),0)+COUNTIF($B$1:B680,B681)</f>
        <v>681</v>
      </c>
      <c r="B681" s="98" t="s">
        <v>38</v>
      </c>
      <c r="C681" s="54" t="str">
        <f t="shared" ca="1" si="130"/>
        <v>CPCC</v>
      </c>
      <c r="D681" s="54" t="str">
        <f t="shared" ca="1" si="131"/>
        <v>FICME002-J-ZH1NJ7-H1000</v>
      </c>
      <c r="E681" s="54">
        <f t="shared" ca="1" si="132"/>
        <v>0</v>
      </c>
      <c r="F681" s="54" t="str">
        <f t="shared" ca="1" si="133"/>
        <v>ZH1NJ1</v>
      </c>
      <c r="G681" s="54" t="str">
        <f t="shared" ca="1" si="134"/>
        <v>AD3</v>
      </c>
      <c r="H681" s="54" t="str">
        <f t="shared" ca="1" si="135"/>
        <v>PARTIEL</v>
      </c>
      <c r="I681" s="54" t="str">
        <f t="shared" ca="1" si="136"/>
        <v>Tn</v>
      </c>
      <c r="J681" s="54" t="str">
        <f t="shared" ca="1" si="137"/>
        <v>FICO</v>
      </c>
      <c r="K681" s="54" t="str">
        <f t="shared" ca="1" si="138"/>
        <v>FICME002</v>
      </c>
      <c r="L681" s="54" t="str">
        <f t="shared" ca="1" si="139"/>
        <v/>
      </c>
      <c r="M681" s="54">
        <f t="shared" ca="1" si="140"/>
        <v>0</v>
      </c>
      <c r="N681" s="54" t="str">
        <f t="shared" ca="1" si="141"/>
        <v>ISPOOL</v>
      </c>
      <c r="O681" s="54" t="str">
        <f t="shared" ca="1" si="142"/>
        <v>Adhérent</v>
      </c>
    </row>
    <row r="682" spans="1:15" x14ac:dyDescent="0.3">
      <c r="A682" s="97">
        <f ca="1">MATCH(B682,INDIRECT("Referentiel!a:a"),0)+COUNTIF($B$1:B681,B682)</f>
        <v>682</v>
      </c>
      <c r="B682" s="98" t="s">
        <v>3657</v>
      </c>
      <c r="C682" s="54" t="str">
        <f t="shared" ca="1" si="130"/>
        <v>CPCC</v>
      </c>
      <c r="D682" s="54" t="str">
        <f t="shared" ca="1" si="131"/>
        <v>FICME002-J-ZH1NJ7-H1000</v>
      </c>
      <c r="E682" s="54">
        <f t="shared" ca="1" si="132"/>
        <v>0</v>
      </c>
      <c r="F682" s="54" t="str">
        <f t="shared" ca="1" si="133"/>
        <v>ZH1NJ1</v>
      </c>
      <c r="G682" s="54" t="str">
        <f t="shared" ca="1" si="134"/>
        <v>AD3</v>
      </c>
      <c r="H682" s="54" t="str">
        <f t="shared" ca="1" si="135"/>
        <v>PARTIEL</v>
      </c>
      <c r="I682" s="54" t="str">
        <f t="shared" ca="1" si="136"/>
        <v>Tn</v>
      </c>
      <c r="J682" s="54" t="str">
        <f t="shared" ca="1" si="137"/>
        <v>FICO</v>
      </c>
      <c r="K682" s="54" t="str">
        <f t="shared" ca="1" si="138"/>
        <v>FICME002</v>
      </c>
      <c r="L682" s="54" t="str">
        <f t="shared" ca="1" si="139"/>
        <v/>
      </c>
      <c r="M682" s="54">
        <f t="shared" ca="1" si="140"/>
        <v>0</v>
      </c>
      <c r="N682" s="54" t="str">
        <f t="shared" ca="1" si="141"/>
        <v>ISPOOL</v>
      </c>
      <c r="O682" s="54" t="str">
        <f t="shared" ca="1" si="142"/>
        <v>Adhérent</v>
      </c>
    </row>
    <row r="683" spans="1:15" x14ac:dyDescent="0.3">
      <c r="A683" s="97">
        <f ca="1">MATCH(B683,INDIRECT("Referentiel!a:a"),0)+COUNTIF($B$1:B682,B683)</f>
        <v>683</v>
      </c>
      <c r="B683" s="98" t="s">
        <v>3661</v>
      </c>
      <c r="C683" s="54" t="str">
        <f t="shared" ca="1" si="130"/>
        <v>CPCC</v>
      </c>
      <c r="D683" s="54" t="str">
        <f t="shared" ca="1" si="131"/>
        <v>FICME002-J-ZH1NJ7-H1000</v>
      </c>
      <c r="E683" s="54">
        <f t="shared" ca="1" si="132"/>
        <v>0</v>
      </c>
      <c r="F683" s="54" t="str">
        <f t="shared" ca="1" si="133"/>
        <v>ZH1NJ1</v>
      </c>
      <c r="G683" s="54" t="str">
        <f t="shared" ca="1" si="134"/>
        <v>AD3</v>
      </c>
      <c r="H683" s="54" t="str">
        <f t="shared" ca="1" si="135"/>
        <v>PARTIEL</v>
      </c>
      <c r="I683" s="54" t="str">
        <f t="shared" ca="1" si="136"/>
        <v>Tn</v>
      </c>
      <c r="J683" s="54" t="str">
        <f t="shared" ca="1" si="137"/>
        <v>FICO</v>
      </c>
      <c r="K683" s="54" t="str">
        <f t="shared" ca="1" si="138"/>
        <v>FICME002</v>
      </c>
      <c r="L683" s="54" t="str">
        <f t="shared" ca="1" si="139"/>
        <v/>
      </c>
      <c r="M683" s="54">
        <f t="shared" ca="1" si="140"/>
        <v>0</v>
      </c>
      <c r="N683" s="54" t="str">
        <f t="shared" ca="1" si="141"/>
        <v>ISPOOL</v>
      </c>
      <c r="O683" s="54" t="str">
        <f t="shared" ca="1" si="142"/>
        <v>Adhérent</v>
      </c>
    </row>
    <row r="684" spans="1:15" x14ac:dyDescent="0.3">
      <c r="A684" s="97">
        <f ca="1">MATCH(B684,INDIRECT("Referentiel!a:a"),0)+COUNTIF($B$1:B683,B684)</f>
        <v>684</v>
      </c>
      <c r="B684" s="98" t="s">
        <v>3665</v>
      </c>
      <c r="C684" s="54" t="str">
        <f t="shared" ca="1" si="130"/>
        <v>CPCC</v>
      </c>
      <c r="D684" s="54" t="str">
        <f t="shared" ca="1" si="131"/>
        <v>FICME002-J-ZH1NJ7-H1000</v>
      </c>
      <c r="E684" s="54">
        <f t="shared" ca="1" si="132"/>
        <v>0</v>
      </c>
      <c r="F684" s="54" t="str">
        <f t="shared" ca="1" si="133"/>
        <v>ZH1NJ1</v>
      </c>
      <c r="G684" s="54" t="str">
        <f t="shared" ca="1" si="134"/>
        <v>AD3</v>
      </c>
      <c r="H684" s="54" t="str">
        <f t="shared" ca="1" si="135"/>
        <v>PARTIEL</v>
      </c>
      <c r="I684" s="54" t="str">
        <f t="shared" ca="1" si="136"/>
        <v>Tn</v>
      </c>
      <c r="J684" s="54" t="str">
        <f t="shared" ca="1" si="137"/>
        <v>FICO</v>
      </c>
      <c r="K684" s="54" t="str">
        <f t="shared" ca="1" si="138"/>
        <v>FICME002</v>
      </c>
      <c r="L684" s="54" t="str">
        <f t="shared" ca="1" si="139"/>
        <v/>
      </c>
      <c r="M684" s="54">
        <f t="shared" ca="1" si="140"/>
        <v>0</v>
      </c>
      <c r="N684" s="54" t="str">
        <f t="shared" ca="1" si="141"/>
        <v>ISPOOL</v>
      </c>
      <c r="O684" s="54" t="str">
        <f t="shared" ca="1" si="142"/>
        <v>Adhérent</v>
      </c>
    </row>
    <row r="685" spans="1:15" x14ac:dyDescent="0.3">
      <c r="A685" s="97">
        <f ca="1">MATCH(B685,INDIRECT("Referentiel!a:a"),0)+COUNTIF($B$1:B684,B685)</f>
        <v>685</v>
      </c>
      <c r="B685" s="98" t="s">
        <v>3670</v>
      </c>
      <c r="C685" s="54" t="str">
        <f t="shared" ca="1" si="130"/>
        <v>CPCC</v>
      </c>
      <c r="D685" s="54" t="str">
        <f t="shared" ca="1" si="131"/>
        <v>FICME001-H</v>
      </c>
      <c r="E685" s="54">
        <f t="shared" ca="1" si="132"/>
        <v>0</v>
      </c>
      <c r="F685" s="54" t="str">
        <f t="shared" ca="1" si="133"/>
        <v>ZH1AHB</v>
      </c>
      <c r="G685" s="54" t="str">
        <f t="shared" ca="1" si="134"/>
        <v>AD3</v>
      </c>
      <c r="H685" s="54" t="str">
        <f t="shared" ca="1" si="135"/>
        <v>PARTIEL</v>
      </c>
      <c r="I685" s="54" t="str">
        <f t="shared" ca="1" si="136"/>
        <v>Tn</v>
      </c>
      <c r="J685" s="54" t="str">
        <f t="shared" ca="1" si="137"/>
        <v>FICO</v>
      </c>
      <c r="K685" s="54" t="str">
        <f t="shared" ca="1" si="138"/>
        <v>FICME001</v>
      </c>
      <c r="L685" s="54" t="str">
        <f t="shared" ca="1" si="139"/>
        <v/>
      </c>
      <c r="M685" s="54">
        <f t="shared" ca="1" si="140"/>
        <v>0</v>
      </c>
      <c r="N685" s="54" t="str">
        <f t="shared" ca="1" si="141"/>
        <v>FIC</v>
      </c>
      <c r="O685" s="54" t="str">
        <f t="shared" ca="1" si="142"/>
        <v>Adhérent</v>
      </c>
    </row>
    <row r="686" spans="1:15" x14ac:dyDescent="0.3">
      <c r="A686" s="97">
        <f ca="1">MATCH(B686,INDIRECT("Referentiel!a:a"),0)+COUNTIF($B$1:B685,B686)</f>
        <v>686</v>
      </c>
      <c r="B686" s="98" t="s">
        <v>3676</v>
      </c>
      <c r="C686" s="54" t="str">
        <f t="shared" ca="1" si="130"/>
        <v>CPCC</v>
      </c>
      <c r="D686" s="54" t="str">
        <f t="shared" ca="1" si="131"/>
        <v>FICME001-H</v>
      </c>
      <c r="E686" s="54">
        <f t="shared" ca="1" si="132"/>
        <v>0</v>
      </c>
      <c r="F686" s="54" t="str">
        <f t="shared" ca="1" si="133"/>
        <v>ZH1AHB</v>
      </c>
      <c r="G686" s="54" t="str">
        <f t="shared" ca="1" si="134"/>
        <v>AD3</v>
      </c>
      <c r="H686" s="54" t="str">
        <f t="shared" ca="1" si="135"/>
        <v>PARTIEL</v>
      </c>
      <c r="I686" s="54" t="str">
        <f t="shared" ca="1" si="136"/>
        <v>Tn</v>
      </c>
      <c r="J686" s="54" t="str">
        <f t="shared" ca="1" si="137"/>
        <v>FICO</v>
      </c>
      <c r="K686" s="54" t="str">
        <f t="shared" ca="1" si="138"/>
        <v>FICME001</v>
      </c>
      <c r="L686" s="54" t="str">
        <f t="shared" ca="1" si="139"/>
        <v/>
      </c>
      <c r="M686" s="54">
        <f t="shared" ca="1" si="140"/>
        <v>0</v>
      </c>
      <c r="N686" s="54" t="str">
        <f t="shared" ca="1" si="141"/>
        <v>FIC</v>
      </c>
      <c r="O686" s="54" t="str">
        <f t="shared" ca="1" si="142"/>
        <v>Adhérent</v>
      </c>
    </row>
    <row r="687" spans="1:15" x14ac:dyDescent="0.3">
      <c r="A687" s="97">
        <f ca="1">MATCH(B687,INDIRECT("Referentiel!a:a"),0)+COUNTIF($B$1:B686,B687)</f>
        <v>687</v>
      </c>
      <c r="B687" s="98" t="s">
        <v>3679</v>
      </c>
      <c r="C687" s="54" t="str">
        <f t="shared" ca="1" si="130"/>
        <v>CPCC</v>
      </c>
      <c r="D687" s="54" t="str">
        <f t="shared" ca="1" si="131"/>
        <v>FICME001-H</v>
      </c>
      <c r="E687" s="54">
        <f t="shared" ca="1" si="132"/>
        <v>0</v>
      </c>
      <c r="F687" s="54" t="str">
        <f t="shared" ca="1" si="133"/>
        <v>ZH1AHB</v>
      </c>
      <c r="G687" s="54" t="str">
        <f t="shared" ca="1" si="134"/>
        <v>AD3</v>
      </c>
      <c r="H687" s="54" t="str">
        <f t="shared" ca="1" si="135"/>
        <v>PARTIEL</v>
      </c>
      <c r="I687" s="54" t="str">
        <f t="shared" ca="1" si="136"/>
        <v>Tn</v>
      </c>
      <c r="J687" s="54" t="str">
        <f t="shared" ca="1" si="137"/>
        <v>FICO</v>
      </c>
      <c r="K687" s="54" t="str">
        <f t="shared" ca="1" si="138"/>
        <v>FICME001</v>
      </c>
      <c r="L687" s="54" t="str">
        <f t="shared" ca="1" si="139"/>
        <v/>
      </c>
      <c r="M687" s="54">
        <f t="shared" ca="1" si="140"/>
        <v>0</v>
      </c>
      <c r="N687" s="54" t="str">
        <f t="shared" ca="1" si="141"/>
        <v>FIC</v>
      </c>
      <c r="O687" s="54" t="str">
        <f t="shared" ca="1" si="142"/>
        <v>Adhérent</v>
      </c>
    </row>
    <row r="688" spans="1:15" x14ac:dyDescent="0.3">
      <c r="A688" s="97">
        <f ca="1">MATCH(B688,INDIRECT("Referentiel!a:a"),0)+COUNTIF($B$1:B687,B688)</f>
        <v>688</v>
      </c>
      <c r="B688" s="98" t="s">
        <v>3682</v>
      </c>
      <c r="C688" s="54" t="str">
        <f t="shared" ca="1" si="130"/>
        <v>CPCC</v>
      </c>
      <c r="D688" s="54" t="str">
        <f t="shared" ca="1" si="131"/>
        <v>FICME001-H</v>
      </c>
      <c r="E688" s="54">
        <f t="shared" ca="1" si="132"/>
        <v>0</v>
      </c>
      <c r="F688" s="54" t="str">
        <f t="shared" ca="1" si="133"/>
        <v>ZH1AHB</v>
      </c>
      <c r="G688" s="54" t="str">
        <f t="shared" ca="1" si="134"/>
        <v>AD3</v>
      </c>
      <c r="H688" s="54" t="str">
        <f t="shared" ca="1" si="135"/>
        <v>PARTIEL</v>
      </c>
      <c r="I688" s="54" t="str">
        <f t="shared" ca="1" si="136"/>
        <v>Tn</v>
      </c>
      <c r="J688" s="54" t="str">
        <f t="shared" ca="1" si="137"/>
        <v>FICO</v>
      </c>
      <c r="K688" s="54" t="str">
        <f t="shared" ca="1" si="138"/>
        <v>FICME001</v>
      </c>
      <c r="L688" s="54" t="str">
        <f t="shared" ca="1" si="139"/>
        <v/>
      </c>
      <c r="M688" s="54">
        <f t="shared" ca="1" si="140"/>
        <v>0</v>
      </c>
      <c r="N688" s="54" t="str">
        <f t="shared" ca="1" si="141"/>
        <v>FIC</v>
      </c>
      <c r="O688" s="54" t="str">
        <f t="shared" ca="1" si="142"/>
        <v>Adhérent</v>
      </c>
    </row>
    <row r="689" spans="1:15" x14ac:dyDescent="0.3">
      <c r="A689" s="97">
        <f ca="1">MATCH(B689,INDIRECT("Referentiel!a:a"),0)+COUNTIF($B$1:B688,B689)</f>
        <v>689</v>
      </c>
      <c r="B689" s="98" t="s">
        <v>3685</v>
      </c>
      <c r="C689" s="54" t="str">
        <f t="shared" ca="1" si="130"/>
        <v>CPCC</v>
      </c>
      <c r="D689" s="54" t="str">
        <f t="shared" ca="1" si="131"/>
        <v>FICME001-H</v>
      </c>
      <c r="E689" s="54">
        <f t="shared" ca="1" si="132"/>
        <v>0</v>
      </c>
      <c r="F689" s="54" t="str">
        <f t="shared" ca="1" si="133"/>
        <v>ZH1AHB</v>
      </c>
      <c r="G689" s="54" t="str">
        <f t="shared" ca="1" si="134"/>
        <v>AD3</v>
      </c>
      <c r="H689" s="54" t="str">
        <f t="shared" ca="1" si="135"/>
        <v>PARTIEL</v>
      </c>
      <c r="I689" s="54" t="str">
        <f t="shared" ca="1" si="136"/>
        <v>Tn</v>
      </c>
      <c r="J689" s="54" t="str">
        <f t="shared" ca="1" si="137"/>
        <v>FICO</v>
      </c>
      <c r="K689" s="54" t="str">
        <f t="shared" ca="1" si="138"/>
        <v>FICME001</v>
      </c>
      <c r="L689" s="54" t="str">
        <f t="shared" ca="1" si="139"/>
        <v/>
      </c>
      <c r="M689" s="54">
        <f t="shared" ca="1" si="140"/>
        <v>0</v>
      </c>
      <c r="N689" s="54" t="str">
        <f t="shared" ca="1" si="141"/>
        <v>FIC</v>
      </c>
      <c r="O689" s="54" t="str">
        <f t="shared" ca="1" si="142"/>
        <v>Adhérent</v>
      </c>
    </row>
    <row r="690" spans="1:15" x14ac:dyDescent="0.3">
      <c r="A690" s="97">
        <f ca="1">MATCH(B690,INDIRECT("Referentiel!a:a"),0)+COUNTIF($B$1:B689,B690)</f>
        <v>690</v>
      </c>
      <c r="B690" s="98" t="s">
        <v>3688</v>
      </c>
      <c r="C690" s="54" t="str">
        <f t="shared" ca="1" si="130"/>
        <v>CPCC</v>
      </c>
      <c r="D690" s="54" t="str">
        <f t="shared" ca="1" si="131"/>
        <v>FICME001-H</v>
      </c>
      <c r="E690" s="54">
        <f t="shared" ca="1" si="132"/>
        <v>0</v>
      </c>
      <c r="F690" s="54" t="str">
        <f t="shared" ca="1" si="133"/>
        <v>ZH1AHB</v>
      </c>
      <c r="G690" s="54" t="str">
        <f t="shared" ca="1" si="134"/>
        <v>AD3</v>
      </c>
      <c r="H690" s="54" t="str">
        <f t="shared" ca="1" si="135"/>
        <v>PARTIEL</v>
      </c>
      <c r="I690" s="54" t="str">
        <f t="shared" ca="1" si="136"/>
        <v>Tn</v>
      </c>
      <c r="J690" s="54" t="str">
        <f t="shared" ca="1" si="137"/>
        <v>FICO</v>
      </c>
      <c r="K690" s="54" t="str">
        <f t="shared" ca="1" si="138"/>
        <v>FICME001</v>
      </c>
      <c r="L690" s="54" t="str">
        <f t="shared" ca="1" si="139"/>
        <v/>
      </c>
      <c r="M690" s="54">
        <f t="shared" ca="1" si="140"/>
        <v>0</v>
      </c>
      <c r="N690" s="54" t="str">
        <f t="shared" ca="1" si="141"/>
        <v>FIC</v>
      </c>
      <c r="O690" s="54" t="str">
        <f t="shared" ca="1" si="142"/>
        <v>Adhérent</v>
      </c>
    </row>
    <row r="691" spans="1:15" x14ac:dyDescent="0.3">
      <c r="A691" s="97">
        <f ca="1">MATCH(B691,INDIRECT("Referentiel!a:a"),0)+COUNTIF($B$1:B690,B691)</f>
        <v>691</v>
      </c>
      <c r="B691" s="98" t="s">
        <v>3691</v>
      </c>
      <c r="C691" s="54" t="str">
        <f t="shared" ca="1" si="130"/>
        <v>CPCC</v>
      </c>
      <c r="D691" s="54" t="str">
        <f t="shared" ca="1" si="131"/>
        <v>FICME001-H</v>
      </c>
      <c r="E691" s="54">
        <f t="shared" ca="1" si="132"/>
        <v>0</v>
      </c>
      <c r="F691" s="54" t="str">
        <f t="shared" ca="1" si="133"/>
        <v>ZH1AHB</v>
      </c>
      <c r="G691" s="54" t="str">
        <f t="shared" ca="1" si="134"/>
        <v>AD3</v>
      </c>
      <c r="H691" s="54" t="str">
        <f t="shared" ca="1" si="135"/>
        <v>PARTIEL</v>
      </c>
      <c r="I691" s="54" t="str">
        <f t="shared" ca="1" si="136"/>
        <v>Tn</v>
      </c>
      <c r="J691" s="54" t="str">
        <f t="shared" ca="1" si="137"/>
        <v>FICO</v>
      </c>
      <c r="K691" s="54" t="str">
        <f t="shared" ca="1" si="138"/>
        <v>FICME001</v>
      </c>
      <c r="L691" s="54" t="str">
        <f t="shared" ca="1" si="139"/>
        <v/>
      </c>
      <c r="M691" s="54">
        <f t="shared" ca="1" si="140"/>
        <v>0</v>
      </c>
      <c r="N691" s="54" t="str">
        <f t="shared" ca="1" si="141"/>
        <v>FIC</v>
      </c>
      <c r="O691" s="54" t="str">
        <f t="shared" ca="1" si="142"/>
        <v>Adhérent</v>
      </c>
    </row>
    <row r="692" spans="1:15" x14ac:dyDescent="0.3">
      <c r="A692" s="97">
        <f ca="1">MATCH(B692,INDIRECT("Referentiel!a:a"),0)+COUNTIF($B$1:B691,B692)</f>
        <v>692</v>
      </c>
      <c r="B692" s="98" t="s">
        <v>3694</v>
      </c>
      <c r="C692" s="54" t="str">
        <f t="shared" ca="1" si="130"/>
        <v>CPCC</v>
      </c>
      <c r="D692" s="54" t="str">
        <f t="shared" ca="1" si="131"/>
        <v xml:space="preserve"> -M</v>
      </c>
      <c r="E692" s="54">
        <f t="shared" ca="1" si="132"/>
        <v>0</v>
      </c>
      <c r="F692" s="54" t="str">
        <f t="shared" ca="1" si="133"/>
        <v>ZH1TME</v>
      </c>
      <c r="G692" s="54" t="str">
        <f t="shared" ca="1" si="134"/>
        <v>AD3</v>
      </c>
      <c r="H692" s="54" t="str">
        <f t="shared" ca="1" si="135"/>
        <v>COMPLET</v>
      </c>
      <c r="I692" s="54" t="str">
        <f t="shared" ca="1" si="136"/>
        <v>Tn</v>
      </c>
      <c r="J692" s="54" t="str">
        <f t="shared" ca="1" si="137"/>
        <v>FICO</v>
      </c>
      <c r="K692" s="54" t="str">
        <f t="shared" ca="1" si="138"/>
        <v>FICMF000</v>
      </c>
      <c r="L692" s="54" t="str">
        <f t="shared" ca="1" si="139"/>
        <v/>
      </c>
      <c r="M692" s="54">
        <f t="shared" ca="1" si="140"/>
        <v>0</v>
      </c>
      <c r="N692" s="54" t="str">
        <f t="shared" ca="1" si="141"/>
        <v>FIC</v>
      </c>
      <c r="O692" s="54" t="str">
        <f t="shared" ca="1" si="142"/>
        <v>Adhérent</v>
      </c>
    </row>
    <row r="693" spans="1:15" x14ac:dyDescent="0.3">
      <c r="A693" s="97">
        <f ca="1">MATCH(B693,INDIRECT("Referentiel!a:a"),0)+COUNTIF($B$1:B692,B693)</f>
        <v>693</v>
      </c>
      <c r="B693" s="98" t="s">
        <v>3700</v>
      </c>
      <c r="C693" s="54" t="str">
        <f t="shared" ca="1" si="130"/>
        <v>CPCC</v>
      </c>
      <c r="D693" s="54" t="str">
        <f t="shared" ca="1" si="131"/>
        <v>FICMF001-M</v>
      </c>
      <c r="E693" s="54">
        <f t="shared" ca="1" si="132"/>
        <v>0</v>
      </c>
      <c r="F693" s="54" t="str">
        <f t="shared" ca="1" si="133"/>
        <v>ZH1BM2</v>
      </c>
      <c r="G693" s="54" t="str">
        <f t="shared" ca="1" si="134"/>
        <v>AD3</v>
      </c>
      <c r="H693" s="54" t="str">
        <f t="shared" ca="1" si="135"/>
        <v>PARTIEL</v>
      </c>
      <c r="I693" s="54" t="str">
        <f t="shared" ca="1" si="136"/>
        <v>Tn</v>
      </c>
      <c r="J693" s="54" t="str">
        <f t="shared" ca="1" si="137"/>
        <v>FICO</v>
      </c>
      <c r="K693" s="54" t="str">
        <f t="shared" ca="1" si="138"/>
        <v>FICMF001</v>
      </c>
      <c r="L693" s="54" t="str">
        <f t="shared" ca="1" si="139"/>
        <v/>
      </c>
      <c r="M693" s="54">
        <f t="shared" ca="1" si="140"/>
        <v>0</v>
      </c>
      <c r="N693" s="54" t="str">
        <f t="shared" ca="1" si="141"/>
        <v>FIC</v>
      </c>
      <c r="O693" s="54" t="str">
        <f t="shared" ca="1" si="142"/>
        <v>Adhérent</v>
      </c>
    </row>
    <row r="694" spans="1:15" x14ac:dyDescent="0.3">
      <c r="A694" s="97">
        <f ca="1">MATCH(B694,INDIRECT("Referentiel!a:a"),0)+COUNTIF($B$1:B693,B694)</f>
        <v>694</v>
      </c>
      <c r="B694" s="98" t="s">
        <v>3706</v>
      </c>
      <c r="C694" s="54" t="str">
        <f t="shared" ca="1" si="130"/>
        <v>CPCC</v>
      </c>
      <c r="D694" s="54" t="str">
        <f t="shared" ca="1" si="131"/>
        <v>FICMF001-M</v>
      </c>
      <c r="E694" s="54">
        <f t="shared" ca="1" si="132"/>
        <v>0</v>
      </c>
      <c r="F694" s="54" t="str">
        <f t="shared" ca="1" si="133"/>
        <v>ZH1BM2</v>
      </c>
      <c r="G694" s="54" t="str">
        <f t="shared" ca="1" si="134"/>
        <v>AD3</v>
      </c>
      <c r="H694" s="54" t="str">
        <f t="shared" ca="1" si="135"/>
        <v>PARTIEL</v>
      </c>
      <c r="I694" s="54" t="str">
        <f t="shared" ca="1" si="136"/>
        <v>Tn</v>
      </c>
      <c r="J694" s="54" t="str">
        <f t="shared" ca="1" si="137"/>
        <v>FICO</v>
      </c>
      <c r="K694" s="54" t="str">
        <f t="shared" ca="1" si="138"/>
        <v>FICMF001</v>
      </c>
      <c r="L694" s="54" t="str">
        <f t="shared" ca="1" si="139"/>
        <v/>
      </c>
      <c r="M694" s="54">
        <f t="shared" ca="1" si="140"/>
        <v>0</v>
      </c>
      <c r="N694" s="54" t="str">
        <f t="shared" ca="1" si="141"/>
        <v>FIC</v>
      </c>
      <c r="O694" s="54" t="str">
        <f t="shared" ca="1" si="142"/>
        <v>Adhérent</v>
      </c>
    </row>
    <row r="695" spans="1:15" x14ac:dyDescent="0.3">
      <c r="A695" s="97">
        <f ca="1">MATCH(B695,INDIRECT("Referentiel!a:a"),0)+COUNTIF($B$1:B694,B695)</f>
        <v>695</v>
      </c>
      <c r="B695" s="98" t="s">
        <v>3710</v>
      </c>
      <c r="C695" s="54" t="str">
        <f t="shared" ca="1" si="130"/>
        <v>CPCC</v>
      </c>
      <c r="D695" s="54" t="str">
        <f t="shared" ca="1" si="131"/>
        <v>FICMF001-M</v>
      </c>
      <c r="E695" s="54">
        <f t="shared" ca="1" si="132"/>
        <v>0</v>
      </c>
      <c r="F695" s="54" t="str">
        <f t="shared" ca="1" si="133"/>
        <v>ZH1BM2</v>
      </c>
      <c r="G695" s="54" t="str">
        <f t="shared" ca="1" si="134"/>
        <v>AD3</v>
      </c>
      <c r="H695" s="54" t="str">
        <f t="shared" ca="1" si="135"/>
        <v>PARTIEL</v>
      </c>
      <c r="I695" s="54" t="str">
        <f t="shared" ca="1" si="136"/>
        <v>Tn</v>
      </c>
      <c r="J695" s="54" t="str">
        <f t="shared" ca="1" si="137"/>
        <v>FICO</v>
      </c>
      <c r="K695" s="54" t="str">
        <f t="shared" ca="1" si="138"/>
        <v>FICMF001</v>
      </c>
      <c r="L695" s="54" t="str">
        <f t="shared" ca="1" si="139"/>
        <v/>
      </c>
      <c r="M695" s="54">
        <f t="shared" ca="1" si="140"/>
        <v>0</v>
      </c>
      <c r="N695" s="54" t="str">
        <f t="shared" ca="1" si="141"/>
        <v>FIC</v>
      </c>
      <c r="O695" s="54" t="str">
        <f t="shared" ca="1" si="142"/>
        <v>Adhérent</v>
      </c>
    </row>
    <row r="696" spans="1:15" x14ac:dyDescent="0.3">
      <c r="A696" s="97">
        <f ca="1">MATCH(B696,INDIRECT("Referentiel!a:a"),0)+COUNTIF($B$1:B695,B696)</f>
        <v>696</v>
      </c>
      <c r="B696" s="98" t="s">
        <v>3714</v>
      </c>
      <c r="C696" s="54" t="str">
        <f t="shared" ca="1" si="130"/>
        <v>CPMC</v>
      </c>
      <c r="D696" s="54" t="str">
        <f t="shared" ca="1" si="131"/>
        <v>V0FLUXCR -J</v>
      </c>
      <c r="E696" s="54">
        <f t="shared" ca="1" si="132"/>
        <v>0</v>
      </c>
      <c r="F696" s="54" t="str">
        <f t="shared" ca="1" si="133"/>
        <v>ZH4FJ1</v>
      </c>
      <c r="G696" s="54" t="str">
        <f t="shared" ca="1" si="134"/>
        <v>AD3</v>
      </c>
      <c r="H696" s="54" t="str">
        <f t="shared" ca="1" si="135"/>
        <v>COMPLET</v>
      </c>
      <c r="I696" s="54" t="str">
        <f t="shared" ca="1" si="136"/>
        <v>Tn</v>
      </c>
      <c r="J696" s="54" t="str">
        <f t="shared" ca="1" si="137"/>
        <v>MARK</v>
      </c>
      <c r="K696" s="54" t="str">
        <f t="shared" ca="1" si="138"/>
        <v>FLUXCR</v>
      </c>
      <c r="L696" s="54" t="str">
        <f t="shared" ca="1" si="139"/>
        <v/>
      </c>
      <c r="M696" s="54">
        <f t="shared" ca="1" si="140"/>
        <v>0</v>
      </c>
      <c r="N696" s="54" t="str">
        <f t="shared" ca="1" si="141"/>
        <v>DB2</v>
      </c>
      <c r="O696" s="54" t="str">
        <f t="shared" ca="1" si="142"/>
        <v>Adhérent</v>
      </c>
    </row>
    <row r="697" spans="1:15" x14ac:dyDescent="0.3">
      <c r="A697" s="97">
        <f ca="1">MATCH(B697,INDIRECT("Referentiel!a:a"),0)+COUNTIF($B$1:B696,B697)</f>
        <v>697</v>
      </c>
      <c r="B697" s="98" t="s">
        <v>3720</v>
      </c>
      <c r="C697" s="54" t="str">
        <f t="shared" ca="1" si="130"/>
        <v>CPDM</v>
      </c>
      <c r="D697" s="54" t="str">
        <f t="shared" ca="1" si="131"/>
        <v>V1FNBQAS-M</v>
      </c>
      <c r="E697" s="54">
        <f t="shared" ca="1" si="132"/>
        <v>0</v>
      </c>
      <c r="F697" s="54" t="str">
        <f t="shared" ca="1" si="133"/>
        <v>ZH4AMP</v>
      </c>
      <c r="G697" s="54" t="str">
        <f t="shared" ca="1" si="134"/>
        <v>AD3</v>
      </c>
      <c r="H697" s="54" t="str">
        <f t="shared" ca="1" si="135"/>
        <v>COMPLET</v>
      </c>
      <c r="I697" s="54" t="str">
        <f t="shared" ca="1" si="136"/>
        <v>BVaTn</v>
      </c>
      <c r="J697" s="54" t="str">
        <f t="shared" ca="1" si="137"/>
        <v>BAMA</v>
      </c>
      <c r="K697" s="54" t="str">
        <f t="shared" ca="1" si="138"/>
        <v>FNBQAS</v>
      </c>
      <c r="L697" s="54" t="str">
        <f t="shared" ca="1" si="139"/>
        <v/>
      </c>
      <c r="M697" s="54">
        <f t="shared" ca="1" si="140"/>
        <v>0</v>
      </c>
      <c r="N697" s="54" t="str">
        <f t="shared" ca="1" si="141"/>
        <v>DB2</v>
      </c>
      <c r="O697" s="54" t="str">
        <f t="shared" ca="1" si="142"/>
        <v>Adhérent</v>
      </c>
    </row>
    <row r="698" spans="1:15" x14ac:dyDescent="0.3">
      <c r="A698" s="97">
        <f ca="1">MATCH(B698,INDIRECT("Referentiel!a:a"),0)+COUNTIF($B$1:B697,B698)</f>
        <v>698</v>
      </c>
      <c r="B698" s="98" t="s">
        <v>3727</v>
      </c>
      <c r="C698" s="54" t="str">
        <f t="shared" ca="1" si="130"/>
        <v>CPPL</v>
      </c>
      <c r="D698" s="54" t="str">
        <f t="shared" ca="1" si="131"/>
        <v xml:space="preserve"> -A</v>
      </c>
      <c r="E698" s="54">
        <f t="shared" ca="1" si="132"/>
        <v>0</v>
      </c>
      <c r="F698" s="54">
        <f t="shared" ca="1" si="133"/>
        <v>0</v>
      </c>
      <c r="G698" s="54" t="str">
        <f t="shared" ca="1" si="134"/>
        <v>AD3</v>
      </c>
      <c r="H698" s="54" t="str">
        <f t="shared" ca="1" si="135"/>
        <v>COMPLET</v>
      </c>
      <c r="I698" s="54" t="str">
        <f t="shared" ca="1" si="136"/>
        <v>Tn</v>
      </c>
      <c r="J698" s="54" t="str">
        <f t="shared" ca="1" si="137"/>
        <v>TITR</v>
      </c>
      <c r="K698" s="54" t="str">
        <f t="shared" ca="1" si="138"/>
        <v>FREDDG01</v>
      </c>
      <c r="L698" s="54" t="str">
        <f t="shared" ca="1" si="139"/>
        <v/>
      </c>
      <c r="M698" s="54">
        <f t="shared" ca="1" si="140"/>
        <v>0</v>
      </c>
      <c r="N698" s="54" t="str">
        <f t="shared" ca="1" si="141"/>
        <v>FIC</v>
      </c>
      <c r="O698" s="54" t="str">
        <f t="shared" ca="1" si="142"/>
        <v>Adhérent</v>
      </c>
    </row>
    <row r="699" spans="1:15" x14ac:dyDescent="0.3">
      <c r="A699" s="97">
        <f ca="1">MATCH(B699,INDIRECT("Referentiel!a:a"),0)+COUNTIF($B$1:B698,B699)</f>
        <v>699</v>
      </c>
      <c r="B699" s="98" t="s">
        <v>3730</v>
      </c>
      <c r="C699" s="54" t="str">
        <f t="shared" ca="1" si="130"/>
        <v>CPPL</v>
      </c>
      <c r="D699" s="54" t="str">
        <f t="shared" ca="1" si="131"/>
        <v>FREDWHBD-H</v>
      </c>
      <c r="E699" s="54">
        <f t="shared" ca="1" si="132"/>
        <v>0</v>
      </c>
      <c r="F699" s="54" t="str">
        <f t="shared" ca="1" si="133"/>
        <v>ZH2AH3</v>
      </c>
      <c r="G699" s="54" t="str">
        <f t="shared" ca="1" si="134"/>
        <v>AD3</v>
      </c>
      <c r="H699" s="54" t="str">
        <f t="shared" ca="1" si="135"/>
        <v>PARTIEL</v>
      </c>
      <c r="I699" s="54" t="str">
        <f t="shared" ca="1" si="136"/>
        <v>Tn</v>
      </c>
      <c r="J699" s="54" t="str">
        <f t="shared" ca="1" si="137"/>
        <v>TITR</v>
      </c>
      <c r="K699" s="54" t="str">
        <f t="shared" ca="1" si="138"/>
        <v>FREDWHBD</v>
      </c>
      <c r="L699" s="54" t="str">
        <f t="shared" ca="1" si="139"/>
        <v/>
      </c>
      <c r="M699" s="54">
        <f t="shared" ca="1" si="140"/>
        <v>0</v>
      </c>
      <c r="N699" s="54" t="str">
        <f t="shared" ca="1" si="141"/>
        <v>FIC</v>
      </c>
      <c r="O699" s="54" t="str">
        <f t="shared" ca="1" si="142"/>
        <v>Adhérent</v>
      </c>
    </row>
    <row r="700" spans="1:15" x14ac:dyDescent="0.3">
      <c r="A700" s="97">
        <f ca="1">MATCH(B700,INDIRECT("Referentiel!a:a"),0)+COUNTIF($B$1:B699,B700)</f>
        <v>700</v>
      </c>
      <c r="B700" s="98" t="s">
        <v>3735</v>
      </c>
      <c r="C700" s="54" t="str">
        <f t="shared" ca="1" si="130"/>
        <v>CPPL</v>
      </c>
      <c r="D700" s="54" t="str">
        <f t="shared" ca="1" si="131"/>
        <v>FREIXTD1-M</v>
      </c>
      <c r="E700" s="54">
        <f t="shared" ca="1" si="132"/>
        <v>0</v>
      </c>
      <c r="F700" s="54" t="str">
        <f t="shared" ca="1" si="133"/>
        <v>ZH2AML</v>
      </c>
      <c r="G700" s="54" t="str">
        <f t="shared" ca="1" si="134"/>
        <v>AD3</v>
      </c>
      <c r="H700" s="54" t="str">
        <f t="shared" ca="1" si="135"/>
        <v>PARTIEL</v>
      </c>
      <c r="I700" s="54" t="str">
        <f t="shared" ca="1" si="136"/>
        <v>Tn</v>
      </c>
      <c r="J700" s="54" t="str">
        <f t="shared" ca="1" si="137"/>
        <v>TITR</v>
      </c>
      <c r="K700" s="54" t="str">
        <f t="shared" ca="1" si="138"/>
        <v>FREIXTD1</v>
      </c>
      <c r="L700" s="54" t="str">
        <f t="shared" ca="1" si="139"/>
        <v/>
      </c>
      <c r="M700" s="54">
        <f t="shared" ca="1" si="140"/>
        <v>0</v>
      </c>
      <c r="N700" s="54" t="str">
        <f t="shared" ca="1" si="141"/>
        <v>FIC</v>
      </c>
      <c r="O700" s="54" t="str">
        <f t="shared" ca="1" si="142"/>
        <v>Adhérent</v>
      </c>
    </row>
    <row r="701" spans="1:15" x14ac:dyDescent="0.3">
      <c r="A701" s="97">
        <f ca="1">MATCH(B701,INDIRECT("Referentiel!a:a"),0)+COUNTIF($B$1:B700,B701)</f>
        <v>701</v>
      </c>
      <c r="B701" s="98" t="s">
        <v>3741</v>
      </c>
      <c r="C701" s="54" t="str">
        <f t="shared" ca="1" si="130"/>
        <v>CPPL</v>
      </c>
      <c r="D701" s="54" t="str">
        <f t="shared" ca="1" si="131"/>
        <v>FREMIPAG-M</v>
      </c>
      <c r="E701" s="54">
        <f t="shared" ca="1" si="132"/>
        <v>0</v>
      </c>
      <c r="F701" s="54" t="str">
        <f t="shared" ca="1" si="133"/>
        <v>ZH2AMM</v>
      </c>
      <c r="G701" s="54" t="str">
        <f t="shared" ca="1" si="134"/>
        <v>AD1</v>
      </c>
      <c r="H701" s="54" t="str">
        <f t="shared" ca="1" si="135"/>
        <v>PARTIEL</v>
      </c>
      <c r="I701" s="54" t="str">
        <f t="shared" ca="1" si="136"/>
        <v>Tn</v>
      </c>
      <c r="J701" s="54" t="str">
        <f t="shared" ca="1" si="137"/>
        <v>TITR</v>
      </c>
      <c r="K701" s="54" t="str">
        <f t="shared" ca="1" si="138"/>
        <v>FREMIPAG</v>
      </c>
      <c r="L701" s="54" t="str">
        <f t="shared" ca="1" si="139"/>
        <v>PRAD1</v>
      </c>
      <c r="M701" s="54">
        <f t="shared" ca="1" si="140"/>
        <v>0</v>
      </c>
      <c r="N701" s="54" t="str">
        <f t="shared" ca="1" si="141"/>
        <v>FIC</v>
      </c>
      <c r="O701" s="54" t="str">
        <f t="shared" ca="1" si="142"/>
        <v>Adhérent</v>
      </c>
    </row>
    <row r="702" spans="1:15" x14ac:dyDescent="0.3">
      <c r="A702" s="97">
        <f ca="1">MATCH(B702,INDIRECT("Referentiel!a:a"),0)+COUNTIF($B$1:B701,B702)</f>
        <v>702</v>
      </c>
      <c r="B702" s="98" t="s">
        <v>3747</v>
      </c>
      <c r="C702" s="54" t="str">
        <f t="shared" ca="1" si="130"/>
        <v>CPPL</v>
      </c>
      <c r="D702" s="54" t="str">
        <f t="shared" ca="1" si="131"/>
        <v>FREMIPAG-M</v>
      </c>
      <c r="E702" s="54">
        <f t="shared" ca="1" si="132"/>
        <v>0</v>
      </c>
      <c r="F702" s="54" t="str">
        <f t="shared" ca="1" si="133"/>
        <v>ZH2AMM</v>
      </c>
      <c r="G702" s="54" t="str">
        <f t="shared" ca="1" si="134"/>
        <v>AD1</v>
      </c>
      <c r="H702" s="54" t="str">
        <f t="shared" ca="1" si="135"/>
        <v>PARTIEL</v>
      </c>
      <c r="I702" s="54" t="str">
        <f t="shared" ca="1" si="136"/>
        <v>Tn</v>
      </c>
      <c r="J702" s="54" t="str">
        <f t="shared" ca="1" si="137"/>
        <v>TITR</v>
      </c>
      <c r="K702" s="54" t="str">
        <f t="shared" ca="1" si="138"/>
        <v>FREMIPAG</v>
      </c>
      <c r="L702" s="54" t="str">
        <f t="shared" ca="1" si="139"/>
        <v>PRAD1</v>
      </c>
      <c r="M702" s="54">
        <f t="shared" ca="1" si="140"/>
        <v>0</v>
      </c>
      <c r="N702" s="54" t="str">
        <f t="shared" ca="1" si="141"/>
        <v>FIC</v>
      </c>
      <c r="O702" s="54" t="str">
        <f t="shared" ca="1" si="142"/>
        <v>Adhérent</v>
      </c>
    </row>
    <row r="703" spans="1:15" x14ac:dyDescent="0.3">
      <c r="A703" s="97">
        <f ca="1">MATCH(B703,INDIRECT("Referentiel!a:a"),0)+COUNTIF($B$1:B702,B703)</f>
        <v>703</v>
      </c>
      <c r="B703" s="98" t="s">
        <v>3751</v>
      </c>
      <c r="C703" s="54" t="str">
        <f t="shared" ca="1" si="130"/>
        <v>CPPL</v>
      </c>
      <c r="D703" s="54" t="str">
        <f t="shared" ca="1" si="131"/>
        <v>FREMIPAG-M</v>
      </c>
      <c r="E703" s="54">
        <f t="shared" ca="1" si="132"/>
        <v>0</v>
      </c>
      <c r="F703" s="54" t="str">
        <f t="shared" ca="1" si="133"/>
        <v>ZH2AMM</v>
      </c>
      <c r="G703" s="54" t="str">
        <f t="shared" ca="1" si="134"/>
        <v>AD3</v>
      </c>
      <c r="H703" s="54" t="str">
        <f t="shared" ca="1" si="135"/>
        <v>COMPLET</v>
      </c>
      <c r="I703" s="54" t="str">
        <f t="shared" ca="1" si="136"/>
        <v>BVnTn</v>
      </c>
      <c r="J703" s="54" t="str">
        <f t="shared" ca="1" si="137"/>
        <v>TITR</v>
      </c>
      <c r="K703" s="54" t="str">
        <f t="shared" ca="1" si="138"/>
        <v>FREMIPAG</v>
      </c>
      <c r="L703" s="54" t="str">
        <f t="shared" ca="1" si="139"/>
        <v/>
      </c>
      <c r="M703" s="54">
        <f t="shared" ca="1" si="140"/>
        <v>0</v>
      </c>
      <c r="N703" s="54" t="str">
        <f t="shared" ca="1" si="141"/>
        <v>FIC</v>
      </c>
      <c r="O703" s="54" t="str">
        <f t="shared" ca="1" si="142"/>
        <v>Adhérent</v>
      </c>
    </row>
    <row r="704" spans="1:15" x14ac:dyDescent="0.3">
      <c r="A704" s="97">
        <f ca="1">MATCH(B704,INDIRECT("Referentiel!a:a"),0)+COUNTIF($B$1:B703,B704)</f>
        <v>704</v>
      </c>
      <c r="B704" s="98" t="s">
        <v>3755</v>
      </c>
      <c r="C704" s="54" t="str">
        <f t="shared" ca="1" si="130"/>
        <v>CPPL</v>
      </c>
      <c r="D704" s="54" t="str">
        <f t="shared" ca="1" si="131"/>
        <v>FREMIPAG-M</v>
      </c>
      <c r="E704" s="54">
        <f t="shared" ca="1" si="132"/>
        <v>0</v>
      </c>
      <c r="F704" s="54" t="str">
        <f t="shared" ca="1" si="133"/>
        <v>ZH2AMM</v>
      </c>
      <c r="G704" s="54" t="str">
        <f t="shared" ca="1" si="134"/>
        <v>AD3</v>
      </c>
      <c r="H704" s="54" t="str">
        <f t="shared" ca="1" si="135"/>
        <v>COMPLET</v>
      </c>
      <c r="I704" s="54" t="str">
        <f t="shared" ca="1" si="136"/>
        <v>BVnTn</v>
      </c>
      <c r="J704" s="54" t="str">
        <f t="shared" ca="1" si="137"/>
        <v>TITR</v>
      </c>
      <c r="K704" s="54" t="str">
        <f t="shared" ca="1" si="138"/>
        <v>FREMIPAG</v>
      </c>
      <c r="L704" s="54" t="str">
        <f t="shared" ca="1" si="139"/>
        <v/>
      </c>
      <c r="M704" s="54">
        <f t="shared" ca="1" si="140"/>
        <v>0</v>
      </c>
      <c r="N704" s="54" t="str">
        <f t="shared" ca="1" si="141"/>
        <v>FIC</v>
      </c>
      <c r="O704" s="54" t="str">
        <f t="shared" ca="1" si="142"/>
        <v>Adhérent</v>
      </c>
    </row>
    <row r="705" spans="1:15" x14ac:dyDescent="0.3">
      <c r="A705" s="97">
        <f ca="1">MATCH(B705,INDIRECT("Referentiel!a:a"),0)+COUNTIF($B$1:B704,B705)</f>
        <v>705</v>
      </c>
      <c r="B705" s="98" t="s">
        <v>3759</v>
      </c>
      <c r="C705" s="54" t="str">
        <f t="shared" ca="1" si="130"/>
        <v>CPPL</v>
      </c>
      <c r="D705" s="54" t="str">
        <f t="shared" ca="1" si="131"/>
        <v>V2FREVAL-J</v>
      </c>
      <c r="E705" s="54">
        <f t="shared" ca="1" si="132"/>
        <v>0</v>
      </c>
      <c r="F705" s="54" t="str">
        <f t="shared" ca="1" si="133"/>
        <v>ZH2CJY</v>
      </c>
      <c r="G705" s="54" t="str">
        <f t="shared" ca="1" si="134"/>
        <v>AD1</v>
      </c>
      <c r="H705" s="54" t="str">
        <f t="shared" ca="1" si="135"/>
        <v>COMPLET</v>
      </c>
      <c r="I705" s="54" t="str">
        <f t="shared" ca="1" si="136"/>
        <v>Tn</v>
      </c>
      <c r="J705" s="54" t="str">
        <f t="shared" ca="1" si="137"/>
        <v>TITR</v>
      </c>
      <c r="K705" s="54" t="str">
        <f t="shared" ca="1" si="138"/>
        <v>FREVAL</v>
      </c>
      <c r="L705" s="54" t="str">
        <f t="shared" ca="1" si="139"/>
        <v>PRAD1</v>
      </c>
      <c r="M705" s="54">
        <f t="shared" ca="1" si="140"/>
        <v>0</v>
      </c>
      <c r="N705" s="54" t="str">
        <f t="shared" ca="1" si="141"/>
        <v>DB2</v>
      </c>
      <c r="O705" s="54" t="str">
        <f t="shared" ca="1" si="142"/>
        <v>Adhérent</v>
      </c>
    </row>
    <row r="706" spans="1:15" x14ac:dyDescent="0.3">
      <c r="A706" s="97">
        <f ca="1">MATCH(B706,INDIRECT("Referentiel!a:a"),0)+COUNTIF($B$1:B705,B706)</f>
        <v>706</v>
      </c>
      <c r="B706" s="98" t="s">
        <v>3764</v>
      </c>
      <c r="C706" s="54" t="str">
        <f t="shared" ca="1" si="130"/>
        <v>CPCI</v>
      </c>
      <c r="D706" s="54" t="str">
        <f t="shared" ca="1" si="131"/>
        <v xml:space="preserve"> V0G3R09       -J</v>
      </c>
      <c r="E706" s="54">
        <f t="shared" ca="1" si="132"/>
        <v>0</v>
      </c>
      <c r="F706" s="54" t="str">
        <f t="shared" ca="1" si="133"/>
        <v>ZH0CJI</v>
      </c>
      <c r="G706" s="54" t="str">
        <f t="shared" ca="1" si="134"/>
        <v>AD3</v>
      </c>
      <c r="H706" s="54" t="str">
        <f t="shared" ca="1" si="135"/>
        <v>COMPLET</v>
      </c>
      <c r="I706" s="54" t="str">
        <f t="shared" ca="1" si="136"/>
        <v>Tn</v>
      </c>
      <c r="J706" s="54" t="str">
        <f t="shared" ca="1" si="137"/>
        <v>SDGE</v>
      </c>
      <c r="K706" s="54" t="str">
        <f t="shared" ca="1" si="138"/>
        <v>G3R09</v>
      </c>
      <c r="L706" s="54" t="str">
        <f t="shared" ca="1" si="139"/>
        <v>PRIV1</v>
      </c>
      <c r="M706" s="54">
        <f t="shared" ca="1" si="140"/>
        <v>0</v>
      </c>
      <c r="N706" s="54" t="str">
        <f t="shared" ca="1" si="141"/>
        <v>DB2</v>
      </c>
      <c r="O706" s="54" t="str">
        <f t="shared" ca="1" si="142"/>
        <v>Adhérent</v>
      </c>
    </row>
    <row r="707" spans="1:15" x14ac:dyDescent="0.3">
      <c r="A707" s="97">
        <f ca="1">MATCH(B707,INDIRECT("Referentiel!a:a"),0)+COUNTIF($B$1:B706,B707)</f>
        <v>707</v>
      </c>
      <c r="B707" s="98" t="s">
        <v>3770</v>
      </c>
      <c r="C707" s="54" t="str">
        <f t="shared" ref="C707:C770" ca="1" si="143">INDIRECT("'Referentiel'!c"&amp;$A707)</f>
        <v>CPMC</v>
      </c>
      <c r="D707" s="54" t="str">
        <f t="shared" ref="D707:D770" ca="1" si="144">INDIRECT("'Referentiel'!U"&amp;$A707)&amp;IF((INDIRECT("'Referentiel'!U"&amp;$A707)&lt;&gt;"")*(INDIRECT("'Referentiel'!V"&amp;$A707)&lt;&gt;""),"-","")&amp;INDIRECT("'Referentiel'!V"&amp;$A707)&amp;IF((INDIRECT("'Referentiel'!U"&amp;$A707)&amp;INDIRECT("'Referentiel'!V"&amp;$A707)&lt;&gt;"")*(INDIRECT("'Referentiel'!W"&amp;$A707)&lt;&gt;""),"-","")&amp;INDIRECT("'Referentiel'!W"&amp;$A707)&amp;IF((INDIRECT("'Referentiel'!U"&amp;$A707)&amp;INDIRECT("'Referentiel'!V"&amp;$A707)&amp;INDIRECT("'Referentiel'!W"&amp;$A707)&lt;&gt;"")*(INDIRECT("'Referentiel'!Y"&amp;$A707)&lt;&gt;""),"-","")&amp;INDIRECT("'Referentiel'!Y"&amp;$A707)&amp;IF((INDIRECT("'Referentiel'!U"&amp;$A707)&amp;INDIRECT("'Referentiel'!V"&amp;$A707)&amp;INDIRECT("'Referentiel'!W"&amp;$A707)&amp;INDIRECT("'Referentiel'!Y"&amp;$A707)&lt;&gt;"")*(INDIRECT("'Referentiel'!Z"&amp;$A707)&lt;&gt;""),"-","")&amp;INDIRECT("'Referentiel'!Z"&amp;$A707)</f>
        <v>V0G5R08  -J</v>
      </c>
      <c r="E707" s="54">
        <f t="shared" ref="E707:E770" ca="1" si="145">INDIRECT("'Referentiel'!AB"&amp;$A707)</f>
        <v>0</v>
      </c>
      <c r="F707" s="54" t="str">
        <f t="shared" ref="F707:F770" ca="1" si="146">INDIRECT("'Referentiel'!Aa"&amp;$A707)</f>
        <v>ZH4FJ2</v>
      </c>
      <c r="G707" s="54" t="str">
        <f t="shared" ref="G707:G770" ca="1" si="147">INDIRECT("'Referentiel'!k"&amp;$A707)</f>
        <v>AD3</v>
      </c>
      <c r="H707" s="54" t="str">
        <f t="shared" ref="H707:H770" ca="1" si="148">INDIRECT("'Referentiel'!l"&amp;$A707)</f>
        <v>COMPLET</v>
      </c>
      <c r="I707" s="54" t="str">
        <f t="shared" ref="I707:I770" ca="1" si="149">INDIRECT("'Referentiel'!j"&amp;$A707)</f>
        <v>Tn</v>
      </c>
      <c r="J707" s="54" t="str">
        <f t="shared" ref="J707:J770" ca="1" si="150">INDIRECT("'Referentiel'!f"&amp;$A707)</f>
        <v>CATP</v>
      </c>
      <c r="K707" s="54" t="str">
        <f t="shared" ref="K707:K770" ca="1" si="151">INDIRECT("'Referentiel'!e"&amp;$A707)</f>
        <v>G5R08</v>
      </c>
      <c r="L707" s="54" t="str">
        <f t="shared" ref="L707:L770" ca="1" si="152">INDIRECT("'Referentiel'!n"&amp;$A707)</f>
        <v>PRIV1</v>
      </c>
      <c r="M707" s="54">
        <f t="shared" ref="M707:M770" ca="1" si="153">INDIRECT("'Referentiel'!s"&amp;$A707)</f>
        <v>0</v>
      </c>
      <c r="N707" s="54" t="str">
        <f t="shared" ref="N707:N770" ca="1" si="154">INDIRECT("'Referentiel'!q"&amp;$A707)</f>
        <v>DB2</v>
      </c>
      <c r="O707" s="54" t="str">
        <f t="shared" ref="O707:O770" ca="1" si="155">INDIRECT("'Referentiel'!h"&amp;$A707)</f>
        <v>Adhérent</v>
      </c>
    </row>
    <row r="708" spans="1:15" x14ac:dyDescent="0.3">
      <c r="A708" s="97">
        <f ca="1">MATCH(B708,INDIRECT("Referentiel!a:a"),0)+COUNTIF($B$1:B707,B708)</f>
        <v>708</v>
      </c>
      <c r="B708" s="98" t="s">
        <v>3776</v>
      </c>
      <c r="C708" s="54" t="str">
        <f t="shared" ca="1" si="143"/>
        <v>CPCC</v>
      </c>
      <c r="D708" s="54" t="str">
        <f t="shared" ca="1" si="144"/>
        <v>V0G5R12  -J</v>
      </c>
      <c r="E708" s="54">
        <f t="shared" ca="1" si="145"/>
        <v>0</v>
      </c>
      <c r="F708" s="54" t="str">
        <f t="shared" ca="1" si="146"/>
        <v>ZH1DJG</v>
      </c>
      <c r="G708" s="54" t="str">
        <f t="shared" ca="1" si="147"/>
        <v>AD3</v>
      </c>
      <c r="H708" s="54" t="str">
        <f t="shared" ca="1" si="148"/>
        <v>COMPLET</v>
      </c>
      <c r="I708" s="54" t="str">
        <f t="shared" ca="1" si="149"/>
        <v>BVnTn</v>
      </c>
      <c r="J708" s="54" t="str">
        <f t="shared" ca="1" si="150"/>
        <v>CNTR</v>
      </c>
      <c r="K708" s="54" t="str">
        <f t="shared" ca="1" si="151"/>
        <v>G5R12</v>
      </c>
      <c r="L708" s="54" t="str">
        <f t="shared" ca="1" si="152"/>
        <v/>
      </c>
      <c r="M708" s="54">
        <f t="shared" ca="1" si="153"/>
        <v>0</v>
      </c>
      <c r="N708" s="54" t="str">
        <f t="shared" ca="1" si="154"/>
        <v>DB2</v>
      </c>
      <c r="O708" s="54" t="str">
        <f t="shared" ca="1" si="155"/>
        <v>Adhérent</v>
      </c>
    </row>
    <row r="709" spans="1:15" x14ac:dyDescent="0.3">
      <c r="A709" s="97">
        <f ca="1">MATCH(B709,INDIRECT("Referentiel!a:a"),0)+COUNTIF($B$1:B708,B709)</f>
        <v>709</v>
      </c>
      <c r="B709" s="98" t="s">
        <v>3781</v>
      </c>
      <c r="C709" s="54" t="str">
        <f t="shared" ca="1" si="143"/>
        <v>CPCC</v>
      </c>
      <c r="D709" s="54" t="str">
        <f t="shared" ca="1" si="144"/>
        <v>V0GARREG -J</v>
      </c>
      <c r="E709" s="54">
        <f t="shared" ca="1" si="145"/>
        <v>0</v>
      </c>
      <c r="F709" s="54" t="str">
        <f t="shared" ca="1" si="146"/>
        <v>ZH1DJH</v>
      </c>
      <c r="G709" s="54" t="str">
        <f t="shared" ca="1" si="147"/>
        <v>AD3</v>
      </c>
      <c r="H709" s="54" t="str">
        <f t="shared" ca="1" si="148"/>
        <v>COMPLET</v>
      </c>
      <c r="I709" s="54" t="str">
        <f t="shared" ca="1" si="149"/>
        <v>BVnTn</v>
      </c>
      <c r="J709" s="54" t="str">
        <f t="shared" ca="1" si="150"/>
        <v>GPAR</v>
      </c>
      <c r="K709" s="54" t="str">
        <f t="shared" ca="1" si="151"/>
        <v>GARREG</v>
      </c>
      <c r="L709" s="54" t="str">
        <f t="shared" ca="1" si="152"/>
        <v/>
      </c>
      <c r="M709" s="54">
        <f t="shared" ca="1" si="153"/>
        <v>0</v>
      </c>
      <c r="N709" s="54" t="str">
        <f t="shared" ca="1" si="154"/>
        <v>DB2</v>
      </c>
      <c r="O709" s="54" t="str">
        <f t="shared" ca="1" si="155"/>
        <v>Adhérent</v>
      </c>
    </row>
    <row r="710" spans="1:15" x14ac:dyDescent="0.3">
      <c r="A710" s="97">
        <f ca="1">MATCH(B710,INDIRECT("Referentiel!a:a"),0)+COUNTIF($B$1:B709,B710)</f>
        <v>710</v>
      </c>
      <c r="B710" s="98" t="s">
        <v>3787</v>
      </c>
      <c r="C710" s="54" t="str">
        <f t="shared" ca="1" si="143"/>
        <v>CPOT</v>
      </c>
      <c r="D710" s="54" t="str">
        <f t="shared" ca="1" si="144"/>
        <v>GEDXS006-H</v>
      </c>
      <c r="E710" s="54">
        <f t="shared" ca="1" si="145"/>
        <v>0</v>
      </c>
      <c r="F710" s="54" t="str">
        <f t="shared" ca="1" si="146"/>
        <v>ZH3AH1</v>
      </c>
      <c r="G710" s="54" t="str">
        <f t="shared" ca="1" si="147"/>
        <v>AD3</v>
      </c>
      <c r="H710" s="54" t="str">
        <f t="shared" ca="1" si="148"/>
        <v>PARTIEL</v>
      </c>
      <c r="I710" s="54" t="str">
        <f t="shared" ca="1" si="149"/>
        <v>Tn</v>
      </c>
      <c r="J710" s="54" t="str">
        <f t="shared" ca="1" si="150"/>
        <v>GEDC</v>
      </c>
      <c r="K710" s="54" t="str">
        <f t="shared" ca="1" si="151"/>
        <v>GEDXS006</v>
      </c>
      <c r="L710" s="54" t="str">
        <f t="shared" ca="1" si="152"/>
        <v/>
      </c>
      <c r="M710" s="54">
        <f t="shared" ca="1" si="153"/>
        <v>0</v>
      </c>
      <c r="N710" s="54" t="str">
        <f t="shared" ca="1" si="154"/>
        <v>FIC</v>
      </c>
      <c r="O710" s="54" t="str">
        <f t="shared" ca="1" si="155"/>
        <v>Adhérent</v>
      </c>
    </row>
    <row r="711" spans="1:15" x14ac:dyDescent="0.3">
      <c r="A711" s="97">
        <f ca="1">MATCH(B711,INDIRECT("Referentiel!a:a"),0)+COUNTIF($B$1:B710,B711)</f>
        <v>711</v>
      </c>
      <c r="B711" s="98" t="s">
        <v>3805</v>
      </c>
      <c r="C711" s="54" t="str">
        <f t="shared" ca="1" si="143"/>
        <v>CPOT</v>
      </c>
      <c r="D711" s="54" t="str">
        <f t="shared" ca="1" si="144"/>
        <v>GEDXS007-H</v>
      </c>
      <c r="E711" s="54">
        <f t="shared" ca="1" si="145"/>
        <v>0</v>
      </c>
      <c r="F711" s="54" t="str">
        <f t="shared" ca="1" si="146"/>
        <v>ZH3AH2</v>
      </c>
      <c r="G711" s="54" t="str">
        <f t="shared" ca="1" si="147"/>
        <v>AD3</v>
      </c>
      <c r="H711" s="54" t="str">
        <f t="shared" ca="1" si="148"/>
        <v>PARTIEL</v>
      </c>
      <c r="I711" s="54" t="str">
        <f t="shared" ca="1" si="149"/>
        <v>Tn</v>
      </c>
      <c r="J711" s="54" t="str">
        <f t="shared" ca="1" si="150"/>
        <v>GEDC</v>
      </c>
      <c r="K711" s="54" t="str">
        <f t="shared" ca="1" si="151"/>
        <v>GEDXS007</v>
      </c>
      <c r="L711" s="54" t="str">
        <f t="shared" ca="1" si="152"/>
        <v/>
      </c>
      <c r="M711" s="54">
        <f t="shared" ca="1" si="153"/>
        <v>0</v>
      </c>
      <c r="N711" s="54" t="str">
        <f t="shared" ca="1" si="154"/>
        <v>FIC</v>
      </c>
      <c r="O711" s="54" t="str">
        <f t="shared" ca="1" si="155"/>
        <v>Adhérent</v>
      </c>
    </row>
    <row r="712" spans="1:15" x14ac:dyDescent="0.3">
      <c r="A712" s="97">
        <f ca="1">MATCH(B712,INDIRECT("Referentiel!a:a"),0)+COUNTIF($B$1:B711,B712)</f>
        <v>712</v>
      </c>
      <c r="B712" s="98" t="s">
        <v>3810</v>
      </c>
      <c r="C712" s="54" t="str">
        <f t="shared" ca="1" si="143"/>
        <v>CPOT</v>
      </c>
      <c r="D712" s="54" t="str">
        <f t="shared" ca="1" si="144"/>
        <v>GEDXS008-H</v>
      </c>
      <c r="E712" s="54">
        <f t="shared" ca="1" si="145"/>
        <v>0</v>
      </c>
      <c r="F712" s="54" t="str">
        <f t="shared" ca="1" si="146"/>
        <v>ZH3AH3</v>
      </c>
      <c r="G712" s="54" t="str">
        <f t="shared" ca="1" si="147"/>
        <v>AD3</v>
      </c>
      <c r="H712" s="54" t="str">
        <f t="shared" ca="1" si="148"/>
        <v>PARTIEL</v>
      </c>
      <c r="I712" s="54" t="str">
        <f t="shared" ca="1" si="149"/>
        <v>Tn</v>
      </c>
      <c r="J712" s="54" t="str">
        <f t="shared" ca="1" si="150"/>
        <v>GEDC</v>
      </c>
      <c r="K712" s="54" t="str">
        <f t="shared" ca="1" si="151"/>
        <v>GEDXS008</v>
      </c>
      <c r="L712" s="54" t="str">
        <f t="shared" ca="1" si="152"/>
        <v/>
      </c>
      <c r="M712" s="54">
        <f t="shared" ca="1" si="153"/>
        <v>0</v>
      </c>
      <c r="N712" s="54" t="str">
        <f t="shared" ca="1" si="154"/>
        <v>FIC</v>
      </c>
      <c r="O712" s="54" t="str">
        <f t="shared" ca="1" si="155"/>
        <v>Adhérent</v>
      </c>
    </row>
    <row r="713" spans="1:15" x14ac:dyDescent="0.3">
      <c r="A713" s="97">
        <f ca="1">MATCH(B713,INDIRECT("Referentiel!a:a"),0)+COUNTIF($B$1:B712,B713)</f>
        <v>713</v>
      </c>
      <c r="B713" s="98" t="s">
        <v>3815</v>
      </c>
      <c r="C713" s="54" t="str">
        <f t="shared" ca="1" si="143"/>
        <v>CPOT</v>
      </c>
      <c r="D713" s="54" t="str">
        <f t="shared" ca="1" si="144"/>
        <v>GEDXS009-H</v>
      </c>
      <c r="E713" s="54">
        <f t="shared" ca="1" si="145"/>
        <v>0</v>
      </c>
      <c r="F713" s="54" t="str">
        <f t="shared" ca="1" si="146"/>
        <v>ZH3AH4</v>
      </c>
      <c r="G713" s="54" t="str">
        <f t="shared" ca="1" si="147"/>
        <v>AD3</v>
      </c>
      <c r="H713" s="54" t="str">
        <f t="shared" ca="1" si="148"/>
        <v>PARTIEL</v>
      </c>
      <c r="I713" s="54" t="str">
        <f t="shared" ca="1" si="149"/>
        <v>Tn</v>
      </c>
      <c r="J713" s="54" t="str">
        <f t="shared" ca="1" si="150"/>
        <v>GEDC</v>
      </c>
      <c r="K713" s="54" t="str">
        <f t="shared" ca="1" si="151"/>
        <v>GEDXS009</v>
      </c>
      <c r="L713" s="54" t="str">
        <f t="shared" ca="1" si="152"/>
        <v/>
      </c>
      <c r="M713" s="54">
        <f t="shared" ca="1" si="153"/>
        <v>0</v>
      </c>
      <c r="N713" s="54" t="str">
        <f t="shared" ca="1" si="154"/>
        <v>FIC</v>
      </c>
      <c r="O713" s="54" t="str">
        <f t="shared" ca="1" si="155"/>
        <v>Adhérent</v>
      </c>
    </row>
    <row r="714" spans="1:15" x14ac:dyDescent="0.3">
      <c r="A714" s="97">
        <f ca="1">MATCH(B714,INDIRECT("Referentiel!a:a"),0)+COUNTIF($B$1:B713,B714)</f>
        <v>714</v>
      </c>
      <c r="B714" s="98" t="s">
        <v>3820</v>
      </c>
      <c r="C714" s="54" t="str">
        <f t="shared" ca="1" si="143"/>
        <v>CPOT</v>
      </c>
      <c r="D714" s="54" t="str">
        <f t="shared" ca="1" si="144"/>
        <v>GEDXS010-H</v>
      </c>
      <c r="E714" s="54">
        <f t="shared" ca="1" si="145"/>
        <v>0</v>
      </c>
      <c r="F714" s="54" t="str">
        <f t="shared" ca="1" si="146"/>
        <v>ZH3AH5</v>
      </c>
      <c r="G714" s="54" t="str">
        <f t="shared" ca="1" si="147"/>
        <v>AD3</v>
      </c>
      <c r="H714" s="54" t="str">
        <f t="shared" ca="1" si="148"/>
        <v>COMPLET</v>
      </c>
      <c r="I714" s="54" t="str">
        <f t="shared" ca="1" si="149"/>
        <v>Tn</v>
      </c>
      <c r="J714" s="54" t="str">
        <f t="shared" ca="1" si="150"/>
        <v>GEDC</v>
      </c>
      <c r="K714" s="54" t="str">
        <f t="shared" ca="1" si="151"/>
        <v>GEDXS010</v>
      </c>
      <c r="L714" s="54" t="str">
        <f t="shared" ca="1" si="152"/>
        <v/>
      </c>
      <c r="M714" s="54">
        <f t="shared" ca="1" si="153"/>
        <v>0</v>
      </c>
      <c r="N714" s="54" t="str">
        <f t="shared" ca="1" si="154"/>
        <v>FIC</v>
      </c>
      <c r="O714" s="54" t="str">
        <f t="shared" ca="1" si="155"/>
        <v>Adhérent</v>
      </c>
    </row>
    <row r="715" spans="1:15" x14ac:dyDescent="0.3">
      <c r="A715" s="97">
        <f ca="1">MATCH(B715,INDIRECT("Referentiel!a:a"),0)+COUNTIF($B$1:B714,B715)</f>
        <v>715</v>
      </c>
      <c r="B715" s="98" t="s">
        <v>3825</v>
      </c>
      <c r="C715" s="54" t="str">
        <f t="shared" ca="1" si="143"/>
        <v>CPOT</v>
      </c>
      <c r="D715" s="54" t="str">
        <f t="shared" ca="1" si="144"/>
        <v>GEDXS011-H</v>
      </c>
      <c r="E715" s="54">
        <f t="shared" ca="1" si="145"/>
        <v>0</v>
      </c>
      <c r="F715" s="54" t="str">
        <f t="shared" ca="1" si="146"/>
        <v>ZH3AH6</v>
      </c>
      <c r="G715" s="54" t="str">
        <f t="shared" ca="1" si="147"/>
        <v>AD3</v>
      </c>
      <c r="H715" s="54" t="str">
        <f t="shared" ca="1" si="148"/>
        <v>COMPLET</v>
      </c>
      <c r="I715" s="54" t="str">
        <f t="shared" ca="1" si="149"/>
        <v>Tn</v>
      </c>
      <c r="J715" s="54" t="str">
        <f t="shared" ca="1" si="150"/>
        <v>GEDC</v>
      </c>
      <c r="K715" s="54" t="str">
        <f t="shared" ca="1" si="151"/>
        <v>GEDXS011</v>
      </c>
      <c r="L715" s="54" t="str">
        <f t="shared" ca="1" si="152"/>
        <v/>
      </c>
      <c r="M715" s="54">
        <f t="shared" ca="1" si="153"/>
        <v>0</v>
      </c>
      <c r="N715" s="54" t="str">
        <f t="shared" ca="1" si="154"/>
        <v>FIC</v>
      </c>
      <c r="O715" s="54" t="str">
        <f t="shared" ca="1" si="155"/>
        <v>Adhérent</v>
      </c>
    </row>
    <row r="716" spans="1:15" x14ac:dyDescent="0.3">
      <c r="A716" s="97">
        <f ca="1">MATCH(B716,INDIRECT("Referentiel!a:a"),0)+COUNTIF($B$1:B715,B716)</f>
        <v>716</v>
      </c>
      <c r="B716" s="98" t="s">
        <v>3830</v>
      </c>
      <c r="C716" s="54" t="str">
        <f t="shared" ca="1" si="143"/>
        <v>CPOT</v>
      </c>
      <c r="D716" s="54" t="str">
        <f t="shared" ca="1" si="144"/>
        <v>GEDXS013-H</v>
      </c>
      <c r="E716" s="54">
        <f t="shared" ca="1" si="145"/>
        <v>0</v>
      </c>
      <c r="F716" s="54" t="str">
        <f t="shared" ca="1" si="146"/>
        <v>ZH3AH8</v>
      </c>
      <c r="G716" s="54" t="str">
        <f t="shared" ca="1" si="147"/>
        <v>AD3</v>
      </c>
      <c r="H716" s="54" t="str">
        <f t="shared" ca="1" si="148"/>
        <v>COMPLET</v>
      </c>
      <c r="I716" s="54" t="str">
        <f t="shared" ca="1" si="149"/>
        <v>Tn</v>
      </c>
      <c r="J716" s="54" t="str">
        <f t="shared" ca="1" si="150"/>
        <v>GEDC</v>
      </c>
      <c r="K716" s="54" t="str">
        <f t="shared" ca="1" si="151"/>
        <v>GEDXS013</v>
      </c>
      <c r="L716" s="54" t="str">
        <f t="shared" ca="1" si="152"/>
        <v/>
      </c>
      <c r="M716" s="54">
        <f t="shared" ca="1" si="153"/>
        <v>0</v>
      </c>
      <c r="N716" s="54" t="str">
        <f t="shared" ca="1" si="154"/>
        <v>FIC</v>
      </c>
      <c r="O716" s="54" t="str">
        <f t="shared" ca="1" si="155"/>
        <v>Adhérent</v>
      </c>
    </row>
    <row r="717" spans="1:15" x14ac:dyDescent="0.3">
      <c r="A717" s="97">
        <f ca="1">MATCH(B717,INDIRECT("Referentiel!a:a"),0)+COUNTIF($B$1:B716,B717)</f>
        <v>717</v>
      </c>
      <c r="B717" s="98" t="s">
        <v>3835</v>
      </c>
      <c r="C717" s="54" t="str">
        <f t="shared" ca="1" si="143"/>
        <v>CPOT</v>
      </c>
      <c r="D717" s="54" t="str">
        <f t="shared" ca="1" si="144"/>
        <v>GEDXS014-H</v>
      </c>
      <c r="E717" s="54">
        <f t="shared" ca="1" si="145"/>
        <v>0</v>
      </c>
      <c r="F717" s="54" t="str">
        <f t="shared" ca="1" si="146"/>
        <v>ZH3AH9</v>
      </c>
      <c r="G717" s="54" t="str">
        <f t="shared" ca="1" si="147"/>
        <v>AD3</v>
      </c>
      <c r="H717" s="54" t="str">
        <f t="shared" ca="1" si="148"/>
        <v>COMPLET</v>
      </c>
      <c r="I717" s="54" t="str">
        <f t="shared" ca="1" si="149"/>
        <v>Tn</v>
      </c>
      <c r="J717" s="54" t="str">
        <f t="shared" ca="1" si="150"/>
        <v>GEDC</v>
      </c>
      <c r="K717" s="54" t="str">
        <f t="shared" ca="1" si="151"/>
        <v>GEDXS014</v>
      </c>
      <c r="L717" s="54" t="str">
        <f t="shared" ca="1" si="152"/>
        <v/>
      </c>
      <c r="M717" s="54">
        <f t="shared" ca="1" si="153"/>
        <v>0</v>
      </c>
      <c r="N717" s="54" t="str">
        <f t="shared" ca="1" si="154"/>
        <v>FIC</v>
      </c>
      <c r="O717" s="54" t="str">
        <f t="shared" ca="1" si="155"/>
        <v>Adhérent</v>
      </c>
    </row>
    <row r="718" spans="1:15" x14ac:dyDescent="0.3">
      <c r="A718" s="97">
        <f ca="1">MATCH(B718,INDIRECT("Referentiel!a:a"),0)+COUNTIF($B$1:B717,B718)</f>
        <v>718</v>
      </c>
      <c r="B718" s="98" t="s">
        <v>3840</v>
      </c>
      <c r="C718" s="54" t="str">
        <f t="shared" ca="1" si="143"/>
        <v>CPOT</v>
      </c>
      <c r="D718" s="54" t="str">
        <f t="shared" ca="1" si="144"/>
        <v>GEISCAN-J</v>
      </c>
      <c r="E718" s="54">
        <f t="shared" ca="1" si="145"/>
        <v>0</v>
      </c>
      <c r="F718" s="54" t="str">
        <f t="shared" ca="1" si="146"/>
        <v>ZH3SJ1</v>
      </c>
      <c r="G718" s="54" t="str">
        <f t="shared" ca="1" si="147"/>
        <v>AD3</v>
      </c>
      <c r="H718" s="54" t="str">
        <f t="shared" ca="1" si="148"/>
        <v>PARTIEL</v>
      </c>
      <c r="I718" s="54" t="str">
        <f t="shared" ca="1" si="149"/>
        <v>Tn</v>
      </c>
      <c r="J718" s="54" t="str">
        <f t="shared" ca="1" si="150"/>
        <v>GEDC</v>
      </c>
      <c r="K718" s="54" t="str">
        <f t="shared" ca="1" si="151"/>
        <v>GEISCAN</v>
      </c>
      <c r="L718" s="54" t="str">
        <f t="shared" ca="1" si="152"/>
        <v/>
      </c>
      <c r="M718" s="54">
        <f t="shared" ca="1" si="153"/>
        <v>0</v>
      </c>
      <c r="N718" s="54" t="str">
        <f t="shared" ca="1" si="154"/>
        <v>FIC</v>
      </c>
      <c r="O718" s="54" t="str">
        <f t="shared" ca="1" si="155"/>
        <v>Adhérent</v>
      </c>
    </row>
    <row r="719" spans="1:15" x14ac:dyDescent="0.3">
      <c r="A719" s="97">
        <f ca="1">MATCH(B719,INDIRECT("Referentiel!a:a"),0)+COUNTIF($B$1:B718,B719)</f>
        <v>719</v>
      </c>
      <c r="B719" s="98" t="s">
        <v>3846</v>
      </c>
      <c r="C719" s="54" t="str">
        <f t="shared" ca="1" si="143"/>
        <v>CPOT</v>
      </c>
      <c r="D719" s="54" t="str">
        <f t="shared" ca="1" si="144"/>
        <v xml:space="preserve"> -H</v>
      </c>
      <c r="E719" s="54">
        <f t="shared" ca="1" si="145"/>
        <v>0</v>
      </c>
      <c r="F719" s="54">
        <f t="shared" ca="1" si="146"/>
        <v>0</v>
      </c>
      <c r="G719" s="54" t="str">
        <f t="shared" ca="1" si="147"/>
        <v>AD3</v>
      </c>
      <c r="H719" s="54" t="str">
        <f t="shared" ca="1" si="148"/>
        <v>COMPLET</v>
      </c>
      <c r="I719" s="54" t="str">
        <f t="shared" ca="1" si="149"/>
        <v>Tn</v>
      </c>
      <c r="J719" s="54" t="str">
        <f t="shared" ca="1" si="150"/>
        <v>GEDC</v>
      </c>
      <c r="K719" s="54" t="str">
        <f t="shared" ca="1" si="151"/>
        <v>GEISCAN9</v>
      </c>
      <c r="L719" s="54" t="str">
        <f t="shared" ca="1" si="152"/>
        <v/>
      </c>
      <c r="M719" s="54">
        <f t="shared" ca="1" si="153"/>
        <v>0</v>
      </c>
      <c r="N719" s="54" t="str">
        <f t="shared" ca="1" si="154"/>
        <v>FIC</v>
      </c>
      <c r="O719" s="54" t="str">
        <f t="shared" ca="1" si="155"/>
        <v>Adhérent</v>
      </c>
    </row>
    <row r="720" spans="1:15" x14ac:dyDescent="0.3">
      <c r="A720" s="97">
        <f ca="1">MATCH(B720,INDIRECT("Referentiel!a:a"),0)+COUNTIF($B$1:B719,B720)</f>
        <v>720</v>
      </c>
      <c r="B720" s="98" t="s">
        <v>3849</v>
      </c>
      <c r="C720" s="54" t="str">
        <f t="shared" ca="1" si="143"/>
        <v>CPCC</v>
      </c>
      <c r="D720" s="54" t="str">
        <f t="shared" ca="1" si="144"/>
        <v>V0GESDEC -J</v>
      </c>
      <c r="E720" s="54">
        <f t="shared" ca="1" si="145"/>
        <v>0</v>
      </c>
      <c r="F720" s="54" t="str">
        <f t="shared" ca="1" si="146"/>
        <v>ZH1DJI</v>
      </c>
      <c r="G720" s="54" t="str">
        <f t="shared" ca="1" si="147"/>
        <v>AD3</v>
      </c>
      <c r="H720" s="54" t="str">
        <f t="shared" ca="1" si="148"/>
        <v>COMPLET</v>
      </c>
      <c r="I720" s="54" t="str">
        <f t="shared" ca="1" si="149"/>
        <v>BVnTn</v>
      </c>
      <c r="J720" s="54" t="str">
        <f t="shared" ca="1" si="150"/>
        <v>DECO</v>
      </c>
      <c r="K720" s="54" t="str">
        <f t="shared" ca="1" si="151"/>
        <v>GESDEC</v>
      </c>
      <c r="L720" s="54" t="str">
        <f t="shared" ca="1" si="152"/>
        <v/>
      </c>
      <c r="M720" s="54">
        <f t="shared" ca="1" si="153"/>
        <v>0</v>
      </c>
      <c r="N720" s="54" t="str">
        <f t="shared" ca="1" si="154"/>
        <v>DB2</v>
      </c>
      <c r="O720" s="54" t="str">
        <f t="shared" ca="1" si="155"/>
        <v>Adhérent</v>
      </c>
    </row>
    <row r="721" spans="1:15" x14ac:dyDescent="0.3">
      <c r="A721" s="97">
        <f ca="1">MATCH(B721,INDIRECT("Referentiel!a:a"),0)+COUNTIF($B$1:B720,B721)</f>
        <v>721</v>
      </c>
      <c r="B721" s="98" t="s">
        <v>3854</v>
      </c>
      <c r="C721" s="54" t="str">
        <f t="shared" ca="1" si="143"/>
        <v>CPMS</v>
      </c>
      <c r="D721" s="54" t="str">
        <f t="shared" ca="1" si="144"/>
        <v>V7GESPED -J</v>
      </c>
      <c r="E721" s="54">
        <f t="shared" ca="1" si="145"/>
        <v>0</v>
      </c>
      <c r="F721" s="54" t="str">
        <f t="shared" ca="1" si="146"/>
        <v>ZH4FJ3</v>
      </c>
      <c r="G721" s="54" t="str">
        <f t="shared" ca="1" si="147"/>
        <v>AD3</v>
      </c>
      <c r="H721" s="54" t="str">
        <f t="shared" ca="1" si="148"/>
        <v>COMPLET</v>
      </c>
      <c r="I721" s="54" t="str">
        <f t="shared" ca="1" si="149"/>
        <v>Tn</v>
      </c>
      <c r="J721" s="54" t="str">
        <f t="shared" ca="1" si="150"/>
        <v>OFIS</v>
      </c>
      <c r="K721" s="54" t="str">
        <f t="shared" ca="1" si="151"/>
        <v>GESPED</v>
      </c>
      <c r="L721" s="54" t="str">
        <f t="shared" ca="1" si="152"/>
        <v/>
      </c>
      <c r="M721" s="54">
        <f t="shared" ca="1" si="153"/>
        <v>0</v>
      </c>
      <c r="N721" s="54" t="str">
        <f t="shared" ca="1" si="154"/>
        <v>DB2</v>
      </c>
      <c r="O721" s="54" t="str">
        <f t="shared" ca="1" si="155"/>
        <v>Adhérent</v>
      </c>
    </row>
    <row r="722" spans="1:15" x14ac:dyDescent="0.3">
      <c r="A722" s="97">
        <f ca="1">MATCH(B722,INDIRECT("Referentiel!a:a"),0)+COUNTIF($B$1:B721,B722)</f>
        <v>722</v>
      </c>
      <c r="B722" s="98" t="s">
        <v>3859</v>
      </c>
      <c r="C722" s="54" t="str">
        <f t="shared" ca="1" si="143"/>
        <v>CPMS</v>
      </c>
      <c r="D722" s="54" t="str">
        <f t="shared" ca="1" si="144"/>
        <v>V4GESPEM -J</v>
      </c>
      <c r="E722" s="54">
        <f t="shared" ca="1" si="145"/>
        <v>0</v>
      </c>
      <c r="F722" s="54" t="str">
        <f t="shared" ca="1" si="146"/>
        <v>ZH4FJ4</v>
      </c>
      <c r="G722" s="54" t="str">
        <f t="shared" ca="1" si="147"/>
        <v>AD3</v>
      </c>
      <c r="H722" s="54" t="str">
        <f t="shared" ca="1" si="148"/>
        <v>COMPLET</v>
      </c>
      <c r="I722" s="54" t="str">
        <f t="shared" ca="1" si="149"/>
        <v>BVaTn</v>
      </c>
      <c r="J722" s="54" t="str">
        <f t="shared" ca="1" si="150"/>
        <v>OFIS</v>
      </c>
      <c r="K722" s="54" t="str">
        <f t="shared" ca="1" si="151"/>
        <v>GESPEM</v>
      </c>
      <c r="L722" s="54" t="str">
        <f t="shared" ca="1" si="152"/>
        <v/>
      </c>
      <c r="M722" s="54">
        <f t="shared" ca="1" si="153"/>
        <v>0</v>
      </c>
      <c r="N722" s="54" t="str">
        <f t="shared" ca="1" si="154"/>
        <v>DB2</v>
      </c>
      <c r="O722" s="54" t="str">
        <f t="shared" ca="1" si="155"/>
        <v>Adhérent</v>
      </c>
    </row>
    <row r="723" spans="1:15" x14ac:dyDescent="0.3">
      <c r="A723" s="97">
        <f ca="1">MATCH(B723,INDIRECT("Referentiel!a:a"),0)+COUNTIF($B$1:B722,B723)</f>
        <v>723</v>
      </c>
      <c r="B723" s="98" t="s">
        <v>3863</v>
      </c>
      <c r="C723" s="54" t="str">
        <f t="shared" ca="1" si="143"/>
        <v>CPFI</v>
      </c>
      <c r="D723" s="54" t="str">
        <f t="shared" ca="1" si="144"/>
        <v xml:space="preserve"> -J</v>
      </c>
      <c r="E723" s="54">
        <f t="shared" ca="1" si="145"/>
        <v>0</v>
      </c>
      <c r="F723" s="54">
        <f t="shared" ca="1" si="146"/>
        <v>0</v>
      </c>
      <c r="G723" s="54" t="str">
        <f t="shared" ca="1" si="147"/>
        <v>AD3</v>
      </c>
      <c r="H723" s="54" t="str">
        <f t="shared" ca="1" si="148"/>
        <v>COMPLET</v>
      </c>
      <c r="I723" s="54" t="str">
        <f t="shared" ca="1" si="149"/>
        <v>Tn</v>
      </c>
      <c r="J723" s="54" t="str">
        <f t="shared" ca="1" si="150"/>
        <v>GEST</v>
      </c>
      <c r="K723" s="54" t="str">
        <f t="shared" ca="1" si="151"/>
        <v>GESX0502</v>
      </c>
      <c r="L723" s="54" t="str">
        <f t="shared" ca="1" si="152"/>
        <v/>
      </c>
      <c r="M723" s="54">
        <f t="shared" ca="1" si="153"/>
        <v>0</v>
      </c>
      <c r="N723" s="54" t="str">
        <f t="shared" ca="1" si="154"/>
        <v>FIC</v>
      </c>
      <c r="O723" s="54" t="str">
        <f t="shared" ca="1" si="155"/>
        <v>Adhérent</v>
      </c>
    </row>
    <row r="724" spans="1:15" x14ac:dyDescent="0.3">
      <c r="A724" s="97">
        <f ca="1">MATCH(B724,INDIRECT("Referentiel!a:a"),0)+COUNTIF($B$1:B723,B724)</f>
        <v>724</v>
      </c>
      <c r="B724" s="98" t="s">
        <v>3866</v>
      </c>
      <c r="C724" s="54" t="str">
        <f t="shared" ca="1" si="143"/>
        <v>CPFI</v>
      </c>
      <c r="D724" s="54" t="str">
        <f t="shared" ca="1" si="144"/>
        <v>GESX0503-J</v>
      </c>
      <c r="E724" s="54">
        <f t="shared" ca="1" si="145"/>
        <v>0</v>
      </c>
      <c r="F724" s="54" t="str">
        <f t="shared" ca="1" si="146"/>
        <v>ZH2AJJ</v>
      </c>
      <c r="G724" s="54" t="str">
        <f t="shared" ca="1" si="147"/>
        <v>AD3</v>
      </c>
      <c r="H724" s="54" t="str">
        <f t="shared" ca="1" si="148"/>
        <v>COMPLET</v>
      </c>
      <c r="I724" s="54" t="str">
        <f t="shared" ca="1" si="149"/>
        <v>Tn</v>
      </c>
      <c r="J724" s="54" t="str">
        <f t="shared" ca="1" si="150"/>
        <v>GEST</v>
      </c>
      <c r="K724" s="54" t="str">
        <f t="shared" ca="1" si="151"/>
        <v>GESX0503</v>
      </c>
      <c r="L724" s="54" t="str">
        <f t="shared" ca="1" si="152"/>
        <v/>
      </c>
      <c r="M724" s="54">
        <f t="shared" ca="1" si="153"/>
        <v>0</v>
      </c>
      <c r="N724" s="54" t="str">
        <f t="shared" ca="1" si="154"/>
        <v>FIC</v>
      </c>
      <c r="O724" s="54" t="str">
        <f t="shared" ca="1" si="155"/>
        <v>Adhérent</v>
      </c>
    </row>
    <row r="725" spans="1:15" x14ac:dyDescent="0.3">
      <c r="A725" s="97">
        <f ca="1">MATCH(B725,INDIRECT("Referentiel!a:a"),0)+COUNTIF($B$1:B724,B725)</f>
        <v>725</v>
      </c>
      <c r="B725" s="98" t="s">
        <v>3871</v>
      </c>
      <c r="C725" s="54" t="str">
        <f t="shared" ca="1" si="143"/>
        <v>CPFI</v>
      </c>
      <c r="D725" s="54" t="str">
        <f t="shared" ca="1" si="144"/>
        <v xml:space="preserve"> -J</v>
      </c>
      <c r="E725" s="54">
        <f t="shared" ca="1" si="145"/>
        <v>0</v>
      </c>
      <c r="F725" s="54">
        <f t="shared" ca="1" si="146"/>
        <v>0</v>
      </c>
      <c r="G725" s="54" t="str">
        <f t="shared" ca="1" si="147"/>
        <v>AD3</v>
      </c>
      <c r="H725" s="54" t="str">
        <f t="shared" ca="1" si="148"/>
        <v>COMPLET</v>
      </c>
      <c r="I725" s="54" t="str">
        <f t="shared" ca="1" si="149"/>
        <v>Tn</v>
      </c>
      <c r="J725" s="54" t="str">
        <f t="shared" ca="1" si="150"/>
        <v>GEST</v>
      </c>
      <c r="K725" s="54" t="str">
        <f t="shared" ca="1" si="151"/>
        <v>GESX0504</v>
      </c>
      <c r="L725" s="54" t="str">
        <f t="shared" ca="1" si="152"/>
        <v/>
      </c>
      <c r="M725" s="54">
        <f t="shared" ca="1" si="153"/>
        <v>0</v>
      </c>
      <c r="N725" s="54" t="str">
        <f t="shared" ca="1" si="154"/>
        <v>FIC</v>
      </c>
      <c r="O725" s="54" t="str">
        <f t="shared" ca="1" si="155"/>
        <v>Adhérent</v>
      </c>
    </row>
    <row r="726" spans="1:15" x14ac:dyDescent="0.3">
      <c r="A726" s="97">
        <f ca="1">MATCH(B726,INDIRECT("Referentiel!a:a"),0)+COUNTIF($B$1:B725,B726)</f>
        <v>726</v>
      </c>
      <c r="B726" s="98" t="s">
        <v>3874</v>
      </c>
      <c r="C726" s="54" t="str">
        <f t="shared" ca="1" si="143"/>
        <v>CPFI</v>
      </c>
      <c r="D726" s="54" t="str">
        <f t="shared" ca="1" si="144"/>
        <v>GESX0505-J</v>
      </c>
      <c r="E726" s="54">
        <f t="shared" ca="1" si="145"/>
        <v>0</v>
      </c>
      <c r="F726" s="54" t="str">
        <f t="shared" ca="1" si="146"/>
        <v>ZH2AJR</v>
      </c>
      <c r="G726" s="54" t="str">
        <f t="shared" ca="1" si="147"/>
        <v>AD3</v>
      </c>
      <c r="H726" s="54" t="str">
        <f t="shared" ca="1" si="148"/>
        <v>COMPLET</v>
      </c>
      <c r="I726" s="54" t="str">
        <f t="shared" ca="1" si="149"/>
        <v>Tn</v>
      </c>
      <c r="J726" s="54" t="str">
        <f t="shared" ca="1" si="150"/>
        <v>GEST</v>
      </c>
      <c r="K726" s="54" t="str">
        <f t="shared" ca="1" si="151"/>
        <v>GESX0505</v>
      </c>
      <c r="L726" s="54" t="str">
        <f t="shared" ca="1" si="152"/>
        <v/>
      </c>
      <c r="M726" s="54">
        <f t="shared" ca="1" si="153"/>
        <v>0</v>
      </c>
      <c r="N726" s="54" t="str">
        <f t="shared" ca="1" si="154"/>
        <v>FIC</v>
      </c>
      <c r="O726" s="54" t="str">
        <f t="shared" ca="1" si="155"/>
        <v>Adhérent</v>
      </c>
    </row>
    <row r="727" spans="1:15" x14ac:dyDescent="0.3">
      <c r="A727" s="97">
        <f ca="1">MATCH(B727,INDIRECT("Referentiel!a:a"),0)+COUNTIF($B$1:B726,B727)</f>
        <v>727</v>
      </c>
      <c r="B727" s="98" t="s">
        <v>3879</v>
      </c>
      <c r="C727" s="54" t="str">
        <f t="shared" ca="1" si="143"/>
        <v>CPFI</v>
      </c>
      <c r="D727" s="54" t="str">
        <f t="shared" ca="1" si="144"/>
        <v>GESX0506-J</v>
      </c>
      <c r="E727" s="54">
        <f t="shared" ca="1" si="145"/>
        <v>0</v>
      </c>
      <c r="F727" s="54" t="str">
        <f t="shared" ca="1" si="146"/>
        <v>ZH2AJW</v>
      </c>
      <c r="G727" s="54" t="str">
        <f t="shared" ca="1" si="147"/>
        <v>AD3</v>
      </c>
      <c r="H727" s="54" t="str">
        <f t="shared" ca="1" si="148"/>
        <v>COMPLET</v>
      </c>
      <c r="I727" s="54" t="str">
        <f t="shared" ca="1" si="149"/>
        <v>Tn</v>
      </c>
      <c r="J727" s="54" t="str">
        <f t="shared" ca="1" si="150"/>
        <v>GEST</v>
      </c>
      <c r="K727" s="54" t="str">
        <f t="shared" ca="1" si="151"/>
        <v>GESX0506</v>
      </c>
      <c r="L727" s="54" t="str">
        <f t="shared" ca="1" si="152"/>
        <v/>
      </c>
      <c r="M727" s="54">
        <f t="shared" ca="1" si="153"/>
        <v>0</v>
      </c>
      <c r="N727" s="54" t="str">
        <f t="shared" ca="1" si="154"/>
        <v>FIC</v>
      </c>
      <c r="O727" s="54" t="str">
        <f t="shared" ca="1" si="155"/>
        <v>Adhérent</v>
      </c>
    </row>
    <row r="728" spans="1:15" x14ac:dyDescent="0.3">
      <c r="A728" s="97">
        <f ca="1">MATCH(B728,INDIRECT("Referentiel!a:a"),0)+COUNTIF($B$1:B727,B728)</f>
        <v>728</v>
      </c>
      <c r="B728" s="98" t="s">
        <v>3884</v>
      </c>
      <c r="C728" s="54" t="str">
        <f t="shared" ca="1" si="143"/>
        <v>CPFI</v>
      </c>
      <c r="D728" s="54" t="str">
        <f t="shared" ca="1" si="144"/>
        <v xml:space="preserve"> -J</v>
      </c>
      <c r="E728" s="54">
        <f t="shared" ca="1" si="145"/>
        <v>0</v>
      </c>
      <c r="F728" s="54">
        <f t="shared" ca="1" si="146"/>
        <v>0</v>
      </c>
      <c r="G728" s="54" t="str">
        <f t="shared" ca="1" si="147"/>
        <v>AD3</v>
      </c>
      <c r="H728" s="54" t="str">
        <f t="shared" ca="1" si="148"/>
        <v>COMPLET</v>
      </c>
      <c r="I728" s="54" t="str">
        <f t="shared" ca="1" si="149"/>
        <v>Tn</v>
      </c>
      <c r="J728" s="54" t="str">
        <f t="shared" ca="1" si="150"/>
        <v>GEST</v>
      </c>
      <c r="K728" s="54" t="str">
        <f t="shared" ca="1" si="151"/>
        <v>GESX0507</v>
      </c>
      <c r="L728" s="54" t="str">
        <f t="shared" ca="1" si="152"/>
        <v/>
      </c>
      <c r="M728" s="54">
        <f t="shared" ca="1" si="153"/>
        <v>0</v>
      </c>
      <c r="N728" s="54" t="str">
        <f t="shared" ca="1" si="154"/>
        <v>FIC</v>
      </c>
      <c r="O728" s="54" t="str">
        <f t="shared" ca="1" si="155"/>
        <v>Adhérent</v>
      </c>
    </row>
    <row r="729" spans="1:15" x14ac:dyDescent="0.3">
      <c r="A729" s="97">
        <f ca="1">MATCH(B729,INDIRECT("Referentiel!a:a"),0)+COUNTIF($B$1:B728,B729)</f>
        <v>729</v>
      </c>
      <c r="B729" s="98" t="s">
        <v>3887</v>
      </c>
      <c r="C729" s="54" t="str">
        <f t="shared" ca="1" si="143"/>
        <v>CPFI</v>
      </c>
      <c r="D729" s="54" t="str">
        <f t="shared" ca="1" si="144"/>
        <v xml:space="preserve"> -J</v>
      </c>
      <c r="E729" s="54">
        <f t="shared" ca="1" si="145"/>
        <v>0</v>
      </c>
      <c r="F729" s="54">
        <f t="shared" ca="1" si="146"/>
        <v>0</v>
      </c>
      <c r="G729" s="54" t="str">
        <f t="shared" ca="1" si="147"/>
        <v>AD3</v>
      </c>
      <c r="H729" s="54" t="str">
        <f t="shared" ca="1" si="148"/>
        <v>COMPLET</v>
      </c>
      <c r="I729" s="54" t="str">
        <f t="shared" ca="1" si="149"/>
        <v>Tn</v>
      </c>
      <c r="J729" s="54" t="str">
        <f t="shared" ca="1" si="150"/>
        <v>GEST</v>
      </c>
      <c r="K729" s="54" t="str">
        <f t="shared" ca="1" si="151"/>
        <v>GESX0508</v>
      </c>
      <c r="L729" s="54" t="str">
        <f t="shared" ca="1" si="152"/>
        <v/>
      </c>
      <c r="M729" s="54">
        <f t="shared" ca="1" si="153"/>
        <v>0</v>
      </c>
      <c r="N729" s="54" t="str">
        <f t="shared" ca="1" si="154"/>
        <v>FIC</v>
      </c>
      <c r="O729" s="54" t="str">
        <f t="shared" ca="1" si="155"/>
        <v>Adhérent</v>
      </c>
    </row>
    <row r="730" spans="1:15" x14ac:dyDescent="0.3">
      <c r="A730" s="97">
        <f ca="1">MATCH(B730,INDIRECT("Referentiel!a:a"),0)+COUNTIF($B$1:B729,B730)</f>
        <v>730</v>
      </c>
      <c r="B730" s="98" t="s">
        <v>3890</v>
      </c>
      <c r="C730" s="54" t="str">
        <f t="shared" ca="1" si="143"/>
        <v>CPFI</v>
      </c>
      <c r="D730" s="54" t="str">
        <f t="shared" ca="1" si="144"/>
        <v xml:space="preserve"> -J</v>
      </c>
      <c r="E730" s="54">
        <f t="shared" ca="1" si="145"/>
        <v>0</v>
      </c>
      <c r="F730" s="54">
        <f t="shared" ca="1" si="146"/>
        <v>0</v>
      </c>
      <c r="G730" s="54" t="str">
        <f t="shared" ca="1" si="147"/>
        <v>AD3</v>
      </c>
      <c r="H730" s="54" t="str">
        <f t="shared" ca="1" si="148"/>
        <v>COMPLET</v>
      </c>
      <c r="I730" s="54" t="str">
        <f t="shared" ca="1" si="149"/>
        <v>Tn</v>
      </c>
      <c r="J730" s="54" t="str">
        <f t="shared" ca="1" si="150"/>
        <v>GEST</v>
      </c>
      <c r="K730" s="54" t="str">
        <f t="shared" ca="1" si="151"/>
        <v>GESX0509</v>
      </c>
      <c r="L730" s="54" t="str">
        <f t="shared" ca="1" si="152"/>
        <v/>
      </c>
      <c r="M730" s="54">
        <f t="shared" ca="1" si="153"/>
        <v>0</v>
      </c>
      <c r="N730" s="54" t="str">
        <f t="shared" ca="1" si="154"/>
        <v>FIC</v>
      </c>
      <c r="O730" s="54" t="str">
        <f t="shared" ca="1" si="155"/>
        <v>Adhérent</v>
      </c>
    </row>
    <row r="731" spans="1:15" x14ac:dyDescent="0.3">
      <c r="A731" s="97">
        <f ca="1">MATCH(B731,INDIRECT("Referentiel!a:a"),0)+COUNTIF($B$1:B730,B731)</f>
        <v>731</v>
      </c>
      <c r="B731" s="98" t="s">
        <v>3893</v>
      </c>
      <c r="C731" s="54" t="str">
        <f t="shared" ca="1" si="143"/>
        <v>CPFI</v>
      </c>
      <c r="D731" s="54" t="str">
        <f t="shared" ca="1" si="144"/>
        <v xml:space="preserve"> -J</v>
      </c>
      <c r="E731" s="54">
        <f t="shared" ca="1" si="145"/>
        <v>0</v>
      </c>
      <c r="F731" s="54">
        <f t="shared" ca="1" si="146"/>
        <v>0</v>
      </c>
      <c r="G731" s="54" t="str">
        <f t="shared" ca="1" si="147"/>
        <v>AD3</v>
      </c>
      <c r="H731" s="54" t="str">
        <f t="shared" ca="1" si="148"/>
        <v>COMPLET</v>
      </c>
      <c r="I731" s="54" t="str">
        <f t="shared" ca="1" si="149"/>
        <v>Tn</v>
      </c>
      <c r="J731" s="54" t="str">
        <f t="shared" ca="1" si="150"/>
        <v>GEST</v>
      </c>
      <c r="K731" s="54" t="str">
        <f t="shared" ca="1" si="151"/>
        <v>GESX0510</v>
      </c>
      <c r="L731" s="54" t="str">
        <f t="shared" ca="1" si="152"/>
        <v/>
      </c>
      <c r="M731" s="54">
        <f t="shared" ca="1" si="153"/>
        <v>0</v>
      </c>
      <c r="N731" s="54" t="str">
        <f t="shared" ca="1" si="154"/>
        <v>FIC</v>
      </c>
      <c r="O731" s="54" t="str">
        <f t="shared" ca="1" si="155"/>
        <v>Adhérent</v>
      </c>
    </row>
    <row r="732" spans="1:15" x14ac:dyDescent="0.3">
      <c r="A732" s="97">
        <f ca="1">MATCH(B732,INDIRECT("Referentiel!a:a"),0)+COUNTIF($B$1:B731,B732)</f>
        <v>732</v>
      </c>
      <c r="B732" s="98" t="s">
        <v>3896</v>
      </c>
      <c r="C732" s="54" t="str">
        <f t="shared" ca="1" si="143"/>
        <v>CPFI</v>
      </c>
      <c r="D732" s="54" t="str">
        <f t="shared" ca="1" si="144"/>
        <v xml:space="preserve"> -J</v>
      </c>
      <c r="E732" s="54">
        <f t="shared" ca="1" si="145"/>
        <v>0</v>
      </c>
      <c r="F732" s="54" t="str">
        <f t="shared" ca="1" si="146"/>
        <v>ZH2CJ9</v>
      </c>
      <c r="G732" s="54" t="str">
        <f t="shared" ca="1" si="147"/>
        <v>AD3</v>
      </c>
      <c r="H732" s="54" t="str">
        <f t="shared" ca="1" si="148"/>
        <v>COMPLET</v>
      </c>
      <c r="I732" s="54" t="str">
        <f t="shared" ca="1" si="149"/>
        <v>Tn</v>
      </c>
      <c r="J732" s="54" t="str">
        <f t="shared" ca="1" si="150"/>
        <v>GEST</v>
      </c>
      <c r="K732" s="54" t="str">
        <f t="shared" ca="1" si="151"/>
        <v>GESX0511</v>
      </c>
      <c r="L732" s="54" t="str">
        <f t="shared" ca="1" si="152"/>
        <v/>
      </c>
      <c r="M732" s="54">
        <f t="shared" ca="1" si="153"/>
        <v>0</v>
      </c>
      <c r="N732" s="54" t="str">
        <f t="shared" ca="1" si="154"/>
        <v>FIC</v>
      </c>
      <c r="O732" s="54" t="str">
        <f t="shared" ca="1" si="155"/>
        <v>Adhérent</v>
      </c>
    </row>
    <row r="733" spans="1:15" x14ac:dyDescent="0.3">
      <c r="A733" s="97">
        <f ca="1">MATCH(B733,INDIRECT("Referentiel!a:a"),0)+COUNTIF($B$1:B732,B733)</f>
        <v>733</v>
      </c>
      <c r="B733" s="98" t="s">
        <v>3900</v>
      </c>
      <c r="C733" s="54" t="str">
        <f t="shared" ca="1" si="143"/>
        <v>CPFI</v>
      </c>
      <c r="D733" s="54" t="str">
        <f t="shared" ca="1" si="144"/>
        <v xml:space="preserve"> -J</v>
      </c>
      <c r="E733" s="54">
        <f t="shared" ca="1" si="145"/>
        <v>0</v>
      </c>
      <c r="F733" s="54">
        <f t="shared" ca="1" si="146"/>
        <v>0</v>
      </c>
      <c r="G733" s="54" t="str">
        <f t="shared" ca="1" si="147"/>
        <v>AD3</v>
      </c>
      <c r="H733" s="54" t="str">
        <f t="shared" ca="1" si="148"/>
        <v>COMPLET</v>
      </c>
      <c r="I733" s="54" t="str">
        <f t="shared" ca="1" si="149"/>
        <v>Tn</v>
      </c>
      <c r="J733" s="54" t="str">
        <f t="shared" ca="1" si="150"/>
        <v>GEST</v>
      </c>
      <c r="K733" s="54" t="str">
        <f t="shared" ca="1" si="151"/>
        <v>GESX0512</v>
      </c>
      <c r="L733" s="54" t="str">
        <f t="shared" ca="1" si="152"/>
        <v/>
      </c>
      <c r="M733" s="54">
        <f t="shared" ca="1" si="153"/>
        <v>0</v>
      </c>
      <c r="N733" s="54" t="str">
        <f t="shared" ca="1" si="154"/>
        <v>FIC</v>
      </c>
      <c r="O733" s="54" t="str">
        <f t="shared" ca="1" si="155"/>
        <v>Adhérent</v>
      </c>
    </row>
    <row r="734" spans="1:15" x14ac:dyDescent="0.3">
      <c r="A734" s="97">
        <f ca="1">MATCH(B734,INDIRECT("Referentiel!a:a"),0)+COUNTIF($B$1:B733,B734)</f>
        <v>734</v>
      </c>
      <c r="B734" s="98" t="s">
        <v>3905</v>
      </c>
      <c r="C734" s="54" t="str">
        <f t="shared" ca="1" si="143"/>
        <v>CPDT</v>
      </c>
      <c r="D734" s="54" t="str">
        <f t="shared" ca="1" si="144"/>
        <v>#CR#EIBTJ_YYYYMMDDHHMISS_GIJ1STAD.MIN-J-ZH0AJE</v>
      </c>
      <c r="E734" s="54">
        <f t="shared" ca="1" si="145"/>
        <v>0</v>
      </c>
      <c r="F734" s="54">
        <f t="shared" ca="1" si="146"/>
        <v>0</v>
      </c>
      <c r="G734" s="54" t="str">
        <f t="shared" ca="1" si="147"/>
        <v>AD4</v>
      </c>
      <c r="H734" s="54" t="str">
        <f t="shared" ca="1" si="148"/>
        <v>PARTIEL</v>
      </c>
      <c r="I734" s="54" t="str">
        <f t="shared" ca="1" si="149"/>
        <v>Tn</v>
      </c>
      <c r="J734" s="54" t="str">
        <f t="shared" ca="1" si="150"/>
        <v>EIBT</v>
      </c>
      <c r="K734" s="54" t="str">
        <f t="shared" ca="1" si="151"/>
        <v>GIJ1STAD.MIN</v>
      </c>
      <c r="L734" s="54" t="str">
        <f t="shared" ca="1" si="152"/>
        <v/>
      </c>
      <c r="M734" s="54" t="str">
        <f t="shared" ca="1" si="153"/>
        <v>CPDT</v>
      </c>
      <c r="N734" s="54" t="str">
        <f t="shared" ca="1" si="154"/>
        <v>OPEN</v>
      </c>
      <c r="O734" s="54" t="str">
        <f t="shared" ca="1" si="155"/>
        <v>Adhérent</v>
      </c>
    </row>
    <row r="735" spans="1:15" x14ac:dyDescent="0.3">
      <c r="A735" s="97">
        <f ca="1">MATCH(B735,INDIRECT("Referentiel!a:a"),0)+COUNTIF($B$1:B734,B735)</f>
        <v>735</v>
      </c>
      <c r="B735" s="98" t="s">
        <v>3911</v>
      </c>
      <c r="C735" s="54" t="str">
        <f t="shared" ca="1" si="143"/>
        <v>CPDT</v>
      </c>
      <c r="D735" s="54" t="str">
        <f t="shared" ca="1" si="144"/>
        <v>#CR#EIBTJ_YYYYMMDDHHMISS_GIJ1STAF.MIN-J-ZH0AJE</v>
      </c>
      <c r="E735" s="54">
        <f t="shared" ca="1" si="145"/>
        <v>0</v>
      </c>
      <c r="F735" s="54">
        <f t="shared" ca="1" si="146"/>
        <v>0</v>
      </c>
      <c r="G735" s="54" t="str">
        <f t="shared" ca="1" si="147"/>
        <v>AD4</v>
      </c>
      <c r="H735" s="54" t="str">
        <f t="shared" ca="1" si="148"/>
        <v>PARTIEL</v>
      </c>
      <c r="I735" s="54" t="str">
        <f t="shared" ca="1" si="149"/>
        <v>Tn</v>
      </c>
      <c r="J735" s="54" t="str">
        <f t="shared" ca="1" si="150"/>
        <v>EIBT</v>
      </c>
      <c r="K735" s="54" t="str">
        <f t="shared" ca="1" si="151"/>
        <v>GIJ1STAF.MIN</v>
      </c>
      <c r="L735" s="54" t="str">
        <f t="shared" ca="1" si="152"/>
        <v/>
      </c>
      <c r="M735" s="54" t="str">
        <f t="shared" ca="1" si="153"/>
        <v>CPDT</v>
      </c>
      <c r="N735" s="54" t="str">
        <f t="shared" ca="1" si="154"/>
        <v>OPEN</v>
      </c>
      <c r="O735" s="54" t="str">
        <f t="shared" ca="1" si="155"/>
        <v>Adhérent</v>
      </c>
    </row>
    <row r="736" spans="1:15" x14ac:dyDescent="0.3">
      <c r="A736" s="97">
        <f ca="1">MATCH(B736,INDIRECT("Referentiel!a:a"),0)+COUNTIF($B$1:B735,B736)</f>
        <v>736</v>
      </c>
      <c r="B736" s="98" t="s">
        <v>3916</v>
      </c>
      <c r="C736" s="54" t="str">
        <f t="shared" ca="1" si="143"/>
        <v>CPDT</v>
      </c>
      <c r="D736" s="54" t="str">
        <f t="shared" ca="1" si="144"/>
        <v>#CR#EIBTJ_YYYYMMDDHHMISS_GIJ1STAP.MIN-J-ZH0AJE</v>
      </c>
      <c r="E736" s="54">
        <f t="shared" ca="1" si="145"/>
        <v>0</v>
      </c>
      <c r="F736" s="54">
        <f t="shared" ca="1" si="146"/>
        <v>0</v>
      </c>
      <c r="G736" s="54" t="str">
        <f t="shared" ca="1" si="147"/>
        <v>AD4</v>
      </c>
      <c r="H736" s="54" t="str">
        <f t="shared" ca="1" si="148"/>
        <v>PARTIEL</v>
      </c>
      <c r="I736" s="54" t="str">
        <f t="shared" ca="1" si="149"/>
        <v>Tn</v>
      </c>
      <c r="J736" s="54" t="str">
        <f t="shared" ca="1" si="150"/>
        <v>EIBT</v>
      </c>
      <c r="K736" s="54" t="str">
        <f t="shared" ca="1" si="151"/>
        <v xml:space="preserve">GIJ1STAP.MIN </v>
      </c>
      <c r="L736" s="54" t="str">
        <f t="shared" ca="1" si="152"/>
        <v/>
      </c>
      <c r="M736" s="54" t="str">
        <f t="shared" ca="1" si="153"/>
        <v>CPDT</v>
      </c>
      <c r="N736" s="54" t="str">
        <f t="shared" ca="1" si="154"/>
        <v>OPEN</v>
      </c>
      <c r="O736" s="54" t="str">
        <f t="shared" ca="1" si="155"/>
        <v>Adhérent</v>
      </c>
    </row>
    <row r="737" spans="1:15" x14ac:dyDescent="0.3">
      <c r="A737" s="97">
        <f ca="1">MATCH(B737,INDIRECT("Referentiel!a:a"),0)+COUNTIF($B$1:B736,B737)</f>
        <v>737</v>
      </c>
      <c r="B737" s="98" t="s">
        <v>3920</v>
      </c>
      <c r="C737" s="54" t="str">
        <f t="shared" ca="1" si="143"/>
        <v>CPDT</v>
      </c>
      <c r="D737" s="54" t="str">
        <f t="shared" ca="1" si="144"/>
        <v>#CR#EIBTJ_YYYYMMDDHHMISS_GIJ3ENCO.MIN-J-ZH0AJE</v>
      </c>
      <c r="E737" s="54">
        <f t="shared" ca="1" si="145"/>
        <v>0</v>
      </c>
      <c r="F737" s="54">
        <f t="shared" ca="1" si="146"/>
        <v>0</v>
      </c>
      <c r="G737" s="54" t="str">
        <f t="shared" ca="1" si="147"/>
        <v>AD4</v>
      </c>
      <c r="H737" s="54" t="str">
        <f t="shared" ca="1" si="148"/>
        <v>PARTIEL</v>
      </c>
      <c r="I737" s="54" t="str">
        <f t="shared" ca="1" si="149"/>
        <v>Tn</v>
      </c>
      <c r="J737" s="54" t="str">
        <f t="shared" ca="1" si="150"/>
        <v>EIBT</v>
      </c>
      <c r="K737" s="54" t="str">
        <f t="shared" ca="1" si="151"/>
        <v>GIJ3ENCO.MIN</v>
      </c>
      <c r="L737" s="54" t="str">
        <f t="shared" ca="1" si="152"/>
        <v/>
      </c>
      <c r="M737" s="54" t="str">
        <f t="shared" ca="1" si="153"/>
        <v>CPDT</v>
      </c>
      <c r="N737" s="54" t="str">
        <f t="shared" ca="1" si="154"/>
        <v>OPEN</v>
      </c>
      <c r="O737" s="54" t="str">
        <f t="shared" ca="1" si="155"/>
        <v>Adhérent</v>
      </c>
    </row>
    <row r="738" spans="1:15" x14ac:dyDescent="0.3">
      <c r="A738" s="97">
        <f ca="1">MATCH(B738,INDIRECT("Referentiel!a:a"),0)+COUNTIF($B$1:B737,B738)</f>
        <v>738</v>
      </c>
      <c r="B738" s="98" t="s">
        <v>3925</v>
      </c>
      <c r="C738" s="54" t="str">
        <f t="shared" ca="1" si="143"/>
        <v>CPDT</v>
      </c>
      <c r="D738" s="54" t="str">
        <f t="shared" ca="1" si="144"/>
        <v>#CR#EIBTJ_YYYYMMDDHHMISS_GIJ3PAYS.MIN-J-ZH0AJE</v>
      </c>
      <c r="E738" s="54">
        <f t="shared" ca="1" si="145"/>
        <v>0</v>
      </c>
      <c r="F738" s="54">
        <f t="shared" ca="1" si="146"/>
        <v>0</v>
      </c>
      <c r="G738" s="54" t="str">
        <f t="shared" ca="1" si="147"/>
        <v>AD4</v>
      </c>
      <c r="H738" s="54" t="str">
        <f t="shared" ca="1" si="148"/>
        <v>PARTIEL</v>
      </c>
      <c r="I738" s="54" t="str">
        <f t="shared" ca="1" si="149"/>
        <v>Tn</v>
      </c>
      <c r="J738" s="54" t="str">
        <f t="shared" ca="1" si="150"/>
        <v>EIBT</v>
      </c>
      <c r="K738" s="54" t="str">
        <f t="shared" ca="1" si="151"/>
        <v xml:space="preserve">GIJ3PAYS.MIN </v>
      </c>
      <c r="L738" s="54" t="str">
        <f t="shared" ca="1" si="152"/>
        <v/>
      </c>
      <c r="M738" s="54" t="str">
        <f t="shared" ca="1" si="153"/>
        <v>CPDT</v>
      </c>
      <c r="N738" s="54" t="str">
        <f t="shared" ca="1" si="154"/>
        <v>OPEN</v>
      </c>
      <c r="O738" s="54" t="str">
        <f t="shared" ca="1" si="155"/>
        <v>Adhérent</v>
      </c>
    </row>
    <row r="739" spans="1:15" x14ac:dyDescent="0.3">
      <c r="A739" s="97">
        <f ca="1">MATCH(B739,INDIRECT("Referentiel!a:a"),0)+COUNTIF($B$1:B738,B739)</f>
        <v>739</v>
      </c>
      <c r="B739" s="98" t="s">
        <v>3929</v>
      </c>
      <c r="C739" s="54" t="str">
        <f t="shared" ca="1" si="143"/>
        <v>CPDT</v>
      </c>
      <c r="D739" s="54" t="str">
        <f t="shared" ca="1" si="144"/>
        <v>#CR#EIBTJ_YYYYMMDDHHMISS_GIJ3SUSP.MIN-J-ZH0AJE</v>
      </c>
      <c r="E739" s="54">
        <f t="shared" ca="1" si="145"/>
        <v>0</v>
      </c>
      <c r="F739" s="54">
        <f t="shared" ca="1" si="146"/>
        <v>0</v>
      </c>
      <c r="G739" s="54" t="str">
        <f t="shared" ca="1" si="147"/>
        <v>AD4</v>
      </c>
      <c r="H739" s="54" t="str">
        <f t="shared" ca="1" si="148"/>
        <v>PARTIEL</v>
      </c>
      <c r="I739" s="54" t="str">
        <f t="shared" ca="1" si="149"/>
        <v>Tn</v>
      </c>
      <c r="J739" s="54" t="str">
        <f t="shared" ca="1" si="150"/>
        <v>EIBT</v>
      </c>
      <c r="K739" s="54" t="str">
        <f t="shared" ca="1" si="151"/>
        <v>GIJ3SUSP.MIN</v>
      </c>
      <c r="L739" s="54" t="str">
        <f t="shared" ca="1" si="152"/>
        <v/>
      </c>
      <c r="M739" s="54" t="str">
        <f t="shared" ca="1" si="153"/>
        <v>CPDT</v>
      </c>
      <c r="N739" s="54" t="str">
        <f t="shared" ca="1" si="154"/>
        <v>OPEN</v>
      </c>
      <c r="O739" s="54" t="str">
        <f t="shared" ca="1" si="155"/>
        <v>Adhérent</v>
      </c>
    </row>
    <row r="740" spans="1:15" x14ac:dyDescent="0.3">
      <c r="A740" s="97">
        <f ca="1">MATCH(B740,INDIRECT("Referentiel!a:a"),0)+COUNTIF($B$1:B739,B740)</f>
        <v>740</v>
      </c>
      <c r="B740" s="98" t="s">
        <v>3934</v>
      </c>
      <c r="C740" s="54" t="str">
        <f t="shared" ca="1" si="143"/>
        <v>CPDT</v>
      </c>
      <c r="D740" s="54" t="str">
        <f t="shared" ca="1" si="144"/>
        <v>#CR#EIBTJ_YYYYMMDDHHMISS_GIJ5GARC.MIN-J-ZH0AJE</v>
      </c>
      <c r="E740" s="54">
        <f t="shared" ca="1" si="145"/>
        <v>0</v>
      </c>
      <c r="F740" s="54">
        <f t="shared" ca="1" si="146"/>
        <v>0</v>
      </c>
      <c r="G740" s="54" t="str">
        <f t="shared" ca="1" si="147"/>
        <v>AD4</v>
      </c>
      <c r="H740" s="54" t="str">
        <f t="shared" ca="1" si="148"/>
        <v>PARTIEL</v>
      </c>
      <c r="I740" s="54" t="str">
        <f t="shared" ca="1" si="149"/>
        <v>Tn</v>
      </c>
      <c r="J740" s="54" t="str">
        <f t="shared" ca="1" si="150"/>
        <v>EIBT</v>
      </c>
      <c r="K740" s="54" t="str">
        <f t="shared" ca="1" si="151"/>
        <v>GIJ5GARC.MIN</v>
      </c>
      <c r="L740" s="54" t="str">
        <f t="shared" ca="1" si="152"/>
        <v/>
      </c>
      <c r="M740" s="54" t="str">
        <f t="shared" ca="1" si="153"/>
        <v>CPDT</v>
      </c>
      <c r="N740" s="54" t="str">
        <f t="shared" ca="1" si="154"/>
        <v>OPEN</v>
      </c>
      <c r="O740" s="54" t="str">
        <f t="shared" ca="1" si="155"/>
        <v>Adhérent</v>
      </c>
    </row>
    <row r="741" spans="1:15" x14ac:dyDescent="0.3">
      <c r="A741" s="97">
        <f ca="1">MATCH(B741,INDIRECT("Referentiel!a:a"),0)+COUNTIF($B$1:B740,B741)</f>
        <v>741</v>
      </c>
      <c r="B741" s="98" t="s">
        <v>3939</v>
      </c>
      <c r="C741" s="54" t="str">
        <f t="shared" ca="1" si="143"/>
        <v>CPDT</v>
      </c>
      <c r="D741" s="54" t="str">
        <f t="shared" ca="1" si="144"/>
        <v>#CR#EIBTJ_YYYYMMDDHHMISS_GIJ5PORT.MIN-J-ZH0AJE</v>
      </c>
      <c r="E741" s="54">
        <f t="shared" ca="1" si="145"/>
        <v>0</v>
      </c>
      <c r="F741" s="54">
        <f t="shared" ca="1" si="146"/>
        <v>0</v>
      </c>
      <c r="G741" s="54" t="str">
        <f t="shared" ca="1" si="147"/>
        <v>AD4</v>
      </c>
      <c r="H741" s="54" t="str">
        <f t="shared" ca="1" si="148"/>
        <v>PARTIEL</v>
      </c>
      <c r="I741" s="54" t="str">
        <f t="shared" ca="1" si="149"/>
        <v>Tn</v>
      </c>
      <c r="J741" s="54" t="str">
        <f t="shared" ca="1" si="150"/>
        <v>EIBT</v>
      </c>
      <c r="K741" s="54" t="str">
        <f t="shared" ca="1" si="151"/>
        <v>GIJ5PORT.MIN</v>
      </c>
      <c r="L741" s="54" t="str">
        <f t="shared" ca="1" si="152"/>
        <v/>
      </c>
      <c r="M741" s="54" t="str">
        <f t="shared" ca="1" si="153"/>
        <v>CPDT</v>
      </c>
      <c r="N741" s="54" t="str">
        <f t="shared" ca="1" si="154"/>
        <v>OPEN</v>
      </c>
      <c r="O741" s="54" t="str">
        <f t="shared" ca="1" si="155"/>
        <v>Adhérent</v>
      </c>
    </row>
    <row r="742" spans="1:15" x14ac:dyDescent="0.3">
      <c r="A742" s="97">
        <f ca="1">MATCH(B742,INDIRECT("Referentiel!a:a"),0)+COUNTIF($B$1:B741,B742)</f>
        <v>742</v>
      </c>
      <c r="B742" s="98" t="s">
        <v>3944</v>
      </c>
      <c r="C742" s="54" t="str">
        <f t="shared" ca="1" si="143"/>
        <v>CPDT</v>
      </c>
      <c r="D742" s="54" t="str">
        <f t="shared" ca="1" si="144"/>
        <v>#CR#EIBTM_YYYYMMDDHHMISS_GIM3ST16.MIN-M-ZH0AM7</v>
      </c>
      <c r="E742" s="54">
        <f t="shared" ca="1" si="145"/>
        <v>0</v>
      </c>
      <c r="F742" s="54">
        <f t="shared" ca="1" si="146"/>
        <v>0</v>
      </c>
      <c r="G742" s="54" t="str">
        <f t="shared" ca="1" si="147"/>
        <v>AD4</v>
      </c>
      <c r="H742" s="54" t="str">
        <f t="shared" ca="1" si="148"/>
        <v>COMPLET</v>
      </c>
      <c r="I742" s="54" t="str">
        <f t="shared" ca="1" si="149"/>
        <v>BVaTn</v>
      </c>
      <c r="J742" s="54" t="str">
        <f t="shared" ca="1" si="150"/>
        <v>EIBT</v>
      </c>
      <c r="K742" s="54" t="str">
        <f t="shared" ca="1" si="151"/>
        <v>GIM3ST16.MIN</v>
      </c>
      <c r="L742" s="54" t="str">
        <f t="shared" ca="1" si="152"/>
        <v/>
      </c>
      <c r="M742" s="54" t="str">
        <f t="shared" ca="1" si="153"/>
        <v>CPDT</v>
      </c>
      <c r="N742" s="54" t="str">
        <f t="shared" ca="1" si="154"/>
        <v>OPEN</v>
      </c>
      <c r="O742" s="54" t="str">
        <f t="shared" ca="1" si="155"/>
        <v>Adhérent</v>
      </c>
    </row>
    <row r="743" spans="1:15" x14ac:dyDescent="0.3">
      <c r="A743" s="97">
        <f ca="1">MATCH(B743,INDIRECT("Referentiel!a:a"),0)+COUNTIF($B$1:B742,B743)</f>
        <v>743</v>
      </c>
      <c r="B743" s="98" t="s">
        <v>3950</v>
      </c>
      <c r="C743" s="54" t="str">
        <f t="shared" ca="1" si="143"/>
        <v>CPMS</v>
      </c>
      <c r="D743" s="54" t="str">
        <f t="shared" ca="1" si="144"/>
        <v>#CR#EFAIM_YYYYMMDDHHMISS_GIM3ST18_L.split-M-ZH4BM2</v>
      </c>
      <c r="E743" s="54">
        <f t="shared" ca="1" si="145"/>
        <v>0</v>
      </c>
      <c r="F743" s="54">
        <f t="shared" ca="1" si="146"/>
        <v>0</v>
      </c>
      <c r="G743" s="54" t="str">
        <f t="shared" ca="1" si="147"/>
        <v>AD4</v>
      </c>
      <c r="H743" s="54" t="str">
        <f t="shared" ca="1" si="148"/>
        <v>PARTIEL</v>
      </c>
      <c r="I743" s="54" t="str">
        <f t="shared" ca="1" si="149"/>
        <v>Tn</v>
      </c>
      <c r="J743" s="54" t="str">
        <f t="shared" ca="1" si="150"/>
        <v>EFAI</v>
      </c>
      <c r="K743" s="54" t="str">
        <f t="shared" ca="1" si="151"/>
        <v>GIM3ST18.MIN</v>
      </c>
      <c r="L743" s="54" t="str">
        <f t="shared" ca="1" si="152"/>
        <v/>
      </c>
      <c r="M743" s="54" t="str">
        <f t="shared" ca="1" si="153"/>
        <v>CPMS</v>
      </c>
      <c r="N743" s="54" t="str">
        <f t="shared" ca="1" si="154"/>
        <v>OPEN</v>
      </c>
      <c r="O743" s="54" t="str">
        <f t="shared" ca="1" si="155"/>
        <v>Adhérent</v>
      </c>
    </row>
    <row r="744" spans="1:15" x14ac:dyDescent="0.3">
      <c r="A744" s="97">
        <f ca="1">MATCH(B744,INDIRECT("Referentiel!a:a"),0)+COUNTIF($B$1:B743,B744)</f>
        <v>744</v>
      </c>
      <c r="B744" s="98" t="s">
        <v>3954</v>
      </c>
      <c r="C744" s="54" t="str">
        <f t="shared" ca="1" si="143"/>
        <v>CPMS</v>
      </c>
      <c r="D744" s="54" t="str">
        <f t="shared" ca="1" si="144"/>
        <v>#CR#EFAIM_YYYYMMDDHHMISS_GIM3ST18_O.split-M-ZH4BM2</v>
      </c>
      <c r="E744" s="54">
        <f t="shared" ca="1" si="145"/>
        <v>0</v>
      </c>
      <c r="F744" s="54">
        <f t="shared" ca="1" si="146"/>
        <v>0</v>
      </c>
      <c r="G744" s="54" t="str">
        <f t="shared" ca="1" si="147"/>
        <v>AD4</v>
      </c>
      <c r="H744" s="54" t="str">
        <f t="shared" ca="1" si="148"/>
        <v>PARTIEL</v>
      </c>
      <c r="I744" s="54" t="str">
        <f t="shared" ca="1" si="149"/>
        <v>Tn</v>
      </c>
      <c r="J744" s="54" t="str">
        <f t="shared" ca="1" si="150"/>
        <v>EFAI</v>
      </c>
      <c r="K744" s="54" t="str">
        <f t="shared" ca="1" si="151"/>
        <v>GIM3ST18.MIN</v>
      </c>
      <c r="L744" s="54" t="str">
        <f t="shared" ca="1" si="152"/>
        <v/>
      </c>
      <c r="M744" s="54" t="str">
        <f t="shared" ca="1" si="153"/>
        <v>CPMS</v>
      </c>
      <c r="N744" s="54" t="str">
        <f t="shared" ca="1" si="154"/>
        <v>OPEN</v>
      </c>
      <c r="O744" s="54" t="str">
        <f t="shared" ca="1" si="155"/>
        <v>Adhérent</v>
      </c>
    </row>
    <row r="745" spans="1:15" x14ac:dyDescent="0.3">
      <c r="A745" s="97">
        <f ca="1">MATCH(B745,INDIRECT("Referentiel!a:a"),0)+COUNTIF($B$1:B744,B745)</f>
        <v>745</v>
      </c>
      <c r="B745" s="98" t="s">
        <v>3957</v>
      </c>
      <c r="C745" s="54" t="str">
        <f t="shared" ca="1" si="143"/>
        <v>CPMS</v>
      </c>
      <c r="D745" s="54" t="str">
        <f t="shared" ca="1" si="144"/>
        <v>#CR#EFAIM_YYYYMMDDHHMISS_GIM3ST18_P.split-M-ZH4BM2</v>
      </c>
      <c r="E745" s="54">
        <f t="shared" ca="1" si="145"/>
        <v>0</v>
      </c>
      <c r="F745" s="54">
        <f t="shared" ca="1" si="146"/>
        <v>0</v>
      </c>
      <c r="G745" s="54" t="str">
        <f t="shared" ca="1" si="147"/>
        <v>AD4</v>
      </c>
      <c r="H745" s="54" t="str">
        <f t="shared" ca="1" si="148"/>
        <v>PARTIEL</v>
      </c>
      <c r="I745" s="54" t="str">
        <f t="shared" ca="1" si="149"/>
        <v>Tn</v>
      </c>
      <c r="J745" s="54" t="str">
        <f t="shared" ca="1" si="150"/>
        <v>EFAI</v>
      </c>
      <c r="K745" s="54" t="str">
        <f t="shared" ca="1" si="151"/>
        <v>GIM3ST18.MIN</v>
      </c>
      <c r="L745" s="54" t="str">
        <f t="shared" ca="1" si="152"/>
        <v/>
      </c>
      <c r="M745" s="54" t="str">
        <f t="shared" ca="1" si="153"/>
        <v>CPMS</v>
      </c>
      <c r="N745" s="54" t="str">
        <f t="shared" ca="1" si="154"/>
        <v>OPEN</v>
      </c>
      <c r="O745" s="54" t="str">
        <f t="shared" ca="1" si="155"/>
        <v>Adhérent</v>
      </c>
    </row>
    <row r="746" spans="1:15" x14ac:dyDescent="0.3">
      <c r="A746" s="97">
        <f ca="1">MATCH(B746,INDIRECT("Referentiel!a:a"),0)+COUNTIF($B$1:B745,B746)</f>
        <v>746</v>
      </c>
      <c r="B746" s="98" t="s">
        <v>3961</v>
      </c>
      <c r="C746" s="54" t="str">
        <f t="shared" ca="1" si="143"/>
        <v>CPFI</v>
      </c>
      <c r="D746" s="54" t="str">
        <f t="shared" ca="1" si="144"/>
        <v>#CR#GDPSJ_YYYYMMDDHHMISS_TA_GL_DETAILCOMPTA1.TXT-J-ZH2AJK</v>
      </c>
      <c r="E746" s="54">
        <f t="shared" ca="1" si="145"/>
        <v>0</v>
      </c>
      <c r="F746" s="54">
        <f t="shared" ca="1" si="146"/>
        <v>0</v>
      </c>
      <c r="G746" s="54" t="str">
        <f t="shared" ca="1" si="147"/>
        <v>AD4</v>
      </c>
      <c r="H746" s="54" t="str">
        <f t="shared" ca="1" si="148"/>
        <v>COMPLET</v>
      </c>
      <c r="I746" s="54" t="str">
        <f t="shared" ca="1" si="149"/>
        <v>Tn</v>
      </c>
      <c r="J746" s="54" t="str">
        <f t="shared" ca="1" si="150"/>
        <v>GDPS</v>
      </c>
      <c r="K746" s="54" t="str">
        <f t="shared" ca="1" si="151"/>
        <v>TA_GL_DETAILCOMPTA1.TXT</v>
      </c>
      <c r="L746" s="54" t="str">
        <f t="shared" ca="1" si="152"/>
        <v/>
      </c>
      <c r="M746" s="54" t="str">
        <f t="shared" ca="1" si="153"/>
        <v>CPFI</v>
      </c>
      <c r="N746" s="54" t="str">
        <f t="shared" ca="1" si="154"/>
        <v>OPEN</v>
      </c>
      <c r="O746" s="54" t="str">
        <f t="shared" ca="1" si="155"/>
        <v>Adhérent</v>
      </c>
    </row>
    <row r="747" spans="1:15" x14ac:dyDescent="0.3">
      <c r="A747" s="97">
        <f ca="1">MATCH(B747,INDIRECT("Referentiel!a:a"),0)+COUNTIF($B$1:B746,B747)</f>
        <v>747</v>
      </c>
      <c r="B747" s="98" t="s">
        <v>3966</v>
      </c>
      <c r="C747" s="54" t="str">
        <f t="shared" ca="1" si="143"/>
        <v>CPFI</v>
      </c>
      <c r="D747" s="54" t="str">
        <f t="shared" ca="1" si="144"/>
        <v>#CR#GDPSJ_YYYYMMDDHHMISS_TA_GL_SOLDECOMPTA1.TXT-J-ZH2AJK</v>
      </c>
      <c r="E747" s="54">
        <f t="shared" ca="1" si="145"/>
        <v>0</v>
      </c>
      <c r="F747" s="54">
        <f t="shared" ca="1" si="146"/>
        <v>0</v>
      </c>
      <c r="G747" s="54" t="str">
        <f t="shared" ca="1" si="147"/>
        <v>AD4</v>
      </c>
      <c r="H747" s="54" t="str">
        <f t="shared" ca="1" si="148"/>
        <v>COMPLET</v>
      </c>
      <c r="I747" s="54" t="str">
        <f t="shared" ca="1" si="149"/>
        <v>Tn</v>
      </c>
      <c r="J747" s="54" t="str">
        <f t="shared" ca="1" si="150"/>
        <v>GDPS</v>
      </c>
      <c r="K747" s="54" t="str">
        <f t="shared" ca="1" si="151"/>
        <v>TA_GL_SOLDECOMPTA1.TXT</v>
      </c>
      <c r="L747" s="54" t="str">
        <f t="shared" ca="1" si="152"/>
        <v/>
      </c>
      <c r="M747" s="54" t="str">
        <f t="shared" ca="1" si="153"/>
        <v>CPFI</v>
      </c>
      <c r="N747" s="54" t="str">
        <f t="shared" ca="1" si="154"/>
        <v>OPEN</v>
      </c>
      <c r="O747" s="54" t="str">
        <f t="shared" ca="1" si="155"/>
        <v>Adhérent</v>
      </c>
    </row>
    <row r="748" spans="1:15" x14ac:dyDescent="0.3">
      <c r="A748" s="97">
        <f ca="1">MATCH(B748,INDIRECT("Referentiel!a:a"),0)+COUNTIF($B$1:B747,B748)</f>
        <v>748</v>
      </c>
      <c r="B748" s="98" t="s">
        <v>3971</v>
      </c>
      <c r="C748" s="54" t="str">
        <f t="shared" ca="1" si="143"/>
        <v>CPFI</v>
      </c>
      <c r="D748" s="54" t="str">
        <f t="shared" ca="1" si="144"/>
        <v>#CR#GDPSJ_YYYYMMDDHHMISS_TA_GL_SOLDECOMPTA2.TXT-J-ZH2AJK</v>
      </c>
      <c r="E748" s="54">
        <f t="shared" ca="1" si="145"/>
        <v>0</v>
      </c>
      <c r="F748" s="54">
        <f t="shared" ca="1" si="146"/>
        <v>0</v>
      </c>
      <c r="G748" s="54" t="str">
        <f t="shared" ca="1" si="147"/>
        <v>AD4</v>
      </c>
      <c r="H748" s="54" t="str">
        <f t="shared" ca="1" si="148"/>
        <v>COMPLET</v>
      </c>
      <c r="I748" s="54" t="str">
        <f t="shared" ca="1" si="149"/>
        <v>Tn</v>
      </c>
      <c r="J748" s="54" t="str">
        <f t="shared" ca="1" si="150"/>
        <v>GDPS</v>
      </c>
      <c r="K748" s="54" t="str">
        <f t="shared" ca="1" si="151"/>
        <v>TA_GL_SOLDECOMPTA2.TXT</v>
      </c>
      <c r="L748" s="54" t="str">
        <f t="shared" ca="1" si="152"/>
        <v/>
      </c>
      <c r="M748" s="54" t="str">
        <f t="shared" ca="1" si="153"/>
        <v>CPFI</v>
      </c>
      <c r="N748" s="54" t="str">
        <f t="shared" ca="1" si="154"/>
        <v>OPEN</v>
      </c>
      <c r="O748" s="54" t="str">
        <f t="shared" ca="1" si="155"/>
        <v>Adhérent</v>
      </c>
    </row>
    <row r="749" spans="1:15" x14ac:dyDescent="0.3">
      <c r="A749" s="97">
        <f ca="1">MATCH(B749,INDIRECT("Referentiel!a:a"),0)+COUNTIF($B$1:B748,B749)</f>
        <v>749</v>
      </c>
      <c r="B749" s="98" t="s">
        <v>3975</v>
      </c>
      <c r="C749" s="54" t="str">
        <f t="shared" ca="1" si="143"/>
        <v>CPPI</v>
      </c>
      <c r="D749" s="54" t="str">
        <f t="shared" ca="1" si="144"/>
        <v>GLEXREME-J</v>
      </c>
      <c r="E749" s="54">
        <f t="shared" ca="1" si="145"/>
        <v>0</v>
      </c>
      <c r="F749" s="54" t="str">
        <f t="shared" ca="1" si="146"/>
        <v>ZH0AJP</v>
      </c>
      <c r="G749" s="54" t="str">
        <f t="shared" ca="1" si="147"/>
        <v>AD3</v>
      </c>
      <c r="H749" s="54" t="str">
        <f t="shared" ca="1" si="148"/>
        <v>PARTIEL</v>
      </c>
      <c r="I749" s="54" t="str">
        <f t="shared" ca="1" si="149"/>
        <v>Tn</v>
      </c>
      <c r="J749" s="54" t="str">
        <f t="shared" ca="1" si="150"/>
        <v>AXME</v>
      </c>
      <c r="K749" s="54" t="str">
        <f t="shared" ca="1" si="151"/>
        <v>GLEXREME</v>
      </c>
      <c r="L749" s="54" t="str">
        <f t="shared" ca="1" si="152"/>
        <v/>
      </c>
      <c r="M749" s="54">
        <f t="shared" ca="1" si="153"/>
        <v>0</v>
      </c>
      <c r="N749" s="54" t="str">
        <f t="shared" ca="1" si="154"/>
        <v>FIC</v>
      </c>
      <c r="O749" s="54" t="str">
        <f t="shared" ca="1" si="155"/>
        <v>Adhérent</v>
      </c>
    </row>
    <row r="750" spans="1:15" x14ac:dyDescent="0.3">
      <c r="A750" s="97">
        <f ca="1">MATCH(B750,INDIRECT("Referentiel!a:a"),0)+COUNTIF($B$1:B749,B750)</f>
        <v>750</v>
      </c>
      <c r="B750" s="98" t="s">
        <v>3980</v>
      </c>
      <c r="C750" s="54" t="str">
        <f t="shared" ca="1" si="143"/>
        <v>CPMP</v>
      </c>
      <c r="D750" s="54" t="str">
        <f t="shared" ca="1" si="144"/>
        <v>V0GLSCOU -J</v>
      </c>
      <c r="E750" s="54">
        <f t="shared" ca="1" si="145"/>
        <v>0</v>
      </c>
      <c r="F750" s="54" t="str">
        <f t="shared" ca="1" si="146"/>
        <v>ZH2DJB</v>
      </c>
      <c r="G750" s="54" t="str">
        <f t="shared" ca="1" si="147"/>
        <v>AD3</v>
      </c>
      <c r="H750" s="54" t="str">
        <f t="shared" ca="1" si="148"/>
        <v>COMPLET</v>
      </c>
      <c r="I750" s="54" t="str">
        <f t="shared" ca="1" si="149"/>
        <v>Tn</v>
      </c>
      <c r="J750" s="54" t="str">
        <f t="shared" ca="1" si="150"/>
        <v>GLSI</v>
      </c>
      <c r="K750" s="54" t="str">
        <f t="shared" ca="1" si="151"/>
        <v>GLSCOU</v>
      </c>
      <c r="L750" s="54" t="str">
        <f t="shared" ca="1" si="152"/>
        <v/>
      </c>
      <c r="M750" s="54">
        <f t="shared" ca="1" si="153"/>
        <v>0</v>
      </c>
      <c r="N750" s="54" t="str">
        <f t="shared" ca="1" si="154"/>
        <v>DB2</v>
      </c>
      <c r="O750" s="54" t="str">
        <f t="shared" ca="1" si="155"/>
        <v>Adhérent</v>
      </c>
    </row>
    <row r="751" spans="1:15" x14ac:dyDescent="0.3">
      <c r="A751" s="97">
        <f ca="1">MATCH(B751,INDIRECT("Referentiel!a:a"),0)+COUNTIF($B$1:B750,B751)</f>
        <v>751</v>
      </c>
      <c r="B751" s="98" t="s">
        <v>3985</v>
      </c>
      <c r="C751" s="54" t="str">
        <f t="shared" ca="1" si="143"/>
        <v>CPMP</v>
      </c>
      <c r="D751" s="54" t="str">
        <f t="shared" ca="1" si="144"/>
        <v>V0GLSDEP -J</v>
      </c>
      <c r="E751" s="54">
        <f t="shared" ca="1" si="145"/>
        <v>0</v>
      </c>
      <c r="F751" s="54" t="str">
        <f t="shared" ca="1" si="146"/>
        <v>ZH2DJC</v>
      </c>
      <c r="G751" s="54" t="str">
        <f t="shared" ca="1" si="147"/>
        <v>AD3</v>
      </c>
      <c r="H751" s="54" t="str">
        <f t="shared" ca="1" si="148"/>
        <v>COMPLET</v>
      </c>
      <c r="I751" s="54" t="str">
        <f t="shared" ca="1" si="149"/>
        <v>Tn</v>
      </c>
      <c r="J751" s="54" t="str">
        <f t="shared" ca="1" si="150"/>
        <v>GLSI</v>
      </c>
      <c r="K751" s="54" t="str">
        <f t="shared" ca="1" si="151"/>
        <v>GLSDEP</v>
      </c>
      <c r="L751" s="54" t="str">
        <f t="shared" ca="1" si="152"/>
        <v/>
      </c>
      <c r="M751" s="54">
        <f t="shared" ca="1" si="153"/>
        <v>0</v>
      </c>
      <c r="N751" s="54" t="str">
        <f t="shared" ca="1" si="154"/>
        <v>DB2</v>
      </c>
      <c r="O751" s="54" t="str">
        <f t="shared" ca="1" si="155"/>
        <v>Adhérent</v>
      </c>
    </row>
    <row r="752" spans="1:15" x14ac:dyDescent="0.3">
      <c r="A752" s="97">
        <f ca="1">MATCH(B752,INDIRECT("Referentiel!a:a"),0)+COUNTIF($B$1:B751,B752)</f>
        <v>752</v>
      </c>
      <c r="B752" s="98" t="s">
        <v>3990</v>
      </c>
      <c r="C752" s="54" t="str">
        <f t="shared" ca="1" si="143"/>
        <v>CPMP</v>
      </c>
      <c r="D752" s="54" t="str">
        <f t="shared" ca="1" si="144"/>
        <v>V0GLSLSB -J</v>
      </c>
      <c r="E752" s="54">
        <f t="shared" ca="1" si="145"/>
        <v>0</v>
      </c>
      <c r="F752" s="54" t="str">
        <f t="shared" ca="1" si="146"/>
        <v>ZH2DJD</v>
      </c>
      <c r="G752" s="54" t="str">
        <f t="shared" ca="1" si="147"/>
        <v>AD3</v>
      </c>
      <c r="H752" s="54" t="str">
        <f t="shared" ca="1" si="148"/>
        <v>COMPLET</v>
      </c>
      <c r="I752" s="54" t="str">
        <f t="shared" ca="1" si="149"/>
        <v>Tn</v>
      </c>
      <c r="J752" s="54" t="str">
        <f t="shared" ca="1" si="150"/>
        <v>GLSI</v>
      </c>
      <c r="K752" s="54" t="str">
        <f t="shared" ca="1" si="151"/>
        <v>GLSLSB</v>
      </c>
      <c r="L752" s="54" t="str">
        <f t="shared" ca="1" si="152"/>
        <v/>
      </c>
      <c r="M752" s="54">
        <f t="shared" ca="1" si="153"/>
        <v>0</v>
      </c>
      <c r="N752" s="54" t="str">
        <f t="shared" ca="1" si="154"/>
        <v>DB2</v>
      </c>
      <c r="O752" s="54" t="str">
        <f t="shared" ca="1" si="155"/>
        <v>Adhérent</v>
      </c>
    </row>
    <row r="753" spans="1:15" x14ac:dyDescent="0.3">
      <c r="A753" s="97">
        <f ca="1">MATCH(B753,INDIRECT("Referentiel!a:a"),0)+COUNTIF($B$1:B752,B753)</f>
        <v>753</v>
      </c>
      <c r="B753" s="98" t="s">
        <v>3996</v>
      </c>
      <c r="C753" s="54" t="str">
        <f t="shared" ca="1" si="143"/>
        <v>CPMP</v>
      </c>
      <c r="D753" s="54" t="str">
        <f t="shared" ca="1" si="144"/>
        <v>ADELETER -J</v>
      </c>
      <c r="E753" s="54">
        <f t="shared" ca="1" si="145"/>
        <v>0</v>
      </c>
      <c r="F753" s="54" t="str">
        <f t="shared" ca="1" si="146"/>
        <v>ZH2DJE</v>
      </c>
      <c r="G753" s="54" t="str">
        <f t="shared" ca="1" si="147"/>
        <v>AD3</v>
      </c>
      <c r="H753" s="54" t="str">
        <f t="shared" ca="1" si="148"/>
        <v>COMPLET</v>
      </c>
      <c r="I753" s="54" t="str">
        <f t="shared" ca="1" si="149"/>
        <v>Tn</v>
      </c>
      <c r="J753" s="54" t="str">
        <f t="shared" ca="1" si="150"/>
        <v>GLSI</v>
      </c>
      <c r="K753" s="54" t="str">
        <f t="shared" ca="1" si="151"/>
        <v>GLSOPE</v>
      </c>
      <c r="L753" s="54" t="str">
        <f t="shared" ca="1" si="152"/>
        <v/>
      </c>
      <c r="M753" s="54">
        <f t="shared" ca="1" si="153"/>
        <v>0</v>
      </c>
      <c r="N753" s="54" t="str">
        <f t="shared" ca="1" si="154"/>
        <v xml:space="preserve">ADELETER </v>
      </c>
      <c r="O753" s="54" t="str">
        <f t="shared" ca="1" si="155"/>
        <v>Adhérent</v>
      </c>
    </row>
    <row r="754" spans="1:15" x14ac:dyDescent="0.3">
      <c r="A754" s="97">
        <f ca="1">MATCH(B754,INDIRECT("Referentiel!a:a"),0)+COUNTIF($B$1:B753,B754)</f>
        <v>754</v>
      </c>
      <c r="B754" s="98" t="s">
        <v>4001</v>
      </c>
      <c r="C754" s="54" t="str">
        <f t="shared" ca="1" si="143"/>
        <v>CPCC</v>
      </c>
      <c r="D754" s="54" t="str">
        <f t="shared" ca="1" si="144"/>
        <v xml:space="preserve"> -M</v>
      </c>
      <c r="E754" s="54">
        <f t="shared" ca="1" si="145"/>
        <v>0</v>
      </c>
      <c r="F754" s="54">
        <f t="shared" ca="1" si="146"/>
        <v>0</v>
      </c>
      <c r="G754" s="54" t="str">
        <f t="shared" ca="1" si="147"/>
        <v>AD3</v>
      </c>
      <c r="H754" s="54" t="str">
        <f t="shared" ca="1" si="148"/>
        <v>COMPLET</v>
      </c>
      <c r="I754" s="54" t="str">
        <f t="shared" ca="1" si="149"/>
        <v>BVaTn</v>
      </c>
      <c r="J754" s="54" t="str">
        <f t="shared" ca="1" si="150"/>
        <v>GPAR</v>
      </c>
      <c r="K754" s="54" t="str">
        <f t="shared" ca="1" si="151"/>
        <v>GPAICC12</v>
      </c>
      <c r="L754" s="54" t="str">
        <f t="shared" ca="1" si="152"/>
        <v/>
      </c>
      <c r="M754" s="54">
        <f t="shared" ca="1" si="153"/>
        <v>0</v>
      </c>
      <c r="N754" s="54" t="str">
        <f t="shared" ca="1" si="154"/>
        <v>FIC</v>
      </c>
      <c r="O754" s="54" t="str">
        <f t="shared" ca="1" si="155"/>
        <v>Adhérent</v>
      </c>
    </row>
    <row r="755" spans="1:15" x14ac:dyDescent="0.3">
      <c r="A755" s="97">
        <f ca="1">MATCH(B755,INDIRECT("Referentiel!a:a"),0)+COUNTIF($B$1:B754,B755)</f>
        <v>755</v>
      </c>
      <c r="B755" s="98" t="s">
        <v>4004</v>
      </c>
      <c r="C755" s="54" t="str">
        <f t="shared" ca="1" si="143"/>
        <v>CPCC</v>
      </c>
      <c r="D755" s="54" t="str">
        <f t="shared" ca="1" si="144"/>
        <v xml:space="preserve"> -J</v>
      </c>
      <c r="E755" s="54">
        <f t="shared" ca="1" si="145"/>
        <v>0</v>
      </c>
      <c r="F755" s="54">
        <f t="shared" ca="1" si="146"/>
        <v>0</v>
      </c>
      <c r="G755" s="54" t="str">
        <f t="shared" ca="1" si="147"/>
        <v>AD3</v>
      </c>
      <c r="H755" s="54" t="str">
        <f t="shared" ca="1" si="148"/>
        <v>COMPLET</v>
      </c>
      <c r="I755" s="54" t="str">
        <f t="shared" ca="1" si="149"/>
        <v>BVnTn</v>
      </c>
      <c r="J755" s="54" t="str">
        <f t="shared" ca="1" si="150"/>
        <v>GPAR</v>
      </c>
      <c r="K755" s="54" t="str">
        <f t="shared" ca="1" si="151"/>
        <v>GPAICE01</v>
      </c>
      <c r="L755" s="54" t="str">
        <f t="shared" ca="1" si="152"/>
        <v/>
      </c>
      <c r="M755" s="54">
        <f t="shared" ca="1" si="153"/>
        <v>0</v>
      </c>
      <c r="N755" s="54" t="str">
        <f t="shared" ca="1" si="154"/>
        <v>FIC</v>
      </c>
      <c r="O755" s="54" t="str">
        <f t="shared" ca="1" si="155"/>
        <v>Adhérent</v>
      </c>
    </row>
    <row r="756" spans="1:15" x14ac:dyDescent="0.3">
      <c r="A756" s="97">
        <f ca="1">MATCH(B756,INDIRECT("Referentiel!a:a"),0)+COUNTIF($B$1:B755,B756)</f>
        <v>756</v>
      </c>
      <c r="B756" s="98" t="s">
        <v>4007</v>
      </c>
      <c r="C756" s="54" t="str">
        <f t="shared" ca="1" si="143"/>
        <v>CPCC</v>
      </c>
      <c r="D756" s="54" t="str">
        <f t="shared" ca="1" si="144"/>
        <v xml:space="preserve"> -M</v>
      </c>
      <c r="E756" s="54">
        <f t="shared" ca="1" si="145"/>
        <v>0</v>
      </c>
      <c r="F756" s="54">
        <f t="shared" ca="1" si="146"/>
        <v>0</v>
      </c>
      <c r="G756" s="54" t="str">
        <f t="shared" ca="1" si="147"/>
        <v>AD3</v>
      </c>
      <c r="H756" s="54" t="str">
        <f t="shared" ca="1" si="148"/>
        <v>COMPLET</v>
      </c>
      <c r="I756" s="54" t="str">
        <f t="shared" ca="1" si="149"/>
        <v>BVaTn</v>
      </c>
      <c r="J756" s="54" t="str">
        <f t="shared" ca="1" si="150"/>
        <v>GPAR</v>
      </c>
      <c r="K756" s="54" t="str">
        <f t="shared" ca="1" si="151"/>
        <v>GPAICP01</v>
      </c>
      <c r="L756" s="54" t="str">
        <f t="shared" ca="1" si="152"/>
        <v/>
      </c>
      <c r="M756" s="54">
        <f t="shared" ca="1" si="153"/>
        <v>0</v>
      </c>
      <c r="N756" s="54" t="str">
        <f t="shared" ca="1" si="154"/>
        <v>FIC</v>
      </c>
      <c r="O756" s="54" t="str">
        <f t="shared" ca="1" si="155"/>
        <v>Adhérent</v>
      </c>
    </row>
    <row r="757" spans="1:15" x14ac:dyDescent="0.3">
      <c r="A757" s="97">
        <f ca="1">MATCH(B757,INDIRECT("Referentiel!a:a"),0)+COUNTIF($B$1:B756,B757)</f>
        <v>757</v>
      </c>
      <c r="B757" s="98" t="s">
        <v>4010</v>
      </c>
      <c r="C757" s="54" t="str">
        <f t="shared" ca="1" si="143"/>
        <v>CPDT</v>
      </c>
      <c r="D757" s="54" t="str">
        <f t="shared" ca="1" si="144"/>
        <v>GPAPOBI1-H</v>
      </c>
      <c r="E757" s="54">
        <f t="shared" ca="1" si="145"/>
        <v>0</v>
      </c>
      <c r="F757" s="54">
        <f t="shared" ca="1" si="146"/>
        <v>0</v>
      </c>
      <c r="G757" s="54" t="str">
        <f t="shared" ca="1" si="147"/>
        <v>AD3</v>
      </c>
      <c r="H757" s="54" t="str">
        <f t="shared" ca="1" si="148"/>
        <v>PARTIEL</v>
      </c>
      <c r="I757" s="54" t="str">
        <f t="shared" ca="1" si="149"/>
        <v>Tn</v>
      </c>
      <c r="J757" s="54" t="str">
        <f t="shared" ca="1" si="150"/>
        <v>GPAR</v>
      </c>
      <c r="K757" s="54" t="str">
        <f t="shared" ca="1" si="151"/>
        <v>GPAPOBI1</v>
      </c>
      <c r="L757" s="54" t="str">
        <f t="shared" ca="1" si="152"/>
        <v/>
      </c>
      <c r="M757" s="54">
        <f t="shared" ca="1" si="153"/>
        <v>0</v>
      </c>
      <c r="N757" s="54" t="str">
        <f t="shared" ca="1" si="154"/>
        <v>FIC</v>
      </c>
      <c r="O757" s="54" t="str">
        <f t="shared" ca="1" si="155"/>
        <v>Adhérent</v>
      </c>
    </row>
    <row r="758" spans="1:15" x14ac:dyDescent="0.3">
      <c r="A758" s="97">
        <f ca="1">MATCH(B758,INDIRECT("Referentiel!a:a"),0)+COUNTIF($B$1:B757,B758)</f>
        <v>758</v>
      </c>
      <c r="B758" s="98" t="s">
        <v>4013</v>
      </c>
      <c r="C758" s="54" t="str">
        <f t="shared" ca="1" si="143"/>
        <v>CPDT</v>
      </c>
      <c r="D758" s="54" t="str">
        <f t="shared" ca="1" si="144"/>
        <v xml:space="preserve"> V0GPBENE      -J</v>
      </c>
      <c r="E758" s="54">
        <f t="shared" ca="1" si="145"/>
        <v>0</v>
      </c>
      <c r="F758" s="54" t="str">
        <f t="shared" ca="1" si="146"/>
        <v>ZH0CJK</v>
      </c>
      <c r="G758" s="54" t="str">
        <f t="shared" ca="1" si="147"/>
        <v>AD3</v>
      </c>
      <c r="H758" s="54" t="str">
        <f t="shared" ca="1" si="148"/>
        <v>COMPLET</v>
      </c>
      <c r="I758" s="54" t="str">
        <f t="shared" ca="1" si="149"/>
        <v>Tn</v>
      </c>
      <c r="J758" s="54" t="str">
        <f t="shared" ca="1" si="150"/>
        <v>GPAR</v>
      </c>
      <c r="K758" s="54" t="str">
        <f t="shared" ca="1" si="151"/>
        <v>GPBENE</v>
      </c>
      <c r="L758" s="54" t="str">
        <f t="shared" ca="1" si="152"/>
        <v/>
      </c>
      <c r="M758" s="54">
        <f t="shared" ca="1" si="153"/>
        <v>0</v>
      </c>
      <c r="N758" s="54" t="str">
        <f t="shared" ca="1" si="154"/>
        <v>DB2</v>
      </c>
      <c r="O758" s="54" t="str">
        <f t="shared" ca="1" si="155"/>
        <v>Adhérent</v>
      </c>
    </row>
    <row r="759" spans="1:15" x14ac:dyDescent="0.3">
      <c r="A759" s="97">
        <f ca="1">MATCH(B759,INDIRECT("Referentiel!a:a"),0)+COUNTIF($B$1:B758,B759)</f>
        <v>759</v>
      </c>
      <c r="B759" s="98" t="s">
        <v>4018</v>
      </c>
      <c r="C759" s="54" t="str">
        <f t="shared" ca="1" si="143"/>
        <v>CPDT</v>
      </c>
      <c r="D759" s="54" t="str">
        <f t="shared" ca="1" si="144"/>
        <v xml:space="preserve"> V0GPPDGB      -J</v>
      </c>
      <c r="E759" s="54">
        <f t="shared" ca="1" si="145"/>
        <v>0</v>
      </c>
      <c r="F759" s="54" t="str">
        <f t="shared" ca="1" si="146"/>
        <v>ZH0CJL</v>
      </c>
      <c r="G759" s="54" t="str">
        <f t="shared" ca="1" si="147"/>
        <v>AD3</v>
      </c>
      <c r="H759" s="54" t="str">
        <f t="shared" ca="1" si="148"/>
        <v>COMPLET</v>
      </c>
      <c r="I759" s="54" t="str">
        <f t="shared" ca="1" si="149"/>
        <v>Tn</v>
      </c>
      <c r="J759" s="54" t="str">
        <f t="shared" ca="1" si="150"/>
        <v>GPAR</v>
      </c>
      <c r="K759" s="54" t="str">
        <f t="shared" ca="1" si="151"/>
        <v>GPPDGB</v>
      </c>
      <c r="L759" s="54" t="str">
        <f t="shared" ca="1" si="152"/>
        <v/>
      </c>
      <c r="M759" s="54">
        <f t="shared" ca="1" si="153"/>
        <v>0</v>
      </c>
      <c r="N759" s="54" t="str">
        <f t="shared" ca="1" si="154"/>
        <v>DB2</v>
      </c>
      <c r="O759" s="54" t="str">
        <f t="shared" ca="1" si="155"/>
        <v>Adhérent</v>
      </c>
    </row>
    <row r="760" spans="1:15" x14ac:dyDescent="0.3">
      <c r="A760" s="97">
        <f ca="1">MATCH(B760,INDIRECT("Referentiel!a:a"),0)+COUNTIF($B$1:B759,B760)</f>
        <v>760</v>
      </c>
      <c r="B760" s="98" t="s">
        <v>4023</v>
      </c>
      <c r="C760" s="54" t="str">
        <f t="shared" ca="1" si="143"/>
        <v>CPCR</v>
      </c>
      <c r="D760" s="54" t="str">
        <f t="shared" ca="1" si="144"/>
        <v>A001     -J</v>
      </c>
      <c r="E760" s="54">
        <f t="shared" ca="1" si="145"/>
        <v>0</v>
      </c>
      <c r="F760" s="54" t="str">
        <f t="shared" ca="1" si="146"/>
        <v>ZH1DJK</v>
      </c>
      <c r="G760" s="54" t="str">
        <f t="shared" ca="1" si="147"/>
        <v>AD1</v>
      </c>
      <c r="H760" s="54" t="str">
        <f t="shared" ca="1" si="148"/>
        <v>COMPLET</v>
      </c>
      <c r="I760" s="54" t="str">
        <f t="shared" ca="1" si="149"/>
        <v>Tn</v>
      </c>
      <c r="J760" s="54" t="str">
        <f t="shared" ca="1" si="150"/>
        <v>GREE</v>
      </c>
      <c r="K760" s="54" t="str">
        <f t="shared" ca="1" si="151"/>
        <v>GRA001</v>
      </c>
      <c r="L760" s="54" t="str">
        <f t="shared" ca="1" si="152"/>
        <v>PRAD1</v>
      </c>
      <c r="M760" s="54">
        <f t="shared" ca="1" si="153"/>
        <v>0</v>
      </c>
      <c r="N760" s="54" t="str">
        <f t="shared" ca="1" si="154"/>
        <v>DB2</v>
      </c>
      <c r="O760" s="54" t="str">
        <f t="shared" ca="1" si="155"/>
        <v>Adhérent</v>
      </c>
    </row>
    <row r="761" spans="1:15" x14ac:dyDescent="0.3">
      <c r="A761" s="97">
        <f ca="1">MATCH(B761,INDIRECT("Referentiel!a:a"),0)+COUNTIF($B$1:B760,B761)</f>
        <v>761</v>
      </c>
      <c r="B761" s="98" t="s">
        <v>4029</v>
      </c>
      <c r="C761" s="54" t="str">
        <f t="shared" ca="1" si="143"/>
        <v>CPCR</v>
      </c>
      <c r="D761" s="54" t="str">
        <f t="shared" ca="1" si="144"/>
        <v>A002     -J</v>
      </c>
      <c r="E761" s="54">
        <f t="shared" ca="1" si="145"/>
        <v>0</v>
      </c>
      <c r="F761" s="54" t="str">
        <f t="shared" ca="1" si="146"/>
        <v>ZH1DJL</v>
      </c>
      <c r="G761" s="54" t="str">
        <f t="shared" ca="1" si="147"/>
        <v>AD1</v>
      </c>
      <c r="H761" s="54" t="str">
        <f t="shared" ca="1" si="148"/>
        <v>COMPLET</v>
      </c>
      <c r="I761" s="54" t="str">
        <f t="shared" ca="1" si="149"/>
        <v>BVnTn</v>
      </c>
      <c r="J761" s="54" t="str">
        <f t="shared" ca="1" si="150"/>
        <v>GREE</v>
      </c>
      <c r="K761" s="54" t="str">
        <f t="shared" ca="1" si="151"/>
        <v>GRA002</v>
      </c>
      <c r="L761" s="54" t="str">
        <f t="shared" ca="1" si="152"/>
        <v>PRAD1</v>
      </c>
      <c r="M761" s="54">
        <f t="shared" ca="1" si="153"/>
        <v>0</v>
      </c>
      <c r="N761" s="54" t="str">
        <f t="shared" ca="1" si="154"/>
        <v>DB2</v>
      </c>
      <c r="O761" s="54" t="str">
        <f t="shared" ca="1" si="155"/>
        <v>Adhérent</v>
      </c>
    </row>
    <row r="762" spans="1:15" x14ac:dyDescent="0.3">
      <c r="A762" s="97">
        <f ca="1">MATCH(B762,INDIRECT("Referentiel!a:a"),0)+COUNTIF($B$1:B761,B762)</f>
        <v>762</v>
      </c>
      <c r="B762" s="98" t="s">
        <v>4034</v>
      </c>
      <c r="C762" s="54" t="str">
        <f t="shared" ca="1" si="143"/>
        <v>CPCR</v>
      </c>
      <c r="D762" s="54" t="str">
        <f t="shared" ca="1" si="144"/>
        <v>A003     -J</v>
      </c>
      <c r="E762" s="54">
        <f t="shared" ca="1" si="145"/>
        <v>0</v>
      </c>
      <c r="F762" s="54" t="str">
        <f t="shared" ca="1" si="146"/>
        <v>ZH1DJM</v>
      </c>
      <c r="G762" s="54" t="str">
        <f t="shared" ca="1" si="147"/>
        <v>AD3</v>
      </c>
      <c r="H762" s="54" t="str">
        <f t="shared" ca="1" si="148"/>
        <v>COMPLET</v>
      </c>
      <c r="I762" s="54" t="str">
        <f t="shared" ca="1" si="149"/>
        <v>Tn</v>
      </c>
      <c r="J762" s="54" t="str">
        <f t="shared" ca="1" si="150"/>
        <v>GREE</v>
      </c>
      <c r="K762" s="54" t="str">
        <f t="shared" ca="1" si="151"/>
        <v>GRA003</v>
      </c>
      <c r="L762" s="54" t="str">
        <f t="shared" ca="1" si="152"/>
        <v/>
      </c>
      <c r="M762" s="54">
        <f t="shared" ca="1" si="153"/>
        <v>0</v>
      </c>
      <c r="N762" s="54" t="str">
        <f t="shared" ca="1" si="154"/>
        <v>DB2</v>
      </c>
      <c r="O762" s="54" t="str">
        <f t="shared" ca="1" si="155"/>
        <v>Adhérent</v>
      </c>
    </row>
    <row r="763" spans="1:15" x14ac:dyDescent="0.3">
      <c r="A763" s="97">
        <f ca="1">MATCH(B763,INDIRECT("Referentiel!a:a"),0)+COUNTIF($B$1:B762,B763)</f>
        <v>763</v>
      </c>
      <c r="B763" s="98" t="s">
        <v>4039</v>
      </c>
      <c r="C763" s="54" t="str">
        <f t="shared" ca="1" si="143"/>
        <v>CPCR</v>
      </c>
      <c r="D763" s="54" t="str">
        <f t="shared" ca="1" si="144"/>
        <v>A004     -J</v>
      </c>
      <c r="E763" s="54">
        <f t="shared" ca="1" si="145"/>
        <v>0</v>
      </c>
      <c r="F763" s="54" t="str">
        <f t="shared" ca="1" si="146"/>
        <v>ZH1DJN</v>
      </c>
      <c r="G763" s="54" t="str">
        <f t="shared" ca="1" si="147"/>
        <v>AD1</v>
      </c>
      <c r="H763" s="54" t="str">
        <f t="shared" ca="1" si="148"/>
        <v>COMPLET</v>
      </c>
      <c r="I763" s="54" t="str">
        <f t="shared" ca="1" si="149"/>
        <v>Tn</v>
      </c>
      <c r="J763" s="54" t="str">
        <f t="shared" ca="1" si="150"/>
        <v>GREE</v>
      </c>
      <c r="K763" s="54" t="str">
        <f t="shared" ca="1" si="151"/>
        <v>GRA004</v>
      </c>
      <c r="L763" s="54" t="str">
        <f t="shared" ca="1" si="152"/>
        <v>PRAD1</v>
      </c>
      <c r="M763" s="54">
        <f t="shared" ca="1" si="153"/>
        <v>0</v>
      </c>
      <c r="N763" s="54" t="str">
        <f t="shared" ca="1" si="154"/>
        <v>DB2</v>
      </c>
      <c r="O763" s="54" t="str">
        <f t="shared" ca="1" si="155"/>
        <v>Adhérent</v>
      </c>
    </row>
    <row r="764" spans="1:15" x14ac:dyDescent="0.3">
      <c r="A764" s="97">
        <f ca="1">MATCH(B764,INDIRECT("Referentiel!a:a"),0)+COUNTIF($B$1:B763,B764)</f>
        <v>764</v>
      </c>
      <c r="B764" s="98" t="s">
        <v>4045</v>
      </c>
      <c r="C764" s="54" t="str">
        <f t="shared" ca="1" si="143"/>
        <v>CPCR</v>
      </c>
      <c r="D764" s="54" t="str">
        <f t="shared" ca="1" si="144"/>
        <v>A005     -J</v>
      </c>
      <c r="E764" s="54">
        <f t="shared" ca="1" si="145"/>
        <v>0</v>
      </c>
      <c r="F764" s="54" t="str">
        <f t="shared" ca="1" si="146"/>
        <v>ZH1DJO</v>
      </c>
      <c r="G764" s="54" t="str">
        <f t="shared" ca="1" si="147"/>
        <v>AD1</v>
      </c>
      <c r="H764" s="54" t="str">
        <f t="shared" ca="1" si="148"/>
        <v>COMPLET</v>
      </c>
      <c r="I764" s="54" t="str">
        <f t="shared" ca="1" si="149"/>
        <v>Tn</v>
      </c>
      <c r="J764" s="54" t="str">
        <f t="shared" ca="1" si="150"/>
        <v>GREE</v>
      </c>
      <c r="K764" s="54" t="str">
        <f t="shared" ca="1" si="151"/>
        <v>GRA005</v>
      </c>
      <c r="L764" s="54" t="str">
        <f t="shared" ca="1" si="152"/>
        <v>PRAD1</v>
      </c>
      <c r="M764" s="54">
        <f t="shared" ca="1" si="153"/>
        <v>0</v>
      </c>
      <c r="N764" s="54" t="str">
        <f t="shared" ca="1" si="154"/>
        <v>DB2</v>
      </c>
      <c r="O764" s="54" t="str">
        <f t="shared" ca="1" si="155"/>
        <v>Adhérent</v>
      </c>
    </row>
    <row r="765" spans="1:15" x14ac:dyDescent="0.3">
      <c r="A765" s="97">
        <f ca="1">MATCH(B765,INDIRECT("Referentiel!a:a"),0)+COUNTIF($B$1:B764,B765)</f>
        <v>765</v>
      </c>
      <c r="B765" s="98" t="s">
        <v>4050</v>
      </c>
      <c r="C765" s="54" t="str">
        <f t="shared" ca="1" si="143"/>
        <v>CPCR</v>
      </c>
      <c r="D765" s="54" t="str">
        <f t="shared" ca="1" si="144"/>
        <v>A006     -J</v>
      </c>
      <c r="E765" s="54">
        <f t="shared" ca="1" si="145"/>
        <v>0</v>
      </c>
      <c r="F765" s="54" t="str">
        <f t="shared" ca="1" si="146"/>
        <v>ZH1DJP</v>
      </c>
      <c r="G765" s="54" t="str">
        <f t="shared" ca="1" si="147"/>
        <v>AD1</v>
      </c>
      <c r="H765" s="54" t="str">
        <f t="shared" ca="1" si="148"/>
        <v>COMPLET</v>
      </c>
      <c r="I765" s="54" t="str">
        <f t="shared" ca="1" si="149"/>
        <v>Tn</v>
      </c>
      <c r="J765" s="54" t="str">
        <f t="shared" ca="1" si="150"/>
        <v>GREE</v>
      </c>
      <c r="K765" s="54" t="str">
        <f t="shared" ca="1" si="151"/>
        <v>GRA006</v>
      </c>
      <c r="L765" s="54" t="str">
        <f t="shared" ca="1" si="152"/>
        <v>PRAD1</v>
      </c>
      <c r="M765" s="54">
        <f t="shared" ca="1" si="153"/>
        <v>0</v>
      </c>
      <c r="N765" s="54" t="str">
        <f t="shared" ca="1" si="154"/>
        <v>DB2</v>
      </c>
      <c r="O765" s="54" t="str">
        <f t="shared" ca="1" si="155"/>
        <v>Adhérent</v>
      </c>
    </row>
    <row r="766" spans="1:15" x14ac:dyDescent="0.3">
      <c r="A766" s="97">
        <f ca="1">MATCH(B766,INDIRECT("Referentiel!a:a"),0)+COUNTIF($B$1:B765,B766)</f>
        <v>766</v>
      </c>
      <c r="B766" s="98" t="s">
        <v>4055</v>
      </c>
      <c r="C766" s="54" t="str">
        <f t="shared" ca="1" si="143"/>
        <v>CPCR</v>
      </c>
      <c r="D766" s="54" t="str">
        <f t="shared" ca="1" si="144"/>
        <v>A007     -J</v>
      </c>
      <c r="E766" s="54">
        <f t="shared" ca="1" si="145"/>
        <v>0</v>
      </c>
      <c r="F766" s="54" t="str">
        <f t="shared" ca="1" si="146"/>
        <v>ZH1DJQ</v>
      </c>
      <c r="G766" s="54" t="str">
        <f t="shared" ca="1" si="147"/>
        <v>AD3</v>
      </c>
      <c r="H766" s="54" t="str">
        <f t="shared" ca="1" si="148"/>
        <v>COMPLET</v>
      </c>
      <c r="I766" s="54" t="str">
        <f t="shared" ca="1" si="149"/>
        <v>Tn</v>
      </c>
      <c r="J766" s="54" t="str">
        <f t="shared" ca="1" si="150"/>
        <v>GREE</v>
      </c>
      <c r="K766" s="54" t="str">
        <f t="shared" ca="1" si="151"/>
        <v>GRA007</v>
      </c>
      <c r="L766" s="54" t="str">
        <f t="shared" ca="1" si="152"/>
        <v/>
      </c>
      <c r="M766" s="54">
        <f t="shared" ca="1" si="153"/>
        <v>0</v>
      </c>
      <c r="N766" s="54" t="str">
        <f t="shared" ca="1" si="154"/>
        <v>DB2</v>
      </c>
      <c r="O766" s="54" t="str">
        <f t="shared" ca="1" si="155"/>
        <v>Adhérent</v>
      </c>
    </row>
    <row r="767" spans="1:15" x14ac:dyDescent="0.3">
      <c r="A767" s="97">
        <f ca="1">MATCH(B767,INDIRECT("Referentiel!a:a"),0)+COUNTIF($B$1:B766,B767)</f>
        <v>767</v>
      </c>
      <c r="B767" s="98" t="s">
        <v>4060</v>
      </c>
      <c r="C767" s="54" t="str">
        <f t="shared" ca="1" si="143"/>
        <v>CPCR</v>
      </c>
      <c r="D767" s="54" t="str">
        <f t="shared" ca="1" si="144"/>
        <v>A008     -J</v>
      </c>
      <c r="E767" s="54">
        <f t="shared" ca="1" si="145"/>
        <v>0</v>
      </c>
      <c r="F767" s="54" t="str">
        <f t="shared" ca="1" si="146"/>
        <v>ZH1DJR</v>
      </c>
      <c r="G767" s="54" t="str">
        <f t="shared" ca="1" si="147"/>
        <v>AD3</v>
      </c>
      <c r="H767" s="54" t="str">
        <f t="shared" ca="1" si="148"/>
        <v>COMPLET</v>
      </c>
      <c r="I767" s="54" t="str">
        <f t="shared" ca="1" si="149"/>
        <v>BVnTn</v>
      </c>
      <c r="J767" s="54" t="str">
        <f t="shared" ca="1" si="150"/>
        <v>GREE</v>
      </c>
      <c r="K767" s="54" t="str">
        <f t="shared" ca="1" si="151"/>
        <v>GRA008</v>
      </c>
      <c r="L767" s="54" t="str">
        <f t="shared" ca="1" si="152"/>
        <v/>
      </c>
      <c r="M767" s="54">
        <f t="shared" ca="1" si="153"/>
        <v>0</v>
      </c>
      <c r="N767" s="54" t="str">
        <f t="shared" ca="1" si="154"/>
        <v>DB2</v>
      </c>
      <c r="O767" s="54" t="str">
        <f t="shared" ca="1" si="155"/>
        <v>Adhérent</v>
      </c>
    </row>
    <row r="768" spans="1:15" x14ac:dyDescent="0.3">
      <c r="A768" s="97">
        <f ca="1">MATCH(B768,INDIRECT("Referentiel!a:a"),0)+COUNTIF($B$1:B767,B768)</f>
        <v>768</v>
      </c>
      <c r="B768" s="98" t="s">
        <v>4065</v>
      </c>
      <c r="C768" s="54" t="str">
        <f t="shared" ca="1" si="143"/>
        <v>CPCR</v>
      </c>
      <c r="D768" s="54" t="str">
        <f t="shared" ca="1" si="144"/>
        <v>A010     -J</v>
      </c>
      <c r="E768" s="54">
        <f t="shared" ca="1" si="145"/>
        <v>0</v>
      </c>
      <c r="F768" s="54" t="str">
        <f t="shared" ca="1" si="146"/>
        <v>ZH1DJS</v>
      </c>
      <c r="G768" s="54" t="str">
        <f t="shared" ca="1" si="147"/>
        <v>AD3</v>
      </c>
      <c r="H768" s="54" t="str">
        <f t="shared" ca="1" si="148"/>
        <v>COMPLET</v>
      </c>
      <c r="I768" s="54" t="str">
        <f t="shared" ca="1" si="149"/>
        <v>Tn</v>
      </c>
      <c r="J768" s="54" t="str">
        <f t="shared" ca="1" si="150"/>
        <v>GREE</v>
      </c>
      <c r="K768" s="54" t="str">
        <f t="shared" ca="1" si="151"/>
        <v>GRA010</v>
      </c>
      <c r="L768" s="54" t="str">
        <f t="shared" ca="1" si="152"/>
        <v/>
      </c>
      <c r="M768" s="54">
        <f t="shared" ca="1" si="153"/>
        <v>0</v>
      </c>
      <c r="N768" s="54" t="str">
        <f t="shared" ca="1" si="154"/>
        <v>DB2</v>
      </c>
      <c r="O768" s="54" t="str">
        <f t="shared" ca="1" si="155"/>
        <v>Adhérent</v>
      </c>
    </row>
    <row r="769" spans="1:15" x14ac:dyDescent="0.3">
      <c r="A769" s="97">
        <f ca="1">MATCH(B769,INDIRECT("Referentiel!a:a"),0)+COUNTIF($B$1:B768,B769)</f>
        <v>769</v>
      </c>
      <c r="B769" s="98" t="s">
        <v>4070</v>
      </c>
      <c r="C769" s="54" t="str">
        <f t="shared" ca="1" si="143"/>
        <v>CPCR</v>
      </c>
      <c r="D769" s="54" t="str">
        <f t="shared" ca="1" si="144"/>
        <v>A011     -J</v>
      </c>
      <c r="E769" s="54">
        <f t="shared" ca="1" si="145"/>
        <v>0</v>
      </c>
      <c r="F769" s="54" t="str">
        <f t="shared" ca="1" si="146"/>
        <v>ZH1DJT</v>
      </c>
      <c r="G769" s="54" t="str">
        <f t="shared" ca="1" si="147"/>
        <v>AD1</v>
      </c>
      <c r="H769" s="54" t="str">
        <f t="shared" ca="1" si="148"/>
        <v>COMPLET</v>
      </c>
      <c r="I769" s="54" t="str">
        <f t="shared" ca="1" si="149"/>
        <v>Tn</v>
      </c>
      <c r="J769" s="54" t="str">
        <f t="shared" ca="1" si="150"/>
        <v>GREE</v>
      </c>
      <c r="K769" s="54" t="str">
        <f t="shared" ca="1" si="151"/>
        <v>GRA011</v>
      </c>
      <c r="L769" s="54" t="str">
        <f t="shared" ca="1" si="152"/>
        <v>PRAD1</v>
      </c>
      <c r="M769" s="54">
        <f t="shared" ca="1" si="153"/>
        <v>0</v>
      </c>
      <c r="N769" s="54" t="str">
        <f t="shared" ca="1" si="154"/>
        <v>DB2</v>
      </c>
      <c r="O769" s="54" t="str">
        <f t="shared" ca="1" si="155"/>
        <v>Adhérent</v>
      </c>
    </row>
    <row r="770" spans="1:15" x14ac:dyDescent="0.3">
      <c r="A770" s="97">
        <f ca="1">MATCH(B770,INDIRECT("Referentiel!a:a"),0)+COUNTIF($B$1:B769,B770)</f>
        <v>770</v>
      </c>
      <c r="B770" s="98" t="s">
        <v>4074</v>
      </c>
      <c r="C770" s="54" t="str">
        <f t="shared" ca="1" si="143"/>
        <v>CPCR</v>
      </c>
      <c r="D770" s="54" t="str">
        <f t="shared" ca="1" si="144"/>
        <v>A012     -J</v>
      </c>
      <c r="E770" s="54">
        <f t="shared" ca="1" si="145"/>
        <v>0</v>
      </c>
      <c r="F770" s="54" t="str">
        <f t="shared" ca="1" si="146"/>
        <v>ZH1DJU</v>
      </c>
      <c r="G770" s="54" t="str">
        <f t="shared" ca="1" si="147"/>
        <v>AD1</v>
      </c>
      <c r="H770" s="54" t="str">
        <f t="shared" ca="1" si="148"/>
        <v>COMPLET</v>
      </c>
      <c r="I770" s="54" t="str">
        <f t="shared" ca="1" si="149"/>
        <v>BVnTn</v>
      </c>
      <c r="J770" s="54" t="str">
        <f t="shared" ca="1" si="150"/>
        <v>GREE</v>
      </c>
      <c r="K770" s="54" t="str">
        <f t="shared" ca="1" si="151"/>
        <v>GRA012</v>
      </c>
      <c r="L770" s="54" t="str">
        <f t="shared" ca="1" si="152"/>
        <v>PRAD1</v>
      </c>
      <c r="M770" s="54">
        <f t="shared" ca="1" si="153"/>
        <v>0</v>
      </c>
      <c r="N770" s="54" t="str">
        <f t="shared" ca="1" si="154"/>
        <v>DB2</v>
      </c>
      <c r="O770" s="54" t="str">
        <f t="shared" ca="1" si="155"/>
        <v>Adhérent</v>
      </c>
    </row>
    <row r="771" spans="1:15" x14ac:dyDescent="0.3">
      <c r="A771" s="97">
        <f ca="1">MATCH(B771,INDIRECT("Referentiel!a:a"),0)+COUNTIF($B$1:B770,B771)</f>
        <v>771</v>
      </c>
      <c r="B771" s="98" t="s">
        <v>4079</v>
      </c>
      <c r="C771" s="54" t="str">
        <f t="shared" ref="C771:C834" ca="1" si="156">INDIRECT("'Referentiel'!c"&amp;$A771)</f>
        <v>CPCR</v>
      </c>
      <c r="D771" s="54" t="str">
        <f t="shared" ref="D771:D834" ca="1" si="157">INDIRECT("'Referentiel'!U"&amp;$A771)&amp;IF((INDIRECT("'Referentiel'!U"&amp;$A771)&lt;&gt;"")*(INDIRECT("'Referentiel'!V"&amp;$A771)&lt;&gt;""),"-","")&amp;INDIRECT("'Referentiel'!V"&amp;$A771)&amp;IF((INDIRECT("'Referentiel'!U"&amp;$A771)&amp;INDIRECT("'Referentiel'!V"&amp;$A771)&lt;&gt;"")*(INDIRECT("'Referentiel'!W"&amp;$A771)&lt;&gt;""),"-","")&amp;INDIRECT("'Referentiel'!W"&amp;$A771)&amp;IF((INDIRECT("'Referentiel'!U"&amp;$A771)&amp;INDIRECT("'Referentiel'!V"&amp;$A771)&amp;INDIRECT("'Referentiel'!W"&amp;$A771)&lt;&gt;"")*(INDIRECT("'Referentiel'!Y"&amp;$A771)&lt;&gt;""),"-","")&amp;INDIRECT("'Referentiel'!Y"&amp;$A771)&amp;IF((INDIRECT("'Referentiel'!U"&amp;$A771)&amp;INDIRECT("'Referentiel'!V"&amp;$A771)&amp;INDIRECT("'Referentiel'!W"&amp;$A771)&amp;INDIRECT("'Referentiel'!Y"&amp;$A771)&lt;&gt;"")*(INDIRECT("'Referentiel'!Z"&amp;$A771)&lt;&gt;""),"-","")&amp;INDIRECT("'Referentiel'!Z"&amp;$A771)</f>
        <v>A014     -J</v>
      </c>
      <c r="E771" s="54">
        <f t="shared" ref="E771:E834" ca="1" si="158">INDIRECT("'Referentiel'!AB"&amp;$A771)</f>
        <v>0</v>
      </c>
      <c r="F771" s="54" t="str">
        <f t="shared" ref="F771:F834" ca="1" si="159">INDIRECT("'Referentiel'!Aa"&amp;$A771)</f>
        <v>ZH1DJV</v>
      </c>
      <c r="G771" s="54" t="str">
        <f t="shared" ref="G771:G834" ca="1" si="160">INDIRECT("'Referentiel'!k"&amp;$A771)</f>
        <v>AD3</v>
      </c>
      <c r="H771" s="54" t="str">
        <f t="shared" ref="H771:H834" ca="1" si="161">INDIRECT("'Referentiel'!l"&amp;$A771)</f>
        <v>COMPLET</v>
      </c>
      <c r="I771" s="54" t="str">
        <f t="shared" ref="I771:I834" ca="1" si="162">INDIRECT("'Referentiel'!j"&amp;$A771)</f>
        <v>Tn</v>
      </c>
      <c r="J771" s="54" t="str">
        <f t="shared" ref="J771:J834" ca="1" si="163">INDIRECT("'Referentiel'!f"&amp;$A771)</f>
        <v>GREE</v>
      </c>
      <c r="K771" s="54" t="str">
        <f t="shared" ref="K771:K834" ca="1" si="164">INDIRECT("'Referentiel'!e"&amp;$A771)</f>
        <v>GRA014</v>
      </c>
      <c r="L771" s="54" t="str">
        <f t="shared" ref="L771:L834" ca="1" si="165">INDIRECT("'Referentiel'!n"&amp;$A771)</f>
        <v/>
      </c>
      <c r="M771" s="54">
        <f t="shared" ref="M771:M834" ca="1" si="166">INDIRECT("'Referentiel'!s"&amp;$A771)</f>
        <v>0</v>
      </c>
      <c r="N771" s="54" t="str">
        <f t="shared" ref="N771:N834" ca="1" si="167">INDIRECT("'Referentiel'!q"&amp;$A771)</f>
        <v>DB2</v>
      </c>
      <c r="O771" s="54" t="str">
        <f t="shared" ref="O771:O834" ca="1" si="168">INDIRECT("'Referentiel'!h"&amp;$A771)</f>
        <v>Adhérent</v>
      </c>
    </row>
    <row r="772" spans="1:15" x14ac:dyDescent="0.3">
      <c r="A772" s="97">
        <f ca="1">MATCH(B772,INDIRECT("Referentiel!a:a"),0)+COUNTIF($B$1:B771,B772)</f>
        <v>772</v>
      </c>
      <c r="B772" s="98" t="s">
        <v>4084</v>
      </c>
      <c r="C772" s="54" t="str">
        <f t="shared" ca="1" si="156"/>
        <v>CPCR</v>
      </c>
      <c r="D772" s="54" t="str">
        <f t="shared" ca="1" si="157"/>
        <v>A016     -J</v>
      </c>
      <c r="E772" s="54">
        <f t="shared" ca="1" si="158"/>
        <v>0</v>
      </c>
      <c r="F772" s="54" t="str">
        <f t="shared" ca="1" si="159"/>
        <v>ZH1DJW</v>
      </c>
      <c r="G772" s="54" t="str">
        <f t="shared" ca="1" si="160"/>
        <v>AD3</v>
      </c>
      <c r="H772" s="54" t="str">
        <f t="shared" ca="1" si="161"/>
        <v>COMPLET</v>
      </c>
      <c r="I772" s="54" t="str">
        <f t="shared" ca="1" si="162"/>
        <v>BVnTn</v>
      </c>
      <c r="J772" s="54" t="str">
        <f t="shared" ca="1" si="163"/>
        <v>GREE</v>
      </c>
      <c r="K772" s="54" t="str">
        <f t="shared" ca="1" si="164"/>
        <v>GRA016</v>
      </c>
      <c r="L772" s="54" t="str">
        <f t="shared" ca="1" si="165"/>
        <v/>
      </c>
      <c r="M772" s="54">
        <f t="shared" ca="1" si="166"/>
        <v>0</v>
      </c>
      <c r="N772" s="54" t="str">
        <f t="shared" ca="1" si="167"/>
        <v>DB2</v>
      </c>
      <c r="O772" s="54" t="str">
        <f t="shared" ca="1" si="168"/>
        <v>Adhérent</v>
      </c>
    </row>
    <row r="773" spans="1:15" x14ac:dyDescent="0.3">
      <c r="A773" s="97">
        <f ca="1">MATCH(B773,INDIRECT("Referentiel!a:a"),0)+COUNTIF($B$1:B772,B773)</f>
        <v>773</v>
      </c>
      <c r="B773" s="98" t="s">
        <v>4089</v>
      </c>
      <c r="C773" s="54" t="str">
        <f t="shared" ca="1" si="156"/>
        <v>CPCR</v>
      </c>
      <c r="D773" s="54" t="str">
        <f t="shared" ca="1" si="157"/>
        <v>A017     -J</v>
      </c>
      <c r="E773" s="54">
        <f t="shared" ca="1" si="158"/>
        <v>0</v>
      </c>
      <c r="F773" s="54" t="str">
        <f t="shared" ca="1" si="159"/>
        <v>ZH1DJX</v>
      </c>
      <c r="G773" s="54" t="str">
        <f t="shared" ca="1" si="160"/>
        <v>AD3</v>
      </c>
      <c r="H773" s="54" t="str">
        <f t="shared" ca="1" si="161"/>
        <v>COMPLET</v>
      </c>
      <c r="I773" s="54" t="str">
        <f t="shared" ca="1" si="162"/>
        <v>Tn</v>
      </c>
      <c r="J773" s="54" t="str">
        <f t="shared" ca="1" si="163"/>
        <v>GREE</v>
      </c>
      <c r="K773" s="54" t="str">
        <f t="shared" ca="1" si="164"/>
        <v>GRA017</v>
      </c>
      <c r="L773" s="54" t="str">
        <f t="shared" ca="1" si="165"/>
        <v/>
      </c>
      <c r="M773" s="54">
        <f t="shared" ca="1" si="166"/>
        <v>0</v>
      </c>
      <c r="N773" s="54" t="str">
        <f t="shared" ca="1" si="167"/>
        <v>DB2</v>
      </c>
      <c r="O773" s="54" t="str">
        <f t="shared" ca="1" si="168"/>
        <v>Adhérent</v>
      </c>
    </row>
    <row r="774" spans="1:15" x14ac:dyDescent="0.3">
      <c r="A774" s="97">
        <f ca="1">MATCH(B774,INDIRECT("Referentiel!a:a"),0)+COUNTIF($B$1:B773,B774)</f>
        <v>774</v>
      </c>
      <c r="B774" s="98" t="s">
        <v>92</v>
      </c>
      <c r="C774" s="54" t="str">
        <f t="shared" ca="1" si="156"/>
        <v>CPCR</v>
      </c>
      <c r="D774" s="54" t="str">
        <f t="shared" ca="1" si="157"/>
        <v>A018   -J</v>
      </c>
      <c r="E774" s="54">
        <f t="shared" ca="1" si="158"/>
        <v>0</v>
      </c>
      <c r="F774" s="54" t="str">
        <f t="shared" ca="1" si="159"/>
        <v>ZH1DJY</v>
      </c>
      <c r="G774" s="54" t="str">
        <f t="shared" ca="1" si="160"/>
        <v>AD1</v>
      </c>
      <c r="H774" s="54" t="str">
        <f t="shared" ca="1" si="161"/>
        <v>COMPLET</v>
      </c>
      <c r="I774" s="54" t="str">
        <f t="shared" ca="1" si="162"/>
        <v>Tn</v>
      </c>
      <c r="J774" s="54" t="str">
        <f t="shared" ca="1" si="163"/>
        <v>GREE</v>
      </c>
      <c r="K774" s="54" t="str">
        <f t="shared" ca="1" si="164"/>
        <v>GRA018</v>
      </c>
      <c r="L774" s="54" t="str">
        <f t="shared" ca="1" si="165"/>
        <v>PRAD1</v>
      </c>
      <c r="M774" s="54">
        <f t="shared" ca="1" si="166"/>
        <v>0</v>
      </c>
      <c r="N774" s="54" t="str">
        <f t="shared" ca="1" si="167"/>
        <v>DB2</v>
      </c>
      <c r="O774" s="54" t="str">
        <f t="shared" ca="1" si="168"/>
        <v>Adhérent</v>
      </c>
    </row>
    <row r="775" spans="1:15" x14ac:dyDescent="0.3">
      <c r="A775" s="97">
        <f ca="1">MATCH(B775,INDIRECT("Referentiel!a:a"),0)+COUNTIF($B$1:B774,B775)</f>
        <v>775</v>
      </c>
      <c r="B775" s="98" t="s">
        <v>4097</v>
      </c>
      <c r="C775" s="54" t="str">
        <f t="shared" ca="1" si="156"/>
        <v>CPCR</v>
      </c>
      <c r="D775" s="54" t="str">
        <f t="shared" ca="1" si="157"/>
        <v>A024   -J</v>
      </c>
      <c r="E775" s="54">
        <f t="shared" ca="1" si="158"/>
        <v>0</v>
      </c>
      <c r="F775" s="54" t="str">
        <f t="shared" ca="1" si="159"/>
        <v>ZH1EJ6</v>
      </c>
      <c r="G775" s="54" t="str">
        <f t="shared" ca="1" si="160"/>
        <v>AD1</v>
      </c>
      <c r="H775" s="54" t="str">
        <f t="shared" ca="1" si="161"/>
        <v>COMPLET</v>
      </c>
      <c r="I775" s="54" t="str">
        <f t="shared" ca="1" si="162"/>
        <v>Tn</v>
      </c>
      <c r="J775" s="54" t="str">
        <f t="shared" ca="1" si="163"/>
        <v>GREE</v>
      </c>
      <c r="K775" s="54" t="str">
        <f t="shared" ca="1" si="164"/>
        <v>GRA024</v>
      </c>
      <c r="L775" s="54" t="str">
        <f t="shared" ca="1" si="165"/>
        <v>PRAD1</v>
      </c>
      <c r="M775" s="54">
        <f t="shared" ca="1" si="166"/>
        <v>0</v>
      </c>
      <c r="N775" s="54" t="str">
        <f t="shared" ca="1" si="167"/>
        <v>DB2</v>
      </c>
      <c r="O775" s="54" t="str">
        <f t="shared" ca="1" si="168"/>
        <v>Adhérent</v>
      </c>
    </row>
    <row r="776" spans="1:15" x14ac:dyDescent="0.3">
      <c r="A776" s="97">
        <f ca="1">MATCH(B776,INDIRECT("Referentiel!a:a"),0)+COUNTIF($B$1:B775,B776)</f>
        <v>776</v>
      </c>
      <c r="B776" s="98" t="s">
        <v>4102</v>
      </c>
      <c r="C776" s="54" t="str">
        <f t="shared" ca="1" si="156"/>
        <v>CPCR</v>
      </c>
      <c r="D776" s="54" t="str">
        <f t="shared" ca="1" si="157"/>
        <v>A028   -J</v>
      </c>
      <c r="E776" s="54">
        <f t="shared" ca="1" si="158"/>
        <v>0</v>
      </c>
      <c r="F776" s="54" t="str">
        <f t="shared" ca="1" si="159"/>
        <v>ZH1EJ7</v>
      </c>
      <c r="G776" s="54" t="str">
        <f t="shared" ca="1" si="160"/>
        <v>AD3</v>
      </c>
      <c r="H776" s="54" t="str">
        <f t="shared" ca="1" si="161"/>
        <v>COMPLET</v>
      </c>
      <c r="I776" s="54" t="str">
        <f t="shared" ca="1" si="162"/>
        <v>Tn</v>
      </c>
      <c r="J776" s="54" t="str">
        <f t="shared" ca="1" si="163"/>
        <v>GREE</v>
      </c>
      <c r="K776" s="54" t="str">
        <f t="shared" ca="1" si="164"/>
        <v>GRA028</v>
      </c>
      <c r="L776" s="54" t="str">
        <f t="shared" ca="1" si="165"/>
        <v/>
      </c>
      <c r="M776" s="54">
        <f t="shared" ca="1" si="166"/>
        <v>0</v>
      </c>
      <c r="N776" s="54" t="str">
        <f t="shared" ca="1" si="167"/>
        <v>DB2</v>
      </c>
      <c r="O776" s="54" t="str">
        <f t="shared" ca="1" si="168"/>
        <v>Adhérent</v>
      </c>
    </row>
    <row r="777" spans="1:15" x14ac:dyDescent="0.3">
      <c r="A777" s="97">
        <f ca="1">MATCH(B777,INDIRECT("Referentiel!a:a"),0)+COUNTIF($B$1:B776,B777)</f>
        <v>777</v>
      </c>
      <c r="B777" s="98" t="s">
        <v>4107</v>
      </c>
      <c r="C777" s="54" t="str">
        <f t="shared" ca="1" si="156"/>
        <v>CPCR</v>
      </c>
      <c r="D777" s="54" t="str">
        <f t="shared" ca="1" si="157"/>
        <v>A029   -J</v>
      </c>
      <c r="E777" s="54">
        <f t="shared" ca="1" si="158"/>
        <v>0</v>
      </c>
      <c r="F777" s="54" t="str">
        <f t="shared" ca="1" si="159"/>
        <v>ZH1EJ8</v>
      </c>
      <c r="G777" s="54" t="str">
        <f t="shared" ca="1" si="160"/>
        <v>AD3</v>
      </c>
      <c r="H777" s="54" t="str">
        <f t="shared" ca="1" si="161"/>
        <v>COMPLET</v>
      </c>
      <c r="I777" s="54" t="str">
        <f t="shared" ca="1" si="162"/>
        <v>Tn</v>
      </c>
      <c r="J777" s="54" t="str">
        <f t="shared" ca="1" si="163"/>
        <v>GREE</v>
      </c>
      <c r="K777" s="54" t="str">
        <f t="shared" ca="1" si="164"/>
        <v>GRA029</v>
      </c>
      <c r="L777" s="54" t="str">
        <f t="shared" ca="1" si="165"/>
        <v/>
      </c>
      <c r="M777" s="54">
        <f t="shared" ca="1" si="166"/>
        <v>0</v>
      </c>
      <c r="N777" s="54" t="str">
        <f t="shared" ca="1" si="167"/>
        <v>DB2</v>
      </c>
      <c r="O777" s="54" t="str">
        <f t="shared" ca="1" si="168"/>
        <v>Adhérent</v>
      </c>
    </row>
    <row r="778" spans="1:15" x14ac:dyDescent="0.3">
      <c r="A778" s="97">
        <f ca="1">MATCH(B778,INDIRECT("Referentiel!a:a"),0)+COUNTIF($B$1:B777,B778)</f>
        <v>778</v>
      </c>
      <c r="B778" s="98" t="s">
        <v>4112</v>
      </c>
      <c r="C778" s="54" t="str">
        <f t="shared" ca="1" si="156"/>
        <v>CPCR</v>
      </c>
      <c r="D778" s="54" t="str">
        <f t="shared" ca="1" si="157"/>
        <v>A038   -J</v>
      </c>
      <c r="E778" s="54">
        <f t="shared" ca="1" si="158"/>
        <v>0</v>
      </c>
      <c r="F778" s="54" t="str">
        <f t="shared" ca="1" si="159"/>
        <v>ZH1EJ9</v>
      </c>
      <c r="G778" s="54" t="str">
        <f t="shared" ca="1" si="160"/>
        <v>AD3</v>
      </c>
      <c r="H778" s="54" t="str">
        <f t="shared" ca="1" si="161"/>
        <v>COMPLET</v>
      </c>
      <c r="I778" s="54" t="str">
        <f t="shared" ca="1" si="162"/>
        <v>Tn</v>
      </c>
      <c r="J778" s="54" t="str">
        <f t="shared" ca="1" si="163"/>
        <v>GREE</v>
      </c>
      <c r="K778" s="54" t="str">
        <f t="shared" ca="1" si="164"/>
        <v>GRA038</v>
      </c>
      <c r="L778" s="54" t="str">
        <f t="shared" ca="1" si="165"/>
        <v/>
      </c>
      <c r="M778" s="54">
        <f t="shared" ca="1" si="166"/>
        <v>0</v>
      </c>
      <c r="N778" s="54" t="str">
        <f t="shared" ca="1" si="167"/>
        <v>DB2</v>
      </c>
      <c r="O778" s="54" t="str">
        <f t="shared" ca="1" si="168"/>
        <v>Adhérent</v>
      </c>
    </row>
    <row r="779" spans="1:15" x14ac:dyDescent="0.3">
      <c r="A779" s="97">
        <f ca="1">MATCH(B779,INDIRECT("Referentiel!a:a"),0)+COUNTIF($B$1:B778,B779)</f>
        <v>779</v>
      </c>
      <c r="B779" s="98" t="s">
        <v>4117</v>
      </c>
      <c r="C779" s="54" t="str">
        <f t="shared" ca="1" si="156"/>
        <v>CPCR</v>
      </c>
      <c r="D779" s="54" t="str">
        <f t="shared" ca="1" si="157"/>
        <v>A039     -J</v>
      </c>
      <c r="E779" s="54">
        <f t="shared" ca="1" si="158"/>
        <v>0</v>
      </c>
      <c r="F779" s="54" t="str">
        <f t="shared" ca="1" si="159"/>
        <v>ZH1EJA</v>
      </c>
      <c r="G779" s="54" t="str">
        <f t="shared" ca="1" si="160"/>
        <v>AD3</v>
      </c>
      <c r="H779" s="54" t="str">
        <f t="shared" ca="1" si="161"/>
        <v>COMPLET</v>
      </c>
      <c r="I779" s="54" t="str">
        <f t="shared" ca="1" si="162"/>
        <v>BVnTn</v>
      </c>
      <c r="J779" s="54" t="str">
        <f t="shared" ca="1" si="163"/>
        <v>GREE</v>
      </c>
      <c r="K779" s="54" t="str">
        <f t="shared" ca="1" si="164"/>
        <v>GRA039</v>
      </c>
      <c r="L779" s="54" t="str">
        <f t="shared" ca="1" si="165"/>
        <v/>
      </c>
      <c r="M779" s="54">
        <f t="shared" ca="1" si="166"/>
        <v>0</v>
      </c>
      <c r="N779" s="54" t="str">
        <f t="shared" ca="1" si="167"/>
        <v>DB2</v>
      </c>
      <c r="O779" s="54" t="str">
        <f t="shared" ca="1" si="168"/>
        <v>Adhérent</v>
      </c>
    </row>
    <row r="780" spans="1:15" x14ac:dyDescent="0.3">
      <c r="A780" s="97">
        <f ca="1">MATCH(B780,INDIRECT("Referentiel!a:a"),0)+COUNTIF($B$1:B779,B780)</f>
        <v>780</v>
      </c>
      <c r="B780" s="98" t="s">
        <v>4122</v>
      </c>
      <c r="C780" s="54" t="str">
        <f t="shared" ca="1" si="156"/>
        <v>CPCR</v>
      </c>
      <c r="D780" s="54" t="str">
        <f t="shared" ca="1" si="157"/>
        <v>A043     -J</v>
      </c>
      <c r="E780" s="54">
        <f t="shared" ca="1" si="158"/>
        <v>0</v>
      </c>
      <c r="F780" s="54" t="str">
        <f t="shared" ca="1" si="159"/>
        <v>ZH1EJB</v>
      </c>
      <c r="G780" s="54" t="str">
        <f t="shared" ca="1" si="160"/>
        <v>AD3</v>
      </c>
      <c r="H780" s="54" t="str">
        <f t="shared" ca="1" si="161"/>
        <v>COMPLET</v>
      </c>
      <c r="I780" s="54" t="str">
        <f t="shared" ca="1" si="162"/>
        <v>Tn</v>
      </c>
      <c r="J780" s="54" t="str">
        <f t="shared" ca="1" si="163"/>
        <v>GREE</v>
      </c>
      <c r="K780" s="54" t="str">
        <f t="shared" ca="1" si="164"/>
        <v>GRA043</v>
      </c>
      <c r="L780" s="54" t="str">
        <f t="shared" ca="1" si="165"/>
        <v/>
      </c>
      <c r="M780" s="54">
        <f t="shared" ca="1" si="166"/>
        <v>0</v>
      </c>
      <c r="N780" s="54" t="str">
        <f t="shared" ca="1" si="167"/>
        <v>DB2</v>
      </c>
      <c r="O780" s="54" t="str">
        <f t="shared" ca="1" si="168"/>
        <v>Adhérent</v>
      </c>
    </row>
    <row r="781" spans="1:15" x14ac:dyDescent="0.3">
      <c r="A781" s="97">
        <f ca="1">MATCH(B781,INDIRECT("Referentiel!a:a"),0)+COUNTIF($B$1:B780,B781)</f>
        <v>781</v>
      </c>
      <c r="B781" s="98" t="s">
        <v>4127</v>
      </c>
      <c r="C781" s="54" t="str">
        <f t="shared" ca="1" si="156"/>
        <v>CPCR</v>
      </c>
      <c r="D781" s="54" t="str">
        <f t="shared" ca="1" si="157"/>
        <v>GRA044-M</v>
      </c>
      <c r="E781" s="54">
        <f t="shared" ca="1" si="158"/>
        <v>0</v>
      </c>
      <c r="F781" s="54" t="str">
        <f t="shared" ca="1" si="159"/>
        <v>ZH1BM7</v>
      </c>
      <c r="G781" s="54" t="str">
        <f t="shared" ca="1" si="160"/>
        <v>AD3</v>
      </c>
      <c r="H781" s="54" t="str">
        <f t="shared" ca="1" si="161"/>
        <v>COMPLET</v>
      </c>
      <c r="I781" s="54" t="str">
        <f t="shared" ca="1" si="162"/>
        <v>BVaTn</v>
      </c>
      <c r="J781" s="54" t="str">
        <f t="shared" ca="1" si="163"/>
        <v>GREE</v>
      </c>
      <c r="K781" s="54" t="str">
        <f t="shared" ca="1" si="164"/>
        <v>GRA044</v>
      </c>
      <c r="L781" s="54" t="str">
        <f t="shared" ca="1" si="165"/>
        <v/>
      </c>
      <c r="M781" s="54">
        <f t="shared" ca="1" si="166"/>
        <v>0</v>
      </c>
      <c r="N781" s="54" t="str">
        <f t="shared" ca="1" si="167"/>
        <v>DB2 via PGM</v>
      </c>
      <c r="O781" s="54" t="str">
        <f t="shared" ca="1" si="168"/>
        <v>Adhérent</v>
      </c>
    </row>
    <row r="782" spans="1:15" x14ac:dyDescent="0.3">
      <c r="A782" s="97">
        <f ca="1">MATCH(B782,INDIRECT("Referentiel!a:a"),0)+COUNTIF($B$1:B781,B782)</f>
        <v>782</v>
      </c>
      <c r="B782" s="98" t="s">
        <v>4132</v>
      </c>
      <c r="C782" s="54" t="str">
        <f t="shared" ca="1" si="156"/>
        <v>CPCR</v>
      </c>
      <c r="D782" s="54" t="str">
        <f t="shared" ca="1" si="157"/>
        <v>A045-M</v>
      </c>
      <c r="E782" s="54">
        <f t="shared" ca="1" si="158"/>
        <v>0</v>
      </c>
      <c r="F782" s="54" t="str">
        <f t="shared" ca="1" si="159"/>
        <v>ZH1BM8</v>
      </c>
      <c r="G782" s="54" t="str">
        <f t="shared" ca="1" si="160"/>
        <v>AD3</v>
      </c>
      <c r="H782" s="54" t="str">
        <f t="shared" ca="1" si="161"/>
        <v>COMPLET</v>
      </c>
      <c r="I782" s="54" t="str">
        <f t="shared" ca="1" si="162"/>
        <v>BVaTn</v>
      </c>
      <c r="J782" s="54" t="str">
        <f t="shared" ca="1" si="163"/>
        <v>GREE</v>
      </c>
      <c r="K782" s="54" t="str">
        <f t="shared" ca="1" si="164"/>
        <v>GRA045</v>
      </c>
      <c r="L782" s="54" t="str">
        <f t="shared" ca="1" si="165"/>
        <v/>
      </c>
      <c r="M782" s="54">
        <f t="shared" ca="1" si="166"/>
        <v>0</v>
      </c>
      <c r="N782" s="54" t="str">
        <f t="shared" ca="1" si="167"/>
        <v>DB2</v>
      </c>
      <c r="O782" s="54" t="str">
        <f t="shared" ca="1" si="168"/>
        <v>Adhérent</v>
      </c>
    </row>
    <row r="783" spans="1:15" x14ac:dyDescent="0.3">
      <c r="A783" s="97">
        <f ca="1">MATCH(B783,INDIRECT("Referentiel!a:a"),0)+COUNTIF($B$1:B782,B783)</f>
        <v>783</v>
      </c>
      <c r="B783" s="98" t="s">
        <v>4138</v>
      </c>
      <c r="C783" s="54" t="str">
        <f t="shared" ca="1" si="156"/>
        <v>CPCR</v>
      </c>
      <c r="D783" s="54" t="str">
        <f t="shared" ca="1" si="157"/>
        <v>A071   -J</v>
      </c>
      <c r="E783" s="54">
        <f t="shared" ca="1" si="158"/>
        <v>0</v>
      </c>
      <c r="F783" s="54" t="str">
        <f t="shared" ca="1" si="159"/>
        <v>ZH1EJC</v>
      </c>
      <c r="G783" s="54" t="str">
        <f t="shared" ca="1" si="160"/>
        <v>AD1</v>
      </c>
      <c r="H783" s="54" t="str">
        <f t="shared" ca="1" si="161"/>
        <v>COMPLET</v>
      </c>
      <c r="I783" s="54" t="str">
        <f t="shared" ca="1" si="162"/>
        <v>BVnTn</v>
      </c>
      <c r="J783" s="54" t="str">
        <f t="shared" ca="1" si="163"/>
        <v>GREE</v>
      </c>
      <c r="K783" s="54" t="str">
        <f t="shared" ca="1" si="164"/>
        <v>GRA071</v>
      </c>
      <c r="L783" s="54" t="str">
        <f t="shared" ca="1" si="165"/>
        <v>PRAD1</v>
      </c>
      <c r="M783" s="54">
        <f t="shared" ca="1" si="166"/>
        <v>0</v>
      </c>
      <c r="N783" s="54" t="str">
        <f t="shared" ca="1" si="167"/>
        <v>DB2</v>
      </c>
      <c r="O783" s="54" t="str">
        <f t="shared" ca="1" si="168"/>
        <v>Adhérent</v>
      </c>
    </row>
    <row r="784" spans="1:15" x14ac:dyDescent="0.3">
      <c r="A784" s="97">
        <f ca="1">MATCH(B784,INDIRECT("Referentiel!a:a"),0)+COUNTIF($B$1:B783,B784)</f>
        <v>784</v>
      </c>
      <c r="B784" s="98" t="s">
        <v>4143</v>
      </c>
      <c r="C784" s="54" t="str">
        <f t="shared" ca="1" si="156"/>
        <v>CPCR</v>
      </c>
      <c r="D784" s="54" t="str">
        <f t="shared" ca="1" si="157"/>
        <v>A072   -J</v>
      </c>
      <c r="E784" s="54">
        <f t="shared" ca="1" si="158"/>
        <v>0</v>
      </c>
      <c r="F784" s="54" t="str">
        <f t="shared" ca="1" si="159"/>
        <v>ZH1EJD</v>
      </c>
      <c r="G784" s="54" t="str">
        <f t="shared" ca="1" si="160"/>
        <v>AD3</v>
      </c>
      <c r="H784" s="54" t="str">
        <f t="shared" ca="1" si="161"/>
        <v>COMPLET</v>
      </c>
      <c r="I784" s="54" t="str">
        <f t="shared" ca="1" si="162"/>
        <v>Tn</v>
      </c>
      <c r="J784" s="54" t="str">
        <f t="shared" ca="1" si="163"/>
        <v>GREE</v>
      </c>
      <c r="K784" s="54" t="str">
        <f t="shared" ca="1" si="164"/>
        <v>GRA072</v>
      </c>
      <c r="L784" s="54" t="str">
        <f t="shared" ca="1" si="165"/>
        <v/>
      </c>
      <c r="M784" s="54">
        <f t="shared" ca="1" si="166"/>
        <v>0</v>
      </c>
      <c r="N784" s="54" t="str">
        <f t="shared" ca="1" si="167"/>
        <v>DB2</v>
      </c>
      <c r="O784" s="54" t="str">
        <f t="shared" ca="1" si="168"/>
        <v>Adhérent</v>
      </c>
    </row>
    <row r="785" spans="1:15" x14ac:dyDescent="0.3">
      <c r="A785" s="97">
        <f ca="1">MATCH(B785,INDIRECT("Referentiel!a:a"),0)+COUNTIF($B$1:B784,B785)</f>
        <v>785</v>
      </c>
      <c r="B785" s="98" t="s">
        <v>4148</v>
      </c>
      <c r="C785" s="54" t="str">
        <f t="shared" ca="1" si="156"/>
        <v>CPCR</v>
      </c>
      <c r="D785" s="54" t="str">
        <f t="shared" ca="1" si="157"/>
        <v>A073   -J</v>
      </c>
      <c r="E785" s="54">
        <f t="shared" ca="1" si="158"/>
        <v>0</v>
      </c>
      <c r="F785" s="54" t="str">
        <f t="shared" ca="1" si="159"/>
        <v>ZH1EJE</v>
      </c>
      <c r="G785" s="54" t="str">
        <f t="shared" ca="1" si="160"/>
        <v>AD3</v>
      </c>
      <c r="H785" s="54" t="str">
        <f t="shared" ca="1" si="161"/>
        <v>COMPLET</v>
      </c>
      <c r="I785" s="54" t="str">
        <f t="shared" ca="1" si="162"/>
        <v>Tn</v>
      </c>
      <c r="J785" s="54" t="str">
        <f t="shared" ca="1" si="163"/>
        <v>GREE</v>
      </c>
      <c r="K785" s="54" t="str">
        <f t="shared" ca="1" si="164"/>
        <v>GRA073</v>
      </c>
      <c r="L785" s="54" t="str">
        <f t="shared" ca="1" si="165"/>
        <v/>
      </c>
      <c r="M785" s="54">
        <f t="shared" ca="1" si="166"/>
        <v>0</v>
      </c>
      <c r="N785" s="54" t="str">
        <f t="shared" ca="1" si="167"/>
        <v>DB2</v>
      </c>
      <c r="O785" s="54" t="str">
        <f t="shared" ca="1" si="168"/>
        <v>Adhérent</v>
      </c>
    </row>
    <row r="786" spans="1:15" x14ac:dyDescent="0.3">
      <c r="A786" s="97">
        <f ca="1">MATCH(B786,INDIRECT("Referentiel!a:a"),0)+COUNTIF($B$1:B785,B786)</f>
        <v>786</v>
      </c>
      <c r="B786" s="98" t="s">
        <v>4153</v>
      </c>
      <c r="C786" s="54" t="str">
        <f t="shared" ca="1" si="156"/>
        <v>CPCR</v>
      </c>
      <c r="D786" s="54" t="str">
        <f t="shared" ca="1" si="157"/>
        <v>A074   -J</v>
      </c>
      <c r="E786" s="54">
        <f t="shared" ca="1" si="158"/>
        <v>0</v>
      </c>
      <c r="F786" s="54" t="str">
        <f t="shared" ca="1" si="159"/>
        <v>ZH1EJF</v>
      </c>
      <c r="G786" s="54" t="str">
        <f t="shared" ca="1" si="160"/>
        <v>AD3</v>
      </c>
      <c r="H786" s="54" t="str">
        <f t="shared" ca="1" si="161"/>
        <v>COMPLET</v>
      </c>
      <c r="I786" s="54" t="str">
        <f t="shared" ca="1" si="162"/>
        <v>BVnTn</v>
      </c>
      <c r="J786" s="54" t="str">
        <f t="shared" ca="1" si="163"/>
        <v>GREE</v>
      </c>
      <c r="K786" s="54" t="str">
        <f t="shared" ca="1" si="164"/>
        <v>GRA074</v>
      </c>
      <c r="L786" s="54" t="str">
        <f t="shared" ca="1" si="165"/>
        <v/>
      </c>
      <c r="M786" s="54">
        <f t="shared" ca="1" si="166"/>
        <v>0</v>
      </c>
      <c r="N786" s="54" t="str">
        <f t="shared" ca="1" si="167"/>
        <v>DB2</v>
      </c>
      <c r="O786" s="54" t="str">
        <f t="shared" ca="1" si="168"/>
        <v>Adhérent</v>
      </c>
    </row>
    <row r="787" spans="1:15" x14ac:dyDescent="0.3">
      <c r="A787" s="97">
        <f ca="1">MATCH(B787,INDIRECT("Referentiel!a:a"),0)+COUNTIF($B$1:B786,B787)</f>
        <v>787</v>
      </c>
      <c r="B787" s="98" t="s">
        <v>4158</v>
      </c>
      <c r="C787" s="54" t="str">
        <f t="shared" ca="1" si="156"/>
        <v>CPCR</v>
      </c>
      <c r="D787" s="54" t="str">
        <f t="shared" ca="1" si="157"/>
        <v>A080   -J</v>
      </c>
      <c r="E787" s="54">
        <f t="shared" ca="1" si="158"/>
        <v>0</v>
      </c>
      <c r="F787" s="54" t="str">
        <f t="shared" ca="1" si="159"/>
        <v>ZH1EJG</v>
      </c>
      <c r="G787" s="54" t="str">
        <f t="shared" ca="1" si="160"/>
        <v>AD1</v>
      </c>
      <c r="H787" s="54" t="str">
        <f t="shared" ca="1" si="161"/>
        <v>COMPLET</v>
      </c>
      <c r="I787" s="54" t="str">
        <f t="shared" ca="1" si="162"/>
        <v>BVnTn</v>
      </c>
      <c r="J787" s="54" t="str">
        <f t="shared" ca="1" si="163"/>
        <v>GREE</v>
      </c>
      <c r="K787" s="54" t="str">
        <f t="shared" ca="1" si="164"/>
        <v>GRA080</v>
      </c>
      <c r="L787" s="54" t="str">
        <f t="shared" ca="1" si="165"/>
        <v>PRAD1</v>
      </c>
      <c r="M787" s="54">
        <f t="shared" ca="1" si="166"/>
        <v>0</v>
      </c>
      <c r="N787" s="54" t="str">
        <f t="shared" ca="1" si="167"/>
        <v>DB2</v>
      </c>
      <c r="O787" s="54" t="str">
        <f t="shared" ca="1" si="168"/>
        <v>Adhérent</v>
      </c>
    </row>
    <row r="788" spans="1:15" x14ac:dyDescent="0.3">
      <c r="A788" s="97">
        <f ca="1">MATCH(B788,INDIRECT("Referentiel!a:a"),0)+COUNTIF($B$1:B787,B788)</f>
        <v>788</v>
      </c>
      <c r="B788" s="98" t="s">
        <v>4163</v>
      </c>
      <c r="C788" s="54" t="str">
        <f t="shared" ca="1" si="156"/>
        <v>CPCR</v>
      </c>
      <c r="D788" s="54" t="str">
        <f t="shared" ca="1" si="157"/>
        <v>A082   -J</v>
      </c>
      <c r="E788" s="54">
        <f t="shared" ca="1" si="158"/>
        <v>0</v>
      </c>
      <c r="F788" s="54" t="str">
        <f t="shared" ca="1" si="159"/>
        <v>ZH1EJH</v>
      </c>
      <c r="G788" s="54" t="str">
        <f t="shared" ca="1" si="160"/>
        <v>AD3</v>
      </c>
      <c r="H788" s="54" t="str">
        <f t="shared" ca="1" si="161"/>
        <v>COMPLET</v>
      </c>
      <c r="I788" s="54" t="str">
        <f t="shared" ca="1" si="162"/>
        <v>BVnTn</v>
      </c>
      <c r="J788" s="54" t="str">
        <f t="shared" ca="1" si="163"/>
        <v>GREE</v>
      </c>
      <c r="K788" s="54" t="str">
        <f t="shared" ca="1" si="164"/>
        <v>GRA082</v>
      </c>
      <c r="L788" s="54" t="str">
        <f t="shared" ca="1" si="165"/>
        <v/>
      </c>
      <c r="M788" s="54">
        <f t="shared" ca="1" si="166"/>
        <v>0</v>
      </c>
      <c r="N788" s="54" t="str">
        <f t="shared" ca="1" si="167"/>
        <v>DB2</v>
      </c>
      <c r="O788" s="54" t="str">
        <f t="shared" ca="1" si="168"/>
        <v>Adhérent</v>
      </c>
    </row>
    <row r="789" spans="1:15" x14ac:dyDescent="0.3">
      <c r="A789" s="97">
        <f ca="1">MATCH(B789,INDIRECT("Referentiel!a:a"),0)+COUNTIF($B$1:B788,B789)</f>
        <v>789</v>
      </c>
      <c r="B789" s="98" t="s">
        <v>4168</v>
      </c>
      <c r="C789" s="54" t="str">
        <f t="shared" ca="1" si="156"/>
        <v>CPCR</v>
      </c>
      <c r="D789" s="54" t="str">
        <f t="shared" ca="1" si="157"/>
        <v>A083   -J</v>
      </c>
      <c r="E789" s="54">
        <f t="shared" ca="1" si="158"/>
        <v>0</v>
      </c>
      <c r="F789" s="54" t="str">
        <f t="shared" ca="1" si="159"/>
        <v>ZH1EJI</v>
      </c>
      <c r="G789" s="54" t="str">
        <f t="shared" ca="1" si="160"/>
        <v>AD1</v>
      </c>
      <c r="H789" s="54" t="str">
        <f t="shared" ca="1" si="161"/>
        <v>COMPLET</v>
      </c>
      <c r="I789" s="54" t="str">
        <f t="shared" ca="1" si="162"/>
        <v>BVnTn</v>
      </c>
      <c r="J789" s="54" t="str">
        <f t="shared" ca="1" si="163"/>
        <v>GREE</v>
      </c>
      <c r="K789" s="54" t="str">
        <f t="shared" ca="1" si="164"/>
        <v>GRA083</v>
      </c>
      <c r="L789" s="54" t="str">
        <f t="shared" ca="1" si="165"/>
        <v>PRAD1</v>
      </c>
      <c r="M789" s="54">
        <f t="shared" ca="1" si="166"/>
        <v>0</v>
      </c>
      <c r="N789" s="54" t="str">
        <f t="shared" ca="1" si="167"/>
        <v>DB2</v>
      </c>
      <c r="O789" s="54" t="str">
        <f t="shared" ca="1" si="168"/>
        <v>Adhérent</v>
      </c>
    </row>
    <row r="790" spans="1:15" x14ac:dyDescent="0.3">
      <c r="A790" s="97">
        <f ca="1">MATCH(B790,INDIRECT("Referentiel!a:a"),0)+COUNTIF($B$1:B789,B790)</f>
        <v>790</v>
      </c>
      <c r="B790" s="98" t="s">
        <v>4173</v>
      </c>
      <c r="C790" s="54" t="str">
        <f t="shared" ca="1" si="156"/>
        <v>CPCR</v>
      </c>
      <c r="D790" s="54" t="str">
        <f t="shared" ca="1" si="157"/>
        <v>A084   -J</v>
      </c>
      <c r="E790" s="54">
        <f t="shared" ca="1" si="158"/>
        <v>0</v>
      </c>
      <c r="F790" s="54" t="str">
        <f t="shared" ca="1" si="159"/>
        <v>ZH1EJJ</v>
      </c>
      <c r="G790" s="54" t="str">
        <f t="shared" ca="1" si="160"/>
        <v>AD3</v>
      </c>
      <c r="H790" s="54" t="str">
        <f t="shared" ca="1" si="161"/>
        <v>COMPLET</v>
      </c>
      <c r="I790" s="54" t="str">
        <f t="shared" ca="1" si="162"/>
        <v>Tn</v>
      </c>
      <c r="J790" s="54" t="str">
        <f t="shared" ca="1" si="163"/>
        <v>GREE</v>
      </c>
      <c r="K790" s="54" t="str">
        <f t="shared" ca="1" si="164"/>
        <v>GRA084</v>
      </c>
      <c r="L790" s="54" t="str">
        <f t="shared" ca="1" si="165"/>
        <v/>
      </c>
      <c r="M790" s="54">
        <f t="shared" ca="1" si="166"/>
        <v>0</v>
      </c>
      <c r="N790" s="54" t="str">
        <f t="shared" ca="1" si="167"/>
        <v>DB2</v>
      </c>
      <c r="O790" s="54" t="str">
        <f t="shared" ca="1" si="168"/>
        <v>Adhérent</v>
      </c>
    </row>
    <row r="791" spans="1:15" x14ac:dyDescent="0.3">
      <c r="A791" s="97">
        <f ca="1">MATCH(B791,INDIRECT("Referentiel!a:a"),0)+COUNTIF($B$1:B790,B791)</f>
        <v>791</v>
      </c>
      <c r="B791" s="98" t="s">
        <v>4178</v>
      </c>
      <c r="C791" s="54" t="str">
        <f t="shared" ca="1" si="156"/>
        <v>CPCR</v>
      </c>
      <c r="D791" s="54" t="str">
        <f t="shared" ca="1" si="157"/>
        <v>A091   -J</v>
      </c>
      <c r="E791" s="54">
        <f t="shared" ca="1" si="158"/>
        <v>0</v>
      </c>
      <c r="F791" s="54" t="str">
        <f t="shared" ca="1" si="159"/>
        <v>ZH1EJK</v>
      </c>
      <c r="G791" s="54" t="str">
        <f t="shared" ca="1" si="160"/>
        <v>AD3</v>
      </c>
      <c r="H791" s="54" t="str">
        <f t="shared" ca="1" si="161"/>
        <v>COMPLET</v>
      </c>
      <c r="I791" s="54" t="str">
        <f t="shared" ca="1" si="162"/>
        <v>BVnTn</v>
      </c>
      <c r="J791" s="54" t="str">
        <f t="shared" ca="1" si="163"/>
        <v>GREE</v>
      </c>
      <c r="K791" s="54" t="str">
        <f t="shared" ca="1" si="164"/>
        <v>GRA091</v>
      </c>
      <c r="L791" s="54" t="str">
        <f t="shared" ca="1" si="165"/>
        <v/>
      </c>
      <c r="M791" s="54">
        <f t="shared" ca="1" si="166"/>
        <v>0</v>
      </c>
      <c r="N791" s="54" t="str">
        <f t="shared" ca="1" si="167"/>
        <v>DB2</v>
      </c>
      <c r="O791" s="54" t="str">
        <f t="shared" ca="1" si="168"/>
        <v>Adhérent</v>
      </c>
    </row>
    <row r="792" spans="1:15" x14ac:dyDescent="0.3">
      <c r="A792" s="97">
        <f ca="1">MATCH(B792,INDIRECT("Referentiel!a:a"),0)+COUNTIF($B$1:B791,B792)</f>
        <v>792</v>
      </c>
      <c r="B792" s="98" t="s">
        <v>4183</v>
      </c>
      <c r="C792" s="54" t="str">
        <f t="shared" ca="1" si="156"/>
        <v>CPCR</v>
      </c>
      <c r="D792" s="54" t="str">
        <f t="shared" ca="1" si="157"/>
        <v>A092   -J</v>
      </c>
      <c r="E792" s="54">
        <f t="shared" ca="1" si="158"/>
        <v>0</v>
      </c>
      <c r="F792" s="54" t="str">
        <f t="shared" ca="1" si="159"/>
        <v>ZH1EJL</v>
      </c>
      <c r="G792" s="54" t="str">
        <f t="shared" ca="1" si="160"/>
        <v>AD3</v>
      </c>
      <c r="H792" s="54" t="str">
        <f t="shared" ca="1" si="161"/>
        <v>COMPLET</v>
      </c>
      <c r="I792" s="54" t="str">
        <f t="shared" ca="1" si="162"/>
        <v>BVnTn</v>
      </c>
      <c r="J792" s="54" t="str">
        <f t="shared" ca="1" si="163"/>
        <v>GREE</v>
      </c>
      <c r="K792" s="54" t="str">
        <f t="shared" ca="1" si="164"/>
        <v>GRA092</v>
      </c>
      <c r="L792" s="54" t="str">
        <f t="shared" ca="1" si="165"/>
        <v/>
      </c>
      <c r="M792" s="54">
        <f t="shared" ca="1" si="166"/>
        <v>0</v>
      </c>
      <c r="N792" s="54" t="str">
        <f t="shared" ca="1" si="167"/>
        <v>DB2</v>
      </c>
      <c r="O792" s="54" t="str">
        <f t="shared" ca="1" si="168"/>
        <v>Adhérent</v>
      </c>
    </row>
    <row r="793" spans="1:15" x14ac:dyDescent="0.3">
      <c r="A793" s="97">
        <f ca="1">MATCH(B793,INDIRECT("Referentiel!a:a"),0)+COUNTIF($B$1:B792,B793)</f>
        <v>793</v>
      </c>
      <c r="B793" s="98" t="s">
        <v>4188</v>
      </c>
      <c r="C793" s="54" t="str">
        <f t="shared" ca="1" si="156"/>
        <v>CPCR</v>
      </c>
      <c r="D793" s="54" t="str">
        <f t="shared" ca="1" si="157"/>
        <v>A093   -J</v>
      </c>
      <c r="E793" s="54">
        <f t="shared" ca="1" si="158"/>
        <v>0</v>
      </c>
      <c r="F793" s="54" t="str">
        <f t="shared" ca="1" si="159"/>
        <v>ZH1EJM</v>
      </c>
      <c r="G793" s="54" t="str">
        <f t="shared" ca="1" si="160"/>
        <v>AD1</v>
      </c>
      <c r="H793" s="54" t="str">
        <f t="shared" ca="1" si="161"/>
        <v>COMPLET</v>
      </c>
      <c r="I793" s="54" t="str">
        <f t="shared" ca="1" si="162"/>
        <v>BVnTn</v>
      </c>
      <c r="J793" s="54" t="str">
        <f t="shared" ca="1" si="163"/>
        <v>GREE</v>
      </c>
      <c r="K793" s="54" t="str">
        <f t="shared" ca="1" si="164"/>
        <v>GRA093</v>
      </c>
      <c r="L793" s="54" t="str">
        <f t="shared" ca="1" si="165"/>
        <v>PRAD1</v>
      </c>
      <c r="M793" s="54">
        <f t="shared" ca="1" si="166"/>
        <v>0</v>
      </c>
      <c r="N793" s="54" t="str">
        <f t="shared" ca="1" si="167"/>
        <v>DB2</v>
      </c>
      <c r="O793" s="54" t="str">
        <f t="shared" ca="1" si="168"/>
        <v>Adhérent</v>
      </c>
    </row>
    <row r="794" spans="1:15" x14ac:dyDescent="0.3">
      <c r="A794" s="97">
        <f ca="1">MATCH(B794,INDIRECT("Referentiel!a:a"),0)+COUNTIF($B$1:B793,B794)</f>
        <v>794</v>
      </c>
      <c r="B794" s="98" t="s">
        <v>4193</v>
      </c>
      <c r="C794" s="54" t="str">
        <f t="shared" ca="1" si="156"/>
        <v>CPCR</v>
      </c>
      <c r="D794" s="54" t="str">
        <f t="shared" ca="1" si="157"/>
        <v>A094   -J</v>
      </c>
      <c r="E794" s="54">
        <f t="shared" ca="1" si="158"/>
        <v>0</v>
      </c>
      <c r="F794" s="54" t="str">
        <f t="shared" ca="1" si="159"/>
        <v>ZH1EJN</v>
      </c>
      <c r="G794" s="54" t="str">
        <f t="shared" ca="1" si="160"/>
        <v>AD3</v>
      </c>
      <c r="H794" s="54" t="str">
        <f t="shared" ca="1" si="161"/>
        <v>COMPLET</v>
      </c>
      <c r="I794" s="54" t="str">
        <f t="shared" ca="1" si="162"/>
        <v>Tn</v>
      </c>
      <c r="J794" s="54" t="str">
        <f t="shared" ca="1" si="163"/>
        <v>GREE</v>
      </c>
      <c r="K794" s="54" t="str">
        <f t="shared" ca="1" si="164"/>
        <v>GRA094</v>
      </c>
      <c r="L794" s="54" t="str">
        <f t="shared" ca="1" si="165"/>
        <v/>
      </c>
      <c r="M794" s="54">
        <f t="shared" ca="1" si="166"/>
        <v>0</v>
      </c>
      <c r="N794" s="54" t="str">
        <f t="shared" ca="1" si="167"/>
        <v>DB2</v>
      </c>
      <c r="O794" s="54" t="str">
        <f t="shared" ca="1" si="168"/>
        <v>Adhérent</v>
      </c>
    </row>
    <row r="795" spans="1:15" x14ac:dyDescent="0.3">
      <c r="A795" s="97">
        <f ca="1">MATCH(B795,INDIRECT("Referentiel!a:a"),0)+COUNTIF($B$1:B794,B795)</f>
        <v>795</v>
      </c>
      <c r="B795" s="98" t="s">
        <v>4198</v>
      </c>
      <c r="C795" s="54" t="str">
        <f t="shared" ca="1" si="156"/>
        <v>CPCR</v>
      </c>
      <c r="D795" s="54" t="str">
        <f t="shared" ca="1" si="157"/>
        <v>A095   -J</v>
      </c>
      <c r="E795" s="54">
        <f t="shared" ca="1" si="158"/>
        <v>0</v>
      </c>
      <c r="F795" s="54" t="str">
        <f t="shared" ca="1" si="159"/>
        <v>ZH1EJO</v>
      </c>
      <c r="G795" s="54" t="str">
        <f t="shared" ca="1" si="160"/>
        <v>AD3</v>
      </c>
      <c r="H795" s="54" t="str">
        <f t="shared" ca="1" si="161"/>
        <v>COMPLET</v>
      </c>
      <c r="I795" s="54" t="str">
        <f t="shared" ca="1" si="162"/>
        <v>Tn</v>
      </c>
      <c r="J795" s="54" t="str">
        <f t="shared" ca="1" si="163"/>
        <v>GREE</v>
      </c>
      <c r="K795" s="54" t="str">
        <f t="shared" ca="1" si="164"/>
        <v>GRA095</v>
      </c>
      <c r="L795" s="54" t="str">
        <f t="shared" ca="1" si="165"/>
        <v/>
      </c>
      <c r="M795" s="54">
        <f t="shared" ca="1" si="166"/>
        <v>0</v>
      </c>
      <c r="N795" s="54" t="str">
        <f t="shared" ca="1" si="167"/>
        <v>DB2</v>
      </c>
      <c r="O795" s="54" t="str">
        <f t="shared" ca="1" si="168"/>
        <v>Adhérent</v>
      </c>
    </row>
    <row r="796" spans="1:15" x14ac:dyDescent="0.3">
      <c r="A796" s="97">
        <f ca="1">MATCH(B796,INDIRECT("Referentiel!a:a"),0)+COUNTIF($B$1:B795,B796)</f>
        <v>796</v>
      </c>
      <c r="B796" s="98" t="s">
        <v>4203</v>
      </c>
      <c r="C796" s="54" t="str">
        <f t="shared" ca="1" si="156"/>
        <v>CPCR</v>
      </c>
      <c r="D796" s="54" t="str">
        <f t="shared" ca="1" si="157"/>
        <v>A096   -J</v>
      </c>
      <c r="E796" s="54">
        <f t="shared" ca="1" si="158"/>
        <v>0</v>
      </c>
      <c r="F796" s="54" t="str">
        <f t="shared" ca="1" si="159"/>
        <v>ZH1EJP</v>
      </c>
      <c r="G796" s="54" t="str">
        <f t="shared" ca="1" si="160"/>
        <v>AD3</v>
      </c>
      <c r="H796" s="54" t="str">
        <f t="shared" ca="1" si="161"/>
        <v>COMPLET</v>
      </c>
      <c r="I796" s="54" t="str">
        <f t="shared" ca="1" si="162"/>
        <v>Tn</v>
      </c>
      <c r="J796" s="54" t="str">
        <f t="shared" ca="1" si="163"/>
        <v>GREE</v>
      </c>
      <c r="K796" s="54" t="str">
        <f t="shared" ca="1" si="164"/>
        <v>GRA096</v>
      </c>
      <c r="L796" s="54" t="str">
        <f t="shared" ca="1" si="165"/>
        <v/>
      </c>
      <c r="M796" s="54">
        <f t="shared" ca="1" si="166"/>
        <v>0</v>
      </c>
      <c r="N796" s="54" t="str">
        <f t="shared" ca="1" si="167"/>
        <v>DB2</v>
      </c>
      <c r="O796" s="54" t="str">
        <f t="shared" ca="1" si="168"/>
        <v>Adhérent</v>
      </c>
    </row>
    <row r="797" spans="1:15" x14ac:dyDescent="0.3">
      <c r="A797" s="97">
        <f ca="1">MATCH(B797,INDIRECT("Referentiel!a:a"),0)+COUNTIF($B$1:B796,B797)</f>
        <v>797</v>
      </c>
      <c r="B797" s="98" t="s">
        <v>4208</v>
      </c>
      <c r="C797" s="54" t="str">
        <f t="shared" ca="1" si="156"/>
        <v>CPCR</v>
      </c>
      <c r="D797" s="54" t="str">
        <f t="shared" ca="1" si="157"/>
        <v>A099     -J</v>
      </c>
      <c r="E797" s="54">
        <f t="shared" ca="1" si="158"/>
        <v>0</v>
      </c>
      <c r="F797" s="54" t="str">
        <f t="shared" ca="1" si="159"/>
        <v>ZH1AJ5</v>
      </c>
      <c r="G797" s="54" t="str">
        <f t="shared" ca="1" si="160"/>
        <v>AD3</v>
      </c>
      <c r="H797" s="54" t="str">
        <f t="shared" ca="1" si="161"/>
        <v>COMPLET</v>
      </c>
      <c r="I797" s="54" t="str">
        <f t="shared" ca="1" si="162"/>
        <v>Tn</v>
      </c>
      <c r="J797" s="54" t="str">
        <f t="shared" ca="1" si="163"/>
        <v>GREE</v>
      </c>
      <c r="K797" s="54" t="str">
        <f t="shared" ca="1" si="164"/>
        <v>GRA099</v>
      </c>
      <c r="L797" s="54" t="str">
        <f t="shared" ca="1" si="165"/>
        <v/>
      </c>
      <c r="M797" s="54">
        <f t="shared" ca="1" si="166"/>
        <v>0</v>
      </c>
      <c r="N797" s="54" t="str">
        <f t="shared" ca="1" si="167"/>
        <v>DB2</v>
      </c>
      <c r="O797" s="54" t="str">
        <f t="shared" ca="1" si="168"/>
        <v>Adhérent</v>
      </c>
    </row>
    <row r="798" spans="1:15" x14ac:dyDescent="0.3">
      <c r="A798" s="97">
        <f ca="1">MATCH(B798,INDIRECT("Referentiel!a:a"),0)+COUNTIF($B$1:B797,B798)</f>
        <v>798</v>
      </c>
      <c r="B798" s="98" t="s">
        <v>4214</v>
      </c>
      <c r="C798" s="54" t="str">
        <f t="shared" ca="1" si="156"/>
        <v>CPCR</v>
      </c>
      <c r="D798" s="54" t="str">
        <f t="shared" ca="1" si="157"/>
        <v>A206   -J</v>
      </c>
      <c r="E798" s="54">
        <f t="shared" ca="1" si="158"/>
        <v>0</v>
      </c>
      <c r="F798" s="54" t="str">
        <f t="shared" ca="1" si="159"/>
        <v>ZH1EJQ</v>
      </c>
      <c r="G798" s="54" t="str">
        <f t="shared" ca="1" si="160"/>
        <v>AD3</v>
      </c>
      <c r="H798" s="54" t="str">
        <f t="shared" ca="1" si="161"/>
        <v>COMPLET</v>
      </c>
      <c r="I798" s="54" t="str">
        <f t="shared" ca="1" si="162"/>
        <v>Tn</v>
      </c>
      <c r="J798" s="54" t="str">
        <f t="shared" ca="1" si="163"/>
        <v>GREE</v>
      </c>
      <c r="K798" s="54" t="str">
        <f t="shared" ca="1" si="164"/>
        <v>GRA206</v>
      </c>
      <c r="L798" s="54" t="str">
        <f t="shared" ca="1" si="165"/>
        <v/>
      </c>
      <c r="M798" s="54">
        <f t="shared" ca="1" si="166"/>
        <v>0</v>
      </c>
      <c r="N798" s="54" t="str">
        <f t="shared" ca="1" si="167"/>
        <v>DB2</v>
      </c>
      <c r="O798" s="54" t="str">
        <f t="shared" ca="1" si="168"/>
        <v>Adhérent</v>
      </c>
    </row>
    <row r="799" spans="1:15" x14ac:dyDescent="0.3">
      <c r="A799" s="97">
        <f ca="1">MATCH(B799,INDIRECT("Referentiel!a:a"),0)+COUNTIF($B$1:B798,B799)</f>
        <v>799</v>
      </c>
      <c r="B799" s="98" t="s">
        <v>4219</v>
      </c>
      <c r="C799" s="54" t="str">
        <f t="shared" ca="1" si="156"/>
        <v>CPCR</v>
      </c>
      <c r="D799" s="54" t="str">
        <f t="shared" ca="1" si="157"/>
        <v>A210   -J</v>
      </c>
      <c r="E799" s="54">
        <f t="shared" ca="1" si="158"/>
        <v>0</v>
      </c>
      <c r="F799" s="54" t="str">
        <f t="shared" ca="1" si="159"/>
        <v>ZH1EJR</v>
      </c>
      <c r="G799" s="54" t="str">
        <f t="shared" ca="1" si="160"/>
        <v>AD1</v>
      </c>
      <c r="H799" s="54" t="str">
        <f t="shared" ca="1" si="161"/>
        <v>COMPLET</v>
      </c>
      <c r="I799" s="54" t="str">
        <f t="shared" ca="1" si="162"/>
        <v>Tn</v>
      </c>
      <c r="J799" s="54" t="str">
        <f t="shared" ca="1" si="163"/>
        <v>GREE</v>
      </c>
      <c r="K799" s="54" t="str">
        <f t="shared" ca="1" si="164"/>
        <v>GRA210</v>
      </c>
      <c r="L799" s="54" t="str">
        <f t="shared" ca="1" si="165"/>
        <v>PRAD1</v>
      </c>
      <c r="M799" s="54">
        <f t="shared" ca="1" si="166"/>
        <v>0</v>
      </c>
      <c r="N799" s="54" t="str">
        <f t="shared" ca="1" si="167"/>
        <v>DB2</v>
      </c>
      <c r="O799" s="54" t="str">
        <f t="shared" ca="1" si="168"/>
        <v>Adhérent</v>
      </c>
    </row>
    <row r="800" spans="1:15" x14ac:dyDescent="0.3">
      <c r="A800" s="97">
        <f ca="1">MATCH(B800,INDIRECT("Referentiel!a:a"),0)+COUNTIF($B$1:B799,B800)</f>
        <v>800</v>
      </c>
      <c r="B800" s="98" t="s">
        <v>4224</v>
      </c>
      <c r="C800" s="54" t="str">
        <f t="shared" ca="1" si="156"/>
        <v>CPCR</v>
      </c>
      <c r="D800" s="54" t="str">
        <f t="shared" ca="1" si="157"/>
        <v>A220     -J</v>
      </c>
      <c r="E800" s="54">
        <f t="shared" ca="1" si="158"/>
        <v>0</v>
      </c>
      <c r="F800" s="54" t="str">
        <f t="shared" ca="1" si="159"/>
        <v>ZH1EJS</v>
      </c>
      <c r="G800" s="54" t="str">
        <f t="shared" ca="1" si="160"/>
        <v>AD1</v>
      </c>
      <c r="H800" s="54" t="str">
        <f t="shared" ca="1" si="161"/>
        <v>COMPLET</v>
      </c>
      <c r="I800" s="54" t="str">
        <f t="shared" ca="1" si="162"/>
        <v>BVnTn</v>
      </c>
      <c r="J800" s="54" t="str">
        <f t="shared" ca="1" si="163"/>
        <v>GREE</v>
      </c>
      <c r="K800" s="54" t="str">
        <f t="shared" ca="1" si="164"/>
        <v>GRA220</v>
      </c>
      <c r="L800" s="54" t="str">
        <f t="shared" ca="1" si="165"/>
        <v>PRAD1</v>
      </c>
      <c r="M800" s="54">
        <f t="shared" ca="1" si="166"/>
        <v>0</v>
      </c>
      <c r="N800" s="54" t="str">
        <f t="shared" ca="1" si="167"/>
        <v>DB2</v>
      </c>
      <c r="O800" s="54" t="str">
        <f t="shared" ca="1" si="168"/>
        <v>Adhérent</v>
      </c>
    </row>
    <row r="801" spans="1:15" x14ac:dyDescent="0.3">
      <c r="A801" s="97">
        <f ca="1">MATCH(B801,INDIRECT("Referentiel!a:a"),0)+COUNTIF($B$1:B800,B801)</f>
        <v>801</v>
      </c>
      <c r="B801" s="98" t="s">
        <v>4229</v>
      </c>
      <c r="C801" s="54" t="str">
        <f t="shared" ca="1" si="156"/>
        <v>CPCR</v>
      </c>
      <c r="D801" s="54" t="str">
        <f t="shared" ca="1" si="157"/>
        <v>A222   -J</v>
      </c>
      <c r="E801" s="54">
        <f t="shared" ca="1" si="158"/>
        <v>0</v>
      </c>
      <c r="F801" s="54" t="str">
        <f t="shared" ca="1" si="159"/>
        <v>ZH1EJT</v>
      </c>
      <c r="G801" s="54" t="str">
        <f t="shared" ca="1" si="160"/>
        <v>AD3</v>
      </c>
      <c r="H801" s="54" t="str">
        <f t="shared" ca="1" si="161"/>
        <v>COMPLET</v>
      </c>
      <c r="I801" s="54" t="str">
        <f t="shared" ca="1" si="162"/>
        <v>BVnTn</v>
      </c>
      <c r="J801" s="54" t="str">
        <f t="shared" ca="1" si="163"/>
        <v>GREE</v>
      </c>
      <c r="K801" s="54" t="str">
        <f t="shared" ca="1" si="164"/>
        <v>GRA222</v>
      </c>
      <c r="L801" s="54" t="str">
        <f t="shared" ca="1" si="165"/>
        <v/>
      </c>
      <c r="M801" s="54">
        <f t="shared" ca="1" si="166"/>
        <v>0</v>
      </c>
      <c r="N801" s="54" t="str">
        <f t="shared" ca="1" si="167"/>
        <v>DB2</v>
      </c>
      <c r="O801" s="54" t="str">
        <f t="shared" ca="1" si="168"/>
        <v>Adhérent</v>
      </c>
    </row>
    <row r="802" spans="1:15" x14ac:dyDescent="0.3">
      <c r="A802" s="97">
        <f ca="1">MATCH(B802,INDIRECT("Referentiel!a:a"),0)+COUNTIF($B$1:B801,B802)</f>
        <v>802</v>
      </c>
      <c r="B802" s="98" t="s">
        <v>4234</v>
      </c>
      <c r="C802" s="54" t="str">
        <f t="shared" ca="1" si="156"/>
        <v>CPCR</v>
      </c>
      <c r="D802" s="54" t="str">
        <f t="shared" ca="1" si="157"/>
        <v>A226   -J</v>
      </c>
      <c r="E802" s="54">
        <f t="shared" ca="1" si="158"/>
        <v>0</v>
      </c>
      <c r="F802" s="54" t="str">
        <f t="shared" ca="1" si="159"/>
        <v>ZH1EJU</v>
      </c>
      <c r="G802" s="54" t="str">
        <f t="shared" ca="1" si="160"/>
        <v>AD3</v>
      </c>
      <c r="H802" s="54" t="str">
        <f t="shared" ca="1" si="161"/>
        <v>COMPLET</v>
      </c>
      <c r="I802" s="54" t="str">
        <f t="shared" ca="1" si="162"/>
        <v>Tn</v>
      </c>
      <c r="J802" s="54" t="str">
        <f t="shared" ca="1" si="163"/>
        <v>GREE</v>
      </c>
      <c r="K802" s="54" t="str">
        <f t="shared" ca="1" si="164"/>
        <v>GRA226</v>
      </c>
      <c r="L802" s="54" t="str">
        <f t="shared" ca="1" si="165"/>
        <v/>
      </c>
      <c r="M802" s="54">
        <f t="shared" ca="1" si="166"/>
        <v>0</v>
      </c>
      <c r="N802" s="54" t="str">
        <f t="shared" ca="1" si="167"/>
        <v>DB2</v>
      </c>
      <c r="O802" s="54" t="str">
        <f t="shared" ca="1" si="168"/>
        <v>Adhérent</v>
      </c>
    </row>
    <row r="803" spans="1:15" x14ac:dyDescent="0.3">
      <c r="A803" s="97">
        <f ca="1">MATCH(B803,INDIRECT("Referentiel!a:a"),0)+COUNTIF($B$1:B802,B803)</f>
        <v>803</v>
      </c>
      <c r="B803" s="98" t="s">
        <v>4239</v>
      </c>
      <c r="C803" s="54" t="str">
        <f t="shared" ca="1" si="156"/>
        <v>CPCR</v>
      </c>
      <c r="D803" s="54" t="str">
        <f t="shared" ca="1" si="157"/>
        <v>A227   -J</v>
      </c>
      <c r="E803" s="54">
        <f t="shared" ca="1" si="158"/>
        <v>0</v>
      </c>
      <c r="F803" s="54" t="str">
        <f t="shared" ca="1" si="159"/>
        <v>ZH1EJV</v>
      </c>
      <c r="G803" s="54" t="str">
        <f t="shared" ca="1" si="160"/>
        <v>AD3</v>
      </c>
      <c r="H803" s="54" t="str">
        <f t="shared" ca="1" si="161"/>
        <v>COMPLET</v>
      </c>
      <c r="I803" s="54" t="str">
        <f t="shared" ca="1" si="162"/>
        <v>BVnTn</v>
      </c>
      <c r="J803" s="54" t="str">
        <f t="shared" ca="1" si="163"/>
        <v>GREE</v>
      </c>
      <c r="K803" s="54" t="str">
        <f t="shared" ca="1" si="164"/>
        <v>GRA227</v>
      </c>
      <c r="L803" s="54" t="str">
        <f t="shared" ca="1" si="165"/>
        <v/>
      </c>
      <c r="M803" s="54">
        <f t="shared" ca="1" si="166"/>
        <v>0</v>
      </c>
      <c r="N803" s="54" t="str">
        <f t="shared" ca="1" si="167"/>
        <v>DB2</v>
      </c>
      <c r="O803" s="54" t="str">
        <f t="shared" ca="1" si="168"/>
        <v>Adhérent</v>
      </c>
    </row>
    <row r="804" spans="1:15" x14ac:dyDescent="0.3">
      <c r="A804" s="97">
        <f ca="1">MATCH(B804,INDIRECT("Referentiel!a:a"),0)+COUNTIF($B$1:B803,B804)</f>
        <v>804</v>
      </c>
      <c r="B804" s="98" t="s">
        <v>4244</v>
      </c>
      <c r="C804" s="54" t="str">
        <f t="shared" ca="1" si="156"/>
        <v>CPCR</v>
      </c>
      <c r="D804" s="54" t="str">
        <f t="shared" ca="1" si="157"/>
        <v>A228   -J</v>
      </c>
      <c r="E804" s="54">
        <f t="shared" ca="1" si="158"/>
        <v>0</v>
      </c>
      <c r="F804" s="54" t="str">
        <f t="shared" ca="1" si="159"/>
        <v>ZH1EJW</v>
      </c>
      <c r="G804" s="54" t="str">
        <f t="shared" ca="1" si="160"/>
        <v>AD1</v>
      </c>
      <c r="H804" s="54" t="str">
        <f t="shared" ca="1" si="161"/>
        <v>COMPLET</v>
      </c>
      <c r="I804" s="54" t="str">
        <f t="shared" ca="1" si="162"/>
        <v>Tn</v>
      </c>
      <c r="J804" s="54" t="str">
        <f t="shared" ca="1" si="163"/>
        <v>GREE</v>
      </c>
      <c r="K804" s="54" t="str">
        <f t="shared" ca="1" si="164"/>
        <v>GRA228</v>
      </c>
      <c r="L804" s="54" t="str">
        <f t="shared" ca="1" si="165"/>
        <v>PRAD1</v>
      </c>
      <c r="M804" s="54">
        <f t="shared" ca="1" si="166"/>
        <v>0</v>
      </c>
      <c r="N804" s="54" t="str">
        <f t="shared" ca="1" si="167"/>
        <v>DB2</v>
      </c>
      <c r="O804" s="54" t="str">
        <f t="shared" ca="1" si="168"/>
        <v>Adhérent</v>
      </c>
    </row>
    <row r="805" spans="1:15" x14ac:dyDescent="0.3">
      <c r="A805" s="97">
        <f ca="1">MATCH(B805,INDIRECT("Referentiel!a:a"),0)+COUNTIF($B$1:B804,B805)</f>
        <v>805</v>
      </c>
      <c r="B805" s="98" t="s">
        <v>4249</v>
      </c>
      <c r="C805" s="54" t="str">
        <f t="shared" ca="1" si="156"/>
        <v>CPCR</v>
      </c>
      <c r="D805" s="54" t="str">
        <f t="shared" ca="1" si="157"/>
        <v>A229   -J</v>
      </c>
      <c r="E805" s="54">
        <f t="shared" ca="1" si="158"/>
        <v>0</v>
      </c>
      <c r="F805" s="54" t="str">
        <f t="shared" ca="1" si="159"/>
        <v>ZH1EJX</v>
      </c>
      <c r="G805" s="54" t="str">
        <f t="shared" ca="1" si="160"/>
        <v>AD3</v>
      </c>
      <c r="H805" s="54" t="str">
        <f t="shared" ca="1" si="161"/>
        <v>COMPLET</v>
      </c>
      <c r="I805" s="54" t="str">
        <f t="shared" ca="1" si="162"/>
        <v>BVnTn</v>
      </c>
      <c r="J805" s="54" t="str">
        <f t="shared" ca="1" si="163"/>
        <v>GREE</v>
      </c>
      <c r="K805" s="54" t="str">
        <f t="shared" ca="1" si="164"/>
        <v>GRA229</v>
      </c>
      <c r="L805" s="54" t="str">
        <f t="shared" ca="1" si="165"/>
        <v/>
      </c>
      <c r="M805" s="54">
        <f t="shared" ca="1" si="166"/>
        <v>0</v>
      </c>
      <c r="N805" s="54" t="str">
        <f t="shared" ca="1" si="167"/>
        <v>DB2</v>
      </c>
      <c r="O805" s="54" t="str">
        <f t="shared" ca="1" si="168"/>
        <v>Adhérent</v>
      </c>
    </row>
    <row r="806" spans="1:15" x14ac:dyDescent="0.3">
      <c r="A806" s="97">
        <f ca="1">MATCH(B806,INDIRECT("Referentiel!a:a"),0)+COUNTIF($B$1:B805,B806)</f>
        <v>806</v>
      </c>
      <c r="B806" s="98" t="s">
        <v>4254</v>
      </c>
      <c r="C806" s="54" t="str">
        <f t="shared" ca="1" si="156"/>
        <v>CPCR</v>
      </c>
      <c r="D806" s="54" t="str">
        <f t="shared" ca="1" si="157"/>
        <v>A230   -J</v>
      </c>
      <c r="E806" s="54">
        <f t="shared" ca="1" si="158"/>
        <v>0</v>
      </c>
      <c r="F806" s="54" t="str">
        <f t="shared" ca="1" si="159"/>
        <v>ZH1EJY</v>
      </c>
      <c r="G806" s="54" t="str">
        <f t="shared" ca="1" si="160"/>
        <v>AD3</v>
      </c>
      <c r="H806" s="54" t="str">
        <f t="shared" ca="1" si="161"/>
        <v>COMPLET</v>
      </c>
      <c r="I806" s="54" t="str">
        <f t="shared" ca="1" si="162"/>
        <v>Tn</v>
      </c>
      <c r="J806" s="54" t="str">
        <f t="shared" ca="1" si="163"/>
        <v>GREE</v>
      </c>
      <c r="K806" s="54" t="str">
        <f t="shared" ca="1" si="164"/>
        <v>GRA230</v>
      </c>
      <c r="L806" s="54" t="str">
        <f t="shared" ca="1" si="165"/>
        <v/>
      </c>
      <c r="M806" s="54">
        <f t="shared" ca="1" si="166"/>
        <v>0</v>
      </c>
      <c r="N806" s="54" t="str">
        <f t="shared" ca="1" si="167"/>
        <v>DB2</v>
      </c>
      <c r="O806" s="54" t="str">
        <f t="shared" ca="1" si="168"/>
        <v>Adhérent</v>
      </c>
    </row>
    <row r="807" spans="1:15" x14ac:dyDescent="0.3">
      <c r="A807" s="97">
        <f ca="1">MATCH(B807,INDIRECT("Referentiel!a:a"),0)+COUNTIF($B$1:B806,B807)</f>
        <v>807</v>
      </c>
      <c r="B807" s="98" t="s">
        <v>4259</v>
      </c>
      <c r="C807" s="54" t="str">
        <f t="shared" ca="1" si="156"/>
        <v>CPCR</v>
      </c>
      <c r="D807" s="54" t="str">
        <f t="shared" ca="1" si="157"/>
        <v>A470   -J</v>
      </c>
      <c r="E807" s="54">
        <f t="shared" ca="1" si="158"/>
        <v>0</v>
      </c>
      <c r="F807" s="54" t="str">
        <f t="shared" ca="1" si="159"/>
        <v>ZH1FJ1</v>
      </c>
      <c r="G807" s="54" t="str">
        <f t="shared" ca="1" si="160"/>
        <v>AD1</v>
      </c>
      <c r="H807" s="54" t="str">
        <f t="shared" ca="1" si="161"/>
        <v>COMPLET</v>
      </c>
      <c r="I807" s="54" t="str">
        <f t="shared" ca="1" si="162"/>
        <v>BVnTn</v>
      </c>
      <c r="J807" s="54" t="str">
        <f t="shared" ca="1" si="163"/>
        <v>GREE</v>
      </c>
      <c r="K807" s="54" t="str">
        <f t="shared" ca="1" si="164"/>
        <v>GRA470</v>
      </c>
      <c r="L807" s="54" t="str">
        <f t="shared" ca="1" si="165"/>
        <v>PRAD1</v>
      </c>
      <c r="M807" s="54">
        <f t="shared" ca="1" si="166"/>
        <v>0</v>
      </c>
      <c r="N807" s="54" t="str">
        <f t="shared" ca="1" si="167"/>
        <v>DB2</v>
      </c>
      <c r="O807" s="54" t="str">
        <f t="shared" ca="1" si="168"/>
        <v>Adhérent</v>
      </c>
    </row>
    <row r="808" spans="1:15" x14ac:dyDescent="0.3">
      <c r="A808" s="97">
        <f ca="1">MATCH(B808,INDIRECT("Referentiel!a:a"),0)+COUNTIF($B$1:B807,B808)</f>
        <v>808</v>
      </c>
      <c r="B808" s="98" t="s">
        <v>4264</v>
      </c>
      <c r="C808" s="54" t="str">
        <f t="shared" ca="1" si="156"/>
        <v>CPCR</v>
      </c>
      <c r="D808" s="54" t="str">
        <f t="shared" ca="1" si="157"/>
        <v>A606     -J</v>
      </c>
      <c r="E808" s="54">
        <f t="shared" ca="1" si="158"/>
        <v>0</v>
      </c>
      <c r="F808" s="54" t="str">
        <f t="shared" ca="1" si="159"/>
        <v>ZH1FJ2</v>
      </c>
      <c r="G808" s="54" t="str">
        <f t="shared" ca="1" si="160"/>
        <v>AD1</v>
      </c>
      <c r="H808" s="54" t="str">
        <f t="shared" ca="1" si="161"/>
        <v>COMPLET</v>
      </c>
      <c r="I808" s="54" t="str">
        <f t="shared" ca="1" si="162"/>
        <v>Tn</v>
      </c>
      <c r="J808" s="54" t="str">
        <f t="shared" ca="1" si="163"/>
        <v>GREE</v>
      </c>
      <c r="K808" s="54" t="str">
        <f t="shared" ca="1" si="164"/>
        <v>GRA606</v>
      </c>
      <c r="L808" s="54" t="str">
        <f t="shared" ca="1" si="165"/>
        <v>PRAD1</v>
      </c>
      <c r="M808" s="54">
        <f t="shared" ca="1" si="166"/>
        <v>0</v>
      </c>
      <c r="N808" s="54" t="str">
        <f t="shared" ca="1" si="167"/>
        <v>DB2</v>
      </c>
      <c r="O808" s="54" t="str">
        <f t="shared" ca="1" si="168"/>
        <v>Adhérent</v>
      </c>
    </row>
    <row r="809" spans="1:15" x14ac:dyDescent="0.3">
      <c r="A809" s="97">
        <f ca="1">MATCH(B809,INDIRECT("Referentiel!a:a"),0)+COUNTIF($B$1:B808,B809)</f>
        <v>809</v>
      </c>
      <c r="B809" s="98" t="s">
        <v>4269</v>
      </c>
      <c r="C809" s="54" t="str">
        <f t="shared" ca="1" si="156"/>
        <v>CPCR</v>
      </c>
      <c r="D809" s="54" t="str">
        <f t="shared" ca="1" si="157"/>
        <v>A607     -J</v>
      </c>
      <c r="E809" s="54">
        <f t="shared" ca="1" si="158"/>
        <v>0</v>
      </c>
      <c r="F809" s="54" t="str">
        <f t="shared" ca="1" si="159"/>
        <v>ZH1FJ3</v>
      </c>
      <c r="G809" s="54" t="str">
        <f t="shared" ca="1" si="160"/>
        <v>AD1</v>
      </c>
      <c r="H809" s="54" t="str">
        <f t="shared" ca="1" si="161"/>
        <v>COMPLET</v>
      </c>
      <c r="I809" s="54" t="str">
        <f t="shared" ca="1" si="162"/>
        <v>BVnTn</v>
      </c>
      <c r="J809" s="54" t="str">
        <f t="shared" ca="1" si="163"/>
        <v>GREE</v>
      </c>
      <c r="K809" s="54" t="str">
        <f t="shared" ca="1" si="164"/>
        <v>GRA607</v>
      </c>
      <c r="L809" s="54" t="str">
        <f t="shared" ca="1" si="165"/>
        <v>PRAD1</v>
      </c>
      <c r="M809" s="54">
        <f t="shared" ca="1" si="166"/>
        <v>0</v>
      </c>
      <c r="N809" s="54" t="str">
        <f t="shared" ca="1" si="167"/>
        <v>DB2</v>
      </c>
      <c r="O809" s="54" t="str">
        <f t="shared" ca="1" si="168"/>
        <v>Adhérent</v>
      </c>
    </row>
    <row r="810" spans="1:15" x14ac:dyDescent="0.3">
      <c r="A810" s="97">
        <f ca="1">MATCH(B810,INDIRECT("Referentiel!a:a"),0)+COUNTIF($B$1:B809,B810)</f>
        <v>810</v>
      </c>
      <c r="B810" s="98" t="s">
        <v>4274</v>
      </c>
      <c r="C810" s="54" t="str">
        <f t="shared" ca="1" si="156"/>
        <v>CPCR</v>
      </c>
      <c r="D810" s="54" t="str">
        <f t="shared" ca="1" si="157"/>
        <v>A608     -J</v>
      </c>
      <c r="E810" s="54">
        <f t="shared" ca="1" si="158"/>
        <v>0</v>
      </c>
      <c r="F810" s="54" t="str">
        <f t="shared" ca="1" si="159"/>
        <v>ZH1FJ4</v>
      </c>
      <c r="G810" s="54" t="str">
        <f t="shared" ca="1" si="160"/>
        <v>AD3</v>
      </c>
      <c r="H810" s="54" t="str">
        <f t="shared" ca="1" si="161"/>
        <v>COMPLET</v>
      </c>
      <c r="I810" s="54" t="str">
        <f t="shared" ca="1" si="162"/>
        <v>BVnTn</v>
      </c>
      <c r="J810" s="54" t="str">
        <f t="shared" ca="1" si="163"/>
        <v>GREE</v>
      </c>
      <c r="K810" s="54" t="str">
        <f t="shared" ca="1" si="164"/>
        <v>GRA608</v>
      </c>
      <c r="L810" s="54" t="str">
        <f t="shared" ca="1" si="165"/>
        <v/>
      </c>
      <c r="M810" s="54">
        <f t="shared" ca="1" si="166"/>
        <v>0</v>
      </c>
      <c r="N810" s="54" t="str">
        <f t="shared" ca="1" si="167"/>
        <v>DB2</v>
      </c>
      <c r="O810" s="54" t="str">
        <f t="shared" ca="1" si="168"/>
        <v>Adhérent</v>
      </c>
    </row>
    <row r="811" spans="1:15" x14ac:dyDescent="0.3">
      <c r="A811" s="97">
        <f ca="1">MATCH(B811,INDIRECT("Referentiel!a:a"),0)+COUNTIF($B$1:B810,B811)</f>
        <v>811</v>
      </c>
      <c r="B811" s="98" t="s">
        <v>4279</v>
      </c>
      <c r="C811" s="54" t="str">
        <f t="shared" ca="1" si="156"/>
        <v>CPCR</v>
      </c>
      <c r="D811" s="54" t="str">
        <f t="shared" ca="1" si="157"/>
        <v>A610     -J</v>
      </c>
      <c r="E811" s="54">
        <f t="shared" ca="1" si="158"/>
        <v>0</v>
      </c>
      <c r="F811" s="54" t="str">
        <f t="shared" ca="1" si="159"/>
        <v>ZH1FJ5</v>
      </c>
      <c r="G811" s="54" t="str">
        <f t="shared" ca="1" si="160"/>
        <v>AD1</v>
      </c>
      <c r="H811" s="54" t="str">
        <f t="shared" ca="1" si="161"/>
        <v>COMPLET</v>
      </c>
      <c r="I811" s="54" t="str">
        <f t="shared" ca="1" si="162"/>
        <v>Tn</v>
      </c>
      <c r="J811" s="54" t="str">
        <f t="shared" ca="1" si="163"/>
        <v>GREE</v>
      </c>
      <c r="K811" s="54" t="str">
        <f t="shared" ca="1" si="164"/>
        <v>GRA610</v>
      </c>
      <c r="L811" s="54" t="str">
        <f t="shared" ca="1" si="165"/>
        <v>PRAD1</v>
      </c>
      <c r="M811" s="54">
        <f t="shared" ca="1" si="166"/>
        <v>0</v>
      </c>
      <c r="N811" s="54" t="str">
        <f t="shared" ca="1" si="167"/>
        <v>DB2</v>
      </c>
      <c r="O811" s="54" t="str">
        <f t="shared" ca="1" si="168"/>
        <v>Adhérent</v>
      </c>
    </row>
    <row r="812" spans="1:15" x14ac:dyDescent="0.3">
      <c r="A812" s="97">
        <f ca="1">MATCH(B812,INDIRECT("Referentiel!a:a"),0)+COUNTIF($B$1:B811,B812)</f>
        <v>812</v>
      </c>
      <c r="B812" s="98" t="s">
        <v>4284</v>
      </c>
      <c r="C812" s="54" t="str">
        <f t="shared" ca="1" si="156"/>
        <v>CPCR</v>
      </c>
      <c r="D812" s="54" t="str">
        <f t="shared" ca="1" si="157"/>
        <v>A612     -J</v>
      </c>
      <c r="E812" s="54">
        <f t="shared" ca="1" si="158"/>
        <v>0</v>
      </c>
      <c r="F812" s="54" t="str">
        <f t="shared" ca="1" si="159"/>
        <v>ZH1FJ6</v>
      </c>
      <c r="G812" s="54" t="str">
        <f t="shared" ca="1" si="160"/>
        <v>AD3</v>
      </c>
      <c r="H812" s="54" t="str">
        <f t="shared" ca="1" si="161"/>
        <v>COMPLET</v>
      </c>
      <c r="I812" s="54" t="str">
        <f t="shared" ca="1" si="162"/>
        <v>Tn</v>
      </c>
      <c r="J812" s="54" t="str">
        <f t="shared" ca="1" si="163"/>
        <v>GREE</v>
      </c>
      <c r="K812" s="54" t="str">
        <f t="shared" ca="1" si="164"/>
        <v>GRA612</v>
      </c>
      <c r="L812" s="54" t="str">
        <f t="shared" ca="1" si="165"/>
        <v/>
      </c>
      <c r="M812" s="54">
        <f t="shared" ca="1" si="166"/>
        <v>0</v>
      </c>
      <c r="N812" s="54" t="str">
        <f t="shared" ca="1" si="167"/>
        <v>DB2</v>
      </c>
      <c r="O812" s="54" t="str">
        <f t="shared" ca="1" si="168"/>
        <v>Adhérent</v>
      </c>
    </row>
    <row r="813" spans="1:15" x14ac:dyDescent="0.3">
      <c r="A813" s="97">
        <f ca="1">MATCH(B813,INDIRECT("Referentiel!a:a"),0)+COUNTIF($B$1:B812,B813)</f>
        <v>813</v>
      </c>
      <c r="B813" s="98" t="s">
        <v>4289</v>
      </c>
      <c r="C813" s="54" t="str">
        <f t="shared" ca="1" si="156"/>
        <v>CPCR</v>
      </c>
      <c r="D813" s="54" t="str">
        <f t="shared" ca="1" si="157"/>
        <v>A636   -J</v>
      </c>
      <c r="E813" s="54">
        <f t="shared" ca="1" si="158"/>
        <v>0</v>
      </c>
      <c r="F813" s="54" t="str">
        <f t="shared" ca="1" si="159"/>
        <v>ZH1FJA</v>
      </c>
      <c r="G813" s="54" t="str">
        <f t="shared" ca="1" si="160"/>
        <v>AD3</v>
      </c>
      <c r="H813" s="54" t="str">
        <f t="shared" ca="1" si="161"/>
        <v>COMPLET</v>
      </c>
      <c r="I813" s="54" t="str">
        <f t="shared" ca="1" si="162"/>
        <v>BVnTn</v>
      </c>
      <c r="J813" s="54" t="str">
        <f t="shared" ca="1" si="163"/>
        <v>GREE</v>
      </c>
      <c r="K813" s="54" t="str">
        <f t="shared" ca="1" si="164"/>
        <v>GRA636</v>
      </c>
      <c r="L813" s="54" t="str">
        <f t="shared" ca="1" si="165"/>
        <v/>
      </c>
      <c r="M813" s="54">
        <f t="shared" ca="1" si="166"/>
        <v>0</v>
      </c>
      <c r="N813" s="54" t="str">
        <f t="shared" ca="1" si="167"/>
        <v>DB2</v>
      </c>
      <c r="O813" s="54" t="str">
        <f t="shared" ca="1" si="168"/>
        <v>Adhérent</v>
      </c>
    </row>
    <row r="814" spans="1:15" x14ac:dyDescent="0.3">
      <c r="A814" s="97">
        <f ca="1">MATCH(B814,INDIRECT("Referentiel!a:a"),0)+COUNTIF($B$1:B813,B814)</f>
        <v>814</v>
      </c>
      <c r="B814" s="98" t="s">
        <v>4294</v>
      </c>
      <c r="C814" s="54" t="str">
        <f t="shared" ca="1" si="156"/>
        <v>CPCR</v>
      </c>
      <c r="D814" s="54" t="str">
        <f t="shared" ca="1" si="157"/>
        <v>A643   -J</v>
      </c>
      <c r="E814" s="54">
        <f t="shared" ca="1" si="158"/>
        <v>0</v>
      </c>
      <c r="F814" s="54" t="str">
        <f t="shared" ca="1" si="159"/>
        <v>ZH1FJB</v>
      </c>
      <c r="G814" s="54" t="str">
        <f t="shared" ca="1" si="160"/>
        <v>AD3</v>
      </c>
      <c r="H814" s="54" t="str">
        <f t="shared" ca="1" si="161"/>
        <v>COMPLET</v>
      </c>
      <c r="I814" s="54" t="str">
        <f t="shared" ca="1" si="162"/>
        <v>Tn</v>
      </c>
      <c r="J814" s="54" t="str">
        <f t="shared" ca="1" si="163"/>
        <v>GREE</v>
      </c>
      <c r="K814" s="54" t="str">
        <f t="shared" ca="1" si="164"/>
        <v>GRA643</v>
      </c>
      <c r="L814" s="54" t="str">
        <f t="shared" ca="1" si="165"/>
        <v/>
      </c>
      <c r="M814" s="54">
        <f t="shared" ca="1" si="166"/>
        <v>0</v>
      </c>
      <c r="N814" s="54" t="str">
        <f t="shared" ca="1" si="167"/>
        <v>DB2</v>
      </c>
      <c r="O814" s="54" t="str">
        <f t="shared" ca="1" si="168"/>
        <v>Adhérent</v>
      </c>
    </row>
    <row r="815" spans="1:15" x14ac:dyDescent="0.3">
      <c r="A815" s="97">
        <f ca="1">MATCH(B815,INDIRECT("Referentiel!a:a"),0)+COUNTIF($B$1:B814,B815)</f>
        <v>815</v>
      </c>
      <c r="B815" s="98" t="s">
        <v>4299</v>
      </c>
      <c r="C815" s="54" t="str">
        <f t="shared" ca="1" si="156"/>
        <v>CPCR</v>
      </c>
      <c r="D815" s="54" t="str">
        <f t="shared" ca="1" si="157"/>
        <v>A646   -J</v>
      </c>
      <c r="E815" s="54">
        <f t="shared" ca="1" si="158"/>
        <v>0</v>
      </c>
      <c r="F815" s="54" t="str">
        <f t="shared" ca="1" si="159"/>
        <v>ZH1FJC</v>
      </c>
      <c r="G815" s="54" t="str">
        <f t="shared" ca="1" si="160"/>
        <v>AD3</v>
      </c>
      <c r="H815" s="54" t="str">
        <f t="shared" ca="1" si="161"/>
        <v>COMPLET</v>
      </c>
      <c r="I815" s="54" t="str">
        <f t="shared" ca="1" si="162"/>
        <v>Tn</v>
      </c>
      <c r="J815" s="54" t="str">
        <f t="shared" ca="1" si="163"/>
        <v>GREE</v>
      </c>
      <c r="K815" s="54" t="str">
        <f t="shared" ca="1" si="164"/>
        <v>GRA646</v>
      </c>
      <c r="L815" s="54" t="str">
        <f t="shared" ca="1" si="165"/>
        <v/>
      </c>
      <c r="M815" s="54">
        <f t="shared" ca="1" si="166"/>
        <v>0</v>
      </c>
      <c r="N815" s="54" t="str">
        <f t="shared" ca="1" si="167"/>
        <v>DB2</v>
      </c>
      <c r="O815" s="54" t="str">
        <f t="shared" ca="1" si="168"/>
        <v>Adhérent</v>
      </c>
    </row>
    <row r="816" spans="1:15" x14ac:dyDescent="0.3">
      <c r="A816" s="97">
        <f ca="1">MATCH(B816,INDIRECT("Referentiel!a:a"),0)+COUNTIF($B$1:B815,B816)</f>
        <v>816</v>
      </c>
      <c r="B816" s="98" t="s">
        <v>4304</v>
      </c>
      <c r="C816" s="54" t="str">
        <f t="shared" ca="1" si="156"/>
        <v>CPCR</v>
      </c>
      <c r="D816" s="54" t="str">
        <f t="shared" ca="1" si="157"/>
        <v>A702     -J</v>
      </c>
      <c r="E816" s="54">
        <f t="shared" ca="1" si="158"/>
        <v>0</v>
      </c>
      <c r="F816" s="54" t="str">
        <f t="shared" ca="1" si="159"/>
        <v>ZH1FJD</v>
      </c>
      <c r="G816" s="54" t="str">
        <f t="shared" ca="1" si="160"/>
        <v>AD1</v>
      </c>
      <c r="H816" s="54" t="str">
        <f t="shared" ca="1" si="161"/>
        <v>COMPLET</v>
      </c>
      <c r="I816" s="54" t="str">
        <f t="shared" ca="1" si="162"/>
        <v>Tn</v>
      </c>
      <c r="J816" s="54" t="str">
        <f t="shared" ca="1" si="163"/>
        <v>GREE</v>
      </c>
      <c r="K816" s="54" t="str">
        <f t="shared" ca="1" si="164"/>
        <v>GRA702</v>
      </c>
      <c r="L816" s="54" t="str">
        <f t="shared" ca="1" si="165"/>
        <v>PRAD1</v>
      </c>
      <c r="M816" s="54">
        <f t="shared" ca="1" si="166"/>
        <v>0</v>
      </c>
      <c r="N816" s="54" t="str">
        <f t="shared" ca="1" si="167"/>
        <v>DB2</v>
      </c>
      <c r="O816" s="54" t="str">
        <f t="shared" ca="1" si="168"/>
        <v>Adhérent</v>
      </c>
    </row>
    <row r="817" spans="1:15" x14ac:dyDescent="0.3">
      <c r="A817" s="97">
        <f ca="1">MATCH(B817,INDIRECT("Referentiel!a:a"),0)+COUNTIF($B$1:B816,B817)</f>
        <v>817</v>
      </c>
      <c r="B817" s="98" t="s">
        <v>4309</v>
      </c>
      <c r="C817" s="54" t="str">
        <f t="shared" ca="1" si="156"/>
        <v>CPCR</v>
      </c>
      <c r="D817" s="54" t="str">
        <f t="shared" ca="1" si="157"/>
        <v>A720     -J</v>
      </c>
      <c r="E817" s="54">
        <f t="shared" ca="1" si="158"/>
        <v>0</v>
      </c>
      <c r="F817" s="54" t="str">
        <f t="shared" ca="1" si="159"/>
        <v>ZH1FJE</v>
      </c>
      <c r="G817" s="54" t="str">
        <f t="shared" ca="1" si="160"/>
        <v>AD3</v>
      </c>
      <c r="H817" s="54" t="str">
        <f t="shared" ca="1" si="161"/>
        <v>COMPLET</v>
      </c>
      <c r="I817" s="54" t="str">
        <f t="shared" ca="1" si="162"/>
        <v>Tn</v>
      </c>
      <c r="J817" s="54" t="str">
        <f t="shared" ca="1" si="163"/>
        <v>GREE</v>
      </c>
      <c r="K817" s="54" t="str">
        <f t="shared" ca="1" si="164"/>
        <v>GRA720</v>
      </c>
      <c r="L817" s="54" t="str">
        <f t="shared" ca="1" si="165"/>
        <v/>
      </c>
      <c r="M817" s="54">
        <f t="shared" ca="1" si="166"/>
        <v>0</v>
      </c>
      <c r="N817" s="54" t="str">
        <f t="shared" ca="1" si="167"/>
        <v>DB2</v>
      </c>
      <c r="O817" s="54" t="str">
        <f t="shared" ca="1" si="168"/>
        <v>Adhérent</v>
      </c>
    </row>
    <row r="818" spans="1:15" x14ac:dyDescent="0.3">
      <c r="A818" s="97">
        <f ca="1">MATCH(B818,INDIRECT("Referentiel!a:a"),0)+COUNTIF($B$1:B817,B818)</f>
        <v>818</v>
      </c>
      <c r="B818" s="98" t="s">
        <v>4315</v>
      </c>
      <c r="C818" s="54" t="str">
        <f t="shared" ca="1" si="156"/>
        <v>CPCR</v>
      </c>
      <c r="D818" s="54" t="str">
        <f t="shared" ca="1" si="157"/>
        <v>A723     -J</v>
      </c>
      <c r="E818" s="54">
        <f t="shared" ca="1" si="158"/>
        <v>0</v>
      </c>
      <c r="F818" s="54" t="str">
        <f t="shared" ca="1" si="159"/>
        <v>ZH1FJF</v>
      </c>
      <c r="G818" s="54" t="str">
        <f t="shared" ca="1" si="160"/>
        <v>AD3</v>
      </c>
      <c r="H818" s="54" t="str">
        <f t="shared" ca="1" si="161"/>
        <v>COMPLET</v>
      </c>
      <c r="I818" s="54" t="str">
        <f t="shared" ca="1" si="162"/>
        <v>Tn</v>
      </c>
      <c r="J818" s="54" t="str">
        <f t="shared" ca="1" si="163"/>
        <v>GREE</v>
      </c>
      <c r="K818" s="54" t="str">
        <f t="shared" ca="1" si="164"/>
        <v>GRA723</v>
      </c>
      <c r="L818" s="54" t="str">
        <f t="shared" ca="1" si="165"/>
        <v/>
      </c>
      <c r="M818" s="54">
        <f t="shared" ca="1" si="166"/>
        <v>0</v>
      </c>
      <c r="N818" s="54" t="str">
        <f t="shared" ca="1" si="167"/>
        <v>DB2</v>
      </c>
      <c r="O818" s="54" t="str">
        <f t="shared" ca="1" si="168"/>
        <v>Adhérent</v>
      </c>
    </row>
    <row r="819" spans="1:15" x14ac:dyDescent="0.3">
      <c r="A819" s="97">
        <f ca="1">MATCH(B819,INDIRECT("Referentiel!a:a"),0)+COUNTIF($B$1:B818,B819)</f>
        <v>819</v>
      </c>
      <c r="B819" s="98" t="s">
        <v>4321</v>
      </c>
      <c r="C819" s="54" t="str">
        <f t="shared" ca="1" si="156"/>
        <v>CPCR</v>
      </c>
      <c r="D819" s="54" t="str">
        <f t="shared" ca="1" si="157"/>
        <v>A813     -J</v>
      </c>
      <c r="E819" s="54">
        <f t="shared" ca="1" si="158"/>
        <v>0</v>
      </c>
      <c r="F819" s="54" t="str">
        <f t="shared" ca="1" si="159"/>
        <v>ZH1FJJ</v>
      </c>
      <c r="G819" s="54" t="str">
        <f t="shared" ca="1" si="160"/>
        <v>AD3</v>
      </c>
      <c r="H819" s="54" t="str">
        <f t="shared" ca="1" si="161"/>
        <v>COMPLET</v>
      </c>
      <c r="I819" s="54" t="str">
        <f t="shared" ca="1" si="162"/>
        <v>Tn</v>
      </c>
      <c r="J819" s="54" t="str">
        <f t="shared" ca="1" si="163"/>
        <v>GREE</v>
      </c>
      <c r="K819" s="54" t="str">
        <f t="shared" ca="1" si="164"/>
        <v>GRA813</v>
      </c>
      <c r="L819" s="54" t="str">
        <f t="shared" ca="1" si="165"/>
        <v/>
      </c>
      <c r="M819" s="54">
        <f t="shared" ca="1" si="166"/>
        <v>0</v>
      </c>
      <c r="N819" s="54" t="str">
        <f t="shared" ca="1" si="167"/>
        <v>DB2</v>
      </c>
      <c r="O819" s="54" t="str">
        <f t="shared" ca="1" si="168"/>
        <v>Adhérent</v>
      </c>
    </row>
    <row r="820" spans="1:15" x14ac:dyDescent="0.3">
      <c r="A820" s="97">
        <f ca="1">MATCH(B820,INDIRECT("Referentiel!a:a"),0)+COUNTIF($B$1:B819,B820)</f>
        <v>820</v>
      </c>
      <c r="B820" s="98" t="s">
        <v>4327</v>
      </c>
      <c r="C820" s="54" t="str">
        <f t="shared" ca="1" si="156"/>
        <v>CPCR</v>
      </c>
      <c r="D820" s="54" t="str">
        <f t="shared" ca="1" si="157"/>
        <v>A814     -J</v>
      </c>
      <c r="E820" s="54">
        <f t="shared" ca="1" si="158"/>
        <v>0</v>
      </c>
      <c r="F820" s="54" t="str">
        <f t="shared" ca="1" si="159"/>
        <v>ZH1FJK</v>
      </c>
      <c r="G820" s="54" t="str">
        <f t="shared" ca="1" si="160"/>
        <v>AD3</v>
      </c>
      <c r="H820" s="54" t="str">
        <f t="shared" ca="1" si="161"/>
        <v>COMPLET</v>
      </c>
      <c r="I820" s="54" t="str">
        <f t="shared" ca="1" si="162"/>
        <v>Tn</v>
      </c>
      <c r="J820" s="54" t="str">
        <f t="shared" ca="1" si="163"/>
        <v>GREE</v>
      </c>
      <c r="K820" s="54" t="str">
        <f t="shared" ca="1" si="164"/>
        <v>GRA814</v>
      </c>
      <c r="L820" s="54" t="str">
        <f t="shared" ca="1" si="165"/>
        <v/>
      </c>
      <c r="M820" s="54">
        <f t="shared" ca="1" si="166"/>
        <v>0</v>
      </c>
      <c r="N820" s="54" t="str">
        <f t="shared" ca="1" si="167"/>
        <v>DB2</v>
      </c>
      <c r="O820" s="54" t="str">
        <f t="shared" ca="1" si="168"/>
        <v>Adhérent</v>
      </c>
    </row>
    <row r="821" spans="1:15" x14ac:dyDescent="0.3">
      <c r="A821" s="97">
        <f ca="1">MATCH(B821,INDIRECT("Referentiel!a:a"),0)+COUNTIF($B$1:B820,B821)</f>
        <v>821</v>
      </c>
      <c r="B821" s="98" t="s">
        <v>4333</v>
      </c>
      <c r="C821" s="54" t="str">
        <f t="shared" ca="1" si="156"/>
        <v>CPCR</v>
      </c>
      <c r="D821" s="54" t="str">
        <f t="shared" ca="1" si="157"/>
        <v>A815     -J</v>
      </c>
      <c r="E821" s="54">
        <f t="shared" ca="1" si="158"/>
        <v>0</v>
      </c>
      <c r="F821" s="54" t="str">
        <f t="shared" ca="1" si="159"/>
        <v>ZH1FJL</v>
      </c>
      <c r="G821" s="54" t="str">
        <f t="shared" ca="1" si="160"/>
        <v>AD3</v>
      </c>
      <c r="H821" s="54" t="str">
        <f t="shared" ca="1" si="161"/>
        <v>COMPLET</v>
      </c>
      <c r="I821" s="54" t="str">
        <f t="shared" ca="1" si="162"/>
        <v>Tn</v>
      </c>
      <c r="J821" s="54" t="str">
        <f t="shared" ca="1" si="163"/>
        <v>GREE</v>
      </c>
      <c r="K821" s="54" t="str">
        <f t="shared" ca="1" si="164"/>
        <v>GRA815</v>
      </c>
      <c r="L821" s="54" t="str">
        <f t="shared" ca="1" si="165"/>
        <v/>
      </c>
      <c r="M821" s="54">
        <f t="shared" ca="1" si="166"/>
        <v>0</v>
      </c>
      <c r="N821" s="54" t="str">
        <f t="shared" ca="1" si="167"/>
        <v>DB2</v>
      </c>
      <c r="O821" s="54" t="str">
        <f t="shared" ca="1" si="168"/>
        <v>Adhérent</v>
      </c>
    </row>
    <row r="822" spans="1:15" x14ac:dyDescent="0.3">
      <c r="A822" s="97">
        <f ca="1">MATCH(B822,INDIRECT("Referentiel!a:a"),0)+COUNTIF($B$1:B821,B822)</f>
        <v>822</v>
      </c>
      <c r="B822" s="98" t="s">
        <v>4339</v>
      </c>
      <c r="C822" s="54" t="str">
        <f t="shared" ca="1" si="156"/>
        <v>CPCR</v>
      </c>
      <c r="D822" s="54" t="str">
        <f t="shared" ca="1" si="157"/>
        <v>A822     -J</v>
      </c>
      <c r="E822" s="54">
        <f t="shared" ca="1" si="158"/>
        <v>0</v>
      </c>
      <c r="F822" s="54" t="str">
        <f t="shared" ca="1" si="159"/>
        <v>ZH1FJN</v>
      </c>
      <c r="G822" s="54" t="str">
        <f t="shared" ca="1" si="160"/>
        <v>AD3</v>
      </c>
      <c r="H822" s="54" t="str">
        <f t="shared" ca="1" si="161"/>
        <v>COMPLET</v>
      </c>
      <c r="I822" s="54" t="str">
        <f t="shared" ca="1" si="162"/>
        <v>Tn</v>
      </c>
      <c r="J822" s="54" t="str">
        <f t="shared" ca="1" si="163"/>
        <v>GREE</v>
      </c>
      <c r="K822" s="54" t="str">
        <f t="shared" ca="1" si="164"/>
        <v>GRA822</v>
      </c>
      <c r="L822" s="54" t="str">
        <f t="shared" ca="1" si="165"/>
        <v/>
      </c>
      <c r="M822" s="54">
        <f t="shared" ca="1" si="166"/>
        <v>0</v>
      </c>
      <c r="N822" s="54" t="str">
        <f t="shared" ca="1" si="167"/>
        <v>DB2</v>
      </c>
      <c r="O822" s="54" t="str">
        <f t="shared" ca="1" si="168"/>
        <v>Adhérent</v>
      </c>
    </row>
    <row r="823" spans="1:15" x14ac:dyDescent="0.3">
      <c r="A823" s="97">
        <f ca="1">MATCH(B823,INDIRECT("Referentiel!a:a"),0)+COUNTIF($B$1:B822,B823)</f>
        <v>823</v>
      </c>
      <c r="B823" s="98" t="s">
        <v>4345</v>
      </c>
      <c r="C823" s="54" t="str">
        <f t="shared" ca="1" si="156"/>
        <v>CPCR</v>
      </c>
      <c r="D823" s="54" t="str">
        <f t="shared" ca="1" si="157"/>
        <v>A836     -J</v>
      </c>
      <c r="E823" s="54">
        <f t="shared" ca="1" si="158"/>
        <v>0</v>
      </c>
      <c r="F823" s="54" t="str">
        <f t="shared" ca="1" si="159"/>
        <v>ZH1FJM</v>
      </c>
      <c r="G823" s="54" t="str">
        <f t="shared" ca="1" si="160"/>
        <v>AD1</v>
      </c>
      <c r="H823" s="54" t="str">
        <f t="shared" ca="1" si="161"/>
        <v>COMPLET</v>
      </c>
      <c r="I823" s="54" t="str">
        <f t="shared" ca="1" si="162"/>
        <v>Tn</v>
      </c>
      <c r="J823" s="54" t="str">
        <f t="shared" ca="1" si="163"/>
        <v>GREE</v>
      </c>
      <c r="K823" s="54" t="str">
        <f t="shared" ca="1" si="164"/>
        <v>GRA836</v>
      </c>
      <c r="L823" s="54" t="str">
        <f t="shared" ca="1" si="165"/>
        <v>PRAD1</v>
      </c>
      <c r="M823" s="54">
        <f t="shared" ca="1" si="166"/>
        <v>0</v>
      </c>
      <c r="N823" s="54" t="str">
        <f t="shared" ca="1" si="167"/>
        <v>DB2</v>
      </c>
      <c r="O823" s="54" t="str">
        <f t="shared" ca="1" si="168"/>
        <v>Adhérent</v>
      </c>
    </row>
    <row r="824" spans="1:15" x14ac:dyDescent="0.3">
      <c r="A824" s="97">
        <f ca="1">MATCH(B824,INDIRECT("Referentiel!a:a"),0)+COUNTIF($B$1:B823,B824)</f>
        <v>824</v>
      </c>
      <c r="B824" s="98" t="s">
        <v>4351</v>
      </c>
      <c r="C824" s="54" t="str">
        <f t="shared" ca="1" si="156"/>
        <v>CPCR</v>
      </c>
      <c r="D824" s="54" t="str">
        <f t="shared" ca="1" si="157"/>
        <v>C306     -J</v>
      </c>
      <c r="E824" s="54">
        <f t="shared" ca="1" si="158"/>
        <v>0</v>
      </c>
      <c r="F824" s="54" t="str">
        <f t="shared" ca="1" si="159"/>
        <v>ZH1FJO</v>
      </c>
      <c r="G824" s="54" t="str">
        <f t="shared" ca="1" si="160"/>
        <v>AD3</v>
      </c>
      <c r="H824" s="54" t="str">
        <f t="shared" ca="1" si="161"/>
        <v>COMPLET</v>
      </c>
      <c r="I824" s="54" t="str">
        <f t="shared" ca="1" si="162"/>
        <v>Tn</v>
      </c>
      <c r="J824" s="54" t="str">
        <f t="shared" ca="1" si="163"/>
        <v>GREE</v>
      </c>
      <c r="K824" s="54" t="str">
        <f t="shared" ca="1" si="164"/>
        <v>GRC306</v>
      </c>
      <c r="L824" s="54" t="str">
        <f t="shared" ca="1" si="165"/>
        <v/>
      </c>
      <c r="M824" s="54">
        <f t="shared" ca="1" si="166"/>
        <v>0</v>
      </c>
      <c r="N824" s="54" t="str">
        <f t="shared" ca="1" si="167"/>
        <v>DB2</v>
      </c>
      <c r="O824" s="54" t="str">
        <f t="shared" ca="1" si="168"/>
        <v>Adhérent</v>
      </c>
    </row>
    <row r="825" spans="1:15" x14ac:dyDescent="0.3">
      <c r="A825" s="97">
        <f ca="1">MATCH(B825,INDIRECT("Referentiel!a:a"),0)+COUNTIF($B$1:B824,B825)</f>
        <v>825</v>
      </c>
      <c r="B825" s="98" t="s">
        <v>4357</v>
      </c>
      <c r="C825" s="54" t="str">
        <f t="shared" ca="1" si="156"/>
        <v>CPCR</v>
      </c>
      <c r="D825" s="54" t="str">
        <f t="shared" ca="1" si="157"/>
        <v>C307     -J</v>
      </c>
      <c r="E825" s="54">
        <f t="shared" ca="1" si="158"/>
        <v>0</v>
      </c>
      <c r="F825" s="54" t="str">
        <f t="shared" ca="1" si="159"/>
        <v>ZH1FJP</v>
      </c>
      <c r="G825" s="54" t="str">
        <f t="shared" ca="1" si="160"/>
        <v>AD3</v>
      </c>
      <c r="H825" s="54" t="str">
        <f t="shared" ca="1" si="161"/>
        <v>COMPLET</v>
      </c>
      <c r="I825" s="54" t="str">
        <f t="shared" ca="1" si="162"/>
        <v>Tn</v>
      </c>
      <c r="J825" s="54" t="str">
        <f t="shared" ca="1" si="163"/>
        <v>GREE</v>
      </c>
      <c r="K825" s="54" t="str">
        <f t="shared" ca="1" si="164"/>
        <v>GRC307</v>
      </c>
      <c r="L825" s="54" t="str">
        <f t="shared" ca="1" si="165"/>
        <v/>
      </c>
      <c r="M825" s="54">
        <f t="shared" ca="1" si="166"/>
        <v>0</v>
      </c>
      <c r="N825" s="54" t="str">
        <f t="shared" ca="1" si="167"/>
        <v>DB2</v>
      </c>
      <c r="O825" s="54" t="str">
        <f t="shared" ca="1" si="168"/>
        <v>Adhérent</v>
      </c>
    </row>
    <row r="826" spans="1:15" x14ac:dyDescent="0.3">
      <c r="A826" s="97">
        <f ca="1">MATCH(B826,INDIRECT("Referentiel!a:a"),0)+COUNTIF($B$1:B825,B826)</f>
        <v>826</v>
      </c>
      <c r="B826" s="98" t="s">
        <v>4363</v>
      </c>
      <c r="C826" s="54" t="str">
        <f t="shared" ca="1" si="156"/>
        <v>CPCR</v>
      </c>
      <c r="D826" s="54" t="str">
        <f t="shared" ca="1" si="157"/>
        <v>C310     -J</v>
      </c>
      <c r="E826" s="54">
        <f t="shared" ca="1" si="158"/>
        <v>0</v>
      </c>
      <c r="F826" s="54" t="str">
        <f t="shared" ca="1" si="159"/>
        <v>ZH1FJQ</v>
      </c>
      <c r="G826" s="54" t="str">
        <f t="shared" ca="1" si="160"/>
        <v>AD3</v>
      </c>
      <c r="H826" s="54" t="str">
        <f t="shared" ca="1" si="161"/>
        <v>COMPLET</v>
      </c>
      <c r="I826" s="54" t="str">
        <f t="shared" ca="1" si="162"/>
        <v>Tn</v>
      </c>
      <c r="J826" s="54" t="str">
        <f t="shared" ca="1" si="163"/>
        <v>GREE</v>
      </c>
      <c r="K826" s="54" t="str">
        <f t="shared" ca="1" si="164"/>
        <v>GRC310</v>
      </c>
      <c r="L826" s="54" t="str">
        <f t="shared" ca="1" si="165"/>
        <v/>
      </c>
      <c r="M826" s="54">
        <f t="shared" ca="1" si="166"/>
        <v>0</v>
      </c>
      <c r="N826" s="54" t="str">
        <f t="shared" ca="1" si="167"/>
        <v>DB2</v>
      </c>
      <c r="O826" s="54" t="str">
        <f t="shared" ca="1" si="168"/>
        <v>Adhérent</v>
      </c>
    </row>
    <row r="827" spans="1:15" x14ac:dyDescent="0.3">
      <c r="A827" s="97">
        <f ca="1">MATCH(B827,INDIRECT("Referentiel!a:a"),0)+COUNTIF($B$1:B826,B827)</f>
        <v>827</v>
      </c>
      <c r="B827" s="98" t="s">
        <v>4369</v>
      </c>
      <c r="C827" s="54" t="str">
        <f t="shared" ca="1" si="156"/>
        <v>CPCR</v>
      </c>
      <c r="D827" s="54" t="str">
        <f t="shared" ca="1" si="157"/>
        <v>C502     -J</v>
      </c>
      <c r="E827" s="54">
        <f t="shared" ca="1" si="158"/>
        <v>0</v>
      </c>
      <c r="F827" s="54" t="str">
        <f t="shared" ca="1" si="159"/>
        <v>ZH1FJR</v>
      </c>
      <c r="G827" s="54" t="str">
        <f t="shared" ca="1" si="160"/>
        <v>AD3</v>
      </c>
      <c r="H827" s="54" t="str">
        <f t="shared" ca="1" si="161"/>
        <v>COMPLET</v>
      </c>
      <c r="I827" s="54" t="str">
        <f t="shared" ca="1" si="162"/>
        <v>Tn</v>
      </c>
      <c r="J827" s="54" t="str">
        <f t="shared" ca="1" si="163"/>
        <v>GREE</v>
      </c>
      <c r="K827" s="54" t="str">
        <f t="shared" ca="1" si="164"/>
        <v>GRC502</v>
      </c>
      <c r="L827" s="54" t="str">
        <f t="shared" ca="1" si="165"/>
        <v/>
      </c>
      <c r="M827" s="54">
        <f t="shared" ca="1" si="166"/>
        <v>0</v>
      </c>
      <c r="N827" s="54" t="str">
        <f t="shared" ca="1" si="167"/>
        <v>DB2</v>
      </c>
      <c r="O827" s="54" t="str">
        <f t="shared" ca="1" si="168"/>
        <v>Adhérent</v>
      </c>
    </row>
    <row r="828" spans="1:15" x14ac:dyDescent="0.3">
      <c r="A828" s="97">
        <f ca="1">MATCH(B828,INDIRECT("Referentiel!a:a"),0)+COUNTIF($B$1:B827,B828)</f>
        <v>828</v>
      </c>
      <c r="B828" s="98" t="s">
        <v>4375</v>
      </c>
      <c r="C828" s="54" t="str">
        <f t="shared" ca="1" si="156"/>
        <v>CPCR</v>
      </c>
      <c r="D828" s="54" t="str">
        <f t="shared" ca="1" si="157"/>
        <v>C515     -J</v>
      </c>
      <c r="E828" s="54">
        <f t="shared" ca="1" si="158"/>
        <v>0</v>
      </c>
      <c r="F828" s="54" t="str">
        <f t="shared" ca="1" si="159"/>
        <v>ZH1FJT</v>
      </c>
      <c r="G828" s="54" t="str">
        <f t="shared" ca="1" si="160"/>
        <v>AD3</v>
      </c>
      <c r="H828" s="54" t="str">
        <f t="shared" ca="1" si="161"/>
        <v>COMPLET</v>
      </c>
      <c r="I828" s="54" t="str">
        <f t="shared" ca="1" si="162"/>
        <v>Tn</v>
      </c>
      <c r="J828" s="54" t="str">
        <f t="shared" ca="1" si="163"/>
        <v>GREE</v>
      </c>
      <c r="K828" s="54" t="str">
        <f t="shared" ca="1" si="164"/>
        <v>GRC515</v>
      </c>
      <c r="L828" s="54" t="str">
        <f t="shared" ca="1" si="165"/>
        <v/>
      </c>
      <c r="M828" s="54">
        <f t="shared" ca="1" si="166"/>
        <v>0</v>
      </c>
      <c r="N828" s="54" t="str">
        <f t="shared" ca="1" si="167"/>
        <v>DB2</v>
      </c>
      <c r="O828" s="54" t="str">
        <f t="shared" ca="1" si="168"/>
        <v>Adhérent</v>
      </c>
    </row>
    <row r="829" spans="1:15" x14ac:dyDescent="0.3">
      <c r="A829" s="97">
        <f ca="1">MATCH(B829,INDIRECT("Referentiel!a:a"),0)+COUNTIF($B$1:B828,B829)</f>
        <v>829</v>
      </c>
      <c r="B829" s="98" t="s">
        <v>4381</v>
      </c>
      <c r="C829" s="54" t="str">
        <f t="shared" ca="1" si="156"/>
        <v>CPCR</v>
      </c>
      <c r="D829" s="54" t="str">
        <f t="shared" ca="1" si="157"/>
        <v>C529     -J</v>
      </c>
      <c r="E829" s="54">
        <f t="shared" ca="1" si="158"/>
        <v>0</v>
      </c>
      <c r="F829" s="54" t="str">
        <f t="shared" ca="1" si="159"/>
        <v>ZH1FJU</v>
      </c>
      <c r="G829" s="54" t="str">
        <f t="shared" ca="1" si="160"/>
        <v>AD3</v>
      </c>
      <c r="H829" s="54" t="str">
        <f t="shared" ca="1" si="161"/>
        <v>COMPLET</v>
      </c>
      <c r="I829" s="54" t="str">
        <f t="shared" ca="1" si="162"/>
        <v>Tn</v>
      </c>
      <c r="J829" s="54" t="str">
        <f t="shared" ca="1" si="163"/>
        <v>GREE</v>
      </c>
      <c r="K829" s="54" t="str">
        <f t="shared" ca="1" si="164"/>
        <v>GRC529</v>
      </c>
      <c r="L829" s="54" t="str">
        <f t="shared" ca="1" si="165"/>
        <v/>
      </c>
      <c r="M829" s="54">
        <f t="shared" ca="1" si="166"/>
        <v>0</v>
      </c>
      <c r="N829" s="54" t="str">
        <f t="shared" ca="1" si="167"/>
        <v>DB2</v>
      </c>
      <c r="O829" s="54" t="str">
        <f t="shared" ca="1" si="168"/>
        <v>Adhérent</v>
      </c>
    </row>
    <row r="830" spans="1:15" x14ac:dyDescent="0.3">
      <c r="A830" s="97">
        <f ca="1">MATCH(B830,INDIRECT("Referentiel!a:a"),0)+COUNTIF($B$1:B829,B830)</f>
        <v>830</v>
      </c>
      <c r="B830" s="98" t="s">
        <v>4387</v>
      </c>
      <c r="C830" s="54" t="str">
        <f t="shared" ca="1" si="156"/>
        <v>CPCR</v>
      </c>
      <c r="D830" s="54" t="str">
        <f t="shared" ca="1" si="157"/>
        <v>C532     -J</v>
      </c>
      <c r="E830" s="54">
        <f t="shared" ca="1" si="158"/>
        <v>0</v>
      </c>
      <c r="F830" s="54" t="str">
        <f t="shared" ca="1" si="159"/>
        <v>ZH1GJ0</v>
      </c>
      <c r="G830" s="54" t="str">
        <f t="shared" ca="1" si="160"/>
        <v>AD3</v>
      </c>
      <c r="H830" s="54" t="str">
        <f t="shared" ca="1" si="161"/>
        <v>COMPLET</v>
      </c>
      <c r="I830" s="54" t="str">
        <f t="shared" ca="1" si="162"/>
        <v>Tn</v>
      </c>
      <c r="J830" s="54" t="str">
        <f t="shared" ca="1" si="163"/>
        <v>GREE</v>
      </c>
      <c r="K830" s="54" t="str">
        <f t="shared" ca="1" si="164"/>
        <v>GRC532</v>
      </c>
      <c r="L830" s="54" t="str">
        <f t="shared" ca="1" si="165"/>
        <v/>
      </c>
      <c r="M830" s="54">
        <f t="shared" ca="1" si="166"/>
        <v>0</v>
      </c>
      <c r="N830" s="54" t="str">
        <f t="shared" ca="1" si="167"/>
        <v>DB2</v>
      </c>
      <c r="O830" s="54" t="str">
        <f t="shared" ca="1" si="168"/>
        <v>Adhérent</v>
      </c>
    </row>
    <row r="831" spans="1:15" x14ac:dyDescent="0.3">
      <c r="A831" s="97">
        <f ca="1">MATCH(B831,INDIRECT("Referentiel!a:a"),0)+COUNTIF($B$1:B830,B831)</f>
        <v>831</v>
      </c>
      <c r="B831" s="98" t="s">
        <v>4393</v>
      </c>
      <c r="C831" s="54" t="str">
        <f t="shared" ca="1" si="156"/>
        <v>CPCR</v>
      </c>
      <c r="D831" s="54" t="str">
        <f t="shared" ca="1" si="157"/>
        <v>GRC536-J-ZH1GJ1-H1002</v>
      </c>
      <c r="E831" s="54">
        <f t="shared" ca="1" si="158"/>
        <v>0</v>
      </c>
      <c r="F831" s="54" t="str">
        <f t="shared" ca="1" si="159"/>
        <v>ZH1LJ1</v>
      </c>
      <c r="G831" s="54" t="str">
        <f t="shared" ca="1" si="160"/>
        <v>AD3</v>
      </c>
      <c r="H831" s="54" t="str">
        <f t="shared" ca="1" si="161"/>
        <v>PARTIEL</v>
      </c>
      <c r="I831" s="54" t="str">
        <f t="shared" ca="1" si="162"/>
        <v>Tn</v>
      </c>
      <c r="J831" s="54" t="str">
        <f t="shared" ca="1" si="163"/>
        <v>GREE</v>
      </c>
      <c r="K831" s="54" t="str">
        <f t="shared" ca="1" si="164"/>
        <v>GRC536</v>
      </c>
      <c r="L831" s="54" t="str">
        <f t="shared" ca="1" si="165"/>
        <v/>
      </c>
      <c r="M831" s="54">
        <f t="shared" ca="1" si="166"/>
        <v>0</v>
      </c>
      <c r="N831" s="54" t="str">
        <f t="shared" ca="1" si="167"/>
        <v>DB2 via PGM</v>
      </c>
      <c r="O831" s="54" t="str">
        <f t="shared" ca="1" si="168"/>
        <v>Adhérent</v>
      </c>
    </row>
    <row r="832" spans="1:15" x14ac:dyDescent="0.3">
      <c r="A832" s="97">
        <f ca="1">MATCH(B832,INDIRECT("Referentiel!a:a"),0)+COUNTIF($B$1:B831,B832)</f>
        <v>832</v>
      </c>
      <c r="B832" s="98" t="s">
        <v>4399</v>
      </c>
      <c r="C832" s="54" t="str">
        <f t="shared" ca="1" si="156"/>
        <v>CPCR</v>
      </c>
      <c r="D832" s="54" t="str">
        <f t="shared" ca="1" si="157"/>
        <v>C537     -J</v>
      </c>
      <c r="E832" s="54">
        <f t="shared" ca="1" si="158"/>
        <v>0</v>
      </c>
      <c r="F832" s="54" t="str">
        <f t="shared" ca="1" si="159"/>
        <v>ZH1GJ2</v>
      </c>
      <c r="G832" s="54" t="str">
        <f t="shared" ca="1" si="160"/>
        <v>AD3</v>
      </c>
      <c r="H832" s="54" t="str">
        <f t="shared" ca="1" si="161"/>
        <v>COMPLET</v>
      </c>
      <c r="I832" s="54" t="str">
        <f t="shared" ca="1" si="162"/>
        <v>Tn</v>
      </c>
      <c r="J832" s="54" t="str">
        <f t="shared" ca="1" si="163"/>
        <v>GREE</v>
      </c>
      <c r="K832" s="54" t="str">
        <f t="shared" ca="1" si="164"/>
        <v>GRC537</v>
      </c>
      <c r="L832" s="54" t="str">
        <f t="shared" ca="1" si="165"/>
        <v/>
      </c>
      <c r="M832" s="54">
        <f t="shared" ca="1" si="166"/>
        <v>0</v>
      </c>
      <c r="N832" s="54" t="str">
        <f t="shared" ca="1" si="167"/>
        <v>DB2</v>
      </c>
      <c r="O832" s="54" t="str">
        <f t="shared" ca="1" si="168"/>
        <v>Adhérent</v>
      </c>
    </row>
    <row r="833" spans="1:15" x14ac:dyDescent="0.3">
      <c r="A833" s="97">
        <f ca="1">MATCH(B833,INDIRECT("Referentiel!a:a"),0)+COUNTIF($B$1:B832,B833)</f>
        <v>833</v>
      </c>
      <c r="B833" s="98" t="s">
        <v>4405</v>
      </c>
      <c r="C833" s="54" t="str">
        <f t="shared" ca="1" si="156"/>
        <v>CPCR</v>
      </c>
      <c r="D833" s="54" t="str">
        <f t="shared" ca="1" si="157"/>
        <v>C538     -J</v>
      </c>
      <c r="E833" s="54">
        <f t="shared" ca="1" si="158"/>
        <v>0</v>
      </c>
      <c r="F833" s="54" t="str">
        <f t="shared" ca="1" si="159"/>
        <v>ZH1GJ3</v>
      </c>
      <c r="G833" s="54" t="str">
        <f t="shared" ca="1" si="160"/>
        <v>AD3</v>
      </c>
      <c r="H833" s="54" t="str">
        <f t="shared" ca="1" si="161"/>
        <v>COMPLET</v>
      </c>
      <c r="I833" s="54" t="str">
        <f t="shared" ca="1" si="162"/>
        <v>Tn</v>
      </c>
      <c r="J833" s="54" t="str">
        <f t="shared" ca="1" si="163"/>
        <v>GREE</v>
      </c>
      <c r="K833" s="54" t="str">
        <f t="shared" ca="1" si="164"/>
        <v>GRC538</v>
      </c>
      <c r="L833" s="54" t="str">
        <f t="shared" ca="1" si="165"/>
        <v/>
      </c>
      <c r="M833" s="54">
        <f t="shared" ca="1" si="166"/>
        <v>0</v>
      </c>
      <c r="N833" s="54" t="str">
        <f t="shared" ca="1" si="167"/>
        <v>DB2</v>
      </c>
      <c r="O833" s="54" t="str">
        <f t="shared" ca="1" si="168"/>
        <v>Adhérent</v>
      </c>
    </row>
    <row r="834" spans="1:15" x14ac:dyDescent="0.3">
      <c r="A834" s="97">
        <f ca="1">MATCH(B834,INDIRECT("Referentiel!a:a"),0)+COUNTIF($B$1:B833,B834)</f>
        <v>834</v>
      </c>
      <c r="B834" s="98" t="s">
        <v>4411</v>
      </c>
      <c r="C834" s="54" t="str">
        <f t="shared" ca="1" si="156"/>
        <v>CPCR</v>
      </c>
      <c r="D834" s="54" t="str">
        <f t="shared" ca="1" si="157"/>
        <v>C539     -J</v>
      </c>
      <c r="E834" s="54">
        <f t="shared" ca="1" si="158"/>
        <v>0</v>
      </c>
      <c r="F834" s="54" t="str">
        <f t="shared" ca="1" si="159"/>
        <v>ZH1GJ4</v>
      </c>
      <c r="G834" s="54" t="str">
        <f t="shared" ca="1" si="160"/>
        <v>AD3</v>
      </c>
      <c r="H834" s="54" t="str">
        <f t="shared" ca="1" si="161"/>
        <v>COMPLET</v>
      </c>
      <c r="I834" s="54" t="str">
        <f t="shared" ca="1" si="162"/>
        <v>Tn</v>
      </c>
      <c r="J834" s="54" t="str">
        <f t="shared" ca="1" si="163"/>
        <v>GREE</v>
      </c>
      <c r="K834" s="54" t="str">
        <f t="shared" ca="1" si="164"/>
        <v>GRC539</v>
      </c>
      <c r="L834" s="54" t="str">
        <f t="shared" ca="1" si="165"/>
        <v/>
      </c>
      <c r="M834" s="54">
        <f t="shared" ca="1" si="166"/>
        <v>0</v>
      </c>
      <c r="N834" s="54" t="str">
        <f t="shared" ca="1" si="167"/>
        <v>DB2</v>
      </c>
      <c r="O834" s="54" t="str">
        <f t="shared" ca="1" si="168"/>
        <v>Adhérent</v>
      </c>
    </row>
    <row r="835" spans="1:15" x14ac:dyDescent="0.3">
      <c r="A835" s="97">
        <f ca="1">MATCH(B835,INDIRECT("Referentiel!a:a"),0)+COUNTIF($B$1:B834,B835)</f>
        <v>835</v>
      </c>
      <c r="B835" s="98" t="s">
        <v>4417</v>
      </c>
      <c r="C835" s="54" t="str">
        <f t="shared" ref="C835:C898" ca="1" si="169">INDIRECT("'Referentiel'!c"&amp;$A835)</f>
        <v>CPCR</v>
      </c>
      <c r="D835" s="54" t="str">
        <f t="shared" ref="D835:D898" ca="1" si="170">INDIRECT("'Referentiel'!U"&amp;$A835)&amp;IF((INDIRECT("'Referentiel'!U"&amp;$A835)&lt;&gt;"")*(INDIRECT("'Referentiel'!V"&amp;$A835)&lt;&gt;""),"-","")&amp;INDIRECT("'Referentiel'!V"&amp;$A835)&amp;IF((INDIRECT("'Referentiel'!U"&amp;$A835)&amp;INDIRECT("'Referentiel'!V"&amp;$A835)&lt;&gt;"")*(INDIRECT("'Referentiel'!W"&amp;$A835)&lt;&gt;""),"-","")&amp;INDIRECT("'Referentiel'!W"&amp;$A835)&amp;IF((INDIRECT("'Referentiel'!U"&amp;$A835)&amp;INDIRECT("'Referentiel'!V"&amp;$A835)&amp;INDIRECT("'Referentiel'!W"&amp;$A835)&lt;&gt;"")*(INDIRECT("'Referentiel'!Y"&amp;$A835)&lt;&gt;""),"-","")&amp;INDIRECT("'Referentiel'!Y"&amp;$A835)&amp;IF((INDIRECT("'Referentiel'!U"&amp;$A835)&amp;INDIRECT("'Referentiel'!V"&amp;$A835)&amp;INDIRECT("'Referentiel'!W"&amp;$A835)&amp;INDIRECT("'Referentiel'!Y"&amp;$A835)&lt;&gt;"")*(INDIRECT("'Referentiel'!Z"&amp;$A835)&lt;&gt;""),"-","")&amp;INDIRECT("'Referentiel'!Z"&amp;$A835)</f>
        <v>C540     -J</v>
      </c>
      <c r="E835" s="54">
        <f t="shared" ref="E835:E898" ca="1" si="171">INDIRECT("'Referentiel'!AB"&amp;$A835)</f>
        <v>0</v>
      </c>
      <c r="F835" s="54" t="str">
        <f t="shared" ref="F835:F898" ca="1" si="172">INDIRECT("'Referentiel'!Aa"&amp;$A835)</f>
        <v>ZH1GJ5</v>
      </c>
      <c r="G835" s="54" t="str">
        <f t="shared" ref="G835:G898" ca="1" si="173">INDIRECT("'Referentiel'!k"&amp;$A835)</f>
        <v>AD3</v>
      </c>
      <c r="H835" s="54" t="str">
        <f t="shared" ref="H835:H898" ca="1" si="174">INDIRECT("'Referentiel'!l"&amp;$A835)</f>
        <v>COMPLET</v>
      </c>
      <c r="I835" s="54" t="str">
        <f t="shared" ref="I835:I898" ca="1" si="175">INDIRECT("'Referentiel'!j"&amp;$A835)</f>
        <v>Tn</v>
      </c>
      <c r="J835" s="54" t="str">
        <f t="shared" ref="J835:J898" ca="1" si="176">INDIRECT("'Referentiel'!f"&amp;$A835)</f>
        <v>GREE</v>
      </c>
      <c r="K835" s="54" t="str">
        <f t="shared" ref="K835:K898" ca="1" si="177">INDIRECT("'Referentiel'!e"&amp;$A835)</f>
        <v>GRC540</v>
      </c>
      <c r="L835" s="54" t="str">
        <f t="shared" ref="L835:L898" ca="1" si="178">INDIRECT("'Referentiel'!n"&amp;$A835)</f>
        <v/>
      </c>
      <c r="M835" s="54">
        <f t="shared" ref="M835:M898" ca="1" si="179">INDIRECT("'Referentiel'!s"&amp;$A835)</f>
        <v>0</v>
      </c>
      <c r="N835" s="54" t="str">
        <f t="shared" ref="N835:N898" ca="1" si="180">INDIRECT("'Referentiel'!q"&amp;$A835)</f>
        <v>DB2</v>
      </c>
      <c r="O835" s="54" t="str">
        <f t="shared" ref="O835:O898" ca="1" si="181">INDIRECT("'Referentiel'!h"&amp;$A835)</f>
        <v>Adhérent</v>
      </c>
    </row>
    <row r="836" spans="1:15" x14ac:dyDescent="0.3">
      <c r="A836" s="97">
        <f ca="1">MATCH(B836,INDIRECT("Referentiel!a:a"),0)+COUNTIF($B$1:B835,B836)</f>
        <v>836</v>
      </c>
      <c r="B836" s="98" t="s">
        <v>4423</v>
      </c>
      <c r="C836" s="54" t="str">
        <f t="shared" ca="1" si="169"/>
        <v>CPCR</v>
      </c>
      <c r="D836" s="54" t="str">
        <f t="shared" ca="1" si="170"/>
        <v>C544     -J</v>
      </c>
      <c r="E836" s="54">
        <f t="shared" ca="1" si="171"/>
        <v>0</v>
      </c>
      <c r="F836" s="54" t="str">
        <f t="shared" ca="1" si="172"/>
        <v>ZH1GJ6</v>
      </c>
      <c r="G836" s="54" t="str">
        <f t="shared" ca="1" si="173"/>
        <v>AD3</v>
      </c>
      <c r="H836" s="54" t="str">
        <f t="shared" ca="1" si="174"/>
        <v>COMPLET</v>
      </c>
      <c r="I836" s="54" t="str">
        <f t="shared" ca="1" si="175"/>
        <v>BVnTn</v>
      </c>
      <c r="J836" s="54" t="str">
        <f t="shared" ca="1" si="176"/>
        <v>GREE</v>
      </c>
      <c r="K836" s="54" t="str">
        <f t="shared" ca="1" si="177"/>
        <v>GRC544</v>
      </c>
      <c r="L836" s="54" t="str">
        <f t="shared" ca="1" si="178"/>
        <v/>
      </c>
      <c r="M836" s="54">
        <f t="shared" ca="1" si="179"/>
        <v>0</v>
      </c>
      <c r="N836" s="54" t="str">
        <f t="shared" ca="1" si="180"/>
        <v>DB2</v>
      </c>
      <c r="O836" s="54" t="str">
        <f t="shared" ca="1" si="181"/>
        <v>Adhérent</v>
      </c>
    </row>
    <row r="837" spans="1:15" x14ac:dyDescent="0.3">
      <c r="A837" s="97">
        <f ca="1">MATCH(B837,INDIRECT("Referentiel!a:a"),0)+COUNTIF($B$1:B836,B837)</f>
        <v>837</v>
      </c>
      <c r="B837" s="98" t="s">
        <v>4429</v>
      </c>
      <c r="C837" s="54" t="str">
        <f t="shared" ca="1" si="169"/>
        <v>CPCR</v>
      </c>
      <c r="D837" s="54" t="str">
        <f t="shared" ca="1" si="170"/>
        <v>GRC545   -J</v>
      </c>
      <c r="E837" s="54">
        <f t="shared" ca="1" si="171"/>
        <v>0</v>
      </c>
      <c r="F837" s="54" t="str">
        <f t="shared" ca="1" si="172"/>
        <v>ZH1GJ7</v>
      </c>
      <c r="G837" s="54" t="str">
        <f t="shared" ca="1" si="173"/>
        <v>AD3</v>
      </c>
      <c r="H837" s="54" t="str">
        <f t="shared" ca="1" si="174"/>
        <v>COMPLET</v>
      </c>
      <c r="I837" s="54" t="str">
        <f t="shared" ca="1" si="175"/>
        <v>BVnTn</v>
      </c>
      <c r="J837" s="54" t="str">
        <f t="shared" ca="1" si="176"/>
        <v>GREE</v>
      </c>
      <c r="K837" s="54" t="str">
        <f t="shared" ca="1" si="177"/>
        <v>GRC545</v>
      </c>
      <c r="L837" s="54" t="str">
        <f t="shared" ca="1" si="178"/>
        <v/>
      </c>
      <c r="M837" s="54">
        <f t="shared" ca="1" si="179"/>
        <v>0</v>
      </c>
      <c r="N837" s="54" t="str">
        <f t="shared" ca="1" si="180"/>
        <v>DB2</v>
      </c>
      <c r="O837" s="54" t="str">
        <f t="shared" ca="1" si="181"/>
        <v>Adhérent</v>
      </c>
    </row>
    <row r="838" spans="1:15" x14ac:dyDescent="0.3">
      <c r="A838" s="97">
        <f ca="1">MATCH(B838,INDIRECT("Referentiel!a:a"),0)+COUNTIF($B$1:B837,B838)</f>
        <v>838</v>
      </c>
      <c r="B838" s="98" t="s">
        <v>4435</v>
      </c>
      <c r="C838" s="54" t="str">
        <f t="shared" ca="1" si="169"/>
        <v>CPCR</v>
      </c>
      <c r="D838" s="54" t="str">
        <f t="shared" ca="1" si="170"/>
        <v>C546     -J</v>
      </c>
      <c r="E838" s="54">
        <f t="shared" ca="1" si="171"/>
        <v>0</v>
      </c>
      <c r="F838" s="54" t="str">
        <f t="shared" ca="1" si="172"/>
        <v>ZH1GJ8</v>
      </c>
      <c r="G838" s="54" t="str">
        <f t="shared" ca="1" si="173"/>
        <v>AD3</v>
      </c>
      <c r="H838" s="54" t="str">
        <f t="shared" ca="1" si="174"/>
        <v>COMPLET</v>
      </c>
      <c r="I838" s="54" t="str">
        <f t="shared" ca="1" si="175"/>
        <v>BVnTn</v>
      </c>
      <c r="J838" s="54" t="str">
        <f t="shared" ca="1" si="176"/>
        <v>GREE</v>
      </c>
      <c r="K838" s="54" t="str">
        <f t="shared" ca="1" si="177"/>
        <v>GRC546</v>
      </c>
      <c r="L838" s="54" t="str">
        <f t="shared" ca="1" si="178"/>
        <v/>
      </c>
      <c r="M838" s="54">
        <f t="shared" ca="1" si="179"/>
        <v>0</v>
      </c>
      <c r="N838" s="54" t="str">
        <f t="shared" ca="1" si="180"/>
        <v>DB2</v>
      </c>
      <c r="O838" s="54" t="str">
        <f t="shared" ca="1" si="181"/>
        <v>Adhérent</v>
      </c>
    </row>
    <row r="839" spans="1:15" x14ac:dyDescent="0.3">
      <c r="A839" s="97">
        <f ca="1">MATCH(B839,INDIRECT("Referentiel!a:a"),0)+COUNTIF($B$1:B838,B839)</f>
        <v>839</v>
      </c>
      <c r="B839" s="98" t="s">
        <v>4441</v>
      </c>
      <c r="C839" s="54" t="str">
        <f t="shared" ca="1" si="169"/>
        <v>CPCR</v>
      </c>
      <c r="D839" s="54" t="str">
        <f t="shared" ca="1" si="170"/>
        <v>C552     -J</v>
      </c>
      <c r="E839" s="54">
        <f t="shared" ca="1" si="171"/>
        <v>0</v>
      </c>
      <c r="F839" s="54" t="str">
        <f t="shared" ca="1" si="172"/>
        <v>ZH1GJU</v>
      </c>
      <c r="G839" s="54" t="str">
        <f t="shared" ca="1" si="173"/>
        <v>AD3</v>
      </c>
      <c r="H839" s="54" t="str">
        <f t="shared" ca="1" si="174"/>
        <v>COMPLET</v>
      </c>
      <c r="I839" s="54" t="str">
        <f t="shared" ca="1" si="175"/>
        <v>Tn</v>
      </c>
      <c r="J839" s="54" t="str">
        <f t="shared" ca="1" si="176"/>
        <v>GREE</v>
      </c>
      <c r="K839" s="54" t="str">
        <f t="shared" ca="1" si="177"/>
        <v>GRC552</v>
      </c>
      <c r="L839" s="54" t="str">
        <f t="shared" ca="1" si="178"/>
        <v/>
      </c>
      <c r="M839" s="54">
        <f t="shared" ca="1" si="179"/>
        <v>0</v>
      </c>
      <c r="N839" s="54" t="str">
        <f t="shared" ca="1" si="180"/>
        <v>DB2</v>
      </c>
      <c r="O839" s="54" t="str">
        <f t="shared" ca="1" si="181"/>
        <v>Adhérent</v>
      </c>
    </row>
    <row r="840" spans="1:15" x14ac:dyDescent="0.3">
      <c r="A840" s="97">
        <f ca="1">MATCH(B840,INDIRECT("Referentiel!a:a"),0)+COUNTIF($B$1:B839,B840)</f>
        <v>840</v>
      </c>
      <c r="B840" s="98" t="s">
        <v>4447</v>
      </c>
      <c r="C840" s="54" t="str">
        <f t="shared" ca="1" si="169"/>
        <v>CPCR</v>
      </c>
      <c r="D840" s="54" t="str">
        <f t="shared" ca="1" si="170"/>
        <v>C556     -J</v>
      </c>
      <c r="E840" s="54">
        <f t="shared" ca="1" si="171"/>
        <v>0</v>
      </c>
      <c r="F840" s="54" t="str">
        <f t="shared" ca="1" si="172"/>
        <v>ZH1GJV</v>
      </c>
      <c r="G840" s="54" t="str">
        <f t="shared" ca="1" si="173"/>
        <v>AD3</v>
      </c>
      <c r="H840" s="54" t="str">
        <f t="shared" ca="1" si="174"/>
        <v>COMPLET</v>
      </c>
      <c r="I840" s="54" t="str">
        <f t="shared" ca="1" si="175"/>
        <v>Tn</v>
      </c>
      <c r="J840" s="54" t="str">
        <f t="shared" ca="1" si="176"/>
        <v>GREE</v>
      </c>
      <c r="K840" s="54" t="str">
        <f t="shared" ca="1" si="177"/>
        <v>GRC556</v>
      </c>
      <c r="L840" s="54" t="str">
        <f t="shared" ca="1" si="178"/>
        <v/>
      </c>
      <c r="M840" s="54">
        <f t="shared" ca="1" si="179"/>
        <v>0</v>
      </c>
      <c r="N840" s="54" t="str">
        <f t="shared" ca="1" si="180"/>
        <v>DB2</v>
      </c>
      <c r="O840" s="54" t="str">
        <f t="shared" ca="1" si="181"/>
        <v>Adhérent</v>
      </c>
    </row>
    <row r="841" spans="1:15" x14ac:dyDescent="0.3">
      <c r="A841" s="97">
        <f ca="1">MATCH(B841,INDIRECT("Referentiel!a:a"),0)+COUNTIF($B$1:B840,B841)</f>
        <v>841</v>
      </c>
      <c r="B841" s="98" t="s">
        <v>4453</v>
      </c>
      <c r="C841" s="54" t="str">
        <f t="shared" ca="1" si="169"/>
        <v>CPCR</v>
      </c>
      <c r="D841" s="54" t="str">
        <f t="shared" ca="1" si="170"/>
        <v>C557     -J</v>
      </c>
      <c r="E841" s="54">
        <f t="shared" ca="1" si="171"/>
        <v>0</v>
      </c>
      <c r="F841" s="54" t="str">
        <f t="shared" ca="1" si="172"/>
        <v>ZH1GJW</v>
      </c>
      <c r="G841" s="54" t="str">
        <f t="shared" ca="1" si="173"/>
        <v>AD3</v>
      </c>
      <c r="H841" s="54" t="str">
        <f t="shared" ca="1" si="174"/>
        <v>COMPLET</v>
      </c>
      <c r="I841" s="54" t="str">
        <f t="shared" ca="1" si="175"/>
        <v>Tn</v>
      </c>
      <c r="J841" s="54" t="str">
        <f t="shared" ca="1" si="176"/>
        <v>GREE</v>
      </c>
      <c r="K841" s="54" t="str">
        <f t="shared" ca="1" si="177"/>
        <v>GRC557</v>
      </c>
      <c r="L841" s="54" t="str">
        <f t="shared" ca="1" si="178"/>
        <v/>
      </c>
      <c r="M841" s="54">
        <f t="shared" ca="1" si="179"/>
        <v>0</v>
      </c>
      <c r="N841" s="54" t="str">
        <f t="shared" ca="1" si="180"/>
        <v>DB2</v>
      </c>
      <c r="O841" s="54" t="str">
        <f t="shared" ca="1" si="181"/>
        <v>Adhérent</v>
      </c>
    </row>
    <row r="842" spans="1:15" x14ac:dyDescent="0.3">
      <c r="A842" s="97">
        <f ca="1">MATCH(B842,INDIRECT("Referentiel!a:a"),0)+COUNTIF($B$1:B841,B842)</f>
        <v>842</v>
      </c>
      <c r="B842" s="98" t="s">
        <v>4459</v>
      </c>
      <c r="C842" s="54" t="str">
        <f t="shared" ca="1" si="169"/>
        <v>CPCR</v>
      </c>
      <c r="D842" s="54" t="str">
        <f t="shared" ca="1" si="170"/>
        <v>C558 -J</v>
      </c>
      <c r="E842" s="54">
        <f t="shared" ca="1" si="171"/>
        <v>0</v>
      </c>
      <c r="F842" s="54" t="str">
        <f t="shared" ca="1" si="172"/>
        <v>ZH1GJX</v>
      </c>
      <c r="G842" s="54" t="str">
        <f t="shared" ca="1" si="173"/>
        <v>AD3</v>
      </c>
      <c r="H842" s="54" t="str">
        <f t="shared" ca="1" si="174"/>
        <v>PARTIEL</v>
      </c>
      <c r="I842" s="54" t="str">
        <f t="shared" ca="1" si="175"/>
        <v>Tn</v>
      </c>
      <c r="J842" s="54" t="str">
        <f t="shared" ca="1" si="176"/>
        <v>GREE</v>
      </c>
      <c r="K842" s="54" t="str">
        <f t="shared" ca="1" si="177"/>
        <v>GRC558</v>
      </c>
      <c r="L842" s="54" t="str">
        <f t="shared" ca="1" si="178"/>
        <v/>
      </c>
      <c r="M842" s="54">
        <f t="shared" ca="1" si="179"/>
        <v>0</v>
      </c>
      <c r="N842" s="54" t="str">
        <f t="shared" ca="1" si="180"/>
        <v>DB2</v>
      </c>
      <c r="O842" s="54" t="str">
        <f t="shared" ca="1" si="181"/>
        <v>Adhérent</v>
      </c>
    </row>
    <row r="843" spans="1:15" x14ac:dyDescent="0.3">
      <c r="A843" s="97">
        <f ca="1">MATCH(B843,INDIRECT("Referentiel!a:a"),0)+COUNTIF($B$1:B842,B843)</f>
        <v>843</v>
      </c>
      <c r="B843" s="98" t="s">
        <v>4465</v>
      </c>
      <c r="C843" s="54" t="str">
        <f t="shared" ca="1" si="169"/>
        <v>CPCR</v>
      </c>
      <c r="D843" s="54" t="str">
        <f t="shared" ca="1" si="170"/>
        <v>C559     -J</v>
      </c>
      <c r="E843" s="54">
        <f t="shared" ca="1" si="171"/>
        <v>0</v>
      </c>
      <c r="F843" s="54" t="str">
        <f t="shared" ca="1" si="172"/>
        <v>ZH1GJY</v>
      </c>
      <c r="G843" s="54" t="str">
        <f t="shared" ca="1" si="173"/>
        <v>AD3</v>
      </c>
      <c r="H843" s="54" t="str">
        <f t="shared" ca="1" si="174"/>
        <v>COMPLET</v>
      </c>
      <c r="I843" s="54" t="str">
        <f t="shared" ca="1" si="175"/>
        <v>Tn</v>
      </c>
      <c r="J843" s="54" t="str">
        <f t="shared" ca="1" si="176"/>
        <v>GREE</v>
      </c>
      <c r="K843" s="54" t="str">
        <f t="shared" ca="1" si="177"/>
        <v>GRC559</v>
      </c>
      <c r="L843" s="54" t="str">
        <f t="shared" ca="1" si="178"/>
        <v/>
      </c>
      <c r="M843" s="54">
        <f t="shared" ca="1" si="179"/>
        <v>0</v>
      </c>
      <c r="N843" s="54" t="str">
        <f t="shared" ca="1" si="180"/>
        <v>DB2</v>
      </c>
      <c r="O843" s="54" t="str">
        <f t="shared" ca="1" si="181"/>
        <v>Adhérent</v>
      </c>
    </row>
    <row r="844" spans="1:15" x14ac:dyDescent="0.3">
      <c r="A844" s="97">
        <f ca="1">MATCH(B844,INDIRECT("Referentiel!a:a"),0)+COUNTIF($B$1:B843,B844)</f>
        <v>844</v>
      </c>
      <c r="B844" s="98" t="s">
        <v>4471</v>
      </c>
      <c r="C844" s="54" t="str">
        <f t="shared" ca="1" si="169"/>
        <v>CPCR</v>
      </c>
      <c r="D844" s="54" t="str">
        <f t="shared" ca="1" si="170"/>
        <v>C560     -J</v>
      </c>
      <c r="E844" s="54">
        <f t="shared" ca="1" si="171"/>
        <v>0</v>
      </c>
      <c r="F844" s="54" t="str">
        <f t="shared" ca="1" si="172"/>
        <v>ZH1GJZ</v>
      </c>
      <c r="G844" s="54" t="str">
        <f t="shared" ca="1" si="173"/>
        <v>AD1</v>
      </c>
      <c r="H844" s="54" t="str">
        <f t="shared" ca="1" si="174"/>
        <v>COMPLET</v>
      </c>
      <c r="I844" s="54" t="str">
        <f t="shared" ca="1" si="175"/>
        <v>BVnTn</v>
      </c>
      <c r="J844" s="54" t="str">
        <f t="shared" ca="1" si="176"/>
        <v>GREE</v>
      </c>
      <c r="K844" s="54" t="str">
        <f t="shared" ca="1" si="177"/>
        <v>GRC560</v>
      </c>
      <c r="L844" s="54" t="str">
        <f t="shared" ca="1" si="178"/>
        <v>PRAD1</v>
      </c>
      <c r="M844" s="54">
        <f t="shared" ca="1" si="179"/>
        <v>0</v>
      </c>
      <c r="N844" s="54" t="str">
        <f t="shared" ca="1" si="180"/>
        <v>DB2</v>
      </c>
      <c r="O844" s="54" t="str">
        <f t="shared" ca="1" si="181"/>
        <v>Adhérent</v>
      </c>
    </row>
    <row r="845" spans="1:15" x14ac:dyDescent="0.3">
      <c r="A845" s="97">
        <f ca="1">MATCH(B845,INDIRECT("Referentiel!a:a"),0)+COUNTIF($B$1:B844,B845)</f>
        <v>845</v>
      </c>
      <c r="B845" s="98" t="s">
        <v>4477</v>
      </c>
      <c r="C845" s="54" t="str">
        <f t="shared" ca="1" si="169"/>
        <v>CPCR</v>
      </c>
      <c r="D845" s="54" t="str">
        <f t="shared" ca="1" si="170"/>
        <v>C561     -J</v>
      </c>
      <c r="E845" s="54">
        <f t="shared" ca="1" si="171"/>
        <v>0</v>
      </c>
      <c r="F845" s="54" t="str">
        <f t="shared" ca="1" si="172"/>
        <v>ZH1HJ0</v>
      </c>
      <c r="G845" s="54" t="str">
        <f t="shared" ca="1" si="173"/>
        <v>AD3</v>
      </c>
      <c r="H845" s="54" t="str">
        <f t="shared" ca="1" si="174"/>
        <v>COMPLET</v>
      </c>
      <c r="I845" s="54" t="str">
        <f t="shared" ca="1" si="175"/>
        <v>BVnTn</v>
      </c>
      <c r="J845" s="54" t="str">
        <f t="shared" ca="1" si="176"/>
        <v>GREE</v>
      </c>
      <c r="K845" s="54" t="str">
        <f t="shared" ca="1" si="177"/>
        <v>GRC561</v>
      </c>
      <c r="L845" s="54" t="str">
        <f t="shared" ca="1" si="178"/>
        <v/>
      </c>
      <c r="M845" s="54">
        <f t="shared" ca="1" si="179"/>
        <v>0</v>
      </c>
      <c r="N845" s="54" t="str">
        <f t="shared" ca="1" si="180"/>
        <v>DB2</v>
      </c>
      <c r="O845" s="54" t="str">
        <f t="shared" ca="1" si="181"/>
        <v>Adhérent</v>
      </c>
    </row>
    <row r="846" spans="1:15" x14ac:dyDescent="0.3">
      <c r="A846" s="97">
        <f ca="1">MATCH(B846,INDIRECT("Referentiel!a:a"),0)+COUNTIF($B$1:B845,B846)</f>
        <v>846</v>
      </c>
      <c r="B846" s="98" t="s">
        <v>4483</v>
      </c>
      <c r="C846" s="54" t="str">
        <f t="shared" ca="1" si="169"/>
        <v>CPCR</v>
      </c>
      <c r="D846" s="54" t="str">
        <f t="shared" ca="1" si="170"/>
        <v>C562     -J</v>
      </c>
      <c r="E846" s="54">
        <f t="shared" ca="1" si="171"/>
        <v>0</v>
      </c>
      <c r="F846" s="54" t="str">
        <f t="shared" ca="1" si="172"/>
        <v>ZH1HJ1</v>
      </c>
      <c r="G846" s="54" t="str">
        <f t="shared" ca="1" si="173"/>
        <v>AD3</v>
      </c>
      <c r="H846" s="54" t="str">
        <f t="shared" ca="1" si="174"/>
        <v>COMPLET</v>
      </c>
      <c r="I846" s="54" t="str">
        <f t="shared" ca="1" si="175"/>
        <v>Tn</v>
      </c>
      <c r="J846" s="54" t="str">
        <f t="shared" ca="1" si="176"/>
        <v>GREE</v>
      </c>
      <c r="K846" s="54" t="str">
        <f t="shared" ca="1" si="177"/>
        <v>GRC562</v>
      </c>
      <c r="L846" s="54" t="str">
        <f t="shared" ca="1" si="178"/>
        <v/>
      </c>
      <c r="M846" s="54">
        <f t="shared" ca="1" si="179"/>
        <v>0</v>
      </c>
      <c r="N846" s="54" t="str">
        <f t="shared" ca="1" si="180"/>
        <v>DB2</v>
      </c>
      <c r="O846" s="54" t="str">
        <f t="shared" ca="1" si="181"/>
        <v>Adhérent</v>
      </c>
    </row>
    <row r="847" spans="1:15" x14ac:dyDescent="0.3">
      <c r="A847" s="97">
        <f ca="1">MATCH(B847,INDIRECT("Referentiel!a:a"),0)+COUNTIF($B$1:B846,B847)</f>
        <v>847</v>
      </c>
      <c r="B847" s="98" t="s">
        <v>4489</v>
      </c>
      <c r="C847" s="54" t="str">
        <f t="shared" ca="1" si="169"/>
        <v>CPCR</v>
      </c>
      <c r="D847" s="54" t="str">
        <f t="shared" ca="1" si="170"/>
        <v>C563     -J</v>
      </c>
      <c r="E847" s="54">
        <f t="shared" ca="1" si="171"/>
        <v>0</v>
      </c>
      <c r="F847" s="54" t="str">
        <f t="shared" ca="1" si="172"/>
        <v>ZH1HJ2</v>
      </c>
      <c r="G847" s="54" t="str">
        <f t="shared" ca="1" si="173"/>
        <v>AD3</v>
      </c>
      <c r="H847" s="54" t="str">
        <f t="shared" ca="1" si="174"/>
        <v>COMPLET</v>
      </c>
      <c r="I847" s="54" t="str">
        <f t="shared" ca="1" si="175"/>
        <v>Tn</v>
      </c>
      <c r="J847" s="54" t="str">
        <f t="shared" ca="1" si="176"/>
        <v>GREE</v>
      </c>
      <c r="K847" s="54" t="str">
        <f t="shared" ca="1" si="177"/>
        <v>GRC563</v>
      </c>
      <c r="L847" s="54" t="str">
        <f t="shared" ca="1" si="178"/>
        <v/>
      </c>
      <c r="M847" s="54">
        <f t="shared" ca="1" si="179"/>
        <v>0</v>
      </c>
      <c r="N847" s="54" t="str">
        <f t="shared" ca="1" si="180"/>
        <v>DB2</v>
      </c>
      <c r="O847" s="54" t="str">
        <f t="shared" ca="1" si="181"/>
        <v>Adhérent</v>
      </c>
    </row>
    <row r="848" spans="1:15" x14ac:dyDescent="0.3">
      <c r="A848" s="97">
        <f ca="1">MATCH(B848,INDIRECT("Referentiel!a:a"),0)+COUNTIF($B$1:B847,B848)</f>
        <v>848</v>
      </c>
      <c r="B848" s="98" t="s">
        <v>4495</v>
      </c>
      <c r="C848" s="54" t="str">
        <f t="shared" ca="1" si="169"/>
        <v>CPCR</v>
      </c>
      <c r="D848" s="54" t="str">
        <f t="shared" ca="1" si="170"/>
        <v>C564     -J</v>
      </c>
      <c r="E848" s="54">
        <f t="shared" ca="1" si="171"/>
        <v>0</v>
      </c>
      <c r="F848" s="54" t="str">
        <f t="shared" ca="1" si="172"/>
        <v>ZH1HJ4</v>
      </c>
      <c r="G848" s="54" t="str">
        <f t="shared" ca="1" si="173"/>
        <v>AD3</v>
      </c>
      <c r="H848" s="54" t="str">
        <f t="shared" ca="1" si="174"/>
        <v>COMPLET</v>
      </c>
      <c r="I848" s="54" t="str">
        <f t="shared" ca="1" si="175"/>
        <v>Tn</v>
      </c>
      <c r="J848" s="54" t="str">
        <f t="shared" ca="1" si="176"/>
        <v>GREE</v>
      </c>
      <c r="K848" s="54" t="str">
        <f t="shared" ca="1" si="177"/>
        <v>GRC564</v>
      </c>
      <c r="L848" s="54" t="str">
        <f t="shared" ca="1" si="178"/>
        <v/>
      </c>
      <c r="M848" s="54">
        <f t="shared" ca="1" si="179"/>
        <v>0</v>
      </c>
      <c r="N848" s="54" t="str">
        <f t="shared" ca="1" si="180"/>
        <v>DB2</v>
      </c>
      <c r="O848" s="54" t="str">
        <f t="shared" ca="1" si="181"/>
        <v>Adhérent</v>
      </c>
    </row>
    <row r="849" spans="1:15" x14ac:dyDescent="0.3">
      <c r="A849" s="97">
        <f ca="1">MATCH(B849,INDIRECT("Referentiel!a:a"),0)+COUNTIF($B$1:B848,B849)</f>
        <v>849</v>
      </c>
      <c r="B849" s="98" t="s">
        <v>4500</v>
      </c>
      <c r="C849" s="54" t="str">
        <f t="shared" ca="1" si="169"/>
        <v>CPCR</v>
      </c>
      <c r="D849" s="54" t="str">
        <f t="shared" ca="1" si="170"/>
        <v>C565     -J</v>
      </c>
      <c r="E849" s="54">
        <f t="shared" ca="1" si="171"/>
        <v>0</v>
      </c>
      <c r="F849" s="54" t="str">
        <f t="shared" ca="1" si="172"/>
        <v>ZH1HJ5</v>
      </c>
      <c r="G849" s="54" t="str">
        <f t="shared" ca="1" si="173"/>
        <v>AD3</v>
      </c>
      <c r="H849" s="54" t="str">
        <f t="shared" ca="1" si="174"/>
        <v>COMPLET</v>
      </c>
      <c r="I849" s="54" t="str">
        <f t="shared" ca="1" si="175"/>
        <v>Tn</v>
      </c>
      <c r="J849" s="54" t="str">
        <f t="shared" ca="1" si="176"/>
        <v>GREE</v>
      </c>
      <c r="K849" s="54" t="str">
        <f t="shared" ca="1" si="177"/>
        <v>GRC565</v>
      </c>
      <c r="L849" s="54" t="str">
        <f t="shared" ca="1" si="178"/>
        <v/>
      </c>
      <c r="M849" s="54">
        <f t="shared" ca="1" si="179"/>
        <v>0</v>
      </c>
      <c r="N849" s="54" t="str">
        <f t="shared" ca="1" si="180"/>
        <v>DB2</v>
      </c>
      <c r="O849" s="54" t="str">
        <f t="shared" ca="1" si="181"/>
        <v>Adhérent</v>
      </c>
    </row>
    <row r="850" spans="1:15" x14ac:dyDescent="0.3">
      <c r="A850" s="97">
        <f ca="1">MATCH(B850,INDIRECT("Referentiel!a:a"),0)+COUNTIF($B$1:B849,B850)</f>
        <v>850</v>
      </c>
      <c r="B850" s="98" t="s">
        <v>4507</v>
      </c>
      <c r="C850" s="54" t="str">
        <f t="shared" ca="1" si="169"/>
        <v>CPCR</v>
      </c>
      <c r="D850" s="54" t="str">
        <f t="shared" ca="1" si="170"/>
        <v>C568     -J</v>
      </c>
      <c r="E850" s="54">
        <f t="shared" ca="1" si="171"/>
        <v>0</v>
      </c>
      <c r="F850" s="54" t="str">
        <f t="shared" ca="1" si="172"/>
        <v>ZH1HJ6</v>
      </c>
      <c r="G850" s="54" t="str">
        <f t="shared" ca="1" si="173"/>
        <v>AD3</v>
      </c>
      <c r="H850" s="54" t="str">
        <f t="shared" ca="1" si="174"/>
        <v>COMPLET</v>
      </c>
      <c r="I850" s="54" t="str">
        <f t="shared" ca="1" si="175"/>
        <v>Tn</v>
      </c>
      <c r="J850" s="54" t="str">
        <f t="shared" ca="1" si="176"/>
        <v>GREE</v>
      </c>
      <c r="K850" s="54" t="str">
        <f t="shared" ca="1" si="177"/>
        <v>GRC568</v>
      </c>
      <c r="L850" s="54" t="str">
        <f t="shared" ca="1" si="178"/>
        <v/>
      </c>
      <c r="M850" s="54">
        <f t="shared" ca="1" si="179"/>
        <v>0</v>
      </c>
      <c r="N850" s="54" t="str">
        <f t="shared" ca="1" si="180"/>
        <v>DB2</v>
      </c>
      <c r="O850" s="54" t="str">
        <f t="shared" ca="1" si="181"/>
        <v>Adhérent</v>
      </c>
    </row>
    <row r="851" spans="1:15" x14ac:dyDescent="0.3">
      <c r="A851" s="97">
        <f ca="1">MATCH(B851,INDIRECT("Referentiel!a:a"),0)+COUNTIF($B$1:B850,B851)</f>
        <v>851</v>
      </c>
      <c r="B851" s="98" t="s">
        <v>4513</v>
      </c>
      <c r="C851" s="54" t="str">
        <f t="shared" ca="1" si="169"/>
        <v>CPCR</v>
      </c>
      <c r="D851" s="54" t="str">
        <f t="shared" ca="1" si="170"/>
        <v>V1C570   -J</v>
      </c>
      <c r="E851" s="54">
        <f t="shared" ca="1" si="171"/>
        <v>0</v>
      </c>
      <c r="F851" s="54" t="str">
        <f t="shared" ca="1" si="172"/>
        <v>ZH1HJ7</v>
      </c>
      <c r="G851" s="54" t="str">
        <f t="shared" ca="1" si="173"/>
        <v>AD3</v>
      </c>
      <c r="H851" s="54" t="str">
        <f t="shared" ca="1" si="174"/>
        <v>COMPLET</v>
      </c>
      <c r="I851" s="54" t="str">
        <f t="shared" ca="1" si="175"/>
        <v>Tn</v>
      </c>
      <c r="J851" s="54" t="str">
        <f t="shared" ca="1" si="176"/>
        <v>GREE</v>
      </c>
      <c r="K851" s="54" t="str">
        <f t="shared" ca="1" si="177"/>
        <v>GRC570</v>
      </c>
      <c r="L851" s="54" t="str">
        <f t="shared" ca="1" si="178"/>
        <v/>
      </c>
      <c r="M851" s="54">
        <f t="shared" ca="1" si="179"/>
        <v>0</v>
      </c>
      <c r="N851" s="54" t="str">
        <f t="shared" ca="1" si="180"/>
        <v>DB2</v>
      </c>
      <c r="O851" s="54" t="str">
        <f t="shared" ca="1" si="181"/>
        <v>Adhérent</v>
      </c>
    </row>
    <row r="852" spans="1:15" x14ac:dyDescent="0.3">
      <c r="A852" s="97">
        <f ca="1">MATCH(B852,INDIRECT("Referentiel!a:a"),0)+COUNTIF($B$1:B851,B852)</f>
        <v>852</v>
      </c>
      <c r="B852" s="98" t="s">
        <v>4519</v>
      </c>
      <c r="C852" s="54" t="str">
        <f t="shared" ca="1" si="169"/>
        <v>CPCR</v>
      </c>
      <c r="D852" s="54" t="str">
        <f t="shared" ca="1" si="170"/>
        <v>C571     -J</v>
      </c>
      <c r="E852" s="54">
        <f t="shared" ca="1" si="171"/>
        <v>0</v>
      </c>
      <c r="F852" s="54" t="str">
        <f t="shared" ca="1" si="172"/>
        <v>ZH1HJ8</v>
      </c>
      <c r="G852" s="54" t="str">
        <f t="shared" ca="1" si="173"/>
        <v>AD3</v>
      </c>
      <c r="H852" s="54" t="str">
        <f t="shared" ca="1" si="174"/>
        <v>COMPLET</v>
      </c>
      <c r="I852" s="54" t="str">
        <f t="shared" ca="1" si="175"/>
        <v>BVnTn</v>
      </c>
      <c r="J852" s="54" t="str">
        <f t="shared" ca="1" si="176"/>
        <v>GREE</v>
      </c>
      <c r="K852" s="54" t="str">
        <f t="shared" ca="1" si="177"/>
        <v>GRC571</v>
      </c>
      <c r="L852" s="54" t="str">
        <f t="shared" ca="1" si="178"/>
        <v/>
      </c>
      <c r="M852" s="54">
        <f t="shared" ca="1" si="179"/>
        <v>0</v>
      </c>
      <c r="N852" s="54" t="str">
        <f t="shared" ca="1" si="180"/>
        <v>DB2</v>
      </c>
      <c r="O852" s="54" t="str">
        <f t="shared" ca="1" si="181"/>
        <v>Adhérent</v>
      </c>
    </row>
    <row r="853" spans="1:15" x14ac:dyDescent="0.3">
      <c r="A853" s="97">
        <f ca="1">MATCH(B853,INDIRECT("Referentiel!a:a"),0)+COUNTIF($B$1:B852,B853)</f>
        <v>853</v>
      </c>
      <c r="B853" s="98" t="s">
        <v>4525</v>
      </c>
      <c r="C853" s="54" t="str">
        <f t="shared" ca="1" si="169"/>
        <v>CPCR</v>
      </c>
      <c r="D853" s="54" t="str">
        <f t="shared" ca="1" si="170"/>
        <v>C572     -J</v>
      </c>
      <c r="E853" s="54">
        <f t="shared" ca="1" si="171"/>
        <v>0</v>
      </c>
      <c r="F853" s="54" t="str">
        <f t="shared" ca="1" si="172"/>
        <v>ZH1HJ9</v>
      </c>
      <c r="G853" s="54" t="str">
        <f t="shared" ca="1" si="173"/>
        <v>AD3</v>
      </c>
      <c r="H853" s="54" t="str">
        <f t="shared" ca="1" si="174"/>
        <v>COMPLET</v>
      </c>
      <c r="I853" s="54" t="str">
        <f t="shared" ca="1" si="175"/>
        <v>Tn</v>
      </c>
      <c r="J853" s="54" t="str">
        <f t="shared" ca="1" si="176"/>
        <v>GREE</v>
      </c>
      <c r="K853" s="54" t="str">
        <f t="shared" ca="1" si="177"/>
        <v>GRC572</v>
      </c>
      <c r="L853" s="54" t="str">
        <f t="shared" ca="1" si="178"/>
        <v/>
      </c>
      <c r="M853" s="54">
        <f t="shared" ca="1" si="179"/>
        <v>0</v>
      </c>
      <c r="N853" s="54" t="str">
        <f t="shared" ca="1" si="180"/>
        <v>DB2</v>
      </c>
      <c r="O853" s="54" t="str">
        <f t="shared" ca="1" si="181"/>
        <v>Adhérent</v>
      </c>
    </row>
    <row r="854" spans="1:15" x14ac:dyDescent="0.3">
      <c r="A854" s="97">
        <f ca="1">MATCH(B854,INDIRECT("Referentiel!a:a"),0)+COUNTIF($B$1:B853,B854)</f>
        <v>854</v>
      </c>
      <c r="B854" s="98" t="s">
        <v>4532</v>
      </c>
      <c r="C854" s="54" t="str">
        <f t="shared" ca="1" si="169"/>
        <v>CPCR</v>
      </c>
      <c r="D854" s="54" t="str">
        <f t="shared" ca="1" si="170"/>
        <v>C573     -J</v>
      </c>
      <c r="E854" s="54">
        <f t="shared" ca="1" si="171"/>
        <v>0</v>
      </c>
      <c r="F854" s="54" t="str">
        <f t="shared" ca="1" si="172"/>
        <v>ZH1HJA</v>
      </c>
      <c r="G854" s="54" t="str">
        <f t="shared" ca="1" si="173"/>
        <v>AD3</v>
      </c>
      <c r="H854" s="54" t="str">
        <f t="shared" ca="1" si="174"/>
        <v>COMPLET</v>
      </c>
      <c r="I854" s="54" t="str">
        <f t="shared" ca="1" si="175"/>
        <v>Tn</v>
      </c>
      <c r="J854" s="54" t="str">
        <f t="shared" ca="1" si="176"/>
        <v>GREE</v>
      </c>
      <c r="K854" s="54" t="str">
        <f t="shared" ca="1" si="177"/>
        <v>GRC573</v>
      </c>
      <c r="L854" s="54" t="str">
        <f t="shared" ca="1" si="178"/>
        <v/>
      </c>
      <c r="M854" s="54">
        <f t="shared" ca="1" si="179"/>
        <v>0</v>
      </c>
      <c r="N854" s="54" t="str">
        <f t="shared" ca="1" si="180"/>
        <v>DB2</v>
      </c>
      <c r="O854" s="54" t="str">
        <f t="shared" ca="1" si="181"/>
        <v>Adhérent</v>
      </c>
    </row>
    <row r="855" spans="1:15" x14ac:dyDescent="0.3">
      <c r="A855" s="97">
        <f ca="1">MATCH(B855,INDIRECT("Referentiel!a:a"),0)+COUNTIF($B$1:B854,B855)</f>
        <v>855</v>
      </c>
      <c r="B855" s="98" t="s">
        <v>4538</v>
      </c>
      <c r="C855" s="54" t="str">
        <f t="shared" ca="1" si="169"/>
        <v>CPCR</v>
      </c>
      <c r="D855" s="54" t="str">
        <f t="shared" ca="1" si="170"/>
        <v>C574     -J</v>
      </c>
      <c r="E855" s="54">
        <f t="shared" ca="1" si="171"/>
        <v>0</v>
      </c>
      <c r="F855" s="54" t="str">
        <f t="shared" ca="1" si="172"/>
        <v>ZH1HJB</v>
      </c>
      <c r="G855" s="54" t="str">
        <f t="shared" ca="1" si="173"/>
        <v>AD3</v>
      </c>
      <c r="H855" s="54" t="str">
        <f t="shared" ca="1" si="174"/>
        <v>COMPLET</v>
      </c>
      <c r="I855" s="54" t="str">
        <f t="shared" ca="1" si="175"/>
        <v>Tn</v>
      </c>
      <c r="J855" s="54" t="str">
        <f t="shared" ca="1" si="176"/>
        <v>GREE</v>
      </c>
      <c r="K855" s="54" t="str">
        <f t="shared" ca="1" si="177"/>
        <v>GRC574</v>
      </c>
      <c r="L855" s="54" t="str">
        <f t="shared" ca="1" si="178"/>
        <v/>
      </c>
      <c r="M855" s="54">
        <f t="shared" ca="1" si="179"/>
        <v>0</v>
      </c>
      <c r="N855" s="54" t="str">
        <f t="shared" ca="1" si="180"/>
        <v>DB2</v>
      </c>
      <c r="O855" s="54" t="str">
        <f t="shared" ca="1" si="181"/>
        <v>Adhérent</v>
      </c>
    </row>
    <row r="856" spans="1:15" x14ac:dyDescent="0.3">
      <c r="A856" s="97">
        <f ca="1">MATCH(B856,INDIRECT("Referentiel!a:a"),0)+COUNTIF($B$1:B855,B856)</f>
        <v>856</v>
      </c>
      <c r="B856" s="98" t="s">
        <v>4544</v>
      </c>
      <c r="C856" s="54" t="str">
        <f t="shared" ca="1" si="169"/>
        <v>CPCR</v>
      </c>
      <c r="D856" s="54" t="str">
        <f t="shared" ca="1" si="170"/>
        <v>C575     -J</v>
      </c>
      <c r="E856" s="54">
        <f t="shared" ca="1" si="171"/>
        <v>0</v>
      </c>
      <c r="F856" s="54" t="str">
        <f t="shared" ca="1" si="172"/>
        <v>ZH1HJC</v>
      </c>
      <c r="G856" s="54" t="str">
        <f t="shared" ca="1" si="173"/>
        <v>AD3</v>
      </c>
      <c r="H856" s="54" t="str">
        <f t="shared" ca="1" si="174"/>
        <v>COMPLET</v>
      </c>
      <c r="I856" s="54" t="str">
        <f t="shared" ca="1" si="175"/>
        <v>Tn</v>
      </c>
      <c r="J856" s="54" t="str">
        <f t="shared" ca="1" si="176"/>
        <v>GREE</v>
      </c>
      <c r="K856" s="54" t="str">
        <f t="shared" ca="1" si="177"/>
        <v>GRC575</v>
      </c>
      <c r="L856" s="54" t="str">
        <f t="shared" ca="1" si="178"/>
        <v/>
      </c>
      <c r="M856" s="54">
        <f t="shared" ca="1" si="179"/>
        <v>0</v>
      </c>
      <c r="N856" s="54" t="str">
        <f t="shared" ca="1" si="180"/>
        <v>DB2</v>
      </c>
      <c r="O856" s="54" t="str">
        <f t="shared" ca="1" si="181"/>
        <v>Adhérent</v>
      </c>
    </row>
    <row r="857" spans="1:15" x14ac:dyDescent="0.3">
      <c r="A857" s="97">
        <f ca="1">MATCH(B857,INDIRECT("Referentiel!a:a"),0)+COUNTIF($B$1:B856,B857)</f>
        <v>857</v>
      </c>
      <c r="B857" s="98" t="s">
        <v>4550</v>
      </c>
      <c r="C857" s="54" t="str">
        <f t="shared" ca="1" si="169"/>
        <v>CPCR</v>
      </c>
      <c r="D857" s="54" t="str">
        <f t="shared" ca="1" si="170"/>
        <v>C576     -J</v>
      </c>
      <c r="E857" s="54">
        <f t="shared" ca="1" si="171"/>
        <v>0</v>
      </c>
      <c r="F857" s="54" t="str">
        <f t="shared" ca="1" si="172"/>
        <v>ZH1HJD</v>
      </c>
      <c r="G857" s="54" t="str">
        <f t="shared" ca="1" si="173"/>
        <v>AD3</v>
      </c>
      <c r="H857" s="54" t="str">
        <f t="shared" ca="1" si="174"/>
        <v>COMPLET</v>
      </c>
      <c r="I857" s="54" t="str">
        <f t="shared" ca="1" si="175"/>
        <v>Tn</v>
      </c>
      <c r="J857" s="54" t="str">
        <f t="shared" ca="1" si="176"/>
        <v>GREE</v>
      </c>
      <c r="K857" s="54" t="str">
        <f t="shared" ca="1" si="177"/>
        <v>GRC576</v>
      </c>
      <c r="L857" s="54" t="str">
        <f t="shared" ca="1" si="178"/>
        <v/>
      </c>
      <c r="M857" s="54">
        <f t="shared" ca="1" si="179"/>
        <v>0</v>
      </c>
      <c r="N857" s="54" t="str">
        <f t="shared" ca="1" si="180"/>
        <v>DB2</v>
      </c>
      <c r="O857" s="54" t="str">
        <f t="shared" ca="1" si="181"/>
        <v>Adhérent</v>
      </c>
    </row>
    <row r="858" spans="1:15" x14ac:dyDescent="0.3">
      <c r="A858" s="97">
        <f ca="1">MATCH(B858,INDIRECT("Referentiel!a:a"),0)+COUNTIF($B$1:B857,B858)</f>
        <v>858</v>
      </c>
      <c r="B858" s="98" t="s">
        <v>4556</v>
      </c>
      <c r="C858" s="54" t="str">
        <f t="shared" ca="1" si="169"/>
        <v>CPCR</v>
      </c>
      <c r="D858" s="54" t="str">
        <f t="shared" ca="1" si="170"/>
        <v>V1C577   -J</v>
      </c>
      <c r="E858" s="54">
        <f t="shared" ca="1" si="171"/>
        <v>0</v>
      </c>
      <c r="F858" s="54" t="str">
        <f t="shared" ca="1" si="172"/>
        <v>ZH1HJE</v>
      </c>
      <c r="G858" s="54" t="str">
        <f t="shared" ca="1" si="173"/>
        <v>AD3</v>
      </c>
      <c r="H858" s="54" t="str">
        <f t="shared" ca="1" si="174"/>
        <v>COMPLET</v>
      </c>
      <c r="I858" s="54" t="str">
        <f t="shared" ca="1" si="175"/>
        <v>Tn</v>
      </c>
      <c r="J858" s="54" t="str">
        <f t="shared" ca="1" si="176"/>
        <v>GREE</v>
      </c>
      <c r="K858" s="54" t="str">
        <f t="shared" ca="1" si="177"/>
        <v>GRC577</v>
      </c>
      <c r="L858" s="54" t="str">
        <f t="shared" ca="1" si="178"/>
        <v/>
      </c>
      <c r="M858" s="54">
        <f t="shared" ca="1" si="179"/>
        <v>0</v>
      </c>
      <c r="N858" s="54" t="str">
        <f t="shared" ca="1" si="180"/>
        <v>DB2</v>
      </c>
      <c r="O858" s="54" t="str">
        <f t="shared" ca="1" si="181"/>
        <v>Adhérent</v>
      </c>
    </row>
    <row r="859" spans="1:15" x14ac:dyDescent="0.3">
      <c r="A859" s="97">
        <f ca="1">MATCH(B859,INDIRECT("Referentiel!a:a"),0)+COUNTIF($B$1:B858,B859)</f>
        <v>859</v>
      </c>
      <c r="B859" s="98" t="s">
        <v>4562</v>
      </c>
      <c r="C859" s="54" t="str">
        <f t="shared" ca="1" si="169"/>
        <v>CPCR</v>
      </c>
      <c r="D859" s="54" t="str">
        <f t="shared" ca="1" si="170"/>
        <v>C579     -J</v>
      </c>
      <c r="E859" s="54">
        <f t="shared" ca="1" si="171"/>
        <v>0</v>
      </c>
      <c r="F859" s="54" t="str">
        <f t="shared" ca="1" si="172"/>
        <v>ZH1HJF</v>
      </c>
      <c r="G859" s="54" t="str">
        <f t="shared" ca="1" si="173"/>
        <v>AD3</v>
      </c>
      <c r="H859" s="54" t="str">
        <f t="shared" ca="1" si="174"/>
        <v>COMPLET</v>
      </c>
      <c r="I859" s="54" t="str">
        <f t="shared" ca="1" si="175"/>
        <v>Tn</v>
      </c>
      <c r="J859" s="54" t="str">
        <f t="shared" ca="1" si="176"/>
        <v>GREE</v>
      </c>
      <c r="K859" s="54" t="str">
        <f t="shared" ca="1" si="177"/>
        <v>GRC579</v>
      </c>
      <c r="L859" s="54" t="str">
        <f t="shared" ca="1" si="178"/>
        <v/>
      </c>
      <c r="M859" s="54">
        <f t="shared" ca="1" si="179"/>
        <v>0</v>
      </c>
      <c r="N859" s="54" t="str">
        <f t="shared" ca="1" si="180"/>
        <v>DB2</v>
      </c>
      <c r="O859" s="54" t="str">
        <f t="shared" ca="1" si="181"/>
        <v>Adhérent</v>
      </c>
    </row>
    <row r="860" spans="1:15" x14ac:dyDescent="0.3">
      <c r="A860" s="97">
        <f ca="1">MATCH(B860,INDIRECT("Referentiel!a:a"),0)+COUNTIF($B$1:B859,B860)</f>
        <v>860</v>
      </c>
      <c r="B860" s="98" t="s">
        <v>4568</v>
      </c>
      <c r="C860" s="54" t="str">
        <f t="shared" ca="1" si="169"/>
        <v>CPCR</v>
      </c>
      <c r="D860" s="54" t="str">
        <f t="shared" ca="1" si="170"/>
        <v>C582     -J</v>
      </c>
      <c r="E860" s="54">
        <f t="shared" ca="1" si="171"/>
        <v>0</v>
      </c>
      <c r="F860" s="54" t="str">
        <f t="shared" ca="1" si="172"/>
        <v>ZH1HJG</v>
      </c>
      <c r="G860" s="54" t="str">
        <f t="shared" ca="1" si="173"/>
        <v>AD3</v>
      </c>
      <c r="H860" s="54" t="str">
        <f t="shared" ca="1" si="174"/>
        <v>COMPLET</v>
      </c>
      <c r="I860" s="54" t="str">
        <f t="shared" ca="1" si="175"/>
        <v>Tn</v>
      </c>
      <c r="J860" s="54" t="str">
        <f t="shared" ca="1" si="176"/>
        <v>GREE</v>
      </c>
      <c r="K860" s="54" t="str">
        <f t="shared" ca="1" si="177"/>
        <v>GRC582</v>
      </c>
      <c r="L860" s="54" t="str">
        <f t="shared" ca="1" si="178"/>
        <v/>
      </c>
      <c r="M860" s="54">
        <f t="shared" ca="1" si="179"/>
        <v>0</v>
      </c>
      <c r="N860" s="54" t="str">
        <f t="shared" ca="1" si="180"/>
        <v>DB2</v>
      </c>
      <c r="O860" s="54" t="str">
        <f t="shared" ca="1" si="181"/>
        <v>Adhérent</v>
      </c>
    </row>
    <row r="861" spans="1:15" x14ac:dyDescent="0.3">
      <c r="A861" s="97">
        <f ca="1">MATCH(B861,INDIRECT("Referentiel!a:a"),0)+COUNTIF($B$1:B860,B861)</f>
        <v>861</v>
      </c>
      <c r="B861" s="98" t="s">
        <v>4573</v>
      </c>
      <c r="C861" s="54" t="str">
        <f t="shared" ca="1" si="169"/>
        <v>CPCR</v>
      </c>
      <c r="D861" s="54" t="str">
        <f t="shared" ca="1" si="170"/>
        <v>C583     -J</v>
      </c>
      <c r="E861" s="54">
        <f t="shared" ca="1" si="171"/>
        <v>0</v>
      </c>
      <c r="F861" s="54" t="str">
        <f t="shared" ca="1" si="172"/>
        <v>ZH1HJH</v>
      </c>
      <c r="G861" s="54" t="str">
        <f t="shared" ca="1" si="173"/>
        <v>AD3</v>
      </c>
      <c r="H861" s="54" t="str">
        <f t="shared" ca="1" si="174"/>
        <v>COMPLET</v>
      </c>
      <c r="I861" s="54" t="str">
        <f t="shared" ca="1" si="175"/>
        <v>Tn</v>
      </c>
      <c r="J861" s="54" t="str">
        <f t="shared" ca="1" si="176"/>
        <v>GREE</v>
      </c>
      <c r="K861" s="54" t="str">
        <f t="shared" ca="1" si="177"/>
        <v>GRC583</v>
      </c>
      <c r="L861" s="54" t="str">
        <f t="shared" ca="1" si="178"/>
        <v/>
      </c>
      <c r="M861" s="54">
        <f t="shared" ca="1" si="179"/>
        <v>0</v>
      </c>
      <c r="N861" s="54" t="str">
        <f t="shared" ca="1" si="180"/>
        <v>DB2</v>
      </c>
      <c r="O861" s="54" t="str">
        <f t="shared" ca="1" si="181"/>
        <v>Adhérent</v>
      </c>
    </row>
    <row r="862" spans="1:15" x14ac:dyDescent="0.3">
      <c r="A862" s="97">
        <f ca="1">MATCH(B862,INDIRECT("Referentiel!a:a"),0)+COUNTIF($B$1:B861,B862)</f>
        <v>862</v>
      </c>
      <c r="B862" s="98" t="s">
        <v>4578</v>
      </c>
      <c r="C862" s="54" t="str">
        <f t="shared" ca="1" si="169"/>
        <v>CPCR</v>
      </c>
      <c r="D862" s="54" t="str">
        <f t="shared" ca="1" si="170"/>
        <v>C584     -J</v>
      </c>
      <c r="E862" s="54">
        <f t="shared" ca="1" si="171"/>
        <v>0</v>
      </c>
      <c r="F862" s="54" t="str">
        <f t="shared" ca="1" si="172"/>
        <v>ZH1HJI</v>
      </c>
      <c r="G862" s="54" t="str">
        <f t="shared" ca="1" si="173"/>
        <v>AD3</v>
      </c>
      <c r="H862" s="54" t="str">
        <f t="shared" ca="1" si="174"/>
        <v>COMPLET</v>
      </c>
      <c r="I862" s="54" t="str">
        <f t="shared" ca="1" si="175"/>
        <v>Tn</v>
      </c>
      <c r="J862" s="54" t="str">
        <f t="shared" ca="1" si="176"/>
        <v>GREE</v>
      </c>
      <c r="K862" s="54" t="str">
        <f t="shared" ca="1" si="177"/>
        <v>GRC584</v>
      </c>
      <c r="L862" s="54" t="str">
        <f t="shared" ca="1" si="178"/>
        <v/>
      </c>
      <c r="M862" s="54">
        <f t="shared" ca="1" si="179"/>
        <v>0</v>
      </c>
      <c r="N862" s="54" t="str">
        <f t="shared" ca="1" si="180"/>
        <v>DB2</v>
      </c>
      <c r="O862" s="54" t="str">
        <f t="shared" ca="1" si="181"/>
        <v>Adhérent</v>
      </c>
    </row>
    <row r="863" spans="1:15" x14ac:dyDescent="0.3">
      <c r="A863" s="97">
        <f ca="1">MATCH(B863,INDIRECT("Referentiel!a:a"),0)+COUNTIF($B$1:B862,B863)</f>
        <v>863</v>
      </c>
      <c r="B863" s="98" t="s">
        <v>4583</v>
      </c>
      <c r="C863" s="54" t="str">
        <f t="shared" ca="1" si="169"/>
        <v>CPCR</v>
      </c>
      <c r="D863" s="54" t="str">
        <f t="shared" ca="1" si="170"/>
        <v>C587     -J</v>
      </c>
      <c r="E863" s="54">
        <f t="shared" ca="1" si="171"/>
        <v>0</v>
      </c>
      <c r="F863" s="54" t="str">
        <f t="shared" ca="1" si="172"/>
        <v>ZH1HJJ</v>
      </c>
      <c r="G863" s="54" t="str">
        <f t="shared" ca="1" si="173"/>
        <v>AD3</v>
      </c>
      <c r="H863" s="54" t="str">
        <f t="shared" ca="1" si="174"/>
        <v>COMPLET</v>
      </c>
      <c r="I863" s="54" t="str">
        <f t="shared" ca="1" si="175"/>
        <v>Tn</v>
      </c>
      <c r="J863" s="54" t="str">
        <f t="shared" ca="1" si="176"/>
        <v>GREE</v>
      </c>
      <c r="K863" s="54" t="str">
        <f t="shared" ca="1" si="177"/>
        <v>GRC587</v>
      </c>
      <c r="L863" s="54" t="str">
        <f t="shared" ca="1" si="178"/>
        <v/>
      </c>
      <c r="M863" s="54">
        <f t="shared" ca="1" si="179"/>
        <v>0</v>
      </c>
      <c r="N863" s="54" t="str">
        <f t="shared" ca="1" si="180"/>
        <v>DB2</v>
      </c>
      <c r="O863" s="54" t="str">
        <f t="shared" ca="1" si="181"/>
        <v>Adhérent</v>
      </c>
    </row>
    <row r="864" spans="1:15" x14ac:dyDescent="0.3">
      <c r="A864" s="97">
        <f ca="1">MATCH(B864,INDIRECT("Referentiel!a:a"),0)+COUNTIF($B$1:B863,B864)</f>
        <v>864</v>
      </c>
      <c r="B864" s="98" t="s">
        <v>4588</v>
      </c>
      <c r="C864" s="54" t="str">
        <f t="shared" ca="1" si="169"/>
        <v>CPCR</v>
      </c>
      <c r="D864" s="54" t="str">
        <f t="shared" ca="1" si="170"/>
        <v>C58A     -J</v>
      </c>
      <c r="E864" s="54">
        <f t="shared" ca="1" si="171"/>
        <v>0</v>
      </c>
      <c r="F864" s="54" t="str">
        <f t="shared" ca="1" si="172"/>
        <v>ZH1HJK</v>
      </c>
      <c r="G864" s="54" t="str">
        <f t="shared" ca="1" si="173"/>
        <v>AD3</v>
      </c>
      <c r="H864" s="54" t="str">
        <f t="shared" ca="1" si="174"/>
        <v>COMPLET</v>
      </c>
      <c r="I864" s="54" t="str">
        <f t="shared" ca="1" si="175"/>
        <v>Tn</v>
      </c>
      <c r="J864" s="54" t="str">
        <f t="shared" ca="1" si="176"/>
        <v>GREE</v>
      </c>
      <c r="K864" s="54" t="str">
        <f t="shared" ca="1" si="177"/>
        <v>GRC58A</v>
      </c>
      <c r="L864" s="54" t="str">
        <f t="shared" ca="1" si="178"/>
        <v/>
      </c>
      <c r="M864" s="54">
        <f t="shared" ca="1" si="179"/>
        <v>0</v>
      </c>
      <c r="N864" s="54" t="str">
        <f t="shared" ca="1" si="180"/>
        <v>DB2</v>
      </c>
      <c r="O864" s="54" t="str">
        <f t="shared" ca="1" si="181"/>
        <v>Adhérent</v>
      </c>
    </row>
    <row r="865" spans="1:15" x14ac:dyDescent="0.3">
      <c r="A865" s="97">
        <f ca="1">MATCH(B865,INDIRECT("Referentiel!a:a"),0)+COUNTIF($B$1:B864,B865)</f>
        <v>865</v>
      </c>
      <c r="B865" s="98" t="s">
        <v>4594</v>
      </c>
      <c r="C865" s="54" t="str">
        <f t="shared" ca="1" si="169"/>
        <v>CPCR</v>
      </c>
      <c r="D865" s="54" t="str">
        <f t="shared" ca="1" si="170"/>
        <v>C590     -J</v>
      </c>
      <c r="E865" s="54">
        <f t="shared" ca="1" si="171"/>
        <v>0</v>
      </c>
      <c r="F865" s="54" t="str">
        <f t="shared" ca="1" si="172"/>
        <v>ZH1LJT</v>
      </c>
      <c r="G865" s="54" t="str">
        <f t="shared" ca="1" si="173"/>
        <v>AD3</v>
      </c>
      <c r="H865" s="54" t="str">
        <f t="shared" ca="1" si="174"/>
        <v>COMPLET</v>
      </c>
      <c r="I865" s="54" t="str">
        <f t="shared" ca="1" si="175"/>
        <v>Tn</v>
      </c>
      <c r="J865" s="54" t="str">
        <f t="shared" ca="1" si="176"/>
        <v>GREE</v>
      </c>
      <c r="K865" s="54" t="str">
        <f t="shared" ca="1" si="177"/>
        <v>GRC590</v>
      </c>
      <c r="L865" s="54" t="str">
        <f t="shared" ca="1" si="178"/>
        <v/>
      </c>
      <c r="M865" s="54">
        <f t="shared" ca="1" si="179"/>
        <v>0</v>
      </c>
      <c r="N865" s="54" t="str">
        <f t="shared" ca="1" si="180"/>
        <v>DB2</v>
      </c>
      <c r="O865" s="54" t="str">
        <f t="shared" ca="1" si="181"/>
        <v>Adhérent</v>
      </c>
    </row>
    <row r="866" spans="1:15" x14ac:dyDescent="0.3">
      <c r="A866" s="97">
        <f ca="1">MATCH(B866,INDIRECT("Referentiel!a:a"),0)+COUNTIF($B$1:B865,B866)</f>
        <v>866</v>
      </c>
      <c r="B866" s="98" t="s">
        <v>4599</v>
      </c>
      <c r="C866" s="54" t="str">
        <f t="shared" ca="1" si="169"/>
        <v>CPCR</v>
      </c>
      <c r="D866" s="54" t="str">
        <f t="shared" ca="1" si="170"/>
        <v>C595     -J</v>
      </c>
      <c r="E866" s="54">
        <f t="shared" ca="1" si="171"/>
        <v>0</v>
      </c>
      <c r="F866" s="54" t="str">
        <f t="shared" ca="1" si="172"/>
        <v>ZH1HJL</v>
      </c>
      <c r="G866" s="54" t="str">
        <f t="shared" ca="1" si="173"/>
        <v>AD3</v>
      </c>
      <c r="H866" s="54" t="str">
        <f t="shared" ca="1" si="174"/>
        <v>COMPLET</v>
      </c>
      <c r="I866" s="54" t="str">
        <f t="shared" ca="1" si="175"/>
        <v>Tn</v>
      </c>
      <c r="J866" s="54" t="str">
        <f t="shared" ca="1" si="176"/>
        <v>GREE</v>
      </c>
      <c r="K866" s="54" t="str">
        <f t="shared" ca="1" si="177"/>
        <v>GRC595</v>
      </c>
      <c r="L866" s="54" t="str">
        <f t="shared" ca="1" si="178"/>
        <v/>
      </c>
      <c r="M866" s="54">
        <f t="shared" ca="1" si="179"/>
        <v>0</v>
      </c>
      <c r="N866" s="54" t="str">
        <f t="shared" ca="1" si="180"/>
        <v>DB2</v>
      </c>
      <c r="O866" s="54" t="str">
        <f t="shared" ca="1" si="181"/>
        <v>Adhérent</v>
      </c>
    </row>
    <row r="867" spans="1:15" x14ac:dyDescent="0.3">
      <c r="A867" s="97">
        <f ca="1">MATCH(B867,INDIRECT("Referentiel!a:a"),0)+COUNTIF($B$1:B866,B867)</f>
        <v>867</v>
      </c>
      <c r="B867" s="98" t="s">
        <v>4606</v>
      </c>
      <c r="C867" s="54" t="str">
        <f t="shared" ca="1" si="169"/>
        <v>CPCR</v>
      </c>
      <c r="D867" s="54" t="str">
        <f t="shared" ca="1" si="170"/>
        <v>C597     -J</v>
      </c>
      <c r="E867" s="54">
        <f t="shared" ca="1" si="171"/>
        <v>0</v>
      </c>
      <c r="F867" s="54" t="str">
        <f t="shared" ca="1" si="172"/>
        <v>ZH1HJM</v>
      </c>
      <c r="G867" s="54" t="str">
        <f t="shared" ca="1" si="173"/>
        <v>AD3</v>
      </c>
      <c r="H867" s="54" t="str">
        <f t="shared" ca="1" si="174"/>
        <v>COMPLET</v>
      </c>
      <c r="I867" s="54" t="str">
        <f t="shared" ca="1" si="175"/>
        <v>Tn</v>
      </c>
      <c r="J867" s="54" t="str">
        <f t="shared" ca="1" si="176"/>
        <v>GREE</v>
      </c>
      <c r="K867" s="54" t="str">
        <f t="shared" ca="1" si="177"/>
        <v>GRC597</v>
      </c>
      <c r="L867" s="54" t="str">
        <f t="shared" ca="1" si="178"/>
        <v/>
      </c>
      <c r="M867" s="54">
        <f t="shared" ca="1" si="179"/>
        <v>0</v>
      </c>
      <c r="N867" s="54" t="str">
        <f t="shared" ca="1" si="180"/>
        <v>DB2</v>
      </c>
      <c r="O867" s="54" t="str">
        <f t="shared" ca="1" si="181"/>
        <v>Adhérent</v>
      </c>
    </row>
    <row r="868" spans="1:15" x14ac:dyDescent="0.3">
      <c r="A868" s="97">
        <f ca="1">MATCH(B868,INDIRECT("Referentiel!a:a"),0)+COUNTIF($B$1:B867,B868)</f>
        <v>868</v>
      </c>
      <c r="B868" s="98" t="s">
        <v>4612</v>
      </c>
      <c r="C868" s="54" t="str">
        <f t="shared" ca="1" si="169"/>
        <v>CPCR</v>
      </c>
      <c r="D868" s="54" t="str">
        <f t="shared" ca="1" si="170"/>
        <v>C598     -J</v>
      </c>
      <c r="E868" s="54">
        <f t="shared" ca="1" si="171"/>
        <v>0</v>
      </c>
      <c r="F868" s="54" t="str">
        <f t="shared" ca="1" si="172"/>
        <v>ZH1HJN</v>
      </c>
      <c r="G868" s="54" t="str">
        <f t="shared" ca="1" si="173"/>
        <v>AD3</v>
      </c>
      <c r="H868" s="54" t="str">
        <f t="shared" ca="1" si="174"/>
        <v>COMPLET</v>
      </c>
      <c r="I868" s="54" t="str">
        <f t="shared" ca="1" si="175"/>
        <v>Tn</v>
      </c>
      <c r="J868" s="54" t="str">
        <f t="shared" ca="1" si="176"/>
        <v>GREE</v>
      </c>
      <c r="K868" s="54" t="str">
        <f t="shared" ca="1" si="177"/>
        <v>GRC598</v>
      </c>
      <c r="L868" s="54" t="str">
        <f t="shared" ca="1" si="178"/>
        <v/>
      </c>
      <c r="M868" s="54">
        <f t="shared" ca="1" si="179"/>
        <v>0</v>
      </c>
      <c r="N868" s="54" t="str">
        <f t="shared" ca="1" si="180"/>
        <v>DB2</v>
      </c>
      <c r="O868" s="54" t="str">
        <f t="shared" ca="1" si="181"/>
        <v>Adhérent</v>
      </c>
    </row>
    <row r="869" spans="1:15" x14ac:dyDescent="0.3">
      <c r="A869" s="97">
        <f ca="1">MATCH(B869,INDIRECT("Referentiel!a:a"),0)+COUNTIF($B$1:B868,B869)</f>
        <v>869</v>
      </c>
      <c r="B869" s="98" t="s">
        <v>4618</v>
      </c>
      <c r="C869" s="54" t="str">
        <f t="shared" ca="1" si="169"/>
        <v>CPCR</v>
      </c>
      <c r="D869" s="54" t="str">
        <f t="shared" ca="1" si="170"/>
        <v>C604     -J</v>
      </c>
      <c r="E869" s="54">
        <f t="shared" ca="1" si="171"/>
        <v>0</v>
      </c>
      <c r="F869" s="54" t="str">
        <f t="shared" ca="1" si="172"/>
        <v>ZH1HJO</v>
      </c>
      <c r="G869" s="54" t="str">
        <f t="shared" ca="1" si="173"/>
        <v>AD3</v>
      </c>
      <c r="H869" s="54" t="str">
        <f t="shared" ca="1" si="174"/>
        <v>COMPLET</v>
      </c>
      <c r="I869" s="54" t="str">
        <f t="shared" ca="1" si="175"/>
        <v>Tn</v>
      </c>
      <c r="J869" s="54" t="str">
        <f t="shared" ca="1" si="176"/>
        <v>GREE</v>
      </c>
      <c r="K869" s="54" t="str">
        <f t="shared" ca="1" si="177"/>
        <v>GRC604</v>
      </c>
      <c r="L869" s="54" t="str">
        <f t="shared" ca="1" si="178"/>
        <v/>
      </c>
      <c r="M869" s="54">
        <f t="shared" ca="1" si="179"/>
        <v>0</v>
      </c>
      <c r="N869" s="54" t="str">
        <f t="shared" ca="1" si="180"/>
        <v>DB2</v>
      </c>
      <c r="O869" s="54" t="str">
        <f t="shared" ca="1" si="181"/>
        <v>Adhérent</v>
      </c>
    </row>
    <row r="870" spans="1:15" x14ac:dyDescent="0.3">
      <c r="A870" s="97">
        <f ca="1">MATCH(B870,INDIRECT("Referentiel!a:a"),0)+COUNTIF($B$1:B869,B870)</f>
        <v>870</v>
      </c>
      <c r="B870" s="98" t="s">
        <v>4624</v>
      </c>
      <c r="C870" s="54" t="str">
        <f t="shared" ca="1" si="169"/>
        <v>CPCR</v>
      </c>
      <c r="D870" s="54" t="str">
        <f t="shared" ca="1" si="170"/>
        <v>C617     -J</v>
      </c>
      <c r="E870" s="54">
        <f t="shared" ca="1" si="171"/>
        <v>0</v>
      </c>
      <c r="F870" s="54" t="str">
        <f t="shared" ca="1" si="172"/>
        <v>ZH1HJP</v>
      </c>
      <c r="G870" s="54" t="str">
        <f t="shared" ca="1" si="173"/>
        <v>AD3</v>
      </c>
      <c r="H870" s="54" t="str">
        <f t="shared" ca="1" si="174"/>
        <v>COMPLET</v>
      </c>
      <c r="I870" s="54" t="str">
        <f t="shared" ca="1" si="175"/>
        <v>Tn</v>
      </c>
      <c r="J870" s="54" t="str">
        <f t="shared" ca="1" si="176"/>
        <v>GREE</v>
      </c>
      <c r="K870" s="54" t="str">
        <f t="shared" ca="1" si="177"/>
        <v>GRC617</v>
      </c>
      <c r="L870" s="54" t="str">
        <f t="shared" ca="1" si="178"/>
        <v/>
      </c>
      <c r="M870" s="54">
        <f t="shared" ca="1" si="179"/>
        <v>0</v>
      </c>
      <c r="N870" s="54" t="str">
        <f t="shared" ca="1" si="180"/>
        <v>DB2</v>
      </c>
      <c r="O870" s="54" t="str">
        <f t="shared" ca="1" si="181"/>
        <v>Adhérent</v>
      </c>
    </row>
    <row r="871" spans="1:15" x14ac:dyDescent="0.3">
      <c r="A871" s="97">
        <f ca="1">MATCH(B871,INDIRECT("Referentiel!a:a"),0)+COUNTIF($B$1:B870,B871)</f>
        <v>871</v>
      </c>
      <c r="B871" s="98" t="s">
        <v>4629</v>
      </c>
      <c r="C871" s="54" t="str">
        <f t="shared" ca="1" si="169"/>
        <v>CPCR</v>
      </c>
      <c r="D871" s="54" t="str">
        <f t="shared" ca="1" si="170"/>
        <v>C622     -J</v>
      </c>
      <c r="E871" s="54">
        <f t="shared" ca="1" si="171"/>
        <v>0</v>
      </c>
      <c r="F871" s="54" t="str">
        <f t="shared" ca="1" si="172"/>
        <v>ZH1HJQ</v>
      </c>
      <c r="G871" s="54" t="str">
        <f t="shared" ca="1" si="173"/>
        <v>AD3</v>
      </c>
      <c r="H871" s="54" t="str">
        <f t="shared" ca="1" si="174"/>
        <v>COMPLET</v>
      </c>
      <c r="I871" s="54" t="str">
        <f t="shared" ca="1" si="175"/>
        <v>Tn</v>
      </c>
      <c r="J871" s="54" t="str">
        <f t="shared" ca="1" si="176"/>
        <v>GREE</v>
      </c>
      <c r="K871" s="54" t="str">
        <f t="shared" ca="1" si="177"/>
        <v>GRC622</v>
      </c>
      <c r="L871" s="54" t="str">
        <f t="shared" ca="1" si="178"/>
        <v/>
      </c>
      <c r="M871" s="54">
        <f t="shared" ca="1" si="179"/>
        <v>0</v>
      </c>
      <c r="N871" s="54" t="str">
        <f t="shared" ca="1" si="180"/>
        <v>DB2</v>
      </c>
      <c r="O871" s="54" t="str">
        <f t="shared" ca="1" si="181"/>
        <v>Adhérent</v>
      </c>
    </row>
    <row r="872" spans="1:15" x14ac:dyDescent="0.3">
      <c r="A872" s="97">
        <f ca="1">MATCH(B872,INDIRECT("Referentiel!a:a"),0)+COUNTIF($B$1:B871,B872)</f>
        <v>872</v>
      </c>
      <c r="B872" s="98" t="s">
        <v>4634</v>
      </c>
      <c r="C872" s="54" t="str">
        <f t="shared" ca="1" si="169"/>
        <v>CPCR</v>
      </c>
      <c r="D872" s="54" t="str">
        <f t="shared" ca="1" si="170"/>
        <v>C639     -J</v>
      </c>
      <c r="E872" s="54">
        <f t="shared" ca="1" si="171"/>
        <v>0</v>
      </c>
      <c r="F872" s="54" t="str">
        <f t="shared" ca="1" si="172"/>
        <v>ZH1AJ7</v>
      </c>
      <c r="G872" s="54" t="str">
        <f t="shared" ca="1" si="173"/>
        <v>AD3</v>
      </c>
      <c r="H872" s="54" t="str">
        <f t="shared" ca="1" si="174"/>
        <v>COMPLET</v>
      </c>
      <c r="I872" s="54" t="str">
        <f t="shared" ca="1" si="175"/>
        <v>Tn</v>
      </c>
      <c r="J872" s="54" t="str">
        <f t="shared" ca="1" si="176"/>
        <v>GREE</v>
      </c>
      <c r="K872" s="54" t="str">
        <f t="shared" ca="1" si="177"/>
        <v>GRC639</v>
      </c>
      <c r="L872" s="54" t="str">
        <f t="shared" ca="1" si="178"/>
        <v/>
      </c>
      <c r="M872" s="54">
        <f t="shared" ca="1" si="179"/>
        <v>0</v>
      </c>
      <c r="N872" s="54" t="str">
        <f t="shared" ca="1" si="180"/>
        <v>DB2</v>
      </c>
      <c r="O872" s="54" t="str">
        <f t="shared" ca="1" si="181"/>
        <v>Adhérent</v>
      </c>
    </row>
    <row r="873" spans="1:15" x14ac:dyDescent="0.3">
      <c r="A873" s="97">
        <f ca="1">MATCH(B873,INDIRECT("Referentiel!a:a"),0)+COUNTIF($B$1:B872,B873)</f>
        <v>873</v>
      </c>
      <c r="B873" s="98" t="s">
        <v>4640</v>
      </c>
      <c r="C873" s="54" t="str">
        <f t="shared" ca="1" si="169"/>
        <v>CPCR</v>
      </c>
      <c r="D873" s="54" t="str">
        <f t="shared" ca="1" si="170"/>
        <v>C640     -J</v>
      </c>
      <c r="E873" s="54">
        <f t="shared" ca="1" si="171"/>
        <v>0</v>
      </c>
      <c r="F873" s="54" t="str">
        <f t="shared" ca="1" si="172"/>
        <v>ZH1AJ8</v>
      </c>
      <c r="G873" s="54" t="str">
        <f t="shared" ca="1" si="173"/>
        <v>AD3</v>
      </c>
      <c r="H873" s="54" t="str">
        <f t="shared" ca="1" si="174"/>
        <v>COMPLET</v>
      </c>
      <c r="I873" s="54" t="str">
        <f t="shared" ca="1" si="175"/>
        <v>Tn</v>
      </c>
      <c r="J873" s="54" t="str">
        <f t="shared" ca="1" si="176"/>
        <v>GREE</v>
      </c>
      <c r="K873" s="54" t="str">
        <f t="shared" ca="1" si="177"/>
        <v>GRC640</v>
      </c>
      <c r="L873" s="54" t="str">
        <f t="shared" ca="1" si="178"/>
        <v/>
      </c>
      <c r="M873" s="54">
        <f t="shared" ca="1" si="179"/>
        <v>0</v>
      </c>
      <c r="N873" s="54" t="str">
        <f t="shared" ca="1" si="180"/>
        <v>DB2</v>
      </c>
      <c r="O873" s="54" t="str">
        <f t="shared" ca="1" si="181"/>
        <v>Adhérent</v>
      </c>
    </row>
    <row r="874" spans="1:15" x14ac:dyDescent="0.3">
      <c r="A874" s="97">
        <f ca="1">MATCH(B874,INDIRECT("Referentiel!a:a"),0)+COUNTIF($B$1:B873,B874)</f>
        <v>874</v>
      </c>
      <c r="B874" s="98" t="s">
        <v>4646</v>
      </c>
      <c r="C874" s="54" t="str">
        <f t="shared" ca="1" si="169"/>
        <v>CPCR</v>
      </c>
      <c r="D874" s="54" t="str">
        <f t="shared" ca="1" si="170"/>
        <v>C813-J</v>
      </c>
      <c r="E874" s="54">
        <f t="shared" ca="1" si="171"/>
        <v>0</v>
      </c>
      <c r="F874" s="54" t="str">
        <f t="shared" ca="1" si="172"/>
        <v>ZH1HJR</v>
      </c>
      <c r="G874" s="54" t="str">
        <f t="shared" ca="1" si="173"/>
        <v>AD1</v>
      </c>
      <c r="H874" s="54" t="str">
        <f t="shared" ca="1" si="174"/>
        <v>PARTIEL</v>
      </c>
      <c r="I874" s="54" t="str">
        <f t="shared" ca="1" si="175"/>
        <v>Tn</v>
      </c>
      <c r="J874" s="54" t="str">
        <f t="shared" ca="1" si="176"/>
        <v>GREE</v>
      </c>
      <c r="K874" s="54" t="str">
        <f t="shared" ca="1" si="177"/>
        <v>GRC813</v>
      </c>
      <c r="L874" s="54" t="str">
        <f t="shared" ca="1" si="178"/>
        <v>PRAD1</v>
      </c>
      <c r="M874" s="54">
        <f t="shared" ca="1" si="179"/>
        <v>0</v>
      </c>
      <c r="N874" s="54" t="str">
        <f t="shared" ca="1" si="180"/>
        <v>DB2</v>
      </c>
      <c r="O874" s="54" t="str">
        <f t="shared" ca="1" si="181"/>
        <v>Adhérent</v>
      </c>
    </row>
    <row r="875" spans="1:15" x14ac:dyDescent="0.3">
      <c r="A875" s="97">
        <f ca="1">MATCH(B875,INDIRECT("Referentiel!a:a"),0)+COUNTIF($B$1:B874,B875)</f>
        <v>875</v>
      </c>
      <c r="B875" s="98" t="s">
        <v>4651</v>
      </c>
      <c r="C875" s="54" t="str">
        <f t="shared" ca="1" si="169"/>
        <v>CPCR</v>
      </c>
      <c r="D875" s="54" t="str">
        <f t="shared" ca="1" si="170"/>
        <v>C814-J</v>
      </c>
      <c r="E875" s="54">
        <f t="shared" ca="1" si="171"/>
        <v>0</v>
      </c>
      <c r="F875" s="54" t="str">
        <f t="shared" ca="1" si="172"/>
        <v>ZH1HJS</v>
      </c>
      <c r="G875" s="54" t="str">
        <f t="shared" ca="1" si="173"/>
        <v>AD1</v>
      </c>
      <c r="H875" s="54" t="str">
        <f t="shared" ca="1" si="174"/>
        <v>PARTIEL</v>
      </c>
      <c r="I875" s="54" t="str">
        <f t="shared" ca="1" si="175"/>
        <v>Tn</v>
      </c>
      <c r="J875" s="54" t="str">
        <f t="shared" ca="1" si="176"/>
        <v>GREE</v>
      </c>
      <c r="K875" s="54" t="str">
        <f t="shared" ca="1" si="177"/>
        <v>GRC814</v>
      </c>
      <c r="L875" s="54" t="str">
        <f t="shared" ca="1" si="178"/>
        <v>PRAD1</v>
      </c>
      <c r="M875" s="54">
        <f t="shared" ca="1" si="179"/>
        <v>0</v>
      </c>
      <c r="N875" s="54" t="str">
        <f t="shared" ca="1" si="180"/>
        <v>DB2</v>
      </c>
      <c r="O875" s="54" t="str">
        <f t="shared" ca="1" si="181"/>
        <v>Adhérent</v>
      </c>
    </row>
    <row r="876" spans="1:15" x14ac:dyDescent="0.3">
      <c r="A876" s="97">
        <f ca="1">MATCH(B876,INDIRECT("Referentiel!a:a"),0)+COUNTIF($B$1:B875,B876)</f>
        <v>876</v>
      </c>
      <c r="B876" s="98" t="s">
        <v>4656</v>
      </c>
      <c r="C876" s="54" t="str">
        <f t="shared" ca="1" si="169"/>
        <v>CPCR</v>
      </c>
      <c r="D876" s="54" t="str">
        <f t="shared" ca="1" si="170"/>
        <v>C815-J</v>
      </c>
      <c r="E876" s="54">
        <f t="shared" ca="1" si="171"/>
        <v>0</v>
      </c>
      <c r="F876" s="54" t="str">
        <f t="shared" ca="1" si="172"/>
        <v>ZH1HJT</v>
      </c>
      <c r="G876" s="54" t="str">
        <f t="shared" ca="1" si="173"/>
        <v>AD1</v>
      </c>
      <c r="H876" s="54" t="str">
        <f t="shared" ca="1" si="174"/>
        <v>PARTIEL</v>
      </c>
      <c r="I876" s="54" t="str">
        <f t="shared" ca="1" si="175"/>
        <v>Tn</v>
      </c>
      <c r="J876" s="54" t="str">
        <f t="shared" ca="1" si="176"/>
        <v>GREE</v>
      </c>
      <c r="K876" s="54" t="str">
        <f t="shared" ca="1" si="177"/>
        <v>GRC815</v>
      </c>
      <c r="L876" s="54" t="str">
        <f t="shared" ca="1" si="178"/>
        <v>PRAD1</v>
      </c>
      <c r="M876" s="54">
        <f t="shared" ca="1" si="179"/>
        <v>0</v>
      </c>
      <c r="N876" s="54" t="str">
        <f t="shared" ca="1" si="180"/>
        <v>DB2</v>
      </c>
      <c r="O876" s="54" t="str">
        <f t="shared" ca="1" si="181"/>
        <v>Adhérent</v>
      </c>
    </row>
    <row r="877" spans="1:15" x14ac:dyDescent="0.3">
      <c r="A877" s="97">
        <f ca="1">MATCH(B877,INDIRECT("Referentiel!a:a"),0)+COUNTIF($B$1:B876,B877)</f>
        <v>877</v>
      </c>
      <c r="B877" s="98" t="s">
        <v>4661</v>
      </c>
      <c r="C877" s="54" t="str">
        <f t="shared" ca="1" si="169"/>
        <v>CPCR</v>
      </c>
      <c r="D877" s="54" t="str">
        <f t="shared" ca="1" si="170"/>
        <v>C816-J</v>
      </c>
      <c r="E877" s="54">
        <f t="shared" ca="1" si="171"/>
        <v>0</v>
      </c>
      <c r="F877" s="54" t="str">
        <f t="shared" ca="1" si="172"/>
        <v>ZH1HJU</v>
      </c>
      <c r="G877" s="54" t="str">
        <f t="shared" ca="1" si="173"/>
        <v>AD1</v>
      </c>
      <c r="H877" s="54" t="str">
        <f t="shared" ca="1" si="174"/>
        <v>PARTIEL</v>
      </c>
      <c r="I877" s="54" t="str">
        <f t="shared" ca="1" si="175"/>
        <v>Tn</v>
      </c>
      <c r="J877" s="54" t="str">
        <f t="shared" ca="1" si="176"/>
        <v>GREE</v>
      </c>
      <c r="K877" s="54" t="str">
        <f t="shared" ca="1" si="177"/>
        <v>GRC816</v>
      </c>
      <c r="L877" s="54" t="str">
        <f t="shared" ca="1" si="178"/>
        <v>PRAD1</v>
      </c>
      <c r="M877" s="54">
        <f t="shared" ca="1" si="179"/>
        <v>0</v>
      </c>
      <c r="N877" s="54" t="str">
        <f t="shared" ca="1" si="180"/>
        <v>DB2</v>
      </c>
      <c r="O877" s="54" t="str">
        <f t="shared" ca="1" si="181"/>
        <v>Adhérent</v>
      </c>
    </row>
    <row r="878" spans="1:15" x14ac:dyDescent="0.3">
      <c r="A878" s="97">
        <f ca="1">MATCH(B878,INDIRECT("Referentiel!a:a"),0)+COUNTIF($B$1:B877,B878)</f>
        <v>878</v>
      </c>
      <c r="B878" s="98" t="s">
        <v>4666</v>
      </c>
      <c r="C878" s="54" t="str">
        <f t="shared" ca="1" si="169"/>
        <v>CPCR</v>
      </c>
      <c r="D878" s="54" t="str">
        <f t="shared" ca="1" si="170"/>
        <v>C817-J</v>
      </c>
      <c r="E878" s="54">
        <f t="shared" ca="1" si="171"/>
        <v>0</v>
      </c>
      <c r="F878" s="54" t="str">
        <f t="shared" ca="1" si="172"/>
        <v>ZH1HJV</v>
      </c>
      <c r="G878" s="54" t="str">
        <f t="shared" ca="1" si="173"/>
        <v>AD1</v>
      </c>
      <c r="H878" s="54" t="str">
        <f t="shared" ca="1" si="174"/>
        <v>PARTIEL</v>
      </c>
      <c r="I878" s="54" t="str">
        <f t="shared" ca="1" si="175"/>
        <v>Tn</v>
      </c>
      <c r="J878" s="54" t="str">
        <f t="shared" ca="1" si="176"/>
        <v>GREE</v>
      </c>
      <c r="K878" s="54" t="str">
        <f t="shared" ca="1" si="177"/>
        <v>GRC817</v>
      </c>
      <c r="L878" s="54" t="str">
        <f t="shared" ca="1" si="178"/>
        <v>PRAD1</v>
      </c>
      <c r="M878" s="54">
        <f t="shared" ca="1" si="179"/>
        <v>0</v>
      </c>
      <c r="N878" s="54" t="str">
        <f t="shared" ca="1" si="180"/>
        <v>DB2</v>
      </c>
      <c r="O878" s="54" t="str">
        <f t="shared" ca="1" si="181"/>
        <v>Adhérent</v>
      </c>
    </row>
    <row r="879" spans="1:15" x14ac:dyDescent="0.3">
      <c r="A879" s="97">
        <f ca="1">MATCH(B879,INDIRECT("Referentiel!a:a"),0)+COUNTIF($B$1:B878,B879)</f>
        <v>879</v>
      </c>
      <c r="B879" s="98" t="s">
        <v>4671</v>
      </c>
      <c r="C879" s="54" t="str">
        <f t="shared" ca="1" si="169"/>
        <v>CPCR</v>
      </c>
      <c r="D879" s="54" t="str">
        <f t="shared" ca="1" si="170"/>
        <v>C818-J</v>
      </c>
      <c r="E879" s="54">
        <f t="shared" ca="1" si="171"/>
        <v>0</v>
      </c>
      <c r="F879" s="54" t="str">
        <f t="shared" ca="1" si="172"/>
        <v>ZH1HJW</v>
      </c>
      <c r="G879" s="54" t="str">
        <f t="shared" ca="1" si="173"/>
        <v>AD1</v>
      </c>
      <c r="H879" s="54" t="str">
        <f t="shared" ca="1" si="174"/>
        <v>PARTIEL</v>
      </c>
      <c r="I879" s="54" t="str">
        <f t="shared" ca="1" si="175"/>
        <v>Tn</v>
      </c>
      <c r="J879" s="54" t="str">
        <f t="shared" ca="1" si="176"/>
        <v>GREE</v>
      </c>
      <c r="K879" s="54" t="str">
        <f t="shared" ca="1" si="177"/>
        <v>GRC818</v>
      </c>
      <c r="L879" s="54" t="str">
        <f t="shared" ca="1" si="178"/>
        <v>PRAD1</v>
      </c>
      <c r="M879" s="54">
        <f t="shared" ca="1" si="179"/>
        <v>0</v>
      </c>
      <c r="N879" s="54" t="str">
        <f t="shared" ca="1" si="180"/>
        <v>DB2</v>
      </c>
      <c r="O879" s="54" t="str">
        <f t="shared" ca="1" si="181"/>
        <v>Adhérent</v>
      </c>
    </row>
    <row r="880" spans="1:15" x14ac:dyDescent="0.3">
      <c r="A880" s="97">
        <f ca="1">MATCH(B880,INDIRECT("Referentiel!a:a"),0)+COUNTIF($B$1:B879,B880)</f>
        <v>880</v>
      </c>
      <c r="B880" s="98" t="s">
        <v>4676</v>
      </c>
      <c r="C880" s="54" t="str">
        <f t="shared" ca="1" si="169"/>
        <v>CPCR</v>
      </c>
      <c r="D880" s="54" t="str">
        <f t="shared" ca="1" si="170"/>
        <v>C819-J</v>
      </c>
      <c r="E880" s="54">
        <f t="shared" ca="1" si="171"/>
        <v>0</v>
      </c>
      <c r="F880" s="54" t="str">
        <f t="shared" ca="1" si="172"/>
        <v>ZH1HJX</v>
      </c>
      <c r="G880" s="54" t="str">
        <f t="shared" ca="1" si="173"/>
        <v>AD1</v>
      </c>
      <c r="H880" s="54" t="str">
        <f t="shared" ca="1" si="174"/>
        <v>PARTIEL</v>
      </c>
      <c r="I880" s="54" t="str">
        <f t="shared" ca="1" si="175"/>
        <v>Tn</v>
      </c>
      <c r="J880" s="54" t="str">
        <f t="shared" ca="1" si="176"/>
        <v>GREE</v>
      </c>
      <c r="K880" s="54" t="str">
        <f t="shared" ca="1" si="177"/>
        <v>GRC819</v>
      </c>
      <c r="L880" s="54" t="str">
        <f t="shared" ca="1" si="178"/>
        <v>PRAD1</v>
      </c>
      <c r="M880" s="54">
        <f t="shared" ca="1" si="179"/>
        <v>0</v>
      </c>
      <c r="N880" s="54" t="str">
        <f t="shared" ca="1" si="180"/>
        <v>DB2</v>
      </c>
      <c r="O880" s="54" t="str">
        <f t="shared" ca="1" si="181"/>
        <v>Adhérent</v>
      </c>
    </row>
    <row r="881" spans="1:15" x14ac:dyDescent="0.3">
      <c r="A881" s="97">
        <f ca="1">MATCH(B881,INDIRECT("Referentiel!a:a"),0)+COUNTIF($B$1:B880,B881)</f>
        <v>881</v>
      </c>
      <c r="B881" s="98" t="s">
        <v>4681</v>
      </c>
      <c r="C881" s="54" t="str">
        <f t="shared" ca="1" si="169"/>
        <v>CPCR</v>
      </c>
      <c r="D881" s="54" t="str">
        <f t="shared" ca="1" si="170"/>
        <v>C851     -J</v>
      </c>
      <c r="E881" s="54">
        <f t="shared" ca="1" si="171"/>
        <v>0</v>
      </c>
      <c r="F881" s="54" t="str">
        <f t="shared" ca="1" si="172"/>
        <v>ZH1BJ2</v>
      </c>
      <c r="G881" s="54" t="str">
        <f t="shared" ca="1" si="173"/>
        <v>AD3</v>
      </c>
      <c r="H881" s="54" t="str">
        <f t="shared" ca="1" si="174"/>
        <v>COMPLET</v>
      </c>
      <c r="I881" s="54" t="str">
        <f t="shared" ca="1" si="175"/>
        <v>Tn</v>
      </c>
      <c r="J881" s="54" t="str">
        <f t="shared" ca="1" si="176"/>
        <v>CRAD</v>
      </c>
      <c r="K881" s="54" t="str">
        <f t="shared" ca="1" si="177"/>
        <v>GRC851</v>
      </c>
      <c r="L881" s="54" t="str">
        <f t="shared" ca="1" si="178"/>
        <v/>
      </c>
      <c r="M881" s="54">
        <f t="shared" ca="1" si="179"/>
        <v>0</v>
      </c>
      <c r="N881" s="54" t="str">
        <f t="shared" ca="1" si="180"/>
        <v>DB2</v>
      </c>
      <c r="O881" s="54" t="str">
        <f t="shared" ca="1" si="181"/>
        <v>Adhérent</v>
      </c>
    </row>
    <row r="882" spans="1:15" x14ac:dyDescent="0.3">
      <c r="A882" s="97">
        <f ca="1">MATCH(B882,INDIRECT("Referentiel!a:a"),0)+COUNTIF($B$1:B881,B882)</f>
        <v>882</v>
      </c>
      <c r="B882" s="98" t="s">
        <v>4687</v>
      </c>
      <c r="C882" s="54" t="str">
        <f t="shared" ca="1" si="169"/>
        <v>CPCR</v>
      </c>
      <c r="D882" s="54" t="str">
        <f t="shared" ca="1" si="170"/>
        <v>C852     -J</v>
      </c>
      <c r="E882" s="54">
        <f t="shared" ca="1" si="171"/>
        <v>0</v>
      </c>
      <c r="F882" s="54" t="str">
        <f t="shared" ca="1" si="172"/>
        <v>ZH1BJ3</v>
      </c>
      <c r="G882" s="54" t="str">
        <f t="shared" ca="1" si="173"/>
        <v>AD3</v>
      </c>
      <c r="H882" s="54" t="str">
        <f t="shared" ca="1" si="174"/>
        <v>COMPLET</v>
      </c>
      <c r="I882" s="54" t="str">
        <f t="shared" ca="1" si="175"/>
        <v>Tn</v>
      </c>
      <c r="J882" s="54" t="str">
        <f t="shared" ca="1" si="176"/>
        <v>CRAD</v>
      </c>
      <c r="K882" s="54" t="str">
        <f t="shared" ca="1" si="177"/>
        <v>GRC852</v>
      </c>
      <c r="L882" s="54" t="str">
        <f t="shared" ca="1" si="178"/>
        <v/>
      </c>
      <c r="M882" s="54">
        <f t="shared" ca="1" si="179"/>
        <v>0</v>
      </c>
      <c r="N882" s="54" t="str">
        <f t="shared" ca="1" si="180"/>
        <v>DB2</v>
      </c>
      <c r="O882" s="54" t="str">
        <f t="shared" ca="1" si="181"/>
        <v>Adhérent</v>
      </c>
    </row>
    <row r="883" spans="1:15" x14ac:dyDescent="0.3">
      <c r="A883" s="97">
        <f ca="1">MATCH(B883,INDIRECT("Referentiel!a:a"),0)+COUNTIF($B$1:B882,B883)</f>
        <v>883</v>
      </c>
      <c r="B883" s="98" t="s">
        <v>4692</v>
      </c>
      <c r="C883" s="54" t="str">
        <f t="shared" ca="1" si="169"/>
        <v>CPCR</v>
      </c>
      <c r="D883" s="54" t="str">
        <f t="shared" ca="1" si="170"/>
        <v>C860     -J</v>
      </c>
      <c r="E883" s="54">
        <f t="shared" ca="1" si="171"/>
        <v>0</v>
      </c>
      <c r="F883" s="54" t="str">
        <f t="shared" ca="1" si="172"/>
        <v>ZH1BJ4</v>
      </c>
      <c r="G883" s="54" t="str">
        <f t="shared" ca="1" si="173"/>
        <v>AD3</v>
      </c>
      <c r="H883" s="54" t="str">
        <f t="shared" ca="1" si="174"/>
        <v>COMPLET</v>
      </c>
      <c r="I883" s="54" t="str">
        <f t="shared" ca="1" si="175"/>
        <v>Tn</v>
      </c>
      <c r="J883" s="54" t="str">
        <f t="shared" ca="1" si="176"/>
        <v>CRAD</v>
      </c>
      <c r="K883" s="54" t="str">
        <f t="shared" ca="1" si="177"/>
        <v>GRC860</v>
      </c>
      <c r="L883" s="54" t="str">
        <f t="shared" ca="1" si="178"/>
        <v/>
      </c>
      <c r="M883" s="54">
        <f t="shared" ca="1" si="179"/>
        <v>0</v>
      </c>
      <c r="N883" s="54" t="str">
        <f t="shared" ca="1" si="180"/>
        <v>DB2</v>
      </c>
      <c r="O883" s="54" t="str">
        <f t="shared" ca="1" si="181"/>
        <v>Adhérent</v>
      </c>
    </row>
    <row r="884" spans="1:15" x14ac:dyDescent="0.3">
      <c r="A884" s="97">
        <f ca="1">MATCH(B884,INDIRECT("Referentiel!a:a"),0)+COUNTIF($B$1:B883,B884)</f>
        <v>884</v>
      </c>
      <c r="B884" s="98" t="s">
        <v>4697</v>
      </c>
      <c r="C884" s="54" t="str">
        <f t="shared" ca="1" si="169"/>
        <v>CPCR</v>
      </c>
      <c r="D884" s="54" t="str">
        <f t="shared" ca="1" si="170"/>
        <v>C861     -J</v>
      </c>
      <c r="E884" s="54">
        <f t="shared" ca="1" si="171"/>
        <v>0</v>
      </c>
      <c r="F884" s="54" t="str">
        <f t="shared" ca="1" si="172"/>
        <v>ZH1BJC</v>
      </c>
      <c r="G884" s="54" t="str">
        <f t="shared" ca="1" si="173"/>
        <v>AD3</v>
      </c>
      <c r="H884" s="54" t="str">
        <f t="shared" ca="1" si="174"/>
        <v>COMPLET</v>
      </c>
      <c r="I884" s="54" t="str">
        <f t="shared" ca="1" si="175"/>
        <v>Tn</v>
      </c>
      <c r="J884" s="54" t="str">
        <f t="shared" ca="1" si="176"/>
        <v>CRAD</v>
      </c>
      <c r="K884" s="54" t="str">
        <f t="shared" ca="1" si="177"/>
        <v>GRC861</v>
      </c>
      <c r="L884" s="54" t="str">
        <f t="shared" ca="1" si="178"/>
        <v/>
      </c>
      <c r="M884" s="54">
        <f t="shared" ca="1" si="179"/>
        <v>0</v>
      </c>
      <c r="N884" s="54" t="str">
        <f t="shared" ca="1" si="180"/>
        <v>DB2</v>
      </c>
      <c r="O884" s="54" t="str">
        <f t="shared" ca="1" si="181"/>
        <v>Adhérent</v>
      </c>
    </row>
    <row r="885" spans="1:15" x14ac:dyDescent="0.3">
      <c r="A885" s="97">
        <f ca="1">MATCH(B885,INDIRECT("Referentiel!a:a"),0)+COUNTIF($B$1:B884,B885)</f>
        <v>885</v>
      </c>
      <c r="B885" s="98" t="s">
        <v>4702</v>
      </c>
      <c r="C885" s="54" t="str">
        <f t="shared" ca="1" si="169"/>
        <v>CPCR</v>
      </c>
      <c r="D885" s="54" t="str">
        <f t="shared" ca="1" si="170"/>
        <v>C862     -J</v>
      </c>
      <c r="E885" s="54">
        <f t="shared" ca="1" si="171"/>
        <v>0</v>
      </c>
      <c r="F885" s="54" t="str">
        <f t="shared" ca="1" si="172"/>
        <v>ZH1BJG</v>
      </c>
      <c r="G885" s="54" t="str">
        <f t="shared" ca="1" si="173"/>
        <v>AD3</v>
      </c>
      <c r="H885" s="54" t="str">
        <f t="shared" ca="1" si="174"/>
        <v>COMPLET</v>
      </c>
      <c r="I885" s="54" t="str">
        <f t="shared" ca="1" si="175"/>
        <v>Tn</v>
      </c>
      <c r="J885" s="54" t="str">
        <f t="shared" ca="1" si="176"/>
        <v>CRAD</v>
      </c>
      <c r="K885" s="54" t="str">
        <f t="shared" ca="1" si="177"/>
        <v>GRC862</v>
      </c>
      <c r="L885" s="54" t="str">
        <f t="shared" ca="1" si="178"/>
        <v/>
      </c>
      <c r="M885" s="54">
        <f t="shared" ca="1" si="179"/>
        <v>0</v>
      </c>
      <c r="N885" s="54" t="str">
        <f t="shared" ca="1" si="180"/>
        <v>DB2</v>
      </c>
      <c r="O885" s="54" t="str">
        <f t="shared" ca="1" si="181"/>
        <v>Adhérent</v>
      </c>
    </row>
    <row r="886" spans="1:15" x14ac:dyDescent="0.3">
      <c r="A886" s="97">
        <f ca="1">MATCH(B886,INDIRECT("Referentiel!a:a"),0)+COUNTIF($B$1:B885,B886)</f>
        <v>886</v>
      </c>
      <c r="B886" s="98" t="s">
        <v>4707</v>
      </c>
      <c r="C886" s="54" t="str">
        <f t="shared" ca="1" si="169"/>
        <v>CPCR</v>
      </c>
      <c r="D886" s="54" t="str">
        <f t="shared" ca="1" si="170"/>
        <v>C864     -J</v>
      </c>
      <c r="E886" s="54">
        <f t="shared" ca="1" si="171"/>
        <v>0</v>
      </c>
      <c r="F886" s="54" t="str">
        <f t="shared" ca="1" si="172"/>
        <v>ZH1BJM</v>
      </c>
      <c r="G886" s="54" t="str">
        <f t="shared" ca="1" si="173"/>
        <v>AD3</v>
      </c>
      <c r="H886" s="54" t="str">
        <f t="shared" ca="1" si="174"/>
        <v>COMPLET</v>
      </c>
      <c r="I886" s="54" t="str">
        <f t="shared" ca="1" si="175"/>
        <v>Tn</v>
      </c>
      <c r="J886" s="54" t="str">
        <f t="shared" ca="1" si="176"/>
        <v>CRAD</v>
      </c>
      <c r="K886" s="54" t="str">
        <f t="shared" ca="1" si="177"/>
        <v>GRC864</v>
      </c>
      <c r="L886" s="54" t="str">
        <f t="shared" ca="1" si="178"/>
        <v/>
      </c>
      <c r="M886" s="54">
        <f t="shared" ca="1" si="179"/>
        <v>0</v>
      </c>
      <c r="N886" s="54" t="str">
        <f t="shared" ca="1" si="180"/>
        <v>DB2</v>
      </c>
      <c r="O886" s="54" t="str">
        <f t="shared" ca="1" si="181"/>
        <v>Adhérent</v>
      </c>
    </row>
    <row r="887" spans="1:15" x14ac:dyDescent="0.3">
      <c r="A887" s="97">
        <f ca="1">MATCH(B887,INDIRECT("Referentiel!a:a"),0)+COUNTIF($B$1:B886,B887)</f>
        <v>887</v>
      </c>
      <c r="B887" s="98" t="s">
        <v>4712</v>
      </c>
      <c r="C887" s="54" t="str">
        <f t="shared" ca="1" si="169"/>
        <v>CPRI</v>
      </c>
      <c r="D887" s="54" t="str">
        <f t="shared" ca="1" si="170"/>
        <v xml:space="preserve"> V0GRCECU      -J</v>
      </c>
      <c r="E887" s="54">
        <f t="shared" ca="1" si="171"/>
        <v>0</v>
      </c>
      <c r="F887" s="54" t="str">
        <f t="shared" ca="1" si="172"/>
        <v>ZH0CJM</v>
      </c>
      <c r="G887" s="54" t="str">
        <f t="shared" ca="1" si="173"/>
        <v>AD3</v>
      </c>
      <c r="H887" s="54" t="str">
        <f t="shared" ca="1" si="174"/>
        <v>COMPLET</v>
      </c>
      <c r="I887" s="54" t="str">
        <f t="shared" ca="1" si="175"/>
        <v>Tn</v>
      </c>
      <c r="J887" s="54" t="str">
        <f t="shared" ca="1" si="176"/>
        <v>SURI</v>
      </c>
      <c r="K887" s="54" t="str">
        <f t="shared" ca="1" si="177"/>
        <v>GRCECU</v>
      </c>
      <c r="L887" s="54" t="str">
        <f t="shared" ca="1" si="178"/>
        <v>PRIV2</v>
      </c>
      <c r="M887" s="54">
        <f t="shared" ca="1" si="179"/>
        <v>0</v>
      </c>
      <c r="N887" s="54" t="str">
        <f t="shared" ca="1" si="180"/>
        <v>DB2</v>
      </c>
      <c r="O887" s="54" t="str">
        <f t="shared" ca="1" si="181"/>
        <v>Adhérent</v>
      </c>
    </row>
    <row r="888" spans="1:15" x14ac:dyDescent="0.3">
      <c r="A888" s="97">
        <f ca="1">MATCH(B888,INDIRECT("Referentiel!a:a"),0)+COUNTIF($B$1:B887,B888)</f>
        <v>888</v>
      </c>
      <c r="B888" s="98" t="s">
        <v>4719</v>
      </c>
      <c r="C888" s="54" t="str">
        <f t="shared" ca="1" si="169"/>
        <v>CPRI</v>
      </c>
      <c r="D888" s="54" t="str">
        <f t="shared" ca="1" si="170"/>
        <v xml:space="preserve"> V0GRCLNO      -J</v>
      </c>
      <c r="E888" s="54">
        <f t="shared" ca="1" si="171"/>
        <v>0</v>
      </c>
      <c r="F888" s="54" t="str">
        <f t="shared" ca="1" si="172"/>
        <v>ZH0CJN</v>
      </c>
      <c r="G888" s="54" t="str">
        <f t="shared" ca="1" si="173"/>
        <v>AD3</v>
      </c>
      <c r="H888" s="54" t="str">
        <f t="shared" ca="1" si="174"/>
        <v>COMPLET</v>
      </c>
      <c r="I888" s="54" t="str">
        <f t="shared" ca="1" si="175"/>
        <v>Tn</v>
      </c>
      <c r="J888" s="54" t="str">
        <f t="shared" ca="1" si="176"/>
        <v>NOTC</v>
      </c>
      <c r="K888" s="54" t="str">
        <f t="shared" ca="1" si="177"/>
        <v>GRCLNO</v>
      </c>
      <c r="L888" s="54" t="str">
        <f t="shared" ca="1" si="178"/>
        <v>PRIV2</v>
      </c>
      <c r="M888" s="54">
        <f t="shared" ca="1" si="179"/>
        <v>0</v>
      </c>
      <c r="N888" s="54" t="str">
        <f t="shared" ca="1" si="180"/>
        <v>DB2</v>
      </c>
      <c r="O888" s="54" t="str">
        <f t="shared" ca="1" si="181"/>
        <v>Adhérent</v>
      </c>
    </row>
    <row r="889" spans="1:15" x14ac:dyDescent="0.3">
      <c r="A889" s="97">
        <f ca="1">MATCH(B889,INDIRECT("Referentiel!a:a"),0)+COUNTIF($B$1:B888,B889)</f>
        <v>889</v>
      </c>
      <c r="B889" s="98" t="s">
        <v>4726</v>
      </c>
      <c r="C889" s="54" t="str">
        <f t="shared" ca="1" si="169"/>
        <v>CPRI</v>
      </c>
      <c r="D889" s="54" t="str">
        <f t="shared" ca="1" si="170"/>
        <v xml:space="preserve"> -M</v>
      </c>
      <c r="E889" s="54">
        <f t="shared" ca="1" si="171"/>
        <v>0</v>
      </c>
      <c r="F889" s="54">
        <f t="shared" ca="1" si="172"/>
        <v>0</v>
      </c>
      <c r="G889" s="54" t="str">
        <f t="shared" ca="1" si="173"/>
        <v>AD1</v>
      </c>
      <c r="H889" s="54" t="str">
        <f t="shared" ca="1" si="174"/>
        <v>COMPLET</v>
      </c>
      <c r="I889" s="54" t="str">
        <f t="shared" ca="1" si="175"/>
        <v>BVaTn</v>
      </c>
      <c r="J889" s="54" t="str">
        <f t="shared" ca="1" si="176"/>
        <v>GRCO</v>
      </c>
      <c r="K889" s="54" t="str">
        <f t="shared" ca="1" si="177"/>
        <v>GRCONIVC</v>
      </c>
      <c r="L889" s="54" t="str">
        <f t="shared" ca="1" si="178"/>
        <v>PRAD1</v>
      </c>
      <c r="M889" s="54">
        <f t="shared" ca="1" si="179"/>
        <v>0</v>
      </c>
      <c r="N889" s="54" t="str">
        <f t="shared" ca="1" si="180"/>
        <v>FIC</v>
      </c>
      <c r="O889" s="54" t="str">
        <f t="shared" ca="1" si="181"/>
        <v>Adhérent</v>
      </c>
    </row>
    <row r="890" spans="1:15" x14ac:dyDescent="0.3">
      <c r="A890" s="97">
        <f ca="1">MATCH(B890,INDIRECT("Referentiel!a:a"),0)+COUNTIF($B$1:B889,B890)</f>
        <v>890</v>
      </c>
      <c r="B890" s="98" t="s">
        <v>4730</v>
      </c>
      <c r="C890" s="54" t="str">
        <f t="shared" ca="1" si="169"/>
        <v>CPRI</v>
      </c>
      <c r="D890" s="54" t="str">
        <f t="shared" ca="1" si="170"/>
        <v xml:space="preserve"> -M</v>
      </c>
      <c r="E890" s="54">
        <f t="shared" ca="1" si="171"/>
        <v>0</v>
      </c>
      <c r="F890" s="54">
        <f t="shared" ca="1" si="172"/>
        <v>0</v>
      </c>
      <c r="G890" s="54" t="str">
        <f t="shared" ca="1" si="173"/>
        <v>AD1</v>
      </c>
      <c r="H890" s="54" t="str">
        <f t="shared" ca="1" si="174"/>
        <v>COMPLET</v>
      </c>
      <c r="I890" s="54" t="str">
        <f t="shared" ca="1" si="175"/>
        <v>BVaTn</v>
      </c>
      <c r="J890" s="54" t="str">
        <f t="shared" ca="1" si="176"/>
        <v>GRCO</v>
      </c>
      <c r="K890" s="54" t="str">
        <f t="shared" ca="1" si="177"/>
        <v>GRCONIVG</v>
      </c>
      <c r="L890" s="54" t="str">
        <f t="shared" ca="1" si="178"/>
        <v>PRAD1</v>
      </c>
      <c r="M890" s="54">
        <f t="shared" ca="1" si="179"/>
        <v>0</v>
      </c>
      <c r="N890" s="54" t="str">
        <f t="shared" ca="1" si="180"/>
        <v>FIC</v>
      </c>
      <c r="O890" s="54" t="str">
        <f t="shared" ca="1" si="181"/>
        <v>Adhérent</v>
      </c>
    </row>
    <row r="891" spans="1:15" x14ac:dyDescent="0.3">
      <c r="A891" s="97">
        <f ca="1">MATCH(B891,INDIRECT("Referentiel!a:a"),0)+COUNTIF($B$1:B890,B891)</f>
        <v>891</v>
      </c>
      <c r="B891" s="98" t="s">
        <v>4733</v>
      </c>
      <c r="C891" s="54" t="str">
        <f t="shared" ca="1" si="169"/>
        <v>CPCR</v>
      </c>
      <c r="D891" s="54" t="str">
        <f t="shared" ca="1" si="170"/>
        <v>GRE00542-J</v>
      </c>
      <c r="E891" s="54">
        <f t="shared" ca="1" si="171"/>
        <v>0</v>
      </c>
      <c r="F891" s="54">
        <f t="shared" ca="1" si="172"/>
        <v>0</v>
      </c>
      <c r="G891" s="54" t="str">
        <f t="shared" ca="1" si="173"/>
        <v>AD3</v>
      </c>
      <c r="H891" s="54" t="str">
        <f t="shared" ca="1" si="174"/>
        <v>PARTIEL</v>
      </c>
      <c r="I891" s="54" t="str">
        <f t="shared" ca="1" si="175"/>
        <v>Tn</v>
      </c>
      <c r="J891" s="54" t="str">
        <f t="shared" ca="1" si="176"/>
        <v>GREE</v>
      </c>
      <c r="K891" s="54" t="str">
        <f t="shared" ca="1" si="177"/>
        <v>GRE00542</v>
      </c>
      <c r="L891" s="54" t="str">
        <f t="shared" ca="1" si="178"/>
        <v/>
      </c>
      <c r="M891" s="54">
        <f t="shared" ca="1" si="179"/>
        <v>0</v>
      </c>
      <c r="N891" s="54" t="str">
        <f t="shared" ca="1" si="180"/>
        <v>FIC</v>
      </c>
      <c r="O891" s="54" t="str">
        <f t="shared" ca="1" si="181"/>
        <v>Adhérent</v>
      </c>
    </row>
    <row r="892" spans="1:15" x14ac:dyDescent="0.3">
      <c r="A892" s="97">
        <f ca="1">MATCH(B892,INDIRECT("Referentiel!a:a"),0)+COUNTIF($B$1:B891,B892)</f>
        <v>892</v>
      </c>
      <c r="B892" s="98" t="s">
        <v>4735</v>
      </c>
      <c r="C892" s="54" t="str">
        <f t="shared" ca="1" si="169"/>
        <v>CPCR</v>
      </c>
      <c r="D892" s="54" t="str">
        <f t="shared" ca="1" si="170"/>
        <v xml:space="preserve"> -M</v>
      </c>
      <c r="E892" s="54">
        <f t="shared" ca="1" si="171"/>
        <v>0</v>
      </c>
      <c r="F892" s="54">
        <f t="shared" ca="1" si="172"/>
        <v>0</v>
      </c>
      <c r="G892" s="54" t="str">
        <f t="shared" ca="1" si="173"/>
        <v>AD3</v>
      </c>
      <c r="H892" s="54" t="str">
        <f t="shared" ca="1" si="174"/>
        <v>COMPLET</v>
      </c>
      <c r="I892" s="54" t="str">
        <f t="shared" ca="1" si="175"/>
        <v>BVaTn</v>
      </c>
      <c r="J892" s="54" t="str">
        <f t="shared" ca="1" si="176"/>
        <v>GREE</v>
      </c>
      <c r="K892" s="54" t="str">
        <f t="shared" ca="1" si="177"/>
        <v>GRE00839</v>
      </c>
      <c r="L892" s="54" t="str">
        <f t="shared" ca="1" si="178"/>
        <v/>
      </c>
      <c r="M892" s="54">
        <f t="shared" ca="1" si="179"/>
        <v>0</v>
      </c>
      <c r="N892" s="54" t="str">
        <f t="shared" ca="1" si="180"/>
        <v>FIC</v>
      </c>
      <c r="O892" s="54" t="str">
        <f t="shared" ca="1" si="181"/>
        <v>Adhérent</v>
      </c>
    </row>
    <row r="893" spans="1:15" x14ac:dyDescent="0.3">
      <c r="A893" s="97">
        <f ca="1">MATCH(B893,INDIRECT("Referentiel!a:a"),0)+COUNTIF($B$1:B892,B893)</f>
        <v>893</v>
      </c>
      <c r="B893" s="98" t="s">
        <v>4738</v>
      </c>
      <c r="C893" s="54" t="str">
        <f t="shared" ca="1" si="169"/>
        <v>CPCR</v>
      </c>
      <c r="D893" s="54" t="str">
        <f t="shared" ca="1" si="170"/>
        <v xml:space="preserve"> -M</v>
      </c>
      <c r="E893" s="54">
        <f t="shared" ca="1" si="171"/>
        <v>0</v>
      </c>
      <c r="F893" s="54" t="str">
        <f t="shared" ca="1" si="172"/>
        <v>ZH1TM0</v>
      </c>
      <c r="G893" s="54" t="str">
        <f t="shared" ca="1" si="173"/>
        <v>AD3</v>
      </c>
      <c r="H893" s="54" t="str">
        <f t="shared" ca="1" si="174"/>
        <v>COMPLET</v>
      </c>
      <c r="I893" s="54" t="str">
        <f t="shared" ca="1" si="175"/>
        <v>BVaTn</v>
      </c>
      <c r="J893" s="54" t="str">
        <f t="shared" ca="1" si="176"/>
        <v>GREE</v>
      </c>
      <c r="K893" s="54" t="str">
        <f t="shared" ca="1" si="177"/>
        <v>GRE01941</v>
      </c>
      <c r="L893" s="54" t="str">
        <f t="shared" ca="1" si="178"/>
        <v/>
      </c>
      <c r="M893" s="54">
        <f t="shared" ca="1" si="179"/>
        <v>0</v>
      </c>
      <c r="N893" s="54" t="str">
        <f t="shared" ca="1" si="180"/>
        <v>FIC</v>
      </c>
      <c r="O893" s="54" t="str">
        <f t="shared" ca="1" si="181"/>
        <v>Adhérent</v>
      </c>
    </row>
    <row r="894" spans="1:15" x14ac:dyDescent="0.3">
      <c r="A894" s="97">
        <f ca="1">MATCH(B894,INDIRECT("Referentiel!a:a"),0)+COUNTIF($B$1:B893,B894)</f>
        <v>894</v>
      </c>
      <c r="B894" s="98" t="s">
        <v>4741</v>
      </c>
      <c r="C894" s="54" t="str">
        <f t="shared" ca="1" si="169"/>
        <v>CPRI</v>
      </c>
      <c r="D894" s="54" t="str">
        <f t="shared" ca="1" si="170"/>
        <v>V2HISCRE-M</v>
      </c>
      <c r="E894" s="54">
        <f t="shared" ca="1" si="171"/>
        <v>0</v>
      </c>
      <c r="F894" s="54" t="str">
        <f t="shared" ca="1" si="172"/>
        <v>ZH0BMF</v>
      </c>
      <c r="G894" s="54" t="str">
        <f t="shared" ca="1" si="173"/>
        <v>AD3</v>
      </c>
      <c r="H894" s="54" t="str">
        <f t="shared" ca="1" si="174"/>
        <v>PARTIEL</v>
      </c>
      <c r="I894" s="54" t="str">
        <f t="shared" ca="1" si="175"/>
        <v>Tn</v>
      </c>
      <c r="J894" s="54" t="str">
        <f t="shared" ca="1" si="176"/>
        <v>NOTB</v>
      </c>
      <c r="K894" s="54" t="str">
        <f t="shared" ca="1" si="177"/>
        <v>HISCRE</v>
      </c>
      <c r="L894" s="54" t="str">
        <f t="shared" ca="1" si="178"/>
        <v/>
      </c>
      <c r="M894" s="54">
        <f t="shared" ca="1" si="179"/>
        <v>0</v>
      </c>
      <c r="N894" s="54" t="str">
        <f t="shared" ca="1" si="180"/>
        <v>DB2 via PGM</v>
      </c>
      <c r="O894" s="54" t="str">
        <f t="shared" ca="1" si="181"/>
        <v>Adhérent</v>
      </c>
    </row>
    <row r="895" spans="1:15" x14ac:dyDescent="0.3">
      <c r="A895" s="97">
        <f ca="1">MATCH(B895,INDIRECT("Referentiel!a:a"),0)+COUNTIF($B$1:B894,B895)</f>
        <v>895</v>
      </c>
      <c r="B895" s="98" t="s">
        <v>4748</v>
      </c>
      <c r="C895" s="54" t="str">
        <f t="shared" ca="1" si="169"/>
        <v>CPCR</v>
      </c>
      <c r="D895" s="54" t="str">
        <f t="shared" ca="1" si="170"/>
        <v xml:space="preserve"> -M</v>
      </c>
      <c r="E895" s="54">
        <f t="shared" ca="1" si="171"/>
        <v>0</v>
      </c>
      <c r="F895" s="54">
        <f t="shared" ca="1" si="172"/>
        <v>0</v>
      </c>
      <c r="G895" s="54" t="str">
        <f t="shared" ca="1" si="173"/>
        <v>AD3</v>
      </c>
      <c r="H895" s="54" t="str">
        <f t="shared" ca="1" si="174"/>
        <v>COMPLET</v>
      </c>
      <c r="I895" s="54" t="str">
        <f t="shared" ca="1" si="175"/>
        <v>BVaTn</v>
      </c>
      <c r="J895" s="54" t="str">
        <f t="shared" ca="1" si="176"/>
        <v>GREE</v>
      </c>
      <c r="K895" s="54" t="str">
        <f t="shared" ca="1" si="177"/>
        <v>GRE01965</v>
      </c>
      <c r="L895" s="54" t="str">
        <f t="shared" ca="1" si="178"/>
        <v/>
      </c>
      <c r="M895" s="54">
        <f t="shared" ca="1" si="179"/>
        <v>0</v>
      </c>
      <c r="N895" s="54" t="str">
        <f t="shared" ca="1" si="180"/>
        <v>FIC</v>
      </c>
      <c r="O895" s="54" t="str">
        <f t="shared" ca="1" si="181"/>
        <v>Adhérent</v>
      </c>
    </row>
    <row r="896" spans="1:15" x14ac:dyDescent="0.3">
      <c r="A896" s="97">
        <f ca="1">MATCH(B896,INDIRECT("Referentiel!a:a"),0)+COUNTIF($B$1:B895,B896)</f>
        <v>896</v>
      </c>
      <c r="B896" s="98" t="s">
        <v>4751</v>
      </c>
      <c r="C896" s="54" t="str">
        <f t="shared" ca="1" si="169"/>
        <v>CPCR</v>
      </c>
      <c r="D896" s="54" t="str">
        <f t="shared" ca="1" si="170"/>
        <v xml:space="preserve"> -J</v>
      </c>
      <c r="E896" s="54">
        <f t="shared" ca="1" si="171"/>
        <v>0</v>
      </c>
      <c r="F896" s="54">
        <f t="shared" ca="1" si="172"/>
        <v>0</v>
      </c>
      <c r="G896" s="54" t="str">
        <f t="shared" ca="1" si="173"/>
        <v>AD3</v>
      </c>
      <c r="H896" s="54" t="str">
        <f t="shared" ca="1" si="174"/>
        <v>COMPLET</v>
      </c>
      <c r="I896" s="54" t="str">
        <f t="shared" ca="1" si="175"/>
        <v>Tn</v>
      </c>
      <c r="J896" s="54" t="str">
        <f t="shared" ca="1" si="176"/>
        <v>GREE</v>
      </c>
      <c r="K896" s="54" t="str">
        <f t="shared" ca="1" si="177"/>
        <v>GRE01994</v>
      </c>
      <c r="L896" s="54" t="str">
        <f t="shared" ca="1" si="178"/>
        <v/>
      </c>
      <c r="M896" s="54">
        <f t="shared" ca="1" si="179"/>
        <v>0</v>
      </c>
      <c r="N896" s="54" t="str">
        <f t="shared" ca="1" si="180"/>
        <v>FIC</v>
      </c>
      <c r="O896" s="54" t="str">
        <f t="shared" ca="1" si="181"/>
        <v>Adhérent</v>
      </c>
    </row>
    <row r="897" spans="1:15" x14ac:dyDescent="0.3">
      <c r="A897" s="97">
        <f ca="1">MATCH(B897,INDIRECT("Referentiel!a:a"),0)+COUNTIF($B$1:B896,B897)</f>
        <v>897</v>
      </c>
      <c r="B897" s="98" t="s">
        <v>4754</v>
      </c>
      <c r="C897" s="54" t="str">
        <f t="shared" ca="1" si="169"/>
        <v>CPCR</v>
      </c>
      <c r="D897" s="54" t="str">
        <f t="shared" ca="1" si="170"/>
        <v xml:space="preserve"> -M</v>
      </c>
      <c r="E897" s="54">
        <f t="shared" ca="1" si="171"/>
        <v>0</v>
      </c>
      <c r="F897" s="54">
        <f t="shared" ca="1" si="172"/>
        <v>0</v>
      </c>
      <c r="G897" s="54" t="str">
        <f t="shared" ca="1" si="173"/>
        <v>AD3</v>
      </c>
      <c r="H897" s="54" t="str">
        <f t="shared" ca="1" si="174"/>
        <v>COMPLET</v>
      </c>
      <c r="I897" s="54" t="str">
        <f t="shared" ca="1" si="175"/>
        <v>BVaTn</v>
      </c>
      <c r="J897" s="54" t="str">
        <f t="shared" ca="1" si="176"/>
        <v>GREE</v>
      </c>
      <c r="K897" s="54" t="str">
        <f t="shared" ca="1" si="177"/>
        <v>GRE02885</v>
      </c>
      <c r="L897" s="54" t="str">
        <f t="shared" ca="1" si="178"/>
        <v/>
      </c>
      <c r="M897" s="54">
        <f t="shared" ca="1" si="179"/>
        <v>0</v>
      </c>
      <c r="N897" s="54" t="str">
        <f t="shared" ca="1" si="180"/>
        <v>FIC</v>
      </c>
      <c r="O897" s="54" t="str">
        <f t="shared" ca="1" si="181"/>
        <v>Adhérent</v>
      </c>
    </row>
    <row r="898" spans="1:15" x14ac:dyDescent="0.3">
      <c r="A898" s="97">
        <f ca="1">MATCH(B898,INDIRECT("Referentiel!a:a"),0)+COUNTIF($B$1:B897,B898)</f>
        <v>898</v>
      </c>
      <c r="B898" s="98" t="s">
        <v>4758</v>
      </c>
      <c r="C898" s="54" t="str">
        <f t="shared" ca="1" si="169"/>
        <v>CPDT</v>
      </c>
      <c r="D898" s="54" t="str">
        <f t="shared" ca="1" si="170"/>
        <v xml:space="preserve"> -M</v>
      </c>
      <c r="E898" s="54">
        <f t="shared" ca="1" si="171"/>
        <v>0</v>
      </c>
      <c r="F898" s="54">
        <f t="shared" ca="1" si="172"/>
        <v>0</v>
      </c>
      <c r="G898" s="54" t="str">
        <f t="shared" ca="1" si="173"/>
        <v>AD3</v>
      </c>
      <c r="H898" s="54" t="str">
        <f t="shared" ca="1" si="174"/>
        <v>COMPLET</v>
      </c>
      <c r="I898" s="54" t="str">
        <f t="shared" ca="1" si="175"/>
        <v>BVaTn</v>
      </c>
      <c r="J898" s="54" t="str">
        <f t="shared" ca="1" si="176"/>
        <v>GREE</v>
      </c>
      <c r="K898" s="54" t="str">
        <f t="shared" ca="1" si="177"/>
        <v>GREECD13</v>
      </c>
      <c r="L898" s="54" t="str">
        <f t="shared" ca="1" si="178"/>
        <v/>
      </c>
      <c r="M898" s="54">
        <f t="shared" ca="1" si="179"/>
        <v>0</v>
      </c>
      <c r="N898" s="54" t="str">
        <f t="shared" ca="1" si="180"/>
        <v>FIC</v>
      </c>
      <c r="O898" s="54" t="str">
        <f t="shared" ca="1" si="181"/>
        <v>Adhérent</v>
      </c>
    </row>
    <row r="899" spans="1:15" x14ac:dyDescent="0.3">
      <c r="A899" s="97">
        <f ca="1">MATCH(B899,INDIRECT("Referentiel!a:a"),0)+COUNTIF($B$1:B898,B899)</f>
        <v>899</v>
      </c>
      <c r="B899" s="98" t="s">
        <v>4761</v>
      </c>
      <c r="C899" s="54" t="str">
        <f t="shared" ref="C899:C962" ca="1" si="182">INDIRECT("'Referentiel'!c"&amp;$A899)</f>
        <v>CPCR</v>
      </c>
      <c r="D899" s="54" t="str">
        <f t="shared" ref="D899:D962" ca="1" si="183">INDIRECT("'Referentiel'!U"&amp;$A899)&amp;IF((INDIRECT("'Referentiel'!U"&amp;$A899)&lt;&gt;"")*(INDIRECT("'Referentiel'!V"&amp;$A899)&lt;&gt;""),"-","")&amp;INDIRECT("'Referentiel'!V"&amp;$A899)&amp;IF((INDIRECT("'Referentiel'!U"&amp;$A899)&amp;INDIRECT("'Referentiel'!V"&amp;$A899)&lt;&gt;"")*(INDIRECT("'Referentiel'!W"&amp;$A899)&lt;&gt;""),"-","")&amp;INDIRECT("'Referentiel'!W"&amp;$A899)&amp;IF((INDIRECT("'Referentiel'!U"&amp;$A899)&amp;INDIRECT("'Referentiel'!V"&amp;$A899)&amp;INDIRECT("'Referentiel'!W"&amp;$A899)&lt;&gt;"")*(INDIRECT("'Referentiel'!Y"&amp;$A899)&lt;&gt;""),"-","")&amp;INDIRECT("'Referentiel'!Y"&amp;$A899)&amp;IF((INDIRECT("'Referentiel'!U"&amp;$A899)&amp;INDIRECT("'Referentiel'!V"&amp;$A899)&amp;INDIRECT("'Referentiel'!W"&amp;$A899)&amp;INDIRECT("'Referentiel'!Y"&amp;$A899)&lt;&gt;"")*(INDIRECT("'Referentiel'!Z"&amp;$A899)&lt;&gt;""),"-","")&amp;INDIRECT("'Referentiel'!Z"&amp;$A899)</f>
        <v>V0GREERR -J</v>
      </c>
      <c r="E899" s="54">
        <f t="shared" ref="E899:E962" ca="1" si="184">INDIRECT("'Referentiel'!AB"&amp;$A899)</f>
        <v>0</v>
      </c>
      <c r="F899" s="54" t="str">
        <f t="shared" ref="F899:F962" ca="1" si="185">INDIRECT("'Referentiel'!Aa"&amp;$A899)</f>
        <v>ZH1IJ1</v>
      </c>
      <c r="G899" s="54" t="str">
        <f t="shared" ref="G899:G962" ca="1" si="186">INDIRECT("'Referentiel'!k"&amp;$A899)</f>
        <v>AD3</v>
      </c>
      <c r="H899" s="54" t="str">
        <f t="shared" ref="H899:H962" ca="1" si="187">INDIRECT("'Referentiel'!l"&amp;$A899)</f>
        <v>COMPLET</v>
      </c>
      <c r="I899" s="54" t="str">
        <f t="shared" ref="I899:I962" ca="1" si="188">INDIRECT("'Referentiel'!j"&amp;$A899)</f>
        <v>BVnTn</v>
      </c>
      <c r="J899" s="54" t="str">
        <f t="shared" ref="J899:J962" ca="1" si="189">INDIRECT("'Referentiel'!f"&amp;$A899)</f>
        <v>GREE</v>
      </c>
      <c r="K899" s="54" t="str">
        <f t="shared" ref="K899:K962" ca="1" si="190">INDIRECT("'Referentiel'!e"&amp;$A899)</f>
        <v>GREERR</v>
      </c>
      <c r="L899" s="54" t="str">
        <f t="shared" ref="L899:L962" ca="1" si="191">INDIRECT("'Referentiel'!n"&amp;$A899)</f>
        <v/>
      </c>
      <c r="M899" s="54">
        <f t="shared" ref="M899:M962" ca="1" si="192">INDIRECT("'Referentiel'!s"&amp;$A899)</f>
        <v>0</v>
      </c>
      <c r="N899" s="54" t="str">
        <f t="shared" ref="N899:N962" ca="1" si="193">INDIRECT("'Referentiel'!q"&amp;$A899)</f>
        <v>DB2</v>
      </c>
      <c r="O899" s="54" t="str">
        <f t="shared" ref="O899:O962" ca="1" si="194">INDIRECT("'Referentiel'!h"&amp;$A899)</f>
        <v>Adhérent</v>
      </c>
    </row>
    <row r="900" spans="1:15" x14ac:dyDescent="0.3">
      <c r="A900" s="97">
        <f ca="1">MATCH(B900,INDIRECT("Referentiel!a:a"),0)+COUNTIF($B$1:B899,B900)</f>
        <v>900</v>
      </c>
      <c r="B900" s="98" t="s">
        <v>4766</v>
      </c>
      <c r="C900" s="54" t="str">
        <f t="shared" ca="1" si="182"/>
        <v>CPCR</v>
      </c>
      <c r="D900" s="54" t="str">
        <f t="shared" ca="1" si="183"/>
        <v xml:space="preserve"> -J</v>
      </c>
      <c r="E900" s="54">
        <f t="shared" ca="1" si="184"/>
        <v>0</v>
      </c>
      <c r="F900" s="54">
        <f t="shared" ca="1" si="185"/>
        <v>0</v>
      </c>
      <c r="G900" s="54" t="str">
        <f t="shared" ca="1" si="186"/>
        <v>AD3</v>
      </c>
      <c r="H900" s="54" t="str">
        <f t="shared" ca="1" si="187"/>
        <v>COMPLET</v>
      </c>
      <c r="I900" s="54" t="str">
        <f t="shared" ca="1" si="188"/>
        <v>Tn</v>
      </c>
      <c r="J900" s="54" t="str">
        <f t="shared" ca="1" si="189"/>
        <v>GREE</v>
      </c>
      <c r="K900" s="54" t="str">
        <f t="shared" ca="1" si="190"/>
        <v>GREPJOUR</v>
      </c>
      <c r="L900" s="54" t="str">
        <f t="shared" ca="1" si="191"/>
        <v/>
      </c>
      <c r="M900" s="54">
        <f t="shared" ca="1" si="192"/>
        <v>0</v>
      </c>
      <c r="N900" s="54" t="str">
        <f t="shared" ca="1" si="193"/>
        <v>FIC</v>
      </c>
      <c r="O900" s="54" t="str">
        <f t="shared" ca="1" si="194"/>
        <v>Adhérent</v>
      </c>
    </row>
    <row r="901" spans="1:15" x14ac:dyDescent="0.3">
      <c r="A901" s="97">
        <f ca="1">MATCH(B901,INDIRECT("Referentiel!a:a"),0)+COUNTIF($B$1:B900,B901)</f>
        <v>901</v>
      </c>
      <c r="B901" s="98" t="s">
        <v>4769</v>
      </c>
      <c r="C901" s="54" t="str">
        <f t="shared" ca="1" si="182"/>
        <v>CPCR</v>
      </c>
      <c r="D901" s="54" t="str">
        <f t="shared" ca="1" si="183"/>
        <v xml:space="preserve"> -M</v>
      </c>
      <c r="E901" s="54">
        <f t="shared" ca="1" si="184"/>
        <v>0</v>
      </c>
      <c r="F901" s="54">
        <f t="shared" ca="1" si="185"/>
        <v>0</v>
      </c>
      <c r="G901" s="54" t="str">
        <f t="shared" ca="1" si="186"/>
        <v>AD3</v>
      </c>
      <c r="H901" s="54" t="str">
        <f t="shared" ca="1" si="187"/>
        <v>COMPLET</v>
      </c>
      <c r="I901" s="54" t="str">
        <f t="shared" ca="1" si="188"/>
        <v>BVaTn</v>
      </c>
      <c r="J901" s="54" t="str">
        <f t="shared" ca="1" si="189"/>
        <v>GREE</v>
      </c>
      <c r="K901" s="54" t="str">
        <f t="shared" ca="1" si="190"/>
        <v>GREPMENS</v>
      </c>
      <c r="L901" s="54" t="str">
        <f t="shared" ca="1" si="191"/>
        <v/>
      </c>
      <c r="M901" s="54">
        <f t="shared" ca="1" si="192"/>
        <v>0</v>
      </c>
      <c r="N901" s="54" t="str">
        <f t="shared" ca="1" si="193"/>
        <v>FIC</v>
      </c>
      <c r="O901" s="54" t="str">
        <f t="shared" ca="1" si="194"/>
        <v>Adhérent</v>
      </c>
    </row>
    <row r="902" spans="1:15" x14ac:dyDescent="0.3">
      <c r="A902" s="97">
        <f ca="1">MATCH(B902,INDIRECT("Referentiel!a:a"),0)+COUNTIF($B$1:B901,B902)</f>
        <v>902</v>
      </c>
      <c r="B902" s="98" t="s">
        <v>4773</v>
      </c>
      <c r="C902" s="54" t="str">
        <f t="shared" ca="1" si="182"/>
        <v>CPCR</v>
      </c>
      <c r="D902" s="54" t="str">
        <f t="shared" ca="1" si="183"/>
        <v>GRERETM1-M</v>
      </c>
      <c r="E902" s="54">
        <f t="shared" ca="1" si="184"/>
        <v>0</v>
      </c>
      <c r="F902" s="54" t="str">
        <f t="shared" ca="1" si="185"/>
        <v>ZH1BMN</v>
      </c>
      <c r="G902" s="54" t="str">
        <f t="shared" ca="1" si="186"/>
        <v>AD3</v>
      </c>
      <c r="H902" s="54" t="str">
        <f t="shared" ca="1" si="187"/>
        <v>COMPLET</v>
      </c>
      <c r="I902" s="54" t="str">
        <f t="shared" ca="1" si="188"/>
        <v>BVaTn</v>
      </c>
      <c r="J902" s="54" t="str">
        <f t="shared" ca="1" si="189"/>
        <v>GREE</v>
      </c>
      <c r="K902" s="54" t="str">
        <f t="shared" ca="1" si="190"/>
        <v>GRERETM1</v>
      </c>
      <c r="L902" s="54" t="str">
        <f t="shared" ca="1" si="191"/>
        <v/>
      </c>
      <c r="M902" s="54">
        <f t="shared" ca="1" si="192"/>
        <v>0</v>
      </c>
      <c r="N902" s="54" t="str">
        <f t="shared" ca="1" si="193"/>
        <v>FIC</v>
      </c>
      <c r="O902" s="54" t="str">
        <f t="shared" ca="1" si="194"/>
        <v>Adhérent</v>
      </c>
    </row>
    <row r="903" spans="1:15" x14ac:dyDescent="0.3">
      <c r="A903" s="97">
        <f ca="1">MATCH(B903,INDIRECT("Referentiel!a:a"),0)+COUNTIF($B$1:B902,B903)</f>
        <v>903</v>
      </c>
      <c r="B903" s="98" t="s">
        <v>4778</v>
      </c>
      <c r="C903" s="54" t="str">
        <f t="shared" ca="1" si="182"/>
        <v>CPCR</v>
      </c>
      <c r="D903" s="54" t="str">
        <f t="shared" ca="1" si="183"/>
        <v>GRERETM1-M</v>
      </c>
      <c r="E903" s="54">
        <f t="shared" ca="1" si="184"/>
        <v>0</v>
      </c>
      <c r="F903" s="54" t="str">
        <f t="shared" ca="1" si="185"/>
        <v>ZH1BMN</v>
      </c>
      <c r="G903" s="54" t="str">
        <f t="shared" ca="1" si="186"/>
        <v>AD3</v>
      </c>
      <c r="H903" s="54" t="str">
        <f t="shared" ca="1" si="187"/>
        <v>COMPLET</v>
      </c>
      <c r="I903" s="54" t="str">
        <f t="shared" ca="1" si="188"/>
        <v>BVaTn</v>
      </c>
      <c r="J903" s="54" t="str">
        <f t="shared" ca="1" si="189"/>
        <v>GREE</v>
      </c>
      <c r="K903" s="54" t="str">
        <f t="shared" ca="1" si="190"/>
        <v>GRERETM1</v>
      </c>
      <c r="L903" s="54" t="str">
        <f t="shared" ca="1" si="191"/>
        <v/>
      </c>
      <c r="M903" s="54">
        <f t="shared" ca="1" si="192"/>
        <v>0</v>
      </c>
      <c r="N903" s="54" t="str">
        <f t="shared" ca="1" si="193"/>
        <v>FIC</v>
      </c>
      <c r="O903" s="54" t="str">
        <f t="shared" ca="1" si="194"/>
        <v>Adhérent</v>
      </c>
    </row>
    <row r="904" spans="1:15" x14ac:dyDescent="0.3">
      <c r="A904" s="97">
        <f ca="1">MATCH(B904,INDIRECT("Referentiel!a:a"),0)+COUNTIF($B$1:B903,B904)</f>
        <v>904</v>
      </c>
      <c r="B904" s="98" t="s">
        <v>4782</v>
      </c>
      <c r="C904" s="54" t="str">
        <f t="shared" ca="1" si="182"/>
        <v>CPMC</v>
      </c>
      <c r="D904" s="54" t="str">
        <f t="shared" ca="1" si="183"/>
        <v xml:space="preserve"> -M</v>
      </c>
      <c r="E904" s="54">
        <f t="shared" ca="1" si="184"/>
        <v>0</v>
      </c>
      <c r="F904" s="54">
        <f t="shared" ca="1" si="185"/>
        <v>0</v>
      </c>
      <c r="G904" s="54" t="str">
        <f t="shared" ca="1" si="186"/>
        <v>AD3</v>
      </c>
      <c r="H904" s="54" t="str">
        <f t="shared" ca="1" si="187"/>
        <v>COMPLET</v>
      </c>
      <c r="I904" s="54" t="str">
        <f t="shared" ca="1" si="188"/>
        <v>BVaTn</v>
      </c>
      <c r="J904" s="54" t="str">
        <f t="shared" ca="1" si="189"/>
        <v>RCPR</v>
      </c>
      <c r="K904" s="54" t="str">
        <f t="shared" ca="1" si="190"/>
        <v>GRFITRIM</v>
      </c>
      <c r="L904" s="54" t="str">
        <f t="shared" ca="1" si="191"/>
        <v/>
      </c>
      <c r="M904" s="54">
        <f t="shared" ca="1" si="192"/>
        <v>0</v>
      </c>
      <c r="N904" s="54" t="str">
        <f t="shared" ca="1" si="193"/>
        <v>FIC</v>
      </c>
      <c r="O904" s="54" t="str">
        <f t="shared" ca="1" si="194"/>
        <v>Adhérent</v>
      </c>
    </row>
    <row r="905" spans="1:15" x14ac:dyDescent="0.3">
      <c r="A905" s="97">
        <f ca="1">MATCH(B905,INDIRECT("Referentiel!a:a"),0)+COUNTIF($B$1:B904,B905)</f>
        <v>905</v>
      </c>
      <c r="B905" s="98" t="s">
        <v>4786</v>
      </c>
      <c r="C905" s="54" t="str">
        <f t="shared" ca="1" si="182"/>
        <v>CPRI</v>
      </c>
      <c r="D905" s="54" t="str">
        <f t="shared" ca="1" si="183"/>
        <v xml:space="preserve"> V0GRGRCL      -J</v>
      </c>
      <c r="E905" s="54">
        <f t="shared" ca="1" si="184"/>
        <v>0</v>
      </c>
      <c r="F905" s="54" t="str">
        <f t="shared" ca="1" si="185"/>
        <v>ZH0CJO</v>
      </c>
      <c r="G905" s="54" t="str">
        <f t="shared" ca="1" si="186"/>
        <v>AD3</v>
      </c>
      <c r="H905" s="54" t="str">
        <f t="shared" ca="1" si="187"/>
        <v>COMPLET</v>
      </c>
      <c r="I905" s="54" t="str">
        <f t="shared" ca="1" si="188"/>
        <v>Tn</v>
      </c>
      <c r="J905" s="54" t="str">
        <f t="shared" ca="1" si="189"/>
        <v>SURI</v>
      </c>
      <c r="K905" s="54" t="str">
        <f t="shared" ca="1" si="190"/>
        <v>GRGRCL</v>
      </c>
      <c r="L905" s="54" t="str">
        <f t="shared" ca="1" si="191"/>
        <v>PRIV2</v>
      </c>
      <c r="M905" s="54">
        <f t="shared" ca="1" si="192"/>
        <v>0</v>
      </c>
      <c r="N905" s="54" t="str">
        <f t="shared" ca="1" si="193"/>
        <v>DB2</v>
      </c>
      <c r="O905" s="54" t="str">
        <f t="shared" ca="1" si="194"/>
        <v>Adhérent</v>
      </c>
    </row>
    <row r="906" spans="1:15" x14ac:dyDescent="0.3">
      <c r="A906" s="97">
        <f ca="1">MATCH(B906,INDIRECT("Referentiel!a:a"),0)+COUNTIF($B$1:B905,B906)</f>
        <v>906</v>
      </c>
      <c r="B906" s="98" t="s">
        <v>4792</v>
      </c>
      <c r="C906" s="54" t="str">
        <f t="shared" ca="1" si="182"/>
        <v>CPRI</v>
      </c>
      <c r="D906" s="54" t="str">
        <f t="shared" ca="1" si="183"/>
        <v xml:space="preserve"> V0GRPRIM      -J</v>
      </c>
      <c r="E906" s="54">
        <f t="shared" ca="1" si="184"/>
        <v>0</v>
      </c>
      <c r="F906" s="54" t="str">
        <f t="shared" ca="1" si="185"/>
        <v>ZH0CJP</v>
      </c>
      <c r="G906" s="54" t="str">
        <f t="shared" ca="1" si="186"/>
        <v>AD3</v>
      </c>
      <c r="H906" s="54" t="str">
        <f t="shared" ca="1" si="187"/>
        <v>COMPLET</v>
      </c>
      <c r="I906" s="54" t="str">
        <f t="shared" ca="1" si="188"/>
        <v>Tn</v>
      </c>
      <c r="J906" s="54" t="str">
        <f t="shared" ca="1" si="189"/>
        <v>SURI</v>
      </c>
      <c r="K906" s="54" t="str">
        <f t="shared" ca="1" si="190"/>
        <v>GRPRIM</v>
      </c>
      <c r="L906" s="54" t="str">
        <f t="shared" ca="1" si="191"/>
        <v/>
      </c>
      <c r="M906" s="54">
        <f t="shared" ca="1" si="192"/>
        <v>0</v>
      </c>
      <c r="N906" s="54" t="str">
        <f t="shared" ca="1" si="193"/>
        <v>DB2</v>
      </c>
      <c r="O906" s="54" t="str">
        <f t="shared" ca="1" si="194"/>
        <v>Adhérent</v>
      </c>
    </row>
    <row r="907" spans="1:15" x14ac:dyDescent="0.3">
      <c r="A907" s="97">
        <f ca="1">MATCH(B907,INDIRECT("Referentiel!a:a"),0)+COUNTIF($B$1:B906,B907)</f>
        <v>907</v>
      </c>
      <c r="B907" s="98" t="s">
        <v>4797</v>
      </c>
      <c r="C907" s="54" t="str">
        <f t="shared" ca="1" si="182"/>
        <v>CPRI</v>
      </c>
      <c r="D907" s="54" t="str">
        <f t="shared" ca="1" si="183"/>
        <v xml:space="preserve"> V1GRPRIS      -J</v>
      </c>
      <c r="E907" s="54">
        <f t="shared" ca="1" si="184"/>
        <v>0</v>
      </c>
      <c r="F907" s="54" t="str">
        <f t="shared" ca="1" si="185"/>
        <v>ZH0CJQ</v>
      </c>
      <c r="G907" s="54" t="str">
        <f t="shared" ca="1" si="186"/>
        <v>AD3</v>
      </c>
      <c r="H907" s="54" t="str">
        <f t="shared" ca="1" si="187"/>
        <v>COMPLET</v>
      </c>
      <c r="I907" s="54" t="str">
        <f t="shared" ca="1" si="188"/>
        <v>Tn</v>
      </c>
      <c r="J907" s="54" t="str">
        <f t="shared" ca="1" si="189"/>
        <v>SURI</v>
      </c>
      <c r="K907" s="54" t="str">
        <f t="shared" ca="1" si="190"/>
        <v>GRPRIS</v>
      </c>
      <c r="L907" s="54" t="str">
        <f t="shared" ca="1" si="191"/>
        <v>PRIV2</v>
      </c>
      <c r="M907" s="54">
        <f t="shared" ca="1" si="192"/>
        <v>0</v>
      </c>
      <c r="N907" s="54" t="str">
        <f t="shared" ca="1" si="193"/>
        <v>DB2</v>
      </c>
      <c r="O907" s="54" t="str">
        <f t="shared" ca="1" si="194"/>
        <v>Adhérent</v>
      </c>
    </row>
    <row r="908" spans="1:15" x14ac:dyDescent="0.3">
      <c r="A908" s="97">
        <f ca="1">MATCH(B908,INDIRECT("Referentiel!a:a"),0)+COUNTIF($B$1:B907,B908)</f>
        <v>908</v>
      </c>
      <c r="B908" s="98" t="s">
        <v>4803</v>
      </c>
      <c r="C908" s="54" t="str">
        <f t="shared" ca="1" si="182"/>
        <v>CPPL</v>
      </c>
      <c r="D908" s="54" t="str">
        <f t="shared" ca="1" si="183"/>
        <v>V0GTIAR00-J</v>
      </c>
      <c r="E908" s="54">
        <f t="shared" ca="1" si="184"/>
        <v>0</v>
      </c>
      <c r="F908" s="54" t="str">
        <f t="shared" ca="1" si="185"/>
        <v>ZH2DJF</v>
      </c>
      <c r="G908" s="54" t="str">
        <f t="shared" ca="1" si="186"/>
        <v>AD3</v>
      </c>
      <c r="H908" s="54" t="str">
        <f t="shared" ca="1" si="187"/>
        <v>COMPLET</v>
      </c>
      <c r="I908" s="54" t="str">
        <f t="shared" ca="1" si="188"/>
        <v>BVnTn</v>
      </c>
      <c r="J908" s="54" t="str">
        <f t="shared" ca="1" si="189"/>
        <v>TITR</v>
      </c>
      <c r="K908" s="54" t="str">
        <f t="shared" ca="1" si="190"/>
        <v>GTIAR004</v>
      </c>
      <c r="L908" s="54" t="str">
        <f t="shared" ca="1" si="191"/>
        <v/>
      </c>
      <c r="M908" s="54">
        <f t="shared" ca="1" si="192"/>
        <v>0</v>
      </c>
      <c r="N908" s="54" t="str">
        <f t="shared" ca="1" si="193"/>
        <v>DB2</v>
      </c>
      <c r="O908" s="54" t="str">
        <f t="shared" ca="1" si="194"/>
        <v>Adhérent</v>
      </c>
    </row>
    <row r="909" spans="1:15" x14ac:dyDescent="0.3">
      <c r="A909" s="97">
        <f ca="1">MATCH(B909,INDIRECT("Referentiel!a:a"),0)+COUNTIF($B$1:B908,B909)</f>
        <v>909</v>
      </c>
      <c r="B909" s="98" t="s">
        <v>4809</v>
      </c>
      <c r="C909" s="54" t="str">
        <f t="shared" ca="1" si="182"/>
        <v>CPPL</v>
      </c>
      <c r="D909" s="54" t="str">
        <f t="shared" ca="1" si="183"/>
        <v>V2GTIPEAV-J</v>
      </c>
      <c r="E909" s="54">
        <f t="shared" ca="1" si="184"/>
        <v>0</v>
      </c>
      <c r="F909" s="54" t="str">
        <f t="shared" ca="1" si="185"/>
        <v>ZH2DJG</v>
      </c>
      <c r="G909" s="54" t="str">
        <f t="shared" ca="1" si="186"/>
        <v>AD3</v>
      </c>
      <c r="H909" s="54" t="str">
        <f t="shared" ca="1" si="187"/>
        <v>COMPLET</v>
      </c>
      <c r="I909" s="54" t="str">
        <f t="shared" ca="1" si="188"/>
        <v>Tn</v>
      </c>
      <c r="J909" s="54" t="str">
        <f t="shared" ca="1" si="189"/>
        <v>TITR</v>
      </c>
      <c r="K909" s="54" t="str">
        <f t="shared" ca="1" si="190"/>
        <v>GTIPEAV</v>
      </c>
      <c r="L909" s="54" t="str">
        <f t="shared" ca="1" si="191"/>
        <v/>
      </c>
      <c r="M909" s="54">
        <f t="shared" ca="1" si="192"/>
        <v>0</v>
      </c>
      <c r="N909" s="54" t="str">
        <f t="shared" ca="1" si="193"/>
        <v>DB2</v>
      </c>
      <c r="O909" s="54" t="str">
        <f t="shared" ca="1" si="194"/>
        <v>Adhérent</v>
      </c>
    </row>
    <row r="910" spans="1:15" x14ac:dyDescent="0.3">
      <c r="A910" s="97">
        <f ca="1">MATCH(B910,INDIRECT("Referentiel!a:a"),0)+COUNTIF($B$1:B909,B910)</f>
        <v>910</v>
      </c>
      <c r="B910" s="98" t="s">
        <v>4816</v>
      </c>
      <c r="C910" s="54" t="str">
        <f t="shared" ca="1" si="182"/>
        <v>CPDM</v>
      </c>
      <c r="D910" s="54" t="str">
        <f t="shared" ca="1" si="183"/>
        <v>V0H2RE14-J</v>
      </c>
      <c r="E910" s="54">
        <f t="shared" ca="1" si="184"/>
        <v>0</v>
      </c>
      <c r="F910" s="54" t="str">
        <f t="shared" ca="1" si="185"/>
        <v>ZH4AJ5</v>
      </c>
      <c r="G910" s="54" t="str">
        <f t="shared" ca="1" si="186"/>
        <v>AD3</v>
      </c>
      <c r="H910" s="54" t="str">
        <f t="shared" ca="1" si="187"/>
        <v>COMPLET</v>
      </c>
      <c r="I910" s="54" t="str">
        <f t="shared" ca="1" si="188"/>
        <v>BVnTn</v>
      </c>
      <c r="J910" s="54" t="str">
        <f t="shared" ca="1" si="189"/>
        <v>BAMA</v>
      </c>
      <c r="K910" s="54" t="str">
        <f t="shared" ca="1" si="190"/>
        <v>H2RE14</v>
      </c>
      <c r="L910" s="54" t="str">
        <f t="shared" ca="1" si="191"/>
        <v/>
      </c>
      <c r="M910" s="54">
        <f t="shared" ca="1" si="192"/>
        <v>0</v>
      </c>
      <c r="N910" s="54" t="str">
        <f t="shared" ca="1" si="193"/>
        <v>DB2</v>
      </c>
      <c r="O910" s="54" t="str">
        <f t="shared" ca="1" si="194"/>
        <v>Adhérent</v>
      </c>
    </row>
    <row r="911" spans="1:15" x14ac:dyDescent="0.3">
      <c r="A911" s="97">
        <f ca="1">MATCH(B911,INDIRECT("Referentiel!a:a"),0)+COUNTIF($B$1:B910,B911)</f>
        <v>911</v>
      </c>
      <c r="B911" s="98" t="s">
        <v>4823</v>
      </c>
      <c r="C911" s="54" t="str">
        <f t="shared" ca="1" si="182"/>
        <v>CPDM</v>
      </c>
      <c r="D911" s="54" t="str">
        <f t="shared" ca="1" si="183"/>
        <v>V1H2RE7B -J</v>
      </c>
      <c r="E911" s="54">
        <f t="shared" ca="1" si="184"/>
        <v>0</v>
      </c>
      <c r="F911" s="54" t="str">
        <f t="shared" ca="1" si="185"/>
        <v>ZH4FJ5</v>
      </c>
      <c r="G911" s="54" t="str">
        <f t="shared" ca="1" si="186"/>
        <v>AD1</v>
      </c>
      <c r="H911" s="54" t="str">
        <f t="shared" ca="1" si="187"/>
        <v>COMPLET</v>
      </c>
      <c r="I911" s="54" t="str">
        <f t="shared" ca="1" si="188"/>
        <v>BVnTn</v>
      </c>
      <c r="J911" s="54" t="str">
        <f t="shared" ca="1" si="189"/>
        <v>BAMA</v>
      </c>
      <c r="K911" s="54" t="str">
        <f t="shared" ca="1" si="190"/>
        <v>H2RE7B</v>
      </c>
      <c r="L911" s="54" t="str">
        <f t="shared" ca="1" si="191"/>
        <v>PRAD1</v>
      </c>
      <c r="M911" s="54">
        <f t="shared" ca="1" si="192"/>
        <v>0</v>
      </c>
      <c r="N911" s="54" t="str">
        <f t="shared" ca="1" si="193"/>
        <v>DB2</v>
      </c>
      <c r="O911" s="54" t="str">
        <f t="shared" ca="1" si="194"/>
        <v>Adhérent</v>
      </c>
    </row>
    <row r="912" spans="1:15" x14ac:dyDescent="0.3">
      <c r="A912" s="97">
        <f ca="1">MATCH(B912,INDIRECT("Referentiel!a:a"),0)+COUNTIF($B$1:B911,B912)</f>
        <v>912</v>
      </c>
      <c r="B912" s="98" t="s">
        <v>4828</v>
      </c>
      <c r="C912" s="54" t="str">
        <f t="shared" ca="1" si="182"/>
        <v>CPCR</v>
      </c>
      <c r="D912" s="54" t="str">
        <f t="shared" ca="1" si="183"/>
        <v>HA1-H</v>
      </c>
      <c r="E912" s="54">
        <f t="shared" ca="1" si="184"/>
        <v>0</v>
      </c>
      <c r="F912" s="54" t="str">
        <f t="shared" ca="1" si="185"/>
        <v>ZH1AH4</v>
      </c>
      <c r="G912" s="54" t="str">
        <f t="shared" ca="1" si="186"/>
        <v>AD3</v>
      </c>
      <c r="H912" s="54" t="str">
        <f t="shared" ca="1" si="187"/>
        <v>COMPLET</v>
      </c>
      <c r="I912" s="54" t="str">
        <f t="shared" ca="1" si="188"/>
        <v>Tn</v>
      </c>
      <c r="J912" s="54" t="str">
        <f t="shared" ca="1" si="189"/>
        <v>SUSM</v>
      </c>
      <c r="K912" s="54" t="str">
        <f t="shared" ca="1" si="190"/>
        <v>HA1</v>
      </c>
      <c r="L912" s="54" t="str">
        <f t="shared" ca="1" si="191"/>
        <v/>
      </c>
      <c r="M912" s="54">
        <f t="shared" ca="1" si="192"/>
        <v>0</v>
      </c>
      <c r="N912" s="54" t="str">
        <f t="shared" ca="1" si="193"/>
        <v>DB2</v>
      </c>
      <c r="O912" s="54" t="str">
        <f t="shared" ca="1" si="194"/>
        <v>Adhérent</v>
      </c>
    </row>
    <row r="913" spans="1:15" x14ac:dyDescent="0.3">
      <c r="A913" s="97">
        <f ca="1">MATCH(B913,INDIRECT("Referentiel!a:a"),0)+COUNTIF($B$1:B912,B913)</f>
        <v>913</v>
      </c>
      <c r="B913" s="98" t="s">
        <v>4834</v>
      </c>
      <c r="C913" s="54" t="str">
        <f t="shared" ca="1" si="182"/>
        <v>CPCR</v>
      </c>
      <c r="D913" s="54" t="str">
        <f t="shared" ca="1" si="183"/>
        <v>HA2-M</v>
      </c>
      <c r="E913" s="54">
        <f t="shared" ca="1" si="184"/>
        <v>0</v>
      </c>
      <c r="F913" s="54" t="str">
        <f t="shared" ca="1" si="185"/>
        <v>ZH1CMJ</v>
      </c>
      <c r="G913" s="54" t="str">
        <f t="shared" ca="1" si="186"/>
        <v>AD3</v>
      </c>
      <c r="H913" s="54" t="str">
        <f t="shared" ca="1" si="187"/>
        <v>COMPLET</v>
      </c>
      <c r="I913" s="54" t="str">
        <f t="shared" ca="1" si="188"/>
        <v>BVaTn</v>
      </c>
      <c r="J913" s="54" t="str">
        <f t="shared" ca="1" si="189"/>
        <v>SUSM</v>
      </c>
      <c r="K913" s="54" t="str">
        <f t="shared" ca="1" si="190"/>
        <v>HA2</v>
      </c>
      <c r="L913" s="54" t="str">
        <f t="shared" ca="1" si="191"/>
        <v/>
      </c>
      <c r="M913" s="54">
        <f t="shared" ca="1" si="192"/>
        <v>0</v>
      </c>
      <c r="N913" s="54" t="str">
        <f t="shared" ca="1" si="193"/>
        <v>DB2</v>
      </c>
      <c r="O913" s="54" t="str">
        <f t="shared" ca="1" si="194"/>
        <v>Adhérent</v>
      </c>
    </row>
    <row r="914" spans="1:15" x14ac:dyDescent="0.3">
      <c r="A914" s="97">
        <f ca="1">MATCH(B914,INDIRECT("Referentiel!a:a"),0)+COUNTIF($B$1:B913,B914)</f>
        <v>914</v>
      </c>
      <c r="B914" s="98" t="s">
        <v>4839</v>
      </c>
      <c r="C914" s="54" t="str">
        <f t="shared" ca="1" si="182"/>
        <v>CPCR</v>
      </c>
      <c r="D914" s="54" t="str">
        <f t="shared" ca="1" si="183"/>
        <v>HA3-M</v>
      </c>
      <c r="E914" s="54">
        <f t="shared" ca="1" si="184"/>
        <v>0</v>
      </c>
      <c r="F914" s="54" t="str">
        <f t="shared" ca="1" si="185"/>
        <v>ZH1CMK</v>
      </c>
      <c r="G914" s="54" t="str">
        <f t="shared" ca="1" si="186"/>
        <v>AD3</v>
      </c>
      <c r="H914" s="54" t="str">
        <f t="shared" ca="1" si="187"/>
        <v>COMPLET</v>
      </c>
      <c r="I914" s="54" t="str">
        <f t="shared" ca="1" si="188"/>
        <v>BVaTn</v>
      </c>
      <c r="J914" s="54" t="str">
        <f t="shared" ca="1" si="189"/>
        <v>SUSM</v>
      </c>
      <c r="K914" s="54" t="str">
        <f t="shared" ca="1" si="190"/>
        <v>HA3</v>
      </c>
      <c r="L914" s="54" t="str">
        <f t="shared" ca="1" si="191"/>
        <v/>
      </c>
      <c r="M914" s="54">
        <f t="shared" ca="1" si="192"/>
        <v>0</v>
      </c>
      <c r="N914" s="54" t="str">
        <f t="shared" ca="1" si="193"/>
        <v>DB2</v>
      </c>
      <c r="O914" s="54" t="str">
        <f t="shared" ca="1" si="194"/>
        <v>Adhérent</v>
      </c>
    </row>
    <row r="915" spans="1:15" x14ac:dyDescent="0.3">
      <c r="A915" s="97">
        <f ca="1">MATCH(B915,INDIRECT("Referentiel!a:a"),0)+COUNTIF($B$1:B914,B915)</f>
        <v>915</v>
      </c>
      <c r="B915" s="98" t="s">
        <v>4844</v>
      </c>
      <c r="C915" s="54" t="str">
        <f t="shared" ca="1" si="182"/>
        <v>CPCR</v>
      </c>
      <c r="D915" s="54" t="str">
        <f t="shared" ca="1" si="183"/>
        <v>HA7-H</v>
      </c>
      <c r="E915" s="54">
        <f t="shared" ca="1" si="184"/>
        <v>0</v>
      </c>
      <c r="F915" s="54" t="str">
        <f t="shared" ca="1" si="185"/>
        <v>ZH1AH5</v>
      </c>
      <c r="G915" s="54" t="str">
        <f t="shared" ca="1" si="186"/>
        <v>AD3</v>
      </c>
      <c r="H915" s="54" t="str">
        <f t="shared" ca="1" si="187"/>
        <v>COMPLET</v>
      </c>
      <c r="I915" s="54" t="str">
        <f t="shared" ca="1" si="188"/>
        <v>Tn</v>
      </c>
      <c r="J915" s="54" t="str">
        <f t="shared" ca="1" si="189"/>
        <v>SUSM</v>
      </c>
      <c r="K915" s="54" t="str">
        <f t="shared" ca="1" si="190"/>
        <v>HA7</v>
      </c>
      <c r="L915" s="54" t="str">
        <f t="shared" ca="1" si="191"/>
        <v/>
      </c>
      <c r="M915" s="54">
        <f t="shared" ca="1" si="192"/>
        <v>0</v>
      </c>
      <c r="N915" s="54" t="str">
        <f t="shared" ca="1" si="193"/>
        <v>DB2</v>
      </c>
      <c r="O915" s="54" t="str">
        <f t="shared" ca="1" si="194"/>
        <v>Adhérent</v>
      </c>
    </row>
    <row r="916" spans="1:15" x14ac:dyDescent="0.3">
      <c r="A916" s="97">
        <f ca="1">MATCH(B916,INDIRECT("Referentiel!a:a"),0)+COUNTIF($B$1:B915,B916)</f>
        <v>916</v>
      </c>
      <c r="B916" s="98" t="s">
        <v>4849</v>
      </c>
      <c r="C916" s="54" t="str">
        <f t="shared" ca="1" si="182"/>
        <v>CPCR</v>
      </c>
      <c r="D916" s="54" t="str">
        <f t="shared" ca="1" si="183"/>
        <v>HA8-M</v>
      </c>
      <c r="E916" s="54">
        <f t="shared" ca="1" si="184"/>
        <v>0</v>
      </c>
      <c r="F916" s="54" t="str">
        <f t="shared" ca="1" si="185"/>
        <v>ZH1CML</v>
      </c>
      <c r="G916" s="54" t="str">
        <f t="shared" ca="1" si="186"/>
        <v>AD3</v>
      </c>
      <c r="H916" s="54" t="str">
        <f t="shared" ca="1" si="187"/>
        <v>COMPLET</v>
      </c>
      <c r="I916" s="54" t="str">
        <f t="shared" ca="1" si="188"/>
        <v>BVaTn</v>
      </c>
      <c r="J916" s="54" t="str">
        <f t="shared" ca="1" si="189"/>
        <v>SUSM</v>
      </c>
      <c r="K916" s="54" t="str">
        <f t="shared" ca="1" si="190"/>
        <v>HA8</v>
      </c>
      <c r="L916" s="54" t="str">
        <f t="shared" ca="1" si="191"/>
        <v/>
      </c>
      <c r="M916" s="54">
        <f t="shared" ca="1" si="192"/>
        <v>0</v>
      </c>
      <c r="N916" s="54" t="str">
        <f t="shared" ca="1" si="193"/>
        <v>DB2</v>
      </c>
      <c r="O916" s="54" t="str">
        <f t="shared" ca="1" si="194"/>
        <v>Adhérent</v>
      </c>
    </row>
    <row r="917" spans="1:15" x14ac:dyDescent="0.3">
      <c r="A917" s="97">
        <f ca="1">MATCH(B917,INDIRECT("Referentiel!a:a"),0)+COUNTIF($B$1:B916,B917)</f>
        <v>917</v>
      </c>
      <c r="B917" s="98" t="s">
        <v>4854</v>
      </c>
      <c r="C917" s="54" t="str">
        <f t="shared" ca="1" si="182"/>
        <v>CPCC</v>
      </c>
      <c r="D917" s="54" t="str">
        <f t="shared" ca="1" si="183"/>
        <v>V1HABITA -J</v>
      </c>
      <c r="E917" s="54">
        <f t="shared" ca="1" si="184"/>
        <v>0</v>
      </c>
      <c r="F917" s="54" t="str">
        <f t="shared" ca="1" si="185"/>
        <v>ZH1IJ3</v>
      </c>
      <c r="G917" s="54" t="str">
        <f t="shared" ca="1" si="186"/>
        <v>AD1</v>
      </c>
      <c r="H917" s="54" t="str">
        <f t="shared" ca="1" si="187"/>
        <v>COMPLET</v>
      </c>
      <c r="I917" s="54" t="str">
        <f t="shared" ca="1" si="188"/>
        <v>Tn</v>
      </c>
      <c r="J917" s="54" t="str">
        <f t="shared" ca="1" si="189"/>
        <v>ENPA</v>
      </c>
      <c r="K917" s="54" t="str">
        <f t="shared" ca="1" si="190"/>
        <v>HABITA</v>
      </c>
      <c r="L917" s="54" t="str">
        <f t="shared" ca="1" si="191"/>
        <v>PRAD1</v>
      </c>
      <c r="M917" s="54">
        <f t="shared" ca="1" si="192"/>
        <v>0</v>
      </c>
      <c r="N917" s="54" t="str">
        <f t="shared" ca="1" si="193"/>
        <v>DB2</v>
      </c>
      <c r="O917" s="54" t="str">
        <f t="shared" ca="1" si="194"/>
        <v>Adhérent</v>
      </c>
    </row>
    <row r="918" spans="1:15" x14ac:dyDescent="0.3">
      <c r="A918" s="97">
        <f ca="1">MATCH(B918,INDIRECT("Referentiel!a:a"),0)+COUNTIF($B$1:B917,B918)</f>
        <v>918</v>
      </c>
      <c r="B918" s="98" t="s">
        <v>4859</v>
      </c>
      <c r="C918" s="54" t="str">
        <f t="shared" ca="1" si="182"/>
        <v>CPCR</v>
      </c>
      <c r="D918" s="54" t="str">
        <f t="shared" ca="1" si="183"/>
        <v>HB1-H</v>
      </c>
      <c r="E918" s="54">
        <f t="shared" ca="1" si="184"/>
        <v>0</v>
      </c>
      <c r="F918" s="54" t="str">
        <f t="shared" ca="1" si="185"/>
        <v>ZH1AH6</v>
      </c>
      <c r="G918" s="54" t="str">
        <f t="shared" ca="1" si="186"/>
        <v>AD3</v>
      </c>
      <c r="H918" s="54" t="str">
        <f t="shared" ca="1" si="187"/>
        <v>COMPLET</v>
      </c>
      <c r="I918" s="54" t="str">
        <f t="shared" ca="1" si="188"/>
        <v>Tn</v>
      </c>
      <c r="J918" s="54" t="str">
        <f t="shared" ca="1" si="189"/>
        <v>SUSM</v>
      </c>
      <c r="K918" s="54" t="str">
        <f t="shared" ca="1" si="190"/>
        <v>HB1</v>
      </c>
      <c r="L918" s="54" t="str">
        <f t="shared" ca="1" si="191"/>
        <v/>
      </c>
      <c r="M918" s="54">
        <f t="shared" ca="1" si="192"/>
        <v>0</v>
      </c>
      <c r="N918" s="54" t="str">
        <f t="shared" ca="1" si="193"/>
        <v>DB2</v>
      </c>
      <c r="O918" s="54" t="str">
        <f t="shared" ca="1" si="194"/>
        <v>Adhérent</v>
      </c>
    </row>
    <row r="919" spans="1:15" x14ac:dyDescent="0.3">
      <c r="A919" s="97">
        <f ca="1">MATCH(B919,INDIRECT("Referentiel!a:a"),0)+COUNTIF($B$1:B918,B919)</f>
        <v>919</v>
      </c>
      <c r="B919" s="98" t="s">
        <v>4864</v>
      </c>
      <c r="C919" s="54" t="str">
        <f t="shared" ca="1" si="182"/>
        <v>CPCR</v>
      </c>
      <c r="D919" s="54" t="str">
        <f t="shared" ca="1" si="183"/>
        <v>HB2-H</v>
      </c>
      <c r="E919" s="54">
        <f t="shared" ca="1" si="184"/>
        <v>0</v>
      </c>
      <c r="F919" s="54" t="str">
        <f t="shared" ca="1" si="185"/>
        <v>ZH1AH7</v>
      </c>
      <c r="G919" s="54" t="str">
        <f t="shared" ca="1" si="186"/>
        <v>AD3</v>
      </c>
      <c r="H919" s="54" t="str">
        <f t="shared" ca="1" si="187"/>
        <v>COMPLET</v>
      </c>
      <c r="I919" s="54" t="str">
        <f t="shared" ca="1" si="188"/>
        <v>Tn</v>
      </c>
      <c r="J919" s="54" t="str">
        <f t="shared" ca="1" si="189"/>
        <v>SUSM</v>
      </c>
      <c r="K919" s="54" t="str">
        <f t="shared" ca="1" si="190"/>
        <v>HB2</v>
      </c>
      <c r="L919" s="54" t="str">
        <f t="shared" ca="1" si="191"/>
        <v/>
      </c>
      <c r="M919" s="54">
        <f t="shared" ca="1" si="192"/>
        <v>0</v>
      </c>
      <c r="N919" s="54" t="str">
        <f t="shared" ca="1" si="193"/>
        <v>DB2</v>
      </c>
      <c r="O919" s="54" t="str">
        <f t="shared" ca="1" si="194"/>
        <v>Adhérent</v>
      </c>
    </row>
    <row r="920" spans="1:15" x14ac:dyDescent="0.3">
      <c r="A920" s="97">
        <f ca="1">MATCH(B920,INDIRECT("Referentiel!a:a"),0)+COUNTIF($B$1:B919,B920)</f>
        <v>920</v>
      </c>
      <c r="B920" s="98" t="s">
        <v>4869</v>
      </c>
      <c r="C920" s="54" t="str">
        <f t="shared" ca="1" si="182"/>
        <v>CPCC</v>
      </c>
      <c r="D920" s="54" t="str">
        <f t="shared" ca="1" si="183"/>
        <v>V0HC4R09 -J</v>
      </c>
      <c r="E920" s="54">
        <f t="shared" ca="1" si="184"/>
        <v>0</v>
      </c>
      <c r="F920" s="54" t="str">
        <f t="shared" ca="1" si="185"/>
        <v>ZH1IJ4</v>
      </c>
      <c r="G920" s="54" t="str">
        <f t="shared" ca="1" si="186"/>
        <v>AD1</v>
      </c>
      <c r="H920" s="54" t="str">
        <f t="shared" ca="1" si="187"/>
        <v>COMPLET</v>
      </c>
      <c r="I920" s="54" t="str">
        <f t="shared" ca="1" si="188"/>
        <v>Tn</v>
      </c>
      <c r="J920" s="54" t="str">
        <f t="shared" ca="1" si="189"/>
        <v>GPAR</v>
      </c>
      <c r="K920" s="54" t="str">
        <f t="shared" ca="1" si="190"/>
        <v>HC4R09</v>
      </c>
      <c r="L920" s="54" t="str">
        <f t="shared" ca="1" si="191"/>
        <v>PRAD1</v>
      </c>
      <c r="M920" s="54">
        <f t="shared" ca="1" si="192"/>
        <v>0</v>
      </c>
      <c r="N920" s="54" t="str">
        <f t="shared" ca="1" si="193"/>
        <v>DB2</v>
      </c>
      <c r="O920" s="54" t="str">
        <f t="shared" ca="1" si="194"/>
        <v>Adhérent</v>
      </c>
    </row>
    <row r="921" spans="1:15" x14ac:dyDescent="0.3">
      <c r="A921" s="97">
        <f ca="1">MATCH(B921,INDIRECT("Referentiel!a:a"),0)+COUNTIF($B$1:B920,B921)</f>
        <v>921</v>
      </c>
      <c r="B921" s="98" t="s">
        <v>4874</v>
      </c>
      <c r="C921" s="54" t="str">
        <f t="shared" ca="1" si="182"/>
        <v>CPCR</v>
      </c>
      <c r="D921" s="54" t="str">
        <f t="shared" ca="1" si="183"/>
        <v>HC5-M</v>
      </c>
      <c r="E921" s="54">
        <f t="shared" ca="1" si="184"/>
        <v>0</v>
      </c>
      <c r="F921" s="54" t="str">
        <f t="shared" ca="1" si="185"/>
        <v>ZH1CMM</v>
      </c>
      <c r="G921" s="54" t="str">
        <f t="shared" ca="1" si="186"/>
        <v>AD3</v>
      </c>
      <c r="H921" s="54" t="str">
        <f t="shared" ca="1" si="187"/>
        <v>COMPLET</v>
      </c>
      <c r="I921" s="54" t="str">
        <f t="shared" ca="1" si="188"/>
        <v>BVaTn</v>
      </c>
      <c r="J921" s="54" t="str">
        <f t="shared" ca="1" si="189"/>
        <v>SUSM</v>
      </c>
      <c r="K921" s="54" t="str">
        <f t="shared" ca="1" si="190"/>
        <v>HC5</v>
      </c>
      <c r="L921" s="54" t="str">
        <f t="shared" ca="1" si="191"/>
        <v/>
      </c>
      <c r="M921" s="54">
        <f t="shared" ca="1" si="192"/>
        <v>0</v>
      </c>
      <c r="N921" s="54" t="str">
        <f t="shared" ca="1" si="193"/>
        <v>DB2</v>
      </c>
      <c r="O921" s="54" t="str">
        <f t="shared" ca="1" si="194"/>
        <v>Adhérent</v>
      </c>
    </row>
    <row r="922" spans="1:15" x14ac:dyDescent="0.3">
      <c r="A922" s="97">
        <f ca="1">MATCH(B922,INDIRECT("Referentiel!a:a"),0)+COUNTIF($B$1:B921,B922)</f>
        <v>922</v>
      </c>
      <c r="B922" s="98" t="s">
        <v>4879</v>
      </c>
      <c r="C922" s="54" t="str">
        <f t="shared" ca="1" si="182"/>
        <v>CPMC</v>
      </c>
      <c r="D922" s="54" t="str">
        <f t="shared" ca="1" si="183"/>
        <v>V0HCERPA -J</v>
      </c>
      <c r="E922" s="54">
        <f t="shared" ca="1" si="184"/>
        <v>0</v>
      </c>
      <c r="F922" s="54" t="str">
        <f t="shared" ca="1" si="185"/>
        <v>ZH4FJ6</v>
      </c>
      <c r="G922" s="54" t="str">
        <f t="shared" ca="1" si="186"/>
        <v>AD1</v>
      </c>
      <c r="H922" s="54" t="str">
        <f t="shared" ca="1" si="187"/>
        <v>COMPLET</v>
      </c>
      <c r="I922" s="54" t="str">
        <f t="shared" ca="1" si="188"/>
        <v>BVnTn</v>
      </c>
      <c r="J922" s="54" t="str">
        <f t="shared" ca="1" si="189"/>
        <v>CVCM</v>
      </c>
      <c r="K922" s="54" t="str">
        <f t="shared" ca="1" si="190"/>
        <v>HCERPA</v>
      </c>
      <c r="L922" s="54" t="str">
        <f t="shared" ca="1" si="191"/>
        <v>PRAD1</v>
      </c>
      <c r="M922" s="54">
        <f t="shared" ca="1" si="192"/>
        <v>0</v>
      </c>
      <c r="N922" s="54" t="str">
        <f t="shared" ca="1" si="193"/>
        <v>DB2</v>
      </c>
      <c r="O922" s="54" t="str">
        <f t="shared" ca="1" si="194"/>
        <v>Adhérent</v>
      </c>
    </row>
    <row r="923" spans="1:15" x14ac:dyDescent="0.3">
      <c r="A923" s="97">
        <f ca="1">MATCH(B923,INDIRECT("Referentiel!a:a"),0)+COUNTIF($B$1:B922,B923)</f>
        <v>923</v>
      </c>
      <c r="B923" s="98" t="s">
        <v>4884</v>
      </c>
      <c r="C923" s="54" t="str">
        <f t="shared" ca="1" si="182"/>
        <v>CPCR</v>
      </c>
      <c r="D923" s="54" t="str">
        <f t="shared" ca="1" si="183"/>
        <v>HD2-M</v>
      </c>
      <c r="E923" s="54">
        <f t="shared" ca="1" si="184"/>
        <v>0</v>
      </c>
      <c r="F923" s="54" t="str">
        <f t="shared" ca="1" si="185"/>
        <v>ZH1CMN</v>
      </c>
      <c r="G923" s="54" t="str">
        <f t="shared" ca="1" si="186"/>
        <v>AD3</v>
      </c>
      <c r="H923" s="54" t="str">
        <f t="shared" ca="1" si="187"/>
        <v>COMPLET</v>
      </c>
      <c r="I923" s="54" t="str">
        <f t="shared" ca="1" si="188"/>
        <v>BVaTn</v>
      </c>
      <c r="J923" s="54" t="str">
        <f t="shared" ca="1" si="189"/>
        <v>SUSM</v>
      </c>
      <c r="K923" s="54" t="str">
        <f t="shared" ca="1" si="190"/>
        <v>HD2</v>
      </c>
      <c r="L923" s="54" t="str">
        <f t="shared" ca="1" si="191"/>
        <v/>
      </c>
      <c r="M923" s="54">
        <f t="shared" ca="1" si="192"/>
        <v>0</v>
      </c>
      <c r="N923" s="54" t="str">
        <f t="shared" ca="1" si="193"/>
        <v>DB2</v>
      </c>
      <c r="O923" s="54" t="str">
        <f t="shared" ca="1" si="194"/>
        <v>Adhérent</v>
      </c>
    </row>
    <row r="924" spans="1:15" x14ac:dyDescent="0.3">
      <c r="A924" s="97">
        <f ca="1">MATCH(B924,INDIRECT("Referentiel!a:a"),0)+COUNTIF($B$1:B923,B924)</f>
        <v>924</v>
      </c>
      <c r="B924" s="98" t="s">
        <v>4889</v>
      </c>
      <c r="C924" s="54" t="str">
        <f t="shared" ca="1" si="182"/>
        <v>CPCR</v>
      </c>
      <c r="D924" s="54" t="str">
        <f t="shared" ca="1" si="183"/>
        <v>HD3-M</v>
      </c>
      <c r="E924" s="54">
        <f t="shared" ca="1" si="184"/>
        <v>0</v>
      </c>
      <c r="F924" s="54" t="str">
        <f t="shared" ca="1" si="185"/>
        <v>ZH1CMO</v>
      </c>
      <c r="G924" s="54" t="str">
        <f t="shared" ca="1" si="186"/>
        <v>AD3</v>
      </c>
      <c r="H924" s="54" t="str">
        <f t="shared" ca="1" si="187"/>
        <v>COMPLET</v>
      </c>
      <c r="I924" s="54" t="str">
        <f t="shared" ca="1" si="188"/>
        <v>BVaTn</v>
      </c>
      <c r="J924" s="54" t="str">
        <f t="shared" ca="1" si="189"/>
        <v>SUSM</v>
      </c>
      <c r="K924" s="54" t="str">
        <f t="shared" ca="1" si="190"/>
        <v>HD3</v>
      </c>
      <c r="L924" s="54" t="str">
        <f t="shared" ca="1" si="191"/>
        <v/>
      </c>
      <c r="M924" s="54">
        <f t="shared" ca="1" si="192"/>
        <v>0</v>
      </c>
      <c r="N924" s="54" t="str">
        <f t="shared" ca="1" si="193"/>
        <v>DB2</v>
      </c>
      <c r="O924" s="54" t="str">
        <f t="shared" ca="1" si="194"/>
        <v>Adhérent</v>
      </c>
    </row>
    <row r="925" spans="1:15" x14ac:dyDescent="0.3">
      <c r="A925" s="97">
        <f ca="1">MATCH(B925,INDIRECT("Referentiel!a:a"),0)+COUNTIF($B$1:B924,B925)</f>
        <v>925</v>
      </c>
      <c r="B925" s="98" t="s">
        <v>4894</v>
      </c>
      <c r="C925" s="54" t="str">
        <f t="shared" ca="1" si="182"/>
        <v>CPCR</v>
      </c>
      <c r="D925" s="54" t="str">
        <f t="shared" ca="1" si="183"/>
        <v>HD4-M</v>
      </c>
      <c r="E925" s="54">
        <f t="shared" ca="1" si="184"/>
        <v>0</v>
      </c>
      <c r="F925" s="54" t="str">
        <f t="shared" ca="1" si="185"/>
        <v>ZH1CMP</v>
      </c>
      <c r="G925" s="54" t="str">
        <f t="shared" ca="1" si="186"/>
        <v>AD3</v>
      </c>
      <c r="H925" s="54" t="str">
        <f t="shared" ca="1" si="187"/>
        <v>COMPLET</v>
      </c>
      <c r="I925" s="54" t="str">
        <f t="shared" ca="1" si="188"/>
        <v>BVaTn</v>
      </c>
      <c r="J925" s="54" t="str">
        <f t="shared" ca="1" si="189"/>
        <v>SUSM</v>
      </c>
      <c r="K925" s="54" t="str">
        <f t="shared" ca="1" si="190"/>
        <v>HD4</v>
      </c>
      <c r="L925" s="54" t="str">
        <f t="shared" ca="1" si="191"/>
        <v/>
      </c>
      <c r="M925" s="54">
        <f t="shared" ca="1" si="192"/>
        <v>0</v>
      </c>
      <c r="N925" s="54" t="str">
        <f t="shared" ca="1" si="193"/>
        <v>DB2</v>
      </c>
      <c r="O925" s="54" t="str">
        <f t="shared" ca="1" si="194"/>
        <v>Adhérent</v>
      </c>
    </row>
    <row r="926" spans="1:15" x14ac:dyDescent="0.3">
      <c r="A926" s="97">
        <f ca="1">MATCH(B926,INDIRECT("Referentiel!a:a"),0)+COUNTIF($B$1:B925,B926)</f>
        <v>926</v>
      </c>
      <c r="B926" s="98" t="s">
        <v>4899</v>
      </c>
      <c r="C926" s="54" t="str">
        <f t="shared" ca="1" si="182"/>
        <v>CPDT</v>
      </c>
      <c r="D926" s="54" t="str">
        <f t="shared" ca="1" si="183"/>
        <v>V0HDOUBE -J</v>
      </c>
      <c r="E926" s="54">
        <f t="shared" ca="1" si="184"/>
        <v>0</v>
      </c>
      <c r="F926" s="54" t="str">
        <f t="shared" ca="1" si="185"/>
        <v>ZH0GJ1</v>
      </c>
      <c r="G926" s="54" t="str">
        <f t="shared" ca="1" si="186"/>
        <v>AD3</v>
      </c>
      <c r="H926" s="54" t="str">
        <f t="shared" ca="1" si="187"/>
        <v>COMPLET</v>
      </c>
      <c r="I926" s="54" t="str">
        <f t="shared" ca="1" si="188"/>
        <v>Tn</v>
      </c>
      <c r="J926" s="54" t="str">
        <f t="shared" ca="1" si="189"/>
        <v>FDER</v>
      </c>
      <c r="K926" s="54" t="str">
        <f t="shared" ca="1" si="190"/>
        <v>HDOUBE</v>
      </c>
      <c r="L926" s="54" t="str">
        <f t="shared" ca="1" si="191"/>
        <v/>
      </c>
      <c r="M926" s="54">
        <f t="shared" ca="1" si="192"/>
        <v>0</v>
      </c>
      <c r="N926" s="54" t="str">
        <f t="shared" ca="1" si="193"/>
        <v>DB2</v>
      </c>
      <c r="O926" s="54" t="str">
        <f t="shared" ca="1" si="194"/>
        <v>Adhérent</v>
      </c>
    </row>
    <row r="927" spans="1:15" x14ac:dyDescent="0.3">
      <c r="A927" s="97">
        <f ca="1">MATCH(B927,INDIRECT("Referentiel!a:a"),0)+COUNTIF($B$1:B926,B927)</f>
        <v>927</v>
      </c>
      <c r="B927" s="98" t="s">
        <v>4904</v>
      </c>
      <c r="C927" s="54" t="str">
        <f t="shared" ca="1" si="182"/>
        <v>CPCC</v>
      </c>
      <c r="D927" s="54" t="str">
        <f t="shared" ca="1" si="183"/>
        <v>V1HEXANT -J</v>
      </c>
      <c r="E927" s="54">
        <f t="shared" ca="1" si="184"/>
        <v>0</v>
      </c>
      <c r="F927" s="54" t="str">
        <f t="shared" ca="1" si="185"/>
        <v>ZH1IJ5</v>
      </c>
      <c r="G927" s="54" t="str">
        <f t="shared" ca="1" si="186"/>
        <v>AD3</v>
      </c>
      <c r="H927" s="54" t="str">
        <f t="shared" ca="1" si="187"/>
        <v>COMPLET</v>
      </c>
      <c r="I927" s="54" t="str">
        <f t="shared" ca="1" si="188"/>
        <v>Tn</v>
      </c>
      <c r="J927" s="54" t="str">
        <f t="shared" ca="1" si="189"/>
        <v>CNTR</v>
      </c>
      <c r="K927" s="54" t="str">
        <f t="shared" ca="1" si="190"/>
        <v>HEXANT</v>
      </c>
      <c r="L927" s="54" t="str">
        <f t="shared" ca="1" si="191"/>
        <v/>
      </c>
      <c r="M927" s="54">
        <f t="shared" ca="1" si="192"/>
        <v>0</v>
      </c>
      <c r="N927" s="54" t="str">
        <f t="shared" ca="1" si="193"/>
        <v>DB2</v>
      </c>
      <c r="O927" s="54" t="str">
        <f t="shared" ca="1" si="194"/>
        <v>Adhérent</v>
      </c>
    </row>
    <row r="928" spans="1:15" x14ac:dyDescent="0.3">
      <c r="A928" s="97">
        <f ca="1">MATCH(B928,INDIRECT("Referentiel!a:a"),0)+COUNTIF($B$1:B927,B928)</f>
        <v>928</v>
      </c>
      <c r="B928" s="98" t="s">
        <v>4909</v>
      </c>
      <c r="C928" s="54" t="str">
        <f t="shared" ca="1" si="182"/>
        <v>CPDT</v>
      </c>
      <c r="D928" s="54" t="str">
        <f t="shared" ca="1" si="183"/>
        <v xml:space="preserve"> V0HEXDBL      -J</v>
      </c>
      <c r="E928" s="54">
        <f t="shared" ca="1" si="184"/>
        <v>0</v>
      </c>
      <c r="F928" s="54" t="str">
        <f t="shared" ca="1" si="185"/>
        <v>ZH0CJR</v>
      </c>
      <c r="G928" s="54" t="str">
        <f t="shared" ca="1" si="186"/>
        <v>AD3</v>
      </c>
      <c r="H928" s="54" t="str">
        <f t="shared" ca="1" si="187"/>
        <v>COMPLET</v>
      </c>
      <c r="I928" s="54" t="str">
        <f t="shared" ca="1" si="188"/>
        <v>Tn</v>
      </c>
      <c r="J928" s="54" t="str">
        <f t="shared" ca="1" si="189"/>
        <v>FDER</v>
      </c>
      <c r="K928" s="54" t="str">
        <f t="shared" ca="1" si="190"/>
        <v>HEXDBL</v>
      </c>
      <c r="L928" s="54" t="str">
        <f t="shared" ca="1" si="191"/>
        <v/>
      </c>
      <c r="M928" s="54">
        <f t="shared" ca="1" si="192"/>
        <v>0</v>
      </c>
      <c r="N928" s="54" t="str">
        <f t="shared" ca="1" si="193"/>
        <v>DB2</v>
      </c>
      <c r="O928" s="54" t="str">
        <f t="shared" ca="1" si="194"/>
        <v>Adhérent</v>
      </c>
    </row>
    <row r="929" spans="1:15" x14ac:dyDescent="0.3">
      <c r="A929" s="97">
        <f ca="1">MATCH(B929,INDIRECT("Referentiel!a:a"),0)+COUNTIF($B$1:B928,B929)</f>
        <v>929</v>
      </c>
      <c r="B929" s="98" t="s">
        <v>4914</v>
      </c>
      <c r="C929" s="54" t="str">
        <f t="shared" ca="1" si="182"/>
        <v>CPRI</v>
      </c>
      <c r="D929" s="54" t="str">
        <f t="shared" ca="1" si="183"/>
        <v xml:space="preserve"> V0HIADEB      -J</v>
      </c>
      <c r="E929" s="54">
        <f t="shared" ca="1" si="184"/>
        <v>0</v>
      </c>
      <c r="F929" s="54" t="str">
        <f t="shared" ca="1" si="185"/>
        <v>ZH0CJS</v>
      </c>
      <c r="G929" s="54" t="str">
        <f t="shared" ca="1" si="186"/>
        <v>AD3</v>
      </c>
      <c r="H929" s="54" t="str">
        <f t="shared" ca="1" si="187"/>
        <v>COMPLET</v>
      </c>
      <c r="I929" s="54" t="str">
        <f t="shared" ca="1" si="188"/>
        <v>Tn</v>
      </c>
      <c r="J929" s="54" t="str">
        <f t="shared" ca="1" si="189"/>
        <v>GDEB</v>
      </c>
      <c r="K929" s="54" t="str">
        <f t="shared" ca="1" si="190"/>
        <v>HIADEB</v>
      </c>
      <c r="L929" s="54" t="str">
        <f t="shared" ca="1" si="191"/>
        <v/>
      </c>
      <c r="M929" s="54">
        <f t="shared" ca="1" si="192"/>
        <v>0</v>
      </c>
      <c r="N929" s="54" t="str">
        <f t="shared" ca="1" si="193"/>
        <v>DB2</v>
      </c>
      <c r="O929" s="54" t="str">
        <f t="shared" ca="1" si="194"/>
        <v>Adhérent</v>
      </c>
    </row>
    <row r="930" spans="1:15" x14ac:dyDescent="0.3">
      <c r="A930" s="97">
        <f ca="1">MATCH(B930,INDIRECT("Referentiel!a:a"),0)+COUNTIF($B$1:B929,B930)</f>
        <v>930</v>
      </c>
      <c r="B930" s="98" t="s">
        <v>4920</v>
      </c>
      <c r="C930" s="54" t="str">
        <f t="shared" ca="1" si="182"/>
        <v>CPDM</v>
      </c>
      <c r="D930" s="54" t="str">
        <f t="shared" ca="1" si="183"/>
        <v>V0HIBINC -J</v>
      </c>
      <c r="E930" s="54">
        <f t="shared" ca="1" si="184"/>
        <v>0</v>
      </c>
      <c r="F930" s="54" t="str">
        <f t="shared" ca="1" si="185"/>
        <v>ZH4FJ7</v>
      </c>
      <c r="G930" s="54" t="str">
        <f t="shared" ca="1" si="186"/>
        <v>AD3</v>
      </c>
      <c r="H930" s="54" t="str">
        <f t="shared" ca="1" si="187"/>
        <v>COMPLET</v>
      </c>
      <c r="I930" s="54" t="str">
        <f t="shared" ca="1" si="188"/>
        <v>BVnTn</v>
      </c>
      <c r="J930" s="54" t="str">
        <f t="shared" ca="1" si="189"/>
        <v>BAMA</v>
      </c>
      <c r="K930" s="54" t="str">
        <f t="shared" ca="1" si="190"/>
        <v>HIBINC</v>
      </c>
      <c r="L930" s="54" t="str">
        <f t="shared" ca="1" si="191"/>
        <v/>
      </c>
      <c r="M930" s="54">
        <f t="shared" ca="1" si="192"/>
        <v>0</v>
      </c>
      <c r="N930" s="54" t="str">
        <f t="shared" ca="1" si="193"/>
        <v>DB2</v>
      </c>
      <c r="O930" s="54" t="str">
        <f t="shared" ca="1" si="194"/>
        <v>Adhérent</v>
      </c>
    </row>
    <row r="931" spans="1:15" x14ac:dyDescent="0.3">
      <c r="A931" s="97">
        <f ca="1">MATCH(B931,INDIRECT("Referentiel!a:a"),0)+COUNTIF($B$1:B930,B931)</f>
        <v>931</v>
      </c>
      <c r="B931" s="98" t="s">
        <v>4925</v>
      </c>
      <c r="C931" s="54" t="str">
        <f t="shared" ca="1" si="182"/>
        <v>CPMC</v>
      </c>
      <c r="D931" s="54" t="str">
        <f t="shared" ca="1" si="183"/>
        <v>V0HICAET-M</v>
      </c>
      <c r="E931" s="54">
        <f t="shared" ca="1" si="184"/>
        <v>0</v>
      </c>
      <c r="F931" s="54" t="str">
        <f t="shared" ca="1" si="185"/>
        <v>ZH4AMR</v>
      </c>
      <c r="G931" s="54" t="str">
        <f t="shared" ca="1" si="186"/>
        <v>AD1</v>
      </c>
      <c r="H931" s="54" t="str">
        <f t="shared" ca="1" si="187"/>
        <v>COMPLET</v>
      </c>
      <c r="I931" s="54" t="str">
        <f t="shared" ca="1" si="188"/>
        <v>BVaTn</v>
      </c>
      <c r="J931" s="54" t="str">
        <f t="shared" ca="1" si="189"/>
        <v>SEGM</v>
      </c>
      <c r="K931" s="54" t="str">
        <f t="shared" ca="1" si="190"/>
        <v>HICAET</v>
      </c>
      <c r="L931" s="54" t="str">
        <f t="shared" ca="1" si="191"/>
        <v>PRAD1</v>
      </c>
      <c r="M931" s="54">
        <f t="shared" ca="1" si="192"/>
        <v>0</v>
      </c>
      <c r="N931" s="54" t="str">
        <f t="shared" ca="1" si="193"/>
        <v>DB2</v>
      </c>
      <c r="O931" s="54" t="str">
        <f t="shared" ca="1" si="194"/>
        <v>Adhérent</v>
      </c>
    </row>
    <row r="932" spans="1:15" x14ac:dyDescent="0.3">
      <c r="A932" s="97">
        <f ca="1">MATCH(B932,INDIRECT("Referentiel!a:a"),0)+COUNTIF($B$1:B931,B932)</f>
        <v>932</v>
      </c>
      <c r="B932" s="98" t="s">
        <v>4931</v>
      </c>
      <c r="C932" s="54" t="str">
        <f t="shared" ca="1" si="182"/>
        <v>CPMC</v>
      </c>
      <c r="D932" s="54" t="str">
        <f t="shared" ca="1" si="183"/>
        <v>V0HICZ11 -J</v>
      </c>
      <c r="E932" s="54">
        <f t="shared" ca="1" si="184"/>
        <v>0</v>
      </c>
      <c r="F932" s="54" t="str">
        <f t="shared" ca="1" si="185"/>
        <v>ZH4CJ0</v>
      </c>
      <c r="G932" s="54" t="str">
        <f t="shared" ca="1" si="186"/>
        <v>AD3</v>
      </c>
      <c r="H932" s="54" t="str">
        <f t="shared" ca="1" si="187"/>
        <v>COMPLET</v>
      </c>
      <c r="I932" s="54" t="str">
        <f t="shared" ca="1" si="188"/>
        <v>BVnTn</v>
      </c>
      <c r="J932" s="54" t="str">
        <f t="shared" ca="1" si="189"/>
        <v>EMAE</v>
      </c>
      <c r="K932" s="54" t="str">
        <f t="shared" ca="1" si="190"/>
        <v>HICZ11</v>
      </c>
      <c r="L932" s="54" t="str">
        <f t="shared" ca="1" si="191"/>
        <v/>
      </c>
      <c r="M932" s="54">
        <f t="shared" ca="1" si="192"/>
        <v>0</v>
      </c>
      <c r="N932" s="54" t="str">
        <f t="shared" ca="1" si="193"/>
        <v>DB2</v>
      </c>
      <c r="O932" s="54" t="str">
        <f t="shared" ca="1" si="194"/>
        <v>Adhérent</v>
      </c>
    </row>
    <row r="933" spans="1:15" x14ac:dyDescent="0.3">
      <c r="A933" s="97">
        <f ca="1">MATCH(B933,INDIRECT("Referentiel!a:a"),0)+COUNTIF($B$1:B932,B933)</f>
        <v>933</v>
      </c>
      <c r="B933" s="98" t="s">
        <v>4935</v>
      </c>
      <c r="C933" s="54" t="str">
        <f t="shared" ca="1" si="182"/>
        <v>CPPL</v>
      </c>
      <c r="D933" s="54" t="str">
        <f t="shared" ca="1" si="183"/>
        <v>V0HIDAQ1 -J</v>
      </c>
      <c r="E933" s="54">
        <f t="shared" ca="1" si="184"/>
        <v>0</v>
      </c>
      <c r="F933" s="54" t="str">
        <f t="shared" ca="1" si="185"/>
        <v>ZH2DJH</v>
      </c>
      <c r="G933" s="54" t="str">
        <f t="shared" ca="1" si="186"/>
        <v>AD3</v>
      </c>
      <c r="H933" s="54" t="str">
        <f t="shared" ca="1" si="187"/>
        <v>COMPLET</v>
      </c>
      <c r="I933" s="54" t="str">
        <f t="shared" ca="1" si="188"/>
        <v>Tn</v>
      </c>
      <c r="J933" s="54" t="str">
        <f t="shared" ca="1" si="189"/>
        <v>CELC</v>
      </c>
      <c r="K933" s="54" t="str">
        <f t="shared" ca="1" si="190"/>
        <v>HIDAQ1</v>
      </c>
      <c r="L933" s="54" t="str">
        <f t="shared" ca="1" si="191"/>
        <v/>
      </c>
      <c r="M933" s="54">
        <f t="shared" ca="1" si="192"/>
        <v>0</v>
      </c>
      <c r="N933" s="54" t="str">
        <f t="shared" ca="1" si="193"/>
        <v>DB2</v>
      </c>
      <c r="O933" s="54" t="str">
        <f t="shared" ca="1" si="194"/>
        <v>Adhérent</v>
      </c>
    </row>
    <row r="934" spans="1:15" x14ac:dyDescent="0.3">
      <c r="A934" s="97">
        <f ca="1">MATCH(B934,INDIRECT("Referentiel!a:a"),0)+COUNTIF($B$1:B933,B934)</f>
        <v>934</v>
      </c>
      <c r="B934" s="98" t="s">
        <v>4941</v>
      </c>
      <c r="C934" s="54" t="str">
        <f t="shared" ca="1" si="182"/>
        <v>CPPL</v>
      </c>
      <c r="D934" s="54" t="str">
        <f t="shared" ca="1" si="183"/>
        <v>V1HIDAQ2 -J</v>
      </c>
      <c r="E934" s="54">
        <f t="shared" ca="1" si="184"/>
        <v>0</v>
      </c>
      <c r="F934" s="54" t="str">
        <f t="shared" ca="1" si="185"/>
        <v>ZH2DJI</v>
      </c>
      <c r="G934" s="54" t="str">
        <f t="shared" ca="1" si="186"/>
        <v>AD3</v>
      </c>
      <c r="H934" s="54" t="str">
        <f t="shared" ca="1" si="187"/>
        <v>COMPLET</v>
      </c>
      <c r="I934" s="54" t="str">
        <f t="shared" ca="1" si="188"/>
        <v>Tn</v>
      </c>
      <c r="J934" s="54" t="str">
        <f t="shared" ca="1" si="189"/>
        <v>CELC</v>
      </c>
      <c r="K934" s="54" t="str">
        <f t="shared" ca="1" si="190"/>
        <v>HIDAQ2</v>
      </c>
      <c r="L934" s="54" t="str">
        <f t="shared" ca="1" si="191"/>
        <v/>
      </c>
      <c r="M934" s="54">
        <f t="shared" ca="1" si="192"/>
        <v>0</v>
      </c>
      <c r="N934" s="54" t="str">
        <f t="shared" ca="1" si="193"/>
        <v>DB2</v>
      </c>
      <c r="O934" s="54" t="str">
        <f t="shared" ca="1" si="194"/>
        <v>Adhérent</v>
      </c>
    </row>
    <row r="935" spans="1:15" x14ac:dyDescent="0.3">
      <c r="A935" s="97">
        <f ca="1">MATCH(B935,INDIRECT("Referentiel!a:a"),0)+COUNTIF($B$1:B934,B935)</f>
        <v>935</v>
      </c>
      <c r="B935" s="98" t="s">
        <v>4947</v>
      </c>
      <c r="C935" s="54" t="str">
        <f t="shared" ca="1" si="182"/>
        <v>CPCC</v>
      </c>
      <c r="D935" s="54" t="str">
        <f t="shared" ca="1" si="183"/>
        <v>V0HIDENO -J</v>
      </c>
      <c r="E935" s="54">
        <f t="shared" ca="1" si="184"/>
        <v>0</v>
      </c>
      <c r="F935" s="54" t="str">
        <f t="shared" ca="1" si="185"/>
        <v>ZH1IJ6</v>
      </c>
      <c r="G935" s="54" t="str">
        <f t="shared" ca="1" si="186"/>
        <v>AD3</v>
      </c>
      <c r="H935" s="54" t="str">
        <f t="shared" ca="1" si="187"/>
        <v>COMPLET</v>
      </c>
      <c r="I935" s="54" t="str">
        <f t="shared" ca="1" si="188"/>
        <v>Tn</v>
      </c>
      <c r="J935" s="54" t="str">
        <f t="shared" ca="1" si="189"/>
        <v>CSCA</v>
      </c>
      <c r="K935" s="54" t="str">
        <f t="shared" ca="1" si="190"/>
        <v>HIDENO</v>
      </c>
      <c r="L935" s="54" t="str">
        <f t="shared" ca="1" si="191"/>
        <v/>
      </c>
      <c r="M935" s="54">
        <f t="shared" ca="1" si="192"/>
        <v>0</v>
      </c>
      <c r="N935" s="54" t="str">
        <f t="shared" ca="1" si="193"/>
        <v>DB2</v>
      </c>
      <c r="O935" s="54" t="str">
        <f t="shared" ca="1" si="194"/>
        <v>Adhérent</v>
      </c>
    </row>
    <row r="936" spans="1:15" x14ac:dyDescent="0.3">
      <c r="A936" s="97">
        <f ca="1">MATCH(B936,INDIRECT("Referentiel!a:a"),0)+COUNTIF($B$1:B935,B936)</f>
        <v>936</v>
      </c>
      <c r="B936" s="98" t="s">
        <v>4953</v>
      </c>
      <c r="C936" s="54" t="str">
        <f t="shared" ca="1" si="182"/>
        <v>CPCC</v>
      </c>
      <c r="D936" s="54" t="str">
        <f t="shared" ca="1" si="183"/>
        <v>V0HIETAP -J</v>
      </c>
      <c r="E936" s="54">
        <f t="shared" ca="1" si="184"/>
        <v>0</v>
      </c>
      <c r="F936" s="54" t="str">
        <f t="shared" ca="1" si="185"/>
        <v>ZH1IJ7</v>
      </c>
      <c r="G936" s="54" t="str">
        <f t="shared" ca="1" si="186"/>
        <v>AD3</v>
      </c>
      <c r="H936" s="54" t="str">
        <f t="shared" ca="1" si="187"/>
        <v>COMPLET</v>
      </c>
      <c r="I936" s="54" t="str">
        <f t="shared" ca="1" si="188"/>
        <v>Tn</v>
      </c>
      <c r="J936" s="54" t="str">
        <f t="shared" ca="1" si="189"/>
        <v>CSCA</v>
      </c>
      <c r="K936" s="54" t="str">
        <f t="shared" ca="1" si="190"/>
        <v>HIETAP</v>
      </c>
      <c r="L936" s="54" t="str">
        <f t="shared" ca="1" si="191"/>
        <v/>
      </c>
      <c r="M936" s="54">
        <f t="shared" ca="1" si="192"/>
        <v>0</v>
      </c>
      <c r="N936" s="54" t="str">
        <f t="shared" ca="1" si="193"/>
        <v>DB2</v>
      </c>
      <c r="O936" s="54" t="str">
        <f t="shared" ca="1" si="194"/>
        <v>Adhérent</v>
      </c>
    </row>
    <row r="937" spans="1:15" x14ac:dyDescent="0.3">
      <c r="A937" s="97">
        <f ca="1">MATCH(B937,INDIRECT("Referentiel!a:a"),0)+COUNTIF($B$1:B936,B937)</f>
        <v>937</v>
      </c>
      <c r="B937" s="98" t="s">
        <v>4959</v>
      </c>
      <c r="C937" s="54" t="str">
        <f t="shared" ca="1" si="182"/>
        <v>CPDM</v>
      </c>
      <c r="D937" s="54" t="str">
        <f t="shared" ca="1" si="183"/>
        <v>V0HIFAUT -J</v>
      </c>
      <c r="E937" s="54">
        <f t="shared" ca="1" si="184"/>
        <v>0</v>
      </c>
      <c r="F937" s="54" t="str">
        <f t="shared" ca="1" si="185"/>
        <v>ZH4FJ8</v>
      </c>
      <c r="G937" s="54" t="str">
        <f t="shared" ca="1" si="186"/>
        <v>AD3</v>
      </c>
      <c r="H937" s="54" t="str">
        <f t="shared" ca="1" si="187"/>
        <v>COMPLET</v>
      </c>
      <c r="I937" s="54" t="str">
        <f t="shared" ca="1" si="188"/>
        <v>BVnTn</v>
      </c>
      <c r="J937" s="54" t="str">
        <f t="shared" ca="1" si="189"/>
        <v>BAMA</v>
      </c>
      <c r="K937" s="54" t="str">
        <f t="shared" ca="1" si="190"/>
        <v>HIFAUT</v>
      </c>
      <c r="L937" s="54" t="str">
        <f t="shared" ca="1" si="191"/>
        <v/>
      </c>
      <c r="M937" s="54">
        <f t="shared" ca="1" si="192"/>
        <v>0</v>
      </c>
      <c r="N937" s="54" t="str">
        <f t="shared" ca="1" si="193"/>
        <v>DB2</v>
      </c>
      <c r="O937" s="54" t="str">
        <f t="shared" ca="1" si="194"/>
        <v>Adhérent</v>
      </c>
    </row>
    <row r="938" spans="1:15" x14ac:dyDescent="0.3">
      <c r="A938" s="97">
        <f ca="1">MATCH(B938,INDIRECT("Referentiel!a:a"),0)+COUNTIF($B$1:B937,B938)</f>
        <v>938</v>
      </c>
      <c r="B938" s="98" t="s">
        <v>4964</v>
      </c>
      <c r="C938" s="54" t="str">
        <f t="shared" ca="1" si="182"/>
        <v>CPCC</v>
      </c>
      <c r="D938" s="54" t="str">
        <f t="shared" ca="1" si="183"/>
        <v>FDSXS200-M</v>
      </c>
      <c r="E938" s="54">
        <f t="shared" ca="1" si="184"/>
        <v>0</v>
      </c>
      <c r="F938" s="54">
        <f t="shared" ca="1" si="185"/>
        <v>0</v>
      </c>
      <c r="G938" s="54" t="str">
        <f t="shared" ca="1" si="186"/>
        <v>AD3</v>
      </c>
      <c r="H938" s="54" t="str">
        <f t="shared" ca="1" si="187"/>
        <v>PARTIEL</v>
      </c>
      <c r="I938" s="54" t="str">
        <f t="shared" ca="1" si="188"/>
        <v>Tn</v>
      </c>
      <c r="J938" s="54" t="str">
        <f t="shared" ca="1" si="189"/>
        <v>FDS0</v>
      </c>
      <c r="K938" s="54" t="str">
        <f t="shared" ca="1" si="190"/>
        <v>HIFRPL</v>
      </c>
      <c r="L938" s="54" t="str">
        <f t="shared" ca="1" si="191"/>
        <v/>
      </c>
      <c r="M938" s="54">
        <f t="shared" ca="1" si="192"/>
        <v>0</v>
      </c>
      <c r="N938" s="54" t="str">
        <f t="shared" ca="1" si="193"/>
        <v>FIC</v>
      </c>
      <c r="O938" s="54" t="str">
        <f t="shared" ca="1" si="194"/>
        <v>Adhérent</v>
      </c>
    </row>
    <row r="939" spans="1:15" x14ac:dyDescent="0.3">
      <c r="A939" s="97">
        <f ca="1">MATCH(B939,INDIRECT("Referentiel!a:a"),0)+COUNTIF($B$1:B938,B939)</f>
        <v>939</v>
      </c>
      <c r="B939" s="98" t="s">
        <v>4968</v>
      </c>
      <c r="C939" s="54" t="str">
        <f t="shared" ca="1" si="182"/>
        <v>CPCR</v>
      </c>
      <c r="D939" s="54" t="str">
        <f t="shared" ca="1" si="183"/>
        <v>HIGLCR-J</v>
      </c>
      <c r="E939" s="54">
        <f t="shared" ca="1" si="184"/>
        <v>0</v>
      </c>
      <c r="F939" s="54" t="str">
        <f t="shared" ca="1" si="185"/>
        <v>ZH1BJ0</v>
      </c>
      <c r="G939" s="54" t="str">
        <f t="shared" ca="1" si="186"/>
        <v>AD3</v>
      </c>
      <c r="H939" s="54" t="str">
        <f t="shared" ca="1" si="187"/>
        <v>PARTIEL</v>
      </c>
      <c r="I939" s="54" t="str">
        <f t="shared" ca="1" si="188"/>
        <v>Tn</v>
      </c>
      <c r="J939" s="54" t="str">
        <f t="shared" ca="1" si="189"/>
        <v>GREE</v>
      </c>
      <c r="K939" s="54" t="str">
        <f t="shared" ca="1" si="190"/>
        <v>HIGLCR</v>
      </c>
      <c r="L939" s="54" t="str">
        <f t="shared" ca="1" si="191"/>
        <v/>
      </c>
      <c r="M939" s="54">
        <f t="shared" ca="1" si="192"/>
        <v>0</v>
      </c>
      <c r="N939" s="54" t="str">
        <f t="shared" ca="1" si="193"/>
        <v>FIC</v>
      </c>
      <c r="O939" s="54" t="str">
        <f t="shared" ca="1" si="194"/>
        <v>Adhérent</v>
      </c>
    </row>
    <row r="940" spans="1:15" x14ac:dyDescent="0.3">
      <c r="A940" s="97">
        <f ca="1">MATCH(B940,INDIRECT("Referentiel!a:a"),0)+COUNTIF($B$1:B939,B940)</f>
        <v>940</v>
      </c>
      <c r="B940" s="98" t="s">
        <v>4974</v>
      </c>
      <c r="C940" s="54" t="str">
        <f t="shared" ca="1" si="182"/>
        <v>CPDT</v>
      </c>
      <c r="D940" s="54" t="str">
        <f t="shared" ca="1" si="183"/>
        <v>V0HINFDO -J</v>
      </c>
      <c r="E940" s="54">
        <f t="shared" ca="1" si="184"/>
        <v>0</v>
      </c>
      <c r="F940" s="54" t="str">
        <f t="shared" ca="1" si="185"/>
        <v>ZH0GJ2</v>
      </c>
      <c r="G940" s="54" t="str">
        <f t="shared" ca="1" si="186"/>
        <v>AD3</v>
      </c>
      <c r="H940" s="54" t="str">
        <f t="shared" ca="1" si="187"/>
        <v>COMPLET</v>
      </c>
      <c r="I940" s="54" t="str">
        <f t="shared" ca="1" si="188"/>
        <v>Tn</v>
      </c>
      <c r="J940" s="54" t="str">
        <f t="shared" ca="1" si="189"/>
        <v>FDER</v>
      </c>
      <c r="K940" s="54" t="str">
        <f t="shared" ca="1" si="190"/>
        <v>HINFDO</v>
      </c>
      <c r="L940" s="54" t="str">
        <f t="shared" ca="1" si="191"/>
        <v/>
      </c>
      <c r="M940" s="54">
        <f t="shared" ca="1" si="192"/>
        <v>0</v>
      </c>
      <c r="N940" s="54" t="str">
        <f t="shared" ca="1" si="193"/>
        <v>DB2</v>
      </c>
      <c r="O940" s="54" t="str">
        <f t="shared" ca="1" si="194"/>
        <v>Adhérent</v>
      </c>
    </row>
    <row r="941" spans="1:15" x14ac:dyDescent="0.3">
      <c r="A941" s="97">
        <f ca="1">MATCH(B941,INDIRECT("Referentiel!a:a"),0)+COUNTIF($B$1:B940,B941)</f>
        <v>941</v>
      </c>
      <c r="B941" s="98" t="s">
        <v>4979</v>
      </c>
      <c r="C941" s="54" t="str">
        <f t="shared" ca="1" si="182"/>
        <v>CPMS</v>
      </c>
      <c r="D941" s="54" t="str">
        <f t="shared" ca="1" si="183"/>
        <v>V1HIPOCC -J</v>
      </c>
      <c r="E941" s="54">
        <f t="shared" ca="1" si="184"/>
        <v>0</v>
      </c>
      <c r="F941" s="54" t="str">
        <f t="shared" ca="1" si="185"/>
        <v>ZH4FJ9</v>
      </c>
      <c r="G941" s="54" t="str">
        <f t="shared" ca="1" si="186"/>
        <v>AD3</v>
      </c>
      <c r="H941" s="54" t="str">
        <f t="shared" ca="1" si="187"/>
        <v>COMPLET</v>
      </c>
      <c r="I941" s="54" t="str">
        <f t="shared" ca="1" si="188"/>
        <v>Tn</v>
      </c>
      <c r="J941" s="54" t="str">
        <f t="shared" ca="1" si="189"/>
        <v>AVPA</v>
      </c>
      <c r="K941" s="54" t="str">
        <f t="shared" ca="1" si="190"/>
        <v>HIPOCC</v>
      </c>
      <c r="L941" s="54" t="str">
        <f t="shared" ca="1" si="191"/>
        <v/>
      </c>
      <c r="M941" s="54">
        <f t="shared" ca="1" si="192"/>
        <v>0</v>
      </c>
      <c r="N941" s="54" t="str">
        <f t="shared" ca="1" si="193"/>
        <v>DB2</v>
      </c>
      <c r="O941" s="54" t="str">
        <f t="shared" ca="1" si="194"/>
        <v>Adhérent</v>
      </c>
    </row>
    <row r="942" spans="1:15" x14ac:dyDescent="0.3">
      <c r="A942" s="97">
        <f ca="1">MATCH(B942,INDIRECT("Referentiel!a:a"),0)+COUNTIF($B$1:B941,B942)</f>
        <v>942</v>
      </c>
      <c r="B942" s="98" t="s">
        <v>4985</v>
      </c>
      <c r="C942" s="54" t="str">
        <f t="shared" ca="1" si="182"/>
        <v>CPMS</v>
      </c>
      <c r="D942" s="54" t="str">
        <f t="shared" ca="1" si="183"/>
        <v>V1HIPPER -J</v>
      </c>
      <c r="E942" s="54">
        <f t="shared" ca="1" si="184"/>
        <v>0</v>
      </c>
      <c r="F942" s="54" t="str">
        <f t="shared" ca="1" si="185"/>
        <v>ZH4FJA</v>
      </c>
      <c r="G942" s="54" t="str">
        <f t="shared" ca="1" si="186"/>
        <v>AD3</v>
      </c>
      <c r="H942" s="54" t="str">
        <f t="shared" ca="1" si="187"/>
        <v>COMPLET</v>
      </c>
      <c r="I942" s="54" t="str">
        <f t="shared" ca="1" si="188"/>
        <v>Tn</v>
      </c>
      <c r="J942" s="54" t="str">
        <f t="shared" ca="1" si="189"/>
        <v>AVPA</v>
      </c>
      <c r="K942" s="54" t="str">
        <f t="shared" ca="1" si="190"/>
        <v>HIPPER</v>
      </c>
      <c r="L942" s="54" t="str">
        <f t="shared" ca="1" si="191"/>
        <v/>
      </c>
      <c r="M942" s="54">
        <f t="shared" ca="1" si="192"/>
        <v>0</v>
      </c>
      <c r="N942" s="54" t="str">
        <f t="shared" ca="1" si="193"/>
        <v>DB2</v>
      </c>
      <c r="O942" s="54" t="str">
        <f t="shared" ca="1" si="194"/>
        <v>Adhérent</v>
      </c>
    </row>
    <row r="943" spans="1:15" x14ac:dyDescent="0.3">
      <c r="A943" s="97">
        <f ca="1">MATCH(B943,INDIRECT("Referentiel!a:a"),0)+COUNTIF($B$1:B942,B943)</f>
        <v>943</v>
      </c>
      <c r="B943" s="98" t="s">
        <v>4990</v>
      </c>
      <c r="C943" s="54" t="str">
        <f t="shared" ca="1" si="182"/>
        <v>CPCC</v>
      </c>
      <c r="D943" s="54" t="str">
        <f t="shared" ca="1" si="183"/>
        <v>V0HIPROL -J</v>
      </c>
      <c r="E943" s="54">
        <f t="shared" ca="1" si="184"/>
        <v>0</v>
      </c>
      <c r="F943" s="54" t="str">
        <f t="shared" ca="1" si="185"/>
        <v>ZH1IJ9</v>
      </c>
      <c r="G943" s="54" t="str">
        <f t="shared" ca="1" si="186"/>
        <v>AD3</v>
      </c>
      <c r="H943" s="54" t="str">
        <f t="shared" ca="1" si="187"/>
        <v>COMPLET</v>
      </c>
      <c r="I943" s="54" t="str">
        <f t="shared" ca="1" si="188"/>
        <v>BVnTn</v>
      </c>
      <c r="J943" s="54" t="str">
        <f t="shared" ca="1" si="189"/>
        <v>CFPA</v>
      </c>
      <c r="K943" s="54" t="str">
        <f t="shared" ca="1" si="190"/>
        <v>HIPROL</v>
      </c>
      <c r="L943" s="54" t="str">
        <f t="shared" ca="1" si="191"/>
        <v/>
      </c>
      <c r="M943" s="54">
        <f t="shared" ca="1" si="192"/>
        <v>0</v>
      </c>
      <c r="N943" s="54" t="str">
        <f t="shared" ca="1" si="193"/>
        <v>DB2</v>
      </c>
      <c r="O943" s="54" t="str">
        <f t="shared" ca="1" si="194"/>
        <v>Adhérent</v>
      </c>
    </row>
    <row r="944" spans="1:15" x14ac:dyDescent="0.3">
      <c r="A944" s="97">
        <f ca="1">MATCH(B944,INDIRECT("Referentiel!a:a"),0)+COUNTIF($B$1:B943,B944)</f>
        <v>944</v>
      </c>
      <c r="B944" s="98" t="s">
        <v>4996</v>
      </c>
      <c r="C944" s="54" t="str">
        <f t="shared" ca="1" si="182"/>
        <v>CPCR</v>
      </c>
      <c r="D944" s="54" t="str">
        <f t="shared" ca="1" si="183"/>
        <v xml:space="preserve"> -M</v>
      </c>
      <c r="E944" s="54">
        <f t="shared" ca="1" si="184"/>
        <v>0</v>
      </c>
      <c r="F944" s="54">
        <f t="shared" ca="1" si="185"/>
        <v>0</v>
      </c>
      <c r="G944" s="54" t="str">
        <f t="shared" ca="1" si="186"/>
        <v>AD3</v>
      </c>
      <c r="H944" s="54" t="str">
        <f t="shared" ca="1" si="187"/>
        <v>COMPLET</v>
      </c>
      <c r="I944" s="54" t="str">
        <f t="shared" ca="1" si="188"/>
        <v>BVnTn</v>
      </c>
      <c r="J944" s="54" t="str">
        <f t="shared" ca="1" si="189"/>
        <v>GREE</v>
      </c>
      <c r="K944" s="54" t="str">
        <f t="shared" ca="1" si="190"/>
        <v>GRE01933</v>
      </c>
      <c r="L944" s="54" t="str">
        <f t="shared" ca="1" si="191"/>
        <v/>
      </c>
      <c r="M944" s="54">
        <f t="shared" ca="1" si="192"/>
        <v>0</v>
      </c>
      <c r="N944" s="54" t="str">
        <f t="shared" ca="1" si="193"/>
        <v>FIC</v>
      </c>
      <c r="O944" s="54" t="str">
        <f t="shared" ca="1" si="194"/>
        <v>Adhérent</v>
      </c>
    </row>
    <row r="945" spans="1:15" x14ac:dyDescent="0.3">
      <c r="A945" s="97">
        <f ca="1">MATCH(B945,INDIRECT("Referentiel!a:a"),0)+COUNTIF($B$1:B944,B945)</f>
        <v>945</v>
      </c>
      <c r="B945" s="98" t="s">
        <v>4999</v>
      </c>
      <c r="C945" s="54" t="str">
        <f t="shared" ca="1" si="182"/>
        <v>CPRI</v>
      </c>
      <c r="D945" s="54" t="str">
        <f t="shared" ca="1" si="183"/>
        <v>V1HISAGR-M</v>
      </c>
      <c r="E945" s="54">
        <f t="shared" ca="1" si="184"/>
        <v>0</v>
      </c>
      <c r="F945" s="54" t="str">
        <f t="shared" ca="1" si="185"/>
        <v>ZH0BMB</v>
      </c>
      <c r="G945" s="54" t="str">
        <f t="shared" ca="1" si="186"/>
        <v>AD1</v>
      </c>
      <c r="H945" s="54" t="str">
        <f t="shared" ca="1" si="187"/>
        <v>COMPLET</v>
      </c>
      <c r="I945" s="54" t="str">
        <f t="shared" ca="1" si="188"/>
        <v>Tn</v>
      </c>
      <c r="J945" s="54" t="str">
        <f t="shared" ca="1" si="189"/>
        <v>NOTB</v>
      </c>
      <c r="K945" s="54" t="str">
        <f t="shared" ca="1" si="190"/>
        <v>HISAGR</v>
      </c>
      <c r="L945" s="54" t="str">
        <f t="shared" ca="1" si="191"/>
        <v>PRAD1</v>
      </c>
      <c r="M945" s="54">
        <f t="shared" ca="1" si="192"/>
        <v>0</v>
      </c>
      <c r="N945" s="54" t="str">
        <f t="shared" ca="1" si="193"/>
        <v>DB2 via PGM</v>
      </c>
      <c r="O945" s="54" t="str">
        <f t="shared" ca="1" si="194"/>
        <v>Adhérent</v>
      </c>
    </row>
    <row r="946" spans="1:15" x14ac:dyDescent="0.3">
      <c r="A946" s="97">
        <f ca="1">MATCH(B946,INDIRECT("Referentiel!a:a"),0)+COUNTIF($B$1:B945,B946)</f>
        <v>946</v>
      </c>
      <c r="B946" s="98" t="s">
        <v>5006</v>
      </c>
      <c r="C946" s="54" t="str">
        <f t="shared" ca="1" si="182"/>
        <v>CPRI</v>
      </c>
      <c r="D946" s="54" t="str">
        <f t="shared" ca="1" si="183"/>
        <v>V2HISBT2-M</v>
      </c>
      <c r="E946" s="54">
        <f t="shared" ca="1" si="184"/>
        <v>0</v>
      </c>
      <c r="F946" s="54" t="str">
        <f t="shared" ca="1" si="185"/>
        <v>ZH0BMC</v>
      </c>
      <c r="G946" s="54" t="str">
        <f t="shared" ca="1" si="186"/>
        <v>AD1</v>
      </c>
      <c r="H946" s="54" t="str">
        <f t="shared" ca="1" si="187"/>
        <v>COMPLET</v>
      </c>
      <c r="I946" s="54" t="str">
        <f t="shared" ca="1" si="188"/>
        <v>BVaTn</v>
      </c>
      <c r="J946" s="54" t="str">
        <f t="shared" ca="1" si="189"/>
        <v>NOTB</v>
      </c>
      <c r="K946" s="54" t="str">
        <f t="shared" ca="1" si="190"/>
        <v>HISBT2</v>
      </c>
      <c r="L946" s="54" t="str">
        <f t="shared" ca="1" si="191"/>
        <v>PRAD1</v>
      </c>
      <c r="M946" s="54">
        <f t="shared" ca="1" si="192"/>
        <v>0</v>
      </c>
      <c r="N946" s="54" t="str">
        <f t="shared" ca="1" si="193"/>
        <v>DB2 via PGM</v>
      </c>
      <c r="O946" s="54" t="str">
        <f t="shared" ca="1" si="194"/>
        <v>Adhérent</v>
      </c>
    </row>
    <row r="947" spans="1:15" x14ac:dyDescent="0.3">
      <c r="A947" s="97">
        <f ca="1">MATCH(B947,INDIRECT("Referentiel!a:a"),0)+COUNTIF($B$1:B946,B947)</f>
        <v>947</v>
      </c>
      <c r="B947" s="98" t="s">
        <v>5013</v>
      </c>
      <c r="C947" s="54" t="str">
        <f t="shared" ca="1" si="182"/>
        <v>CPDM</v>
      </c>
      <c r="D947" s="54" t="str">
        <f t="shared" ca="1" si="183"/>
        <v>DWB9A-J-DWB9A</v>
      </c>
      <c r="E947" s="54">
        <f t="shared" ca="1" si="184"/>
        <v>0</v>
      </c>
      <c r="F947" s="54" t="str">
        <f t="shared" ca="1" si="185"/>
        <v>ZH4EJM</v>
      </c>
      <c r="G947" s="54" t="str">
        <f t="shared" ca="1" si="186"/>
        <v>AD3</v>
      </c>
      <c r="H947" s="54" t="str">
        <f t="shared" ca="1" si="187"/>
        <v>PARTIEL</v>
      </c>
      <c r="I947" s="54" t="str">
        <f t="shared" ca="1" si="188"/>
        <v>Tn</v>
      </c>
      <c r="J947" s="54" t="str">
        <f t="shared" ca="1" si="189"/>
        <v>CCMC</v>
      </c>
      <c r="K947" s="54" t="str">
        <f t="shared" ca="1" si="190"/>
        <v>DWB96</v>
      </c>
      <c r="L947" s="54" t="str">
        <f t="shared" ca="1" si="191"/>
        <v/>
      </c>
      <c r="M947" s="54">
        <f t="shared" ca="1" si="192"/>
        <v>0</v>
      </c>
      <c r="N947" s="54" t="str">
        <f t="shared" ca="1" si="193"/>
        <v>ISPOOL</v>
      </c>
      <c r="O947" s="54" t="str">
        <f t="shared" ca="1" si="194"/>
        <v>Adhérent</v>
      </c>
    </row>
    <row r="948" spans="1:15" x14ac:dyDescent="0.3">
      <c r="A948" s="97">
        <f ca="1">MATCH(B948,INDIRECT("Referentiel!a:a"),0)+COUNTIF($B$1:B947,B948)</f>
        <v>948</v>
      </c>
      <c r="B948" s="98" t="s">
        <v>5017</v>
      </c>
      <c r="C948" s="54" t="str">
        <f t="shared" ca="1" si="182"/>
        <v>CPPI</v>
      </c>
      <c r="D948" s="54" t="str">
        <f t="shared" ca="1" si="183"/>
        <v>AXP07-J-AXP07</v>
      </c>
      <c r="E948" s="54">
        <f t="shared" ca="1" si="184"/>
        <v>0</v>
      </c>
      <c r="F948" s="54" t="str">
        <f t="shared" ca="1" si="185"/>
        <v>ZH0AJN</v>
      </c>
      <c r="G948" s="54" t="str">
        <f t="shared" ca="1" si="186"/>
        <v>AD3</v>
      </c>
      <c r="H948" s="54" t="str">
        <f t="shared" ca="1" si="187"/>
        <v>PARTIEL</v>
      </c>
      <c r="I948" s="54" t="str">
        <f t="shared" ca="1" si="188"/>
        <v>Tn</v>
      </c>
      <c r="J948" s="54" t="str">
        <f t="shared" ca="1" si="189"/>
        <v>AXME</v>
      </c>
      <c r="K948" s="54" t="str">
        <f t="shared" ca="1" si="190"/>
        <v>AXP03</v>
      </c>
      <c r="L948" s="54" t="str">
        <f t="shared" ca="1" si="191"/>
        <v/>
      </c>
      <c r="M948" s="54">
        <f t="shared" ca="1" si="192"/>
        <v>0</v>
      </c>
      <c r="N948" s="54" t="str">
        <f t="shared" ca="1" si="193"/>
        <v>ISPOOL</v>
      </c>
      <c r="O948" s="54" t="str">
        <f t="shared" ca="1" si="194"/>
        <v>Adhérent</v>
      </c>
    </row>
    <row r="949" spans="1:15" x14ac:dyDescent="0.3">
      <c r="A949" s="97">
        <f ca="1">MATCH(B949,INDIRECT("Referentiel!a:a"),0)+COUNTIF($B$1:B948,B949)</f>
        <v>949</v>
      </c>
      <c r="B949" s="98" t="s">
        <v>5021</v>
      </c>
      <c r="C949" s="54" t="str">
        <f t="shared" ca="1" si="182"/>
        <v>CPCC</v>
      </c>
      <c r="D949" s="54" t="str">
        <f t="shared" ca="1" si="183"/>
        <v>V2CDPASS-J</v>
      </c>
      <c r="E949" s="54">
        <f t="shared" ca="1" si="184"/>
        <v>0</v>
      </c>
      <c r="F949" s="54" t="str">
        <f t="shared" ca="1" si="185"/>
        <v>ZH1BJ7</v>
      </c>
      <c r="G949" s="54" t="str">
        <f t="shared" ca="1" si="186"/>
        <v>AD3</v>
      </c>
      <c r="H949" s="54" t="str">
        <f t="shared" ca="1" si="187"/>
        <v>PARTIEL</v>
      </c>
      <c r="I949" s="54" t="str">
        <f t="shared" ca="1" si="188"/>
        <v>Tn</v>
      </c>
      <c r="J949" s="54" t="str">
        <f t="shared" ca="1" si="189"/>
        <v>FDS0</v>
      </c>
      <c r="K949" s="54" t="str">
        <f t="shared" ca="1" si="190"/>
        <v>CDPASS</v>
      </c>
      <c r="L949" s="54" t="str">
        <f t="shared" ca="1" si="191"/>
        <v/>
      </c>
      <c r="M949" s="54">
        <f t="shared" ca="1" si="192"/>
        <v>0</v>
      </c>
      <c r="N949" s="54" t="str">
        <f t="shared" ca="1" si="193"/>
        <v>DB2</v>
      </c>
      <c r="O949" s="54" t="str">
        <f t="shared" ca="1" si="194"/>
        <v>Adhérent</v>
      </c>
    </row>
    <row r="950" spans="1:15" x14ac:dyDescent="0.3">
      <c r="A950" s="97">
        <f ca="1">MATCH(B950,INDIRECT("Referentiel!a:a"),0)+COUNTIF($B$1:B949,B950)</f>
        <v>950</v>
      </c>
      <c r="B950" s="98" t="s">
        <v>5028</v>
      </c>
      <c r="C950" s="54" t="str">
        <f t="shared" ca="1" si="182"/>
        <v>CPRI</v>
      </c>
      <c r="D950" s="54" t="str">
        <f t="shared" ca="1" si="183"/>
        <v>V0HISDAT-M</v>
      </c>
      <c r="E950" s="54">
        <f t="shared" ca="1" si="184"/>
        <v>0</v>
      </c>
      <c r="F950" s="54" t="str">
        <f t="shared" ca="1" si="185"/>
        <v>ZH0BMG</v>
      </c>
      <c r="G950" s="54" t="str">
        <f t="shared" ca="1" si="186"/>
        <v>AD1</v>
      </c>
      <c r="H950" s="54" t="str">
        <f t="shared" ca="1" si="187"/>
        <v>PARTIEL</v>
      </c>
      <c r="I950" s="54" t="str">
        <f t="shared" ca="1" si="188"/>
        <v>Tn</v>
      </c>
      <c r="J950" s="54" t="str">
        <f t="shared" ca="1" si="189"/>
        <v>NOTB</v>
      </c>
      <c r="K950" s="54" t="str">
        <f t="shared" ca="1" si="190"/>
        <v>HISDAV</v>
      </c>
      <c r="L950" s="54" t="str">
        <f t="shared" ca="1" si="191"/>
        <v>PRAD1</v>
      </c>
      <c r="M950" s="54">
        <f t="shared" ca="1" si="192"/>
        <v>0</v>
      </c>
      <c r="N950" s="54" t="str">
        <f t="shared" ca="1" si="193"/>
        <v>DB2 via PGM</v>
      </c>
      <c r="O950" s="54" t="str">
        <f t="shared" ca="1" si="194"/>
        <v>Adhérent</v>
      </c>
    </row>
    <row r="951" spans="1:15" x14ac:dyDescent="0.3">
      <c r="A951" s="97">
        <f ca="1">MATCH(B951,INDIRECT("Referentiel!a:a"),0)+COUNTIF($B$1:B950,B951)</f>
        <v>951</v>
      </c>
      <c r="B951" s="98" t="s">
        <v>5034</v>
      </c>
      <c r="C951" s="54" t="str">
        <f t="shared" ca="1" si="182"/>
        <v>CPRI</v>
      </c>
      <c r="D951" s="54" t="str">
        <f t="shared" ca="1" si="183"/>
        <v>V1HISDGR-M</v>
      </c>
      <c r="E951" s="54">
        <f t="shared" ca="1" si="184"/>
        <v>0</v>
      </c>
      <c r="F951" s="54" t="str">
        <f t="shared" ca="1" si="185"/>
        <v>ZH0BMH</v>
      </c>
      <c r="G951" s="54" t="str">
        <f t="shared" ca="1" si="186"/>
        <v>AD3</v>
      </c>
      <c r="H951" s="54" t="str">
        <f t="shared" ca="1" si="187"/>
        <v>COMPLET</v>
      </c>
      <c r="I951" s="54" t="str">
        <f t="shared" ca="1" si="188"/>
        <v>BVaTn</v>
      </c>
      <c r="J951" s="54" t="str">
        <f t="shared" ca="1" si="189"/>
        <v>NOTB</v>
      </c>
      <c r="K951" s="54" t="str">
        <f t="shared" ca="1" si="190"/>
        <v>HISDGR</v>
      </c>
      <c r="L951" s="54" t="str">
        <f t="shared" ca="1" si="191"/>
        <v/>
      </c>
      <c r="M951" s="54">
        <f t="shared" ca="1" si="192"/>
        <v>0</v>
      </c>
      <c r="N951" s="54" t="str">
        <f t="shared" ca="1" si="193"/>
        <v>DB2</v>
      </c>
      <c r="O951" s="54" t="str">
        <f t="shared" ca="1" si="194"/>
        <v>Adhérent</v>
      </c>
    </row>
    <row r="952" spans="1:15" x14ac:dyDescent="0.3">
      <c r="A952" s="97">
        <f ca="1">MATCH(B952,INDIRECT("Referentiel!a:a"),0)+COUNTIF($B$1:B951,B952)</f>
        <v>952</v>
      </c>
      <c r="B952" s="98" t="s">
        <v>5041</v>
      </c>
      <c r="C952" s="54" t="str">
        <f t="shared" ca="1" si="182"/>
        <v>CPRI</v>
      </c>
      <c r="D952" s="54" t="str">
        <f t="shared" ca="1" si="183"/>
        <v>V1HISDPA-M</v>
      </c>
      <c r="E952" s="54">
        <f t="shared" ca="1" si="184"/>
        <v>0</v>
      </c>
      <c r="F952" s="54" t="str">
        <f t="shared" ca="1" si="185"/>
        <v>ZH0BMI</v>
      </c>
      <c r="G952" s="54" t="str">
        <f t="shared" ca="1" si="186"/>
        <v>AD3</v>
      </c>
      <c r="H952" s="54" t="str">
        <f t="shared" ca="1" si="187"/>
        <v>COMPLET</v>
      </c>
      <c r="I952" s="54" t="str">
        <f t="shared" ca="1" si="188"/>
        <v>BVaTn</v>
      </c>
      <c r="J952" s="54" t="str">
        <f t="shared" ca="1" si="189"/>
        <v>NOTB</v>
      </c>
      <c r="K952" s="54" t="str">
        <f t="shared" ca="1" si="190"/>
        <v>HISDPA</v>
      </c>
      <c r="L952" s="54" t="str">
        <f t="shared" ca="1" si="191"/>
        <v/>
      </c>
      <c r="M952" s="54">
        <f t="shared" ca="1" si="192"/>
        <v>0</v>
      </c>
      <c r="N952" s="54" t="str">
        <f t="shared" ca="1" si="193"/>
        <v>DB2</v>
      </c>
      <c r="O952" s="54" t="str">
        <f t="shared" ca="1" si="194"/>
        <v>Adhérent</v>
      </c>
    </row>
    <row r="953" spans="1:15" x14ac:dyDescent="0.3">
      <c r="A953" s="97">
        <f ca="1">MATCH(B953,INDIRECT("Referentiel!a:a"),0)+COUNTIF($B$1:B952,B953)</f>
        <v>953</v>
      </c>
      <c r="B953" s="98" t="s">
        <v>5049</v>
      </c>
      <c r="C953" s="54" t="str">
        <f t="shared" ca="1" si="182"/>
        <v>CPRI</v>
      </c>
      <c r="D953" s="54" t="str">
        <f t="shared" ca="1" si="183"/>
        <v xml:space="preserve"> V2HISDEF      -J</v>
      </c>
      <c r="E953" s="54">
        <f t="shared" ca="1" si="184"/>
        <v>0</v>
      </c>
      <c r="F953" s="54" t="str">
        <f t="shared" ca="1" si="185"/>
        <v>ZH0CJT</v>
      </c>
      <c r="G953" s="54" t="str">
        <f t="shared" ca="1" si="186"/>
        <v>AD3</v>
      </c>
      <c r="H953" s="54" t="str">
        <f t="shared" ca="1" si="187"/>
        <v>COMPLET</v>
      </c>
      <c r="I953" s="54" t="str">
        <f t="shared" ca="1" si="188"/>
        <v>BVaTn</v>
      </c>
      <c r="J953" s="54" t="str">
        <f t="shared" ca="1" si="189"/>
        <v>NOTB</v>
      </c>
      <c r="K953" s="54" t="str">
        <f t="shared" ca="1" si="190"/>
        <v>HISDEF</v>
      </c>
      <c r="L953" s="54" t="str">
        <f t="shared" ca="1" si="191"/>
        <v>PRIV1</v>
      </c>
      <c r="M953" s="54">
        <f t="shared" ca="1" si="192"/>
        <v>0</v>
      </c>
      <c r="N953" s="54" t="str">
        <f t="shared" ca="1" si="193"/>
        <v>DB2</v>
      </c>
      <c r="O953" s="54" t="str">
        <f t="shared" ca="1" si="194"/>
        <v>Adhérent</v>
      </c>
    </row>
    <row r="954" spans="1:15" x14ac:dyDescent="0.3">
      <c r="A954" s="97">
        <f ca="1">MATCH(B954,INDIRECT("Referentiel!a:a"),0)+COUNTIF($B$1:B953,B954)</f>
        <v>954</v>
      </c>
      <c r="B954" s="98" t="s">
        <v>5056</v>
      </c>
      <c r="C954" s="54" t="str">
        <f t="shared" ca="1" si="182"/>
        <v>CPRI</v>
      </c>
      <c r="D954" s="54" t="str">
        <f t="shared" ca="1" si="183"/>
        <v xml:space="preserve"> -M</v>
      </c>
      <c r="E954" s="54">
        <f t="shared" ca="1" si="184"/>
        <v>0</v>
      </c>
      <c r="F954" s="54" t="str">
        <f t="shared" ca="1" si="185"/>
        <v>ZH0BMJ</v>
      </c>
      <c r="G954" s="54" t="str">
        <f t="shared" ca="1" si="186"/>
        <v>AD3</v>
      </c>
      <c r="H954" s="54" t="str">
        <f t="shared" ca="1" si="187"/>
        <v>PARTIEL</v>
      </c>
      <c r="I954" s="54" t="str">
        <f t="shared" ca="1" si="188"/>
        <v>Tn</v>
      </c>
      <c r="J954" s="54" t="str">
        <f t="shared" ca="1" si="189"/>
        <v>NOTB</v>
      </c>
      <c r="K954" s="54" t="str">
        <f t="shared" ca="1" si="190"/>
        <v>HISEDC</v>
      </c>
      <c r="L954" s="54" t="str">
        <f t="shared" ca="1" si="191"/>
        <v/>
      </c>
      <c r="M954" s="54">
        <f t="shared" ca="1" si="192"/>
        <v>0</v>
      </c>
      <c r="N954" s="54" t="str">
        <f t="shared" ca="1" si="193"/>
        <v>AD4</v>
      </c>
      <c r="O954" s="54" t="str">
        <f t="shared" ca="1" si="194"/>
        <v>Adhérent</v>
      </c>
    </row>
    <row r="955" spans="1:15" x14ac:dyDescent="0.3">
      <c r="A955" s="97">
        <f ca="1">MATCH(B955,INDIRECT("Referentiel!a:a"),0)+COUNTIF($B$1:B954,B955)</f>
        <v>955</v>
      </c>
      <c r="B955" s="98" t="s">
        <v>5062</v>
      </c>
      <c r="C955" s="54" t="str">
        <f t="shared" ca="1" si="182"/>
        <v>CPRI</v>
      </c>
      <c r="D955" s="54" t="str">
        <f t="shared" ca="1" si="183"/>
        <v>V0HISCOL-M</v>
      </c>
      <c r="E955" s="54">
        <f t="shared" ca="1" si="184"/>
        <v>0</v>
      </c>
      <c r="F955" s="54" t="str">
        <f t="shared" ca="1" si="185"/>
        <v>ZH0BME</v>
      </c>
      <c r="G955" s="54" t="str">
        <f t="shared" ca="1" si="186"/>
        <v>AD3</v>
      </c>
      <c r="H955" s="54" t="str">
        <f t="shared" ca="1" si="187"/>
        <v>PARTIEL</v>
      </c>
      <c r="I955" s="54" t="str">
        <f t="shared" ca="1" si="188"/>
        <v>Tn</v>
      </c>
      <c r="J955" s="54" t="str">
        <f t="shared" ca="1" si="189"/>
        <v>NOTB</v>
      </c>
      <c r="K955" s="54" t="str">
        <f t="shared" ca="1" si="190"/>
        <v>HISCOL</v>
      </c>
      <c r="L955" s="54" t="str">
        <f t="shared" ca="1" si="191"/>
        <v/>
      </c>
      <c r="M955" s="54">
        <f t="shared" ca="1" si="192"/>
        <v>0</v>
      </c>
      <c r="N955" s="54" t="str">
        <f t="shared" ca="1" si="193"/>
        <v>DB2 via PGM</v>
      </c>
      <c r="O955" s="54" t="str">
        <f t="shared" ca="1" si="194"/>
        <v>Adhérent</v>
      </c>
    </row>
    <row r="956" spans="1:15" x14ac:dyDescent="0.3">
      <c r="A956" s="97">
        <f ca="1">MATCH(B956,INDIRECT("Referentiel!a:a"),0)+COUNTIF($B$1:B955,B956)</f>
        <v>956</v>
      </c>
      <c r="B956" s="98" t="s">
        <v>5069</v>
      </c>
      <c r="C956" s="54" t="str">
        <f t="shared" ca="1" si="182"/>
        <v>CPRI</v>
      </c>
      <c r="D956" s="54" t="str">
        <f t="shared" ca="1" si="183"/>
        <v>V3HISGDR-M</v>
      </c>
      <c r="E956" s="54">
        <f t="shared" ca="1" si="184"/>
        <v>0</v>
      </c>
      <c r="F956" s="54" t="str">
        <f t="shared" ca="1" si="185"/>
        <v>ZH0BML</v>
      </c>
      <c r="G956" s="54" t="str">
        <f t="shared" ca="1" si="186"/>
        <v>AD3</v>
      </c>
      <c r="H956" s="54" t="str">
        <f t="shared" ca="1" si="187"/>
        <v>PARTIEL</v>
      </c>
      <c r="I956" s="54" t="str">
        <f t="shared" ca="1" si="188"/>
        <v>Tn</v>
      </c>
      <c r="J956" s="54" t="str">
        <f t="shared" ca="1" si="189"/>
        <v>NOTB</v>
      </c>
      <c r="K956" s="54" t="str">
        <f t="shared" ca="1" si="190"/>
        <v>HISGDR</v>
      </c>
      <c r="L956" s="54" t="str">
        <f t="shared" ca="1" si="191"/>
        <v/>
      </c>
      <c r="M956" s="54">
        <f t="shared" ca="1" si="192"/>
        <v>0</v>
      </c>
      <c r="N956" s="54" t="str">
        <f t="shared" ca="1" si="193"/>
        <v>DB2 via PGM</v>
      </c>
      <c r="O956" s="54" t="str">
        <f t="shared" ca="1" si="194"/>
        <v>Adhérent</v>
      </c>
    </row>
    <row r="957" spans="1:15" x14ac:dyDescent="0.3">
      <c r="A957" s="97">
        <f ca="1">MATCH(B957,INDIRECT("Referentiel!a:a"),0)+COUNTIF($B$1:B956,B957)</f>
        <v>957</v>
      </c>
      <c r="B957" s="98" t="s">
        <v>5076</v>
      </c>
      <c r="C957" s="54" t="str">
        <f t="shared" ca="1" si="182"/>
        <v>CPRI</v>
      </c>
      <c r="D957" s="54" t="str">
        <f t="shared" ca="1" si="183"/>
        <v>V3HISNOT-M</v>
      </c>
      <c r="E957" s="54">
        <f t="shared" ca="1" si="184"/>
        <v>0</v>
      </c>
      <c r="F957" s="54" t="str">
        <f t="shared" ca="1" si="185"/>
        <v>ZH0BMM</v>
      </c>
      <c r="G957" s="54" t="str">
        <f t="shared" ca="1" si="186"/>
        <v>AD3</v>
      </c>
      <c r="H957" s="54" t="str">
        <f t="shared" ca="1" si="187"/>
        <v>PARTIEL</v>
      </c>
      <c r="I957" s="54" t="str">
        <f t="shared" ca="1" si="188"/>
        <v>Tn</v>
      </c>
      <c r="J957" s="54" t="str">
        <f t="shared" ca="1" si="189"/>
        <v>NOTB</v>
      </c>
      <c r="K957" s="54" t="str">
        <f t="shared" ca="1" si="190"/>
        <v>HISNOT</v>
      </c>
      <c r="L957" s="54" t="str">
        <f t="shared" ca="1" si="191"/>
        <v/>
      </c>
      <c r="M957" s="54">
        <f t="shared" ca="1" si="192"/>
        <v>0</v>
      </c>
      <c r="N957" s="54" t="str">
        <f t="shared" ca="1" si="193"/>
        <v>DB2 via PGM</v>
      </c>
      <c r="O957" s="54" t="str">
        <f t="shared" ca="1" si="194"/>
        <v>Adhérent</v>
      </c>
    </row>
    <row r="958" spans="1:15" x14ac:dyDescent="0.3">
      <c r="A958" s="97">
        <f ca="1">MATCH(B958,INDIRECT("Referentiel!a:a"),0)+COUNTIF($B$1:B957,B958)</f>
        <v>958</v>
      </c>
      <c r="B958" s="98" t="s">
        <v>5083</v>
      </c>
      <c r="C958" s="54" t="str">
        <f t="shared" ca="1" si="182"/>
        <v>CPRI</v>
      </c>
      <c r="D958" s="54" t="str">
        <f t="shared" ca="1" si="183"/>
        <v>V2HISPAR-M</v>
      </c>
      <c r="E958" s="54">
        <f t="shared" ca="1" si="184"/>
        <v>0</v>
      </c>
      <c r="F958" s="54" t="str">
        <f t="shared" ca="1" si="185"/>
        <v>ZH0BMN</v>
      </c>
      <c r="G958" s="54" t="str">
        <f t="shared" ca="1" si="186"/>
        <v>AD3</v>
      </c>
      <c r="H958" s="54" t="str">
        <f t="shared" ca="1" si="187"/>
        <v>PARTIEL</v>
      </c>
      <c r="I958" s="54" t="str">
        <f t="shared" ca="1" si="188"/>
        <v>Tn</v>
      </c>
      <c r="J958" s="54" t="str">
        <f t="shared" ca="1" si="189"/>
        <v>NOTB</v>
      </c>
      <c r="K958" s="54" t="str">
        <f t="shared" ca="1" si="190"/>
        <v>HISPAR</v>
      </c>
      <c r="L958" s="54" t="str">
        <f t="shared" ca="1" si="191"/>
        <v/>
      </c>
      <c r="M958" s="54">
        <f t="shared" ca="1" si="192"/>
        <v>0</v>
      </c>
      <c r="N958" s="54" t="str">
        <f t="shared" ca="1" si="193"/>
        <v>DB2 via PGM</v>
      </c>
      <c r="O958" s="54" t="str">
        <f t="shared" ca="1" si="194"/>
        <v>Adhérent</v>
      </c>
    </row>
    <row r="959" spans="1:15" x14ac:dyDescent="0.3">
      <c r="A959" s="97">
        <f ca="1">MATCH(B959,INDIRECT("Referentiel!a:a"),0)+COUNTIF($B$1:B958,B959)</f>
        <v>959</v>
      </c>
      <c r="B959" s="98" t="s">
        <v>5090</v>
      </c>
      <c r="C959" s="54" t="str">
        <f t="shared" ca="1" si="182"/>
        <v>CPDT</v>
      </c>
      <c r="D959" s="54" t="str">
        <f t="shared" ca="1" si="183"/>
        <v>HISTRACE-J</v>
      </c>
      <c r="E959" s="54">
        <f t="shared" ca="1" si="184"/>
        <v>0</v>
      </c>
      <c r="F959" s="54" t="str">
        <f t="shared" ca="1" si="185"/>
        <v>ZH0AJQ</v>
      </c>
      <c r="G959" s="54" t="str">
        <f t="shared" ca="1" si="186"/>
        <v>AD3</v>
      </c>
      <c r="H959" s="54" t="str">
        <f t="shared" ca="1" si="187"/>
        <v>PARTIEL</v>
      </c>
      <c r="I959" s="54" t="str">
        <f t="shared" ca="1" si="188"/>
        <v>Tn</v>
      </c>
      <c r="J959" s="54" t="str">
        <f t="shared" ca="1" si="189"/>
        <v>PERF</v>
      </c>
      <c r="K959" s="54" t="str">
        <f t="shared" ca="1" si="190"/>
        <v>HISTRACE</v>
      </c>
      <c r="L959" s="54" t="str">
        <f t="shared" ca="1" si="191"/>
        <v/>
      </c>
      <c r="M959" s="54">
        <f t="shared" ca="1" si="192"/>
        <v>0</v>
      </c>
      <c r="N959" s="54" t="str">
        <f t="shared" ca="1" si="193"/>
        <v>FIC</v>
      </c>
      <c r="O959" s="54" t="str">
        <f t="shared" ca="1" si="194"/>
        <v>Adhérent</v>
      </c>
    </row>
    <row r="960" spans="1:15" x14ac:dyDescent="0.3">
      <c r="A960" s="97">
        <f ca="1">MATCH(B960,INDIRECT("Referentiel!a:a"),0)+COUNTIF($B$1:B959,B960)</f>
        <v>960</v>
      </c>
      <c r="B960" s="98" t="s">
        <v>5098</v>
      </c>
      <c r="C960" s="54" t="str">
        <f t="shared" ca="1" si="182"/>
        <v>CPRI</v>
      </c>
      <c r="D960" s="54" t="str">
        <f t="shared" ca="1" si="183"/>
        <v>V1HISPRO-M</v>
      </c>
      <c r="E960" s="54">
        <f t="shared" ca="1" si="184"/>
        <v>0</v>
      </c>
      <c r="F960" s="54" t="str">
        <f t="shared" ca="1" si="185"/>
        <v>ZH0BMP</v>
      </c>
      <c r="G960" s="54" t="str">
        <f t="shared" ca="1" si="186"/>
        <v>AD1</v>
      </c>
      <c r="H960" s="54" t="str">
        <f t="shared" ca="1" si="187"/>
        <v>COMPLET</v>
      </c>
      <c r="I960" s="54" t="str">
        <f t="shared" ca="1" si="188"/>
        <v>BVaTn</v>
      </c>
      <c r="J960" s="54" t="str">
        <f t="shared" ca="1" si="189"/>
        <v>NOTB</v>
      </c>
      <c r="K960" s="54" t="str">
        <f t="shared" ca="1" si="190"/>
        <v>HISPRO</v>
      </c>
      <c r="L960" s="54" t="str">
        <f t="shared" ca="1" si="191"/>
        <v>PRAD1</v>
      </c>
      <c r="M960" s="54">
        <f t="shared" ca="1" si="192"/>
        <v>0</v>
      </c>
      <c r="N960" s="54" t="str">
        <f t="shared" ca="1" si="193"/>
        <v>DB2</v>
      </c>
      <c r="O960" s="54" t="str">
        <f t="shared" ca="1" si="194"/>
        <v>Adhérent</v>
      </c>
    </row>
    <row r="961" spans="1:15" x14ac:dyDescent="0.3">
      <c r="A961" s="97">
        <f ca="1">MATCH(B961,INDIRECT("Referentiel!a:a"),0)+COUNTIF($B$1:B960,B961)</f>
        <v>961</v>
      </c>
      <c r="B961" s="98" t="s">
        <v>5106</v>
      </c>
      <c r="C961" s="54" t="str">
        <f t="shared" ca="1" si="182"/>
        <v>CPFI</v>
      </c>
      <c r="D961" s="54" t="str">
        <f t="shared" ca="1" si="183"/>
        <v>R8BRTCEO-D-ZH2ADD-H2012</v>
      </c>
      <c r="E961" s="54">
        <f t="shared" ca="1" si="184"/>
        <v>0</v>
      </c>
      <c r="F961" s="54" t="str">
        <f t="shared" ca="1" si="185"/>
        <v>ZH2RDB</v>
      </c>
      <c r="G961" s="54" t="str">
        <f t="shared" ca="1" si="186"/>
        <v>AD3</v>
      </c>
      <c r="H961" s="54" t="str">
        <f t="shared" ca="1" si="187"/>
        <v>PARTIEL</v>
      </c>
      <c r="I961" s="54" t="str">
        <f t="shared" ca="1" si="188"/>
        <v>Tn</v>
      </c>
      <c r="J961" s="54" t="str">
        <f t="shared" ca="1" si="189"/>
        <v>BAFI</v>
      </c>
      <c r="K961" s="54" t="str">
        <f t="shared" ca="1" si="190"/>
        <v>R8BRTCEO</v>
      </c>
      <c r="L961" s="54" t="str">
        <f t="shared" ca="1" si="191"/>
        <v/>
      </c>
      <c r="M961" s="54">
        <f t="shared" ca="1" si="192"/>
        <v>0</v>
      </c>
      <c r="N961" s="54" t="str">
        <f t="shared" ca="1" si="193"/>
        <v>FIC</v>
      </c>
      <c r="O961" s="54" t="str">
        <f t="shared" ca="1" si="194"/>
        <v>Adhérent</v>
      </c>
    </row>
    <row r="962" spans="1:15" x14ac:dyDescent="0.3">
      <c r="A962" s="97">
        <f ca="1">MATCH(B962,INDIRECT("Referentiel!a:a"),0)+COUNTIF($B$1:B961,B962)</f>
        <v>962</v>
      </c>
      <c r="B962" s="98" t="s">
        <v>5111</v>
      </c>
      <c r="C962" s="54" t="str">
        <f t="shared" ca="1" si="182"/>
        <v>CPFI</v>
      </c>
      <c r="D962" s="54" t="str">
        <f t="shared" ca="1" si="183"/>
        <v>R8BRSAJU-D-ZH2AD2-H2001</v>
      </c>
      <c r="E962" s="54">
        <f t="shared" ca="1" si="184"/>
        <v>0</v>
      </c>
      <c r="F962" s="54" t="str">
        <f t="shared" ca="1" si="185"/>
        <v>ZH2SJN</v>
      </c>
      <c r="G962" s="54" t="str">
        <f t="shared" ca="1" si="186"/>
        <v>AD3</v>
      </c>
      <c r="H962" s="54" t="str">
        <f t="shared" ca="1" si="187"/>
        <v>PARTIEL</v>
      </c>
      <c r="I962" s="54" t="str">
        <f t="shared" ca="1" si="188"/>
        <v>Tn</v>
      </c>
      <c r="J962" s="54" t="str">
        <f t="shared" ca="1" si="189"/>
        <v>BAFI</v>
      </c>
      <c r="K962" s="54" t="str">
        <f t="shared" ca="1" si="190"/>
        <v>R8BRSAJU</v>
      </c>
      <c r="L962" s="54" t="str">
        <f t="shared" ca="1" si="191"/>
        <v/>
      </c>
      <c r="M962" s="54">
        <f t="shared" ca="1" si="192"/>
        <v>0</v>
      </c>
      <c r="N962" s="54" t="str">
        <f t="shared" ca="1" si="193"/>
        <v>FIC</v>
      </c>
      <c r="O962" s="54" t="str">
        <f t="shared" ca="1" si="194"/>
        <v>Adhérent</v>
      </c>
    </row>
    <row r="963" spans="1:15" x14ac:dyDescent="0.3">
      <c r="A963" s="97">
        <f ca="1">MATCH(B963,INDIRECT("Referentiel!a:a"),0)+COUNTIF($B$1:B962,B963)</f>
        <v>963</v>
      </c>
      <c r="B963" s="98" t="s">
        <v>5117</v>
      </c>
      <c r="C963" s="54" t="str">
        <f t="shared" ref="C963:C1026" ca="1" si="195">INDIRECT("'Referentiel'!c"&amp;$A963)</f>
        <v>CPMP</v>
      </c>
      <c r="D963" s="54" t="str">
        <f t="shared" ref="D963:D1026" ca="1" si="196">INDIRECT("'Referentiel'!U"&amp;$A963)&amp;IF((INDIRECT("'Referentiel'!U"&amp;$A963)&lt;&gt;"")*(INDIRECT("'Referentiel'!V"&amp;$A963)&lt;&gt;""),"-","")&amp;INDIRECT("'Referentiel'!V"&amp;$A963)&amp;IF((INDIRECT("'Referentiel'!U"&amp;$A963)&amp;INDIRECT("'Referentiel'!V"&amp;$A963)&lt;&gt;"")*(INDIRECT("'Referentiel'!W"&amp;$A963)&lt;&gt;""),"-","")&amp;INDIRECT("'Referentiel'!W"&amp;$A963)&amp;IF((INDIRECT("'Referentiel'!U"&amp;$A963)&amp;INDIRECT("'Referentiel'!V"&amp;$A963)&amp;INDIRECT("'Referentiel'!W"&amp;$A963)&lt;&gt;"")*(INDIRECT("'Referentiel'!Y"&amp;$A963)&lt;&gt;""),"-","")&amp;INDIRECT("'Referentiel'!Y"&amp;$A963)&amp;IF((INDIRECT("'Referentiel'!U"&amp;$A963)&amp;INDIRECT("'Referentiel'!V"&amp;$A963)&amp;INDIRECT("'Referentiel'!W"&amp;$A963)&amp;INDIRECT("'Referentiel'!Y"&amp;$A963)&lt;&gt;"")*(INDIRECT("'Referentiel'!Z"&amp;$A963)&lt;&gt;""),"-","")&amp;INDIRECT("'Referentiel'!Z"&amp;$A963)</f>
        <v>V0HIVIPE -J</v>
      </c>
      <c r="E963" s="54">
        <f t="shared" ref="E963:E1026" ca="1" si="197">INDIRECT("'Referentiel'!AB"&amp;$A963)</f>
        <v>0</v>
      </c>
      <c r="F963" s="54" t="str">
        <f t="shared" ref="F963:F1026" ca="1" si="198">INDIRECT("'Referentiel'!Aa"&amp;$A963)</f>
        <v>ZH2DJJ</v>
      </c>
      <c r="G963" s="54" t="str">
        <f t="shared" ref="G963:G1026" ca="1" si="199">INDIRECT("'Referentiel'!k"&amp;$A963)</f>
        <v>AD3</v>
      </c>
      <c r="H963" s="54" t="str">
        <f t="shared" ref="H963:H1026" ca="1" si="200">INDIRECT("'Referentiel'!l"&amp;$A963)</f>
        <v>COMPLET</v>
      </c>
      <c r="I963" s="54" t="str">
        <f t="shared" ref="I963:I1026" ca="1" si="201">INDIRECT("'Referentiel'!j"&amp;$A963)</f>
        <v>Tn</v>
      </c>
      <c r="J963" s="54" t="str">
        <f t="shared" ref="J963:J1026" ca="1" si="202">INDIRECT("'Referentiel'!f"&amp;$A963)</f>
        <v>OVPT</v>
      </c>
      <c r="K963" s="54" t="str">
        <f t="shared" ref="K963:K1026" ca="1" si="203">INDIRECT("'Referentiel'!e"&amp;$A963)</f>
        <v>HIVIPE</v>
      </c>
      <c r="L963" s="54" t="str">
        <f t="shared" ref="L963:L1026" ca="1" si="204">INDIRECT("'Referentiel'!n"&amp;$A963)</f>
        <v/>
      </c>
      <c r="M963" s="54">
        <f t="shared" ref="M963:M1026" ca="1" si="205">INDIRECT("'Referentiel'!s"&amp;$A963)</f>
        <v>0</v>
      </c>
      <c r="N963" s="54" t="str">
        <f t="shared" ref="N963:N1026" ca="1" si="206">INDIRECT("'Referentiel'!q"&amp;$A963)</f>
        <v>DB2</v>
      </c>
      <c r="O963" s="54" t="str">
        <f t="shared" ref="O963:O1026" ca="1" si="207">INDIRECT("'Referentiel'!h"&amp;$A963)</f>
        <v>Adhérent</v>
      </c>
    </row>
    <row r="964" spans="1:15" x14ac:dyDescent="0.3">
      <c r="A964" s="97">
        <f ca="1">MATCH(B964,INDIRECT("Referentiel!a:a"),0)+COUNTIF($B$1:B963,B964)</f>
        <v>964</v>
      </c>
      <c r="B964" s="98" t="s">
        <v>5123</v>
      </c>
      <c r="C964" s="54" t="str">
        <f t="shared" ca="1" si="195"/>
        <v>CPPL</v>
      </c>
      <c r="D964" s="54" t="str">
        <f t="shared" ca="1" si="196"/>
        <v>V0HPELCAP-J</v>
      </c>
      <c r="E964" s="54">
        <f t="shared" ca="1" si="197"/>
        <v>0</v>
      </c>
      <c r="F964" s="54" t="str">
        <f t="shared" ca="1" si="198"/>
        <v>ZH2DJK</v>
      </c>
      <c r="G964" s="54" t="str">
        <f t="shared" ca="1" si="199"/>
        <v>AD3</v>
      </c>
      <c r="H964" s="54" t="str">
        <f t="shared" ca="1" si="200"/>
        <v>COMPLET</v>
      </c>
      <c r="I964" s="54" t="str">
        <f t="shared" ca="1" si="201"/>
        <v>BVnTn</v>
      </c>
      <c r="J964" s="54" t="str">
        <f t="shared" ca="1" si="202"/>
        <v>PCVL</v>
      </c>
      <c r="K964" s="54" t="str">
        <f t="shared" ca="1" si="203"/>
        <v>HPELCAP</v>
      </c>
      <c r="L964" s="54" t="str">
        <f t="shared" ca="1" si="204"/>
        <v/>
      </c>
      <c r="M964" s="54">
        <f t="shared" ca="1" si="205"/>
        <v>0</v>
      </c>
      <c r="N964" s="54" t="str">
        <f t="shared" ca="1" si="206"/>
        <v>DB2</v>
      </c>
      <c r="O964" s="54" t="str">
        <f t="shared" ca="1" si="207"/>
        <v>Adhérent</v>
      </c>
    </row>
    <row r="965" spans="1:15" x14ac:dyDescent="0.3">
      <c r="A965" s="97">
        <f ca="1">MATCH(B965,INDIRECT("Referentiel!a:a"),0)+COUNTIF($B$1:B964,B965)</f>
        <v>965</v>
      </c>
      <c r="B965" s="98" t="s">
        <v>5130</v>
      </c>
      <c r="C965" s="54" t="str">
        <f t="shared" ca="1" si="195"/>
        <v>CPPL</v>
      </c>
      <c r="D965" s="54" t="str">
        <f t="shared" ca="1" si="196"/>
        <v>V0HPELDAN-J</v>
      </c>
      <c r="E965" s="54">
        <f t="shared" ca="1" si="197"/>
        <v>0</v>
      </c>
      <c r="F965" s="54" t="str">
        <f t="shared" ca="1" si="198"/>
        <v>ZH2DJL</v>
      </c>
      <c r="G965" s="54" t="str">
        <f t="shared" ca="1" si="199"/>
        <v>AD3</v>
      </c>
      <c r="H965" s="54" t="str">
        <f t="shared" ca="1" si="200"/>
        <v>COMPLET</v>
      </c>
      <c r="I965" s="54" t="str">
        <f t="shared" ca="1" si="201"/>
        <v>BVnTn</v>
      </c>
      <c r="J965" s="54" t="str">
        <f t="shared" ca="1" si="202"/>
        <v>PCVL</v>
      </c>
      <c r="K965" s="54" t="str">
        <f t="shared" ca="1" si="203"/>
        <v>HPELDAN</v>
      </c>
      <c r="L965" s="54" t="str">
        <f t="shared" ca="1" si="204"/>
        <v/>
      </c>
      <c r="M965" s="54">
        <f t="shared" ca="1" si="205"/>
        <v>0</v>
      </c>
      <c r="N965" s="54" t="str">
        <f t="shared" ca="1" si="206"/>
        <v>DB2</v>
      </c>
      <c r="O965" s="54" t="str">
        <f t="shared" ca="1" si="207"/>
        <v>Adhérent</v>
      </c>
    </row>
    <row r="966" spans="1:15" x14ac:dyDescent="0.3">
      <c r="A966" s="97">
        <f ca="1">MATCH(B966,INDIRECT("Referentiel!a:a"),0)+COUNTIF($B$1:B965,B966)</f>
        <v>966</v>
      </c>
      <c r="B966" s="98" t="s">
        <v>5136</v>
      </c>
      <c r="C966" s="54" t="str">
        <f t="shared" ca="1" si="195"/>
        <v>CPPL</v>
      </c>
      <c r="D966" s="54" t="str">
        <f t="shared" ca="1" si="196"/>
        <v>V2HPELDO -J</v>
      </c>
      <c r="E966" s="54">
        <f t="shared" ca="1" si="197"/>
        <v>0</v>
      </c>
      <c r="F966" s="54" t="str">
        <f t="shared" ca="1" si="198"/>
        <v>ZH2DJM</v>
      </c>
      <c r="G966" s="54" t="str">
        <f t="shared" ca="1" si="199"/>
        <v>AD3</v>
      </c>
      <c r="H966" s="54" t="str">
        <f t="shared" ca="1" si="200"/>
        <v>COMPLET</v>
      </c>
      <c r="I966" s="54" t="str">
        <f t="shared" ca="1" si="201"/>
        <v>Tn</v>
      </c>
      <c r="J966" s="54" t="str">
        <f t="shared" ca="1" si="202"/>
        <v>PCVL</v>
      </c>
      <c r="K966" s="54" t="str">
        <f t="shared" ca="1" si="203"/>
        <v>HPELDO</v>
      </c>
      <c r="L966" s="54" t="str">
        <f t="shared" ca="1" si="204"/>
        <v/>
      </c>
      <c r="M966" s="54">
        <f t="shared" ca="1" si="205"/>
        <v>0</v>
      </c>
      <c r="N966" s="54" t="str">
        <f t="shared" ca="1" si="206"/>
        <v>DB2</v>
      </c>
      <c r="O966" s="54" t="str">
        <f t="shared" ca="1" si="207"/>
        <v>Adhérent</v>
      </c>
    </row>
    <row r="967" spans="1:15" x14ac:dyDescent="0.3">
      <c r="A967" s="97">
        <f ca="1">MATCH(B967,INDIRECT("Referentiel!a:a"),0)+COUNTIF($B$1:B966,B967)</f>
        <v>967</v>
      </c>
      <c r="B967" s="98" t="s">
        <v>5142</v>
      </c>
      <c r="C967" s="54" t="str">
        <f t="shared" ca="1" si="195"/>
        <v>CPPL</v>
      </c>
      <c r="D967" s="54" t="str">
        <f t="shared" ca="1" si="196"/>
        <v>V0HPELDPP-J</v>
      </c>
      <c r="E967" s="54">
        <f t="shared" ca="1" si="197"/>
        <v>0</v>
      </c>
      <c r="F967" s="54" t="str">
        <f t="shared" ca="1" si="198"/>
        <v>ZH2DJN</v>
      </c>
      <c r="G967" s="54" t="str">
        <f t="shared" ca="1" si="199"/>
        <v>AD1</v>
      </c>
      <c r="H967" s="54" t="str">
        <f t="shared" ca="1" si="200"/>
        <v>COMPLET</v>
      </c>
      <c r="I967" s="54" t="str">
        <f t="shared" ca="1" si="201"/>
        <v>Tn</v>
      </c>
      <c r="J967" s="54" t="str">
        <f t="shared" ca="1" si="202"/>
        <v>PCVL</v>
      </c>
      <c r="K967" s="54" t="str">
        <f t="shared" ca="1" si="203"/>
        <v>HPELDPP</v>
      </c>
      <c r="L967" s="54" t="str">
        <f t="shared" ca="1" si="204"/>
        <v>PRAD1</v>
      </c>
      <c r="M967" s="54">
        <f t="shared" ca="1" si="205"/>
        <v>0</v>
      </c>
      <c r="N967" s="54" t="str">
        <f t="shared" ca="1" si="206"/>
        <v>DB2</v>
      </c>
      <c r="O967" s="54" t="str">
        <f t="shared" ca="1" si="207"/>
        <v>Adhérent</v>
      </c>
    </row>
    <row r="968" spans="1:15" x14ac:dyDescent="0.3">
      <c r="A968" s="97">
        <f ca="1">MATCH(B968,INDIRECT("Referentiel!a:a"),0)+COUNTIF($B$1:B967,B968)</f>
        <v>968</v>
      </c>
      <c r="B968" s="98" t="s">
        <v>5148</v>
      </c>
      <c r="C968" s="54" t="str">
        <f t="shared" ca="1" si="195"/>
        <v>CPPL</v>
      </c>
      <c r="D968" s="54" t="str">
        <f t="shared" ca="1" si="196"/>
        <v>V0HPELFAN-J</v>
      </c>
      <c r="E968" s="54">
        <f t="shared" ca="1" si="197"/>
        <v>0</v>
      </c>
      <c r="F968" s="54" t="str">
        <f t="shared" ca="1" si="198"/>
        <v>ZH2DJO</v>
      </c>
      <c r="G968" s="54" t="str">
        <f t="shared" ca="1" si="199"/>
        <v>AD3</v>
      </c>
      <c r="H968" s="54" t="str">
        <f t="shared" ca="1" si="200"/>
        <v>COMPLET</v>
      </c>
      <c r="I968" s="54" t="str">
        <f t="shared" ca="1" si="201"/>
        <v>BVnTn</v>
      </c>
      <c r="J968" s="54" t="str">
        <f t="shared" ca="1" si="202"/>
        <v>PCVL</v>
      </c>
      <c r="K968" s="54" t="str">
        <f t="shared" ca="1" si="203"/>
        <v>HPELFAN</v>
      </c>
      <c r="L968" s="54" t="str">
        <f t="shared" ca="1" si="204"/>
        <v/>
      </c>
      <c r="M968" s="54">
        <f t="shared" ca="1" si="205"/>
        <v>0</v>
      </c>
      <c r="N968" s="54" t="str">
        <f t="shared" ca="1" si="206"/>
        <v>DB2</v>
      </c>
      <c r="O968" s="54" t="str">
        <f t="shared" ca="1" si="207"/>
        <v>Adhérent</v>
      </c>
    </row>
    <row r="969" spans="1:15" x14ac:dyDescent="0.3">
      <c r="A969" s="97">
        <f ca="1">MATCH(B969,INDIRECT("Referentiel!a:a"),0)+COUNTIF($B$1:B968,B969)</f>
        <v>969</v>
      </c>
      <c r="B969" s="98" t="s">
        <v>5154</v>
      </c>
      <c r="C969" s="54" t="str">
        <f t="shared" ca="1" si="195"/>
        <v>CPPL</v>
      </c>
      <c r="D969" s="54" t="str">
        <f t="shared" ca="1" si="196"/>
        <v>V2HPELMVT -J</v>
      </c>
      <c r="E969" s="54">
        <f t="shared" ca="1" si="197"/>
        <v>0</v>
      </c>
      <c r="F969" s="54" t="str">
        <f t="shared" ca="1" si="198"/>
        <v>ZH2DJP</v>
      </c>
      <c r="G969" s="54" t="str">
        <f t="shared" ca="1" si="199"/>
        <v>AD3</v>
      </c>
      <c r="H969" s="54" t="str">
        <f t="shared" ca="1" si="200"/>
        <v>PARTIEL</v>
      </c>
      <c r="I969" s="54" t="str">
        <f t="shared" ca="1" si="201"/>
        <v>Tn</v>
      </c>
      <c r="J969" s="54" t="str">
        <f t="shared" ca="1" si="202"/>
        <v>PCVL</v>
      </c>
      <c r="K969" s="54" t="str">
        <f t="shared" ca="1" si="203"/>
        <v>HPELMVT</v>
      </c>
      <c r="L969" s="54" t="str">
        <f t="shared" ca="1" si="204"/>
        <v/>
      </c>
      <c r="M969" s="54">
        <f t="shared" ca="1" si="205"/>
        <v>0</v>
      </c>
      <c r="N969" s="54" t="str">
        <f t="shared" ca="1" si="206"/>
        <v>DB2</v>
      </c>
      <c r="O969" s="54" t="str">
        <f t="shared" ca="1" si="207"/>
        <v>Adhérent</v>
      </c>
    </row>
    <row r="970" spans="1:15" x14ac:dyDescent="0.3">
      <c r="A970" s="97">
        <f ca="1">MATCH(B970,INDIRECT("Referentiel!a:a"),0)+COUNTIF($B$1:B969,B970)</f>
        <v>970</v>
      </c>
      <c r="B970" s="98" t="s">
        <v>5160</v>
      </c>
      <c r="C970" s="54" t="str">
        <f t="shared" ca="1" si="195"/>
        <v>CPMC</v>
      </c>
      <c r="D970" s="54" t="str">
        <f t="shared" ca="1" si="196"/>
        <v>V0HRELPA -J</v>
      </c>
      <c r="E970" s="54">
        <f t="shared" ca="1" si="197"/>
        <v>0</v>
      </c>
      <c r="F970" s="54" t="str">
        <f t="shared" ca="1" si="198"/>
        <v>ZH4FJB</v>
      </c>
      <c r="G970" s="54" t="str">
        <f t="shared" ca="1" si="199"/>
        <v>AD1</v>
      </c>
      <c r="H970" s="54" t="str">
        <f t="shared" ca="1" si="200"/>
        <v>COMPLET</v>
      </c>
      <c r="I970" s="54" t="str">
        <f t="shared" ca="1" si="201"/>
        <v>BVnTn</v>
      </c>
      <c r="J970" s="54" t="str">
        <f t="shared" ca="1" si="202"/>
        <v>CVCM</v>
      </c>
      <c r="K970" s="54" t="str">
        <f t="shared" ca="1" si="203"/>
        <v>HRELPA</v>
      </c>
      <c r="L970" s="54" t="str">
        <f t="shared" ca="1" si="204"/>
        <v>PRAD1</v>
      </c>
      <c r="M970" s="54">
        <f t="shared" ca="1" si="205"/>
        <v>0</v>
      </c>
      <c r="N970" s="54" t="str">
        <f t="shared" ca="1" si="206"/>
        <v>DB2</v>
      </c>
      <c r="O970" s="54" t="str">
        <f t="shared" ca="1" si="207"/>
        <v>Adhérent</v>
      </c>
    </row>
    <row r="971" spans="1:15" x14ac:dyDescent="0.3">
      <c r="A971" s="97">
        <f ca="1">MATCH(B971,INDIRECT("Referentiel!a:a"),0)+COUNTIF($B$1:B970,B971)</f>
        <v>971</v>
      </c>
      <c r="B971" s="98" t="s">
        <v>5165</v>
      </c>
      <c r="C971" s="54" t="str">
        <f t="shared" ca="1" si="195"/>
        <v>CPMC</v>
      </c>
      <c r="D971" s="54" t="str">
        <f t="shared" ca="1" si="196"/>
        <v>V0HRELTD -J</v>
      </c>
      <c r="E971" s="54">
        <f t="shared" ca="1" si="197"/>
        <v>0</v>
      </c>
      <c r="F971" s="54" t="str">
        <f t="shared" ca="1" si="198"/>
        <v>ZH4FJC</v>
      </c>
      <c r="G971" s="54" t="str">
        <f t="shared" ca="1" si="199"/>
        <v>AD1</v>
      </c>
      <c r="H971" s="54" t="str">
        <f t="shared" ca="1" si="200"/>
        <v>COMPLET</v>
      </c>
      <c r="I971" s="54" t="str">
        <f t="shared" ca="1" si="201"/>
        <v>Tn</v>
      </c>
      <c r="J971" s="54" t="str">
        <f t="shared" ca="1" si="202"/>
        <v>CVCM</v>
      </c>
      <c r="K971" s="54" t="str">
        <f t="shared" ca="1" si="203"/>
        <v>HRELTD</v>
      </c>
      <c r="L971" s="54" t="str">
        <f t="shared" ca="1" si="204"/>
        <v>PRAD1</v>
      </c>
      <c r="M971" s="54">
        <f t="shared" ca="1" si="205"/>
        <v>0</v>
      </c>
      <c r="N971" s="54" t="str">
        <f t="shared" ca="1" si="206"/>
        <v>DB2</v>
      </c>
      <c r="O971" s="54" t="str">
        <f t="shared" ca="1" si="207"/>
        <v>Adhérent</v>
      </c>
    </row>
    <row r="972" spans="1:15" x14ac:dyDescent="0.3">
      <c r="A972" s="97">
        <f ca="1">MATCH(B972,INDIRECT("Referentiel!a:a"),0)+COUNTIF($B$1:B971,B972)</f>
        <v>972</v>
      </c>
      <c r="B972" s="98" t="s">
        <v>5170</v>
      </c>
      <c r="C972" s="54" t="str">
        <f t="shared" ca="1" si="195"/>
        <v>CPCC</v>
      </c>
      <c r="D972" s="54" t="str">
        <f t="shared" ca="1" si="196"/>
        <v>V2HREPRE -J</v>
      </c>
      <c r="E972" s="54">
        <f t="shared" ca="1" si="197"/>
        <v>0</v>
      </c>
      <c r="F972" s="54" t="str">
        <f t="shared" ca="1" si="198"/>
        <v>ZH1IJA</v>
      </c>
      <c r="G972" s="54" t="str">
        <f t="shared" ca="1" si="199"/>
        <v>AD3</v>
      </c>
      <c r="H972" s="54" t="str">
        <f t="shared" ca="1" si="200"/>
        <v>COMPLET</v>
      </c>
      <c r="I972" s="54" t="str">
        <f t="shared" ca="1" si="201"/>
        <v>Tn</v>
      </c>
      <c r="J972" s="54" t="str">
        <f t="shared" ca="1" si="202"/>
        <v>GPAR</v>
      </c>
      <c r="K972" s="54" t="str">
        <f t="shared" ca="1" si="203"/>
        <v>HREPRE</v>
      </c>
      <c r="L972" s="54" t="str">
        <f t="shared" ca="1" si="204"/>
        <v>PRIV1</v>
      </c>
      <c r="M972" s="54">
        <f t="shared" ca="1" si="205"/>
        <v>0</v>
      </c>
      <c r="N972" s="54" t="str">
        <f t="shared" ca="1" si="206"/>
        <v>DB2</v>
      </c>
      <c r="O972" s="54" t="str">
        <f t="shared" ca="1" si="207"/>
        <v>Adhérent</v>
      </c>
    </row>
    <row r="973" spans="1:15" x14ac:dyDescent="0.3">
      <c r="A973" s="97">
        <f ca="1">MATCH(B973,INDIRECT("Referentiel!a:a"),0)+COUNTIF($B$1:B972,B973)</f>
        <v>973</v>
      </c>
      <c r="B973" s="98" t="s">
        <v>5177</v>
      </c>
      <c r="C973" s="54" t="str">
        <f t="shared" ca="1" si="195"/>
        <v>CPRH</v>
      </c>
      <c r="D973" s="54" t="str">
        <f t="shared" ca="1" si="196"/>
        <v xml:space="preserve"> -J</v>
      </c>
      <c r="E973" s="54">
        <f t="shared" ca="1" si="197"/>
        <v>0</v>
      </c>
      <c r="F973" s="54">
        <f t="shared" ca="1" si="198"/>
        <v>0</v>
      </c>
      <c r="G973" s="54" t="str">
        <f t="shared" ca="1" si="199"/>
        <v>AD3</v>
      </c>
      <c r="H973" s="54" t="str">
        <f t="shared" ca="1" si="200"/>
        <v>COMPLET</v>
      </c>
      <c r="I973" s="54" t="str">
        <f t="shared" ca="1" si="201"/>
        <v>Tn</v>
      </c>
      <c r="J973" s="54" t="str">
        <f t="shared" ca="1" si="202"/>
        <v>HRAC</v>
      </c>
      <c r="K973" s="54" t="str">
        <f t="shared" ca="1" si="203"/>
        <v>HRIXS024</v>
      </c>
      <c r="L973" s="54" t="str">
        <f t="shared" ca="1" si="204"/>
        <v/>
      </c>
      <c r="M973" s="54">
        <f t="shared" ca="1" si="205"/>
        <v>0</v>
      </c>
      <c r="N973" s="54" t="str">
        <f t="shared" ca="1" si="206"/>
        <v>FIC</v>
      </c>
      <c r="O973" s="54" t="str">
        <f t="shared" ca="1" si="207"/>
        <v>Adhérent</v>
      </c>
    </row>
    <row r="974" spans="1:15" x14ac:dyDescent="0.3">
      <c r="A974" s="97">
        <f ca="1">MATCH(B974,INDIRECT("Referentiel!a:a"),0)+COUNTIF($B$1:B973,B974)</f>
        <v>974</v>
      </c>
      <c r="B974" s="98" t="s">
        <v>5186</v>
      </c>
      <c r="C974" s="54" t="str">
        <f t="shared" ca="1" si="195"/>
        <v>CPRH</v>
      </c>
      <c r="D974" s="54" t="str">
        <f t="shared" ca="1" si="196"/>
        <v xml:space="preserve"> -J</v>
      </c>
      <c r="E974" s="54">
        <f t="shared" ca="1" si="197"/>
        <v>0</v>
      </c>
      <c r="F974" s="54">
        <f t="shared" ca="1" si="198"/>
        <v>0</v>
      </c>
      <c r="G974" s="54" t="str">
        <f t="shared" ca="1" si="199"/>
        <v>AD3</v>
      </c>
      <c r="H974" s="54" t="str">
        <f t="shared" ca="1" si="200"/>
        <v>COMPLET</v>
      </c>
      <c r="I974" s="54" t="str">
        <f t="shared" ca="1" si="201"/>
        <v>Tn</v>
      </c>
      <c r="J974" s="54" t="str">
        <f t="shared" ca="1" si="202"/>
        <v>HRAC</v>
      </c>
      <c r="K974" s="54" t="str">
        <f t="shared" ca="1" si="203"/>
        <v>HRUXSABS</v>
      </c>
      <c r="L974" s="54" t="str">
        <f t="shared" ca="1" si="204"/>
        <v/>
      </c>
      <c r="M974" s="54">
        <f t="shared" ca="1" si="205"/>
        <v>0</v>
      </c>
      <c r="N974" s="54" t="str">
        <f t="shared" ca="1" si="206"/>
        <v>FIC</v>
      </c>
      <c r="O974" s="54" t="str">
        <f t="shared" ca="1" si="207"/>
        <v>Adhérent</v>
      </c>
    </row>
    <row r="975" spans="1:15" x14ac:dyDescent="0.3">
      <c r="A975" s="97">
        <f ca="1">MATCH(B975,INDIRECT("Referentiel!a:a"),0)+COUNTIF($B$1:B974,B975)</f>
        <v>975</v>
      </c>
      <c r="B975" s="98" t="s">
        <v>5189</v>
      </c>
      <c r="C975" s="54" t="str">
        <f t="shared" ca="1" si="195"/>
        <v>CPCC</v>
      </c>
      <c r="D975" s="54" t="str">
        <f t="shared" ca="1" si="196"/>
        <v>V0HTCDPA -J</v>
      </c>
      <c r="E975" s="54">
        <f t="shared" ca="1" si="197"/>
        <v>0</v>
      </c>
      <c r="F975" s="54" t="str">
        <f t="shared" ca="1" si="198"/>
        <v>ZH1IJB</v>
      </c>
      <c r="G975" s="54" t="str">
        <f t="shared" ca="1" si="199"/>
        <v>AD3</v>
      </c>
      <c r="H975" s="54" t="str">
        <f t="shared" ca="1" si="200"/>
        <v>COMPLET</v>
      </c>
      <c r="I975" s="54" t="str">
        <f t="shared" ca="1" si="201"/>
        <v>Tn</v>
      </c>
      <c r="J975" s="54" t="str">
        <f t="shared" ca="1" si="202"/>
        <v>CNTR</v>
      </c>
      <c r="K975" s="54" t="str">
        <f t="shared" ca="1" si="203"/>
        <v>HTCDPA</v>
      </c>
      <c r="L975" s="54" t="str">
        <f t="shared" ca="1" si="204"/>
        <v>PRIV1</v>
      </c>
      <c r="M975" s="54">
        <f t="shared" ca="1" si="205"/>
        <v>0</v>
      </c>
      <c r="N975" s="54" t="str">
        <f t="shared" ca="1" si="206"/>
        <v>DB2</v>
      </c>
      <c r="O975" s="54" t="str">
        <f t="shared" ca="1" si="207"/>
        <v>Adhérent</v>
      </c>
    </row>
    <row r="976" spans="1:15" x14ac:dyDescent="0.3">
      <c r="A976" s="97">
        <f ca="1">MATCH(B976,INDIRECT("Referentiel!a:a"),0)+COUNTIF($B$1:B975,B976)</f>
        <v>976</v>
      </c>
      <c r="B976" s="98" t="s">
        <v>5196</v>
      </c>
      <c r="C976" s="54" t="str">
        <f t="shared" ca="1" si="195"/>
        <v>CPAS</v>
      </c>
      <c r="D976" s="54" t="str">
        <f t="shared" ca="1" si="196"/>
        <v>IARFILES-M</v>
      </c>
      <c r="E976" s="54">
        <f t="shared" ca="1" si="197"/>
        <v>0</v>
      </c>
      <c r="F976" s="54" t="str">
        <f t="shared" ca="1" si="198"/>
        <v>ZH2AMR</v>
      </c>
      <c r="G976" s="54" t="str">
        <f t="shared" ca="1" si="199"/>
        <v>AD3</v>
      </c>
      <c r="H976" s="54" t="str">
        <f t="shared" ca="1" si="200"/>
        <v>COMPLET</v>
      </c>
      <c r="I976" s="54" t="str">
        <f t="shared" ca="1" si="201"/>
        <v>BVaTn</v>
      </c>
      <c r="J976" s="54" t="str">
        <f t="shared" ca="1" si="202"/>
        <v>IARD</v>
      </c>
      <c r="K976" s="54" t="str">
        <f t="shared" ca="1" si="203"/>
        <v>IARFILES</v>
      </c>
      <c r="L976" s="54" t="str">
        <f t="shared" ca="1" si="204"/>
        <v/>
      </c>
      <c r="M976" s="54">
        <f t="shared" ca="1" si="205"/>
        <v>0</v>
      </c>
      <c r="N976" s="54" t="str">
        <f t="shared" ca="1" si="206"/>
        <v>FIC</v>
      </c>
      <c r="O976" s="54" t="str">
        <f t="shared" ca="1" si="207"/>
        <v>Adhérent</v>
      </c>
    </row>
    <row r="977" spans="1:15" x14ac:dyDescent="0.3">
      <c r="A977" s="97">
        <f ca="1">MATCH(B977,INDIRECT("Referentiel!a:a"),0)+COUNTIF($B$1:B976,B977)</f>
        <v>977</v>
      </c>
      <c r="B977" s="98" t="s">
        <v>5205</v>
      </c>
      <c r="C977" s="54" t="str">
        <f t="shared" ca="1" si="195"/>
        <v>CPAS</v>
      </c>
      <c r="D977" s="54" t="str">
        <f t="shared" ca="1" si="196"/>
        <v>IARFILES-M</v>
      </c>
      <c r="E977" s="54">
        <f t="shared" ca="1" si="197"/>
        <v>0</v>
      </c>
      <c r="F977" s="54" t="str">
        <f t="shared" ca="1" si="198"/>
        <v>ZH2AMR</v>
      </c>
      <c r="G977" s="54" t="str">
        <f t="shared" ca="1" si="199"/>
        <v>AD1</v>
      </c>
      <c r="H977" s="54" t="str">
        <f t="shared" ca="1" si="200"/>
        <v>COMPLET</v>
      </c>
      <c r="I977" s="54" t="str">
        <f t="shared" ca="1" si="201"/>
        <v>BVaTn</v>
      </c>
      <c r="J977" s="54" t="str">
        <f t="shared" ca="1" si="202"/>
        <v>IARD</v>
      </c>
      <c r="K977" s="54" t="str">
        <f t="shared" ca="1" si="203"/>
        <v>IARFILES</v>
      </c>
      <c r="L977" s="54" t="str">
        <f t="shared" ca="1" si="204"/>
        <v>PRAD1</v>
      </c>
      <c r="M977" s="54">
        <f t="shared" ca="1" si="205"/>
        <v>0</v>
      </c>
      <c r="N977" s="54" t="str">
        <f t="shared" ca="1" si="206"/>
        <v>FIC</v>
      </c>
      <c r="O977" s="54" t="str">
        <f t="shared" ca="1" si="207"/>
        <v>Adhérent</v>
      </c>
    </row>
    <row r="978" spans="1:15" x14ac:dyDescent="0.3">
      <c r="A978" s="97">
        <f ca="1">MATCH(B978,INDIRECT("Referentiel!a:a"),0)+COUNTIF($B$1:B977,B978)</f>
        <v>978</v>
      </c>
      <c r="B978" s="98" t="s">
        <v>5210</v>
      </c>
      <c r="C978" s="54" t="str">
        <f t="shared" ca="1" si="195"/>
        <v>CPAS</v>
      </c>
      <c r="D978" s="54" t="str">
        <f t="shared" ca="1" si="196"/>
        <v>IARFILES-M</v>
      </c>
      <c r="E978" s="54">
        <f t="shared" ca="1" si="197"/>
        <v>0</v>
      </c>
      <c r="F978" s="54" t="str">
        <f t="shared" ca="1" si="198"/>
        <v>ZH2AMR</v>
      </c>
      <c r="G978" s="54" t="str">
        <f t="shared" ca="1" si="199"/>
        <v>AD1</v>
      </c>
      <c r="H978" s="54" t="str">
        <f t="shared" ca="1" si="200"/>
        <v>COMPLET</v>
      </c>
      <c r="I978" s="54" t="str">
        <f t="shared" ca="1" si="201"/>
        <v>BVaTn</v>
      </c>
      <c r="J978" s="54" t="str">
        <f t="shared" ca="1" si="202"/>
        <v>IARD</v>
      </c>
      <c r="K978" s="54" t="str">
        <f t="shared" ca="1" si="203"/>
        <v>IARFILES</v>
      </c>
      <c r="L978" s="54" t="str">
        <f t="shared" ca="1" si="204"/>
        <v>PRAD1</v>
      </c>
      <c r="M978" s="54">
        <f t="shared" ca="1" si="205"/>
        <v>0</v>
      </c>
      <c r="N978" s="54" t="str">
        <f t="shared" ca="1" si="206"/>
        <v>FIC</v>
      </c>
      <c r="O978" s="54" t="str">
        <f t="shared" ca="1" si="207"/>
        <v>Adhérent</v>
      </c>
    </row>
    <row r="979" spans="1:15" x14ac:dyDescent="0.3">
      <c r="A979" s="97">
        <f ca="1">MATCH(B979,INDIRECT("Referentiel!a:a"),0)+COUNTIF($B$1:B978,B979)</f>
        <v>979</v>
      </c>
      <c r="B979" s="98" t="s">
        <v>5214</v>
      </c>
      <c r="C979" s="54" t="str">
        <f t="shared" ca="1" si="195"/>
        <v>CPAS</v>
      </c>
      <c r="D979" s="54" t="str">
        <f t="shared" ca="1" si="196"/>
        <v>IARFILES-M</v>
      </c>
      <c r="E979" s="54">
        <f t="shared" ca="1" si="197"/>
        <v>0</v>
      </c>
      <c r="F979" s="54" t="str">
        <f t="shared" ca="1" si="198"/>
        <v>ZH2AMR</v>
      </c>
      <c r="G979" s="54" t="str">
        <f t="shared" ca="1" si="199"/>
        <v>AD1</v>
      </c>
      <c r="H979" s="54" t="str">
        <f t="shared" ca="1" si="200"/>
        <v>COMPLET</v>
      </c>
      <c r="I979" s="54" t="str">
        <f t="shared" ca="1" si="201"/>
        <v>BVaTn</v>
      </c>
      <c r="J979" s="54" t="str">
        <f t="shared" ca="1" si="202"/>
        <v>IARD</v>
      </c>
      <c r="K979" s="54" t="str">
        <f t="shared" ca="1" si="203"/>
        <v>IARFILES</v>
      </c>
      <c r="L979" s="54" t="str">
        <f t="shared" ca="1" si="204"/>
        <v>PRAD1</v>
      </c>
      <c r="M979" s="54">
        <f t="shared" ca="1" si="205"/>
        <v>0</v>
      </c>
      <c r="N979" s="54" t="str">
        <f t="shared" ca="1" si="206"/>
        <v>FIC</v>
      </c>
      <c r="O979" s="54" t="str">
        <f t="shared" ca="1" si="207"/>
        <v>Adhérent</v>
      </c>
    </row>
    <row r="980" spans="1:15" x14ac:dyDescent="0.3">
      <c r="A980" s="97">
        <f ca="1">MATCH(B980,INDIRECT("Referentiel!a:a"),0)+COUNTIF($B$1:B979,B980)</f>
        <v>980</v>
      </c>
      <c r="B980" s="98" t="s">
        <v>5218</v>
      </c>
      <c r="C980" s="54" t="str">
        <f t="shared" ca="1" si="195"/>
        <v>CPAS</v>
      </c>
      <c r="D980" s="54" t="str">
        <f t="shared" ca="1" si="196"/>
        <v>IARFILES-M</v>
      </c>
      <c r="E980" s="54">
        <f t="shared" ca="1" si="197"/>
        <v>0</v>
      </c>
      <c r="F980" s="54" t="str">
        <f t="shared" ca="1" si="198"/>
        <v>ZH2AMR</v>
      </c>
      <c r="G980" s="54" t="str">
        <f t="shared" ca="1" si="199"/>
        <v>AD1</v>
      </c>
      <c r="H980" s="54" t="str">
        <f t="shared" ca="1" si="200"/>
        <v>COMPLET</v>
      </c>
      <c r="I980" s="54" t="str">
        <f t="shared" ca="1" si="201"/>
        <v>BVaTn</v>
      </c>
      <c r="J980" s="54" t="str">
        <f t="shared" ca="1" si="202"/>
        <v>IARD</v>
      </c>
      <c r="K980" s="54" t="str">
        <f t="shared" ca="1" si="203"/>
        <v>IARFILES</v>
      </c>
      <c r="L980" s="54" t="str">
        <f t="shared" ca="1" si="204"/>
        <v>PRAD1</v>
      </c>
      <c r="M980" s="54">
        <f t="shared" ca="1" si="205"/>
        <v>0</v>
      </c>
      <c r="N980" s="54" t="str">
        <f t="shared" ca="1" si="206"/>
        <v>FIC</v>
      </c>
      <c r="O980" s="54" t="str">
        <f t="shared" ca="1" si="207"/>
        <v>Adhérent</v>
      </c>
    </row>
    <row r="981" spans="1:15" x14ac:dyDescent="0.3">
      <c r="A981" s="97">
        <f ca="1">MATCH(B981,INDIRECT("Referentiel!a:a"),0)+COUNTIF($B$1:B980,B981)</f>
        <v>981</v>
      </c>
      <c r="B981" s="98" t="s">
        <v>5222</v>
      </c>
      <c r="C981" s="54" t="str">
        <f t="shared" ca="1" si="195"/>
        <v>CPAS</v>
      </c>
      <c r="D981" s="54" t="str">
        <f t="shared" ca="1" si="196"/>
        <v>IARFILES-M</v>
      </c>
      <c r="E981" s="54">
        <f t="shared" ca="1" si="197"/>
        <v>0</v>
      </c>
      <c r="F981" s="54" t="str">
        <f t="shared" ca="1" si="198"/>
        <v>ZH2AMR</v>
      </c>
      <c r="G981" s="54" t="str">
        <f t="shared" ca="1" si="199"/>
        <v>AD3</v>
      </c>
      <c r="H981" s="54" t="str">
        <f t="shared" ca="1" si="200"/>
        <v>COMPLET</v>
      </c>
      <c r="I981" s="54" t="str">
        <f t="shared" ca="1" si="201"/>
        <v>BVaTn</v>
      </c>
      <c r="J981" s="54" t="str">
        <f t="shared" ca="1" si="202"/>
        <v>IARD</v>
      </c>
      <c r="K981" s="54" t="str">
        <f t="shared" ca="1" si="203"/>
        <v>IARFILES</v>
      </c>
      <c r="L981" s="54" t="str">
        <f t="shared" ca="1" si="204"/>
        <v/>
      </c>
      <c r="M981" s="54">
        <f t="shared" ca="1" si="205"/>
        <v>0</v>
      </c>
      <c r="N981" s="54" t="str">
        <f t="shared" ca="1" si="206"/>
        <v>FIC</v>
      </c>
      <c r="O981" s="54" t="str">
        <f t="shared" ca="1" si="207"/>
        <v>Adhérent</v>
      </c>
    </row>
    <row r="982" spans="1:15" x14ac:dyDescent="0.3">
      <c r="A982" s="97">
        <f ca="1">MATCH(B982,INDIRECT("Referentiel!a:a"),0)+COUNTIF($B$1:B981,B982)</f>
        <v>982</v>
      </c>
      <c r="B982" s="98" t="s">
        <v>5226</v>
      </c>
      <c r="C982" s="54" t="str">
        <f t="shared" ca="1" si="195"/>
        <v>CPAS</v>
      </c>
      <c r="D982" s="54" t="str">
        <f t="shared" ca="1" si="196"/>
        <v>IARFILES-M</v>
      </c>
      <c r="E982" s="54">
        <f t="shared" ca="1" si="197"/>
        <v>0</v>
      </c>
      <c r="F982" s="54" t="str">
        <f t="shared" ca="1" si="198"/>
        <v>ZH2AMR</v>
      </c>
      <c r="G982" s="54" t="str">
        <f t="shared" ca="1" si="199"/>
        <v>AD3</v>
      </c>
      <c r="H982" s="54" t="str">
        <f t="shared" ca="1" si="200"/>
        <v>COMPLET</v>
      </c>
      <c r="I982" s="54" t="str">
        <f t="shared" ca="1" si="201"/>
        <v>BVaTn</v>
      </c>
      <c r="J982" s="54" t="str">
        <f t="shared" ca="1" si="202"/>
        <v>IARD</v>
      </c>
      <c r="K982" s="54" t="str">
        <f t="shared" ca="1" si="203"/>
        <v>IARFILES</v>
      </c>
      <c r="L982" s="54" t="str">
        <f t="shared" ca="1" si="204"/>
        <v/>
      </c>
      <c r="M982" s="54">
        <f t="shared" ca="1" si="205"/>
        <v>0</v>
      </c>
      <c r="N982" s="54" t="str">
        <f t="shared" ca="1" si="206"/>
        <v>FIC</v>
      </c>
      <c r="O982" s="54" t="str">
        <f t="shared" ca="1" si="207"/>
        <v>Adhérent</v>
      </c>
    </row>
    <row r="983" spans="1:15" x14ac:dyDescent="0.3">
      <c r="A983" s="97">
        <f ca="1">MATCH(B983,INDIRECT("Referentiel!a:a"),0)+COUNTIF($B$1:B982,B983)</f>
        <v>983</v>
      </c>
      <c r="B983" s="98" t="s">
        <v>5230</v>
      </c>
      <c r="C983" s="54" t="str">
        <f t="shared" ca="1" si="195"/>
        <v>CPAS</v>
      </c>
      <c r="D983" s="54" t="str">
        <f t="shared" ca="1" si="196"/>
        <v>IARFILES-M</v>
      </c>
      <c r="E983" s="54">
        <f t="shared" ca="1" si="197"/>
        <v>0</v>
      </c>
      <c r="F983" s="54" t="str">
        <f t="shared" ca="1" si="198"/>
        <v>ZH2AMR</v>
      </c>
      <c r="G983" s="54" t="str">
        <f t="shared" ca="1" si="199"/>
        <v>AD1</v>
      </c>
      <c r="H983" s="54" t="str">
        <f t="shared" ca="1" si="200"/>
        <v>COMPLET</v>
      </c>
      <c r="I983" s="54" t="str">
        <f t="shared" ca="1" si="201"/>
        <v>BVaTn</v>
      </c>
      <c r="J983" s="54" t="str">
        <f t="shared" ca="1" si="202"/>
        <v>IARD</v>
      </c>
      <c r="K983" s="54" t="str">
        <f t="shared" ca="1" si="203"/>
        <v>IARFILES</v>
      </c>
      <c r="L983" s="54" t="str">
        <f t="shared" ca="1" si="204"/>
        <v>PRAD1</v>
      </c>
      <c r="M983" s="54">
        <f t="shared" ca="1" si="205"/>
        <v>0</v>
      </c>
      <c r="N983" s="54" t="str">
        <f t="shared" ca="1" si="206"/>
        <v>FIC</v>
      </c>
      <c r="O983" s="54" t="str">
        <f t="shared" ca="1" si="207"/>
        <v>Adhérent</v>
      </c>
    </row>
    <row r="984" spans="1:15" x14ac:dyDescent="0.3">
      <c r="A984" s="97">
        <f ca="1">MATCH(B984,INDIRECT("Referentiel!a:a"),0)+COUNTIF($B$1:B983,B984)</f>
        <v>984</v>
      </c>
      <c r="B984" s="98" t="s">
        <v>5234</v>
      </c>
      <c r="C984" s="54" t="str">
        <f t="shared" ca="1" si="195"/>
        <v>CPAS</v>
      </c>
      <c r="D984" s="54" t="str">
        <f t="shared" ca="1" si="196"/>
        <v>IARFILES-M</v>
      </c>
      <c r="E984" s="54">
        <f t="shared" ca="1" si="197"/>
        <v>0</v>
      </c>
      <c r="F984" s="54" t="str">
        <f t="shared" ca="1" si="198"/>
        <v>ZH2AMR</v>
      </c>
      <c r="G984" s="54" t="str">
        <f t="shared" ca="1" si="199"/>
        <v>AD3</v>
      </c>
      <c r="H984" s="54" t="str">
        <f t="shared" ca="1" si="200"/>
        <v>COMPLET</v>
      </c>
      <c r="I984" s="54" t="str">
        <f t="shared" ca="1" si="201"/>
        <v>BVaTn</v>
      </c>
      <c r="J984" s="54" t="str">
        <f t="shared" ca="1" si="202"/>
        <v>IARD</v>
      </c>
      <c r="K984" s="54" t="str">
        <f t="shared" ca="1" si="203"/>
        <v>IARFILES</v>
      </c>
      <c r="L984" s="54" t="str">
        <f t="shared" ca="1" si="204"/>
        <v/>
      </c>
      <c r="M984" s="54">
        <f t="shared" ca="1" si="205"/>
        <v>0</v>
      </c>
      <c r="N984" s="54" t="str">
        <f t="shared" ca="1" si="206"/>
        <v>FIC</v>
      </c>
      <c r="O984" s="54" t="str">
        <f t="shared" ca="1" si="207"/>
        <v>Adhérent</v>
      </c>
    </row>
    <row r="985" spans="1:15" x14ac:dyDescent="0.3">
      <c r="A985" s="97">
        <f ca="1">MATCH(B985,INDIRECT("Referentiel!a:a"),0)+COUNTIF($B$1:B984,B985)</f>
        <v>985</v>
      </c>
      <c r="B985" s="98" t="s">
        <v>5238</v>
      </c>
      <c r="C985" s="54" t="str">
        <f t="shared" ca="1" si="195"/>
        <v>CPAS</v>
      </c>
      <c r="D985" s="54" t="str">
        <f t="shared" ca="1" si="196"/>
        <v>IARFILES-M</v>
      </c>
      <c r="E985" s="54">
        <f t="shared" ca="1" si="197"/>
        <v>0</v>
      </c>
      <c r="F985" s="54" t="str">
        <f t="shared" ca="1" si="198"/>
        <v>ZH2AMR</v>
      </c>
      <c r="G985" s="54" t="str">
        <f t="shared" ca="1" si="199"/>
        <v>AD1</v>
      </c>
      <c r="H985" s="54" t="str">
        <f t="shared" ca="1" si="200"/>
        <v>COMPLET</v>
      </c>
      <c r="I985" s="54" t="str">
        <f t="shared" ca="1" si="201"/>
        <v>BVaTn</v>
      </c>
      <c r="J985" s="54" t="str">
        <f t="shared" ca="1" si="202"/>
        <v>IARD</v>
      </c>
      <c r="K985" s="54" t="str">
        <f t="shared" ca="1" si="203"/>
        <v>IARFILES</v>
      </c>
      <c r="L985" s="54" t="str">
        <f t="shared" ca="1" si="204"/>
        <v>PRAD1</v>
      </c>
      <c r="M985" s="54">
        <f t="shared" ca="1" si="205"/>
        <v>0</v>
      </c>
      <c r="N985" s="54" t="str">
        <f t="shared" ca="1" si="206"/>
        <v>FIC</v>
      </c>
      <c r="O985" s="54" t="str">
        <f t="shared" ca="1" si="207"/>
        <v>Adhérent</v>
      </c>
    </row>
    <row r="986" spans="1:15" x14ac:dyDescent="0.3">
      <c r="A986" s="97">
        <f ca="1">MATCH(B986,INDIRECT("Referentiel!a:a"),0)+COUNTIF($B$1:B985,B986)</f>
        <v>986</v>
      </c>
      <c r="B986" s="98" t="s">
        <v>5242</v>
      </c>
      <c r="C986" s="54" t="str">
        <f t="shared" ca="1" si="195"/>
        <v>CPAS</v>
      </c>
      <c r="D986" s="54" t="str">
        <f t="shared" ca="1" si="196"/>
        <v>IARFILES-M</v>
      </c>
      <c r="E986" s="54">
        <f t="shared" ca="1" si="197"/>
        <v>0</v>
      </c>
      <c r="F986" s="54" t="str">
        <f t="shared" ca="1" si="198"/>
        <v>ZH2AMR</v>
      </c>
      <c r="G986" s="54" t="str">
        <f t="shared" ca="1" si="199"/>
        <v>AD1</v>
      </c>
      <c r="H986" s="54" t="str">
        <f t="shared" ca="1" si="200"/>
        <v>COMPLET</v>
      </c>
      <c r="I986" s="54" t="str">
        <f t="shared" ca="1" si="201"/>
        <v>BVaTn</v>
      </c>
      <c r="J986" s="54" t="str">
        <f t="shared" ca="1" si="202"/>
        <v>IARD</v>
      </c>
      <c r="K986" s="54" t="str">
        <f t="shared" ca="1" si="203"/>
        <v>IARFILES</v>
      </c>
      <c r="L986" s="54" t="str">
        <f t="shared" ca="1" si="204"/>
        <v>PRAD1</v>
      </c>
      <c r="M986" s="54">
        <f t="shared" ca="1" si="205"/>
        <v>0</v>
      </c>
      <c r="N986" s="54" t="str">
        <f t="shared" ca="1" si="206"/>
        <v>FIC</v>
      </c>
      <c r="O986" s="54" t="str">
        <f t="shared" ca="1" si="207"/>
        <v>Adhérent</v>
      </c>
    </row>
    <row r="987" spans="1:15" x14ac:dyDescent="0.3">
      <c r="A987" s="97">
        <f ca="1">MATCH(B987,INDIRECT("Referentiel!a:a"),0)+COUNTIF($B$1:B986,B987)</f>
        <v>987</v>
      </c>
      <c r="B987" s="98" t="s">
        <v>5246</v>
      </c>
      <c r="C987" s="54" t="str">
        <f t="shared" ca="1" si="195"/>
        <v>CPAS</v>
      </c>
      <c r="D987" s="54" t="str">
        <f t="shared" ca="1" si="196"/>
        <v>IARFILES-M</v>
      </c>
      <c r="E987" s="54">
        <f t="shared" ca="1" si="197"/>
        <v>0</v>
      </c>
      <c r="F987" s="54" t="str">
        <f t="shared" ca="1" si="198"/>
        <v>ZH2AMR</v>
      </c>
      <c r="G987" s="54" t="str">
        <f t="shared" ca="1" si="199"/>
        <v>AD1</v>
      </c>
      <c r="H987" s="54" t="str">
        <f t="shared" ca="1" si="200"/>
        <v>COMPLET</v>
      </c>
      <c r="I987" s="54" t="str">
        <f t="shared" ca="1" si="201"/>
        <v>BVaTn</v>
      </c>
      <c r="J987" s="54" t="str">
        <f t="shared" ca="1" si="202"/>
        <v>IARD</v>
      </c>
      <c r="K987" s="54" t="str">
        <f t="shared" ca="1" si="203"/>
        <v>IARFILES</v>
      </c>
      <c r="L987" s="54" t="str">
        <f t="shared" ca="1" si="204"/>
        <v>PRAD1</v>
      </c>
      <c r="M987" s="54">
        <f t="shared" ca="1" si="205"/>
        <v>0</v>
      </c>
      <c r="N987" s="54" t="str">
        <f t="shared" ca="1" si="206"/>
        <v>FIC</v>
      </c>
      <c r="O987" s="54" t="str">
        <f t="shared" ca="1" si="207"/>
        <v>Adhérent</v>
      </c>
    </row>
    <row r="988" spans="1:15" x14ac:dyDescent="0.3">
      <c r="A988" s="97">
        <f ca="1">MATCH(B988,INDIRECT("Referentiel!a:a"),0)+COUNTIF($B$1:B987,B988)</f>
        <v>988</v>
      </c>
      <c r="B988" s="98" t="s">
        <v>5250</v>
      </c>
      <c r="C988" s="54" t="str">
        <f t="shared" ca="1" si="195"/>
        <v>CPAS</v>
      </c>
      <c r="D988" s="54" t="str">
        <f t="shared" ca="1" si="196"/>
        <v>IARFILES-M</v>
      </c>
      <c r="E988" s="54">
        <f t="shared" ca="1" si="197"/>
        <v>0</v>
      </c>
      <c r="F988" s="54" t="str">
        <f t="shared" ca="1" si="198"/>
        <v>ZH2AMR</v>
      </c>
      <c r="G988" s="54" t="str">
        <f t="shared" ca="1" si="199"/>
        <v>AD1</v>
      </c>
      <c r="H988" s="54" t="str">
        <f t="shared" ca="1" si="200"/>
        <v>COMPLET</v>
      </c>
      <c r="I988" s="54" t="str">
        <f t="shared" ca="1" si="201"/>
        <v>BVaTn</v>
      </c>
      <c r="J988" s="54" t="str">
        <f t="shared" ca="1" si="202"/>
        <v>IARD</v>
      </c>
      <c r="K988" s="54" t="str">
        <f t="shared" ca="1" si="203"/>
        <v>IARFILES</v>
      </c>
      <c r="L988" s="54" t="str">
        <f t="shared" ca="1" si="204"/>
        <v>PRAD1</v>
      </c>
      <c r="M988" s="54">
        <f t="shared" ca="1" si="205"/>
        <v>0</v>
      </c>
      <c r="N988" s="54" t="str">
        <f t="shared" ca="1" si="206"/>
        <v>FIC</v>
      </c>
      <c r="O988" s="54" t="str">
        <f t="shared" ca="1" si="207"/>
        <v>Adhérent</v>
      </c>
    </row>
    <row r="989" spans="1:15" x14ac:dyDescent="0.3">
      <c r="A989" s="97">
        <f ca="1">MATCH(B989,INDIRECT("Referentiel!a:a"),0)+COUNTIF($B$1:B988,B989)</f>
        <v>989</v>
      </c>
      <c r="B989" s="98" t="s">
        <v>5254</v>
      </c>
      <c r="C989" s="54" t="str">
        <f t="shared" ca="1" si="195"/>
        <v>CPAS</v>
      </c>
      <c r="D989" s="54" t="str">
        <f t="shared" ca="1" si="196"/>
        <v>IARFILES-M</v>
      </c>
      <c r="E989" s="54">
        <f t="shared" ca="1" si="197"/>
        <v>0</v>
      </c>
      <c r="F989" s="54" t="str">
        <f t="shared" ca="1" si="198"/>
        <v>ZH2AMR</v>
      </c>
      <c r="G989" s="54" t="str">
        <f t="shared" ca="1" si="199"/>
        <v>AD3</v>
      </c>
      <c r="H989" s="54" t="str">
        <f t="shared" ca="1" si="200"/>
        <v>COMPLET</v>
      </c>
      <c r="I989" s="54" t="str">
        <f t="shared" ca="1" si="201"/>
        <v>BVaTn</v>
      </c>
      <c r="J989" s="54" t="str">
        <f t="shared" ca="1" si="202"/>
        <v>IARD</v>
      </c>
      <c r="K989" s="54" t="str">
        <f t="shared" ca="1" si="203"/>
        <v>IARFILES</v>
      </c>
      <c r="L989" s="54" t="str">
        <f t="shared" ca="1" si="204"/>
        <v/>
      </c>
      <c r="M989" s="54">
        <f t="shared" ca="1" si="205"/>
        <v>0</v>
      </c>
      <c r="N989" s="54" t="str">
        <f t="shared" ca="1" si="206"/>
        <v>FIC</v>
      </c>
      <c r="O989" s="54" t="str">
        <f t="shared" ca="1" si="207"/>
        <v>Adhérent</v>
      </c>
    </row>
    <row r="990" spans="1:15" x14ac:dyDescent="0.3">
      <c r="A990" s="97">
        <f ca="1">MATCH(B990,INDIRECT("Referentiel!a:a"),0)+COUNTIF($B$1:B989,B990)</f>
        <v>990</v>
      </c>
      <c r="B990" s="98" t="s">
        <v>5258</v>
      </c>
      <c r="C990" s="54" t="str">
        <f t="shared" ca="1" si="195"/>
        <v>CPAS</v>
      </c>
      <c r="D990" s="54" t="str">
        <f t="shared" ca="1" si="196"/>
        <v>IARFILES-M</v>
      </c>
      <c r="E990" s="54">
        <f t="shared" ca="1" si="197"/>
        <v>0</v>
      </c>
      <c r="F990" s="54" t="str">
        <f t="shared" ca="1" si="198"/>
        <v>ZH2AMR</v>
      </c>
      <c r="G990" s="54" t="str">
        <f t="shared" ca="1" si="199"/>
        <v>AD3</v>
      </c>
      <c r="H990" s="54" t="str">
        <f t="shared" ca="1" si="200"/>
        <v>COMPLET</v>
      </c>
      <c r="I990" s="54" t="str">
        <f t="shared" ca="1" si="201"/>
        <v>BVaTn</v>
      </c>
      <c r="J990" s="54" t="str">
        <f t="shared" ca="1" si="202"/>
        <v>IARD</v>
      </c>
      <c r="K990" s="54" t="str">
        <f t="shared" ca="1" si="203"/>
        <v>IARFILES</v>
      </c>
      <c r="L990" s="54" t="str">
        <f t="shared" ca="1" si="204"/>
        <v/>
      </c>
      <c r="M990" s="54">
        <f t="shared" ca="1" si="205"/>
        <v>0</v>
      </c>
      <c r="N990" s="54" t="str">
        <f t="shared" ca="1" si="206"/>
        <v>FIC</v>
      </c>
      <c r="O990" s="54" t="str">
        <f t="shared" ca="1" si="207"/>
        <v>Adhérent</v>
      </c>
    </row>
    <row r="991" spans="1:15" x14ac:dyDescent="0.3">
      <c r="A991" s="97">
        <f ca="1">MATCH(B991,INDIRECT("Referentiel!a:a"),0)+COUNTIF($B$1:B990,B991)</f>
        <v>991</v>
      </c>
      <c r="B991" s="98" t="s">
        <v>5262</v>
      </c>
      <c r="C991" s="54" t="str">
        <f t="shared" ca="1" si="195"/>
        <v>CPAS</v>
      </c>
      <c r="D991" s="54" t="str">
        <f t="shared" ca="1" si="196"/>
        <v>IARFILES-M</v>
      </c>
      <c r="E991" s="54">
        <f t="shared" ca="1" si="197"/>
        <v>0</v>
      </c>
      <c r="F991" s="54" t="str">
        <f t="shared" ca="1" si="198"/>
        <v>ZH2AMR</v>
      </c>
      <c r="G991" s="54" t="str">
        <f t="shared" ca="1" si="199"/>
        <v>AD3</v>
      </c>
      <c r="H991" s="54" t="str">
        <f t="shared" ca="1" si="200"/>
        <v>COMPLET</v>
      </c>
      <c r="I991" s="54" t="str">
        <f t="shared" ca="1" si="201"/>
        <v>BVaTn</v>
      </c>
      <c r="J991" s="54" t="str">
        <f t="shared" ca="1" si="202"/>
        <v>IARD</v>
      </c>
      <c r="K991" s="54" t="str">
        <f t="shared" ca="1" si="203"/>
        <v>IARFILES</v>
      </c>
      <c r="L991" s="54" t="str">
        <f t="shared" ca="1" si="204"/>
        <v/>
      </c>
      <c r="M991" s="54">
        <f t="shared" ca="1" si="205"/>
        <v>0</v>
      </c>
      <c r="N991" s="54" t="str">
        <f t="shared" ca="1" si="206"/>
        <v>FIC</v>
      </c>
      <c r="O991" s="54" t="str">
        <f t="shared" ca="1" si="207"/>
        <v>Adhérent</v>
      </c>
    </row>
    <row r="992" spans="1:15" x14ac:dyDescent="0.3">
      <c r="A992" s="97">
        <f ca="1">MATCH(B992,INDIRECT("Referentiel!a:a"),0)+COUNTIF($B$1:B991,B992)</f>
        <v>992</v>
      </c>
      <c r="B992" s="98" t="s">
        <v>5266</v>
      </c>
      <c r="C992" s="54" t="str">
        <f t="shared" ca="1" si="195"/>
        <v>CPAS</v>
      </c>
      <c r="D992" s="54" t="str">
        <f t="shared" ca="1" si="196"/>
        <v>IARFILES-M</v>
      </c>
      <c r="E992" s="54">
        <f t="shared" ca="1" si="197"/>
        <v>0</v>
      </c>
      <c r="F992" s="54" t="str">
        <f t="shared" ca="1" si="198"/>
        <v>ZH2AMR</v>
      </c>
      <c r="G992" s="54" t="str">
        <f t="shared" ca="1" si="199"/>
        <v>AD3</v>
      </c>
      <c r="H992" s="54" t="str">
        <f t="shared" ca="1" si="200"/>
        <v>COMPLET</v>
      </c>
      <c r="I992" s="54" t="str">
        <f t="shared" ca="1" si="201"/>
        <v>BVaTn</v>
      </c>
      <c r="J992" s="54" t="str">
        <f t="shared" ca="1" si="202"/>
        <v>IARD</v>
      </c>
      <c r="K992" s="54" t="str">
        <f t="shared" ca="1" si="203"/>
        <v>IARFILES</v>
      </c>
      <c r="L992" s="54" t="str">
        <f t="shared" ca="1" si="204"/>
        <v/>
      </c>
      <c r="M992" s="54">
        <f t="shared" ca="1" si="205"/>
        <v>0</v>
      </c>
      <c r="N992" s="54" t="str">
        <f t="shared" ca="1" si="206"/>
        <v>FIC</v>
      </c>
      <c r="O992" s="54" t="str">
        <f t="shared" ca="1" si="207"/>
        <v>Adhérent</v>
      </c>
    </row>
    <row r="993" spans="1:15" x14ac:dyDescent="0.3">
      <c r="A993" s="97">
        <f ca="1">MATCH(B993,INDIRECT("Referentiel!a:a"),0)+COUNTIF($B$1:B992,B993)</f>
        <v>993</v>
      </c>
      <c r="B993" s="98" t="s">
        <v>5270</v>
      </c>
      <c r="C993" s="54" t="str">
        <f t="shared" ca="1" si="195"/>
        <v>CPAS</v>
      </c>
      <c r="D993" s="54" t="str">
        <f t="shared" ca="1" si="196"/>
        <v>IARFILES-M</v>
      </c>
      <c r="E993" s="54">
        <f t="shared" ca="1" si="197"/>
        <v>0</v>
      </c>
      <c r="F993" s="54" t="str">
        <f t="shared" ca="1" si="198"/>
        <v>ZH2AMR</v>
      </c>
      <c r="G993" s="54" t="str">
        <f t="shared" ca="1" si="199"/>
        <v>AD3</v>
      </c>
      <c r="H993" s="54" t="str">
        <f t="shared" ca="1" si="200"/>
        <v>COMPLET</v>
      </c>
      <c r="I993" s="54" t="str">
        <f t="shared" ca="1" si="201"/>
        <v>BVaTn</v>
      </c>
      <c r="J993" s="54" t="str">
        <f t="shared" ca="1" si="202"/>
        <v>IARD</v>
      </c>
      <c r="K993" s="54" t="str">
        <f t="shared" ca="1" si="203"/>
        <v>IARFILES</v>
      </c>
      <c r="L993" s="54" t="str">
        <f t="shared" ca="1" si="204"/>
        <v/>
      </c>
      <c r="M993" s="54">
        <f t="shared" ca="1" si="205"/>
        <v>0</v>
      </c>
      <c r="N993" s="54" t="str">
        <f t="shared" ca="1" si="206"/>
        <v>FIC</v>
      </c>
      <c r="O993" s="54" t="str">
        <f t="shared" ca="1" si="207"/>
        <v>Adhérent</v>
      </c>
    </row>
    <row r="994" spans="1:15" x14ac:dyDescent="0.3">
      <c r="A994" s="97">
        <f ca="1">MATCH(B994,INDIRECT("Referentiel!a:a"),0)+COUNTIF($B$1:B993,B994)</f>
        <v>994</v>
      </c>
      <c r="B994" s="98" t="s">
        <v>5274</v>
      </c>
      <c r="C994" s="54" t="str">
        <f t="shared" ca="1" si="195"/>
        <v>CPDM</v>
      </c>
      <c r="D994" s="54" t="str">
        <f t="shared" ca="1" si="196"/>
        <v>V1STAACC-M</v>
      </c>
      <c r="E994" s="54">
        <f t="shared" ca="1" si="197"/>
        <v>0</v>
      </c>
      <c r="F994" s="54" t="str">
        <f t="shared" ca="1" si="198"/>
        <v>ZH4AMY</v>
      </c>
      <c r="G994" s="54" t="str">
        <f t="shared" ca="1" si="199"/>
        <v>AD3</v>
      </c>
      <c r="H994" s="54" t="str">
        <f t="shared" ca="1" si="200"/>
        <v>COMPLET</v>
      </c>
      <c r="I994" s="54" t="str">
        <f t="shared" ca="1" si="201"/>
        <v>BVaTn</v>
      </c>
      <c r="J994" s="54" t="str">
        <f t="shared" ca="1" si="202"/>
        <v>BAMA</v>
      </c>
      <c r="K994" s="54" t="str">
        <f t="shared" ca="1" si="203"/>
        <v>STAACC</v>
      </c>
      <c r="L994" s="54" t="str">
        <f t="shared" ca="1" si="204"/>
        <v/>
      </c>
      <c r="M994" s="54">
        <f t="shared" ca="1" si="205"/>
        <v>0</v>
      </c>
      <c r="N994" s="54" t="str">
        <f t="shared" ca="1" si="206"/>
        <v>DB2 via PGM</v>
      </c>
      <c r="O994" s="54" t="str">
        <f t="shared" ca="1" si="207"/>
        <v>Adhérent</v>
      </c>
    </row>
    <row r="995" spans="1:15" x14ac:dyDescent="0.3">
      <c r="A995" s="97">
        <f ca="1">MATCH(B995,INDIRECT("Referentiel!a:a"),0)+COUNTIF($B$1:B994,B995)</f>
        <v>995</v>
      </c>
      <c r="B995" s="98" t="s">
        <v>5280</v>
      </c>
      <c r="C995" s="54" t="str">
        <f t="shared" ca="1" si="195"/>
        <v>CPAS</v>
      </c>
      <c r="D995" s="54" t="str">
        <f t="shared" ca="1" si="196"/>
        <v>IARFILES-M</v>
      </c>
      <c r="E995" s="54">
        <f t="shared" ca="1" si="197"/>
        <v>0</v>
      </c>
      <c r="F995" s="54" t="str">
        <f t="shared" ca="1" si="198"/>
        <v>ZH2AMR</v>
      </c>
      <c r="G995" s="54" t="str">
        <f t="shared" ca="1" si="199"/>
        <v>AD3</v>
      </c>
      <c r="H995" s="54" t="str">
        <f t="shared" ca="1" si="200"/>
        <v>COMPLET</v>
      </c>
      <c r="I995" s="54" t="str">
        <f t="shared" ca="1" si="201"/>
        <v>BVaTn</v>
      </c>
      <c r="J995" s="54" t="str">
        <f t="shared" ca="1" si="202"/>
        <v>IARD</v>
      </c>
      <c r="K995" s="54" t="str">
        <f t="shared" ca="1" si="203"/>
        <v>IARFILES</v>
      </c>
      <c r="L995" s="54" t="str">
        <f t="shared" ca="1" si="204"/>
        <v/>
      </c>
      <c r="M995" s="54">
        <f t="shared" ca="1" si="205"/>
        <v>0</v>
      </c>
      <c r="N995" s="54" t="str">
        <f t="shared" ca="1" si="206"/>
        <v>FIC</v>
      </c>
      <c r="O995" s="54" t="str">
        <f t="shared" ca="1" si="207"/>
        <v>Adhérent</v>
      </c>
    </row>
    <row r="996" spans="1:15" x14ac:dyDescent="0.3">
      <c r="A996" s="97">
        <f ca="1">MATCH(B996,INDIRECT("Referentiel!a:a"),0)+COUNTIF($B$1:B995,B996)</f>
        <v>996</v>
      </c>
      <c r="B996" s="98" t="s">
        <v>5284</v>
      </c>
      <c r="C996" s="54" t="str">
        <f t="shared" ca="1" si="195"/>
        <v>CPAS</v>
      </c>
      <c r="D996" s="54" t="str">
        <f t="shared" ca="1" si="196"/>
        <v>IARFILES-M</v>
      </c>
      <c r="E996" s="54">
        <f t="shared" ca="1" si="197"/>
        <v>0</v>
      </c>
      <c r="F996" s="54" t="str">
        <f t="shared" ca="1" si="198"/>
        <v>ZH2AMR</v>
      </c>
      <c r="G996" s="54" t="str">
        <f t="shared" ca="1" si="199"/>
        <v>AD1</v>
      </c>
      <c r="H996" s="54" t="str">
        <f t="shared" ca="1" si="200"/>
        <v>COMPLET</v>
      </c>
      <c r="I996" s="54" t="str">
        <f t="shared" ca="1" si="201"/>
        <v>BVaTn</v>
      </c>
      <c r="J996" s="54" t="str">
        <f t="shared" ca="1" si="202"/>
        <v>IARD</v>
      </c>
      <c r="K996" s="54" t="str">
        <f t="shared" ca="1" si="203"/>
        <v>IARFILES</v>
      </c>
      <c r="L996" s="54" t="str">
        <f t="shared" ca="1" si="204"/>
        <v>PRAD1</v>
      </c>
      <c r="M996" s="54">
        <f t="shared" ca="1" si="205"/>
        <v>0</v>
      </c>
      <c r="N996" s="54" t="str">
        <f t="shared" ca="1" si="206"/>
        <v>FIC</v>
      </c>
      <c r="O996" s="54" t="str">
        <f t="shared" ca="1" si="207"/>
        <v>Adhérent</v>
      </c>
    </row>
    <row r="997" spans="1:15" x14ac:dyDescent="0.3">
      <c r="A997" s="97">
        <f ca="1">MATCH(B997,INDIRECT("Referentiel!a:a"),0)+COUNTIF($B$1:B996,B997)</f>
        <v>997</v>
      </c>
      <c r="B997" s="98" t="s">
        <v>5288</v>
      </c>
      <c r="C997" s="54" t="str">
        <f t="shared" ca="1" si="195"/>
        <v>CPAS</v>
      </c>
      <c r="D997" s="54" t="str">
        <f t="shared" ca="1" si="196"/>
        <v>IARFILES-M</v>
      </c>
      <c r="E997" s="54">
        <f t="shared" ca="1" si="197"/>
        <v>0</v>
      </c>
      <c r="F997" s="54" t="str">
        <f t="shared" ca="1" si="198"/>
        <v>ZH2AMR</v>
      </c>
      <c r="G997" s="54" t="str">
        <f t="shared" ca="1" si="199"/>
        <v>AD1</v>
      </c>
      <c r="H997" s="54" t="str">
        <f t="shared" ca="1" si="200"/>
        <v>COMPLET</v>
      </c>
      <c r="I997" s="54" t="str">
        <f t="shared" ca="1" si="201"/>
        <v>BVaTn</v>
      </c>
      <c r="J997" s="54" t="str">
        <f t="shared" ca="1" si="202"/>
        <v>IARD</v>
      </c>
      <c r="K997" s="54" t="str">
        <f t="shared" ca="1" si="203"/>
        <v>IARFILES</v>
      </c>
      <c r="L997" s="54" t="str">
        <f t="shared" ca="1" si="204"/>
        <v>PRAD1</v>
      </c>
      <c r="M997" s="54">
        <f t="shared" ca="1" si="205"/>
        <v>0</v>
      </c>
      <c r="N997" s="54" t="str">
        <f t="shared" ca="1" si="206"/>
        <v>FIC</v>
      </c>
      <c r="O997" s="54" t="str">
        <f t="shared" ca="1" si="207"/>
        <v>Adhérent</v>
      </c>
    </row>
    <row r="998" spans="1:15" x14ac:dyDescent="0.3">
      <c r="A998" s="97">
        <f ca="1">MATCH(B998,INDIRECT("Referentiel!a:a"),0)+COUNTIF($B$1:B997,B998)</f>
        <v>998</v>
      </c>
      <c r="B998" s="98" t="s">
        <v>5292</v>
      </c>
      <c r="C998" s="54" t="str">
        <f t="shared" ca="1" si="195"/>
        <v>CPAS</v>
      </c>
      <c r="D998" s="54" t="str">
        <f t="shared" ca="1" si="196"/>
        <v>IARFILES-M</v>
      </c>
      <c r="E998" s="54">
        <f t="shared" ca="1" si="197"/>
        <v>0</v>
      </c>
      <c r="F998" s="54" t="str">
        <f t="shared" ca="1" si="198"/>
        <v>ZH2AMR</v>
      </c>
      <c r="G998" s="54" t="str">
        <f t="shared" ca="1" si="199"/>
        <v>AD1</v>
      </c>
      <c r="H998" s="54" t="str">
        <f t="shared" ca="1" si="200"/>
        <v>COMPLET</v>
      </c>
      <c r="I998" s="54" t="str">
        <f t="shared" ca="1" si="201"/>
        <v>BVaTn</v>
      </c>
      <c r="J998" s="54" t="str">
        <f t="shared" ca="1" si="202"/>
        <v>IARD</v>
      </c>
      <c r="K998" s="54" t="str">
        <f t="shared" ca="1" si="203"/>
        <v>IARFILES</v>
      </c>
      <c r="L998" s="54" t="str">
        <f t="shared" ca="1" si="204"/>
        <v>PRAD1</v>
      </c>
      <c r="M998" s="54">
        <f t="shared" ca="1" si="205"/>
        <v>0</v>
      </c>
      <c r="N998" s="54" t="str">
        <f t="shared" ca="1" si="206"/>
        <v>FIC</v>
      </c>
      <c r="O998" s="54" t="str">
        <f t="shared" ca="1" si="207"/>
        <v>Adhérent</v>
      </c>
    </row>
    <row r="999" spans="1:15" x14ac:dyDescent="0.3">
      <c r="A999" s="97">
        <f ca="1">MATCH(B999,INDIRECT("Referentiel!a:a"),0)+COUNTIF($B$1:B998,B999)</f>
        <v>999</v>
      </c>
      <c r="B999" s="98" t="s">
        <v>5296</v>
      </c>
      <c r="C999" s="54" t="str">
        <f t="shared" ca="1" si="195"/>
        <v>CPAS</v>
      </c>
      <c r="D999" s="54" t="str">
        <f t="shared" ca="1" si="196"/>
        <v>IARFILES-M</v>
      </c>
      <c r="E999" s="54">
        <f t="shared" ca="1" si="197"/>
        <v>0</v>
      </c>
      <c r="F999" s="54" t="str">
        <f t="shared" ca="1" si="198"/>
        <v>ZH2AMR</v>
      </c>
      <c r="G999" s="54" t="str">
        <f t="shared" ca="1" si="199"/>
        <v>AD3</v>
      </c>
      <c r="H999" s="54" t="str">
        <f t="shared" ca="1" si="200"/>
        <v>COMPLET</v>
      </c>
      <c r="I999" s="54" t="str">
        <f t="shared" ca="1" si="201"/>
        <v>BVaTn</v>
      </c>
      <c r="J999" s="54" t="str">
        <f t="shared" ca="1" si="202"/>
        <v>IARD</v>
      </c>
      <c r="K999" s="54" t="str">
        <f t="shared" ca="1" si="203"/>
        <v>IARFILES</v>
      </c>
      <c r="L999" s="54" t="str">
        <f t="shared" ca="1" si="204"/>
        <v/>
      </c>
      <c r="M999" s="54">
        <f t="shared" ca="1" si="205"/>
        <v>0</v>
      </c>
      <c r="N999" s="54" t="str">
        <f t="shared" ca="1" si="206"/>
        <v>FIC</v>
      </c>
      <c r="O999" s="54" t="str">
        <f t="shared" ca="1" si="207"/>
        <v>Adhérent</v>
      </c>
    </row>
    <row r="1000" spans="1:15" x14ac:dyDescent="0.3">
      <c r="A1000" s="97">
        <f ca="1">MATCH(B1000,INDIRECT("Referentiel!a:a"),0)+COUNTIF($B$1:B999,B1000)</f>
        <v>1000</v>
      </c>
      <c r="B1000" s="98" t="s">
        <v>5300</v>
      </c>
      <c r="C1000" s="54" t="str">
        <f t="shared" ca="1" si="195"/>
        <v>CPAS</v>
      </c>
      <c r="D1000" s="54" t="str">
        <f t="shared" ca="1" si="196"/>
        <v>IARFILES-M</v>
      </c>
      <c r="E1000" s="54">
        <f t="shared" ca="1" si="197"/>
        <v>0</v>
      </c>
      <c r="F1000" s="54" t="str">
        <f t="shared" ca="1" si="198"/>
        <v>ZH2AMR</v>
      </c>
      <c r="G1000" s="54" t="str">
        <f t="shared" ca="1" si="199"/>
        <v>AD3</v>
      </c>
      <c r="H1000" s="54" t="str">
        <f t="shared" ca="1" si="200"/>
        <v>COMPLET</v>
      </c>
      <c r="I1000" s="54" t="str">
        <f t="shared" ca="1" si="201"/>
        <v>BVaTn</v>
      </c>
      <c r="J1000" s="54" t="str">
        <f t="shared" ca="1" si="202"/>
        <v>IARD</v>
      </c>
      <c r="K1000" s="54" t="str">
        <f t="shared" ca="1" si="203"/>
        <v>IARFILES</v>
      </c>
      <c r="L1000" s="54" t="str">
        <f t="shared" ca="1" si="204"/>
        <v/>
      </c>
      <c r="M1000" s="54">
        <f t="shared" ca="1" si="205"/>
        <v>0</v>
      </c>
      <c r="N1000" s="54" t="str">
        <f t="shared" ca="1" si="206"/>
        <v>FIC</v>
      </c>
      <c r="O1000" s="54" t="str">
        <f t="shared" ca="1" si="207"/>
        <v>Adhérent</v>
      </c>
    </row>
    <row r="1001" spans="1:15" x14ac:dyDescent="0.3">
      <c r="A1001" s="97">
        <f ca="1">MATCH(B1001,INDIRECT("Referentiel!a:a"),0)+COUNTIF($B$1:B1000,B1001)</f>
        <v>1001</v>
      </c>
      <c r="B1001" s="98" t="s">
        <v>5304</v>
      </c>
      <c r="C1001" s="54" t="str">
        <f t="shared" ca="1" si="195"/>
        <v>CPAS</v>
      </c>
      <c r="D1001" s="54" t="str">
        <f t="shared" ca="1" si="196"/>
        <v>IARFILES-M</v>
      </c>
      <c r="E1001" s="54">
        <f t="shared" ca="1" si="197"/>
        <v>0</v>
      </c>
      <c r="F1001" s="54" t="str">
        <f t="shared" ca="1" si="198"/>
        <v>ZH2AMR</v>
      </c>
      <c r="G1001" s="54" t="str">
        <f t="shared" ca="1" si="199"/>
        <v>AD3</v>
      </c>
      <c r="H1001" s="54" t="str">
        <f t="shared" ca="1" si="200"/>
        <v>COMPLET</v>
      </c>
      <c r="I1001" s="54" t="str">
        <f t="shared" ca="1" si="201"/>
        <v>BVaTn</v>
      </c>
      <c r="J1001" s="54" t="str">
        <f t="shared" ca="1" si="202"/>
        <v>IARD</v>
      </c>
      <c r="K1001" s="54" t="str">
        <f t="shared" ca="1" si="203"/>
        <v>IARFILES</v>
      </c>
      <c r="L1001" s="54" t="str">
        <f t="shared" ca="1" si="204"/>
        <v/>
      </c>
      <c r="M1001" s="54">
        <f t="shared" ca="1" si="205"/>
        <v>0</v>
      </c>
      <c r="N1001" s="54" t="str">
        <f t="shared" ca="1" si="206"/>
        <v>FIC</v>
      </c>
      <c r="O1001" s="54" t="str">
        <f t="shared" ca="1" si="207"/>
        <v>Adhérent</v>
      </c>
    </row>
    <row r="1002" spans="1:15" x14ac:dyDescent="0.3">
      <c r="A1002" s="97">
        <f ca="1">MATCH(B1002,INDIRECT("Referentiel!a:a"),0)+COUNTIF($B$1:B1001,B1002)</f>
        <v>1002</v>
      </c>
      <c r="B1002" s="98" t="s">
        <v>5308</v>
      </c>
      <c r="C1002" s="54" t="str">
        <f t="shared" ca="1" si="195"/>
        <v>CPAS</v>
      </c>
      <c r="D1002" s="54" t="str">
        <f t="shared" ca="1" si="196"/>
        <v>IARFILES-M</v>
      </c>
      <c r="E1002" s="54">
        <f t="shared" ca="1" si="197"/>
        <v>0</v>
      </c>
      <c r="F1002" s="54" t="str">
        <f t="shared" ca="1" si="198"/>
        <v>ZH2AMR</v>
      </c>
      <c r="G1002" s="54" t="str">
        <f t="shared" ca="1" si="199"/>
        <v>AD1</v>
      </c>
      <c r="H1002" s="54" t="str">
        <f t="shared" ca="1" si="200"/>
        <v>COMPLET</v>
      </c>
      <c r="I1002" s="54" t="str">
        <f t="shared" ca="1" si="201"/>
        <v>BVaTn</v>
      </c>
      <c r="J1002" s="54" t="str">
        <f t="shared" ca="1" si="202"/>
        <v>IARD</v>
      </c>
      <c r="K1002" s="54" t="str">
        <f t="shared" ca="1" si="203"/>
        <v>IARFILES</v>
      </c>
      <c r="L1002" s="54" t="str">
        <f t="shared" ca="1" si="204"/>
        <v>PRAD1</v>
      </c>
      <c r="M1002" s="54">
        <f t="shared" ca="1" si="205"/>
        <v>0</v>
      </c>
      <c r="N1002" s="54" t="str">
        <f t="shared" ca="1" si="206"/>
        <v>FIC</v>
      </c>
      <c r="O1002" s="54" t="str">
        <f t="shared" ca="1" si="207"/>
        <v>Adhérent</v>
      </c>
    </row>
    <row r="1003" spans="1:15" x14ac:dyDescent="0.3">
      <c r="A1003" s="97">
        <f ca="1">MATCH(B1003,INDIRECT("Referentiel!a:a"),0)+COUNTIF($B$1:B1002,B1003)</f>
        <v>1003</v>
      </c>
      <c r="B1003" s="98" t="s">
        <v>5312</v>
      </c>
      <c r="C1003" s="54" t="str">
        <f t="shared" ca="1" si="195"/>
        <v>CPAS</v>
      </c>
      <c r="D1003" s="54" t="str">
        <f t="shared" ca="1" si="196"/>
        <v>IARFILES-M</v>
      </c>
      <c r="E1003" s="54">
        <f t="shared" ca="1" si="197"/>
        <v>0</v>
      </c>
      <c r="F1003" s="54" t="str">
        <f t="shared" ca="1" si="198"/>
        <v>ZH2AMR</v>
      </c>
      <c r="G1003" s="54" t="str">
        <f t="shared" ca="1" si="199"/>
        <v>AD1</v>
      </c>
      <c r="H1003" s="54" t="str">
        <f t="shared" ca="1" si="200"/>
        <v>COMPLET</v>
      </c>
      <c r="I1003" s="54" t="str">
        <f t="shared" ca="1" si="201"/>
        <v>BVaTn</v>
      </c>
      <c r="J1003" s="54" t="str">
        <f t="shared" ca="1" si="202"/>
        <v>IARD</v>
      </c>
      <c r="K1003" s="54" t="str">
        <f t="shared" ca="1" si="203"/>
        <v>IARFILES</v>
      </c>
      <c r="L1003" s="54" t="str">
        <f t="shared" ca="1" si="204"/>
        <v>PRAD1</v>
      </c>
      <c r="M1003" s="54">
        <f t="shared" ca="1" si="205"/>
        <v>0</v>
      </c>
      <c r="N1003" s="54" t="str">
        <f t="shared" ca="1" si="206"/>
        <v>FIC</v>
      </c>
      <c r="O1003" s="54" t="str">
        <f t="shared" ca="1" si="207"/>
        <v>Adhérent</v>
      </c>
    </row>
    <row r="1004" spans="1:15" x14ac:dyDescent="0.3">
      <c r="A1004" s="97">
        <f ca="1">MATCH(B1004,INDIRECT("Referentiel!a:a"),0)+COUNTIF($B$1:B1003,B1004)</f>
        <v>1004</v>
      </c>
      <c r="B1004" s="98" t="s">
        <v>5316</v>
      </c>
      <c r="C1004" s="54" t="str">
        <f t="shared" ca="1" si="195"/>
        <v>CPAS</v>
      </c>
      <c r="D1004" s="54" t="str">
        <f t="shared" ca="1" si="196"/>
        <v>IARFILES-M</v>
      </c>
      <c r="E1004" s="54">
        <f t="shared" ca="1" si="197"/>
        <v>0</v>
      </c>
      <c r="F1004" s="54" t="str">
        <f t="shared" ca="1" si="198"/>
        <v>ZH2AMR</v>
      </c>
      <c r="G1004" s="54" t="str">
        <f t="shared" ca="1" si="199"/>
        <v>AD3</v>
      </c>
      <c r="H1004" s="54" t="str">
        <f t="shared" ca="1" si="200"/>
        <v>COMPLET</v>
      </c>
      <c r="I1004" s="54" t="str">
        <f t="shared" ca="1" si="201"/>
        <v>BVaTn</v>
      </c>
      <c r="J1004" s="54" t="str">
        <f t="shared" ca="1" si="202"/>
        <v>IARD</v>
      </c>
      <c r="K1004" s="54" t="str">
        <f t="shared" ca="1" si="203"/>
        <v>IARFILES</v>
      </c>
      <c r="L1004" s="54" t="str">
        <f t="shared" ca="1" si="204"/>
        <v/>
      </c>
      <c r="M1004" s="54">
        <f t="shared" ca="1" si="205"/>
        <v>0</v>
      </c>
      <c r="N1004" s="54" t="str">
        <f t="shared" ca="1" si="206"/>
        <v>FIC</v>
      </c>
      <c r="O1004" s="54" t="str">
        <f t="shared" ca="1" si="207"/>
        <v>Adhérent</v>
      </c>
    </row>
    <row r="1005" spans="1:15" x14ac:dyDescent="0.3">
      <c r="A1005" s="97">
        <f ca="1">MATCH(B1005,INDIRECT("Referentiel!a:a"),0)+COUNTIF($B$1:B1004,B1005)</f>
        <v>1005</v>
      </c>
      <c r="B1005" s="98" t="s">
        <v>5321</v>
      </c>
      <c r="C1005" s="54" t="str">
        <f t="shared" ca="1" si="195"/>
        <v>CPAS</v>
      </c>
      <c r="D1005" s="54" t="str">
        <f t="shared" ca="1" si="196"/>
        <v>IARHISCT-J</v>
      </c>
      <c r="E1005" s="54">
        <f t="shared" ca="1" si="197"/>
        <v>0</v>
      </c>
      <c r="F1005" s="54" t="str">
        <f t="shared" ca="1" si="198"/>
        <v>ZH2DJ5</v>
      </c>
      <c r="G1005" s="54" t="str">
        <f t="shared" ca="1" si="199"/>
        <v>AD3</v>
      </c>
      <c r="H1005" s="54" t="str">
        <f t="shared" ca="1" si="200"/>
        <v>COMPLET</v>
      </c>
      <c r="I1005" s="54" t="str">
        <f t="shared" ca="1" si="201"/>
        <v>Tn</v>
      </c>
      <c r="J1005" s="54" t="str">
        <f t="shared" ca="1" si="202"/>
        <v>IARD</v>
      </c>
      <c r="K1005" s="54" t="str">
        <f t="shared" ca="1" si="203"/>
        <v>IARHISCT</v>
      </c>
      <c r="L1005" s="54" t="str">
        <f t="shared" ca="1" si="204"/>
        <v/>
      </c>
      <c r="M1005" s="54">
        <f t="shared" ca="1" si="205"/>
        <v>0</v>
      </c>
      <c r="N1005" s="54" t="str">
        <f t="shared" ca="1" si="206"/>
        <v>FIC</v>
      </c>
      <c r="O1005" s="54" t="str">
        <f t="shared" ca="1" si="207"/>
        <v>Adhérent</v>
      </c>
    </row>
    <row r="1006" spans="1:15" x14ac:dyDescent="0.3">
      <c r="A1006" s="97">
        <f ca="1">MATCH(B1006,INDIRECT("Referentiel!a:a"),0)+COUNTIF($B$1:B1005,B1006)</f>
        <v>1006</v>
      </c>
      <c r="B1006" s="98" t="s">
        <v>5326</v>
      </c>
      <c r="C1006" s="54" t="str">
        <f t="shared" ca="1" si="195"/>
        <v>CPAS</v>
      </c>
      <c r="D1006" s="54" t="str">
        <f t="shared" ca="1" si="196"/>
        <v>IARHISCT-J</v>
      </c>
      <c r="E1006" s="54">
        <f t="shared" ca="1" si="197"/>
        <v>0</v>
      </c>
      <c r="F1006" s="54" t="str">
        <f t="shared" ca="1" si="198"/>
        <v>ZH2DJ5</v>
      </c>
      <c r="G1006" s="54" t="str">
        <f t="shared" ca="1" si="199"/>
        <v>AD3</v>
      </c>
      <c r="H1006" s="54" t="str">
        <f t="shared" ca="1" si="200"/>
        <v>COMPLET</v>
      </c>
      <c r="I1006" s="54" t="str">
        <f t="shared" ca="1" si="201"/>
        <v>Tn</v>
      </c>
      <c r="J1006" s="54" t="str">
        <f t="shared" ca="1" si="202"/>
        <v>IARD</v>
      </c>
      <c r="K1006" s="54" t="str">
        <f t="shared" ca="1" si="203"/>
        <v>IARHISCT</v>
      </c>
      <c r="L1006" s="54" t="str">
        <f t="shared" ca="1" si="204"/>
        <v/>
      </c>
      <c r="M1006" s="54">
        <f t="shared" ca="1" si="205"/>
        <v>0</v>
      </c>
      <c r="N1006" s="54" t="str">
        <f t="shared" ca="1" si="206"/>
        <v>FIC</v>
      </c>
      <c r="O1006" s="54" t="str">
        <f t="shared" ca="1" si="207"/>
        <v>Adhérent</v>
      </c>
    </row>
    <row r="1007" spans="1:15" x14ac:dyDescent="0.3">
      <c r="A1007" s="97">
        <f ca="1">MATCH(B1007,INDIRECT("Referentiel!a:a"),0)+COUNTIF($B$1:B1006,B1007)</f>
        <v>1007</v>
      </c>
      <c r="B1007" s="98" t="s">
        <v>5329</v>
      </c>
      <c r="C1007" s="54" t="str">
        <f t="shared" ca="1" si="195"/>
        <v>CPAS</v>
      </c>
      <c r="D1007" s="54" t="str">
        <f t="shared" ca="1" si="196"/>
        <v>IARHISCT-J</v>
      </c>
      <c r="E1007" s="54">
        <f t="shared" ca="1" si="197"/>
        <v>0</v>
      </c>
      <c r="F1007" s="54" t="str">
        <f t="shared" ca="1" si="198"/>
        <v>ZH2DJ5</v>
      </c>
      <c r="G1007" s="54" t="str">
        <f t="shared" ca="1" si="199"/>
        <v>AD3</v>
      </c>
      <c r="H1007" s="54" t="str">
        <f t="shared" ca="1" si="200"/>
        <v>COMPLET</v>
      </c>
      <c r="I1007" s="54" t="str">
        <f t="shared" ca="1" si="201"/>
        <v>Tn</v>
      </c>
      <c r="J1007" s="54" t="str">
        <f t="shared" ca="1" si="202"/>
        <v>IARD</v>
      </c>
      <c r="K1007" s="54" t="str">
        <f t="shared" ca="1" si="203"/>
        <v>IARHISCT</v>
      </c>
      <c r="L1007" s="54" t="str">
        <f t="shared" ca="1" si="204"/>
        <v/>
      </c>
      <c r="M1007" s="54">
        <f t="shared" ca="1" si="205"/>
        <v>0</v>
      </c>
      <c r="N1007" s="54" t="str">
        <f t="shared" ca="1" si="206"/>
        <v>FIC</v>
      </c>
      <c r="O1007" s="54" t="str">
        <f t="shared" ca="1" si="207"/>
        <v>Adhérent</v>
      </c>
    </row>
    <row r="1008" spans="1:15" x14ac:dyDescent="0.3">
      <c r="A1008" s="97">
        <f ca="1">MATCH(B1008,INDIRECT("Referentiel!a:a"),0)+COUNTIF($B$1:B1007,B1008)</f>
        <v>1008</v>
      </c>
      <c r="B1008" s="98" t="s">
        <v>5333</v>
      </c>
      <c r="C1008" s="54" t="str">
        <f t="shared" ca="1" si="195"/>
        <v>CPAS</v>
      </c>
      <c r="D1008" s="54" t="str">
        <f t="shared" ca="1" si="196"/>
        <v>TA/0AMT/IARPROD /0/        /  -J</v>
      </c>
      <c r="E1008" s="54">
        <f t="shared" ca="1" si="197"/>
        <v>0</v>
      </c>
      <c r="F1008" s="54" t="str">
        <f t="shared" ca="1" si="198"/>
        <v>ZH2DJT</v>
      </c>
      <c r="G1008" s="54" t="str">
        <f t="shared" ca="1" si="199"/>
        <v>AD1</v>
      </c>
      <c r="H1008" s="54" t="str">
        <f t="shared" ca="1" si="200"/>
        <v>COMPLET</v>
      </c>
      <c r="I1008" s="54" t="str">
        <f t="shared" ca="1" si="201"/>
        <v>Tn</v>
      </c>
      <c r="J1008" s="54" t="str">
        <f t="shared" ca="1" si="202"/>
        <v>IARD</v>
      </c>
      <c r="K1008" s="54" t="str">
        <f t="shared" ca="1" si="203"/>
        <v xml:space="preserve">IARPROD </v>
      </c>
      <c r="L1008" s="54" t="str">
        <f t="shared" ca="1" si="204"/>
        <v>PRAD1</v>
      </c>
      <c r="M1008" s="54">
        <f t="shared" ca="1" si="205"/>
        <v>0</v>
      </c>
      <c r="N1008" s="54" t="str">
        <f t="shared" ca="1" si="206"/>
        <v>START</v>
      </c>
      <c r="O1008" s="54" t="str">
        <f t="shared" ca="1" si="207"/>
        <v>Adhérent</v>
      </c>
    </row>
    <row r="1009" spans="1:15" x14ac:dyDescent="0.3">
      <c r="A1009" s="97">
        <f ca="1">MATCH(B1009,INDIRECT("Referentiel!a:a"),0)+COUNTIF($B$1:B1008,B1009)</f>
        <v>1009</v>
      </c>
      <c r="B1009" s="98" t="s">
        <v>5338</v>
      </c>
      <c r="C1009" s="54" t="str">
        <f t="shared" ca="1" si="195"/>
        <v>CPAS</v>
      </c>
      <c r="D1009" s="54" t="str">
        <f t="shared" ca="1" si="196"/>
        <v>V2ICNTRA -J</v>
      </c>
      <c r="E1009" s="54">
        <f t="shared" ca="1" si="197"/>
        <v>0</v>
      </c>
      <c r="F1009" s="54" t="str">
        <f t="shared" ca="1" si="198"/>
        <v>ZH2DJU</v>
      </c>
      <c r="G1009" s="54" t="str">
        <f t="shared" ca="1" si="199"/>
        <v>AD1</v>
      </c>
      <c r="H1009" s="54" t="str">
        <f t="shared" ca="1" si="200"/>
        <v>COMPLET</v>
      </c>
      <c r="I1009" s="54" t="str">
        <f t="shared" ca="1" si="201"/>
        <v>Tn</v>
      </c>
      <c r="J1009" s="54" t="str">
        <f t="shared" ca="1" si="202"/>
        <v>IARD</v>
      </c>
      <c r="K1009" s="54" t="str">
        <f t="shared" ca="1" si="203"/>
        <v>ICNTRA</v>
      </c>
      <c r="L1009" s="54" t="str">
        <f t="shared" ca="1" si="204"/>
        <v>PRAD1</v>
      </c>
      <c r="M1009" s="54">
        <f t="shared" ca="1" si="205"/>
        <v>0</v>
      </c>
      <c r="N1009" s="54" t="str">
        <f t="shared" ca="1" si="206"/>
        <v>DB2</v>
      </c>
      <c r="O1009" s="54" t="str">
        <f t="shared" ca="1" si="207"/>
        <v>Adhérent</v>
      </c>
    </row>
    <row r="1010" spans="1:15" x14ac:dyDescent="0.3">
      <c r="A1010" s="97">
        <f ca="1">MATCH(B1010,INDIRECT("Referentiel!a:a"),0)+COUNTIF($B$1:B1009,B1010)</f>
        <v>1010</v>
      </c>
      <c r="B1010" s="98" t="s">
        <v>5344</v>
      </c>
      <c r="C1010" s="54" t="str">
        <f t="shared" ca="1" si="195"/>
        <v>CPRI</v>
      </c>
      <c r="D1010" s="54" t="str">
        <f t="shared" ca="1" si="196"/>
        <v xml:space="preserve"> -M</v>
      </c>
      <c r="E1010" s="54">
        <f t="shared" ca="1" si="197"/>
        <v>0</v>
      </c>
      <c r="F1010" s="54" t="str">
        <f t="shared" ca="1" si="198"/>
        <v>ZH0TMR</v>
      </c>
      <c r="G1010" s="54" t="str">
        <f t="shared" ca="1" si="199"/>
        <v>AD3</v>
      </c>
      <c r="H1010" s="54" t="str">
        <f t="shared" ca="1" si="200"/>
        <v>COMPLET</v>
      </c>
      <c r="I1010" s="54" t="str">
        <f t="shared" ca="1" si="201"/>
        <v>BVaTn</v>
      </c>
      <c r="J1010" s="54" t="str">
        <f t="shared" ca="1" si="202"/>
        <v>GICD</v>
      </c>
      <c r="K1010" s="54" t="str">
        <f t="shared" ca="1" si="203"/>
        <v>ICPERS</v>
      </c>
      <c r="L1010" s="54" t="str">
        <f t="shared" ca="1" si="204"/>
        <v/>
      </c>
      <c r="M1010" s="54">
        <f t="shared" ca="1" si="205"/>
        <v>0</v>
      </c>
      <c r="N1010" s="54" t="str">
        <f t="shared" ca="1" si="206"/>
        <v>FIC</v>
      </c>
      <c r="O1010" s="54" t="str">
        <f t="shared" ca="1" si="207"/>
        <v>Adhérent</v>
      </c>
    </row>
    <row r="1011" spans="1:15" x14ac:dyDescent="0.3">
      <c r="A1011" s="97">
        <f ca="1">MATCH(B1011,INDIRECT("Referentiel!a:a"),0)+COUNTIF($B$1:B1010,B1011)</f>
        <v>1011</v>
      </c>
      <c r="B1011" s="98" t="s">
        <v>5351</v>
      </c>
      <c r="C1011" s="54" t="str">
        <f t="shared" ca="1" si="195"/>
        <v>CPMP</v>
      </c>
      <c r="D1011" s="54" t="str">
        <f t="shared" ca="1" si="196"/>
        <v xml:space="preserve"> -J</v>
      </c>
      <c r="E1011" s="54">
        <f t="shared" ca="1" si="197"/>
        <v>0</v>
      </c>
      <c r="F1011" s="54">
        <f t="shared" ca="1" si="198"/>
        <v>0</v>
      </c>
      <c r="G1011" s="54" t="str">
        <f t="shared" ca="1" si="199"/>
        <v>AD3</v>
      </c>
      <c r="H1011" s="54" t="str">
        <f t="shared" ca="1" si="200"/>
        <v>COMPLET</v>
      </c>
      <c r="I1011" s="54" t="str">
        <f t="shared" ca="1" si="201"/>
        <v>BVnTn</v>
      </c>
      <c r="J1011" s="54" t="str">
        <f t="shared" ca="1" si="202"/>
        <v>INCI</v>
      </c>
      <c r="K1011" s="54" t="str">
        <f t="shared" ca="1" si="203"/>
        <v>INC00</v>
      </c>
      <c r="L1011" s="54" t="str">
        <f t="shared" ca="1" si="204"/>
        <v/>
      </c>
      <c r="M1011" s="54">
        <f t="shared" ca="1" si="205"/>
        <v>0</v>
      </c>
      <c r="N1011" s="54" t="str">
        <f t="shared" ca="1" si="206"/>
        <v>FIC</v>
      </c>
      <c r="O1011" s="54" t="str">
        <f t="shared" ca="1" si="207"/>
        <v>Adhérent</v>
      </c>
    </row>
    <row r="1012" spans="1:15" x14ac:dyDescent="0.3">
      <c r="A1012" s="97">
        <f ca="1">MATCH(B1012,INDIRECT("Referentiel!a:a"),0)+COUNTIF($B$1:B1011,B1012)</f>
        <v>1012</v>
      </c>
      <c r="B1012" s="98" t="s">
        <v>5356</v>
      </c>
      <c r="C1012" s="54" t="str">
        <f t="shared" ca="1" si="195"/>
        <v>CPCC</v>
      </c>
      <c r="D1012" s="54" t="str">
        <f t="shared" ca="1" si="196"/>
        <v>V0INCPAR -J</v>
      </c>
      <c r="E1012" s="54">
        <f t="shared" ca="1" si="197"/>
        <v>0</v>
      </c>
      <c r="F1012" s="54" t="str">
        <f t="shared" ca="1" si="198"/>
        <v>ZH1IJC</v>
      </c>
      <c r="G1012" s="54" t="str">
        <f t="shared" ca="1" si="199"/>
        <v>AD1</v>
      </c>
      <c r="H1012" s="54" t="str">
        <f t="shared" ca="1" si="200"/>
        <v>COMPLET</v>
      </c>
      <c r="I1012" s="54" t="str">
        <f t="shared" ca="1" si="201"/>
        <v>Tn</v>
      </c>
      <c r="J1012" s="54" t="str">
        <f t="shared" ca="1" si="202"/>
        <v>MESA</v>
      </c>
      <c r="K1012" s="54" t="str">
        <f t="shared" ca="1" si="203"/>
        <v>INCPAR</v>
      </c>
      <c r="L1012" s="54" t="str">
        <f t="shared" ca="1" si="204"/>
        <v>PRAD1</v>
      </c>
      <c r="M1012" s="54">
        <f t="shared" ca="1" si="205"/>
        <v>0</v>
      </c>
      <c r="N1012" s="54" t="str">
        <f t="shared" ca="1" si="206"/>
        <v>DB2</v>
      </c>
      <c r="O1012" s="54" t="str">
        <f t="shared" ca="1" si="207"/>
        <v>Adhérent</v>
      </c>
    </row>
    <row r="1013" spans="1:15" x14ac:dyDescent="0.3">
      <c r="A1013" s="97">
        <f ca="1">MATCH(B1013,INDIRECT("Referentiel!a:a"),0)+COUNTIF($B$1:B1012,B1013)</f>
        <v>1013</v>
      </c>
      <c r="B1013" s="98" t="s">
        <v>5361</v>
      </c>
      <c r="C1013" s="54" t="str">
        <f t="shared" ca="1" si="195"/>
        <v>CPCC</v>
      </c>
      <c r="D1013" s="54" t="str">
        <f t="shared" ca="1" si="196"/>
        <v>V1INCPER -J</v>
      </c>
      <c r="E1013" s="54">
        <f t="shared" ca="1" si="197"/>
        <v>0</v>
      </c>
      <c r="F1013" s="54" t="str">
        <f t="shared" ca="1" si="198"/>
        <v>ZH1IJD</v>
      </c>
      <c r="G1013" s="54" t="str">
        <f t="shared" ca="1" si="199"/>
        <v>AD1</v>
      </c>
      <c r="H1013" s="54" t="str">
        <f t="shared" ca="1" si="200"/>
        <v>COMPLET</v>
      </c>
      <c r="I1013" s="54" t="str">
        <f t="shared" ca="1" si="201"/>
        <v>Tn</v>
      </c>
      <c r="J1013" s="54" t="str">
        <f t="shared" ca="1" si="202"/>
        <v>MESA</v>
      </c>
      <c r="K1013" s="54" t="str">
        <f t="shared" ca="1" si="203"/>
        <v>INCPER</v>
      </c>
      <c r="L1013" s="54" t="str">
        <f t="shared" ca="1" si="204"/>
        <v>PRAD1</v>
      </c>
      <c r="M1013" s="54">
        <f t="shared" ca="1" si="205"/>
        <v>0</v>
      </c>
      <c r="N1013" s="54" t="str">
        <f t="shared" ca="1" si="206"/>
        <v>DB2</v>
      </c>
      <c r="O1013" s="54" t="str">
        <f t="shared" ca="1" si="207"/>
        <v>Adhérent</v>
      </c>
    </row>
    <row r="1014" spans="1:15" x14ac:dyDescent="0.3">
      <c r="A1014" s="97">
        <f ca="1">MATCH(B1014,INDIRECT("Referentiel!a:a"),0)+COUNTIF($B$1:B1013,B1014)</f>
        <v>1014</v>
      </c>
      <c r="B1014" s="98" t="s">
        <v>5367</v>
      </c>
      <c r="C1014" s="54" t="str">
        <f t="shared" ca="1" si="195"/>
        <v>CPDT</v>
      </c>
      <c r="D1014" s="54" t="str">
        <f t="shared" ca="1" si="196"/>
        <v>TA/0AMT/INDICCLI/0/        /  -J</v>
      </c>
      <c r="E1014" s="54">
        <f t="shared" ca="1" si="197"/>
        <v>0</v>
      </c>
      <c r="F1014" s="54" t="str">
        <f t="shared" ca="1" si="198"/>
        <v>ZH0CJV</v>
      </c>
      <c r="G1014" s="54" t="str">
        <f t="shared" ca="1" si="199"/>
        <v>AD1</v>
      </c>
      <c r="H1014" s="54" t="str">
        <f t="shared" ca="1" si="200"/>
        <v>COMPLET</v>
      </c>
      <c r="I1014" s="54" t="str">
        <f t="shared" ca="1" si="201"/>
        <v>Tn</v>
      </c>
      <c r="J1014" s="54" t="str">
        <f t="shared" ca="1" si="202"/>
        <v>PGEN</v>
      </c>
      <c r="K1014" s="54" t="str">
        <f t="shared" ca="1" si="203"/>
        <v>INDICCLI</v>
      </c>
      <c r="L1014" s="54" t="str">
        <f t="shared" ca="1" si="204"/>
        <v>PRAD1</v>
      </c>
      <c r="M1014" s="54">
        <f t="shared" ca="1" si="205"/>
        <v>0</v>
      </c>
      <c r="N1014" s="54" t="str">
        <f t="shared" ca="1" si="206"/>
        <v>START</v>
      </c>
      <c r="O1014" s="54" t="str">
        <f t="shared" ca="1" si="207"/>
        <v>Adhérent</v>
      </c>
    </row>
    <row r="1015" spans="1:15" x14ac:dyDescent="0.3">
      <c r="A1015" s="97">
        <f ca="1">MATCH(B1015,INDIRECT("Referentiel!a:a"),0)+COUNTIF($B$1:B1014,B1015)</f>
        <v>1015</v>
      </c>
      <c r="B1015" s="98" t="s">
        <v>5371</v>
      </c>
      <c r="C1015" s="54" t="str">
        <f t="shared" ca="1" si="195"/>
        <v>CPDT</v>
      </c>
      <c r="D1015" s="54" t="str">
        <f t="shared" ca="1" si="196"/>
        <v>V0INFDOU -J</v>
      </c>
      <c r="E1015" s="54">
        <f t="shared" ca="1" si="197"/>
        <v>0</v>
      </c>
      <c r="F1015" s="54" t="str">
        <f t="shared" ca="1" si="198"/>
        <v>ZH0GJ3</v>
      </c>
      <c r="G1015" s="54" t="str">
        <f t="shared" ca="1" si="199"/>
        <v>AD3</v>
      </c>
      <c r="H1015" s="54" t="str">
        <f t="shared" ca="1" si="200"/>
        <v>COMPLET</v>
      </c>
      <c r="I1015" s="54" t="str">
        <f t="shared" ca="1" si="201"/>
        <v>Tn</v>
      </c>
      <c r="J1015" s="54" t="str">
        <f t="shared" ca="1" si="202"/>
        <v>FDER</v>
      </c>
      <c r="K1015" s="54" t="str">
        <f t="shared" ca="1" si="203"/>
        <v>INFDOU</v>
      </c>
      <c r="L1015" s="54" t="str">
        <f t="shared" ca="1" si="204"/>
        <v/>
      </c>
      <c r="M1015" s="54">
        <f t="shared" ca="1" si="205"/>
        <v>0</v>
      </c>
      <c r="N1015" s="54" t="str">
        <f t="shared" ca="1" si="206"/>
        <v>DB2</v>
      </c>
      <c r="O1015" s="54" t="str">
        <f t="shared" ca="1" si="207"/>
        <v>Adhérent</v>
      </c>
    </row>
    <row r="1016" spans="1:15" x14ac:dyDescent="0.3">
      <c r="A1016" s="97">
        <f ca="1">MATCH(B1016,INDIRECT("Referentiel!a:a"),0)+COUNTIF($B$1:B1015,B1016)</f>
        <v>1016</v>
      </c>
      <c r="B1016" s="98" t="s">
        <v>5376</v>
      </c>
      <c r="C1016" s="54" t="str">
        <f t="shared" ca="1" si="195"/>
        <v>CPMC</v>
      </c>
      <c r="D1016" s="54" t="str">
        <f t="shared" ca="1" si="196"/>
        <v>V1INFICA-M</v>
      </c>
      <c r="E1016" s="54">
        <f t="shared" ca="1" si="197"/>
        <v>0</v>
      </c>
      <c r="F1016" s="54" t="str">
        <f t="shared" ca="1" si="198"/>
        <v>ZH4AMS</v>
      </c>
      <c r="G1016" s="54" t="str">
        <f t="shared" ca="1" si="199"/>
        <v>AD1</v>
      </c>
      <c r="H1016" s="54" t="str">
        <f t="shared" ca="1" si="200"/>
        <v>PARTIEL</v>
      </c>
      <c r="I1016" s="54" t="str">
        <f t="shared" ca="1" si="201"/>
        <v>Tn</v>
      </c>
      <c r="J1016" s="54" t="str">
        <f t="shared" ca="1" si="202"/>
        <v>CPAR</v>
      </c>
      <c r="K1016" s="54" t="str">
        <f t="shared" ca="1" si="203"/>
        <v>INFICA</v>
      </c>
      <c r="L1016" s="54" t="str">
        <f t="shared" ca="1" si="204"/>
        <v>PRAD1</v>
      </c>
      <c r="M1016" s="54">
        <f t="shared" ca="1" si="205"/>
        <v>0</v>
      </c>
      <c r="N1016" s="54" t="str">
        <f t="shared" ca="1" si="206"/>
        <v>DB2</v>
      </c>
      <c r="O1016" s="54" t="str">
        <f t="shared" ca="1" si="207"/>
        <v>Adhérent</v>
      </c>
    </row>
    <row r="1017" spans="1:15" x14ac:dyDescent="0.3">
      <c r="A1017" s="97">
        <f ca="1">MATCH(B1017,INDIRECT("Referentiel!a:a"),0)+COUNTIF($B$1:B1016,B1017)</f>
        <v>1017</v>
      </c>
      <c r="B1017" s="98" t="s">
        <v>5382</v>
      </c>
      <c r="C1017" s="54" t="str">
        <f t="shared" ca="1" si="195"/>
        <v>CPMC</v>
      </c>
      <c r="D1017" s="54" t="str">
        <f t="shared" ca="1" si="196"/>
        <v>V0INFINA-M</v>
      </c>
      <c r="E1017" s="54">
        <f t="shared" ca="1" si="197"/>
        <v>0</v>
      </c>
      <c r="F1017" s="54" t="str">
        <f t="shared" ca="1" si="198"/>
        <v>ZH4AMT</v>
      </c>
      <c r="G1017" s="54" t="str">
        <f t="shared" ca="1" si="199"/>
        <v>AD1</v>
      </c>
      <c r="H1017" s="54" t="str">
        <f t="shared" ca="1" si="200"/>
        <v>PARTIEL</v>
      </c>
      <c r="I1017" s="54" t="str">
        <f t="shared" ca="1" si="201"/>
        <v>Tn</v>
      </c>
      <c r="J1017" s="54" t="str">
        <f t="shared" ca="1" si="202"/>
        <v>CPAR</v>
      </c>
      <c r="K1017" s="54" t="str">
        <f t="shared" ca="1" si="203"/>
        <v>INFINA</v>
      </c>
      <c r="L1017" s="54" t="str">
        <f t="shared" ca="1" si="204"/>
        <v>PRAD1</v>
      </c>
      <c r="M1017" s="54">
        <f t="shared" ca="1" si="205"/>
        <v>0</v>
      </c>
      <c r="N1017" s="54" t="str">
        <f t="shared" ca="1" si="206"/>
        <v>DB2</v>
      </c>
      <c r="O1017" s="54" t="str">
        <f t="shared" ca="1" si="207"/>
        <v>Adhérent</v>
      </c>
    </row>
    <row r="1018" spans="1:15" x14ac:dyDescent="0.3">
      <c r="A1018" s="97">
        <f ca="1">MATCH(B1018,INDIRECT("Referentiel!a:a"),0)+COUNTIF($B$1:B1017,B1018)</f>
        <v>1018</v>
      </c>
      <c r="B1018" s="98" t="s">
        <v>5388</v>
      </c>
      <c r="C1018" s="54" t="str">
        <f t="shared" ca="1" si="195"/>
        <v>CPMC</v>
      </c>
      <c r="D1018" s="54" t="str">
        <f t="shared" ca="1" si="196"/>
        <v>V0INFPER -J</v>
      </c>
      <c r="E1018" s="54">
        <f t="shared" ca="1" si="197"/>
        <v>0</v>
      </c>
      <c r="F1018" s="54" t="str">
        <f t="shared" ca="1" si="198"/>
        <v>ZH4FJD</v>
      </c>
      <c r="G1018" s="54" t="str">
        <f t="shared" ca="1" si="199"/>
        <v>AD1</v>
      </c>
      <c r="H1018" s="54" t="str">
        <f t="shared" ca="1" si="200"/>
        <v>COMPLET</v>
      </c>
      <c r="I1018" s="54" t="str">
        <f t="shared" ca="1" si="201"/>
        <v>BVnTn</v>
      </c>
      <c r="J1018" s="54" t="str">
        <f t="shared" ca="1" si="202"/>
        <v>EMAE</v>
      </c>
      <c r="K1018" s="54" t="str">
        <f t="shared" ca="1" si="203"/>
        <v>INFPER</v>
      </c>
      <c r="L1018" s="54" t="str">
        <f t="shared" ca="1" si="204"/>
        <v>PRAD1</v>
      </c>
      <c r="M1018" s="54">
        <f t="shared" ca="1" si="205"/>
        <v>0</v>
      </c>
      <c r="N1018" s="54" t="str">
        <f t="shared" ca="1" si="206"/>
        <v>DB2</v>
      </c>
      <c r="O1018" s="54" t="str">
        <f t="shared" ca="1" si="207"/>
        <v>Adhérent</v>
      </c>
    </row>
    <row r="1019" spans="1:15" x14ac:dyDescent="0.3">
      <c r="A1019" s="97">
        <f ca="1">MATCH(B1019,INDIRECT("Referentiel!a:a"),0)+COUNTIF($B$1:B1018,B1019)</f>
        <v>1019</v>
      </c>
      <c r="B1019" s="98" t="s">
        <v>5393</v>
      </c>
      <c r="C1019" s="54" t="str">
        <f t="shared" ca="1" si="195"/>
        <v>CPCR</v>
      </c>
      <c r="D1019" s="54" t="str">
        <f t="shared" ca="1" si="196"/>
        <v xml:space="preserve"> -J</v>
      </c>
      <c r="E1019" s="54">
        <f t="shared" ca="1" si="197"/>
        <v>0</v>
      </c>
      <c r="F1019" s="54">
        <f t="shared" ca="1" si="198"/>
        <v>0</v>
      </c>
      <c r="G1019" s="54" t="str">
        <f t="shared" ca="1" si="199"/>
        <v>AD3</v>
      </c>
      <c r="H1019" s="54" t="str">
        <f t="shared" ca="1" si="200"/>
        <v>COMPLET</v>
      </c>
      <c r="I1019" s="54" t="str">
        <f t="shared" ca="1" si="201"/>
        <v>Tn</v>
      </c>
      <c r="J1019" s="54" t="str">
        <f t="shared" ca="1" si="202"/>
        <v>GREE</v>
      </c>
      <c r="K1019" s="54" t="str">
        <f t="shared" ca="1" si="203"/>
        <v>INSTRU</v>
      </c>
      <c r="L1019" s="54" t="str">
        <f t="shared" ca="1" si="204"/>
        <v/>
      </c>
      <c r="M1019" s="54">
        <f t="shared" ca="1" si="205"/>
        <v>0</v>
      </c>
      <c r="N1019" s="54" t="str">
        <f t="shared" ca="1" si="206"/>
        <v>FIC</v>
      </c>
      <c r="O1019" s="54" t="str">
        <f t="shared" ca="1" si="207"/>
        <v>Adhérent</v>
      </c>
    </row>
    <row r="1020" spans="1:15" x14ac:dyDescent="0.3">
      <c r="A1020" s="97">
        <f ca="1">MATCH(B1020,INDIRECT("Referentiel!a:a"),0)+COUNTIF($B$1:B1019,B1020)</f>
        <v>1020</v>
      </c>
      <c r="B1020" s="98" t="s">
        <v>5396</v>
      </c>
      <c r="C1020" s="54" t="str">
        <f t="shared" ca="1" si="195"/>
        <v>CPPL</v>
      </c>
      <c r="D1020" s="54" t="str">
        <f t="shared" ca="1" si="196"/>
        <v>V0INTACQ -J</v>
      </c>
      <c r="E1020" s="54">
        <f t="shared" ca="1" si="197"/>
        <v>0</v>
      </c>
      <c r="F1020" s="54" t="str">
        <f t="shared" ca="1" si="198"/>
        <v>ZH2BJF</v>
      </c>
      <c r="G1020" s="54" t="str">
        <f t="shared" ca="1" si="199"/>
        <v>AD3</v>
      </c>
      <c r="H1020" s="54" t="str">
        <f t="shared" ca="1" si="200"/>
        <v>COMPLET</v>
      </c>
      <c r="I1020" s="54" t="str">
        <f t="shared" ca="1" si="201"/>
        <v>Tn</v>
      </c>
      <c r="J1020" s="54" t="str">
        <f t="shared" ca="1" si="202"/>
        <v>CELC</v>
      </c>
      <c r="K1020" s="54" t="str">
        <f t="shared" ca="1" si="203"/>
        <v>INTACQ</v>
      </c>
      <c r="L1020" s="54" t="str">
        <f t="shared" ca="1" si="204"/>
        <v/>
      </c>
      <c r="M1020" s="54">
        <f t="shared" ca="1" si="205"/>
        <v>0</v>
      </c>
      <c r="N1020" s="54" t="str">
        <f t="shared" ca="1" si="206"/>
        <v>DB2</v>
      </c>
      <c r="O1020" s="54" t="str">
        <f t="shared" ca="1" si="207"/>
        <v>Adhérent</v>
      </c>
    </row>
    <row r="1021" spans="1:15" x14ac:dyDescent="0.3">
      <c r="A1021" s="97">
        <f ca="1">MATCH(B1021,INDIRECT("Referentiel!a:a"),0)+COUNTIF($B$1:B1020,B1021)</f>
        <v>1021</v>
      </c>
      <c r="B1021" s="98" t="s">
        <v>5402</v>
      </c>
      <c r="C1021" s="54" t="str">
        <f t="shared" ca="1" si="195"/>
        <v>CPMC</v>
      </c>
      <c r="D1021" s="54" t="str">
        <f t="shared" ca="1" si="196"/>
        <v>V0INTREL-M</v>
      </c>
      <c r="E1021" s="54">
        <f t="shared" ca="1" si="197"/>
        <v>0</v>
      </c>
      <c r="F1021" s="54" t="str">
        <f t="shared" ca="1" si="198"/>
        <v>ZH4AMU</v>
      </c>
      <c r="G1021" s="54" t="str">
        <f t="shared" ca="1" si="199"/>
        <v>AD1</v>
      </c>
      <c r="H1021" s="54" t="str">
        <f t="shared" ca="1" si="200"/>
        <v>PARTIEL</v>
      </c>
      <c r="I1021" s="54" t="str">
        <f t="shared" ca="1" si="201"/>
        <v>Tn</v>
      </c>
      <c r="J1021" s="54" t="str">
        <f t="shared" ca="1" si="202"/>
        <v>CPAR</v>
      </c>
      <c r="K1021" s="54" t="str">
        <f t="shared" ca="1" si="203"/>
        <v>INTREL</v>
      </c>
      <c r="L1021" s="54" t="str">
        <f t="shared" ca="1" si="204"/>
        <v>PRAD1</v>
      </c>
      <c r="M1021" s="54">
        <f t="shared" ca="1" si="205"/>
        <v>0</v>
      </c>
      <c r="N1021" s="54" t="str">
        <f t="shared" ca="1" si="206"/>
        <v>DB2</v>
      </c>
      <c r="O1021" s="54" t="str">
        <f t="shared" ca="1" si="207"/>
        <v>Adhérent</v>
      </c>
    </row>
    <row r="1022" spans="1:15" x14ac:dyDescent="0.3">
      <c r="A1022" s="97">
        <f ca="1">MATCH(B1022,INDIRECT("Referentiel!a:a"),0)+COUNTIF($B$1:B1021,B1022)</f>
        <v>1022</v>
      </c>
      <c r="B1022" s="98" t="s">
        <v>5407</v>
      </c>
      <c r="C1022" s="54" t="str">
        <f t="shared" ca="1" si="195"/>
        <v>CPCC</v>
      </c>
      <c r="D1022" s="54" t="str">
        <f t="shared" ca="1" si="196"/>
        <v>V0INTSPE -J</v>
      </c>
      <c r="E1022" s="54">
        <f t="shared" ca="1" si="197"/>
        <v>0</v>
      </c>
      <c r="F1022" s="54" t="str">
        <f t="shared" ca="1" si="198"/>
        <v>ZH1IJF</v>
      </c>
      <c r="G1022" s="54" t="str">
        <f t="shared" ca="1" si="199"/>
        <v>AD1</v>
      </c>
      <c r="H1022" s="54" t="str">
        <f t="shared" ca="1" si="200"/>
        <v>COMPLET</v>
      </c>
      <c r="I1022" s="54" t="str">
        <f t="shared" ca="1" si="201"/>
        <v>Tn</v>
      </c>
      <c r="J1022" s="54" t="str">
        <f t="shared" ca="1" si="202"/>
        <v>GADR</v>
      </c>
      <c r="K1022" s="54" t="str">
        <f t="shared" ca="1" si="203"/>
        <v>INTSPE</v>
      </c>
      <c r="L1022" s="54" t="str">
        <f t="shared" ca="1" si="204"/>
        <v>PRAD1</v>
      </c>
      <c r="M1022" s="54">
        <f t="shared" ca="1" si="205"/>
        <v>0</v>
      </c>
      <c r="N1022" s="54" t="str">
        <f t="shared" ca="1" si="206"/>
        <v>DB2</v>
      </c>
      <c r="O1022" s="54" t="str">
        <f t="shared" ca="1" si="207"/>
        <v>Adhérent</v>
      </c>
    </row>
    <row r="1023" spans="1:15" x14ac:dyDescent="0.3">
      <c r="A1023" s="97">
        <f ca="1">MATCH(B1023,INDIRECT("Referentiel!a:a"),0)+COUNTIF($B$1:B1022,B1023)</f>
        <v>1023</v>
      </c>
      <c r="B1023" s="98" t="s">
        <v>5411</v>
      </c>
      <c r="C1023" s="54" t="str">
        <f t="shared" ca="1" si="195"/>
        <v>CPAS</v>
      </c>
      <c r="D1023" s="54" t="str">
        <f t="shared" ca="1" si="196"/>
        <v>V1IPERSO -J</v>
      </c>
      <c r="E1023" s="54">
        <f t="shared" ca="1" si="197"/>
        <v>0</v>
      </c>
      <c r="F1023" s="54" t="str">
        <f t="shared" ca="1" si="198"/>
        <v>ZH2DJX</v>
      </c>
      <c r="G1023" s="54" t="str">
        <f t="shared" ca="1" si="199"/>
        <v>AD3</v>
      </c>
      <c r="H1023" s="54" t="str">
        <f t="shared" ca="1" si="200"/>
        <v>COMPLET</v>
      </c>
      <c r="I1023" s="54" t="str">
        <f t="shared" ca="1" si="201"/>
        <v>Tn</v>
      </c>
      <c r="J1023" s="54" t="str">
        <f t="shared" ca="1" si="202"/>
        <v>IARD</v>
      </c>
      <c r="K1023" s="54" t="str">
        <f t="shared" ca="1" si="203"/>
        <v>IPERSO</v>
      </c>
      <c r="L1023" s="54" t="str">
        <f t="shared" ca="1" si="204"/>
        <v/>
      </c>
      <c r="M1023" s="54">
        <f t="shared" ca="1" si="205"/>
        <v>0</v>
      </c>
      <c r="N1023" s="54" t="str">
        <f t="shared" ca="1" si="206"/>
        <v>DB2</v>
      </c>
      <c r="O1023" s="54" t="str">
        <f t="shared" ca="1" si="207"/>
        <v>Adhérent</v>
      </c>
    </row>
    <row r="1024" spans="1:15" x14ac:dyDescent="0.3">
      <c r="A1024" s="97">
        <f ca="1">MATCH(B1024,INDIRECT("Referentiel!a:a"),0)+COUNTIF($B$1:B1023,B1024)</f>
        <v>1024</v>
      </c>
      <c r="B1024" s="98" t="s">
        <v>5418</v>
      </c>
      <c r="C1024" s="54" t="str">
        <f t="shared" ca="1" si="195"/>
        <v>CPMC</v>
      </c>
      <c r="D1024" s="54" t="str">
        <f t="shared" ca="1" si="196"/>
        <v>FDLC6_DWH_000_YYYYMMDD.dat-J</v>
      </c>
      <c r="E1024" s="54">
        <f t="shared" ca="1" si="197"/>
        <v>0</v>
      </c>
      <c r="F1024" s="54">
        <f t="shared" ca="1" si="198"/>
        <v>0</v>
      </c>
      <c r="G1024" s="54" t="str">
        <f t="shared" ca="1" si="199"/>
        <v>AD4.2</v>
      </c>
      <c r="H1024" s="54" t="str">
        <f t="shared" ca="1" si="200"/>
        <v>COMPLET</v>
      </c>
      <c r="I1024" s="54" t="str">
        <f t="shared" ca="1" si="201"/>
        <v>Tn</v>
      </c>
      <c r="J1024" s="54" t="str">
        <f t="shared" ca="1" si="202"/>
        <v>FDLC</v>
      </c>
      <c r="K1024" s="54" t="str">
        <f t="shared" ca="1" si="203"/>
        <v>FDLC6_DWH_000_aaaammjj.dat</v>
      </c>
      <c r="L1024" s="54" t="str">
        <f t="shared" ca="1" si="204"/>
        <v/>
      </c>
      <c r="M1024" s="54" t="str">
        <f t="shared" ca="1" si="205"/>
        <v>DTWH</v>
      </c>
      <c r="N1024" s="54" t="str">
        <f t="shared" ca="1" si="206"/>
        <v>OPEN</v>
      </c>
      <c r="O1024" s="54" t="str">
        <f t="shared" ca="1" si="207"/>
        <v>Communautaire</v>
      </c>
    </row>
    <row r="1025" spans="1:15" x14ac:dyDescent="0.3">
      <c r="A1025" s="97">
        <f ca="1">MATCH(B1025,INDIRECT("Referentiel!a:a"),0)+COUNTIF($B$1:B1024,B1025)</f>
        <v>1025</v>
      </c>
      <c r="B1025" s="98" t="s">
        <v>5421</v>
      </c>
      <c r="C1025" s="54" t="str">
        <f t="shared" ca="1" si="195"/>
        <v>CPDM</v>
      </c>
      <c r="D1025" s="54" t="str">
        <f t="shared" ca="1" si="196"/>
        <v>JWEBXSJ1-J</v>
      </c>
      <c r="E1025" s="54">
        <f t="shared" ca="1" si="197"/>
        <v>0</v>
      </c>
      <c r="F1025" s="54">
        <f t="shared" ca="1" si="198"/>
        <v>0</v>
      </c>
      <c r="G1025" s="54" t="str">
        <f t="shared" ca="1" si="199"/>
        <v>AD3</v>
      </c>
      <c r="H1025" s="54" t="str">
        <f t="shared" ca="1" si="200"/>
        <v>PARTIEL</v>
      </c>
      <c r="I1025" s="54" t="str">
        <f t="shared" ca="1" si="201"/>
        <v>Tn</v>
      </c>
      <c r="J1025" s="54" t="str">
        <f t="shared" ca="1" si="202"/>
        <v>PWEB</v>
      </c>
      <c r="K1025" s="54" t="str">
        <f t="shared" ca="1" si="203"/>
        <v>JWEBXSJ1</v>
      </c>
      <c r="L1025" s="54" t="str">
        <f t="shared" ca="1" si="204"/>
        <v/>
      </c>
      <c r="M1025" s="54">
        <f t="shared" ca="1" si="205"/>
        <v>0</v>
      </c>
      <c r="N1025" s="54" t="str">
        <f t="shared" ca="1" si="206"/>
        <v>FIC</v>
      </c>
      <c r="O1025" s="54" t="str">
        <f t="shared" ca="1" si="207"/>
        <v>Adhérent</v>
      </c>
    </row>
    <row r="1026" spans="1:15" x14ac:dyDescent="0.3">
      <c r="A1026" s="97">
        <f ca="1">MATCH(B1026,INDIRECT("Referentiel!a:a"),0)+COUNTIF($B$1:B1025,B1026)</f>
        <v>1026</v>
      </c>
      <c r="B1026" s="98" t="s">
        <v>5424</v>
      </c>
      <c r="C1026" s="54" t="str">
        <f t="shared" ca="1" si="195"/>
        <v>CPFI</v>
      </c>
      <c r="D1026" s="54" t="str">
        <f t="shared" ca="1" si="196"/>
        <v>KCPJPROV-J</v>
      </c>
      <c r="E1026" s="54">
        <f t="shared" ca="1" si="197"/>
        <v>0</v>
      </c>
      <c r="F1026" s="54" t="str">
        <f t="shared" ca="1" si="198"/>
        <v>ZH2AJL</v>
      </c>
      <c r="G1026" s="54" t="str">
        <f t="shared" ca="1" si="199"/>
        <v>AD3</v>
      </c>
      <c r="H1026" s="54" t="str">
        <f t="shared" ca="1" si="200"/>
        <v>PARTIEL</v>
      </c>
      <c r="I1026" s="54" t="str">
        <f t="shared" ca="1" si="201"/>
        <v>Tn</v>
      </c>
      <c r="J1026" s="54" t="str">
        <f t="shared" ca="1" si="202"/>
        <v>CPTG</v>
      </c>
      <c r="K1026" s="54" t="str">
        <f t="shared" ca="1" si="203"/>
        <v>KCPJPROV</v>
      </c>
      <c r="L1026" s="54" t="str">
        <f t="shared" ca="1" si="204"/>
        <v/>
      </c>
      <c r="M1026" s="54">
        <f t="shared" ca="1" si="205"/>
        <v>0</v>
      </c>
      <c r="N1026" s="54" t="str">
        <f t="shared" ca="1" si="206"/>
        <v>FIC</v>
      </c>
      <c r="O1026" s="54" t="str">
        <f t="shared" ca="1" si="207"/>
        <v>Adhérent</v>
      </c>
    </row>
    <row r="1027" spans="1:15" x14ac:dyDescent="0.3">
      <c r="A1027" s="97">
        <f ca="1">MATCH(B1027,INDIRECT("Referentiel!a:a"),0)+COUNTIF($B$1:B1026,B1027)</f>
        <v>1027</v>
      </c>
      <c r="B1027" s="98" t="s">
        <v>5429</v>
      </c>
      <c r="C1027" s="54" t="str">
        <f t="shared" ref="C1027:C1090" ca="1" si="208">INDIRECT("'Referentiel'!c"&amp;$A1027)</f>
        <v>CPFI</v>
      </c>
      <c r="D1027" s="54" t="str">
        <f t="shared" ref="D1027:D1090" ca="1" si="209">INDIRECT("'Referentiel'!U"&amp;$A1027)&amp;IF((INDIRECT("'Referentiel'!U"&amp;$A1027)&lt;&gt;"")*(INDIRECT("'Referentiel'!V"&amp;$A1027)&lt;&gt;""),"-","")&amp;INDIRECT("'Referentiel'!V"&amp;$A1027)&amp;IF((INDIRECT("'Referentiel'!U"&amp;$A1027)&amp;INDIRECT("'Referentiel'!V"&amp;$A1027)&lt;&gt;"")*(INDIRECT("'Referentiel'!W"&amp;$A1027)&lt;&gt;""),"-","")&amp;INDIRECT("'Referentiel'!W"&amp;$A1027)&amp;IF((INDIRECT("'Referentiel'!U"&amp;$A1027)&amp;INDIRECT("'Referentiel'!V"&amp;$A1027)&amp;INDIRECT("'Referentiel'!W"&amp;$A1027)&lt;&gt;"")*(INDIRECT("'Referentiel'!Y"&amp;$A1027)&lt;&gt;""),"-","")&amp;INDIRECT("'Referentiel'!Y"&amp;$A1027)&amp;IF((INDIRECT("'Referentiel'!U"&amp;$A1027)&amp;INDIRECT("'Referentiel'!V"&amp;$A1027)&amp;INDIRECT("'Referentiel'!W"&amp;$A1027)&amp;INDIRECT("'Referentiel'!Y"&amp;$A1027)&lt;&gt;"")*(INDIRECT("'Referentiel'!Z"&amp;$A1027)&lt;&gt;""),"-","")&amp;INDIRECT("'Referentiel'!Z"&amp;$A1027)</f>
        <v>KCPMPROV-M</v>
      </c>
      <c r="E1027" s="54">
        <f t="shared" ref="E1027:E1090" ca="1" si="210">INDIRECT("'Referentiel'!AB"&amp;$A1027)</f>
        <v>0</v>
      </c>
      <c r="F1027" s="54" t="str">
        <f t="shared" ref="F1027:F1090" ca="1" si="211">INDIRECT("'Referentiel'!Aa"&amp;$A1027)</f>
        <v>ZH2AJN</v>
      </c>
      <c r="G1027" s="54" t="str">
        <f t="shared" ref="G1027:G1090" ca="1" si="212">INDIRECT("'Referentiel'!k"&amp;$A1027)</f>
        <v>AD3</v>
      </c>
      <c r="H1027" s="54" t="str">
        <f t="shared" ref="H1027:H1090" ca="1" si="213">INDIRECT("'Referentiel'!l"&amp;$A1027)</f>
        <v>PARTIEL</v>
      </c>
      <c r="I1027" s="54" t="str">
        <f t="shared" ref="I1027:I1090" ca="1" si="214">INDIRECT("'Referentiel'!j"&amp;$A1027)</f>
        <v>Tn</v>
      </c>
      <c r="J1027" s="54" t="str">
        <f t="shared" ref="J1027:J1090" ca="1" si="215">INDIRECT("'Referentiel'!f"&amp;$A1027)</f>
        <v>CPTG</v>
      </c>
      <c r="K1027" s="54" t="str">
        <f t="shared" ref="K1027:K1090" ca="1" si="216">INDIRECT("'Referentiel'!e"&amp;$A1027)</f>
        <v>KCPMPROV</v>
      </c>
      <c r="L1027" s="54" t="str">
        <f t="shared" ref="L1027:L1090" ca="1" si="217">INDIRECT("'Referentiel'!n"&amp;$A1027)</f>
        <v/>
      </c>
      <c r="M1027" s="54">
        <f t="shared" ref="M1027:M1090" ca="1" si="218">INDIRECT("'Referentiel'!s"&amp;$A1027)</f>
        <v>0</v>
      </c>
      <c r="N1027" s="54" t="str">
        <f t="shared" ref="N1027:N1090" ca="1" si="219">INDIRECT("'Referentiel'!q"&amp;$A1027)</f>
        <v>FIC</v>
      </c>
      <c r="O1027" s="54" t="str">
        <f t="shared" ref="O1027:O1090" ca="1" si="220">INDIRECT("'Referentiel'!h"&amp;$A1027)</f>
        <v>Adhérent</v>
      </c>
    </row>
    <row r="1028" spans="1:15" x14ac:dyDescent="0.3">
      <c r="A1028" s="97">
        <f ca="1">MATCH(B1028,INDIRECT("Referentiel!a:a"),0)+COUNTIF($B$1:B1027,B1028)</f>
        <v>1028</v>
      </c>
      <c r="B1028" s="98" t="s">
        <v>5433</v>
      </c>
      <c r="C1028" s="54" t="str">
        <f t="shared" ca="1" si="208"/>
        <v>CPMC</v>
      </c>
      <c r="D1028" s="54" t="str">
        <f t="shared" ca="1" si="209"/>
        <v>TA/0AMT/LIBELIND/0/        / -J</v>
      </c>
      <c r="E1028" s="54">
        <f t="shared" ca="1" si="210"/>
        <v>0</v>
      </c>
      <c r="F1028" s="54" t="str">
        <f t="shared" ca="1" si="211"/>
        <v>ZH4FJF</v>
      </c>
      <c r="G1028" s="54" t="str">
        <f t="shared" ca="1" si="212"/>
        <v>AD1</v>
      </c>
      <c r="H1028" s="54" t="str">
        <f t="shared" ca="1" si="213"/>
        <v>COMPLET</v>
      </c>
      <c r="I1028" s="54" t="str">
        <f t="shared" ca="1" si="214"/>
        <v>Tn</v>
      </c>
      <c r="J1028" s="54" t="str">
        <f t="shared" ca="1" si="215"/>
        <v>EMAE</v>
      </c>
      <c r="K1028" s="54" t="str">
        <f t="shared" ca="1" si="216"/>
        <v>LIBELIND</v>
      </c>
      <c r="L1028" s="54" t="str">
        <f t="shared" ca="1" si="217"/>
        <v>PRAD1</v>
      </c>
      <c r="M1028" s="54">
        <f t="shared" ca="1" si="218"/>
        <v>0</v>
      </c>
      <c r="N1028" s="54" t="str">
        <f t="shared" ca="1" si="219"/>
        <v>START</v>
      </c>
      <c r="O1028" s="54" t="str">
        <f t="shared" ca="1" si="220"/>
        <v>Adhérent</v>
      </c>
    </row>
    <row r="1029" spans="1:15" x14ac:dyDescent="0.3">
      <c r="A1029" s="97">
        <f ca="1">MATCH(B1029,INDIRECT("Referentiel!a:a"),0)+COUNTIF($B$1:B1028,B1029)</f>
        <v>1029</v>
      </c>
      <c r="B1029" s="98" t="s">
        <v>5438</v>
      </c>
      <c r="C1029" s="54" t="str">
        <f t="shared" ca="1" si="208"/>
        <v>CPMC</v>
      </c>
      <c r="D1029" s="54" t="str">
        <f t="shared" ca="1" si="209"/>
        <v>TA/0AMT/LIBELSEG/0/        /   -J</v>
      </c>
      <c r="E1029" s="54">
        <f t="shared" ca="1" si="210"/>
        <v>0</v>
      </c>
      <c r="F1029" s="54" t="str">
        <f t="shared" ca="1" si="211"/>
        <v>ZH4FJG</v>
      </c>
      <c r="G1029" s="54" t="str">
        <f t="shared" ca="1" si="212"/>
        <v>AD1</v>
      </c>
      <c r="H1029" s="54" t="str">
        <f t="shared" ca="1" si="213"/>
        <v>COMPLET</v>
      </c>
      <c r="I1029" s="54" t="str">
        <f t="shared" ca="1" si="214"/>
        <v>Tn</v>
      </c>
      <c r="J1029" s="54" t="str">
        <f t="shared" ca="1" si="215"/>
        <v>EMAE</v>
      </c>
      <c r="K1029" s="54" t="str">
        <f t="shared" ca="1" si="216"/>
        <v>LIBELSEG</v>
      </c>
      <c r="L1029" s="54" t="str">
        <f t="shared" ca="1" si="217"/>
        <v>PRAD1</v>
      </c>
      <c r="M1029" s="54">
        <f t="shared" ca="1" si="218"/>
        <v>0</v>
      </c>
      <c r="N1029" s="54" t="str">
        <f t="shared" ca="1" si="219"/>
        <v>START</v>
      </c>
      <c r="O1029" s="54" t="str">
        <f t="shared" ca="1" si="220"/>
        <v>Adhérent</v>
      </c>
    </row>
    <row r="1030" spans="1:15" x14ac:dyDescent="0.3">
      <c r="A1030" s="97">
        <f ca="1">MATCH(B1030,INDIRECT("Referentiel!a:a"),0)+COUNTIF($B$1:B1029,B1030)</f>
        <v>1030</v>
      </c>
      <c r="B1030" s="98" t="s">
        <v>5442</v>
      </c>
      <c r="C1030" s="54" t="str">
        <f t="shared" ca="1" si="208"/>
        <v>CPCC</v>
      </c>
      <c r="D1030" s="54" t="str">
        <f t="shared" ca="1" si="209"/>
        <v>V1LIBFDS -J</v>
      </c>
      <c r="E1030" s="54">
        <f t="shared" ca="1" si="210"/>
        <v>0</v>
      </c>
      <c r="F1030" s="54" t="str">
        <f t="shared" ca="1" si="211"/>
        <v>ZH1IJG</v>
      </c>
      <c r="G1030" s="54" t="str">
        <f t="shared" ca="1" si="212"/>
        <v>AD3</v>
      </c>
      <c r="H1030" s="54" t="str">
        <f t="shared" ca="1" si="213"/>
        <v>COMPLET</v>
      </c>
      <c r="I1030" s="54" t="str">
        <f t="shared" ca="1" si="214"/>
        <v>Tn</v>
      </c>
      <c r="J1030" s="54" t="str">
        <f t="shared" ca="1" si="215"/>
        <v>FDS0</v>
      </c>
      <c r="K1030" s="54" t="str">
        <f t="shared" ca="1" si="216"/>
        <v>LIBFDS</v>
      </c>
      <c r="L1030" s="54" t="str">
        <f t="shared" ca="1" si="217"/>
        <v/>
      </c>
      <c r="M1030" s="54">
        <f t="shared" ca="1" si="218"/>
        <v>0</v>
      </c>
      <c r="N1030" s="54" t="str">
        <f t="shared" ca="1" si="219"/>
        <v>DB2</v>
      </c>
      <c r="O1030" s="54" t="str">
        <f t="shared" ca="1" si="220"/>
        <v>Adhérent</v>
      </c>
    </row>
    <row r="1031" spans="1:15" x14ac:dyDescent="0.3">
      <c r="A1031" s="97">
        <f ca="1">MATCH(B1031,INDIRECT("Referentiel!a:a"),0)+COUNTIF($B$1:B1030,B1031)</f>
        <v>1031</v>
      </c>
      <c r="B1031" s="98" t="s">
        <v>5447</v>
      </c>
      <c r="C1031" s="54" t="str">
        <f t="shared" ca="1" si="208"/>
        <v>CPCC</v>
      </c>
      <c r="D1031" s="54" t="str">
        <f t="shared" ca="1" si="209"/>
        <v>V0LIMITE -J</v>
      </c>
      <c r="E1031" s="54">
        <f t="shared" ca="1" si="210"/>
        <v>0</v>
      </c>
      <c r="F1031" s="54" t="str">
        <f t="shared" ca="1" si="211"/>
        <v>ZH1IJH</v>
      </c>
      <c r="G1031" s="54" t="str">
        <f t="shared" ca="1" si="212"/>
        <v>AD3</v>
      </c>
      <c r="H1031" s="54" t="str">
        <f t="shared" ca="1" si="213"/>
        <v>COMPLET</v>
      </c>
      <c r="I1031" s="54" t="str">
        <f t="shared" ca="1" si="214"/>
        <v>Tn</v>
      </c>
      <c r="J1031" s="54" t="str">
        <f t="shared" ca="1" si="215"/>
        <v>CSCA</v>
      </c>
      <c r="K1031" s="54" t="str">
        <f t="shared" ca="1" si="216"/>
        <v>LIMITE</v>
      </c>
      <c r="L1031" s="54" t="str">
        <f t="shared" ca="1" si="217"/>
        <v/>
      </c>
      <c r="M1031" s="54">
        <f t="shared" ca="1" si="218"/>
        <v>0</v>
      </c>
      <c r="N1031" s="54" t="str">
        <f t="shared" ca="1" si="219"/>
        <v>DB2</v>
      </c>
      <c r="O1031" s="54" t="str">
        <f t="shared" ca="1" si="220"/>
        <v>Adhérent</v>
      </c>
    </row>
    <row r="1032" spans="1:15" x14ac:dyDescent="0.3">
      <c r="A1032" s="97">
        <f ca="1">MATCH(B1032,INDIRECT("Referentiel!a:a"),0)+COUNTIF($B$1:B1031,B1032)</f>
        <v>1032</v>
      </c>
      <c r="B1032" s="98" t="s">
        <v>5453</v>
      </c>
      <c r="C1032" s="54" t="str">
        <f t="shared" ca="1" si="208"/>
        <v>CPDM</v>
      </c>
      <c r="D1032" s="54" t="str">
        <f t="shared" ca="1" si="209"/>
        <v>V1LISVDT -J</v>
      </c>
      <c r="E1032" s="54">
        <f t="shared" ca="1" si="210"/>
        <v>0</v>
      </c>
      <c r="F1032" s="54" t="str">
        <f t="shared" ca="1" si="211"/>
        <v>ZH4FJH</v>
      </c>
      <c r="G1032" s="54" t="str">
        <f t="shared" ca="1" si="212"/>
        <v>AD3</v>
      </c>
      <c r="H1032" s="54" t="str">
        <f t="shared" ca="1" si="213"/>
        <v>COMPLET</v>
      </c>
      <c r="I1032" s="54" t="str">
        <f t="shared" ca="1" si="214"/>
        <v>Tn</v>
      </c>
      <c r="J1032" s="54" t="str">
        <f t="shared" ca="1" si="215"/>
        <v>BAMA</v>
      </c>
      <c r="K1032" s="54" t="str">
        <f t="shared" ca="1" si="216"/>
        <v>LISVDT</v>
      </c>
      <c r="L1032" s="54" t="str">
        <f t="shared" ca="1" si="217"/>
        <v/>
      </c>
      <c r="M1032" s="54">
        <f t="shared" ca="1" si="218"/>
        <v>0</v>
      </c>
      <c r="N1032" s="54" t="str">
        <f t="shared" ca="1" si="219"/>
        <v>DB2</v>
      </c>
      <c r="O1032" s="54" t="str">
        <f t="shared" ca="1" si="220"/>
        <v>Adhérent</v>
      </c>
    </row>
    <row r="1033" spans="1:15" x14ac:dyDescent="0.3">
      <c r="A1033" s="97">
        <f ca="1">MATCH(B1033,INDIRECT("Referentiel!a:a"),0)+COUNTIF($B$1:B1032,B1033)</f>
        <v>1033</v>
      </c>
      <c r="B1033" s="98" t="s">
        <v>5459</v>
      </c>
      <c r="C1033" s="54" t="str">
        <f t="shared" ca="1" si="208"/>
        <v>CPMP</v>
      </c>
      <c r="D1033" s="54" t="str">
        <f t="shared" ca="1" si="209"/>
        <v>LMV0ADCL -J</v>
      </c>
      <c r="E1033" s="54">
        <f t="shared" ca="1" si="210"/>
        <v>0</v>
      </c>
      <c r="F1033" s="54" t="str">
        <f t="shared" ca="1" si="211"/>
        <v>ZH2DJZ</v>
      </c>
      <c r="G1033" s="54" t="str">
        <f t="shared" ca="1" si="212"/>
        <v>AD3</v>
      </c>
      <c r="H1033" s="54" t="str">
        <f t="shared" ca="1" si="213"/>
        <v>COMPLET</v>
      </c>
      <c r="I1033" s="54" t="str">
        <f t="shared" ca="1" si="214"/>
        <v>Tn</v>
      </c>
      <c r="J1033" s="54" t="str">
        <f t="shared" ca="1" si="215"/>
        <v>EFFE</v>
      </c>
      <c r="K1033" s="54" t="str">
        <f t="shared" ca="1" si="216"/>
        <v>LMTADCL</v>
      </c>
      <c r="L1033" s="54" t="str">
        <f t="shared" ca="1" si="217"/>
        <v/>
      </c>
      <c r="M1033" s="54">
        <f t="shared" ca="1" si="218"/>
        <v>0</v>
      </c>
      <c r="N1033" s="54" t="str">
        <f t="shared" ca="1" si="219"/>
        <v>DB2</v>
      </c>
      <c r="O1033" s="54" t="str">
        <f t="shared" ca="1" si="220"/>
        <v>Adhérent</v>
      </c>
    </row>
    <row r="1034" spans="1:15" x14ac:dyDescent="0.3">
      <c r="A1034" s="97">
        <f ca="1">MATCH(B1034,INDIRECT("Referentiel!a:a"),0)+COUNTIF($B$1:B1033,B1034)</f>
        <v>1034</v>
      </c>
      <c r="B1034" s="98" t="s">
        <v>5464</v>
      </c>
      <c r="C1034" s="54" t="str">
        <f t="shared" ca="1" si="208"/>
        <v>CPMP</v>
      </c>
      <c r="D1034" s="54" t="str">
        <f t="shared" ca="1" si="209"/>
        <v>LMV0AVIS -J</v>
      </c>
      <c r="E1034" s="54">
        <f t="shared" ca="1" si="210"/>
        <v>0</v>
      </c>
      <c r="F1034" s="54" t="str">
        <f t="shared" ca="1" si="211"/>
        <v>ZH2EJ0</v>
      </c>
      <c r="G1034" s="54" t="str">
        <f t="shared" ca="1" si="212"/>
        <v>AD3</v>
      </c>
      <c r="H1034" s="54" t="str">
        <f t="shared" ca="1" si="213"/>
        <v>COMPLET</v>
      </c>
      <c r="I1034" s="54" t="str">
        <f t="shared" ca="1" si="214"/>
        <v>Tn</v>
      </c>
      <c r="J1034" s="54" t="str">
        <f t="shared" ca="1" si="215"/>
        <v>EFFE</v>
      </c>
      <c r="K1034" s="54" t="str">
        <f t="shared" ca="1" si="216"/>
        <v>LMTAVIS</v>
      </c>
      <c r="L1034" s="54" t="str">
        <f t="shared" ca="1" si="217"/>
        <v/>
      </c>
      <c r="M1034" s="54">
        <f t="shared" ca="1" si="218"/>
        <v>0</v>
      </c>
      <c r="N1034" s="54" t="str">
        <f t="shared" ca="1" si="219"/>
        <v>DB2</v>
      </c>
      <c r="O1034" s="54" t="str">
        <f t="shared" ca="1" si="220"/>
        <v>Adhérent</v>
      </c>
    </row>
    <row r="1035" spans="1:15" x14ac:dyDescent="0.3">
      <c r="A1035" s="97">
        <f ca="1">MATCH(B1035,INDIRECT("Referentiel!a:a"),0)+COUNTIF($B$1:B1034,B1035)</f>
        <v>1035</v>
      </c>
      <c r="B1035" s="98" t="s">
        <v>5469</v>
      </c>
      <c r="C1035" s="54" t="str">
        <f t="shared" ca="1" si="208"/>
        <v>CPMP</v>
      </c>
      <c r="D1035" s="54" t="str">
        <f t="shared" ca="1" si="209"/>
        <v>LMV0BOSA -J</v>
      </c>
      <c r="E1035" s="54">
        <f t="shared" ca="1" si="210"/>
        <v>0</v>
      </c>
      <c r="F1035" s="54" t="str">
        <f t="shared" ca="1" si="211"/>
        <v>ZH2EJ1</v>
      </c>
      <c r="G1035" s="54" t="str">
        <f t="shared" ca="1" si="212"/>
        <v>AD3</v>
      </c>
      <c r="H1035" s="54" t="str">
        <f t="shared" ca="1" si="213"/>
        <v>COMPLET</v>
      </c>
      <c r="I1035" s="54" t="str">
        <f t="shared" ca="1" si="214"/>
        <v>Tn</v>
      </c>
      <c r="J1035" s="54" t="str">
        <f t="shared" ca="1" si="215"/>
        <v>EFFE</v>
      </c>
      <c r="K1035" s="54" t="str">
        <f t="shared" ca="1" si="216"/>
        <v>LMTBOSA</v>
      </c>
      <c r="L1035" s="54" t="str">
        <f t="shared" ca="1" si="217"/>
        <v/>
      </c>
      <c r="M1035" s="54">
        <f t="shared" ca="1" si="218"/>
        <v>0</v>
      </c>
      <c r="N1035" s="54" t="str">
        <f t="shared" ca="1" si="219"/>
        <v>DB2</v>
      </c>
      <c r="O1035" s="54" t="str">
        <f t="shared" ca="1" si="220"/>
        <v>Adhérent</v>
      </c>
    </row>
    <row r="1036" spans="1:15" x14ac:dyDescent="0.3">
      <c r="A1036" s="97">
        <f ca="1">MATCH(B1036,INDIRECT("Referentiel!a:a"),0)+COUNTIF($B$1:B1035,B1036)</f>
        <v>1036</v>
      </c>
      <c r="B1036" s="98" t="s">
        <v>5474</v>
      </c>
      <c r="C1036" s="54" t="str">
        <f t="shared" ca="1" si="208"/>
        <v>CPMP</v>
      </c>
      <c r="D1036" s="54" t="str">
        <f t="shared" ca="1" si="209"/>
        <v>LMV0ENCL -J</v>
      </c>
      <c r="E1036" s="54">
        <f t="shared" ca="1" si="210"/>
        <v>0</v>
      </c>
      <c r="F1036" s="54" t="str">
        <f t="shared" ca="1" si="211"/>
        <v>ZH2EJ2</v>
      </c>
      <c r="G1036" s="54" t="str">
        <f t="shared" ca="1" si="212"/>
        <v>AD3</v>
      </c>
      <c r="H1036" s="54" t="str">
        <f t="shared" ca="1" si="213"/>
        <v>COMPLET</v>
      </c>
      <c r="I1036" s="54" t="str">
        <f t="shared" ca="1" si="214"/>
        <v>Tn</v>
      </c>
      <c r="J1036" s="54" t="str">
        <f t="shared" ca="1" si="215"/>
        <v>EFFE</v>
      </c>
      <c r="K1036" s="54" t="str">
        <f t="shared" ca="1" si="216"/>
        <v>LMTENCL</v>
      </c>
      <c r="L1036" s="54" t="str">
        <f t="shared" ca="1" si="217"/>
        <v/>
      </c>
      <c r="M1036" s="54">
        <f t="shared" ca="1" si="218"/>
        <v>0</v>
      </c>
      <c r="N1036" s="54" t="str">
        <f t="shared" ca="1" si="219"/>
        <v>DB2</v>
      </c>
      <c r="O1036" s="54" t="str">
        <f t="shared" ca="1" si="220"/>
        <v>Adhérent</v>
      </c>
    </row>
    <row r="1037" spans="1:15" x14ac:dyDescent="0.3">
      <c r="A1037" s="97">
        <f ca="1">MATCH(B1037,INDIRECT("Referentiel!a:a"),0)+COUNTIF($B$1:B1036,B1037)</f>
        <v>1037</v>
      </c>
      <c r="B1037" s="98" t="s">
        <v>5479</v>
      </c>
      <c r="C1037" s="54" t="str">
        <f t="shared" ca="1" si="208"/>
        <v>CPMP</v>
      </c>
      <c r="D1037" s="54" t="str">
        <f t="shared" ca="1" si="209"/>
        <v>LMV0NOYP -J</v>
      </c>
      <c r="E1037" s="54">
        <f t="shared" ca="1" si="210"/>
        <v>0</v>
      </c>
      <c r="F1037" s="54" t="str">
        <f t="shared" ca="1" si="211"/>
        <v>ZH2EJ3</v>
      </c>
      <c r="G1037" s="54" t="str">
        <f t="shared" ca="1" si="212"/>
        <v>AD3</v>
      </c>
      <c r="H1037" s="54" t="str">
        <f t="shared" ca="1" si="213"/>
        <v>COMPLET</v>
      </c>
      <c r="I1037" s="54" t="str">
        <f t="shared" ca="1" si="214"/>
        <v>Tn</v>
      </c>
      <c r="J1037" s="54" t="str">
        <f t="shared" ca="1" si="215"/>
        <v>EFFE</v>
      </c>
      <c r="K1037" s="54" t="str">
        <f t="shared" ca="1" si="216"/>
        <v>LMTNOYP</v>
      </c>
      <c r="L1037" s="54" t="str">
        <f t="shared" ca="1" si="217"/>
        <v/>
      </c>
      <c r="M1037" s="54">
        <f t="shared" ca="1" si="218"/>
        <v>0</v>
      </c>
      <c r="N1037" s="54" t="str">
        <f t="shared" ca="1" si="219"/>
        <v>DB2</v>
      </c>
      <c r="O1037" s="54" t="str">
        <f t="shared" ca="1" si="220"/>
        <v>Adhérent</v>
      </c>
    </row>
    <row r="1038" spans="1:15" x14ac:dyDescent="0.3">
      <c r="A1038" s="97">
        <f ca="1">MATCH(B1038,INDIRECT("Referentiel!a:a"),0)+COUNTIF($B$1:B1037,B1038)</f>
        <v>1038</v>
      </c>
      <c r="B1038" s="98" t="s">
        <v>5484</v>
      </c>
      <c r="C1038" s="54" t="str">
        <f t="shared" ca="1" si="208"/>
        <v>CPMP</v>
      </c>
      <c r="D1038" s="54" t="str">
        <f t="shared" ca="1" si="209"/>
        <v>LMV0OPBA -J</v>
      </c>
      <c r="E1038" s="54">
        <f t="shared" ca="1" si="210"/>
        <v>0</v>
      </c>
      <c r="F1038" s="54" t="str">
        <f t="shared" ca="1" si="211"/>
        <v>ZH2EJ4</v>
      </c>
      <c r="G1038" s="54" t="str">
        <f t="shared" ca="1" si="212"/>
        <v>AD3</v>
      </c>
      <c r="H1038" s="54" t="str">
        <f t="shared" ca="1" si="213"/>
        <v>COMPLET</v>
      </c>
      <c r="I1038" s="54" t="str">
        <f t="shared" ca="1" si="214"/>
        <v>Tn</v>
      </c>
      <c r="J1038" s="54" t="str">
        <f t="shared" ca="1" si="215"/>
        <v>EFFE</v>
      </c>
      <c r="K1038" s="54" t="str">
        <f t="shared" ca="1" si="216"/>
        <v>LMTOPBA</v>
      </c>
      <c r="L1038" s="54" t="str">
        <f t="shared" ca="1" si="217"/>
        <v/>
      </c>
      <c r="M1038" s="54">
        <f t="shared" ca="1" si="218"/>
        <v>0</v>
      </c>
      <c r="N1038" s="54" t="str">
        <f t="shared" ca="1" si="219"/>
        <v>DB2</v>
      </c>
      <c r="O1038" s="54" t="str">
        <f t="shared" ca="1" si="220"/>
        <v>Adhérent</v>
      </c>
    </row>
    <row r="1039" spans="1:15" x14ac:dyDescent="0.3">
      <c r="A1039" s="97">
        <f ca="1">MATCH(B1039,INDIRECT("Referentiel!a:a"),0)+COUNTIF($B$1:B1038,B1039)</f>
        <v>1039</v>
      </c>
      <c r="B1039" s="98" t="s">
        <v>5489</v>
      </c>
      <c r="C1039" s="54" t="str">
        <f t="shared" ca="1" si="208"/>
        <v>CPMP</v>
      </c>
      <c r="D1039" s="54" t="str">
        <f t="shared" ca="1" si="209"/>
        <v>LMV0PARA -J</v>
      </c>
      <c r="E1039" s="54">
        <f t="shared" ca="1" si="210"/>
        <v>0</v>
      </c>
      <c r="F1039" s="54" t="str">
        <f t="shared" ca="1" si="211"/>
        <v>ZH2EJ5</v>
      </c>
      <c r="G1039" s="54" t="str">
        <f t="shared" ca="1" si="212"/>
        <v>AD3</v>
      </c>
      <c r="H1039" s="54" t="str">
        <f t="shared" ca="1" si="213"/>
        <v>COMPLET</v>
      </c>
      <c r="I1039" s="54" t="str">
        <f t="shared" ca="1" si="214"/>
        <v>Tn</v>
      </c>
      <c r="J1039" s="54" t="str">
        <f t="shared" ca="1" si="215"/>
        <v>EFFE</v>
      </c>
      <c r="K1039" s="54" t="str">
        <f t="shared" ca="1" si="216"/>
        <v>LMTPARA</v>
      </c>
      <c r="L1039" s="54" t="str">
        <f t="shared" ca="1" si="217"/>
        <v/>
      </c>
      <c r="M1039" s="54">
        <f t="shared" ca="1" si="218"/>
        <v>0</v>
      </c>
      <c r="N1039" s="54" t="str">
        <f t="shared" ca="1" si="219"/>
        <v>DB2</v>
      </c>
      <c r="O1039" s="54" t="str">
        <f t="shared" ca="1" si="220"/>
        <v>Adhérent</v>
      </c>
    </row>
    <row r="1040" spans="1:15" x14ac:dyDescent="0.3">
      <c r="A1040" s="97">
        <f ca="1">MATCH(B1040,INDIRECT("Referentiel!a:a"),0)+COUNTIF($B$1:B1039,B1040)</f>
        <v>1040</v>
      </c>
      <c r="B1040" s="98" t="s">
        <v>5494</v>
      </c>
      <c r="C1040" s="54" t="str">
        <f t="shared" ca="1" si="208"/>
        <v>CPMP</v>
      </c>
      <c r="D1040" s="54" t="str">
        <f t="shared" ca="1" si="209"/>
        <v>LMV0PFAU -J</v>
      </c>
      <c r="E1040" s="54">
        <f t="shared" ca="1" si="210"/>
        <v>0</v>
      </c>
      <c r="F1040" s="54" t="str">
        <f t="shared" ca="1" si="211"/>
        <v>ZH2EJ6</v>
      </c>
      <c r="G1040" s="54" t="str">
        <f t="shared" ca="1" si="212"/>
        <v>AD3</v>
      </c>
      <c r="H1040" s="54" t="str">
        <f t="shared" ca="1" si="213"/>
        <v>COMPLET</v>
      </c>
      <c r="I1040" s="54" t="str">
        <f t="shared" ca="1" si="214"/>
        <v>BVnTn</v>
      </c>
      <c r="J1040" s="54" t="str">
        <f t="shared" ca="1" si="215"/>
        <v>EFFE</v>
      </c>
      <c r="K1040" s="54" t="str">
        <f t="shared" ca="1" si="216"/>
        <v>LMTPFAU</v>
      </c>
      <c r="L1040" s="54" t="str">
        <f t="shared" ca="1" si="217"/>
        <v/>
      </c>
      <c r="M1040" s="54">
        <f t="shared" ca="1" si="218"/>
        <v>0</v>
      </c>
      <c r="N1040" s="54" t="str">
        <f t="shared" ca="1" si="219"/>
        <v>DB2</v>
      </c>
      <c r="O1040" s="54" t="str">
        <f t="shared" ca="1" si="220"/>
        <v>Adhérent</v>
      </c>
    </row>
    <row r="1041" spans="1:15" x14ac:dyDescent="0.3">
      <c r="A1041" s="97">
        <f ca="1">MATCH(B1041,INDIRECT("Referentiel!a:a"),0)+COUNTIF($B$1:B1040,B1041)</f>
        <v>1041</v>
      </c>
      <c r="B1041" s="98" t="s">
        <v>5498</v>
      </c>
      <c r="C1041" s="54" t="str">
        <f t="shared" ca="1" si="208"/>
        <v>CPMP</v>
      </c>
      <c r="D1041" s="54" t="str">
        <f t="shared" ca="1" si="209"/>
        <v>LMV0PTFA -J</v>
      </c>
      <c r="E1041" s="54">
        <f t="shared" ca="1" si="210"/>
        <v>0</v>
      </c>
      <c r="F1041" s="54" t="str">
        <f t="shared" ca="1" si="211"/>
        <v>ZH2EJ7</v>
      </c>
      <c r="G1041" s="54" t="str">
        <f t="shared" ca="1" si="212"/>
        <v>AD3</v>
      </c>
      <c r="H1041" s="54" t="str">
        <f t="shared" ca="1" si="213"/>
        <v>COMPLET</v>
      </c>
      <c r="I1041" s="54" t="str">
        <f t="shared" ca="1" si="214"/>
        <v>Tn</v>
      </c>
      <c r="J1041" s="54" t="str">
        <f t="shared" ca="1" si="215"/>
        <v>EFFE</v>
      </c>
      <c r="K1041" s="54" t="str">
        <f t="shared" ca="1" si="216"/>
        <v>LMTPTFA</v>
      </c>
      <c r="L1041" s="54" t="str">
        <f t="shared" ca="1" si="217"/>
        <v/>
      </c>
      <c r="M1041" s="54">
        <f t="shared" ca="1" si="218"/>
        <v>0</v>
      </c>
      <c r="N1041" s="54" t="str">
        <f t="shared" ca="1" si="219"/>
        <v>DB2</v>
      </c>
      <c r="O1041" s="54" t="str">
        <f t="shared" ca="1" si="220"/>
        <v>Adhérent</v>
      </c>
    </row>
    <row r="1042" spans="1:15" x14ac:dyDescent="0.3">
      <c r="A1042" s="97">
        <f ca="1">MATCH(B1042,INDIRECT("Referentiel!a:a"),0)+COUNTIF($B$1:B1041,B1042)</f>
        <v>1042</v>
      </c>
      <c r="B1042" s="98" t="s">
        <v>5503</v>
      </c>
      <c r="C1042" s="54" t="str">
        <f t="shared" ca="1" si="208"/>
        <v>CPMP</v>
      </c>
      <c r="D1042" s="54" t="str">
        <f t="shared" ca="1" si="209"/>
        <v>LMV0PTHI -J</v>
      </c>
      <c r="E1042" s="54">
        <f t="shared" ca="1" si="210"/>
        <v>0</v>
      </c>
      <c r="F1042" s="54" t="str">
        <f t="shared" ca="1" si="211"/>
        <v>ZH2EJ8</v>
      </c>
      <c r="G1042" s="54" t="str">
        <f t="shared" ca="1" si="212"/>
        <v>AD3</v>
      </c>
      <c r="H1042" s="54" t="str">
        <f t="shared" ca="1" si="213"/>
        <v>COMPLET</v>
      </c>
      <c r="I1042" s="54" t="str">
        <f t="shared" ca="1" si="214"/>
        <v>Tn</v>
      </c>
      <c r="J1042" s="54" t="str">
        <f t="shared" ca="1" si="215"/>
        <v>EFFE</v>
      </c>
      <c r="K1042" s="54" t="str">
        <f t="shared" ca="1" si="216"/>
        <v>LMTPTHI</v>
      </c>
      <c r="L1042" s="54" t="str">
        <f t="shared" ca="1" si="217"/>
        <v/>
      </c>
      <c r="M1042" s="54">
        <f t="shared" ca="1" si="218"/>
        <v>0</v>
      </c>
      <c r="N1042" s="54" t="str">
        <f t="shared" ca="1" si="219"/>
        <v>DB2</v>
      </c>
      <c r="O1042" s="54" t="str">
        <f t="shared" ca="1" si="220"/>
        <v>Adhérent</v>
      </c>
    </row>
    <row r="1043" spans="1:15" x14ac:dyDescent="0.3">
      <c r="A1043" s="97">
        <f ca="1">MATCH(B1043,INDIRECT("Referentiel!a:a"),0)+COUNTIF($B$1:B1042,B1043)</f>
        <v>1043</v>
      </c>
      <c r="B1043" s="98" t="s">
        <v>5507</v>
      </c>
      <c r="C1043" s="54" t="str">
        <f t="shared" ca="1" si="208"/>
        <v>CPMP</v>
      </c>
      <c r="D1043" s="54" t="str">
        <f t="shared" ca="1" si="209"/>
        <v>LMV0TRAC -J</v>
      </c>
      <c r="E1043" s="54">
        <f t="shared" ca="1" si="210"/>
        <v>0</v>
      </c>
      <c r="F1043" s="54" t="str">
        <f t="shared" ca="1" si="211"/>
        <v>ZH2EJ9</v>
      </c>
      <c r="G1043" s="54" t="str">
        <f t="shared" ca="1" si="212"/>
        <v>AD3</v>
      </c>
      <c r="H1043" s="54" t="str">
        <f t="shared" ca="1" si="213"/>
        <v>COMPLET</v>
      </c>
      <c r="I1043" s="54" t="str">
        <f t="shared" ca="1" si="214"/>
        <v>Tn</v>
      </c>
      <c r="J1043" s="54" t="str">
        <f t="shared" ca="1" si="215"/>
        <v>EFFE</v>
      </c>
      <c r="K1043" s="54" t="str">
        <f t="shared" ca="1" si="216"/>
        <v>LMTTRAC</v>
      </c>
      <c r="L1043" s="54" t="str">
        <f t="shared" ca="1" si="217"/>
        <v/>
      </c>
      <c r="M1043" s="54">
        <f t="shared" ca="1" si="218"/>
        <v>0</v>
      </c>
      <c r="N1043" s="54" t="str">
        <f t="shared" ca="1" si="219"/>
        <v>DB2</v>
      </c>
      <c r="O1043" s="54" t="str">
        <f t="shared" ca="1" si="220"/>
        <v>Adhérent</v>
      </c>
    </row>
    <row r="1044" spans="1:15" x14ac:dyDescent="0.3">
      <c r="A1044" s="97">
        <f ca="1">MATCH(B1044,INDIRECT("Referentiel!a:a"),0)+COUNTIF($B$1:B1043,B1044)</f>
        <v>1044</v>
      </c>
      <c r="B1044" s="98" t="s">
        <v>5512</v>
      </c>
      <c r="C1044" s="54" t="str">
        <f t="shared" ca="1" si="208"/>
        <v>CPMP</v>
      </c>
      <c r="D1044" s="54" t="str">
        <f t="shared" ca="1" si="209"/>
        <v>LMV0TXCC -J</v>
      </c>
      <c r="E1044" s="54">
        <f t="shared" ca="1" si="210"/>
        <v>0</v>
      </c>
      <c r="F1044" s="54" t="str">
        <f t="shared" ca="1" si="211"/>
        <v>ZH2EJA</v>
      </c>
      <c r="G1044" s="54" t="str">
        <f t="shared" ca="1" si="212"/>
        <v>AD3</v>
      </c>
      <c r="H1044" s="54" t="str">
        <f t="shared" ca="1" si="213"/>
        <v>COMPLET</v>
      </c>
      <c r="I1044" s="54" t="str">
        <f t="shared" ca="1" si="214"/>
        <v>Tn</v>
      </c>
      <c r="J1044" s="54" t="str">
        <f t="shared" ca="1" si="215"/>
        <v>EFFE</v>
      </c>
      <c r="K1044" s="54" t="str">
        <f t="shared" ca="1" si="216"/>
        <v>LMTTXCC</v>
      </c>
      <c r="L1044" s="54" t="str">
        <f t="shared" ca="1" si="217"/>
        <v/>
      </c>
      <c r="M1044" s="54">
        <f t="shared" ca="1" si="218"/>
        <v>0</v>
      </c>
      <c r="N1044" s="54" t="str">
        <f t="shared" ca="1" si="219"/>
        <v>DB2</v>
      </c>
      <c r="O1044" s="54" t="str">
        <f t="shared" ca="1" si="220"/>
        <v>Adhérent</v>
      </c>
    </row>
    <row r="1045" spans="1:15" x14ac:dyDescent="0.3">
      <c r="A1045" s="97">
        <f ca="1">MATCH(B1045,INDIRECT("Referentiel!a:a"),0)+COUNTIF($B$1:B1044,B1045)</f>
        <v>1045</v>
      </c>
      <c r="B1045" s="98" t="s">
        <v>5516</v>
      </c>
      <c r="C1045" s="54" t="str">
        <f t="shared" ca="1" si="208"/>
        <v>CPCC</v>
      </c>
      <c r="D1045" s="54" t="str">
        <f t="shared" ca="1" si="209"/>
        <v>V0LOCALI -J</v>
      </c>
      <c r="E1045" s="54">
        <f t="shared" ca="1" si="210"/>
        <v>0</v>
      </c>
      <c r="F1045" s="54" t="str">
        <f t="shared" ca="1" si="211"/>
        <v>ZH1IJI</v>
      </c>
      <c r="G1045" s="54" t="str">
        <f t="shared" ca="1" si="212"/>
        <v>AD1</v>
      </c>
      <c r="H1045" s="54" t="str">
        <f t="shared" ca="1" si="213"/>
        <v>COMPLET</v>
      </c>
      <c r="I1045" s="54" t="str">
        <f t="shared" ca="1" si="214"/>
        <v>Tn</v>
      </c>
      <c r="J1045" s="54" t="str">
        <f t="shared" ca="1" si="215"/>
        <v>GADR</v>
      </c>
      <c r="K1045" s="54" t="str">
        <f t="shared" ca="1" si="216"/>
        <v>LOCALI</v>
      </c>
      <c r="L1045" s="54" t="str">
        <f t="shared" ca="1" si="217"/>
        <v>PRAD1</v>
      </c>
      <c r="M1045" s="54">
        <f t="shared" ca="1" si="218"/>
        <v>0</v>
      </c>
      <c r="N1045" s="54" t="str">
        <f t="shared" ca="1" si="219"/>
        <v>DB2</v>
      </c>
      <c r="O1045" s="54" t="str">
        <f t="shared" ca="1" si="220"/>
        <v>Adhérent</v>
      </c>
    </row>
    <row r="1046" spans="1:15" x14ac:dyDescent="0.3">
      <c r="A1046" s="97">
        <f ca="1">MATCH(B1046,INDIRECT("Referentiel!a:a"),0)+COUNTIF($B$1:B1045,B1046)</f>
        <v>1046</v>
      </c>
      <c r="B1046" s="98" t="s">
        <v>5523</v>
      </c>
      <c r="C1046" s="54" t="str">
        <f t="shared" ca="1" si="208"/>
        <v>CPCC</v>
      </c>
      <c r="D1046" s="54" t="str">
        <f t="shared" ca="1" si="209"/>
        <v>V0LOCCOMM-J</v>
      </c>
      <c r="E1046" s="54">
        <f t="shared" ca="1" si="210"/>
        <v>0</v>
      </c>
      <c r="F1046" s="54" t="str">
        <f t="shared" ca="1" si="211"/>
        <v>ZH1IJJ</v>
      </c>
      <c r="G1046" s="54" t="str">
        <f t="shared" ca="1" si="212"/>
        <v>AD1</v>
      </c>
      <c r="H1046" s="54" t="str">
        <f t="shared" ca="1" si="213"/>
        <v>COMPLET</v>
      </c>
      <c r="I1046" s="54" t="str">
        <f t="shared" ca="1" si="214"/>
        <v>BVnTn</v>
      </c>
      <c r="J1046" s="54" t="str">
        <f t="shared" ca="1" si="215"/>
        <v>GADR</v>
      </c>
      <c r="K1046" s="54" t="str">
        <f t="shared" ca="1" si="216"/>
        <v>LOCCOMM</v>
      </c>
      <c r="L1046" s="54" t="str">
        <f t="shared" ca="1" si="217"/>
        <v>PRAD1</v>
      </c>
      <c r="M1046" s="54">
        <f t="shared" ca="1" si="218"/>
        <v>0</v>
      </c>
      <c r="N1046" s="54" t="str">
        <f t="shared" ca="1" si="219"/>
        <v>DB2</v>
      </c>
      <c r="O1046" s="54" t="str">
        <f t="shared" ca="1" si="220"/>
        <v>Adhérent</v>
      </c>
    </row>
    <row r="1047" spans="1:15" x14ac:dyDescent="0.3">
      <c r="A1047" s="97">
        <f ca="1">MATCH(B1047,INDIRECT("Referentiel!a:a"),0)+COUNTIF($B$1:B1046,B1047)</f>
        <v>1047</v>
      </c>
      <c r="B1047" s="98" t="s">
        <v>5529</v>
      </c>
      <c r="C1047" s="54" t="str">
        <f t="shared" ca="1" si="208"/>
        <v>CPPL</v>
      </c>
      <c r="D1047" s="54" t="str">
        <f t="shared" ca="1" si="209"/>
        <v>VMDDG6V-H</v>
      </c>
      <c r="E1047" s="54">
        <f t="shared" ca="1" si="210"/>
        <v>0</v>
      </c>
      <c r="F1047" s="54" t="str">
        <f t="shared" ca="1" si="211"/>
        <v>ZH2AH7</v>
      </c>
      <c r="G1047" s="54" t="str">
        <f t="shared" ca="1" si="212"/>
        <v>AD3</v>
      </c>
      <c r="H1047" s="54" t="str">
        <f t="shared" ca="1" si="213"/>
        <v>COMPLET</v>
      </c>
      <c r="I1047" s="54" t="str">
        <f t="shared" ca="1" si="214"/>
        <v>BVnTn</v>
      </c>
      <c r="J1047" s="54" t="str">
        <f t="shared" ca="1" si="215"/>
        <v>ALIB</v>
      </c>
      <c r="K1047" s="54" t="str">
        <f t="shared" ca="1" si="216"/>
        <v>MA01</v>
      </c>
      <c r="L1047" s="54" t="str">
        <f t="shared" ca="1" si="217"/>
        <v/>
      </c>
      <c r="M1047" s="54">
        <f t="shared" ca="1" si="218"/>
        <v>0</v>
      </c>
      <c r="N1047" s="54" t="str">
        <f t="shared" ca="1" si="219"/>
        <v>DB2</v>
      </c>
      <c r="O1047" s="54" t="str">
        <f t="shared" ca="1" si="220"/>
        <v>Adhérent</v>
      </c>
    </row>
    <row r="1048" spans="1:15" x14ac:dyDescent="0.3">
      <c r="A1048" s="97">
        <f ca="1">MATCH(B1048,INDIRECT("Referentiel!a:a"),0)+COUNTIF($B$1:B1047,B1048)</f>
        <v>1048</v>
      </c>
      <c r="B1048" s="98" t="s">
        <v>5535</v>
      </c>
      <c r="C1048" s="54" t="str">
        <f t="shared" ca="1" si="208"/>
        <v>CPCC</v>
      </c>
      <c r="D1048" s="54" t="str">
        <f t="shared" ca="1" si="209"/>
        <v>V0MARE02 -J</v>
      </c>
      <c r="E1048" s="54">
        <f t="shared" ca="1" si="210"/>
        <v>0</v>
      </c>
      <c r="F1048" s="54" t="str">
        <f t="shared" ca="1" si="211"/>
        <v>ZH1IJK</v>
      </c>
      <c r="G1048" s="54" t="str">
        <f t="shared" ca="1" si="212"/>
        <v>AD3</v>
      </c>
      <c r="H1048" s="54" t="str">
        <f t="shared" ca="1" si="213"/>
        <v>COMPLET</v>
      </c>
      <c r="I1048" s="54" t="str">
        <f t="shared" ca="1" si="214"/>
        <v>BVnTn</v>
      </c>
      <c r="J1048" s="54" t="str">
        <f t="shared" ca="1" si="215"/>
        <v>CNTR</v>
      </c>
      <c r="K1048" s="54" t="str">
        <f t="shared" ca="1" si="216"/>
        <v>MARE02</v>
      </c>
      <c r="L1048" s="54" t="str">
        <f t="shared" ca="1" si="217"/>
        <v/>
      </c>
      <c r="M1048" s="54">
        <f t="shared" ca="1" si="218"/>
        <v>0</v>
      </c>
      <c r="N1048" s="54" t="str">
        <f t="shared" ca="1" si="219"/>
        <v>DB2</v>
      </c>
      <c r="O1048" s="54" t="str">
        <f t="shared" ca="1" si="220"/>
        <v>Adhérent</v>
      </c>
    </row>
    <row r="1049" spans="1:15" x14ac:dyDescent="0.3">
      <c r="A1049" s="97">
        <f ca="1">MATCH(B1049,INDIRECT("Referentiel!a:a"),0)+COUNTIF($B$1:B1048,B1049)</f>
        <v>1049</v>
      </c>
      <c r="B1049" s="98" t="s">
        <v>5539</v>
      </c>
      <c r="C1049" s="54" t="str">
        <f t="shared" ca="1" si="208"/>
        <v>CPMP</v>
      </c>
      <c r="D1049" s="54" t="str">
        <f t="shared" ca="1" si="209"/>
        <v>V0MBRE07 -J</v>
      </c>
      <c r="E1049" s="54">
        <f t="shared" ca="1" si="210"/>
        <v>0</v>
      </c>
      <c r="F1049" s="54" t="str">
        <f t="shared" ca="1" si="211"/>
        <v>ZH2EJB</v>
      </c>
      <c r="G1049" s="54" t="str">
        <f t="shared" ca="1" si="212"/>
        <v>AD3</v>
      </c>
      <c r="H1049" s="54" t="str">
        <f t="shared" ca="1" si="213"/>
        <v>COMPLET</v>
      </c>
      <c r="I1049" s="54" t="str">
        <f t="shared" ca="1" si="214"/>
        <v>BVnTn</v>
      </c>
      <c r="J1049" s="54" t="str">
        <f t="shared" ca="1" si="215"/>
        <v>CHEQ</v>
      </c>
      <c r="K1049" s="54" t="str">
        <f t="shared" ca="1" si="216"/>
        <v>MBRE07</v>
      </c>
      <c r="L1049" s="54" t="str">
        <f t="shared" ca="1" si="217"/>
        <v/>
      </c>
      <c r="M1049" s="54">
        <f t="shared" ca="1" si="218"/>
        <v>0</v>
      </c>
      <c r="N1049" s="54" t="str">
        <f t="shared" ca="1" si="219"/>
        <v>DB2</v>
      </c>
      <c r="O1049" s="54" t="str">
        <f t="shared" ca="1" si="220"/>
        <v>Adhérent</v>
      </c>
    </row>
    <row r="1050" spans="1:15" x14ac:dyDescent="0.3">
      <c r="A1050" s="97">
        <f ca="1">MATCH(B1050,INDIRECT("Referentiel!a:a"),0)+COUNTIF($B$1:B1049,B1050)</f>
        <v>1050</v>
      </c>
      <c r="B1050" s="98" t="s">
        <v>5545</v>
      </c>
      <c r="C1050" s="54" t="str">
        <f t="shared" ca="1" si="208"/>
        <v>CPMC</v>
      </c>
      <c r="D1050" s="54" t="str">
        <f t="shared" ca="1" si="209"/>
        <v>V0MDCPRV -J</v>
      </c>
      <c r="E1050" s="54">
        <f t="shared" ca="1" si="210"/>
        <v>0</v>
      </c>
      <c r="F1050" s="54" t="str">
        <f t="shared" ca="1" si="211"/>
        <v>ZH4FJI</v>
      </c>
      <c r="G1050" s="54" t="str">
        <f t="shared" ca="1" si="212"/>
        <v>AD1</v>
      </c>
      <c r="H1050" s="54" t="str">
        <f t="shared" ca="1" si="213"/>
        <v>COMPLET</v>
      </c>
      <c r="I1050" s="54" t="str">
        <f t="shared" ca="1" si="214"/>
        <v>BVnTn</v>
      </c>
      <c r="J1050" s="54" t="str">
        <f t="shared" ca="1" si="215"/>
        <v>EMAE</v>
      </c>
      <c r="K1050" s="54" t="str">
        <f t="shared" ca="1" si="216"/>
        <v>MDCPRV</v>
      </c>
      <c r="L1050" s="54" t="str">
        <f t="shared" ca="1" si="217"/>
        <v>PRAD1</v>
      </c>
      <c r="M1050" s="54">
        <f t="shared" ca="1" si="218"/>
        <v>0</v>
      </c>
      <c r="N1050" s="54" t="str">
        <f t="shared" ca="1" si="219"/>
        <v>DB2</v>
      </c>
      <c r="O1050" s="54" t="str">
        <f t="shared" ca="1" si="220"/>
        <v>Adhérent</v>
      </c>
    </row>
    <row r="1051" spans="1:15" x14ac:dyDescent="0.3">
      <c r="A1051" s="97">
        <f ca="1">MATCH(B1051,INDIRECT("Referentiel!a:a"),0)+COUNTIF($B$1:B1050,B1051)</f>
        <v>1051</v>
      </c>
      <c r="B1051" s="98" t="s">
        <v>5550</v>
      </c>
      <c r="C1051" s="54" t="str">
        <f t="shared" ca="1" si="208"/>
        <v>CPCR</v>
      </c>
      <c r="D1051" s="54" t="str">
        <f t="shared" ca="1" si="209"/>
        <v>MDD06-H-MDD06</v>
      </c>
      <c r="E1051" s="54">
        <f t="shared" ca="1" si="210"/>
        <v>0</v>
      </c>
      <c r="F1051" s="54" t="str">
        <f t="shared" ca="1" si="211"/>
        <v>ZH1AH3</v>
      </c>
      <c r="G1051" s="54" t="str">
        <f t="shared" ca="1" si="212"/>
        <v>AD3</v>
      </c>
      <c r="H1051" s="54" t="str">
        <f t="shared" ca="1" si="213"/>
        <v>PARTIEL</v>
      </c>
      <c r="I1051" s="54" t="str">
        <f t="shared" ca="1" si="214"/>
        <v>Tn</v>
      </c>
      <c r="J1051" s="54" t="str">
        <f t="shared" ca="1" si="215"/>
        <v>ADI0</v>
      </c>
      <c r="K1051" s="54" t="str">
        <f t="shared" ca="1" si="216"/>
        <v>MDD00</v>
      </c>
      <c r="L1051" s="54" t="str">
        <f t="shared" ca="1" si="217"/>
        <v/>
      </c>
      <c r="M1051" s="54">
        <f t="shared" ca="1" si="218"/>
        <v>0</v>
      </c>
      <c r="N1051" s="54" t="str">
        <f t="shared" ca="1" si="219"/>
        <v>ISPOOL</v>
      </c>
      <c r="O1051" s="54" t="str">
        <f t="shared" ca="1" si="220"/>
        <v>Adhérent</v>
      </c>
    </row>
    <row r="1052" spans="1:15" x14ac:dyDescent="0.3">
      <c r="A1052" s="97">
        <f ca="1">MATCH(B1052,INDIRECT("Referentiel!a:a"),0)+COUNTIF($B$1:B1051,B1052)</f>
        <v>1052</v>
      </c>
      <c r="B1052" s="98" t="s">
        <v>5556</v>
      </c>
      <c r="C1052" s="54" t="str">
        <f t="shared" ca="1" si="208"/>
        <v>CPMP</v>
      </c>
      <c r="D1052" s="54" t="str">
        <f t="shared" ca="1" si="209"/>
        <v>RCHCMDF1-J</v>
      </c>
      <c r="E1052" s="54">
        <f t="shared" ca="1" si="210"/>
        <v>0</v>
      </c>
      <c r="F1052" s="54" t="str">
        <f t="shared" ca="1" si="211"/>
        <v>ZH2FJ4</v>
      </c>
      <c r="G1052" s="54" t="str">
        <f t="shared" ca="1" si="212"/>
        <v>AD3</v>
      </c>
      <c r="H1052" s="54" t="str">
        <f t="shared" ca="1" si="213"/>
        <v>COMPLET</v>
      </c>
      <c r="I1052" s="54" t="str">
        <f t="shared" ca="1" si="214"/>
        <v>Tn</v>
      </c>
      <c r="J1052" s="54" t="str">
        <f t="shared" ca="1" si="215"/>
        <v>CHEQ</v>
      </c>
      <c r="K1052" s="54" t="str">
        <f t="shared" ca="1" si="216"/>
        <v>RCHCMDF1</v>
      </c>
      <c r="L1052" s="54" t="str">
        <f t="shared" ca="1" si="217"/>
        <v/>
      </c>
      <c r="M1052" s="54">
        <f t="shared" ca="1" si="218"/>
        <v>0</v>
      </c>
      <c r="N1052" s="54" t="str">
        <f t="shared" ca="1" si="219"/>
        <v>FIC</v>
      </c>
      <c r="O1052" s="54" t="str">
        <f t="shared" ca="1" si="220"/>
        <v>Adhérent</v>
      </c>
    </row>
    <row r="1053" spans="1:15" x14ac:dyDescent="0.3">
      <c r="A1053" s="97">
        <f ca="1">MATCH(B1053,INDIRECT("Referentiel!a:a"),0)+COUNTIF($B$1:B1052,B1053)</f>
        <v>1053</v>
      </c>
      <c r="B1053" s="98" t="s">
        <v>5561</v>
      </c>
      <c r="C1053" s="54" t="str">
        <f t="shared" ca="1" si="208"/>
        <v>CPMP</v>
      </c>
      <c r="D1053" s="54" t="str">
        <f t="shared" ca="1" si="209"/>
        <v>RCHCMDF1-J</v>
      </c>
      <c r="E1053" s="54">
        <f t="shared" ca="1" si="210"/>
        <v>0</v>
      </c>
      <c r="F1053" s="54" t="str">
        <f t="shared" ca="1" si="211"/>
        <v>ZH2FJ4</v>
      </c>
      <c r="G1053" s="54" t="str">
        <f t="shared" ca="1" si="212"/>
        <v>AD3</v>
      </c>
      <c r="H1053" s="54" t="str">
        <f t="shared" ca="1" si="213"/>
        <v>COMPLET</v>
      </c>
      <c r="I1053" s="54" t="str">
        <f t="shared" ca="1" si="214"/>
        <v>Tn</v>
      </c>
      <c r="J1053" s="54" t="str">
        <f t="shared" ca="1" si="215"/>
        <v>CHEQ</v>
      </c>
      <c r="K1053" s="54" t="str">
        <f t="shared" ca="1" si="216"/>
        <v>RCHCMDF1</v>
      </c>
      <c r="L1053" s="54" t="str">
        <f t="shared" ca="1" si="217"/>
        <v/>
      </c>
      <c r="M1053" s="54">
        <f t="shared" ca="1" si="218"/>
        <v>0</v>
      </c>
      <c r="N1053" s="54" t="str">
        <f t="shared" ca="1" si="219"/>
        <v>FIC</v>
      </c>
      <c r="O1053" s="54" t="str">
        <f t="shared" ca="1" si="220"/>
        <v>Adhérent</v>
      </c>
    </row>
    <row r="1054" spans="1:15" x14ac:dyDescent="0.3">
      <c r="A1054" s="97">
        <f ca="1">MATCH(B1054,INDIRECT("Referentiel!a:a"),0)+COUNTIF($B$1:B1053,B1054)</f>
        <v>1054</v>
      </c>
      <c r="B1054" s="98" t="s">
        <v>5566</v>
      </c>
      <c r="C1054" s="54" t="str">
        <f t="shared" ca="1" si="208"/>
        <v>CPMP</v>
      </c>
      <c r="D1054" s="54" t="str">
        <f t="shared" ca="1" si="209"/>
        <v>RCHCMDF2-J</v>
      </c>
      <c r="E1054" s="54">
        <f t="shared" ca="1" si="210"/>
        <v>0</v>
      </c>
      <c r="F1054" s="54" t="str">
        <f t="shared" ca="1" si="211"/>
        <v>ZH2FJ5</v>
      </c>
      <c r="G1054" s="54" t="str">
        <f t="shared" ca="1" si="212"/>
        <v>AD3</v>
      </c>
      <c r="H1054" s="54" t="str">
        <f t="shared" ca="1" si="213"/>
        <v>COMPLET</v>
      </c>
      <c r="I1054" s="54" t="str">
        <f t="shared" ca="1" si="214"/>
        <v>Tn</v>
      </c>
      <c r="J1054" s="54" t="str">
        <f t="shared" ca="1" si="215"/>
        <v>CHEQ</v>
      </c>
      <c r="K1054" s="54" t="str">
        <f t="shared" ca="1" si="216"/>
        <v>RCHCMDF2</v>
      </c>
      <c r="L1054" s="54" t="str">
        <f t="shared" ca="1" si="217"/>
        <v/>
      </c>
      <c r="M1054" s="54">
        <f t="shared" ca="1" si="218"/>
        <v>0</v>
      </c>
      <c r="N1054" s="54" t="str">
        <f t="shared" ca="1" si="219"/>
        <v>FIC</v>
      </c>
      <c r="O1054" s="54" t="str">
        <f t="shared" ca="1" si="220"/>
        <v>Adhérent</v>
      </c>
    </row>
    <row r="1055" spans="1:15" x14ac:dyDescent="0.3">
      <c r="A1055" s="97">
        <f ca="1">MATCH(B1055,INDIRECT("Referentiel!a:a"),0)+COUNTIF($B$1:B1054,B1055)</f>
        <v>1055</v>
      </c>
      <c r="B1055" s="98" t="s">
        <v>5570</v>
      </c>
      <c r="C1055" s="54" t="str">
        <f t="shared" ca="1" si="208"/>
        <v>CPMP</v>
      </c>
      <c r="D1055" s="54" t="str">
        <f t="shared" ca="1" si="209"/>
        <v>RCHCMDF2-J</v>
      </c>
      <c r="E1055" s="54">
        <f t="shared" ca="1" si="210"/>
        <v>0</v>
      </c>
      <c r="F1055" s="54" t="str">
        <f t="shared" ca="1" si="211"/>
        <v>ZH2FJ5</v>
      </c>
      <c r="G1055" s="54" t="str">
        <f t="shared" ca="1" si="212"/>
        <v>AD3</v>
      </c>
      <c r="H1055" s="54" t="str">
        <f t="shared" ca="1" si="213"/>
        <v>COMPLET</v>
      </c>
      <c r="I1055" s="54" t="str">
        <f t="shared" ca="1" si="214"/>
        <v>Tn</v>
      </c>
      <c r="J1055" s="54" t="str">
        <f t="shared" ca="1" si="215"/>
        <v>CHEQ</v>
      </c>
      <c r="K1055" s="54" t="str">
        <f t="shared" ca="1" si="216"/>
        <v>RCHCMDF2</v>
      </c>
      <c r="L1055" s="54" t="str">
        <f t="shared" ca="1" si="217"/>
        <v/>
      </c>
      <c r="M1055" s="54">
        <f t="shared" ca="1" si="218"/>
        <v>0</v>
      </c>
      <c r="N1055" s="54" t="str">
        <f t="shared" ca="1" si="219"/>
        <v>FIC</v>
      </c>
      <c r="O1055" s="54" t="str">
        <f t="shared" ca="1" si="220"/>
        <v>Adhérent</v>
      </c>
    </row>
    <row r="1056" spans="1:15" x14ac:dyDescent="0.3">
      <c r="A1056" s="97">
        <f ca="1">MATCH(B1056,INDIRECT("Referentiel!a:a"),0)+COUNTIF($B$1:B1055,B1056)</f>
        <v>1056</v>
      </c>
      <c r="B1056" s="98" t="s">
        <v>5574</v>
      </c>
      <c r="C1056" s="54" t="str">
        <f t="shared" ca="1" si="208"/>
        <v>CPMP</v>
      </c>
      <c r="D1056" s="54" t="str">
        <f t="shared" ca="1" si="209"/>
        <v>RCHCMDF3-J</v>
      </c>
      <c r="E1056" s="54">
        <f t="shared" ca="1" si="210"/>
        <v>0</v>
      </c>
      <c r="F1056" s="54" t="str">
        <f t="shared" ca="1" si="211"/>
        <v>ZH2FJ6</v>
      </c>
      <c r="G1056" s="54" t="str">
        <f t="shared" ca="1" si="212"/>
        <v>AD3</v>
      </c>
      <c r="H1056" s="54" t="str">
        <f t="shared" ca="1" si="213"/>
        <v>COMPLET</v>
      </c>
      <c r="I1056" s="54" t="str">
        <f t="shared" ca="1" si="214"/>
        <v>Tn</v>
      </c>
      <c r="J1056" s="54" t="str">
        <f t="shared" ca="1" si="215"/>
        <v>CHEQ</v>
      </c>
      <c r="K1056" s="54" t="str">
        <f t="shared" ca="1" si="216"/>
        <v>RCHCMDF3</v>
      </c>
      <c r="L1056" s="54" t="str">
        <f t="shared" ca="1" si="217"/>
        <v/>
      </c>
      <c r="M1056" s="54">
        <f t="shared" ca="1" si="218"/>
        <v>0</v>
      </c>
      <c r="N1056" s="54" t="str">
        <f t="shared" ca="1" si="219"/>
        <v>FIC</v>
      </c>
      <c r="O1056" s="54" t="str">
        <f t="shared" ca="1" si="220"/>
        <v>Adhérent</v>
      </c>
    </row>
    <row r="1057" spans="1:15" x14ac:dyDescent="0.3">
      <c r="A1057" s="97">
        <f ca="1">MATCH(B1057,INDIRECT("Referentiel!a:a"),0)+COUNTIF($B$1:B1056,B1057)</f>
        <v>1057</v>
      </c>
      <c r="B1057" s="98" t="s">
        <v>5578</v>
      </c>
      <c r="C1057" s="54" t="str">
        <f t="shared" ca="1" si="208"/>
        <v>CPMP</v>
      </c>
      <c r="D1057" s="54" t="str">
        <f t="shared" ca="1" si="209"/>
        <v>RCHCMDF3-J</v>
      </c>
      <c r="E1057" s="54">
        <f t="shared" ca="1" si="210"/>
        <v>0</v>
      </c>
      <c r="F1057" s="54" t="str">
        <f t="shared" ca="1" si="211"/>
        <v>ZH2FJ6</v>
      </c>
      <c r="G1057" s="54" t="str">
        <f t="shared" ca="1" si="212"/>
        <v>AD3</v>
      </c>
      <c r="H1057" s="54" t="str">
        <f t="shared" ca="1" si="213"/>
        <v>COMPLET</v>
      </c>
      <c r="I1057" s="54" t="str">
        <f t="shared" ca="1" si="214"/>
        <v>BVnTn</v>
      </c>
      <c r="J1057" s="54" t="str">
        <f t="shared" ca="1" si="215"/>
        <v>CHEQ</v>
      </c>
      <c r="K1057" s="54" t="str">
        <f t="shared" ca="1" si="216"/>
        <v>RCHCMDF3</v>
      </c>
      <c r="L1057" s="54" t="str">
        <f t="shared" ca="1" si="217"/>
        <v/>
      </c>
      <c r="M1057" s="54">
        <f t="shared" ca="1" si="218"/>
        <v>0</v>
      </c>
      <c r="N1057" s="54" t="str">
        <f t="shared" ca="1" si="219"/>
        <v>FIC</v>
      </c>
      <c r="O1057" s="54" t="str">
        <f t="shared" ca="1" si="220"/>
        <v>Adhérent</v>
      </c>
    </row>
    <row r="1058" spans="1:15" x14ac:dyDescent="0.3">
      <c r="A1058" s="97">
        <f ca="1">MATCH(B1058,INDIRECT("Referentiel!a:a"),0)+COUNTIF($B$1:B1057,B1058)</f>
        <v>1058</v>
      </c>
      <c r="B1058" s="98" t="s">
        <v>5582</v>
      </c>
      <c r="C1058" s="54" t="str">
        <f t="shared" ca="1" si="208"/>
        <v>CPMP</v>
      </c>
      <c r="D1058" s="54" t="str">
        <f t="shared" ca="1" si="209"/>
        <v>RCHCMDF6-J</v>
      </c>
      <c r="E1058" s="54">
        <f t="shared" ca="1" si="210"/>
        <v>0</v>
      </c>
      <c r="F1058" s="54" t="str">
        <f t="shared" ca="1" si="211"/>
        <v>ZH2FJ8</v>
      </c>
      <c r="G1058" s="54" t="str">
        <f t="shared" ca="1" si="212"/>
        <v>AD3</v>
      </c>
      <c r="H1058" s="54" t="str">
        <f t="shared" ca="1" si="213"/>
        <v>COMPLET</v>
      </c>
      <c r="I1058" s="54" t="str">
        <f t="shared" ca="1" si="214"/>
        <v>Tn</v>
      </c>
      <c r="J1058" s="54" t="str">
        <f t="shared" ca="1" si="215"/>
        <v>CHEQ</v>
      </c>
      <c r="K1058" s="54" t="str">
        <f t="shared" ca="1" si="216"/>
        <v>RCHCMDF6</v>
      </c>
      <c r="L1058" s="54" t="str">
        <f t="shared" ca="1" si="217"/>
        <v/>
      </c>
      <c r="M1058" s="54">
        <f t="shared" ca="1" si="218"/>
        <v>0</v>
      </c>
      <c r="N1058" s="54" t="str">
        <f t="shared" ca="1" si="219"/>
        <v>FIC</v>
      </c>
      <c r="O1058" s="54" t="str">
        <f t="shared" ca="1" si="220"/>
        <v>Adhérent</v>
      </c>
    </row>
    <row r="1059" spans="1:15" x14ac:dyDescent="0.3">
      <c r="A1059" s="97">
        <f ca="1">MATCH(B1059,INDIRECT("Referentiel!a:a"),0)+COUNTIF($B$1:B1058,B1059)</f>
        <v>1059</v>
      </c>
      <c r="B1059" s="98" t="s">
        <v>5586</v>
      </c>
      <c r="C1059" s="54" t="str">
        <f t="shared" ca="1" si="208"/>
        <v>CPMP</v>
      </c>
      <c r="D1059" s="54" t="str">
        <f t="shared" ca="1" si="209"/>
        <v>RCHCMDF6-J</v>
      </c>
      <c r="E1059" s="54">
        <f t="shared" ca="1" si="210"/>
        <v>0</v>
      </c>
      <c r="F1059" s="54" t="str">
        <f t="shared" ca="1" si="211"/>
        <v>ZH2FJ8</v>
      </c>
      <c r="G1059" s="54" t="str">
        <f t="shared" ca="1" si="212"/>
        <v>AD3</v>
      </c>
      <c r="H1059" s="54" t="str">
        <f t="shared" ca="1" si="213"/>
        <v>COMPLET</v>
      </c>
      <c r="I1059" s="54" t="str">
        <f t="shared" ca="1" si="214"/>
        <v>Tn</v>
      </c>
      <c r="J1059" s="54" t="str">
        <f t="shared" ca="1" si="215"/>
        <v>CHEQ</v>
      </c>
      <c r="K1059" s="54" t="str">
        <f t="shared" ca="1" si="216"/>
        <v>RCHCMDF6</v>
      </c>
      <c r="L1059" s="54" t="str">
        <f t="shared" ca="1" si="217"/>
        <v/>
      </c>
      <c r="M1059" s="54">
        <f t="shared" ca="1" si="218"/>
        <v>0</v>
      </c>
      <c r="N1059" s="54" t="str">
        <f t="shared" ca="1" si="219"/>
        <v>FIC</v>
      </c>
      <c r="O1059" s="54" t="str">
        <f t="shared" ca="1" si="220"/>
        <v>Adhérent</v>
      </c>
    </row>
    <row r="1060" spans="1:15" x14ac:dyDescent="0.3">
      <c r="A1060" s="97">
        <f ca="1">MATCH(B1060,INDIRECT("Referentiel!a:a"),0)+COUNTIF($B$1:B1059,B1060)</f>
        <v>1060</v>
      </c>
      <c r="B1060" s="98" t="s">
        <v>5590</v>
      </c>
      <c r="C1060" s="54" t="str">
        <f t="shared" ca="1" si="208"/>
        <v>CPMP</v>
      </c>
      <c r="D1060" s="54" t="str">
        <f t="shared" ca="1" si="209"/>
        <v>RCHCMDF7-J</v>
      </c>
      <c r="E1060" s="54">
        <f t="shared" ca="1" si="210"/>
        <v>0</v>
      </c>
      <c r="F1060" s="54" t="str">
        <f t="shared" ca="1" si="211"/>
        <v>ZH2FJ9</v>
      </c>
      <c r="G1060" s="54" t="str">
        <f t="shared" ca="1" si="212"/>
        <v>AD3</v>
      </c>
      <c r="H1060" s="54" t="str">
        <f t="shared" ca="1" si="213"/>
        <v>COMPLET</v>
      </c>
      <c r="I1060" s="54" t="str">
        <f t="shared" ca="1" si="214"/>
        <v>Tn</v>
      </c>
      <c r="J1060" s="54" t="str">
        <f t="shared" ca="1" si="215"/>
        <v>CHEQ</v>
      </c>
      <c r="K1060" s="54" t="str">
        <f t="shared" ca="1" si="216"/>
        <v>RCHCMDF7</v>
      </c>
      <c r="L1060" s="54" t="str">
        <f t="shared" ca="1" si="217"/>
        <v/>
      </c>
      <c r="M1060" s="54">
        <f t="shared" ca="1" si="218"/>
        <v>0</v>
      </c>
      <c r="N1060" s="54" t="str">
        <f t="shared" ca="1" si="219"/>
        <v>FIC</v>
      </c>
      <c r="O1060" s="54" t="str">
        <f t="shared" ca="1" si="220"/>
        <v>Adhérent</v>
      </c>
    </row>
    <row r="1061" spans="1:15" x14ac:dyDescent="0.3">
      <c r="A1061" s="97">
        <f ca="1">MATCH(B1061,INDIRECT("Referentiel!a:a"),0)+COUNTIF($B$1:B1060,B1061)</f>
        <v>1061</v>
      </c>
      <c r="B1061" s="98" t="s">
        <v>5594</v>
      </c>
      <c r="C1061" s="54" t="str">
        <f t="shared" ca="1" si="208"/>
        <v>CPMP</v>
      </c>
      <c r="D1061" s="54" t="str">
        <f t="shared" ca="1" si="209"/>
        <v>RCHCMDF7-J</v>
      </c>
      <c r="E1061" s="54">
        <f t="shared" ca="1" si="210"/>
        <v>0</v>
      </c>
      <c r="F1061" s="54" t="str">
        <f t="shared" ca="1" si="211"/>
        <v>ZH2FJ9</v>
      </c>
      <c r="G1061" s="54" t="str">
        <f t="shared" ca="1" si="212"/>
        <v>AD3</v>
      </c>
      <c r="H1061" s="54" t="str">
        <f t="shared" ca="1" si="213"/>
        <v>COMPLET</v>
      </c>
      <c r="I1061" s="54" t="str">
        <f t="shared" ca="1" si="214"/>
        <v>Tn</v>
      </c>
      <c r="J1061" s="54" t="str">
        <f t="shared" ca="1" si="215"/>
        <v>CHEQ</v>
      </c>
      <c r="K1061" s="54" t="str">
        <f t="shared" ca="1" si="216"/>
        <v>RCHCMDF7</v>
      </c>
      <c r="L1061" s="54" t="str">
        <f t="shared" ca="1" si="217"/>
        <v/>
      </c>
      <c r="M1061" s="54">
        <f t="shared" ca="1" si="218"/>
        <v>0</v>
      </c>
      <c r="N1061" s="54" t="str">
        <f t="shared" ca="1" si="219"/>
        <v>FIC</v>
      </c>
      <c r="O1061" s="54" t="str">
        <f t="shared" ca="1" si="220"/>
        <v>Adhérent</v>
      </c>
    </row>
    <row r="1062" spans="1:15" x14ac:dyDescent="0.3">
      <c r="A1062" s="97">
        <f ca="1">MATCH(B1062,INDIRECT("Referentiel!a:a"),0)+COUNTIF($B$1:B1061,B1062)</f>
        <v>1062</v>
      </c>
      <c r="B1062" s="98" t="s">
        <v>5597</v>
      </c>
      <c r="C1062" s="54" t="str">
        <f t="shared" ca="1" si="208"/>
        <v>CPMP</v>
      </c>
      <c r="D1062" s="54" t="str">
        <f t="shared" ca="1" si="209"/>
        <v>V0MDRE05 -J</v>
      </c>
      <c r="E1062" s="54">
        <f t="shared" ca="1" si="210"/>
        <v>0</v>
      </c>
      <c r="F1062" s="54" t="str">
        <f t="shared" ca="1" si="211"/>
        <v>ZH2EJC</v>
      </c>
      <c r="G1062" s="54" t="str">
        <f t="shared" ca="1" si="212"/>
        <v>AD3</v>
      </c>
      <c r="H1062" s="54" t="str">
        <f t="shared" ca="1" si="213"/>
        <v>COMPLET</v>
      </c>
      <c r="I1062" s="54" t="str">
        <f t="shared" ca="1" si="214"/>
        <v>Tn</v>
      </c>
      <c r="J1062" s="54" t="str">
        <f t="shared" ca="1" si="215"/>
        <v>OBCC</v>
      </c>
      <c r="K1062" s="54" t="str">
        <f t="shared" ca="1" si="216"/>
        <v>MDRE05</v>
      </c>
      <c r="L1062" s="54" t="str">
        <f t="shared" ca="1" si="217"/>
        <v/>
      </c>
      <c r="M1062" s="54">
        <f t="shared" ca="1" si="218"/>
        <v>0</v>
      </c>
      <c r="N1062" s="54" t="str">
        <f t="shared" ca="1" si="219"/>
        <v>DB2</v>
      </c>
      <c r="O1062" s="54" t="str">
        <f t="shared" ca="1" si="220"/>
        <v>Adhérent</v>
      </c>
    </row>
    <row r="1063" spans="1:15" x14ac:dyDescent="0.3">
      <c r="A1063" s="97">
        <f ca="1">MATCH(B1063,INDIRECT("Referentiel!a:a"),0)+COUNTIF($B$1:B1062,B1063)</f>
        <v>1063</v>
      </c>
      <c r="B1063" s="98" t="s">
        <v>5602</v>
      </c>
      <c r="C1063" s="54" t="str">
        <f t="shared" ca="1" si="208"/>
        <v>CPMP</v>
      </c>
      <c r="D1063" s="54" t="str">
        <f t="shared" ca="1" si="209"/>
        <v>V0MDRE09 -J</v>
      </c>
      <c r="E1063" s="54">
        <f t="shared" ca="1" si="210"/>
        <v>0</v>
      </c>
      <c r="F1063" s="54" t="str">
        <f t="shared" ca="1" si="211"/>
        <v>ZH2EJD</v>
      </c>
      <c r="G1063" s="54" t="str">
        <f t="shared" ca="1" si="212"/>
        <v>AD3</v>
      </c>
      <c r="H1063" s="54" t="str">
        <f t="shared" ca="1" si="213"/>
        <v>COMPLET</v>
      </c>
      <c r="I1063" s="54" t="str">
        <f t="shared" ca="1" si="214"/>
        <v>Tn</v>
      </c>
      <c r="J1063" s="54" t="str">
        <f t="shared" ca="1" si="215"/>
        <v>OBCC</v>
      </c>
      <c r="K1063" s="54" t="str">
        <f t="shared" ca="1" si="216"/>
        <v>MDRE09</v>
      </c>
      <c r="L1063" s="54" t="str">
        <f t="shared" ca="1" si="217"/>
        <v/>
      </c>
      <c r="M1063" s="54">
        <f t="shared" ca="1" si="218"/>
        <v>0</v>
      </c>
      <c r="N1063" s="54" t="str">
        <f t="shared" ca="1" si="219"/>
        <v>DB2</v>
      </c>
      <c r="O1063" s="54" t="str">
        <f t="shared" ca="1" si="220"/>
        <v>Adhérent</v>
      </c>
    </row>
    <row r="1064" spans="1:15" x14ac:dyDescent="0.3">
      <c r="A1064" s="97">
        <f ca="1">MATCH(B1064,INDIRECT("Referentiel!a:a"),0)+COUNTIF($B$1:B1063,B1064)</f>
        <v>1064</v>
      </c>
      <c r="B1064" s="98" t="s">
        <v>5607</v>
      </c>
      <c r="C1064" s="54" t="str">
        <f t="shared" ca="1" si="208"/>
        <v>CPMP</v>
      </c>
      <c r="D1064" s="54" t="str">
        <f t="shared" ca="1" si="209"/>
        <v>V0MDRE11 -J</v>
      </c>
      <c r="E1064" s="54">
        <f t="shared" ca="1" si="210"/>
        <v>0</v>
      </c>
      <c r="F1064" s="54" t="str">
        <f t="shared" ca="1" si="211"/>
        <v>ZH2EJE</v>
      </c>
      <c r="G1064" s="54" t="str">
        <f t="shared" ca="1" si="212"/>
        <v>AD3</v>
      </c>
      <c r="H1064" s="54" t="str">
        <f t="shared" ca="1" si="213"/>
        <v>COMPLET</v>
      </c>
      <c r="I1064" s="54" t="str">
        <f t="shared" ca="1" si="214"/>
        <v>Tn</v>
      </c>
      <c r="J1064" s="54" t="str">
        <f t="shared" ca="1" si="215"/>
        <v>OBCC</v>
      </c>
      <c r="K1064" s="54" t="str">
        <f t="shared" ca="1" si="216"/>
        <v>MDRE11</v>
      </c>
      <c r="L1064" s="54" t="str">
        <f t="shared" ca="1" si="217"/>
        <v/>
      </c>
      <c r="M1064" s="54">
        <f t="shared" ca="1" si="218"/>
        <v>0</v>
      </c>
      <c r="N1064" s="54" t="str">
        <f t="shared" ca="1" si="219"/>
        <v>DB2</v>
      </c>
      <c r="O1064" s="54" t="str">
        <f t="shared" ca="1" si="220"/>
        <v>Adhérent</v>
      </c>
    </row>
    <row r="1065" spans="1:15" x14ac:dyDescent="0.3">
      <c r="A1065" s="97">
        <f ca="1">MATCH(B1065,INDIRECT("Referentiel!a:a"),0)+COUNTIF($B$1:B1064,B1065)</f>
        <v>1065</v>
      </c>
      <c r="B1065" s="98" t="s">
        <v>5612</v>
      </c>
      <c r="C1065" s="54" t="str">
        <f t="shared" ca="1" si="208"/>
        <v>CPCC</v>
      </c>
      <c r="D1065" s="54" t="str">
        <f t="shared" ca="1" si="209"/>
        <v>V3MESAUV -J</v>
      </c>
      <c r="E1065" s="54">
        <f t="shared" ca="1" si="210"/>
        <v>0</v>
      </c>
      <c r="F1065" s="54" t="str">
        <f t="shared" ca="1" si="211"/>
        <v>ZH1IJL</v>
      </c>
      <c r="G1065" s="54" t="str">
        <f t="shared" ca="1" si="212"/>
        <v>AD1</v>
      </c>
      <c r="H1065" s="54" t="str">
        <f t="shared" ca="1" si="213"/>
        <v>COMPLET</v>
      </c>
      <c r="I1065" s="54" t="str">
        <f t="shared" ca="1" si="214"/>
        <v>Tn</v>
      </c>
      <c r="J1065" s="54" t="str">
        <f t="shared" ca="1" si="215"/>
        <v>MESA</v>
      </c>
      <c r="K1065" s="54" t="str">
        <f t="shared" ca="1" si="216"/>
        <v>MESAUV</v>
      </c>
      <c r="L1065" s="54" t="str">
        <f t="shared" ca="1" si="217"/>
        <v>PRAD1</v>
      </c>
      <c r="M1065" s="54">
        <f t="shared" ca="1" si="218"/>
        <v>0</v>
      </c>
      <c r="N1065" s="54" t="str">
        <f t="shared" ca="1" si="219"/>
        <v>DB2</v>
      </c>
      <c r="O1065" s="54" t="str">
        <f t="shared" ca="1" si="220"/>
        <v>Adhérent</v>
      </c>
    </row>
    <row r="1066" spans="1:15" x14ac:dyDescent="0.3">
      <c r="A1066" s="97">
        <f ca="1">MATCH(B1066,INDIRECT("Referentiel!a:a"),0)+COUNTIF($B$1:B1065,B1066)</f>
        <v>1066</v>
      </c>
      <c r="B1066" s="98" t="s">
        <v>5616</v>
      </c>
      <c r="C1066" s="54" t="str">
        <f t="shared" ca="1" si="208"/>
        <v>CPMC</v>
      </c>
      <c r="D1066" s="54" t="str">
        <f t="shared" ca="1" si="209"/>
        <v>V0MESSAF -J</v>
      </c>
      <c r="E1066" s="54">
        <f t="shared" ca="1" si="210"/>
        <v>0</v>
      </c>
      <c r="F1066" s="54" t="str">
        <f t="shared" ca="1" si="211"/>
        <v>ZH4FJJ</v>
      </c>
      <c r="G1066" s="54" t="str">
        <f t="shared" ca="1" si="212"/>
        <v>AD1</v>
      </c>
      <c r="H1066" s="54" t="str">
        <f t="shared" ca="1" si="213"/>
        <v>COMPLET</v>
      </c>
      <c r="I1066" s="54" t="str">
        <f t="shared" ca="1" si="214"/>
        <v>BVnTn</v>
      </c>
      <c r="J1066" s="54" t="str">
        <f t="shared" ca="1" si="215"/>
        <v>EMAE</v>
      </c>
      <c r="K1066" s="54" t="str">
        <f t="shared" ca="1" si="216"/>
        <v>MESSAF</v>
      </c>
      <c r="L1066" s="54" t="str">
        <f t="shared" ca="1" si="217"/>
        <v>PRAD1</v>
      </c>
      <c r="M1066" s="54">
        <f t="shared" ca="1" si="218"/>
        <v>0</v>
      </c>
      <c r="N1066" s="54" t="str">
        <f t="shared" ca="1" si="219"/>
        <v>DB2</v>
      </c>
      <c r="O1066" s="54" t="str">
        <f t="shared" ca="1" si="220"/>
        <v>Adhérent</v>
      </c>
    </row>
    <row r="1067" spans="1:15" x14ac:dyDescent="0.3">
      <c r="A1067" s="97">
        <f ca="1">MATCH(B1067,INDIRECT("Referentiel!a:a"),0)+COUNTIF($B$1:B1066,B1067)</f>
        <v>1067</v>
      </c>
      <c r="B1067" s="98" t="s">
        <v>5621</v>
      </c>
      <c r="C1067" s="54" t="str">
        <f t="shared" ca="1" si="208"/>
        <v>CPMP</v>
      </c>
      <c r="D1067" s="54" t="str">
        <f t="shared" ca="1" si="209"/>
        <v>V0MHRE01 -J</v>
      </c>
      <c r="E1067" s="54">
        <f t="shared" ca="1" si="210"/>
        <v>0</v>
      </c>
      <c r="F1067" s="54" t="str">
        <f t="shared" ca="1" si="211"/>
        <v>ZH2EJF</v>
      </c>
      <c r="G1067" s="54" t="str">
        <f t="shared" ca="1" si="212"/>
        <v>AD3</v>
      </c>
      <c r="H1067" s="54" t="str">
        <f t="shared" ca="1" si="213"/>
        <v>COMPLET</v>
      </c>
      <c r="I1067" s="54" t="str">
        <f t="shared" ca="1" si="214"/>
        <v>BVnTn</v>
      </c>
      <c r="J1067" s="54" t="str">
        <f t="shared" ca="1" si="215"/>
        <v>VIRL</v>
      </c>
      <c r="K1067" s="54" t="str">
        <f t="shared" ca="1" si="216"/>
        <v>MHRE01</v>
      </c>
      <c r="L1067" s="54" t="str">
        <f t="shared" ca="1" si="217"/>
        <v/>
      </c>
      <c r="M1067" s="54">
        <f t="shared" ca="1" si="218"/>
        <v>0</v>
      </c>
      <c r="N1067" s="54" t="str">
        <f t="shared" ca="1" si="219"/>
        <v>DB2</v>
      </c>
      <c r="O1067" s="54" t="str">
        <f t="shared" ca="1" si="220"/>
        <v>Adhérent</v>
      </c>
    </row>
    <row r="1068" spans="1:15" x14ac:dyDescent="0.3">
      <c r="A1068" s="97">
        <f ca="1">MATCH(B1068,INDIRECT("Referentiel!a:a"),0)+COUNTIF($B$1:B1067,B1068)</f>
        <v>1068</v>
      </c>
      <c r="B1068" s="98" t="s">
        <v>5628</v>
      </c>
      <c r="C1068" s="54" t="str">
        <f t="shared" ca="1" si="208"/>
        <v>CPMP</v>
      </c>
      <c r="D1068" s="54" t="str">
        <f t="shared" ca="1" si="209"/>
        <v>V0MHRE06 -J</v>
      </c>
      <c r="E1068" s="54">
        <f t="shared" ca="1" si="210"/>
        <v>0</v>
      </c>
      <c r="F1068" s="54" t="str">
        <f t="shared" ca="1" si="211"/>
        <v>ZH2EJG</v>
      </c>
      <c r="G1068" s="54" t="str">
        <f t="shared" ca="1" si="212"/>
        <v>AD3</v>
      </c>
      <c r="H1068" s="54" t="str">
        <f t="shared" ca="1" si="213"/>
        <v>COMPLET</v>
      </c>
      <c r="I1068" s="54" t="str">
        <f t="shared" ca="1" si="214"/>
        <v>Tn</v>
      </c>
      <c r="J1068" s="54" t="str">
        <f t="shared" ca="1" si="215"/>
        <v>AVIP</v>
      </c>
      <c r="K1068" s="54" t="str">
        <f t="shared" ca="1" si="216"/>
        <v>MHRE06</v>
      </c>
      <c r="L1068" s="54" t="str">
        <f t="shared" ca="1" si="217"/>
        <v/>
      </c>
      <c r="M1068" s="54">
        <f t="shared" ca="1" si="218"/>
        <v>0</v>
      </c>
      <c r="N1068" s="54" t="str">
        <f t="shared" ca="1" si="219"/>
        <v>DB2</v>
      </c>
      <c r="O1068" s="54" t="str">
        <f t="shared" ca="1" si="220"/>
        <v>Adhérent</v>
      </c>
    </row>
    <row r="1069" spans="1:15" x14ac:dyDescent="0.3">
      <c r="A1069" s="97">
        <f ca="1">MATCH(B1069,INDIRECT("Referentiel!a:a"),0)+COUNTIF($B$1:B1068,B1069)</f>
        <v>1069</v>
      </c>
      <c r="B1069" s="98" t="s">
        <v>5634</v>
      </c>
      <c r="C1069" s="54" t="str">
        <f t="shared" ca="1" si="208"/>
        <v>CPMP</v>
      </c>
      <c r="D1069" s="54" t="str">
        <f t="shared" ca="1" si="209"/>
        <v>V0MHRE96 -J</v>
      </c>
      <c r="E1069" s="54">
        <f t="shared" ca="1" si="210"/>
        <v>0</v>
      </c>
      <c r="F1069" s="54" t="str">
        <f t="shared" ca="1" si="211"/>
        <v>ZH2EJH</v>
      </c>
      <c r="G1069" s="54" t="str">
        <f t="shared" ca="1" si="212"/>
        <v>AD3</v>
      </c>
      <c r="H1069" s="54" t="str">
        <f t="shared" ca="1" si="213"/>
        <v>COMPLET</v>
      </c>
      <c r="I1069" s="54" t="str">
        <f t="shared" ca="1" si="214"/>
        <v>Tn</v>
      </c>
      <c r="J1069" s="54" t="str">
        <f t="shared" ca="1" si="215"/>
        <v>OVPT</v>
      </c>
      <c r="K1069" s="54" t="str">
        <f t="shared" ca="1" si="216"/>
        <v>MHRE96</v>
      </c>
      <c r="L1069" s="54" t="str">
        <f t="shared" ca="1" si="217"/>
        <v/>
      </c>
      <c r="M1069" s="54">
        <f t="shared" ca="1" si="218"/>
        <v>0</v>
      </c>
      <c r="N1069" s="54" t="str">
        <f t="shared" ca="1" si="219"/>
        <v>DB2</v>
      </c>
      <c r="O1069" s="54" t="str">
        <f t="shared" ca="1" si="220"/>
        <v>Adhérent</v>
      </c>
    </row>
    <row r="1070" spans="1:15" x14ac:dyDescent="0.3">
      <c r="A1070" s="97">
        <f ca="1">MATCH(B1070,INDIRECT("Referentiel!a:a"),0)+COUNTIF($B$1:B1069,B1070)</f>
        <v>1070</v>
      </c>
      <c r="B1070" s="98" t="s">
        <v>5639</v>
      </c>
      <c r="C1070" s="54" t="str">
        <f t="shared" ca="1" si="208"/>
        <v>CPMP</v>
      </c>
      <c r="D1070" s="54" t="str">
        <f t="shared" ca="1" si="209"/>
        <v>V0MHRE97 -J</v>
      </c>
      <c r="E1070" s="54">
        <f t="shared" ca="1" si="210"/>
        <v>0</v>
      </c>
      <c r="F1070" s="54" t="str">
        <f t="shared" ca="1" si="211"/>
        <v>ZH2EJI</v>
      </c>
      <c r="G1070" s="54" t="str">
        <f t="shared" ca="1" si="212"/>
        <v>AD3</v>
      </c>
      <c r="H1070" s="54" t="str">
        <f t="shared" ca="1" si="213"/>
        <v>COMPLET</v>
      </c>
      <c r="I1070" s="54" t="str">
        <f t="shared" ca="1" si="214"/>
        <v>Tn</v>
      </c>
      <c r="J1070" s="54" t="str">
        <f t="shared" ca="1" si="215"/>
        <v>OVPT</v>
      </c>
      <c r="K1070" s="54" t="str">
        <f t="shared" ca="1" si="216"/>
        <v>MHRE97</v>
      </c>
      <c r="L1070" s="54" t="str">
        <f t="shared" ca="1" si="217"/>
        <v/>
      </c>
      <c r="M1070" s="54">
        <f t="shared" ca="1" si="218"/>
        <v>0</v>
      </c>
      <c r="N1070" s="54" t="str">
        <f t="shared" ca="1" si="219"/>
        <v>DB2</v>
      </c>
      <c r="O1070" s="54" t="str">
        <f t="shared" ca="1" si="220"/>
        <v>Adhérent</v>
      </c>
    </row>
    <row r="1071" spans="1:15" x14ac:dyDescent="0.3">
      <c r="A1071" s="97">
        <f ca="1">MATCH(B1071,INDIRECT("Referentiel!a:a"),0)+COUNTIF($B$1:B1070,B1071)</f>
        <v>1071</v>
      </c>
      <c r="B1071" s="98" t="s">
        <v>5644</v>
      </c>
      <c r="C1071" s="54" t="str">
        <f t="shared" ca="1" si="208"/>
        <v>CPMP</v>
      </c>
      <c r="D1071" s="54" t="str">
        <f t="shared" ca="1" si="209"/>
        <v>V0MIRE01 -J</v>
      </c>
      <c r="E1071" s="54">
        <f t="shared" ca="1" si="210"/>
        <v>0</v>
      </c>
      <c r="F1071" s="54" t="str">
        <f t="shared" ca="1" si="211"/>
        <v>ZH2EJJ</v>
      </c>
      <c r="G1071" s="54" t="str">
        <f t="shared" ca="1" si="212"/>
        <v>AD3</v>
      </c>
      <c r="H1071" s="54" t="str">
        <f t="shared" ca="1" si="213"/>
        <v>COMPLET</v>
      </c>
      <c r="I1071" s="54" t="str">
        <f t="shared" ca="1" si="214"/>
        <v>Tn</v>
      </c>
      <c r="J1071" s="54" t="str">
        <f t="shared" ca="1" si="215"/>
        <v>OROP</v>
      </c>
      <c r="K1071" s="54" t="str">
        <f t="shared" ca="1" si="216"/>
        <v>MIRE01</v>
      </c>
      <c r="L1071" s="54" t="str">
        <f t="shared" ca="1" si="217"/>
        <v/>
      </c>
      <c r="M1071" s="54">
        <f t="shared" ca="1" si="218"/>
        <v>0</v>
      </c>
      <c r="N1071" s="54" t="str">
        <f t="shared" ca="1" si="219"/>
        <v>DB2</v>
      </c>
      <c r="O1071" s="54" t="str">
        <f t="shared" ca="1" si="220"/>
        <v>Adhérent</v>
      </c>
    </row>
    <row r="1072" spans="1:15" x14ac:dyDescent="0.3">
      <c r="A1072" s="97">
        <f ca="1">MATCH(B1072,INDIRECT("Referentiel!a:a"),0)+COUNTIF($B$1:B1071,B1072)</f>
        <v>1072</v>
      </c>
      <c r="B1072" s="98" t="s">
        <v>5650</v>
      </c>
      <c r="C1072" s="54" t="str">
        <f t="shared" ca="1" si="208"/>
        <v>CPPL</v>
      </c>
      <c r="D1072" s="54" t="str">
        <f t="shared" ca="1" si="209"/>
        <v>V0MIRTIT -J</v>
      </c>
      <c r="E1072" s="54">
        <f t="shared" ca="1" si="210"/>
        <v>0</v>
      </c>
      <c r="F1072" s="54" t="str">
        <f t="shared" ca="1" si="211"/>
        <v>ZH2EJK</v>
      </c>
      <c r="G1072" s="54" t="str">
        <f t="shared" ca="1" si="212"/>
        <v>AD3</v>
      </c>
      <c r="H1072" s="54" t="str">
        <f t="shared" ca="1" si="213"/>
        <v>COMPLET</v>
      </c>
      <c r="I1072" s="54" t="str">
        <f t="shared" ca="1" si="214"/>
        <v>Tn</v>
      </c>
      <c r="J1072" s="54" t="str">
        <f t="shared" ca="1" si="215"/>
        <v>TITR</v>
      </c>
      <c r="K1072" s="54" t="str">
        <f t="shared" ca="1" si="216"/>
        <v>MIRTIT</v>
      </c>
      <c r="L1072" s="54" t="str">
        <f t="shared" ca="1" si="217"/>
        <v/>
      </c>
      <c r="M1072" s="54">
        <f t="shared" ca="1" si="218"/>
        <v>0</v>
      </c>
      <c r="N1072" s="54" t="str">
        <f t="shared" ca="1" si="219"/>
        <v>DB2</v>
      </c>
      <c r="O1072" s="54" t="str">
        <f t="shared" ca="1" si="220"/>
        <v>Adhérent</v>
      </c>
    </row>
    <row r="1073" spans="1:15" x14ac:dyDescent="0.3">
      <c r="A1073" s="97">
        <f ca="1">MATCH(B1073,INDIRECT("Referentiel!a:a"),0)+COUNTIF($B$1:B1072,B1073)</f>
        <v>1073</v>
      </c>
      <c r="B1073" s="98" t="s">
        <v>5656</v>
      </c>
      <c r="C1073" s="54" t="str">
        <f t="shared" ca="1" si="208"/>
        <v>CPMP</v>
      </c>
      <c r="D1073" s="54" t="str">
        <f t="shared" ca="1" si="209"/>
        <v>V0MODENVO-J</v>
      </c>
      <c r="E1073" s="54">
        <f t="shared" ca="1" si="210"/>
        <v>0</v>
      </c>
      <c r="F1073" s="54" t="str">
        <f t="shared" ca="1" si="211"/>
        <v>ZH2EJL</v>
      </c>
      <c r="G1073" s="54" t="str">
        <f t="shared" ca="1" si="212"/>
        <v>AD3</v>
      </c>
      <c r="H1073" s="54" t="str">
        <f t="shared" ca="1" si="213"/>
        <v>COMPLET</v>
      </c>
      <c r="I1073" s="54" t="str">
        <f t="shared" ca="1" si="214"/>
        <v>Tn</v>
      </c>
      <c r="J1073" s="54" t="str">
        <f t="shared" ca="1" si="215"/>
        <v>CHEQ</v>
      </c>
      <c r="K1073" s="54" t="str">
        <f t="shared" ca="1" si="216"/>
        <v>MODENVOI</v>
      </c>
      <c r="L1073" s="54" t="str">
        <f t="shared" ca="1" si="217"/>
        <v/>
      </c>
      <c r="M1073" s="54">
        <f t="shared" ca="1" si="218"/>
        <v>0</v>
      </c>
      <c r="N1073" s="54" t="str">
        <f t="shared" ca="1" si="219"/>
        <v>DB2</v>
      </c>
      <c r="O1073" s="54" t="str">
        <f t="shared" ca="1" si="220"/>
        <v>Adhérent</v>
      </c>
    </row>
    <row r="1074" spans="1:15" x14ac:dyDescent="0.3">
      <c r="A1074" s="97">
        <f ca="1">MATCH(B1074,INDIRECT("Referentiel!a:a"),0)+COUNTIF($B$1:B1073,B1074)</f>
        <v>1074</v>
      </c>
      <c r="B1074" s="98" t="s">
        <v>5662</v>
      </c>
      <c r="C1074" s="54" t="str">
        <f t="shared" ca="1" si="208"/>
        <v>CPMC</v>
      </c>
      <c r="D1074" s="54" t="str">
        <f t="shared" ca="1" si="209"/>
        <v>V0MOTCON -J</v>
      </c>
      <c r="E1074" s="54">
        <f t="shared" ca="1" si="210"/>
        <v>0</v>
      </c>
      <c r="F1074" s="54" t="str">
        <f t="shared" ca="1" si="211"/>
        <v>ZH4FJK</v>
      </c>
      <c r="G1074" s="54" t="str">
        <f t="shared" ca="1" si="212"/>
        <v>AD1</v>
      </c>
      <c r="H1074" s="54" t="str">
        <f t="shared" ca="1" si="213"/>
        <v>COMPLET</v>
      </c>
      <c r="I1074" s="54" t="str">
        <f t="shared" ca="1" si="214"/>
        <v>BVnTn</v>
      </c>
      <c r="J1074" s="54" t="str">
        <f t="shared" ca="1" si="215"/>
        <v>EMAE</v>
      </c>
      <c r="K1074" s="54" t="str">
        <f t="shared" ca="1" si="216"/>
        <v>MOTCON</v>
      </c>
      <c r="L1074" s="54" t="str">
        <f t="shared" ca="1" si="217"/>
        <v>PRAD1</v>
      </c>
      <c r="M1074" s="54">
        <f t="shared" ca="1" si="218"/>
        <v>0</v>
      </c>
      <c r="N1074" s="54" t="str">
        <f t="shared" ca="1" si="219"/>
        <v>DB2</v>
      </c>
      <c r="O1074" s="54" t="str">
        <f t="shared" ca="1" si="220"/>
        <v>Adhérent</v>
      </c>
    </row>
    <row r="1075" spans="1:15" x14ac:dyDescent="0.3">
      <c r="A1075" s="97">
        <f ca="1">MATCH(B1075,INDIRECT("Referentiel!a:a"),0)+COUNTIF($B$1:B1074,B1075)</f>
        <v>1075</v>
      </c>
      <c r="B1075" s="98" t="s">
        <v>5667</v>
      </c>
      <c r="C1075" s="54" t="str">
        <f t="shared" ca="1" si="208"/>
        <v>CPMC</v>
      </c>
      <c r="D1075" s="54" t="str">
        <f t="shared" ca="1" si="209"/>
        <v>V0MOTCON -J</v>
      </c>
      <c r="E1075" s="54">
        <f t="shared" ca="1" si="210"/>
        <v>0</v>
      </c>
      <c r="F1075" s="54" t="str">
        <f t="shared" ca="1" si="211"/>
        <v>ZH4FJR</v>
      </c>
      <c r="G1075" s="54" t="str">
        <f t="shared" ca="1" si="212"/>
        <v>AD3</v>
      </c>
      <c r="H1075" s="54" t="str">
        <f t="shared" ca="1" si="213"/>
        <v>COMPLET</v>
      </c>
      <c r="I1075" s="54" t="str">
        <f t="shared" ca="1" si="214"/>
        <v>BVnTn</v>
      </c>
      <c r="J1075" s="54" t="str">
        <f t="shared" ca="1" si="215"/>
        <v>EMAE</v>
      </c>
      <c r="K1075" s="54" t="str">
        <f t="shared" ca="1" si="216"/>
        <v>MOTCON</v>
      </c>
      <c r="L1075" s="54" t="str">
        <f t="shared" ca="1" si="217"/>
        <v/>
      </c>
      <c r="M1075" s="54">
        <f t="shared" ca="1" si="218"/>
        <v>0</v>
      </c>
      <c r="N1075" s="54" t="str">
        <f t="shared" ca="1" si="219"/>
        <v>DB2</v>
      </c>
      <c r="O1075" s="54" t="str">
        <f t="shared" ca="1" si="220"/>
        <v>Adhérent</v>
      </c>
    </row>
    <row r="1076" spans="1:15" x14ac:dyDescent="0.3">
      <c r="A1076" s="97">
        <f ca="1">MATCH(B1076,INDIRECT("Referentiel!a:a"),0)+COUNTIF($B$1:B1075,B1076)</f>
        <v>1076</v>
      </c>
      <c r="B1076" s="98" t="s">
        <v>5671</v>
      </c>
      <c r="C1076" s="54" t="str">
        <f t="shared" ca="1" si="208"/>
        <v>CPCC</v>
      </c>
      <c r="D1076" s="54" t="str">
        <f t="shared" ca="1" si="209"/>
        <v>V0MOTEDC -J</v>
      </c>
      <c r="E1076" s="54">
        <f t="shared" ca="1" si="210"/>
        <v>0</v>
      </c>
      <c r="F1076" s="54" t="str">
        <f t="shared" ca="1" si="211"/>
        <v>ZH1IJM</v>
      </c>
      <c r="G1076" s="54" t="str">
        <f t="shared" ca="1" si="212"/>
        <v>AD1</v>
      </c>
      <c r="H1076" s="54" t="str">
        <f t="shared" ca="1" si="213"/>
        <v>COMPLET</v>
      </c>
      <c r="I1076" s="54" t="str">
        <f t="shared" ca="1" si="214"/>
        <v>Tn</v>
      </c>
      <c r="J1076" s="54" t="str">
        <f t="shared" ca="1" si="215"/>
        <v>MESA</v>
      </c>
      <c r="K1076" s="54" t="str">
        <f t="shared" ca="1" si="216"/>
        <v>MOTEDC</v>
      </c>
      <c r="L1076" s="54" t="str">
        <f t="shared" ca="1" si="217"/>
        <v>PRAD1</v>
      </c>
      <c r="M1076" s="54">
        <f t="shared" ca="1" si="218"/>
        <v>0</v>
      </c>
      <c r="N1076" s="54" t="str">
        <f t="shared" ca="1" si="219"/>
        <v>DB2</v>
      </c>
      <c r="O1076" s="54" t="str">
        <f t="shared" ca="1" si="220"/>
        <v>Adhérent</v>
      </c>
    </row>
    <row r="1077" spans="1:15" x14ac:dyDescent="0.3">
      <c r="A1077" s="97">
        <f ca="1">MATCH(B1077,INDIRECT("Referentiel!a:a"),0)+COUNTIF($B$1:B1076,B1077)</f>
        <v>1077</v>
      </c>
      <c r="B1077" s="98" t="s">
        <v>5678</v>
      </c>
      <c r="C1077" s="54" t="str">
        <f t="shared" ca="1" si="208"/>
        <v>CPCC</v>
      </c>
      <c r="D1077" s="54" t="str">
        <f t="shared" ca="1" si="209"/>
        <v>V1MOTENT -J</v>
      </c>
      <c r="E1077" s="54">
        <f t="shared" ca="1" si="210"/>
        <v>0</v>
      </c>
      <c r="F1077" s="54" t="str">
        <f t="shared" ca="1" si="211"/>
        <v>ZH1AJZ</v>
      </c>
      <c r="G1077" s="54" t="str">
        <f t="shared" ca="1" si="212"/>
        <v>AD1</v>
      </c>
      <c r="H1077" s="54" t="str">
        <f t="shared" ca="1" si="213"/>
        <v>COMPLET</v>
      </c>
      <c r="I1077" s="54" t="str">
        <f t="shared" ca="1" si="214"/>
        <v>BVnTn</v>
      </c>
      <c r="J1077" s="54" t="str">
        <f t="shared" ca="1" si="215"/>
        <v>MESA</v>
      </c>
      <c r="K1077" s="54" t="str">
        <f t="shared" ca="1" si="216"/>
        <v>MOTENT</v>
      </c>
      <c r="L1077" s="54" t="str">
        <f t="shared" ca="1" si="217"/>
        <v>PRAD1</v>
      </c>
      <c r="M1077" s="54">
        <f t="shared" ca="1" si="218"/>
        <v>0</v>
      </c>
      <c r="N1077" s="54" t="str">
        <f t="shared" ca="1" si="219"/>
        <v>DB2</v>
      </c>
      <c r="O1077" s="54" t="str">
        <f t="shared" ca="1" si="220"/>
        <v>Adhérent</v>
      </c>
    </row>
    <row r="1078" spans="1:15" x14ac:dyDescent="0.3">
      <c r="A1078" s="97">
        <f ca="1">MATCH(B1078,INDIRECT("Referentiel!a:a"),0)+COUNTIF($B$1:B1077,B1078)</f>
        <v>1078</v>
      </c>
      <c r="B1078" s="98" t="s">
        <v>5683</v>
      </c>
      <c r="C1078" s="54" t="str">
        <f t="shared" ca="1" si="208"/>
        <v>CPCC</v>
      </c>
      <c r="D1078" s="54" t="str">
        <f t="shared" ca="1" si="209"/>
        <v>V0MOTGDR -J</v>
      </c>
      <c r="E1078" s="54">
        <f t="shared" ca="1" si="210"/>
        <v>0</v>
      </c>
      <c r="F1078" s="54" t="str">
        <f t="shared" ca="1" si="211"/>
        <v>ZH1IJN</v>
      </c>
      <c r="G1078" s="54" t="str">
        <f t="shared" ca="1" si="212"/>
        <v>AD3</v>
      </c>
      <c r="H1078" s="54" t="str">
        <f t="shared" ca="1" si="213"/>
        <v>COMPLET</v>
      </c>
      <c r="I1078" s="54" t="str">
        <f t="shared" ca="1" si="214"/>
        <v>Tn</v>
      </c>
      <c r="J1078" s="54" t="str">
        <f t="shared" ca="1" si="215"/>
        <v>MESA</v>
      </c>
      <c r="K1078" s="54" t="str">
        <f t="shared" ca="1" si="216"/>
        <v>MOTGDR</v>
      </c>
      <c r="L1078" s="54" t="str">
        <f t="shared" ca="1" si="217"/>
        <v>PRIV1</v>
      </c>
      <c r="M1078" s="54">
        <f t="shared" ca="1" si="218"/>
        <v>0</v>
      </c>
      <c r="N1078" s="54" t="str">
        <f t="shared" ca="1" si="219"/>
        <v>DB2</v>
      </c>
      <c r="O1078" s="54" t="str">
        <f t="shared" ca="1" si="220"/>
        <v>Adhérent</v>
      </c>
    </row>
    <row r="1079" spans="1:15" x14ac:dyDescent="0.3">
      <c r="A1079" s="97">
        <f ca="1">MATCH(B1079,INDIRECT("Referentiel!a:a"),0)+COUNTIF($B$1:B1078,B1079)</f>
        <v>1079</v>
      </c>
      <c r="B1079" s="98" t="s">
        <v>5690</v>
      </c>
      <c r="C1079" s="54" t="str">
        <f t="shared" ca="1" si="208"/>
        <v>CPCC</v>
      </c>
      <c r="D1079" s="54" t="str">
        <f t="shared" ca="1" si="209"/>
        <v>V0MOTPAR -J</v>
      </c>
      <c r="E1079" s="54">
        <f t="shared" ca="1" si="210"/>
        <v>0</v>
      </c>
      <c r="F1079" s="54" t="str">
        <f t="shared" ca="1" si="211"/>
        <v>ZH1IJO</v>
      </c>
      <c r="G1079" s="54" t="str">
        <f t="shared" ca="1" si="212"/>
        <v>AD3</v>
      </c>
      <c r="H1079" s="54" t="str">
        <f t="shared" ca="1" si="213"/>
        <v>COMPLET</v>
      </c>
      <c r="I1079" s="54" t="str">
        <f t="shared" ca="1" si="214"/>
        <v>Tn</v>
      </c>
      <c r="J1079" s="54" t="str">
        <f t="shared" ca="1" si="215"/>
        <v>MESA</v>
      </c>
      <c r="K1079" s="54" t="str">
        <f t="shared" ca="1" si="216"/>
        <v>MOTPAR</v>
      </c>
      <c r="L1079" s="54" t="str">
        <f t="shared" ca="1" si="217"/>
        <v>PRIV1</v>
      </c>
      <c r="M1079" s="54">
        <f t="shared" ca="1" si="218"/>
        <v>0</v>
      </c>
      <c r="N1079" s="54" t="str">
        <f t="shared" ca="1" si="219"/>
        <v>DB2</v>
      </c>
      <c r="O1079" s="54" t="str">
        <f t="shared" ca="1" si="220"/>
        <v>Adhérent</v>
      </c>
    </row>
    <row r="1080" spans="1:15" x14ac:dyDescent="0.3">
      <c r="A1080" s="97">
        <f ca="1">MATCH(B1080,INDIRECT("Referentiel!a:a"),0)+COUNTIF($B$1:B1079,B1080)</f>
        <v>1080</v>
      </c>
      <c r="B1080" s="98" t="s">
        <v>5697</v>
      </c>
      <c r="C1080" s="54" t="str">
        <f t="shared" ca="1" si="208"/>
        <v>CPCC</v>
      </c>
      <c r="D1080" s="54" t="str">
        <f t="shared" ca="1" si="209"/>
        <v>V0MOTSOR-J</v>
      </c>
      <c r="E1080" s="54">
        <f t="shared" ca="1" si="210"/>
        <v>0</v>
      </c>
      <c r="F1080" s="54" t="str">
        <f t="shared" ca="1" si="211"/>
        <v>ZH1AJL</v>
      </c>
      <c r="G1080" s="54" t="str">
        <f t="shared" ca="1" si="212"/>
        <v>AD1</v>
      </c>
      <c r="H1080" s="54" t="str">
        <f t="shared" ca="1" si="213"/>
        <v>COMPLET</v>
      </c>
      <c r="I1080" s="54" t="str">
        <f t="shared" ca="1" si="214"/>
        <v>Tn</v>
      </c>
      <c r="J1080" s="54" t="str">
        <f t="shared" ca="1" si="215"/>
        <v>MESA</v>
      </c>
      <c r="K1080" s="54" t="str">
        <f t="shared" ca="1" si="216"/>
        <v>MOTSOR</v>
      </c>
      <c r="L1080" s="54" t="str">
        <f t="shared" ca="1" si="217"/>
        <v>PRAD1</v>
      </c>
      <c r="M1080" s="54">
        <f t="shared" ca="1" si="218"/>
        <v>0</v>
      </c>
      <c r="N1080" s="54" t="str">
        <f t="shared" ca="1" si="219"/>
        <v>DB2</v>
      </c>
      <c r="O1080" s="54" t="str">
        <f t="shared" ca="1" si="220"/>
        <v>Adhérent</v>
      </c>
    </row>
    <row r="1081" spans="1:15" x14ac:dyDescent="0.3">
      <c r="A1081" s="97">
        <f ca="1">MATCH(B1081,INDIRECT("Referentiel!a:a"),0)+COUNTIF($B$1:B1080,B1081)</f>
        <v>1081</v>
      </c>
      <c r="B1081" s="98" t="s">
        <v>5703</v>
      </c>
      <c r="C1081" s="54" t="str">
        <f t="shared" ca="1" si="208"/>
        <v>CPDT</v>
      </c>
      <c r="D1081" s="54" t="str">
        <f t="shared" ca="1" si="209"/>
        <v>MS_PROFIL_TDBACCUEIL_YYYYMMDD.dat-J</v>
      </c>
      <c r="E1081" s="54">
        <f t="shared" ca="1" si="210"/>
        <v>0</v>
      </c>
      <c r="F1081" s="54">
        <f t="shared" ca="1" si="211"/>
        <v>0</v>
      </c>
      <c r="G1081" s="54" t="str">
        <f t="shared" ca="1" si="212"/>
        <v>AD4.2</v>
      </c>
      <c r="H1081" s="54" t="str">
        <f t="shared" ca="1" si="213"/>
        <v>COMPLET</v>
      </c>
      <c r="I1081" s="54" t="str">
        <f t="shared" ca="1" si="214"/>
        <v>Tn</v>
      </c>
      <c r="J1081" s="54" t="str">
        <f t="shared" ca="1" si="215"/>
        <v>DTWH</v>
      </c>
      <c r="K1081" s="54" t="str">
        <f t="shared" ca="1" si="216"/>
        <v>ms_profil_tdbaccueil</v>
      </c>
      <c r="L1081" s="54" t="str">
        <f t="shared" ca="1" si="217"/>
        <v/>
      </c>
      <c r="M1081" s="54" t="str">
        <f t="shared" ca="1" si="218"/>
        <v>DTWH</v>
      </c>
      <c r="N1081" s="54" t="str">
        <f t="shared" ca="1" si="219"/>
        <v>OPEN</v>
      </c>
      <c r="O1081" s="54" t="str">
        <f t="shared" ca="1" si="220"/>
        <v>Communautaire</v>
      </c>
    </row>
    <row r="1082" spans="1:15" x14ac:dyDescent="0.3">
      <c r="A1082" s="97">
        <f ca="1">MATCH(B1082,INDIRECT("Referentiel!a:a"),0)+COUNTIF($B$1:B1081,B1082)</f>
        <v>1082</v>
      </c>
      <c r="B1082" s="98" t="s">
        <v>5706</v>
      </c>
      <c r="C1082" s="54" t="str">
        <f t="shared" ca="1" si="208"/>
        <v>CPDT</v>
      </c>
      <c r="D1082" s="54" t="str">
        <f t="shared" ca="1" si="209"/>
        <v>MS_PROFILS_YYYYMMDD.dat-J</v>
      </c>
      <c r="E1082" s="54">
        <f t="shared" ca="1" si="210"/>
        <v>0</v>
      </c>
      <c r="F1082" s="54">
        <f t="shared" ca="1" si="211"/>
        <v>0</v>
      </c>
      <c r="G1082" s="54" t="str">
        <f t="shared" ca="1" si="212"/>
        <v>AD4.2</v>
      </c>
      <c r="H1082" s="54" t="str">
        <f t="shared" ca="1" si="213"/>
        <v>COMPLET</v>
      </c>
      <c r="I1082" s="54" t="str">
        <f t="shared" ca="1" si="214"/>
        <v>Tn</v>
      </c>
      <c r="J1082" s="54" t="str">
        <f t="shared" ca="1" si="215"/>
        <v>DTWH</v>
      </c>
      <c r="K1082" s="54" t="str">
        <f t="shared" ca="1" si="216"/>
        <v>ms_profils</v>
      </c>
      <c r="L1082" s="54" t="str">
        <f t="shared" ca="1" si="217"/>
        <v/>
      </c>
      <c r="M1082" s="54" t="str">
        <f t="shared" ca="1" si="218"/>
        <v>DTWH</v>
      </c>
      <c r="N1082" s="54" t="str">
        <f t="shared" ca="1" si="219"/>
        <v>OPEN</v>
      </c>
      <c r="O1082" s="54" t="str">
        <f t="shared" ca="1" si="220"/>
        <v>Communautaire</v>
      </c>
    </row>
    <row r="1083" spans="1:15" x14ac:dyDescent="0.3">
      <c r="A1083" s="97">
        <f ca="1">MATCH(B1083,INDIRECT("Referentiel!a:a"),0)+COUNTIF($B$1:B1082,B1083)</f>
        <v>1083</v>
      </c>
      <c r="B1083" s="98" t="s">
        <v>5709</v>
      </c>
      <c r="C1083" s="54" t="str">
        <f t="shared" ca="1" si="208"/>
        <v>CPMC</v>
      </c>
      <c r="D1083" s="54" t="str">
        <f t="shared" ca="1" si="209"/>
        <v>V2MSGPUL -J</v>
      </c>
      <c r="E1083" s="54">
        <f t="shared" ca="1" si="210"/>
        <v>0</v>
      </c>
      <c r="F1083" s="54" t="str">
        <f t="shared" ca="1" si="211"/>
        <v>ZH4FJL</v>
      </c>
      <c r="G1083" s="54" t="str">
        <f t="shared" ca="1" si="212"/>
        <v>AD3</v>
      </c>
      <c r="H1083" s="54" t="str">
        <f t="shared" ca="1" si="213"/>
        <v>COMPLET</v>
      </c>
      <c r="I1083" s="54" t="str">
        <f t="shared" ca="1" si="214"/>
        <v>BVnTn</v>
      </c>
      <c r="J1083" s="54" t="str">
        <f t="shared" ca="1" si="215"/>
        <v>MUCA</v>
      </c>
      <c r="K1083" s="54" t="str">
        <f t="shared" ca="1" si="216"/>
        <v>MSGPUL</v>
      </c>
      <c r="L1083" s="54" t="str">
        <f t="shared" ca="1" si="217"/>
        <v/>
      </c>
      <c r="M1083" s="54">
        <f t="shared" ca="1" si="218"/>
        <v>0</v>
      </c>
      <c r="N1083" s="54" t="str">
        <f t="shared" ca="1" si="219"/>
        <v>DB2</v>
      </c>
      <c r="O1083" s="54" t="str">
        <f t="shared" ca="1" si="220"/>
        <v>Adhérent</v>
      </c>
    </row>
    <row r="1084" spans="1:15" x14ac:dyDescent="0.3">
      <c r="A1084" s="97">
        <f ca="1">MATCH(B1084,INDIRECT("Referentiel!a:a"),0)+COUNTIF($B$1:B1083,B1084)</f>
        <v>1084</v>
      </c>
      <c r="B1084" s="98" t="s">
        <v>5716</v>
      </c>
      <c r="C1084" s="54" t="str">
        <f t="shared" ca="1" si="208"/>
        <v>CPMC</v>
      </c>
      <c r="D1084" s="54" t="str">
        <f t="shared" ca="1" si="209"/>
        <v>V1MSGPUS -J</v>
      </c>
      <c r="E1084" s="54">
        <f t="shared" ca="1" si="210"/>
        <v>0</v>
      </c>
      <c r="F1084" s="54" t="str">
        <f t="shared" ca="1" si="211"/>
        <v>ZH4FJM</v>
      </c>
      <c r="G1084" s="54" t="str">
        <f t="shared" ca="1" si="212"/>
        <v>AD3</v>
      </c>
      <c r="H1084" s="54" t="str">
        <f t="shared" ca="1" si="213"/>
        <v>COMPLET</v>
      </c>
      <c r="I1084" s="54" t="str">
        <f t="shared" ca="1" si="214"/>
        <v>BVnTn</v>
      </c>
      <c r="J1084" s="54" t="str">
        <f t="shared" ca="1" si="215"/>
        <v>MUCA</v>
      </c>
      <c r="K1084" s="54" t="str">
        <f t="shared" ca="1" si="216"/>
        <v>MSGPUS</v>
      </c>
      <c r="L1084" s="54" t="str">
        <f t="shared" ca="1" si="217"/>
        <v/>
      </c>
      <c r="M1084" s="54">
        <f t="shared" ca="1" si="218"/>
        <v>0</v>
      </c>
      <c r="N1084" s="54" t="str">
        <f t="shared" ca="1" si="219"/>
        <v>DB2</v>
      </c>
      <c r="O1084" s="54" t="str">
        <f t="shared" ca="1" si="220"/>
        <v>Adhérent</v>
      </c>
    </row>
    <row r="1085" spans="1:15" x14ac:dyDescent="0.3">
      <c r="A1085" s="97">
        <f ca="1">MATCH(B1085,INDIRECT("Referentiel!a:a"),0)+COUNTIF($B$1:B1084,B1085)</f>
        <v>1085</v>
      </c>
      <c r="B1085" s="98" t="s">
        <v>5721</v>
      </c>
      <c r="C1085" s="54" t="str">
        <f t="shared" ca="1" si="208"/>
        <v>CPRI</v>
      </c>
      <c r="D1085" s="54" t="str">
        <f t="shared" ca="1" si="209"/>
        <v xml:space="preserve"> V1MVDBEF      -J</v>
      </c>
      <c r="E1085" s="54">
        <f t="shared" ca="1" si="210"/>
        <v>0</v>
      </c>
      <c r="F1085" s="54" t="str">
        <f t="shared" ca="1" si="211"/>
        <v>ZH0CJW</v>
      </c>
      <c r="G1085" s="54" t="str">
        <f t="shared" ca="1" si="212"/>
        <v>AD3</v>
      </c>
      <c r="H1085" s="54" t="str">
        <f t="shared" ca="1" si="213"/>
        <v>COMPLET</v>
      </c>
      <c r="I1085" s="54" t="str">
        <f t="shared" ca="1" si="214"/>
        <v>Tn</v>
      </c>
      <c r="J1085" s="54" t="str">
        <f t="shared" ca="1" si="215"/>
        <v>GDEB</v>
      </c>
      <c r="K1085" s="54" t="str">
        <f t="shared" ca="1" si="216"/>
        <v>MVDBEF</v>
      </c>
      <c r="L1085" s="54" t="str">
        <f t="shared" ca="1" si="217"/>
        <v/>
      </c>
      <c r="M1085" s="54">
        <f t="shared" ca="1" si="218"/>
        <v>0</v>
      </c>
      <c r="N1085" s="54" t="str">
        <f t="shared" ca="1" si="219"/>
        <v>DB2</v>
      </c>
      <c r="O1085" s="54" t="str">
        <f t="shared" ca="1" si="220"/>
        <v>Adhérent</v>
      </c>
    </row>
    <row r="1086" spans="1:15" x14ac:dyDescent="0.3">
      <c r="A1086" s="97">
        <f ca="1">MATCH(B1086,INDIRECT("Referentiel!a:a"),0)+COUNTIF($B$1:B1085,B1086)</f>
        <v>1086</v>
      </c>
      <c r="B1086" s="98" t="s">
        <v>5727</v>
      </c>
      <c r="C1086" s="54" t="str">
        <f t="shared" ca="1" si="208"/>
        <v>CPRI</v>
      </c>
      <c r="D1086" s="54" t="str">
        <f t="shared" ca="1" si="209"/>
        <v xml:space="preserve"> V3MVDBOP      -J</v>
      </c>
      <c r="E1086" s="54">
        <f t="shared" ca="1" si="210"/>
        <v>0</v>
      </c>
      <c r="F1086" s="54" t="str">
        <f t="shared" ca="1" si="211"/>
        <v>ZH0CJX</v>
      </c>
      <c r="G1086" s="54" t="str">
        <f t="shared" ca="1" si="212"/>
        <v>AD3</v>
      </c>
      <c r="H1086" s="54" t="str">
        <f t="shared" ca="1" si="213"/>
        <v>COMPLET</v>
      </c>
      <c r="I1086" s="54" t="str">
        <f t="shared" ca="1" si="214"/>
        <v>BVnTn</v>
      </c>
      <c r="J1086" s="54" t="str">
        <f t="shared" ca="1" si="215"/>
        <v>GDEB</v>
      </c>
      <c r="K1086" s="54" t="str">
        <f t="shared" ca="1" si="216"/>
        <v>MVDBOP</v>
      </c>
      <c r="L1086" s="54" t="str">
        <f t="shared" ca="1" si="217"/>
        <v/>
      </c>
      <c r="M1086" s="54">
        <f t="shared" ca="1" si="218"/>
        <v>0</v>
      </c>
      <c r="N1086" s="54" t="str">
        <f t="shared" ca="1" si="219"/>
        <v>DB2</v>
      </c>
      <c r="O1086" s="54" t="str">
        <f t="shared" ca="1" si="220"/>
        <v>Adhérent</v>
      </c>
    </row>
    <row r="1087" spans="1:15" x14ac:dyDescent="0.3">
      <c r="A1087" s="97">
        <f ca="1">MATCH(B1087,INDIRECT("Referentiel!a:a"),0)+COUNTIF($B$1:B1086,B1087)</f>
        <v>1087</v>
      </c>
      <c r="B1087" s="98" t="s">
        <v>5732</v>
      </c>
      <c r="C1087" s="54" t="str">
        <f t="shared" ca="1" si="208"/>
        <v>CPMP</v>
      </c>
      <c r="D1087" s="54" t="str">
        <f t="shared" ca="1" si="209"/>
        <v>V0MVECPT -J</v>
      </c>
      <c r="E1087" s="54">
        <f t="shared" ca="1" si="210"/>
        <v>0</v>
      </c>
      <c r="F1087" s="54" t="str">
        <f t="shared" ca="1" si="211"/>
        <v>ZH2EJM</v>
      </c>
      <c r="G1087" s="54" t="str">
        <f t="shared" ca="1" si="212"/>
        <v>AD3</v>
      </c>
      <c r="H1087" s="54" t="str">
        <f t="shared" ca="1" si="213"/>
        <v>COMPLET</v>
      </c>
      <c r="I1087" s="54" t="str">
        <f t="shared" ca="1" si="214"/>
        <v>Tn</v>
      </c>
      <c r="J1087" s="54" t="str">
        <f t="shared" ca="1" si="215"/>
        <v>OROP</v>
      </c>
      <c r="K1087" s="54" t="str">
        <f t="shared" ca="1" si="216"/>
        <v>MVECPT</v>
      </c>
      <c r="L1087" s="54" t="str">
        <f t="shared" ca="1" si="217"/>
        <v/>
      </c>
      <c r="M1087" s="54">
        <f t="shared" ca="1" si="218"/>
        <v>0</v>
      </c>
      <c r="N1087" s="54" t="str">
        <f t="shared" ca="1" si="219"/>
        <v>DB2</v>
      </c>
      <c r="O1087" s="54" t="str">
        <f t="shared" ca="1" si="220"/>
        <v>Adhérent</v>
      </c>
    </row>
    <row r="1088" spans="1:15" x14ac:dyDescent="0.3">
      <c r="A1088" s="97">
        <f ca="1">MATCH(B1088,INDIRECT("Referentiel!a:a"),0)+COUNTIF($B$1:B1087,B1088)</f>
        <v>1088</v>
      </c>
      <c r="B1088" s="98" t="s">
        <v>5737</v>
      </c>
      <c r="C1088" s="54" t="str">
        <f t="shared" ca="1" si="208"/>
        <v>CPMP</v>
      </c>
      <c r="D1088" s="54" t="str">
        <f t="shared" ca="1" si="209"/>
        <v>V0MVEDOM -J</v>
      </c>
      <c r="E1088" s="54">
        <f t="shared" ca="1" si="210"/>
        <v>0</v>
      </c>
      <c r="F1088" s="54" t="str">
        <f t="shared" ca="1" si="211"/>
        <v>ZH2EJN</v>
      </c>
      <c r="G1088" s="54" t="str">
        <f t="shared" ca="1" si="212"/>
        <v>AD3</v>
      </c>
      <c r="H1088" s="54" t="str">
        <f t="shared" ca="1" si="213"/>
        <v>COMPLET</v>
      </c>
      <c r="I1088" s="54" t="str">
        <f t="shared" ca="1" si="214"/>
        <v>Tn</v>
      </c>
      <c r="J1088" s="54" t="str">
        <f t="shared" ca="1" si="215"/>
        <v>OROP</v>
      </c>
      <c r="K1088" s="54" t="str">
        <f t="shared" ca="1" si="216"/>
        <v>MVEDOM</v>
      </c>
      <c r="L1088" s="54" t="str">
        <f t="shared" ca="1" si="217"/>
        <v/>
      </c>
      <c r="M1088" s="54">
        <f t="shared" ca="1" si="218"/>
        <v>0</v>
      </c>
      <c r="N1088" s="54" t="str">
        <f t="shared" ca="1" si="219"/>
        <v>DB2</v>
      </c>
      <c r="O1088" s="54" t="str">
        <f t="shared" ca="1" si="220"/>
        <v>Adhérent</v>
      </c>
    </row>
    <row r="1089" spans="1:15" x14ac:dyDescent="0.3">
      <c r="A1089" s="97">
        <f ca="1">MATCH(B1089,INDIRECT("Referentiel!a:a"),0)+COUNTIF($B$1:B1088,B1089)</f>
        <v>1089</v>
      </c>
      <c r="B1089" s="98" t="s">
        <v>5742</v>
      </c>
      <c r="C1089" s="54" t="str">
        <f t="shared" ca="1" si="208"/>
        <v>CPMP</v>
      </c>
      <c r="D1089" s="54" t="str">
        <f t="shared" ca="1" si="209"/>
        <v>V0MVELEM -J</v>
      </c>
      <c r="E1089" s="54">
        <f t="shared" ca="1" si="210"/>
        <v>0</v>
      </c>
      <c r="F1089" s="54" t="str">
        <f t="shared" ca="1" si="211"/>
        <v>ZH2EJO</v>
      </c>
      <c r="G1089" s="54" t="str">
        <f t="shared" ca="1" si="212"/>
        <v>AD3</v>
      </c>
      <c r="H1089" s="54" t="str">
        <f t="shared" ca="1" si="213"/>
        <v>COMPLET</v>
      </c>
      <c r="I1089" s="54" t="str">
        <f t="shared" ca="1" si="214"/>
        <v>Tn</v>
      </c>
      <c r="J1089" s="54" t="str">
        <f t="shared" ca="1" si="215"/>
        <v>OROP</v>
      </c>
      <c r="K1089" s="54" t="str">
        <f t="shared" ca="1" si="216"/>
        <v>MVELEM</v>
      </c>
      <c r="L1089" s="54" t="str">
        <f t="shared" ca="1" si="217"/>
        <v/>
      </c>
      <c r="M1089" s="54">
        <f t="shared" ca="1" si="218"/>
        <v>0</v>
      </c>
      <c r="N1089" s="54" t="str">
        <f t="shared" ca="1" si="219"/>
        <v>DB2</v>
      </c>
      <c r="O1089" s="54" t="str">
        <f t="shared" ca="1" si="220"/>
        <v>Adhérent</v>
      </c>
    </row>
    <row r="1090" spans="1:15" x14ac:dyDescent="0.3">
      <c r="A1090" s="97">
        <f ca="1">MATCH(B1090,INDIRECT("Referentiel!a:a"),0)+COUNTIF($B$1:B1089,B1090)</f>
        <v>1090</v>
      </c>
      <c r="B1090" s="98" t="s">
        <v>5747</v>
      </c>
      <c r="C1090" s="54" t="str">
        <f t="shared" ca="1" si="208"/>
        <v>CPRI</v>
      </c>
      <c r="D1090" s="54" t="str">
        <f t="shared" ca="1" si="209"/>
        <v xml:space="preserve"> V2MVTEF2      -J</v>
      </c>
      <c r="E1090" s="54">
        <f t="shared" ca="1" si="210"/>
        <v>0</v>
      </c>
      <c r="F1090" s="54" t="str">
        <f t="shared" ca="1" si="211"/>
        <v>ZH0CJY</v>
      </c>
      <c r="G1090" s="54" t="str">
        <f t="shared" ca="1" si="212"/>
        <v>AD3</v>
      </c>
      <c r="H1090" s="54" t="str">
        <f t="shared" ca="1" si="213"/>
        <v>COMPLET</v>
      </c>
      <c r="I1090" s="54" t="str">
        <f t="shared" ca="1" si="214"/>
        <v>Tn</v>
      </c>
      <c r="J1090" s="54" t="str">
        <f t="shared" ca="1" si="215"/>
        <v>GDEB</v>
      </c>
      <c r="K1090" s="54" t="str">
        <f t="shared" ca="1" si="216"/>
        <v>MVTEF2</v>
      </c>
      <c r="L1090" s="54" t="str">
        <f t="shared" ca="1" si="217"/>
        <v/>
      </c>
      <c r="M1090" s="54">
        <f t="shared" ca="1" si="218"/>
        <v>0</v>
      </c>
      <c r="N1090" s="54" t="str">
        <f t="shared" ca="1" si="219"/>
        <v>DB2</v>
      </c>
      <c r="O1090" s="54" t="str">
        <f t="shared" ca="1" si="220"/>
        <v>Adhérent</v>
      </c>
    </row>
    <row r="1091" spans="1:15" x14ac:dyDescent="0.3">
      <c r="A1091" s="97">
        <f ca="1">MATCH(B1091,INDIRECT("Referentiel!a:a"),0)+COUNTIF($B$1:B1090,B1091)</f>
        <v>1091</v>
      </c>
      <c r="B1091" s="98" t="s">
        <v>5752</v>
      </c>
      <c r="C1091" s="54" t="str">
        <f t="shared" ref="C1091:C1154" ca="1" si="221">INDIRECT("'Referentiel'!c"&amp;$A1091)</f>
        <v>CPCC</v>
      </c>
      <c r="D1091" s="54" t="str">
        <f t="shared" ref="D1091:D1154" ca="1" si="222">INDIRECT("'Referentiel'!U"&amp;$A1091)&amp;IF((INDIRECT("'Referentiel'!U"&amp;$A1091)&lt;&gt;"")*(INDIRECT("'Referentiel'!V"&amp;$A1091)&lt;&gt;""),"-","")&amp;INDIRECT("'Referentiel'!V"&amp;$A1091)&amp;IF((INDIRECT("'Referentiel'!U"&amp;$A1091)&amp;INDIRECT("'Referentiel'!V"&amp;$A1091)&lt;&gt;"")*(INDIRECT("'Referentiel'!W"&amp;$A1091)&lt;&gt;""),"-","")&amp;INDIRECT("'Referentiel'!W"&amp;$A1091)&amp;IF((INDIRECT("'Referentiel'!U"&amp;$A1091)&amp;INDIRECT("'Referentiel'!V"&amp;$A1091)&amp;INDIRECT("'Referentiel'!W"&amp;$A1091)&lt;&gt;"")*(INDIRECT("'Referentiel'!Y"&amp;$A1091)&lt;&gt;""),"-","")&amp;INDIRECT("'Referentiel'!Y"&amp;$A1091)&amp;IF((INDIRECT("'Referentiel'!U"&amp;$A1091)&amp;INDIRECT("'Referentiel'!V"&amp;$A1091)&amp;INDIRECT("'Referentiel'!W"&amp;$A1091)&amp;INDIRECT("'Referentiel'!Y"&amp;$A1091)&lt;&gt;"")*(INDIRECT("'Referentiel'!Z"&amp;$A1091)&lt;&gt;""),"-","")&amp;INDIRECT("'Referentiel'!Z"&amp;$A1091)</f>
        <v>V0NDSDER-M</v>
      </c>
      <c r="E1091" s="54">
        <f t="shared" ref="E1091:E1154" ca="1" si="223">INDIRECT("'Referentiel'!AB"&amp;$A1091)</f>
        <v>0</v>
      </c>
      <c r="F1091" s="54" t="str">
        <f t="shared" ref="F1091:F1154" ca="1" si="224">INDIRECT("'Referentiel'!Aa"&amp;$A1091)</f>
        <v>ZH1BMQ</v>
      </c>
      <c r="G1091" s="54" t="str">
        <f t="shared" ref="G1091:G1154" ca="1" si="225">INDIRECT("'Referentiel'!k"&amp;$A1091)</f>
        <v>AD3</v>
      </c>
      <c r="H1091" s="54" t="str">
        <f t="shared" ref="H1091:H1154" ca="1" si="226">INDIRECT("'Referentiel'!l"&amp;$A1091)</f>
        <v>COMPLET</v>
      </c>
      <c r="I1091" s="54" t="str">
        <f t="shared" ref="I1091:I1154" ca="1" si="227">INDIRECT("'Referentiel'!j"&amp;$A1091)</f>
        <v>BVaTn</v>
      </c>
      <c r="J1091" s="54" t="str">
        <f t="shared" ref="J1091:J1154" ca="1" si="228">INDIRECT("'Referentiel'!f"&amp;$A1091)</f>
        <v>DECO</v>
      </c>
      <c r="K1091" s="54" t="str">
        <f t="shared" ref="K1091:K1154" ca="1" si="229">INDIRECT("'Referentiel'!e"&amp;$A1091)</f>
        <v>NDSDER</v>
      </c>
      <c r="L1091" s="54" t="str">
        <f t="shared" ref="L1091:L1154" ca="1" si="230">INDIRECT("'Referentiel'!n"&amp;$A1091)</f>
        <v/>
      </c>
      <c r="M1091" s="54">
        <f t="shared" ref="M1091:M1154" ca="1" si="231">INDIRECT("'Referentiel'!s"&amp;$A1091)</f>
        <v>0</v>
      </c>
      <c r="N1091" s="54" t="str">
        <f t="shared" ref="N1091:N1154" ca="1" si="232">INDIRECT("'Referentiel'!q"&amp;$A1091)</f>
        <v>DB2</v>
      </c>
      <c r="O1091" s="54" t="str">
        <f t="shared" ref="O1091:O1154" ca="1" si="233">INDIRECT("'Referentiel'!h"&amp;$A1091)</f>
        <v>Adhérent</v>
      </c>
    </row>
    <row r="1092" spans="1:15" x14ac:dyDescent="0.3">
      <c r="A1092" s="97">
        <f ca="1">MATCH(B1092,INDIRECT("Referentiel!a:a"),0)+COUNTIF($B$1:B1091,B1092)</f>
        <v>1092</v>
      </c>
      <c r="B1092" s="98" t="s">
        <v>5758</v>
      </c>
      <c r="C1092" s="54" t="str">
        <f t="shared" ca="1" si="221"/>
        <v>CPCC</v>
      </c>
      <c r="D1092" s="54" t="str">
        <f t="shared" ca="1" si="222"/>
        <v>V0NDSINI-M</v>
      </c>
      <c r="E1092" s="54">
        <f t="shared" ca="1" si="223"/>
        <v>0</v>
      </c>
      <c r="F1092" s="54" t="str">
        <f t="shared" ca="1" si="224"/>
        <v>ZH1BMR</v>
      </c>
      <c r="G1092" s="54" t="str">
        <f t="shared" ca="1" si="225"/>
        <v>AD3</v>
      </c>
      <c r="H1092" s="54" t="str">
        <f t="shared" ca="1" si="226"/>
        <v>COMPLET</v>
      </c>
      <c r="I1092" s="54" t="str">
        <f t="shared" ca="1" si="227"/>
        <v>BVaTn</v>
      </c>
      <c r="J1092" s="54" t="str">
        <f t="shared" ca="1" si="228"/>
        <v>DECO</v>
      </c>
      <c r="K1092" s="54" t="str">
        <f t="shared" ca="1" si="229"/>
        <v>NDSINI</v>
      </c>
      <c r="L1092" s="54" t="str">
        <f t="shared" ca="1" si="230"/>
        <v/>
      </c>
      <c r="M1092" s="54">
        <f t="shared" ca="1" si="231"/>
        <v>0</v>
      </c>
      <c r="N1092" s="54" t="str">
        <f t="shared" ca="1" si="232"/>
        <v>DB2</v>
      </c>
      <c r="O1092" s="54" t="str">
        <f t="shared" ca="1" si="233"/>
        <v>Adhérent</v>
      </c>
    </row>
    <row r="1093" spans="1:15" x14ac:dyDescent="0.3">
      <c r="A1093" s="97">
        <f ca="1">MATCH(B1093,INDIRECT("Referentiel!a:a"),0)+COUNTIF($B$1:B1092,B1093)</f>
        <v>1093</v>
      </c>
      <c r="B1093" s="98" t="s">
        <v>5764</v>
      </c>
      <c r="C1093" s="54" t="str">
        <f t="shared" ca="1" si="221"/>
        <v>CPRI</v>
      </c>
      <c r="D1093" s="54" t="str">
        <f t="shared" ca="1" si="222"/>
        <v xml:space="preserve"> -M</v>
      </c>
      <c r="E1093" s="54">
        <f t="shared" ca="1" si="223"/>
        <v>0</v>
      </c>
      <c r="F1093" s="54">
        <f t="shared" ca="1" si="224"/>
        <v>0</v>
      </c>
      <c r="G1093" s="54" t="str">
        <f t="shared" ca="1" si="225"/>
        <v>AD3</v>
      </c>
      <c r="H1093" s="54" t="str">
        <f t="shared" ca="1" si="226"/>
        <v>COMPLET</v>
      </c>
      <c r="I1093" s="54" t="str">
        <f t="shared" ca="1" si="227"/>
        <v>BVaTn</v>
      </c>
      <c r="J1093" s="54" t="str">
        <f t="shared" ca="1" si="228"/>
        <v>NOTB</v>
      </c>
      <c r="K1093" s="54" t="str">
        <f t="shared" ca="1" si="229"/>
        <v>NOEB2ET1</v>
      </c>
      <c r="L1093" s="54" t="str">
        <f t="shared" ca="1" si="230"/>
        <v/>
      </c>
      <c r="M1093" s="54">
        <f t="shared" ca="1" si="231"/>
        <v>0</v>
      </c>
      <c r="N1093" s="54" t="str">
        <f t="shared" ca="1" si="232"/>
        <v>FIC</v>
      </c>
      <c r="O1093" s="54" t="str">
        <f t="shared" ca="1" si="233"/>
        <v>Adhérent</v>
      </c>
    </row>
    <row r="1094" spans="1:15" x14ac:dyDescent="0.3">
      <c r="A1094" s="97">
        <f ca="1">MATCH(B1094,INDIRECT("Referentiel!a:a"),0)+COUNTIF($B$1:B1093,B1094)</f>
        <v>1094</v>
      </c>
      <c r="B1094" s="98" t="s">
        <v>5767</v>
      </c>
      <c r="C1094" s="54" t="str">
        <f t="shared" ca="1" si="221"/>
        <v>CPRI</v>
      </c>
      <c r="D1094" s="54" t="str">
        <f t="shared" ca="1" si="222"/>
        <v xml:space="preserve"> -M</v>
      </c>
      <c r="E1094" s="54">
        <f t="shared" ca="1" si="223"/>
        <v>0</v>
      </c>
      <c r="F1094" s="54">
        <f t="shared" ca="1" si="224"/>
        <v>0</v>
      </c>
      <c r="G1094" s="54" t="str">
        <f t="shared" ca="1" si="225"/>
        <v>AD3</v>
      </c>
      <c r="H1094" s="54" t="str">
        <f t="shared" ca="1" si="226"/>
        <v>COMPLET</v>
      </c>
      <c r="I1094" s="54" t="str">
        <f t="shared" ca="1" si="227"/>
        <v>BVaTn</v>
      </c>
      <c r="J1094" s="54" t="str">
        <f t="shared" ca="1" si="228"/>
        <v>NOTB</v>
      </c>
      <c r="K1094" s="54" t="str">
        <f t="shared" ca="1" si="229"/>
        <v>NOEB2ET2</v>
      </c>
      <c r="L1094" s="54" t="str">
        <f t="shared" ca="1" si="230"/>
        <v/>
      </c>
      <c r="M1094" s="54">
        <f t="shared" ca="1" si="231"/>
        <v>0</v>
      </c>
      <c r="N1094" s="54" t="str">
        <f t="shared" ca="1" si="232"/>
        <v>FIC</v>
      </c>
      <c r="O1094" s="54" t="str">
        <f t="shared" ca="1" si="233"/>
        <v>Adhérent</v>
      </c>
    </row>
    <row r="1095" spans="1:15" x14ac:dyDescent="0.3">
      <c r="A1095" s="97">
        <f ca="1">MATCH(B1095,INDIRECT("Referentiel!a:a"),0)+COUNTIF($B$1:B1094,B1095)</f>
        <v>1095</v>
      </c>
      <c r="B1095" s="98" t="s">
        <v>5770</v>
      </c>
      <c r="C1095" s="54" t="str">
        <f t="shared" ca="1" si="221"/>
        <v>CPRI</v>
      </c>
      <c r="D1095" s="54" t="str">
        <f t="shared" ca="1" si="222"/>
        <v xml:space="preserve"> -M</v>
      </c>
      <c r="E1095" s="54">
        <f t="shared" ca="1" si="223"/>
        <v>0</v>
      </c>
      <c r="F1095" s="54">
        <f t="shared" ca="1" si="224"/>
        <v>0</v>
      </c>
      <c r="G1095" s="54" t="str">
        <f t="shared" ca="1" si="225"/>
        <v>AD3</v>
      </c>
      <c r="H1095" s="54" t="str">
        <f t="shared" ca="1" si="226"/>
        <v>COMPLET</v>
      </c>
      <c r="I1095" s="54" t="str">
        <f t="shared" ca="1" si="227"/>
        <v>BVaTn</v>
      </c>
      <c r="J1095" s="54" t="str">
        <f t="shared" ca="1" si="228"/>
        <v>NOTB</v>
      </c>
      <c r="K1095" s="54" t="str">
        <f t="shared" ca="1" si="229"/>
        <v>NOEB2ET3</v>
      </c>
      <c r="L1095" s="54" t="str">
        <f t="shared" ca="1" si="230"/>
        <v/>
      </c>
      <c r="M1095" s="54">
        <f t="shared" ca="1" si="231"/>
        <v>0</v>
      </c>
      <c r="N1095" s="54" t="str">
        <f t="shared" ca="1" si="232"/>
        <v>FIC</v>
      </c>
      <c r="O1095" s="54" t="str">
        <f t="shared" ca="1" si="233"/>
        <v>Adhérent</v>
      </c>
    </row>
    <row r="1096" spans="1:15" x14ac:dyDescent="0.3">
      <c r="A1096" s="97">
        <f ca="1">MATCH(B1096,INDIRECT("Referentiel!a:a"),0)+COUNTIF($B$1:B1095,B1096)</f>
        <v>1096</v>
      </c>
      <c r="B1096" s="98" t="s">
        <v>5773</v>
      </c>
      <c r="C1096" s="54" t="str">
        <f t="shared" ca="1" si="221"/>
        <v>CPRI</v>
      </c>
      <c r="D1096" s="54" t="str">
        <f t="shared" ca="1" si="222"/>
        <v xml:space="preserve"> -M</v>
      </c>
      <c r="E1096" s="54">
        <f t="shared" ca="1" si="223"/>
        <v>0</v>
      </c>
      <c r="F1096" s="54">
        <f t="shared" ca="1" si="224"/>
        <v>0</v>
      </c>
      <c r="G1096" s="54" t="str">
        <f t="shared" ca="1" si="225"/>
        <v>AD3</v>
      </c>
      <c r="H1096" s="54" t="str">
        <f t="shared" ca="1" si="226"/>
        <v>COMPLET</v>
      </c>
      <c r="I1096" s="54" t="str">
        <f t="shared" ca="1" si="227"/>
        <v>BVaTn</v>
      </c>
      <c r="J1096" s="54" t="str">
        <f t="shared" ca="1" si="228"/>
        <v>NOTB</v>
      </c>
      <c r="K1096" s="54" t="str">
        <f t="shared" ca="1" si="229"/>
        <v>NOEB2ET4</v>
      </c>
      <c r="L1096" s="54" t="str">
        <f t="shared" ca="1" si="230"/>
        <v/>
      </c>
      <c r="M1096" s="54">
        <f t="shared" ca="1" si="231"/>
        <v>0</v>
      </c>
      <c r="N1096" s="54" t="str">
        <f t="shared" ca="1" si="232"/>
        <v>FIC</v>
      </c>
      <c r="O1096" s="54" t="str">
        <f t="shared" ca="1" si="233"/>
        <v>Adhérent</v>
      </c>
    </row>
    <row r="1097" spans="1:15" x14ac:dyDescent="0.3">
      <c r="A1097" s="97">
        <f ca="1">MATCH(B1097,INDIRECT("Referentiel!a:a"),0)+COUNTIF($B$1:B1096,B1097)</f>
        <v>1097</v>
      </c>
      <c r="B1097" s="98" t="s">
        <v>5776</v>
      </c>
      <c r="C1097" s="54" t="str">
        <f t="shared" ca="1" si="221"/>
        <v>CPRI</v>
      </c>
      <c r="D1097" s="54" t="str">
        <f t="shared" ca="1" si="222"/>
        <v xml:space="preserve"> -M</v>
      </c>
      <c r="E1097" s="54">
        <f t="shared" ca="1" si="223"/>
        <v>0</v>
      </c>
      <c r="F1097" s="54">
        <f t="shared" ca="1" si="224"/>
        <v>0</v>
      </c>
      <c r="G1097" s="54" t="str">
        <f t="shared" ca="1" si="225"/>
        <v>AD3</v>
      </c>
      <c r="H1097" s="54" t="str">
        <f t="shared" ca="1" si="226"/>
        <v>COMPLET</v>
      </c>
      <c r="I1097" s="54" t="str">
        <f t="shared" ca="1" si="227"/>
        <v>BVaTn</v>
      </c>
      <c r="J1097" s="54" t="str">
        <f t="shared" ca="1" si="228"/>
        <v>NOTB</v>
      </c>
      <c r="K1097" s="54" t="str">
        <f t="shared" ca="1" si="229"/>
        <v>NOEB2ET5</v>
      </c>
      <c r="L1097" s="54" t="str">
        <f t="shared" ca="1" si="230"/>
        <v/>
      </c>
      <c r="M1097" s="54">
        <f t="shared" ca="1" si="231"/>
        <v>0</v>
      </c>
      <c r="N1097" s="54" t="str">
        <f t="shared" ca="1" si="232"/>
        <v>FIC</v>
      </c>
      <c r="O1097" s="54" t="str">
        <f t="shared" ca="1" si="233"/>
        <v>Adhérent</v>
      </c>
    </row>
    <row r="1098" spans="1:15" x14ac:dyDescent="0.3">
      <c r="A1098" s="97">
        <f ca="1">MATCH(B1098,INDIRECT("Referentiel!a:a"),0)+COUNTIF($B$1:B1097,B1098)</f>
        <v>1098</v>
      </c>
      <c r="B1098" s="98" t="s">
        <v>5779</v>
      </c>
      <c r="C1098" s="54" t="str">
        <f t="shared" ca="1" si="221"/>
        <v>CPRI</v>
      </c>
      <c r="D1098" s="54" t="str">
        <f t="shared" ca="1" si="222"/>
        <v xml:space="preserve"> -M</v>
      </c>
      <c r="E1098" s="54">
        <f t="shared" ca="1" si="223"/>
        <v>0</v>
      </c>
      <c r="F1098" s="54">
        <f t="shared" ca="1" si="224"/>
        <v>0</v>
      </c>
      <c r="G1098" s="54" t="str">
        <f t="shared" ca="1" si="225"/>
        <v>AD3</v>
      </c>
      <c r="H1098" s="54" t="str">
        <f t="shared" ca="1" si="226"/>
        <v>COMPLET</v>
      </c>
      <c r="I1098" s="54" t="str">
        <f t="shared" ca="1" si="227"/>
        <v>BVaTn</v>
      </c>
      <c r="J1098" s="54" t="str">
        <f t="shared" ca="1" si="228"/>
        <v>NOTB</v>
      </c>
      <c r="K1098" s="54" t="str">
        <f t="shared" ca="1" si="229"/>
        <v>NOEB2ET6</v>
      </c>
      <c r="L1098" s="54" t="str">
        <f t="shared" ca="1" si="230"/>
        <v/>
      </c>
      <c r="M1098" s="54">
        <f t="shared" ca="1" si="231"/>
        <v>0</v>
      </c>
      <c r="N1098" s="54" t="str">
        <f t="shared" ca="1" si="232"/>
        <v>FIC</v>
      </c>
      <c r="O1098" s="54" t="str">
        <f t="shared" ca="1" si="233"/>
        <v>Adhérent</v>
      </c>
    </row>
    <row r="1099" spans="1:15" x14ac:dyDescent="0.3">
      <c r="A1099" s="97">
        <f ca="1">MATCH(B1099,INDIRECT("Referentiel!a:a"),0)+COUNTIF($B$1:B1098,B1099)</f>
        <v>1099</v>
      </c>
      <c r="B1099" s="98" t="s">
        <v>5783</v>
      </c>
      <c r="C1099" s="54" t="str">
        <f t="shared" ca="1" si="221"/>
        <v>CPPI</v>
      </c>
      <c r="D1099" s="54" t="str">
        <f t="shared" ca="1" si="222"/>
        <v>NOT5C-J-NOT5C</v>
      </c>
      <c r="E1099" s="54">
        <f t="shared" ca="1" si="223"/>
        <v>0</v>
      </c>
      <c r="F1099" s="54" t="str">
        <f t="shared" ca="1" si="224"/>
        <v>ZH0CJZ</v>
      </c>
      <c r="G1099" s="54" t="str">
        <f t="shared" ca="1" si="225"/>
        <v>AD3</v>
      </c>
      <c r="H1099" s="54" t="str">
        <f t="shared" ca="1" si="226"/>
        <v>PARTIEL</v>
      </c>
      <c r="I1099" s="54" t="str">
        <f t="shared" ca="1" si="227"/>
        <v>Tn</v>
      </c>
      <c r="J1099" s="54" t="str">
        <f t="shared" ca="1" si="228"/>
        <v>AXME</v>
      </c>
      <c r="K1099" s="54" t="str">
        <f t="shared" ca="1" si="229"/>
        <v>NOT5A</v>
      </c>
      <c r="L1099" s="54" t="str">
        <f t="shared" ca="1" si="230"/>
        <v/>
      </c>
      <c r="M1099" s="54">
        <f t="shared" ca="1" si="231"/>
        <v>0</v>
      </c>
      <c r="N1099" s="54" t="str">
        <f t="shared" ca="1" si="232"/>
        <v>ISPOOL</v>
      </c>
      <c r="O1099" s="54" t="str">
        <f t="shared" ca="1" si="233"/>
        <v>Adhérent</v>
      </c>
    </row>
    <row r="1100" spans="1:15" x14ac:dyDescent="0.3">
      <c r="A1100" s="97">
        <f ca="1">MATCH(B1100,INDIRECT("Referentiel!a:a"),0)+COUNTIF($B$1:B1099,B1100)</f>
        <v>1100</v>
      </c>
      <c r="B1100" s="98" t="s">
        <v>5788</v>
      </c>
      <c r="C1100" s="54" t="str">
        <f t="shared" ca="1" si="221"/>
        <v>CPPI</v>
      </c>
      <c r="D1100" s="54" t="str">
        <f t="shared" ca="1" si="222"/>
        <v>NOT5C-J-NOT5C</v>
      </c>
      <c r="E1100" s="54">
        <f t="shared" ca="1" si="223"/>
        <v>0</v>
      </c>
      <c r="F1100" s="54" t="str">
        <f t="shared" ca="1" si="224"/>
        <v>ZH0CJZ</v>
      </c>
      <c r="G1100" s="54" t="str">
        <f t="shared" ca="1" si="225"/>
        <v>AD3</v>
      </c>
      <c r="H1100" s="54" t="str">
        <f t="shared" ca="1" si="226"/>
        <v>PARTIEL</v>
      </c>
      <c r="I1100" s="54" t="str">
        <f t="shared" ca="1" si="227"/>
        <v>Tn</v>
      </c>
      <c r="J1100" s="54" t="str">
        <f t="shared" ca="1" si="228"/>
        <v>AXME</v>
      </c>
      <c r="K1100" s="54" t="str">
        <f t="shared" ca="1" si="229"/>
        <v>NOT5A</v>
      </c>
      <c r="L1100" s="54" t="str">
        <f t="shared" ca="1" si="230"/>
        <v/>
      </c>
      <c r="M1100" s="54">
        <f t="shared" ca="1" si="231"/>
        <v>0</v>
      </c>
      <c r="N1100" s="54" t="str">
        <f t="shared" ca="1" si="232"/>
        <v>ISPOOL</v>
      </c>
      <c r="O1100" s="54" t="str">
        <f t="shared" ca="1" si="233"/>
        <v>Adhérent</v>
      </c>
    </row>
    <row r="1101" spans="1:15" x14ac:dyDescent="0.3">
      <c r="A1101" s="97">
        <f ca="1">MATCH(B1101,INDIRECT("Referentiel!a:a"),0)+COUNTIF($B$1:B1100,B1101)</f>
        <v>1101</v>
      </c>
      <c r="B1101" s="98" t="s">
        <v>5791</v>
      </c>
      <c r="C1101" s="54" t="str">
        <f t="shared" ca="1" si="221"/>
        <v>CPDT</v>
      </c>
      <c r="D1101" s="54" t="str">
        <f t="shared" ca="1" si="222"/>
        <v>NOTBANIN-M</v>
      </c>
      <c r="E1101" s="54">
        <f t="shared" ca="1" si="223"/>
        <v>0</v>
      </c>
      <c r="F1101" s="54" t="str">
        <f t="shared" ca="1" si="224"/>
        <v>ZH0TM1</v>
      </c>
      <c r="G1101" s="54" t="str">
        <f t="shared" ca="1" si="225"/>
        <v>AD3</v>
      </c>
      <c r="H1101" s="54" t="str">
        <f t="shared" ca="1" si="226"/>
        <v>COMPLET</v>
      </c>
      <c r="I1101" s="54" t="str">
        <f t="shared" ca="1" si="227"/>
        <v>Tn</v>
      </c>
      <c r="J1101" s="54" t="str">
        <f t="shared" ca="1" si="228"/>
        <v>NOTB</v>
      </c>
      <c r="K1101" s="54" t="str">
        <f t="shared" ca="1" si="229"/>
        <v>NOTBANIN</v>
      </c>
      <c r="L1101" s="54" t="str">
        <f t="shared" ca="1" si="230"/>
        <v/>
      </c>
      <c r="M1101" s="54">
        <f t="shared" ca="1" si="231"/>
        <v>0</v>
      </c>
      <c r="N1101" s="54" t="str">
        <f t="shared" ca="1" si="232"/>
        <v>FIC</v>
      </c>
      <c r="O1101" s="54" t="str">
        <f t="shared" ca="1" si="233"/>
        <v>Adhérent</v>
      </c>
    </row>
    <row r="1102" spans="1:15" x14ac:dyDescent="0.3">
      <c r="A1102" s="97">
        <f ca="1">MATCH(B1102,INDIRECT("Referentiel!a:a"),0)+COUNTIF($B$1:B1101,B1102)</f>
        <v>1102</v>
      </c>
      <c r="B1102" s="98" t="s">
        <v>5797</v>
      </c>
      <c r="C1102" s="54" t="str">
        <f t="shared" ca="1" si="221"/>
        <v>CPDT</v>
      </c>
      <c r="D1102" s="54" t="str">
        <f t="shared" ca="1" si="222"/>
        <v xml:space="preserve"> -M</v>
      </c>
      <c r="E1102" s="54">
        <f t="shared" ca="1" si="223"/>
        <v>0</v>
      </c>
      <c r="F1102" s="54">
        <f t="shared" ca="1" si="224"/>
        <v>0</v>
      </c>
      <c r="G1102" s="54" t="str">
        <f t="shared" ca="1" si="225"/>
        <v>AD3</v>
      </c>
      <c r="H1102" s="54" t="str">
        <f t="shared" ca="1" si="226"/>
        <v>COMPLET</v>
      </c>
      <c r="I1102" s="54" t="str">
        <f t="shared" ca="1" si="227"/>
        <v>BVaTn</v>
      </c>
      <c r="J1102" s="54" t="str">
        <f t="shared" ca="1" si="228"/>
        <v>NOTB</v>
      </c>
      <c r="K1102" s="54" t="str">
        <f t="shared" ca="1" si="229"/>
        <v>NOTBSYIN</v>
      </c>
      <c r="L1102" s="54" t="str">
        <f t="shared" ca="1" si="230"/>
        <v/>
      </c>
      <c r="M1102" s="54">
        <f t="shared" ca="1" si="231"/>
        <v>0</v>
      </c>
      <c r="N1102" s="54" t="str">
        <f t="shared" ca="1" si="232"/>
        <v>FIC</v>
      </c>
      <c r="O1102" s="54" t="str">
        <f t="shared" ca="1" si="233"/>
        <v>Adhérent</v>
      </c>
    </row>
    <row r="1103" spans="1:15" x14ac:dyDescent="0.3">
      <c r="A1103" s="97">
        <f ca="1">MATCH(B1103,INDIRECT("Referentiel!a:a"),0)+COUNTIF($B$1:B1102,B1103)</f>
        <v>1103</v>
      </c>
      <c r="B1103" s="98" t="s">
        <v>5800</v>
      </c>
      <c r="C1103" s="54" t="str">
        <f t="shared" ca="1" si="221"/>
        <v>CPRI</v>
      </c>
      <c r="D1103" s="54" t="str">
        <f t="shared" ca="1" si="222"/>
        <v>V0NOTENT  -J</v>
      </c>
      <c r="E1103" s="54">
        <f t="shared" ca="1" si="223"/>
        <v>0</v>
      </c>
      <c r="F1103" s="54" t="str">
        <f t="shared" ca="1" si="224"/>
        <v>ZH0DJ0</v>
      </c>
      <c r="G1103" s="54" t="str">
        <f t="shared" ca="1" si="225"/>
        <v>AD3</v>
      </c>
      <c r="H1103" s="54" t="str">
        <f t="shared" ca="1" si="226"/>
        <v>COMPLET</v>
      </c>
      <c r="I1103" s="54" t="str">
        <f t="shared" ca="1" si="227"/>
        <v>Tn</v>
      </c>
      <c r="J1103" s="54" t="str">
        <f t="shared" ca="1" si="228"/>
        <v>NOTC</v>
      </c>
      <c r="K1103" s="54" t="str">
        <f t="shared" ca="1" si="229"/>
        <v>NOTENT</v>
      </c>
      <c r="L1103" s="54" t="str">
        <f t="shared" ca="1" si="230"/>
        <v/>
      </c>
      <c r="M1103" s="54">
        <f t="shared" ca="1" si="231"/>
        <v>0</v>
      </c>
      <c r="N1103" s="54" t="str">
        <f t="shared" ca="1" si="232"/>
        <v>DB2</v>
      </c>
      <c r="O1103" s="54" t="str">
        <f t="shared" ca="1" si="233"/>
        <v>Adhérent</v>
      </c>
    </row>
    <row r="1104" spans="1:15" x14ac:dyDescent="0.3">
      <c r="A1104" s="97">
        <f ca="1">MATCH(B1104,INDIRECT("Referentiel!a:a"),0)+COUNTIF($B$1:B1103,B1104)</f>
        <v>1104</v>
      </c>
      <c r="B1104" s="98" t="s">
        <v>5805</v>
      </c>
      <c r="C1104" s="54" t="str">
        <f t="shared" ca="1" si="221"/>
        <v>CPRI</v>
      </c>
      <c r="D1104" s="54" t="str">
        <f t="shared" ca="1" si="222"/>
        <v>V0NOTEPA-M</v>
      </c>
      <c r="E1104" s="54">
        <f t="shared" ca="1" si="223"/>
        <v>0</v>
      </c>
      <c r="F1104" s="54" t="str">
        <f t="shared" ca="1" si="224"/>
        <v>ZH0CM1</v>
      </c>
      <c r="G1104" s="54" t="str">
        <f t="shared" ca="1" si="225"/>
        <v>AD1</v>
      </c>
      <c r="H1104" s="54" t="str">
        <f t="shared" ca="1" si="226"/>
        <v>COMPLET</v>
      </c>
      <c r="I1104" s="54" t="str">
        <f t="shared" ca="1" si="227"/>
        <v>BVaTn</v>
      </c>
      <c r="J1104" s="54" t="str">
        <f t="shared" ca="1" si="228"/>
        <v>NOTB</v>
      </c>
      <c r="K1104" s="54" t="str">
        <f t="shared" ca="1" si="229"/>
        <v>NOTEPA</v>
      </c>
      <c r="L1104" s="54" t="str">
        <f t="shared" ca="1" si="230"/>
        <v>PRAD1</v>
      </c>
      <c r="M1104" s="54">
        <f t="shared" ca="1" si="231"/>
        <v>0</v>
      </c>
      <c r="N1104" s="54" t="str">
        <f t="shared" ca="1" si="232"/>
        <v>DB2</v>
      </c>
      <c r="O1104" s="54" t="str">
        <f t="shared" ca="1" si="233"/>
        <v>Adhérent</v>
      </c>
    </row>
    <row r="1105" spans="1:15" x14ac:dyDescent="0.3">
      <c r="A1105" s="97">
        <f ca="1">MATCH(B1105,INDIRECT("Referentiel!a:a"),0)+COUNTIF($B$1:B1104,B1105)</f>
        <v>1105</v>
      </c>
      <c r="B1105" s="98" t="s">
        <v>5812</v>
      </c>
      <c r="C1105" s="54" t="str">
        <f t="shared" ca="1" si="221"/>
        <v>CPRI</v>
      </c>
      <c r="D1105" s="54" t="str">
        <f t="shared" ca="1" si="222"/>
        <v>NOTFCRE0-M</v>
      </c>
      <c r="E1105" s="54">
        <f t="shared" ca="1" si="223"/>
        <v>0</v>
      </c>
      <c r="F1105" s="54" t="str">
        <f t="shared" ca="1" si="224"/>
        <v>ZH0EMB</v>
      </c>
      <c r="G1105" s="54" t="str">
        <f t="shared" ca="1" si="225"/>
        <v>AD3</v>
      </c>
      <c r="H1105" s="54" t="str">
        <f t="shared" ca="1" si="226"/>
        <v>COMPLET</v>
      </c>
      <c r="I1105" s="54" t="str">
        <f t="shared" ca="1" si="227"/>
        <v>BVaTn</v>
      </c>
      <c r="J1105" s="54" t="str">
        <f t="shared" ca="1" si="228"/>
        <v>NOTB</v>
      </c>
      <c r="K1105" s="54" t="str">
        <f t="shared" ca="1" si="229"/>
        <v>NOTFBCRE</v>
      </c>
      <c r="L1105" s="54" t="str">
        <f t="shared" ca="1" si="230"/>
        <v/>
      </c>
      <c r="M1105" s="54">
        <f t="shared" ca="1" si="231"/>
        <v>0</v>
      </c>
      <c r="N1105" s="54" t="str">
        <f t="shared" ca="1" si="232"/>
        <v>FIC</v>
      </c>
      <c r="O1105" s="54" t="str">
        <f t="shared" ca="1" si="233"/>
        <v>Adhérent</v>
      </c>
    </row>
    <row r="1106" spans="1:15" x14ac:dyDescent="0.3">
      <c r="A1106" s="97">
        <f ca="1">MATCH(B1106,INDIRECT("Referentiel!a:a"),0)+COUNTIF($B$1:B1105,B1106)</f>
        <v>1106</v>
      </c>
      <c r="B1106" s="98" t="s">
        <v>5817</v>
      </c>
      <c r="C1106" s="54" t="str">
        <f t="shared" ca="1" si="221"/>
        <v>CPRI</v>
      </c>
      <c r="D1106" s="54" t="str">
        <f t="shared" ca="1" si="222"/>
        <v>NOTFDAV0-M</v>
      </c>
      <c r="E1106" s="54">
        <f t="shared" ca="1" si="223"/>
        <v>0</v>
      </c>
      <c r="F1106" s="54" t="str">
        <f t="shared" ca="1" si="224"/>
        <v>ZH0CM3</v>
      </c>
      <c r="G1106" s="54" t="str">
        <f t="shared" ca="1" si="225"/>
        <v>AD3</v>
      </c>
      <c r="H1106" s="54" t="str">
        <f t="shared" ca="1" si="226"/>
        <v>COMPLET</v>
      </c>
      <c r="I1106" s="54" t="str">
        <f t="shared" ca="1" si="227"/>
        <v>BVaTn</v>
      </c>
      <c r="J1106" s="54" t="str">
        <f t="shared" ca="1" si="228"/>
        <v>NOTB</v>
      </c>
      <c r="K1106" s="54" t="str">
        <f t="shared" ca="1" si="229"/>
        <v>NOTFBDAV</v>
      </c>
      <c r="L1106" s="54" t="str">
        <f t="shared" ca="1" si="230"/>
        <v/>
      </c>
      <c r="M1106" s="54">
        <f t="shared" ca="1" si="231"/>
        <v>0</v>
      </c>
      <c r="N1106" s="54" t="str">
        <f t="shared" ca="1" si="232"/>
        <v>FIC</v>
      </c>
      <c r="O1106" s="54" t="str">
        <f t="shared" ca="1" si="233"/>
        <v>Adhérent</v>
      </c>
    </row>
    <row r="1107" spans="1:15" x14ac:dyDescent="0.3">
      <c r="A1107" s="97">
        <f ca="1">MATCH(B1107,INDIRECT("Referentiel!a:a"),0)+COUNTIF($B$1:B1106,B1107)</f>
        <v>1107</v>
      </c>
      <c r="B1107" s="98" t="s">
        <v>5822</v>
      </c>
      <c r="C1107" s="54" t="str">
        <f t="shared" ca="1" si="221"/>
        <v>CPRI</v>
      </c>
      <c r="D1107" s="54" t="str">
        <f t="shared" ca="1" si="222"/>
        <v>NOTFGRI0-M</v>
      </c>
      <c r="E1107" s="54">
        <f t="shared" ca="1" si="223"/>
        <v>0</v>
      </c>
      <c r="F1107" s="54" t="str">
        <f t="shared" ca="1" si="224"/>
        <v>ZH0EMC</v>
      </c>
      <c r="G1107" s="54" t="str">
        <f t="shared" ca="1" si="225"/>
        <v>AD3</v>
      </c>
      <c r="H1107" s="54" t="str">
        <f t="shared" ca="1" si="226"/>
        <v>COMPLET</v>
      </c>
      <c r="I1107" s="54" t="str">
        <f t="shared" ca="1" si="227"/>
        <v>BVaTn</v>
      </c>
      <c r="J1107" s="54" t="str">
        <f t="shared" ca="1" si="228"/>
        <v>NOTB</v>
      </c>
      <c r="K1107" s="54" t="str">
        <f t="shared" ca="1" si="229"/>
        <v>NOTFBGRI</v>
      </c>
      <c r="L1107" s="54" t="str">
        <f t="shared" ca="1" si="230"/>
        <v/>
      </c>
      <c r="M1107" s="54">
        <f t="shared" ca="1" si="231"/>
        <v>0</v>
      </c>
      <c r="N1107" s="54" t="str">
        <f t="shared" ca="1" si="232"/>
        <v>FIC</v>
      </c>
      <c r="O1107" s="54" t="str">
        <f t="shared" ca="1" si="233"/>
        <v>Adhérent</v>
      </c>
    </row>
    <row r="1108" spans="1:15" x14ac:dyDescent="0.3">
      <c r="A1108" s="97">
        <f ca="1">MATCH(B1108,INDIRECT("Referentiel!a:a"),0)+COUNTIF($B$1:B1107,B1108)</f>
        <v>1108</v>
      </c>
      <c r="B1108" s="98" t="s">
        <v>5827</v>
      </c>
      <c r="C1108" s="54" t="str">
        <f t="shared" ca="1" si="221"/>
        <v>CPRI</v>
      </c>
      <c r="D1108" s="54" t="str">
        <f t="shared" ca="1" si="222"/>
        <v>NOTFBPAR-M</v>
      </c>
      <c r="E1108" s="54">
        <f t="shared" ca="1" si="223"/>
        <v>0</v>
      </c>
      <c r="F1108" s="54" t="str">
        <f t="shared" ca="1" si="224"/>
        <v>ZH0EME</v>
      </c>
      <c r="G1108" s="54" t="str">
        <f t="shared" ca="1" si="225"/>
        <v>AD3</v>
      </c>
      <c r="H1108" s="54" t="str">
        <f t="shared" ca="1" si="226"/>
        <v>COMPLET</v>
      </c>
      <c r="I1108" s="54" t="str">
        <f t="shared" ca="1" si="227"/>
        <v>BVaTn</v>
      </c>
      <c r="J1108" s="54" t="str">
        <f t="shared" ca="1" si="228"/>
        <v>NOTB</v>
      </c>
      <c r="K1108" s="54" t="str">
        <f t="shared" ca="1" si="229"/>
        <v>NOTFBPAR</v>
      </c>
      <c r="L1108" s="54" t="str">
        <f t="shared" ca="1" si="230"/>
        <v/>
      </c>
      <c r="M1108" s="54">
        <f t="shared" ca="1" si="231"/>
        <v>0</v>
      </c>
      <c r="N1108" s="54" t="str">
        <f t="shared" ca="1" si="232"/>
        <v>FIC</v>
      </c>
      <c r="O1108" s="54" t="str">
        <f t="shared" ca="1" si="233"/>
        <v>Adhérent</v>
      </c>
    </row>
    <row r="1109" spans="1:15" x14ac:dyDescent="0.3">
      <c r="A1109" s="97">
        <f ca="1">MATCH(B1109,INDIRECT("Referentiel!a:a"),0)+COUNTIF($B$1:B1108,B1109)</f>
        <v>1109</v>
      </c>
      <c r="B1109" s="98" t="s">
        <v>5832</v>
      </c>
      <c r="C1109" s="54" t="str">
        <f t="shared" ca="1" si="221"/>
        <v>CPRI</v>
      </c>
      <c r="D1109" s="54" t="str">
        <f t="shared" ca="1" si="222"/>
        <v>NOTFCPSI-M</v>
      </c>
      <c r="E1109" s="54">
        <f t="shared" ca="1" si="223"/>
        <v>0</v>
      </c>
      <c r="F1109" s="54" t="str">
        <f t="shared" ca="1" si="224"/>
        <v>ZH0AM8</v>
      </c>
      <c r="G1109" s="54" t="str">
        <f t="shared" ca="1" si="225"/>
        <v>AD3</v>
      </c>
      <c r="H1109" s="54" t="str">
        <f t="shared" ca="1" si="226"/>
        <v>COMPLET</v>
      </c>
      <c r="I1109" s="54" t="str">
        <f t="shared" ca="1" si="227"/>
        <v>BVaTn</v>
      </c>
      <c r="J1109" s="54" t="str">
        <f t="shared" ca="1" si="228"/>
        <v>NOTB</v>
      </c>
      <c r="K1109" s="54" t="str">
        <f t="shared" ca="1" si="229"/>
        <v>NOTFCPSI</v>
      </c>
      <c r="L1109" s="54" t="str">
        <f t="shared" ca="1" si="230"/>
        <v/>
      </c>
      <c r="M1109" s="54">
        <f t="shared" ca="1" si="231"/>
        <v>0</v>
      </c>
      <c r="N1109" s="54" t="str">
        <f t="shared" ca="1" si="232"/>
        <v>FIC</v>
      </c>
      <c r="O1109" s="54" t="str">
        <f t="shared" ca="1" si="233"/>
        <v>Adhérent</v>
      </c>
    </row>
    <row r="1110" spans="1:15" x14ac:dyDescent="0.3">
      <c r="A1110" s="97">
        <f ca="1">MATCH(B1110,INDIRECT("Referentiel!a:a"),0)+COUNTIF($B$1:B1109,B1110)</f>
        <v>1110</v>
      </c>
      <c r="B1110" s="98" t="s">
        <v>5837</v>
      </c>
      <c r="C1110" s="54" t="str">
        <f t="shared" ca="1" si="221"/>
        <v>CPRI</v>
      </c>
      <c r="D1110" s="54" t="str">
        <f t="shared" ca="1" si="222"/>
        <v>NOTFCRSI-M</v>
      </c>
      <c r="E1110" s="54">
        <f t="shared" ca="1" si="223"/>
        <v>0</v>
      </c>
      <c r="F1110" s="54" t="str">
        <f t="shared" ca="1" si="224"/>
        <v>ZH0CM7</v>
      </c>
      <c r="G1110" s="54" t="str">
        <f t="shared" ca="1" si="225"/>
        <v>AD3</v>
      </c>
      <c r="H1110" s="54" t="str">
        <f t="shared" ca="1" si="226"/>
        <v>COMPLET</v>
      </c>
      <c r="I1110" s="54" t="str">
        <f t="shared" ca="1" si="227"/>
        <v>BVaTn</v>
      </c>
      <c r="J1110" s="54" t="str">
        <f t="shared" ca="1" si="228"/>
        <v>NOTB</v>
      </c>
      <c r="K1110" s="54" t="str">
        <f t="shared" ca="1" si="229"/>
        <v>NOTFCRSI</v>
      </c>
      <c r="L1110" s="54" t="str">
        <f t="shared" ca="1" si="230"/>
        <v/>
      </c>
      <c r="M1110" s="54">
        <f t="shared" ca="1" si="231"/>
        <v>0</v>
      </c>
      <c r="N1110" s="54" t="str">
        <f t="shared" ca="1" si="232"/>
        <v>FIC</v>
      </c>
      <c r="O1110" s="54" t="str">
        <f t="shared" ca="1" si="233"/>
        <v>Adhérent</v>
      </c>
    </row>
    <row r="1111" spans="1:15" x14ac:dyDescent="0.3">
      <c r="A1111" s="97">
        <f ca="1">MATCH(B1111,INDIRECT("Referentiel!a:a"),0)+COUNTIF($B$1:B1110,B1111)</f>
        <v>1111</v>
      </c>
      <c r="B1111" s="98" t="s">
        <v>5842</v>
      </c>
      <c r="C1111" s="54" t="str">
        <f t="shared" ca="1" si="221"/>
        <v>CPRI</v>
      </c>
      <c r="D1111" s="54" t="str">
        <f t="shared" ca="1" si="222"/>
        <v>NOTFDAS1-M</v>
      </c>
      <c r="E1111" s="54">
        <f t="shared" ca="1" si="223"/>
        <v>0</v>
      </c>
      <c r="F1111" s="54" t="str">
        <f t="shared" ca="1" si="224"/>
        <v>ZH0EMD</v>
      </c>
      <c r="G1111" s="54" t="str">
        <f t="shared" ca="1" si="225"/>
        <v>AD3</v>
      </c>
      <c r="H1111" s="54" t="str">
        <f t="shared" ca="1" si="226"/>
        <v>COMPLET</v>
      </c>
      <c r="I1111" s="54" t="str">
        <f t="shared" ca="1" si="227"/>
        <v>BVaTn</v>
      </c>
      <c r="J1111" s="54" t="str">
        <f t="shared" ca="1" si="228"/>
        <v>NOTB</v>
      </c>
      <c r="K1111" s="54" t="str">
        <f t="shared" ca="1" si="229"/>
        <v>NOTFDASI</v>
      </c>
      <c r="L1111" s="54" t="str">
        <f t="shared" ca="1" si="230"/>
        <v/>
      </c>
      <c r="M1111" s="54">
        <f t="shared" ca="1" si="231"/>
        <v>0</v>
      </c>
      <c r="N1111" s="54" t="str">
        <f t="shared" ca="1" si="232"/>
        <v>FIC</v>
      </c>
      <c r="O1111" s="54" t="str">
        <f t="shared" ca="1" si="233"/>
        <v>Adhérent</v>
      </c>
    </row>
    <row r="1112" spans="1:15" x14ac:dyDescent="0.3">
      <c r="A1112" s="97">
        <f ca="1">MATCH(B1112,INDIRECT("Referentiel!a:a"),0)+COUNTIF($B$1:B1111,B1112)</f>
        <v>1112</v>
      </c>
      <c r="B1112" s="98" t="s">
        <v>5847</v>
      </c>
      <c r="C1112" s="54" t="str">
        <f t="shared" ca="1" si="221"/>
        <v>CPRI</v>
      </c>
      <c r="D1112" s="54" t="str">
        <f t="shared" ca="1" si="222"/>
        <v>NOTFEGR2-M</v>
      </c>
      <c r="E1112" s="54">
        <f t="shared" ca="1" si="223"/>
        <v>0</v>
      </c>
      <c r="F1112" s="54" t="str">
        <f t="shared" ca="1" si="224"/>
        <v>ZH0EM1</v>
      </c>
      <c r="G1112" s="54" t="str">
        <f t="shared" ca="1" si="225"/>
        <v>AD3</v>
      </c>
      <c r="H1112" s="54" t="str">
        <f t="shared" ca="1" si="226"/>
        <v>COMPLET</v>
      </c>
      <c r="I1112" s="54" t="str">
        <f t="shared" ca="1" si="227"/>
        <v>BVaTn</v>
      </c>
      <c r="J1112" s="54" t="str">
        <f t="shared" ca="1" si="228"/>
        <v>NOTB</v>
      </c>
      <c r="K1112" s="54" t="str">
        <f t="shared" ca="1" si="229"/>
        <v>NOTFEGR2</v>
      </c>
      <c r="L1112" s="54" t="str">
        <f t="shared" ca="1" si="230"/>
        <v/>
      </c>
      <c r="M1112" s="54">
        <f t="shared" ca="1" si="231"/>
        <v>0</v>
      </c>
      <c r="N1112" s="54" t="str">
        <f t="shared" ca="1" si="232"/>
        <v>FIC</v>
      </c>
      <c r="O1112" s="54" t="str">
        <f t="shared" ca="1" si="233"/>
        <v>Adhérent</v>
      </c>
    </row>
    <row r="1113" spans="1:15" x14ac:dyDescent="0.3">
      <c r="A1113" s="97">
        <f ca="1">MATCH(B1113,INDIRECT("Referentiel!a:a"),0)+COUNTIF($B$1:B1112,B1113)</f>
        <v>1113</v>
      </c>
      <c r="B1113" s="98" t="s">
        <v>5852</v>
      </c>
      <c r="C1113" s="54" t="str">
        <f t="shared" ca="1" si="221"/>
        <v>CPRI</v>
      </c>
      <c r="D1113" s="54" t="str">
        <f t="shared" ca="1" si="222"/>
        <v>NOTFENS1-M</v>
      </c>
      <c r="E1113" s="54">
        <f t="shared" ca="1" si="223"/>
        <v>0</v>
      </c>
      <c r="F1113" s="54" t="str">
        <f t="shared" ca="1" si="224"/>
        <v>ZH0EM2</v>
      </c>
      <c r="G1113" s="54" t="str">
        <f t="shared" ca="1" si="225"/>
        <v>AD3</v>
      </c>
      <c r="H1113" s="54" t="str">
        <f t="shared" ca="1" si="226"/>
        <v>COMPLET</v>
      </c>
      <c r="I1113" s="54" t="str">
        <f t="shared" ca="1" si="227"/>
        <v>BVaTn</v>
      </c>
      <c r="J1113" s="54" t="str">
        <f t="shared" ca="1" si="228"/>
        <v>NOTB</v>
      </c>
      <c r="K1113" s="54" t="str">
        <f t="shared" ca="1" si="229"/>
        <v>NOTFENSI</v>
      </c>
      <c r="L1113" s="54" t="str">
        <f t="shared" ca="1" si="230"/>
        <v/>
      </c>
      <c r="M1113" s="54">
        <f t="shared" ca="1" si="231"/>
        <v>0</v>
      </c>
      <c r="N1113" s="54" t="str">
        <f t="shared" ca="1" si="232"/>
        <v>FIC</v>
      </c>
      <c r="O1113" s="54" t="str">
        <f t="shared" ca="1" si="233"/>
        <v>Adhérent</v>
      </c>
    </row>
    <row r="1114" spans="1:15" x14ac:dyDescent="0.3">
      <c r="A1114" s="97">
        <f ca="1">MATCH(B1114,INDIRECT("Referentiel!a:a"),0)+COUNTIF($B$1:B1113,B1114)</f>
        <v>1114</v>
      </c>
      <c r="B1114" s="98" t="s">
        <v>5857</v>
      </c>
      <c r="C1114" s="54" t="str">
        <f t="shared" ca="1" si="221"/>
        <v>CPRI</v>
      </c>
      <c r="D1114" s="54" t="str">
        <f t="shared" ca="1" si="222"/>
        <v>NOTFEPSE-M</v>
      </c>
      <c r="E1114" s="54">
        <f t="shared" ca="1" si="223"/>
        <v>0</v>
      </c>
      <c r="F1114" s="54" t="str">
        <f t="shared" ca="1" si="224"/>
        <v>ZH0EM3</v>
      </c>
      <c r="G1114" s="54" t="str">
        <f t="shared" ca="1" si="225"/>
        <v>AD3</v>
      </c>
      <c r="H1114" s="54" t="str">
        <f t="shared" ca="1" si="226"/>
        <v>COMPLET</v>
      </c>
      <c r="I1114" s="54" t="str">
        <f t="shared" ca="1" si="227"/>
        <v>BVaTn</v>
      </c>
      <c r="J1114" s="54" t="str">
        <f t="shared" ca="1" si="228"/>
        <v>NOTB</v>
      </c>
      <c r="K1114" s="54" t="str">
        <f t="shared" ca="1" si="229"/>
        <v>NOTFEPSE</v>
      </c>
      <c r="L1114" s="54" t="str">
        <f t="shared" ca="1" si="230"/>
        <v/>
      </c>
      <c r="M1114" s="54">
        <f t="shared" ca="1" si="231"/>
        <v>0</v>
      </c>
      <c r="N1114" s="54" t="str">
        <f t="shared" ca="1" si="232"/>
        <v>FIC</v>
      </c>
      <c r="O1114" s="54" t="str">
        <f t="shared" ca="1" si="233"/>
        <v>Adhérent</v>
      </c>
    </row>
    <row r="1115" spans="1:15" x14ac:dyDescent="0.3">
      <c r="A1115" s="97">
        <f ca="1">MATCH(B1115,INDIRECT("Referentiel!a:a"),0)+COUNTIF($B$1:B1114,B1115)</f>
        <v>1115</v>
      </c>
      <c r="B1115" s="98" t="s">
        <v>5862</v>
      </c>
      <c r="C1115" s="54" t="str">
        <f t="shared" ca="1" si="221"/>
        <v>CPRI</v>
      </c>
      <c r="D1115" s="54" t="str">
        <f t="shared" ca="1" si="222"/>
        <v>NOTFGASE-M</v>
      </c>
      <c r="E1115" s="54">
        <f t="shared" ca="1" si="223"/>
        <v>0</v>
      </c>
      <c r="F1115" s="54" t="str">
        <f t="shared" ca="1" si="224"/>
        <v>ZH0EM4</v>
      </c>
      <c r="G1115" s="54" t="str">
        <f t="shared" ca="1" si="225"/>
        <v>AD3</v>
      </c>
      <c r="H1115" s="54" t="str">
        <f t="shared" ca="1" si="226"/>
        <v>COMPLET</v>
      </c>
      <c r="I1115" s="54" t="str">
        <f t="shared" ca="1" si="227"/>
        <v>BVaTn</v>
      </c>
      <c r="J1115" s="54" t="str">
        <f t="shared" ca="1" si="228"/>
        <v>NOTB</v>
      </c>
      <c r="K1115" s="54" t="str">
        <f t="shared" ca="1" si="229"/>
        <v>NOTFGASE</v>
      </c>
      <c r="L1115" s="54" t="str">
        <f t="shared" ca="1" si="230"/>
        <v/>
      </c>
      <c r="M1115" s="54">
        <f t="shared" ca="1" si="231"/>
        <v>0</v>
      </c>
      <c r="N1115" s="54" t="str">
        <f t="shared" ca="1" si="232"/>
        <v>FIC</v>
      </c>
      <c r="O1115" s="54" t="str">
        <f t="shared" ca="1" si="233"/>
        <v>Adhérent</v>
      </c>
    </row>
    <row r="1116" spans="1:15" x14ac:dyDescent="0.3">
      <c r="A1116" s="97">
        <f ca="1">MATCH(B1116,INDIRECT("Referentiel!a:a"),0)+COUNTIF($B$1:B1115,B1116)</f>
        <v>1116</v>
      </c>
      <c r="B1116" s="98" t="s">
        <v>5867</v>
      </c>
      <c r="C1116" s="54" t="str">
        <f t="shared" ca="1" si="221"/>
        <v>CPRI</v>
      </c>
      <c r="D1116" s="54" t="str">
        <f t="shared" ca="1" si="222"/>
        <v>NOTFGCSE-M</v>
      </c>
      <c r="E1116" s="54">
        <f t="shared" ca="1" si="223"/>
        <v>0</v>
      </c>
      <c r="F1116" s="54" t="str">
        <f t="shared" ca="1" si="224"/>
        <v>ZH0EM5</v>
      </c>
      <c r="G1116" s="54" t="str">
        <f t="shared" ca="1" si="225"/>
        <v>AD3</v>
      </c>
      <c r="H1116" s="54" t="str">
        <f t="shared" ca="1" si="226"/>
        <v>COMPLET</v>
      </c>
      <c r="I1116" s="54" t="str">
        <f t="shared" ca="1" si="227"/>
        <v>BVaTn</v>
      </c>
      <c r="J1116" s="54" t="str">
        <f t="shared" ca="1" si="228"/>
        <v>NOTB</v>
      </c>
      <c r="K1116" s="54" t="str">
        <f t="shared" ca="1" si="229"/>
        <v>NOTFGCSE</v>
      </c>
      <c r="L1116" s="54" t="str">
        <f t="shared" ca="1" si="230"/>
        <v/>
      </c>
      <c r="M1116" s="54">
        <f t="shared" ca="1" si="231"/>
        <v>0</v>
      </c>
      <c r="N1116" s="54" t="str">
        <f t="shared" ca="1" si="232"/>
        <v>FIC</v>
      </c>
      <c r="O1116" s="54" t="str">
        <f t="shared" ca="1" si="233"/>
        <v>Adhérent</v>
      </c>
    </row>
    <row r="1117" spans="1:15" x14ac:dyDescent="0.3">
      <c r="A1117" s="97">
        <f ca="1">MATCH(B1117,INDIRECT("Referentiel!a:a"),0)+COUNTIF($B$1:B1116,B1117)</f>
        <v>1117</v>
      </c>
      <c r="B1117" s="98" t="s">
        <v>5872</v>
      </c>
      <c r="C1117" s="54" t="str">
        <f t="shared" ca="1" si="221"/>
        <v>CPRI</v>
      </c>
      <c r="D1117" s="54" t="str">
        <f t="shared" ca="1" si="222"/>
        <v>NOTFGPSE-M</v>
      </c>
      <c r="E1117" s="54">
        <f t="shared" ca="1" si="223"/>
        <v>0</v>
      </c>
      <c r="F1117" s="54" t="str">
        <f t="shared" ca="1" si="224"/>
        <v>ZH0EM6</v>
      </c>
      <c r="G1117" s="54" t="str">
        <f t="shared" ca="1" si="225"/>
        <v>AD3</v>
      </c>
      <c r="H1117" s="54" t="str">
        <f t="shared" ca="1" si="226"/>
        <v>COMPLET</v>
      </c>
      <c r="I1117" s="54" t="str">
        <f t="shared" ca="1" si="227"/>
        <v>BVaTn</v>
      </c>
      <c r="J1117" s="54" t="str">
        <f t="shared" ca="1" si="228"/>
        <v>NOTB</v>
      </c>
      <c r="K1117" s="54" t="str">
        <f t="shared" ca="1" si="229"/>
        <v>NOTFGPSE</v>
      </c>
      <c r="L1117" s="54" t="str">
        <f t="shared" ca="1" si="230"/>
        <v/>
      </c>
      <c r="M1117" s="54">
        <f t="shared" ca="1" si="231"/>
        <v>0</v>
      </c>
      <c r="N1117" s="54" t="str">
        <f t="shared" ca="1" si="232"/>
        <v>FIC</v>
      </c>
      <c r="O1117" s="54" t="str">
        <f t="shared" ca="1" si="233"/>
        <v>Adhérent</v>
      </c>
    </row>
    <row r="1118" spans="1:15" x14ac:dyDescent="0.3">
      <c r="A1118" s="97">
        <f ca="1">MATCH(B1118,INDIRECT("Referentiel!a:a"),0)+COUNTIF($B$1:B1117,B1118)</f>
        <v>1118</v>
      </c>
      <c r="B1118" s="98" t="s">
        <v>5877</v>
      </c>
      <c r="C1118" s="54" t="str">
        <f t="shared" ca="1" si="221"/>
        <v>CPRI</v>
      </c>
      <c r="D1118" s="54" t="str">
        <f t="shared" ca="1" si="222"/>
        <v>NOTFGRSI-M</v>
      </c>
      <c r="E1118" s="54">
        <f t="shared" ca="1" si="223"/>
        <v>0</v>
      </c>
      <c r="F1118" s="54" t="str">
        <f t="shared" ca="1" si="224"/>
        <v>ZH0EM7</v>
      </c>
      <c r="G1118" s="54" t="str">
        <f t="shared" ca="1" si="225"/>
        <v>AD3</v>
      </c>
      <c r="H1118" s="54" t="str">
        <f t="shared" ca="1" si="226"/>
        <v>COMPLET</v>
      </c>
      <c r="I1118" s="54" t="str">
        <f t="shared" ca="1" si="227"/>
        <v>BVaTn</v>
      </c>
      <c r="J1118" s="54" t="str">
        <f t="shared" ca="1" si="228"/>
        <v>NOTB</v>
      </c>
      <c r="K1118" s="54" t="str">
        <f t="shared" ca="1" si="229"/>
        <v>NOTFGRSI</v>
      </c>
      <c r="L1118" s="54" t="str">
        <f t="shared" ca="1" si="230"/>
        <v/>
      </c>
      <c r="M1118" s="54">
        <f t="shared" ca="1" si="231"/>
        <v>0</v>
      </c>
      <c r="N1118" s="54" t="str">
        <f t="shared" ca="1" si="232"/>
        <v>FIC</v>
      </c>
      <c r="O1118" s="54" t="str">
        <f t="shared" ca="1" si="233"/>
        <v>Adhérent</v>
      </c>
    </row>
    <row r="1119" spans="1:15" x14ac:dyDescent="0.3">
      <c r="A1119" s="97">
        <f ca="1">MATCH(B1119,INDIRECT("Referentiel!a:a"),0)+COUNTIF($B$1:B1118,B1119)</f>
        <v>1119</v>
      </c>
      <c r="B1119" s="98" t="s">
        <v>5882</v>
      </c>
      <c r="C1119" s="54" t="str">
        <f t="shared" ca="1" si="221"/>
        <v>CPRI</v>
      </c>
      <c r="D1119" s="54" t="str">
        <f t="shared" ca="1" si="222"/>
        <v>NOTFPAS1-M</v>
      </c>
      <c r="E1119" s="54">
        <f t="shared" ca="1" si="223"/>
        <v>0</v>
      </c>
      <c r="F1119" s="54" t="str">
        <f t="shared" ca="1" si="224"/>
        <v>ZH0EM8</v>
      </c>
      <c r="G1119" s="54" t="str">
        <f t="shared" ca="1" si="225"/>
        <v>AD3</v>
      </c>
      <c r="H1119" s="54" t="str">
        <f t="shared" ca="1" si="226"/>
        <v>COMPLET</v>
      </c>
      <c r="I1119" s="54" t="str">
        <f t="shared" ca="1" si="227"/>
        <v>BVaTn</v>
      </c>
      <c r="J1119" s="54" t="str">
        <f t="shared" ca="1" si="228"/>
        <v>NOTB</v>
      </c>
      <c r="K1119" s="54" t="str">
        <f t="shared" ca="1" si="229"/>
        <v>NOTFPASI</v>
      </c>
      <c r="L1119" s="54" t="str">
        <f t="shared" ca="1" si="230"/>
        <v/>
      </c>
      <c r="M1119" s="54">
        <f t="shared" ca="1" si="231"/>
        <v>0</v>
      </c>
      <c r="N1119" s="54" t="str">
        <f t="shared" ca="1" si="232"/>
        <v>FIC</v>
      </c>
      <c r="O1119" s="54" t="str">
        <f t="shared" ca="1" si="233"/>
        <v>Adhérent</v>
      </c>
    </row>
    <row r="1120" spans="1:15" x14ac:dyDescent="0.3">
      <c r="A1120" s="97">
        <f ca="1">MATCH(B1120,INDIRECT("Referentiel!a:a"),0)+COUNTIF($B$1:B1119,B1120)</f>
        <v>1120</v>
      </c>
      <c r="B1120" s="98" t="s">
        <v>5887</v>
      </c>
      <c r="C1120" s="54" t="str">
        <f t="shared" ca="1" si="221"/>
        <v>CPRI</v>
      </c>
      <c r="D1120" s="54" t="str">
        <f t="shared" ca="1" si="222"/>
        <v>NOTFPRSI-M</v>
      </c>
      <c r="E1120" s="54">
        <f t="shared" ca="1" si="223"/>
        <v>0</v>
      </c>
      <c r="F1120" s="54" t="str">
        <f t="shared" ca="1" si="224"/>
        <v>ZH0EM9</v>
      </c>
      <c r="G1120" s="54" t="str">
        <f t="shared" ca="1" si="225"/>
        <v>AD3</v>
      </c>
      <c r="H1120" s="54" t="str">
        <f t="shared" ca="1" si="226"/>
        <v>COMPLET</v>
      </c>
      <c r="I1120" s="54" t="str">
        <f t="shared" ca="1" si="227"/>
        <v>BVaTn</v>
      </c>
      <c r="J1120" s="54" t="str">
        <f t="shared" ca="1" si="228"/>
        <v>NOTB</v>
      </c>
      <c r="K1120" s="54" t="str">
        <f t="shared" ca="1" si="229"/>
        <v>NOTFPRSI</v>
      </c>
      <c r="L1120" s="54" t="str">
        <f t="shared" ca="1" si="230"/>
        <v/>
      </c>
      <c r="M1120" s="54">
        <f t="shared" ca="1" si="231"/>
        <v>0</v>
      </c>
      <c r="N1120" s="54" t="str">
        <f t="shared" ca="1" si="232"/>
        <v>FIC</v>
      </c>
      <c r="O1120" s="54" t="str">
        <f t="shared" ca="1" si="233"/>
        <v>Adhérent</v>
      </c>
    </row>
    <row r="1121" spans="1:15" x14ac:dyDescent="0.3">
      <c r="A1121" s="97">
        <f ca="1">MATCH(B1121,INDIRECT("Referentiel!a:a"),0)+COUNTIF($B$1:B1120,B1121)</f>
        <v>1121</v>
      </c>
      <c r="B1121" s="98" t="s">
        <v>5892</v>
      </c>
      <c r="C1121" s="54" t="str">
        <f t="shared" ca="1" si="221"/>
        <v>CPRI</v>
      </c>
      <c r="D1121" s="54" t="str">
        <f t="shared" ca="1" si="222"/>
        <v>NOTFSCSI-M</v>
      </c>
      <c r="E1121" s="54">
        <f t="shared" ca="1" si="223"/>
        <v>0</v>
      </c>
      <c r="F1121" s="54" t="str">
        <f t="shared" ca="1" si="224"/>
        <v>ZH0EM0</v>
      </c>
      <c r="G1121" s="54" t="str">
        <f t="shared" ca="1" si="225"/>
        <v>AD3</v>
      </c>
      <c r="H1121" s="54" t="str">
        <f t="shared" ca="1" si="226"/>
        <v>COMPLET</v>
      </c>
      <c r="I1121" s="54" t="str">
        <f t="shared" ca="1" si="227"/>
        <v>BVaTn</v>
      </c>
      <c r="J1121" s="54" t="str">
        <f t="shared" ca="1" si="228"/>
        <v>NOTB</v>
      </c>
      <c r="K1121" s="54" t="str">
        <f t="shared" ca="1" si="229"/>
        <v>NOTFSCSI</v>
      </c>
      <c r="L1121" s="54" t="str">
        <f t="shared" ca="1" si="230"/>
        <v/>
      </c>
      <c r="M1121" s="54">
        <f t="shared" ca="1" si="231"/>
        <v>0</v>
      </c>
      <c r="N1121" s="54" t="str">
        <f t="shared" ca="1" si="232"/>
        <v>FIC</v>
      </c>
      <c r="O1121" s="54" t="str">
        <f t="shared" ca="1" si="233"/>
        <v>Adhérent</v>
      </c>
    </row>
    <row r="1122" spans="1:15" x14ac:dyDescent="0.3">
      <c r="A1122" s="97">
        <f ca="1">MATCH(B1122,INDIRECT("Referentiel!a:a"),0)+COUNTIF($B$1:B1121,B1122)</f>
        <v>1122</v>
      </c>
      <c r="B1122" s="98" t="s">
        <v>5897</v>
      </c>
      <c r="C1122" s="54" t="str">
        <f t="shared" ca="1" si="221"/>
        <v>CPRI</v>
      </c>
      <c r="D1122" s="54" t="str">
        <f t="shared" ca="1" si="222"/>
        <v>NOTFSPSI-M</v>
      </c>
      <c r="E1122" s="54">
        <f t="shared" ca="1" si="223"/>
        <v>0</v>
      </c>
      <c r="F1122" s="54" t="str">
        <f t="shared" ca="1" si="224"/>
        <v>ZH0EMA</v>
      </c>
      <c r="G1122" s="54" t="str">
        <f t="shared" ca="1" si="225"/>
        <v>AD3</v>
      </c>
      <c r="H1122" s="54" t="str">
        <f t="shared" ca="1" si="226"/>
        <v>COMPLET</v>
      </c>
      <c r="I1122" s="54" t="str">
        <f t="shared" ca="1" si="227"/>
        <v>BVaTn</v>
      </c>
      <c r="J1122" s="54" t="str">
        <f t="shared" ca="1" si="228"/>
        <v>NOTB</v>
      </c>
      <c r="K1122" s="54" t="str">
        <f t="shared" ca="1" si="229"/>
        <v>NOTFSPSI</v>
      </c>
      <c r="L1122" s="54" t="str">
        <f t="shared" ca="1" si="230"/>
        <v/>
      </c>
      <c r="M1122" s="54">
        <f t="shared" ca="1" si="231"/>
        <v>0</v>
      </c>
      <c r="N1122" s="54" t="str">
        <f t="shared" ca="1" si="232"/>
        <v>FIC</v>
      </c>
      <c r="O1122" s="54" t="str">
        <f t="shared" ca="1" si="233"/>
        <v>Adhérent</v>
      </c>
    </row>
    <row r="1123" spans="1:15" x14ac:dyDescent="0.3">
      <c r="A1123" s="97">
        <f ca="1">MATCH(B1123,INDIRECT("Referentiel!a:a"),0)+COUNTIF($B$1:B1122,B1123)</f>
        <v>1123</v>
      </c>
      <c r="B1123" s="98" t="s">
        <v>5902</v>
      </c>
      <c r="C1123" s="54" t="str">
        <f t="shared" ca="1" si="221"/>
        <v>CPDT</v>
      </c>
      <c r="D1123" s="54" t="str">
        <f t="shared" ca="1" si="222"/>
        <v>NOTHISPD-M</v>
      </c>
      <c r="E1123" s="54">
        <f t="shared" ca="1" si="223"/>
        <v>0</v>
      </c>
      <c r="F1123" s="54">
        <f t="shared" ca="1" si="224"/>
        <v>0</v>
      </c>
      <c r="G1123" s="54" t="str">
        <f t="shared" ca="1" si="225"/>
        <v>AD3</v>
      </c>
      <c r="H1123" s="54" t="str">
        <f t="shared" ca="1" si="226"/>
        <v>PARTIEL</v>
      </c>
      <c r="I1123" s="54" t="str">
        <f t="shared" ca="1" si="227"/>
        <v>Tn</v>
      </c>
      <c r="J1123" s="54" t="str">
        <f t="shared" ca="1" si="228"/>
        <v>NOTB</v>
      </c>
      <c r="K1123" s="54" t="str">
        <f t="shared" ca="1" si="229"/>
        <v>NOTHISPD</v>
      </c>
      <c r="L1123" s="54" t="str">
        <f t="shared" ca="1" si="230"/>
        <v/>
      </c>
      <c r="M1123" s="54">
        <f t="shared" ca="1" si="231"/>
        <v>0</v>
      </c>
      <c r="N1123" s="54" t="str">
        <f t="shared" ca="1" si="232"/>
        <v>FIC</v>
      </c>
      <c r="O1123" s="54" t="str">
        <f t="shared" ca="1" si="233"/>
        <v>Adhérent</v>
      </c>
    </row>
    <row r="1124" spans="1:15" x14ac:dyDescent="0.3">
      <c r="A1124" s="97">
        <f ca="1">MATCH(B1124,INDIRECT("Referentiel!a:a"),0)+COUNTIF($B$1:B1123,B1124)</f>
        <v>1124</v>
      </c>
      <c r="B1124" s="98" t="s">
        <v>5906</v>
      </c>
      <c r="C1124" s="54" t="str">
        <f t="shared" ca="1" si="221"/>
        <v>CPDT</v>
      </c>
      <c r="D1124" s="54" t="str">
        <f t="shared" ca="1" si="222"/>
        <v>V0RDJPC  -J</v>
      </c>
      <c r="E1124" s="54">
        <f t="shared" ca="1" si="223"/>
        <v>0</v>
      </c>
      <c r="F1124" s="54" t="str">
        <f t="shared" ca="1" si="224"/>
        <v>ZH0DJ1</v>
      </c>
      <c r="G1124" s="54" t="str">
        <f t="shared" ca="1" si="225"/>
        <v>AD3</v>
      </c>
      <c r="H1124" s="54" t="str">
        <f t="shared" ca="1" si="226"/>
        <v>COMPLET</v>
      </c>
      <c r="I1124" s="54" t="str">
        <f t="shared" ca="1" si="227"/>
        <v>Tn</v>
      </c>
      <c r="J1124" s="54" t="str">
        <f t="shared" ca="1" si="228"/>
        <v>SPIT</v>
      </c>
      <c r="K1124" s="54" t="str">
        <f t="shared" ca="1" si="229"/>
        <v>NSPITAB</v>
      </c>
      <c r="L1124" s="54" t="str">
        <f t="shared" ca="1" si="230"/>
        <v/>
      </c>
      <c r="M1124" s="54">
        <f t="shared" ca="1" si="231"/>
        <v>0</v>
      </c>
      <c r="N1124" s="54" t="str">
        <f t="shared" ca="1" si="232"/>
        <v>DB2</v>
      </c>
      <c r="O1124" s="54" t="str">
        <f t="shared" ca="1" si="233"/>
        <v>Adhérent</v>
      </c>
    </row>
    <row r="1125" spans="1:15" x14ac:dyDescent="0.3">
      <c r="A1125" s="97">
        <f ca="1">MATCH(B1125,INDIRECT("Referentiel!a:a"),0)+COUNTIF($B$1:B1124,B1125)</f>
        <v>1125</v>
      </c>
      <c r="B1125" s="98" t="s">
        <v>5911</v>
      </c>
      <c r="C1125" s="54" t="str">
        <f t="shared" ca="1" si="221"/>
        <v>CPMC</v>
      </c>
      <c r="D1125" s="54" t="str">
        <f t="shared" ca="1" si="222"/>
        <v>V4OFFRE  -J</v>
      </c>
      <c r="E1125" s="54">
        <f t="shared" ca="1" si="223"/>
        <v>0</v>
      </c>
      <c r="F1125" s="54" t="str">
        <f t="shared" ca="1" si="224"/>
        <v>ZH4FJN</v>
      </c>
      <c r="G1125" s="54" t="str">
        <f t="shared" ca="1" si="225"/>
        <v>AD3</v>
      </c>
      <c r="H1125" s="54" t="str">
        <f t="shared" ca="1" si="226"/>
        <v>COMPLET</v>
      </c>
      <c r="I1125" s="54" t="str">
        <f t="shared" ca="1" si="227"/>
        <v>Tn</v>
      </c>
      <c r="J1125" s="54" t="str">
        <f t="shared" ca="1" si="228"/>
        <v>CATP</v>
      </c>
      <c r="K1125" s="54" t="str">
        <f t="shared" ca="1" si="229"/>
        <v>OFFRE</v>
      </c>
      <c r="L1125" s="54" t="str">
        <f t="shared" ca="1" si="230"/>
        <v>PRIV1</v>
      </c>
      <c r="M1125" s="54">
        <f t="shared" ca="1" si="231"/>
        <v>0</v>
      </c>
      <c r="N1125" s="54" t="str">
        <f t="shared" ca="1" si="232"/>
        <v>DB2</v>
      </c>
      <c r="O1125" s="54" t="str">
        <f t="shared" ca="1" si="233"/>
        <v>Adhérent</v>
      </c>
    </row>
    <row r="1126" spans="1:15" x14ac:dyDescent="0.3">
      <c r="A1126" s="97">
        <f ca="1">MATCH(B1126,INDIRECT("Referentiel!a:a"),0)+COUNTIF($B$1:B1125,B1126)</f>
        <v>1126</v>
      </c>
      <c r="B1126" s="98" t="s">
        <v>5918</v>
      </c>
      <c r="C1126" s="54" t="str">
        <f t="shared" ca="1" si="221"/>
        <v>CPMP</v>
      </c>
      <c r="D1126" s="54" t="str">
        <f t="shared" ca="1" si="222"/>
        <v>V0OPCHCPT-J</v>
      </c>
      <c r="E1126" s="54">
        <f t="shared" ca="1" si="223"/>
        <v>0</v>
      </c>
      <c r="F1126" s="54" t="str">
        <f t="shared" ca="1" si="224"/>
        <v>ZH2EJP</v>
      </c>
      <c r="G1126" s="54" t="str">
        <f t="shared" ca="1" si="225"/>
        <v>AD3</v>
      </c>
      <c r="H1126" s="54" t="str">
        <f t="shared" ca="1" si="226"/>
        <v>COMPLET</v>
      </c>
      <c r="I1126" s="54" t="str">
        <f t="shared" ca="1" si="227"/>
        <v>Tn</v>
      </c>
      <c r="J1126" s="54" t="str">
        <f t="shared" ca="1" si="228"/>
        <v>OBCC</v>
      </c>
      <c r="K1126" s="54" t="str">
        <f t="shared" ca="1" si="229"/>
        <v>OPCHCPTE</v>
      </c>
      <c r="L1126" s="54" t="str">
        <f t="shared" ca="1" si="230"/>
        <v/>
      </c>
      <c r="M1126" s="54">
        <f t="shared" ca="1" si="231"/>
        <v>0</v>
      </c>
      <c r="N1126" s="54" t="str">
        <f t="shared" ca="1" si="232"/>
        <v>DB2</v>
      </c>
      <c r="O1126" s="54" t="str">
        <f t="shared" ca="1" si="233"/>
        <v>Adhérent</v>
      </c>
    </row>
    <row r="1127" spans="1:15" x14ac:dyDescent="0.3">
      <c r="A1127" s="97">
        <f ca="1">MATCH(B1127,INDIRECT("Referentiel!a:a"),0)+COUNTIF($B$1:B1126,B1127)</f>
        <v>1127</v>
      </c>
      <c r="B1127" s="98" t="s">
        <v>5924</v>
      </c>
      <c r="C1127" s="54" t="str">
        <f t="shared" ca="1" si="221"/>
        <v>CPCR</v>
      </c>
      <c r="D1127" s="54" t="str">
        <f t="shared" ca="1" si="222"/>
        <v xml:space="preserve"> -J</v>
      </c>
      <c r="E1127" s="54">
        <f t="shared" ca="1" si="223"/>
        <v>0</v>
      </c>
      <c r="F1127" s="54">
        <f t="shared" ca="1" si="224"/>
        <v>0</v>
      </c>
      <c r="G1127" s="54" t="str">
        <f t="shared" ca="1" si="225"/>
        <v>AD3</v>
      </c>
      <c r="H1127" s="54" t="str">
        <f t="shared" ca="1" si="226"/>
        <v>COMPLET</v>
      </c>
      <c r="I1127" s="54" t="str">
        <f t="shared" ca="1" si="227"/>
        <v>Tn</v>
      </c>
      <c r="J1127" s="54" t="str">
        <f t="shared" ca="1" si="228"/>
        <v>OPEN</v>
      </c>
      <c r="K1127" s="54" t="str">
        <f t="shared" ca="1" si="229"/>
        <v>OPE20002</v>
      </c>
      <c r="L1127" s="54" t="str">
        <f t="shared" ca="1" si="230"/>
        <v/>
      </c>
      <c r="M1127" s="54">
        <f t="shared" ca="1" si="231"/>
        <v>0</v>
      </c>
      <c r="N1127" s="54" t="str">
        <f t="shared" ca="1" si="232"/>
        <v>FIC</v>
      </c>
      <c r="O1127" s="54" t="str">
        <f t="shared" ca="1" si="233"/>
        <v>Adhérent</v>
      </c>
    </row>
    <row r="1128" spans="1:15" x14ac:dyDescent="0.3">
      <c r="A1128" s="97">
        <f ca="1">MATCH(B1128,INDIRECT("Referentiel!a:a"),0)+COUNTIF($B$1:B1127,B1128)</f>
        <v>1128</v>
      </c>
      <c r="B1128" s="98" t="s">
        <v>5929</v>
      </c>
      <c r="C1128" s="54" t="str">
        <f t="shared" ca="1" si="221"/>
        <v>CPCR</v>
      </c>
      <c r="D1128" s="54" t="str">
        <f t="shared" ca="1" si="222"/>
        <v xml:space="preserve"> -J</v>
      </c>
      <c r="E1128" s="54">
        <f t="shared" ca="1" si="223"/>
        <v>0</v>
      </c>
      <c r="F1128" s="54">
        <f t="shared" ca="1" si="224"/>
        <v>0</v>
      </c>
      <c r="G1128" s="54" t="str">
        <f t="shared" ca="1" si="225"/>
        <v>AD3</v>
      </c>
      <c r="H1128" s="54" t="str">
        <f t="shared" ca="1" si="226"/>
        <v>COMPLET</v>
      </c>
      <c r="I1128" s="54" t="str">
        <f t="shared" ca="1" si="227"/>
        <v>BVnTn</v>
      </c>
      <c r="J1128" s="54" t="str">
        <f t="shared" ca="1" si="228"/>
        <v>OPEN</v>
      </c>
      <c r="K1128" s="54" t="str">
        <f t="shared" ca="1" si="229"/>
        <v>OPE20003</v>
      </c>
      <c r="L1128" s="54" t="str">
        <f t="shared" ca="1" si="230"/>
        <v/>
      </c>
      <c r="M1128" s="54">
        <f t="shared" ca="1" si="231"/>
        <v>0</v>
      </c>
      <c r="N1128" s="54" t="str">
        <f t="shared" ca="1" si="232"/>
        <v>FIC</v>
      </c>
      <c r="O1128" s="54" t="str">
        <f t="shared" ca="1" si="233"/>
        <v>Adhérent</v>
      </c>
    </row>
    <row r="1129" spans="1:15" x14ac:dyDescent="0.3">
      <c r="A1129" s="97">
        <f ca="1">MATCH(B1129,INDIRECT("Referentiel!a:a"),0)+COUNTIF($B$1:B1128,B1129)</f>
        <v>1129</v>
      </c>
      <c r="B1129" s="98" t="s">
        <v>5932</v>
      </c>
      <c r="C1129" s="54" t="str">
        <f t="shared" ca="1" si="221"/>
        <v>CPCR</v>
      </c>
      <c r="D1129" s="54" t="str">
        <f t="shared" ca="1" si="222"/>
        <v xml:space="preserve"> -M</v>
      </c>
      <c r="E1129" s="54">
        <f t="shared" ca="1" si="223"/>
        <v>0</v>
      </c>
      <c r="F1129" s="54">
        <f t="shared" ca="1" si="224"/>
        <v>0</v>
      </c>
      <c r="G1129" s="54" t="str">
        <f t="shared" ca="1" si="225"/>
        <v>AD3</v>
      </c>
      <c r="H1129" s="54" t="str">
        <f t="shared" ca="1" si="226"/>
        <v>COMPLET</v>
      </c>
      <c r="I1129" s="54" t="str">
        <f t="shared" ca="1" si="227"/>
        <v>BVaTn</v>
      </c>
      <c r="J1129" s="54" t="str">
        <f t="shared" ca="1" si="228"/>
        <v>OPEN</v>
      </c>
      <c r="K1129" s="54" t="str">
        <f t="shared" ca="1" si="229"/>
        <v>OPE200M2</v>
      </c>
      <c r="L1129" s="54" t="str">
        <f t="shared" ca="1" si="230"/>
        <v/>
      </c>
      <c r="M1129" s="54">
        <f t="shared" ca="1" si="231"/>
        <v>0</v>
      </c>
      <c r="N1129" s="54" t="str">
        <f t="shared" ca="1" si="232"/>
        <v>FIC</v>
      </c>
      <c r="O1129" s="54" t="str">
        <f t="shared" ca="1" si="233"/>
        <v>Adhérent</v>
      </c>
    </row>
    <row r="1130" spans="1:15" x14ac:dyDescent="0.3">
      <c r="A1130" s="97">
        <f ca="1">MATCH(B1130,INDIRECT("Referentiel!a:a"),0)+COUNTIF($B$1:B1129,B1130)</f>
        <v>1130</v>
      </c>
      <c r="B1130" s="98" t="s">
        <v>5935</v>
      </c>
      <c r="C1130" s="54" t="str">
        <f t="shared" ca="1" si="221"/>
        <v>CPMP</v>
      </c>
      <c r="D1130" s="54" t="str">
        <f t="shared" ca="1" si="222"/>
        <v>V1OPEFIN -J</v>
      </c>
      <c r="E1130" s="54">
        <f t="shared" ca="1" si="223"/>
        <v>0</v>
      </c>
      <c r="F1130" s="54" t="str">
        <f t="shared" ca="1" si="224"/>
        <v>ZH2EJQ</v>
      </c>
      <c r="G1130" s="54" t="str">
        <f t="shared" ca="1" si="225"/>
        <v>AD3</v>
      </c>
      <c r="H1130" s="54" t="str">
        <f t="shared" ca="1" si="226"/>
        <v>COMPLET</v>
      </c>
      <c r="I1130" s="54" t="str">
        <f t="shared" ca="1" si="227"/>
        <v>Tn</v>
      </c>
      <c r="J1130" s="54" t="str">
        <f t="shared" ca="1" si="228"/>
        <v>OROP</v>
      </c>
      <c r="K1130" s="54" t="str">
        <f t="shared" ca="1" si="229"/>
        <v>OPEFIN</v>
      </c>
      <c r="L1130" s="54" t="str">
        <f t="shared" ca="1" si="230"/>
        <v/>
      </c>
      <c r="M1130" s="54">
        <f t="shared" ca="1" si="231"/>
        <v>0</v>
      </c>
      <c r="N1130" s="54" t="str">
        <f t="shared" ca="1" si="232"/>
        <v>DB2</v>
      </c>
      <c r="O1130" s="54" t="str">
        <f t="shared" ca="1" si="233"/>
        <v>Adhérent</v>
      </c>
    </row>
    <row r="1131" spans="1:15" x14ac:dyDescent="0.3">
      <c r="A1131" s="97">
        <f ca="1">MATCH(B1131,INDIRECT("Referentiel!a:a"),0)+COUNTIF($B$1:B1130,B1131)</f>
        <v>1131</v>
      </c>
      <c r="B1131" s="98" t="s">
        <v>5941</v>
      </c>
      <c r="C1131" s="54" t="str">
        <f t="shared" ca="1" si="221"/>
        <v>CPMP</v>
      </c>
      <c r="D1131" s="54" t="str">
        <f t="shared" ca="1" si="222"/>
        <v>V0OPEFIP -J</v>
      </c>
      <c r="E1131" s="54">
        <f t="shared" ca="1" si="223"/>
        <v>0</v>
      </c>
      <c r="F1131" s="54" t="str">
        <f t="shared" ca="1" si="224"/>
        <v>ZH2EJR</v>
      </c>
      <c r="G1131" s="54" t="str">
        <f t="shared" ca="1" si="225"/>
        <v>AD3</v>
      </c>
      <c r="H1131" s="54" t="str">
        <f t="shared" ca="1" si="226"/>
        <v>COMPLET</v>
      </c>
      <c r="I1131" s="54" t="str">
        <f t="shared" ca="1" si="227"/>
        <v>Tn</v>
      </c>
      <c r="J1131" s="54" t="str">
        <f t="shared" ca="1" si="228"/>
        <v>AVIP</v>
      </c>
      <c r="K1131" s="54" t="str">
        <f t="shared" ca="1" si="229"/>
        <v>OPEFIP</v>
      </c>
      <c r="L1131" s="54" t="str">
        <f t="shared" ca="1" si="230"/>
        <v/>
      </c>
      <c r="M1131" s="54">
        <f t="shared" ca="1" si="231"/>
        <v>0</v>
      </c>
      <c r="N1131" s="54" t="str">
        <f t="shared" ca="1" si="232"/>
        <v>DB2</v>
      </c>
      <c r="O1131" s="54" t="str">
        <f t="shared" ca="1" si="233"/>
        <v>Adhérent</v>
      </c>
    </row>
    <row r="1132" spans="1:15" x14ac:dyDescent="0.3">
      <c r="A1132" s="97">
        <f ca="1">MATCH(B1132,INDIRECT("Referentiel!a:a"),0)+COUNTIF($B$1:B1131,B1132)</f>
        <v>1132</v>
      </c>
      <c r="B1132" s="98" t="s">
        <v>5946</v>
      </c>
      <c r="C1132" s="54" t="str">
        <f t="shared" ca="1" si="221"/>
        <v>CPCR</v>
      </c>
      <c r="D1132" s="54" t="str">
        <f t="shared" ca="1" si="222"/>
        <v>V3OPENCT -J</v>
      </c>
      <c r="E1132" s="54">
        <f t="shared" ca="1" si="223"/>
        <v>0</v>
      </c>
      <c r="F1132" s="54" t="str">
        <f t="shared" ca="1" si="224"/>
        <v>ZH1IJR</v>
      </c>
      <c r="G1132" s="54" t="str">
        <f t="shared" ca="1" si="225"/>
        <v>AD1</v>
      </c>
      <c r="H1132" s="54" t="str">
        <f t="shared" ca="1" si="226"/>
        <v>COMPLET</v>
      </c>
      <c r="I1132" s="54" t="str">
        <f t="shared" ca="1" si="227"/>
        <v>Tn</v>
      </c>
      <c r="J1132" s="54" t="str">
        <f t="shared" ca="1" si="228"/>
        <v>OPEN</v>
      </c>
      <c r="K1132" s="54" t="str">
        <f t="shared" ca="1" si="229"/>
        <v>OPENCT</v>
      </c>
      <c r="L1132" s="54" t="str">
        <f t="shared" ca="1" si="230"/>
        <v>PRAD1</v>
      </c>
      <c r="M1132" s="54">
        <f t="shared" ca="1" si="231"/>
        <v>0</v>
      </c>
      <c r="N1132" s="54" t="str">
        <f t="shared" ca="1" si="232"/>
        <v>DB2</v>
      </c>
      <c r="O1132" s="54" t="str">
        <f t="shared" ca="1" si="233"/>
        <v>Adhérent</v>
      </c>
    </row>
    <row r="1133" spans="1:15" x14ac:dyDescent="0.3">
      <c r="A1133" s="97">
        <f ca="1">MATCH(B1133,INDIRECT("Referentiel!a:a"),0)+COUNTIF($B$1:B1132,B1133)</f>
        <v>1133</v>
      </c>
      <c r="B1133" s="98" t="s">
        <v>5952</v>
      </c>
      <c r="C1133" s="54" t="str">
        <f t="shared" ca="1" si="221"/>
        <v>CPCR</v>
      </c>
      <c r="D1133" s="54" t="str">
        <f t="shared" ca="1" si="222"/>
        <v>V0OPENEL -J</v>
      </c>
      <c r="E1133" s="54">
        <f t="shared" ca="1" si="223"/>
        <v>0</v>
      </c>
      <c r="F1133" s="54" t="str">
        <f t="shared" ca="1" si="224"/>
        <v>ZH1IJS</v>
      </c>
      <c r="G1133" s="54" t="str">
        <f t="shared" ca="1" si="225"/>
        <v>AD1</v>
      </c>
      <c r="H1133" s="54" t="str">
        <f t="shared" ca="1" si="226"/>
        <v>COMPLET</v>
      </c>
      <c r="I1133" s="54" t="str">
        <f t="shared" ca="1" si="227"/>
        <v>Tn</v>
      </c>
      <c r="J1133" s="54" t="str">
        <f t="shared" ca="1" si="228"/>
        <v>OPEN</v>
      </c>
      <c r="K1133" s="54" t="str">
        <f t="shared" ca="1" si="229"/>
        <v>OPENEL</v>
      </c>
      <c r="L1133" s="54" t="str">
        <f t="shared" ca="1" si="230"/>
        <v>PRAD1</v>
      </c>
      <c r="M1133" s="54">
        <f t="shared" ca="1" si="231"/>
        <v>0</v>
      </c>
      <c r="N1133" s="54" t="str">
        <f t="shared" ca="1" si="232"/>
        <v>DB2</v>
      </c>
      <c r="O1133" s="54" t="str">
        <f t="shared" ca="1" si="233"/>
        <v>Adhérent</v>
      </c>
    </row>
    <row r="1134" spans="1:15" x14ac:dyDescent="0.3">
      <c r="A1134" s="97">
        <f ca="1">MATCH(B1134,INDIRECT("Referentiel!a:a"),0)+COUNTIF($B$1:B1133,B1134)</f>
        <v>1134</v>
      </c>
      <c r="B1134" s="98" t="s">
        <v>5958</v>
      </c>
      <c r="C1134" s="54" t="str">
        <f t="shared" ca="1" si="221"/>
        <v>CPCR</v>
      </c>
      <c r="D1134" s="54" t="str">
        <f t="shared" ca="1" si="222"/>
        <v>V1OPENPF -J</v>
      </c>
      <c r="E1134" s="54">
        <f t="shared" ca="1" si="223"/>
        <v>0</v>
      </c>
      <c r="F1134" s="54" t="str">
        <f t="shared" ca="1" si="224"/>
        <v>ZH1IJT</v>
      </c>
      <c r="G1134" s="54" t="str">
        <f t="shared" ca="1" si="225"/>
        <v>AD1</v>
      </c>
      <c r="H1134" s="54" t="str">
        <f t="shared" ca="1" si="226"/>
        <v>COMPLET</v>
      </c>
      <c r="I1134" s="54" t="str">
        <f t="shared" ca="1" si="227"/>
        <v>BVnTn</v>
      </c>
      <c r="J1134" s="54" t="str">
        <f t="shared" ca="1" si="228"/>
        <v>OPEN</v>
      </c>
      <c r="K1134" s="54" t="str">
        <f t="shared" ca="1" si="229"/>
        <v>OPENPF</v>
      </c>
      <c r="L1134" s="54" t="str">
        <f t="shared" ca="1" si="230"/>
        <v>PRAD1</v>
      </c>
      <c r="M1134" s="54">
        <f t="shared" ca="1" si="231"/>
        <v>0</v>
      </c>
      <c r="N1134" s="54" t="str">
        <f t="shared" ca="1" si="232"/>
        <v>DB2</v>
      </c>
      <c r="O1134" s="54" t="str">
        <f t="shared" ca="1" si="233"/>
        <v>Adhérent</v>
      </c>
    </row>
    <row r="1135" spans="1:15" x14ac:dyDescent="0.3">
      <c r="A1135" s="97">
        <f ca="1">MATCH(B1135,INDIRECT("Referentiel!a:a"),0)+COUNTIF($B$1:B1134,B1135)</f>
        <v>1135</v>
      </c>
      <c r="B1135" s="98" t="s">
        <v>5962</v>
      </c>
      <c r="C1135" s="54" t="str">
        <f t="shared" ca="1" si="221"/>
        <v>CPMP</v>
      </c>
      <c r="D1135" s="54" t="str">
        <f t="shared" ca="1" si="222"/>
        <v>V0OPPOAP -J</v>
      </c>
      <c r="E1135" s="54">
        <f t="shared" ca="1" si="223"/>
        <v>0</v>
      </c>
      <c r="F1135" s="54" t="str">
        <f t="shared" ca="1" si="224"/>
        <v>ZH2EJS</v>
      </c>
      <c r="G1135" s="54" t="str">
        <f t="shared" ca="1" si="225"/>
        <v>AD3</v>
      </c>
      <c r="H1135" s="54" t="str">
        <f t="shared" ca="1" si="226"/>
        <v>COMPLET</v>
      </c>
      <c r="I1135" s="54" t="str">
        <f t="shared" ca="1" si="227"/>
        <v>Tn</v>
      </c>
      <c r="J1135" s="54" t="str">
        <f t="shared" ca="1" si="228"/>
        <v>OBCC</v>
      </c>
      <c r="K1135" s="54" t="str">
        <f t="shared" ca="1" si="229"/>
        <v>OPPOAP</v>
      </c>
      <c r="L1135" s="54" t="str">
        <f t="shared" ca="1" si="230"/>
        <v/>
      </c>
      <c r="M1135" s="54">
        <f t="shared" ca="1" si="231"/>
        <v>0</v>
      </c>
      <c r="N1135" s="54" t="str">
        <f t="shared" ca="1" si="232"/>
        <v>DB2</v>
      </c>
      <c r="O1135" s="54" t="str">
        <f t="shared" ca="1" si="233"/>
        <v>Adhérent</v>
      </c>
    </row>
    <row r="1136" spans="1:15" x14ac:dyDescent="0.3">
      <c r="A1136" s="97">
        <f ca="1">MATCH(B1136,INDIRECT("Referentiel!a:a"),0)+COUNTIF($B$1:B1135,B1136)</f>
        <v>1136</v>
      </c>
      <c r="B1136" s="98" t="s">
        <v>5968</v>
      </c>
      <c r="C1136" s="54" t="str">
        <f t="shared" ca="1" si="221"/>
        <v>CPMP</v>
      </c>
      <c r="D1136" s="54" t="str">
        <f t="shared" ca="1" si="222"/>
        <v>V3OPPOCH -J</v>
      </c>
      <c r="E1136" s="54">
        <f t="shared" ca="1" si="223"/>
        <v>0</v>
      </c>
      <c r="F1136" s="54" t="str">
        <f t="shared" ca="1" si="224"/>
        <v>ZH2EJT</v>
      </c>
      <c r="G1136" s="54" t="str">
        <f t="shared" ca="1" si="225"/>
        <v>AD3</v>
      </c>
      <c r="H1136" s="54" t="str">
        <f t="shared" ca="1" si="226"/>
        <v>COMPLET</v>
      </c>
      <c r="I1136" s="54" t="str">
        <f t="shared" ca="1" si="227"/>
        <v>Tn</v>
      </c>
      <c r="J1136" s="54" t="str">
        <f t="shared" ca="1" si="228"/>
        <v>OBCC</v>
      </c>
      <c r="K1136" s="54" t="str">
        <f t="shared" ca="1" si="229"/>
        <v>OPPOCH</v>
      </c>
      <c r="L1136" s="54" t="str">
        <f t="shared" ca="1" si="230"/>
        <v/>
      </c>
      <c r="M1136" s="54">
        <f t="shared" ca="1" si="231"/>
        <v>0</v>
      </c>
      <c r="N1136" s="54" t="str">
        <f t="shared" ca="1" si="232"/>
        <v>DB2</v>
      </c>
      <c r="O1136" s="54" t="str">
        <f t="shared" ca="1" si="233"/>
        <v>Adhérent</v>
      </c>
    </row>
    <row r="1137" spans="1:15" x14ac:dyDescent="0.3">
      <c r="A1137" s="97">
        <f ca="1">MATCH(B1137,INDIRECT("Referentiel!a:a"),0)+COUNTIF($B$1:B1136,B1137)</f>
        <v>1137</v>
      </c>
      <c r="B1137" s="98" t="s">
        <v>5973</v>
      </c>
      <c r="C1137" s="54" t="str">
        <f t="shared" ca="1" si="221"/>
        <v>CPMC</v>
      </c>
      <c r="D1137" s="54" t="str">
        <f t="shared" ca="1" si="222"/>
        <v>V0OPPORT -J</v>
      </c>
      <c r="E1137" s="54">
        <f t="shared" ca="1" si="223"/>
        <v>0</v>
      </c>
      <c r="F1137" s="54" t="str">
        <f t="shared" ca="1" si="224"/>
        <v>ZH4FJO</v>
      </c>
      <c r="G1137" s="54" t="str">
        <f t="shared" ca="1" si="225"/>
        <v>AD1</v>
      </c>
      <c r="H1137" s="54" t="str">
        <f t="shared" ca="1" si="226"/>
        <v>COMPLET</v>
      </c>
      <c r="I1137" s="54" t="str">
        <f t="shared" ca="1" si="227"/>
        <v>BVnTn</v>
      </c>
      <c r="J1137" s="54" t="str">
        <f t="shared" ca="1" si="228"/>
        <v>EMAE</v>
      </c>
      <c r="K1137" s="54" t="str">
        <f t="shared" ca="1" si="229"/>
        <v>OPPORT</v>
      </c>
      <c r="L1137" s="54" t="str">
        <f t="shared" ca="1" si="230"/>
        <v>PRAD1</v>
      </c>
      <c r="M1137" s="54">
        <f t="shared" ca="1" si="231"/>
        <v>0</v>
      </c>
      <c r="N1137" s="54" t="str">
        <f t="shared" ca="1" si="232"/>
        <v>DB2</v>
      </c>
      <c r="O1137" s="54" t="str">
        <f t="shared" ca="1" si="233"/>
        <v>Adhérent</v>
      </c>
    </row>
    <row r="1138" spans="1:15" x14ac:dyDescent="0.3">
      <c r="A1138" s="97">
        <f ca="1">MATCH(B1138,INDIRECT("Referentiel!a:a"),0)+COUNTIF($B$1:B1137,B1138)</f>
        <v>1138</v>
      </c>
      <c r="B1138" s="98" t="s">
        <v>5978</v>
      </c>
      <c r="C1138" s="54" t="str">
        <f t="shared" ca="1" si="221"/>
        <v>CPMS</v>
      </c>
      <c r="D1138" s="54" t="str">
        <f t="shared" ca="1" si="222"/>
        <v>V1ORDPCH -J</v>
      </c>
      <c r="E1138" s="54">
        <f t="shared" ca="1" si="223"/>
        <v>0</v>
      </c>
      <c r="F1138" s="54" t="str">
        <f t="shared" ca="1" si="224"/>
        <v>ZH4FJP</v>
      </c>
      <c r="G1138" s="54" t="str">
        <f t="shared" ca="1" si="225"/>
        <v>AD3</v>
      </c>
      <c r="H1138" s="54" t="str">
        <f t="shared" ca="1" si="226"/>
        <v>COMPLET</v>
      </c>
      <c r="I1138" s="54" t="str">
        <f t="shared" ca="1" si="227"/>
        <v>Tn</v>
      </c>
      <c r="J1138" s="54" t="str">
        <f t="shared" ca="1" si="228"/>
        <v>AVPA</v>
      </c>
      <c r="K1138" s="54" t="str">
        <f t="shared" ca="1" si="229"/>
        <v>ORDPCH</v>
      </c>
      <c r="L1138" s="54" t="str">
        <f t="shared" ca="1" si="230"/>
        <v/>
      </c>
      <c r="M1138" s="54">
        <f t="shared" ca="1" si="231"/>
        <v>0</v>
      </c>
      <c r="N1138" s="54" t="str">
        <f t="shared" ca="1" si="232"/>
        <v>DB2</v>
      </c>
      <c r="O1138" s="54" t="str">
        <f t="shared" ca="1" si="233"/>
        <v>Adhérent</v>
      </c>
    </row>
    <row r="1139" spans="1:15" x14ac:dyDescent="0.3">
      <c r="A1139" s="97">
        <f ca="1">MATCH(B1139,INDIRECT("Referentiel!a:a"),0)+COUNTIF($B$1:B1138,B1139)</f>
        <v>1139</v>
      </c>
      <c r="B1139" s="98" t="s">
        <v>5984</v>
      </c>
      <c r="C1139" s="54" t="str">
        <f t="shared" ca="1" si="221"/>
        <v>CPMP</v>
      </c>
      <c r="D1139" s="54" t="str">
        <f t="shared" ca="1" si="222"/>
        <v>V0ORFIMO -J</v>
      </c>
      <c r="E1139" s="54">
        <f t="shared" ca="1" si="223"/>
        <v>0</v>
      </c>
      <c r="F1139" s="54" t="str">
        <f t="shared" ca="1" si="224"/>
        <v>ZH2EJU</v>
      </c>
      <c r="G1139" s="54" t="str">
        <f t="shared" ca="1" si="225"/>
        <v>AD3</v>
      </c>
      <c r="H1139" s="54" t="str">
        <f t="shared" ca="1" si="226"/>
        <v>COMPLET</v>
      </c>
      <c r="I1139" s="54" t="str">
        <f t="shared" ca="1" si="227"/>
        <v>Tn</v>
      </c>
      <c r="J1139" s="54" t="str">
        <f t="shared" ca="1" si="228"/>
        <v>OROP</v>
      </c>
      <c r="K1139" s="54" t="str">
        <f t="shared" ca="1" si="229"/>
        <v>ORFIMO</v>
      </c>
      <c r="L1139" s="54" t="str">
        <f t="shared" ca="1" si="230"/>
        <v/>
      </c>
      <c r="M1139" s="54">
        <f t="shared" ca="1" si="231"/>
        <v>0</v>
      </c>
      <c r="N1139" s="54" t="str">
        <f t="shared" ca="1" si="232"/>
        <v>DB2</v>
      </c>
      <c r="O1139" s="54" t="str">
        <f t="shared" ca="1" si="233"/>
        <v>Adhérent</v>
      </c>
    </row>
    <row r="1140" spans="1:15" x14ac:dyDescent="0.3">
      <c r="A1140" s="97">
        <f ca="1">MATCH(B1140,INDIRECT("Referentiel!a:a"),0)+COUNTIF($B$1:B1139,B1140)</f>
        <v>1140</v>
      </c>
      <c r="B1140" s="98" t="s">
        <v>5990</v>
      </c>
      <c r="C1140" s="54" t="str">
        <f t="shared" ca="1" si="221"/>
        <v>CPDT</v>
      </c>
      <c r="D1140" s="54" t="str">
        <f t="shared" ca="1" si="222"/>
        <v>V0PADFOC-M</v>
      </c>
      <c r="E1140" s="54">
        <f t="shared" ca="1" si="223"/>
        <v>0</v>
      </c>
      <c r="F1140" s="54" t="str">
        <f t="shared" ca="1" si="224"/>
        <v>ZH0CMK</v>
      </c>
      <c r="G1140" s="54" t="str">
        <f t="shared" ca="1" si="225"/>
        <v>AD3</v>
      </c>
      <c r="H1140" s="54" t="str">
        <f t="shared" ca="1" si="226"/>
        <v>COMPLET</v>
      </c>
      <c r="I1140" s="54" t="str">
        <f t="shared" ca="1" si="227"/>
        <v>BVaTn</v>
      </c>
      <c r="J1140" s="54" t="str">
        <f t="shared" ca="1" si="228"/>
        <v>SURI</v>
      </c>
      <c r="K1140" s="54" t="str">
        <f t="shared" ca="1" si="229"/>
        <v>PADFOC</v>
      </c>
      <c r="L1140" s="54" t="str">
        <f t="shared" ca="1" si="230"/>
        <v/>
      </c>
      <c r="M1140" s="54">
        <f t="shared" ca="1" si="231"/>
        <v>0</v>
      </c>
      <c r="N1140" s="54" t="str">
        <f t="shared" ca="1" si="232"/>
        <v>DB2</v>
      </c>
      <c r="O1140" s="54" t="str">
        <f t="shared" ca="1" si="233"/>
        <v>Adhérent</v>
      </c>
    </row>
    <row r="1141" spans="1:15" x14ac:dyDescent="0.3">
      <c r="A1141" s="97">
        <f ca="1">MATCH(B1141,INDIRECT("Referentiel!a:a"),0)+COUNTIF($B$1:B1140,B1141)</f>
        <v>1141</v>
      </c>
      <c r="B1141" s="98" t="s">
        <v>5997</v>
      </c>
      <c r="C1141" s="54" t="str">
        <f t="shared" ca="1" si="221"/>
        <v>CPDT</v>
      </c>
      <c r="D1141" s="54" t="str">
        <f t="shared" ca="1" si="222"/>
        <v>V0PADFOE-M</v>
      </c>
      <c r="E1141" s="54">
        <f t="shared" ca="1" si="223"/>
        <v>0</v>
      </c>
      <c r="F1141" s="54" t="str">
        <f t="shared" ca="1" si="224"/>
        <v>ZH0CML</v>
      </c>
      <c r="G1141" s="54" t="str">
        <f t="shared" ca="1" si="225"/>
        <v>AD3</v>
      </c>
      <c r="H1141" s="54" t="str">
        <f t="shared" ca="1" si="226"/>
        <v>COMPLET</v>
      </c>
      <c r="I1141" s="54" t="str">
        <f t="shared" ca="1" si="227"/>
        <v>BVaTn</v>
      </c>
      <c r="J1141" s="54" t="str">
        <f t="shared" ca="1" si="228"/>
        <v>SURI</v>
      </c>
      <c r="K1141" s="54" t="str">
        <f t="shared" ca="1" si="229"/>
        <v>PADFOE</v>
      </c>
      <c r="L1141" s="54" t="str">
        <f t="shared" ca="1" si="230"/>
        <v/>
      </c>
      <c r="M1141" s="54">
        <f t="shared" ca="1" si="231"/>
        <v>0</v>
      </c>
      <c r="N1141" s="54" t="str">
        <f t="shared" ca="1" si="232"/>
        <v>DB2</v>
      </c>
      <c r="O1141" s="54" t="str">
        <f t="shared" ca="1" si="233"/>
        <v>Adhérent</v>
      </c>
    </row>
    <row r="1142" spans="1:15" x14ac:dyDescent="0.3">
      <c r="A1142" s="97">
        <f ca="1">MATCH(B1142,INDIRECT("Referentiel!a:a"),0)+COUNTIF($B$1:B1141,B1142)</f>
        <v>1142</v>
      </c>
      <c r="B1142" s="98" t="s">
        <v>6003</v>
      </c>
      <c r="C1142" s="54" t="str">
        <f t="shared" ca="1" si="221"/>
        <v>CPDT</v>
      </c>
      <c r="D1142" s="54" t="str">
        <f t="shared" ca="1" si="222"/>
        <v>V0PADFOG-M</v>
      </c>
      <c r="E1142" s="54">
        <f t="shared" ca="1" si="223"/>
        <v>0</v>
      </c>
      <c r="F1142" s="54" t="str">
        <f t="shared" ca="1" si="224"/>
        <v>ZH0CMM</v>
      </c>
      <c r="G1142" s="54" t="str">
        <f t="shared" ca="1" si="225"/>
        <v>AD3</v>
      </c>
      <c r="H1142" s="54" t="str">
        <f t="shared" ca="1" si="226"/>
        <v>COMPLET</v>
      </c>
      <c r="I1142" s="54" t="str">
        <f t="shared" ca="1" si="227"/>
        <v>BVaTn</v>
      </c>
      <c r="J1142" s="54" t="str">
        <f t="shared" ca="1" si="228"/>
        <v>SURI</v>
      </c>
      <c r="K1142" s="54" t="str">
        <f t="shared" ca="1" si="229"/>
        <v>PADFOG</v>
      </c>
      <c r="L1142" s="54" t="str">
        <f t="shared" ca="1" si="230"/>
        <v/>
      </c>
      <c r="M1142" s="54">
        <f t="shared" ca="1" si="231"/>
        <v>0</v>
      </c>
      <c r="N1142" s="54" t="str">
        <f t="shared" ca="1" si="232"/>
        <v>DB2</v>
      </c>
      <c r="O1142" s="54" t="str">
        <f t="shared" ca="1" si="233"/>
        <v>Adhérent</v>
      </c>
    </row>
    <row r="1143" spans="1:15" x14ac:dyDescent="0.3">
      <c r="A1143" s="97">
        <f ca="1">MATCH(B1143,INDIRECT("Referentiel!a:a"),0)+COUNTIF($B$1:B1142,B1143)</f>
        <v>1143</v>
      </c>
      <c r="B1143" s="98" t="s">
        <v>6009</v>
      </c>
      <c r="C1143" s="54" t="str">
        <f t="shared" ca="1" si="221"/>
        <v>CPDT</v>
      </c>
      <c r="D1143" s="54" t="str">
        <f t="shared" ca="1" si="222"/>
        <v>V0PADFOM-M</v>
      </c>
      <c r="E1143" s="54">
        <f t="shared" ca="1" si="223"/>
        <v>0</v>
      </c>
      <c r="F1143" s="54" t="str">
        <f t="shared" ca="1" si="224"/>
        <v>ZH0CMN</v>
      </c>
      <c r="G1143" s="54" t="str">
        <f t="shared" ca="1" si="225"/>
        <v>AD3</v>
      </c>
      <c r="H1143" s="54" t="str">
        <f t="shared" ca="1" si="226"/>
        <v>COMPLET</v>
      </c>
      <c r="I1143" s="54" t="str">
        <f t="shared" ca="1" si="227"/>
        <v>BVaTn</v>
      </c>
      <c r="J1143" s="54" t="str">
        <f t="shared" ca="1" si="228"/>
        <v>SURI</v>
      </c>
      <c r="K1143" s="54" t="str">
        <f t="shared" ca="1" si="229"/>
        <v>PADFOM</v>
      </c>
      <c r="L1143" s="54" t="str">
        <f t="shared" ca="1" si="230"/>
        <v/>
      </c>
      <c r="M1143" s="54">
        <f t="shared" ca="1" si="231"/>
        <v>0</v>
      </c>
      <c r="N1143" s="54" t="str">
        <f t="shared" ca="1" si="232"/>
        <v>DB2</v>
      </c>
      <c r="O1143" s="54" t="str">
        <f t="shared" ca="1" si="233"/>
        <v>Adhérent</v>
      </c>
    </row>
    <row r="1144" spans="1:15" x14ac:dyDescent="0.3">
      <c r="A1144" s="97">
        <f ca="1">MATCH(B1144,INDIRECT("Referentiel!a:a"),0)+COUNTIF($B$1:B1143,B1144)</f>
        <v>1144</v>
      </c>
      <c r="B1144" s="98" t="s">
        <v>6015</v>
      </c>
      <c r="C1144" s="54" t="str">
        <f t="shared" ca="1" si="221"/>
        <v>CPDT</v>
      </c>
      <c r="D1144" s="54" t="str">
        <f t="shared" ca="1" si="222"/>
        <v>V0PADFOP-M</v>
      </c>
      <c r="E1144" s="54">
        <f t="shared" ca="1" si="223"/>
        <v>0</v>
      </c>
      <c r="F1144" s="54" t="str">
        <f t="shared" ca="1" si="224"/>
        <v>ZH0CMO</v>
      </c>
      <c r="G1144" s="54" t="str">
        <f t="shared" ca="1" si="225"/>
        <v>AD3</v>
      </c>
      <c r="H1144" s="54" t="str">
        <f t="shared" ca="1" si="226"/>
        <v>COMPLET</v>
      </c>
      <c r="I1144" s="54" t="str">
        <f t="shared" ca="1" si="227"/>
        <v>BVaTn</v>
      </c>
      <c r="J1144" s="54" t="str">
        <f t="shared" ca="1" si="228"/>
        <v>SURI</v>
      </c>
      <c r="K1144" s="54" t="str">
        <f t="shared" ca="1" si="229"/>
        <v>PADFOP</v>
      </c>
      <c r="L1144" s="54" t="str">
        <f t="shared" ca="1" si="230"/>
        <v/>
      </c>
      <c r="M1144" s="54">
        <f t="shared" ca="1" si="231"/>
        <v>0</v>
      </c>
      <c r="N1144" s="54" t="str">
        <f t="shared" ca="1" si="232"/>
        <v>DB2</v>
      </c>
      <c r="O1144" s="54" t="str">
        <f t="shared" ca="1" si="233"/>
        <v>Adhérent</v>
      </c>
    </row>
    <row r="1145" spans="1:15" x14ac:dyDescent="0.3">
      <c r="A1145" s="97">
        <f ca="1">MATCH(B1145,INDIRECT("Referentiel!a:a"),0)+COUNTIF($B$1:B1144,B1145)</f>
        <v>1145</v>
      </c>
      <c r="B1145" s="98" t="s">
        <v>6021</v>
      </c>
      <c r="C1145" s="54" t="str">
        <f t="shared" ca="1" si="221"/>
        <v>CPCR</v>
      </c>
      <c r="D1145" s="54" t="str">
        <f t="shared" ca="1" si="222"/>
        <v>V1PAKADI -J</v>
      </c>
      <c r="E1145" s="54">
        <f t="shared" ca="1" si="223"/>
        <v>0</v>
      </c>
      <c r="F1145" s="54" t="str">
        <f t="shared" ca="1" si="224"/>
        <v>ZH1IJU</v>
      </c>
      <c r="G1145" s="54" t="str">
        <f t="shared" ca="1" si="225"/>
        <v>AD1</v>
      </c>
      <c r="H1145" s="54" t="str">
        <f t="shared" ca="1" si="226"/>
        <v>COMPLET</v>
      </c>
      <c r="I1145" s="54" t="str">
        <f t="shared" ca="1" si="227"/>
        <v>Tn</v>
      </c>
      <c r="J1145" s="54" t="str">
        <f t="shared" ca="1" si="228"/>
        <v>TEMA</v>
      </c>
      <c r="K1145" s="54" t="str">
        <f t="shared" ca="1" si="229"/>
        <v>PAKADI</v>
      </c>
      <c r="L1145" s="54" t="str">
        <f t="shared" ca="1" si="230"/>
        <v>PRAD1</v>
      </c>
      <c r="M1145" s="54">
        <f t="shared" ca="1" si="231"/>
        <v>0</v>
      </c>
      <c r="N1145" s="54" t="str">
        <f t="shared" ca="1" si="232"/>
        <v>DB2</v>
      </c>
      <c r="O1145" s="54" t="str">
        <f t="shared" ca="1" si="233"/>
        <v>Adhérent</v>
      </c>
    </row>
    <row r="1146" spans="1:15" x14ac:dyDescent="0.3">
      <c r="A1146" s="97">
        <f ca="1">MATCH(B1146,INDIRECT("Referentiel!a:a"),0)+COUNTIF($B$1:B1145,B1146)</f>
        <v>1146</v>
      </c>
      <c r="B1146" s="98" t="s">
        <v>6028</v>
      </c>
      <c r="C1146" s="54" t="str">
        <f t="shared" ca="1" si="221"/>
        <v>CPCR</v>
      </c>
      <c r="D1146" s="54" t="str">
        <f t="shared" ca="1" si="222"/>
        <v>V1PAKASS -J</v>
      </c>
      <c r="E1146" s="54">
        <f t="shared" ca="1" si="223"/>
        <v>0</v>
      </c>
      <c r="F1146" s="54" t="str">
        <f t="shared" ca="1" si="224"/>
        <v>ZH1IJV</v>
      </c>
      <c r="G1146" s="54" t="str">
        <f t="shared" ca="1" si="225"/>
        <v>AD1</v>
      </c>
      <c r="H1146" s="54" t="str">
        <f t="shared" ca="1" si="226"/>
        <v>COMPLET</v>
      </c>
      <c r="I1146" s="54" t="str">
        <f t="shared" ca="1" si="227"/>
        <v>BVnTn</v>
      </c>
      <c r="J1146" s="54" t="str">
        <f t="shared" ca="1" si="228"/>
        <v>TEMA</v>
      </c>
      <c r="K1146" s="54" t="str">
        <f t="shared" ca="1" si="229"/>
        <v>PAKASS</v>
      </c>
      <c r="L1146" s="54" t="str">
        <f t="shared" ca="1" si="230"/>
        <v>PRAD1</v>
      </c>
      <c r="M1146" s="54">
        <f t="shared" ca="1" si="231"/>
        <v>0</v>
      </c>
      <c r="N1146" s="54" t="str">
        <f t="shared" ca="1" si="232"/>
        <v>DB2</v>
      </c>
      <c r="O1146" s="54" t="str">
        <f t="shared" ca="1" si="233"/>
        <v>Adhérent</v>
      </c>
    </row>
    <row r="1147" spans="1:15" x14ac:dyDescent="0.3">
      <c r="A1147" s="97">
        <f ca="1">MATCH(B1147,INDIRECT("Referentiel!a:a"),0)+COUNTIF($B$1:B1146,B1147)</f>
        <v>1147</v>
      </c>
      <c r="B1147" s="98" t="s">
        <v>6033</v>
      </c>
      <c r="C1147" s="54" t="str">
        <f t="shared" ca="1" si="221"/>
        <v>CPCR</v>
      </c>
      <c r="D1147" s="54" t="str">
        <f t="shared" ca="1" si="222"/>
        <v>V1PAKCAR -J</v>
      </c>
      <c r="E1147" s="54">
        <f t="shared" ca="1" si="223"/>
        <v>0</v>
      </c>
      <c r="F1147" s="54" t="str">
        <f t="shared" ca="1" si="224"/>
        <v>ZH1IJW</v>
      </c>
      <c r="G1147" s="54" t="str">
        <f t="shared" ca="1" si="225"/>
        <v>AD1</v>
      </c>
      <c r="H1147" s="54" t="str">
        <f t="shared" ca="1" si="226"/>
        <v>COMPLET</v>
      </c>
      <c r="I1147" s="54" t="str">
        <f t="shared" ca="1" si="227"/>
        <v>BVnTn</v>
      </c>
      <c r="J1147" s="54" t="str">
        <f t="shared" ca="1" si="228"/>
        <v>TEMA</v>
      </c>
      <c r="K1147" s="54" t="str">
        <f t="shared" ca="1" si="229"/>
        <v>PAKCAR</v>
      </c>
      <c r="L1147" s="54" t="str">
        <f t="shared" ca="1" si="230"/>
        <v>PRAD1</v>
      </c>
      <c r="M1147" s="54">
        <f t="shared" ca="1" si="231"/>
        <v>0</v>
      </c>
      <c r="N1147" s="54" t="str">
        <f t="shared" ca="1" si="232"/>
        <v>DB2</v>
      </c>
      <c r="O1147" s="54" t="str">
        <f t="shared" ca="1" si="233"/>
        <v>Adhérent</v>
      </c>
    </row>
    <row r="1148" spans="1:15" x14ac:dyDescent="0.3">
      <c r="A1148" s="97">
        <f ca="1">MATCH(B1148,INDIRECT("Referentiel!a:a"),0)+COUNTIF($B$1:B1147,B1148)</f>
        <v>1148</v>
      </c>
      <c r="B1148" s="98" t="s">
        <v>6038</v>
      </c>
      <c r="C1148" s="54" t="str">
        <f t="shared" ca="1" si="221"/>
        <v>CPCR</v>
      </c>
      <c r="D1148" s="54" t="str">
        <f t="shared" ca="1" si="222"/>
        <v>V2PAKCGE -J</v>
      </c>
      <c r="E1148" s="54">
        <f t="shared" ca="1" si="223"/>
        <v>0</v>
      </c>
      <c r="F1148" s="54" t="str">
        <f t="shared" ca="1" si="224"/>
        <v>ZH1IJX</v>
      </c>
      <c r="G1148" s="54" t="str">
        <f t="shared" ca="1" si="225"/>
        <v>AD1</v>
      </c>
      <c r="H1148" s="54" t="str">
        <f t="shared" ca="1" si="226"/>
        <v>COMPLET</v>
      </c>
      <c r="I1148" s="54" t="str">
        <f t="shared" ca="1" si="227"/>
        <v>Tn</v>
      </c>
      <c r="J1148" s="54" t="str">
        <f t="shared" ca="1" si="228"/>
        <v>TEMA</v>
      </c>
      <c r="K1148" s="54" t="str">
        <f t="shared" ca="1" si="229"/>
        <v>PAKCGE</v>
      </c>
      <c r="L1148" s="54" t="str">
        <f t="shared" ca="1" si="230"/>
        <v>PRAD1</v>
      </c>
      <c r="M1148" s="54">
        <f t="shared" ca="1" si="231"/>
        <v>0</v>
      </c>
      <c r="N1148" s="54" t="str">
        <f t="shared" ca="1" si="232"/>
        <v>DB2</v>
      </c>
      <c r="O1148" s="54" t="str">
        <f t="shared" ca="1" si="233"/>
        <v>Adhérent</v>
      </c>
    </row>
    <row r="1149" spans="1:15" x14ac:dyDescent="0.3">
      <c r="A1149" s="97">
        <f ca="1">MATCH(B1149,INDIRECT("Referentiel!a:a"),0)+COUNTIF($B$1:B1148,B1149)</f>
        <v>1149</v>
      </c>
      <c r="B1149" s="98" t="s">
        <v>6045</v>
      </c>
      <c r="C1149" s="54" t="str">
        <f t="shared" ca="1" si="221"/>
        <v>CPCR</v>
      </c>
      <c r="D1149" s="54" t="str">
        <f t="shared" ca="1" si="222"/>
        <v>V2PAKDCO -J</v>
      </c>
      <c r="E1149" s="54">
        <f t="shared" ca="1" si="223"/>
        <v>0</v>
      </c>
      <c r="F1149" s="54" t="str">
        <f t="shared" ca="1" si="224"/>
        <v>ZH1IJY</v>
      </c>
      <c r="G1149" s="54" t="str">
        <f t="shared" ca="1" si="225"/>
        <v>AD1</v>
      </c>
      <c r="H1149" s="54" t="str">
        <f t="shared" ca="1" si="226"/>
        <v>COMPLET</v>
      </c>
      <c r="I1149" s="54" t="str">
        <f t="shared" ca="1" si="227"/>
        <v>Tn</v>
      </c>
      <c r="J1149" s="54" t="str">
        <f t="shared" ca="1" si="228"/>
        <v>TEMA</v>
      </c>
      <c r="K1149" s="54" t="str">
        <f t="shared" ca="1" si="229"/>
        <v>PAKDCO</v>
      </c>
      <c r="L1149" s="54" t="str">
        <f t="shared" ca="1" si="230"/>
        <v>PRAD1</v>
      </c>
      <c r="M1149" s="54">
        <f t="shared" ca="1" si="231"/>
        <v>0</v>
      </c>
      <c r="N1149" s="54" t="str">
        <f t="shared" ca="1" si="232"/>
        <v>DB2</v>
      </c>
      <c r="O1149" s="54" t="str">
        <f t="shared" ca="1" si="233"/>
        <v>Adhérent</v>
      </c>
    </row>
    <row r="1150" spans="1:15" x14ac:dyDescent="0.3">
      <c r="A1150" s="97">
        <f ca="1">MATCH(B1150,INDIRECT("Referentiel!a:a"),0)+COUNTIF($B$1:B1149,B1150)</f>
        <v>1150</v>
      </c>
      <c r="B1150" s="98" t="s">
        <v>6052</v>
      </c>
      <c r="C1150" s="54" t="str">
        <f t="shared" ca="1" si="221"/>
        <v>CPCR</v>
      </c>
      <c r="D1150" s="54" t="str">
        <f t="shared" ca="1" si="222"/>
        <v>V2PAKPPA -J</v>
      </c>
      <c r="E1150" s="54">
        <f t="shared" ca="1" si="223"/>
        <v>0</v>
      </c>
      <c r="F1150" s="54" t="str">
        <f t="shared" ca="1" si="224"/>
        <v>ZH1IJZ</v>
      </c>
      <c r="G1150" s="54" t="str">
        <f t="shared" ca="1" si="225"/>
        <v>AD1</v>
      </c>
      <c r="H1150" s="54" t="str">
        <f t="shared" ca="1" si="226"/>
        <v>COMPLET</v>
      </c>
      <c r="I1150" s="54" t="str">
        <f t="shared" ca="1" si="227"/>
        <v>Tn</v>
      </c>
      <c r="J1150" s="54" t="str">
        <f t="shared" ca="1" si="228"/>
        <v>TEMA</v>
      </c>
      <c r="K1150" s="54" t="str">
        <f t="shared" ca="1" si="229"/>
        <v>PAKPPA</v>
      </c>
      <c r="L1150" s="54" t="str">
        <f t="shared" ca="1" si="230"/>
        <v>PRAD1</v>
      </c>
      <c r="M1150" s="54">
        <f t="shared" ca="1" si="231"/>
        <v>0</v>
      </c>
      <c r="N1150" s="54" t="str">
        <f t="shared" ca="1" si="232"/>
        <v>DB2</v>
      </c>
      <c r="O1150" s="54" t="str">
        <f t="shared" ca="1" si="233"/>
        <v>Adhérent</v>
      </c>
    </row>
    <row r="1151" spans="1:15" x14ac:dyDescent="0.3">
      <c r="A1151" s="97">
        <f ca="1">MATCH(B1151,INDIRECT("Referentiel!a:a"),0)+COUNTIF($B$1:B1150,B1151)</f>
        <v>1151</v>
      </c>
      <c r="B1151" s="98" t="s">
        <v>6059</v>
      </c>
      <c r="C1151" s="54" t="str">
        <f t="shared" ca="1" si="221"/>
        <v>CPMC</v>
      </c>
      <c r="D1151" s="54" t="str">
        <f t="shared" ca="1" si="222"/>
        <v>CRM_PARBATCH_YYYYMMDD.dat-J</v>
      </c>
      <c r="E1151" s="54">
        <f t="shared" ca="1" si="223"/>
        <v>0</v>
      </c>
      <c r="F1151" s="54">
        <f t="shared" ca="1" si="224"/>
        <v>0</v>
      </c>
      <c r="G1151" s="54" t="str">
        <f t="shared" ca="1" si="225"/>
        <v>AD4.2</v>
      </c>
      <c r="H1151" s="54" t="str">
        <f t="shared" ca="1" si="226"/>
        <v>COMPLET</v>
      </c>
      <c r="I1151" s="54" t="str">
        <f t="shared" ca="1" si="227"/>
        <v>BVnTn</v>
      </c>
      <c r="J1151" s="54" t="str">
        <f t="shared" ca="1" si="228"/>
        <v>MARK</v>
      </c>
      <c r="K1151" s="54" t="str">
        <f t="shared" ca="1" si="229"/>
        <v>CRM_PARBATCH_aaaammjj.dat</v>
      </c>
      <c r="L1151" s="54" t="str">
        <f t="shared" ca="1" si="230"/>
        <v/>
      </c>
      <c r="M1151" s="54" t="str">
        <f t="shared" ca="1" si="231"/>
        <v>DTWH</v>
      </c>
      <c r="N1151" s="54" t="str">
        <f t="shared" ca="1" si="232"/>
        <v>OPEN</v>
      </c>
      <c r="O1151" s="54" t="str">
        <f t="shared" ca="1" si="233"/>
        <v>Communautaire</v>
      </c>
    </row>
    <row r="1152" spans="1:15" x14ac:dyDescent="0.3">
      <c r="A1152" s="97">
        <f ca="1">MATCH(B1152,INDIRECT("Referentiel!a:a"),0)+COUNTIF($B$1:B1151,B1152)</f>
        <v>1152</v>
      </c>
      <c r="B1152" s="98" t="s">
        <v>6062</v>
      </c>
      <c r="C1152" s="54" t="str">
        <f t="shared" ca="1" si="221"/>
        <v>CPCR</v>
      </c>
      <c r="D1152" s="54" t="str">
        <f t="shared" ca="1" si="222"/>
        <v>V0PARCRE -J</v>
      </c>
      <c r="E1152" s="54">
        <f t="shared" ca="1" si="223"/>
        <v>0</v>
      </c>
      <c r="F1152" s="54" t="str">
        <f t="shared" ca="1" si="224"/>
        <v>ZH1JJ0</v>
      </c>
      <c r="G1152" s="54" t="str">
        <f t="shared" ca="1" si="225"/>
        <v>AD3</v>
      </c>
      <c r="H1152" s="54" t="str">
        <f t="shared" ca="1" si="226"/>
        <v>COMPLET</v>
      </c>
      <c r="I1152" s="54" t="str">
        <f t="shared" ca="1" si="227"/>
        <v>Tn</v>
      </c>
      <c r="J1152" s="54" t="str">
        <f t="shared" ca="1" si="228"/>
        <v>GECR</v>
      </c>
      <c r="K1152" s="54" t="str">
        <f t="shared" ca="1" si="229"/>
        <v>PARCRE</v>
      </c>
      <c r="L1152" s="54" t="str">
        <f t="shared" ca="1" si="230"/>
        <v/>
      </c>
      <c r="M1152" s="54">
        <f t="shared" ca="1" si="231"/>
        <v>0</v>
      </c>
      <c r="N1152" s="54" t="str">
        <f t="shared" ca="1" si="232"/>
        <v>DB2</v>
      </c>
      <c r="O1152" s="54" t="str">
        <f t="shared" ca="1" si="233"/>
        <v>Adhérent</v>
      </c>
    </row>
    <row r="1153" spans="1:15" x14ac:dyDescent="0.3">
      <c r="A1153" s="97">
        <f ca="1">MATCH(B1153,INDIRECT("Referentiel!a:a"),0)+COUNTIF($B$1:B1152,B1153)</f>
        <v>1153</v>
      </c>
      <c r="B1153" s="98" t="s">
        <v>6068</v>
      </c>
      <c r="C1153" s="54" t="str">
        <f t="shared" ca="1" si="221"/>
        <v>CPCC</v>
      </c>
      <c r="D1153" s="54" t="str">
        <f t="shared" ca="1" si="222"/>
        <v>V0PARINT -J</v>
      </c>
      <c r="E1153" s="54">
        <f t="shared" ca="1" si="223"/>
        <v>0</v>
      </c>
      <c r="F1153" s="54" t="str">
        <f t="shared" ca="1" si="224"/>
        <v>ZH1JJ1</v>
      </c>
      <c r="G1153" s="54" t="str">
        <f t="shared" ca="1" si="225"/>
        <v>AD1</v>
      </c>
      <c r="H1153" s="54" t="str">
        <f t="shared" ca="1" si="226"/>
        <v>COMPLET</v>
      </c>
      <c r="I1153" s="54" t="str">
        <f t="shared" ca="1" si="227"/>
        <v>Tn</v>
      </c>
      <c r="J1153" s="54" t="str">
        <f t="shared" ca="1" si="228"/>
        <v>GADR</v>
      </c>
      <c r="K1153" s="54" t="str">
        <f t="shared" ca="1" si="229"/>
        <v>PARINT</v>
      </c>
      <c r="L1153" s="54" t="str">
        <f t="shared" ca="1" si="230"/>
        <v>PRAD1</v>
      </c>
      <c r="M1153" s="54">
        <f t="shared" ca="1" si="231"/>
        <v>0</v>
      </c>
      <c r="N1153" s="54" t="str">
        <f t="shared" ca="1" si="232"/>
        <v>DB2</v>
      </c>
      <c r="O1153" s="54" t="str">
        <f t="shared" ca="1" si="233"/>
        <v>Adhérent</v>
      </c>
    </row>
    <row r="1154" spans="1:15" x14ac:dyDescent="0.3">
      <c r="A1154" s="97">
        <f ca="1">MATCH(B1154,INDIRECT("Referentiel!a:a"),0)+COUNTIF($B$1:B1153,B1154)</f>
        <v>1154</v>
      </c>
      <c r="B1154" s="98" t="s">
        <v>6074</v>
      </c>
      <c r="C1154" s="54" t="str">
        <f t="shared" ca="1" si="221"/>
        <v>CPCC</v>
      </c>
      <c r="D1154" s="54" t="str">
        <f t="shared" ca="1" si="222"/>
        <v>V1PARMAI -J</v>
      </c>
      <c r="E1154" s="54">
        <f t="shared" ca="1" si="223"/>
        <v>0</v>
      </c>
      <c r="F1154" s="54" t="str">
        <f t="shared" ca="1" si="224"/>
        <v>ZH1JJ2</v>
      </c>
      <c r="G1154" s="54" t="str">
        <f t="shared" ca="1" si="225"/>
        <v>AD1</v>
      </c>
      <c r="H1154" s="54" t="str">
        <f t="shared" ca="1" si="226"/>
        <v>COMPLET</v>
      </c>
      <c r="I1154" s="54" t="str">
        <f t="shared" ca="1" si="227"/>
        <v>Tn</v>
      </c>
      <c r="J1154" s="54" t="str">
        <f t="shared" ca="1" si="228"/>
        <v>GPAR</v>
      </c>
      <c r="K1154" s="54" t="str">
        <f t="shared" ca="1" si="229"/>
        <v>PARMAI</v>
      </c>
      <c r="L1154" s="54" t="str">
        <f t="shared" ca="1" si="230"/>
        <v>PRAD1</v>
      </c>
      <c r="M1154" s="54">
        <f t="shared" ca="1" si="231"/>
        <v>0</v>
      </c>
      <c r="N1154" s="54" t="str">
        <f t="shared" ca="1" si="232"/>
        <v>DB2</v>
      </c>
      <c r="O1154" s="54" t="str">
        <f t="shared" ca="1" si="233"/>
        <v>Adhérent</v>
      </c>
    </row>
    <row r="1155" spans="1:15" x14ac:dyDescent="0.3">
      <c r="A1155" s="97">
        <f ca="1">MATCH(B1155,INDIRECT("Referentiel!a:a"),0)+COUNTIF($B$1:B1154,B1155)</f>
        <v>1155</v>
      </c>
      <c r="B1155" s="98" t="s">
        <v>6080</v>
      </c>
      <c r="C1155" s="54" t="str">
        <f t="shared" ref="C1155:C1218" ca="1" si="234">INDIRECT("'Referentiel'!c"&amp;$A1155)</f>
        <v>CPCC</v>
      </c>
      <c r="D1155" s="54" t="str">
        <f t="shared" ref="D1155:D1218" ca="1" si="235">INDIRECT("'Referentiel'!U"&amp;$A1155)&amp;IF((INDIRECT("'Referentiel'!U"&amp;$A1155)&lt;&gt;"")*(INDIRECT("'Referentiel'!V"&amp;$A1155)&lt;&gt;""),"-","")&amp;INDIRECT("'Referentiel'!V"&amp;$A1155)&amp;IF((INDIRECT("'Referentiel'!U"&amp;$A1155)&amp;INDIRECT("'Referentiel'!V"&amp;$A1155)&lt;&gt;"")*(INDIRECT("'Referentiel'!W"&amp;$A1155)&lt;&gt;""),"-","")&amp;INDIRECT("'Referentiel'!W"&amp;$A1155)&amp;IF((INDIRECT("'Referentiel'!U"&amp;$A1155)&amp;INDIRECT("'Referentiel'!V"&amp;$A1155)&amp;INDIRECT("'Referentiel'!W"&amp;$A1155)&lt;&gt;"")*(INDIRECT("'Referentiel'!Y"&amp;$A1155)&lt;&gt;""),"-","")&amp;INDIRECT("'Referentiel'!Y"&amp;$A1155)&amp;IF((INDIRECT("'Referentiel'!U"&amp;$A1155)&amp;INDIRECT("'Referentiel'!V"&amp;$A1155)&amp;INDIRECT("'Referentiel'!W"&amp;$A1155)&amp;INDIRECT("'Referentiel'!Y"&amp;$A1155)&lt;&gt;"")*(INDIRECT("'Referentiel'!Z"&amp;$A1155)&lt;&gt;""),"-","")&amp;INDIRECT("'Referentiel'!Z"&amp;$A1155)</f>
        <v>V0PARPER -J</v>
      </c>
      <c r="E1155" s="54">
        <f t="shared" ref="E1155:E1218" ca="1" si="236">INDIRECT("'Referentiel'!AB"&amp;$A1155)</f>
        <v>0</v>
      </c>
      <c r="F1155" s="54" t="str">
        <f t="shared" ref="F1155:F1218" ca="1" si="237">INDIRECT("'Referentiel'!Aa"&amp;$A1155)</f>
        <v>ZH1JJ3</v>
      </c>
      <c r="G1155" s="54" t="str">
        <f t="shared" ref="G1155:G1218" ca="1" si="238">INDIRECT("'Referentiel'!k"&amp;$A1155)</f>
        <v>AD3</v>
      </c>
      <c r="H1155" s="54" t="str">
        <f t="shared" ref="H1155:H1218" ca="1" si="239">INDIRECT("'Referentiel'!l"&amp;$A1155)</f>
        <v>COMPLET</v>
      </c>
      <c r="I1155" s="54" t="str">
        <f t="shared" ref="I1155:I1218" ca="1" si="240">INDIRECT("'Referentiel'!j"&amp;$A1155)</f>
        <v>Tn</v>
      </c>
      <c r="J1155" s="54" t="str">
        <f t="shared" ref="J1155:J1218" ca="1" si="241">INDIRECT("'Referentiel'!f"&amp;$A1155)</f>
        <v>GPAR</v>
      </c>
      <c r="K1155" s="54" t="str">
        <f t="shared" ref="K1155:K1218" ca="1" si="242">INDIRECT("'Referentiel'!e"&amp;$A1155)</f>
        <v>PARPER</v>
      </c>
      <c r="L1155" s="54" t="str">
        <f t="shared" ref="L1155:L1218" ca="1" si="243">INDIRECT("'Referentiel'!n"&amp;$A1155)</f>
        <v/>
      </c>
      <c r="M1155" s="54">
        <f t="shared" ref="M1155:M1218" ca="1" si="244">INDIRECT("'Referentiel'!s"&amp;$A1155)</f>
        <v>0</v>
      </c>
      <c r="N1155" s="54" t="str">
        <f t="shared" ref="N1155:N1218" ca="1" si="245">INDIRECT("'Referentiel'!q"&amp;$A1155)</f>
        <v>DB2</v>
      </c>
      <c r="O1155" s="54" t="str">
        <f t="shared" ref="O1155:O1218" ca="1" si="246">INDIRECT("'Referentiel'!h"&amp;$A1155)</f>
        <v>Adhérent</v>
      </c>
    </row>
    <row r="1156" spans="1:15" x14ac:dyDescent="0.3">
      <c r="A1156" s="97">
        <f ca="1">MATCH(B1156,INDIRECT("Referentiel!a:a"),0)+COUNTIF($B$1:B1155,B1156)</f>
        <v>1156</v>
      </c>
      <c r="B1156" s="98" t="s">
        <v>6086</v>
      </c>
      <c r="C1156" s="54" t="str">
        <f t="shared" ca="1" si="234"/>
        <v>CPCC</v>
      </c>
      <c r="D1156" s="54" t="str">
        <f t="shared" ca="1" si="235"/>
        <v xml:space="preserve"> -J</v>
      </c>
      <c r="E1156" s="54">
        <f t="shared" ca="1" si="236"/>
        <v>0</v>
      </c>
      <c r="F1156" s="54">
        <f t="shared" ca="1" si="237"/>
        <v>0</v>
      </c>
      <c r="G1156" s="54" t="str">
        <f t="shared" ca="1" si="238"/>
        <v>AD3</v>
      </c>
      <c r="H1156" s="54" t="str">
        <f t="shared" ca="1" si="239"/>
        <v>COMPLET</v>
      </c>
      <c r="I1156" s="54" t="str">
        <f t="shared" ca="1" si="240"/>
        <v>Tn</v>
      </c>
      <c r="J1156" s="54" t="str">
        <f t="shared" ca="1" si="241"/>
        <v>GADR</v>
      </c>
      <c r="K1156" s="54" t="str">
        <f t="shared" ca="1" si="242"/>
        <v>PARTADRE</v>
      </c>
      <c r="L1156" s="54" t="str">
        <f t="shared" ca="1" si="243"/>
        <v/>
      </c>
      <c r="M1156" s="54">
        <f t="shared" ca="1" si="244"/>
        <v>0</v>
      </c>
      <c r="N1156" s="54" t="str">
        <f t="shared" ca="1" si="245"/>
        <v>FIC</v>
      </c>
      <c r="O1156" s="54" t="str">
        <f t="shared" ca="1" si="246"/>
        <v>Adhérent</v>
      </c>
    </row>
    <row r="1157" spans="1:15" x14ac:dyDescent="0.3">
      <c r="A1157" s="97">
        <f ca="1">MATCH(B1157,INDIRECT("Referentiel!a:a"),0)+COUNTIF($B$1:B1156,B1157)</f>
        <v>1157</v>
      </c>
      <c r="B1157" s="98" t="s">
        <v>6089</v>
      </c>
      <c r="C1157" s="54" t="str">
        <f t="shared" ca="1" si="234"/>
        <v>CPCC</v>
      </c>
      <c r="D1157" s="54" t="str">
        <f t="shared" ca="1" si="235"/>
        <v>V1PARTCDE-J</v>
      </c>
      <c r="E1157" s="54">
        <f t="shared" ca="1" si="236"/>
        <v>0</v>
      </c>
      <c r="F1157" s="54" t="str">
        <f t="shared" ca="1" si="237"/>
        <v>ZH1JJ5</v>
      </c>
      <c r="G1157" s="54" t="str">
        <f t="shared" ca="1" si="238"/>
        <v>AD1</v>
      </c>
      <c r="H1157" s="54" t="str">
        <f t="shared" ca="1" si="239"/>
        <v>COMPLET</v>
      </c>
      <c r="I1157" s="54" t="str">
        <f t="shared" ca="1" si="240"/>
        <v>Tn</v>
      </c>
      <c r="J1157" s="54" t="str">
        <f t="shared" ca="1" si="241"/>
        <v>GADR</v>
      </c>
      <c r="K1157" s="54" t="str">
        <f t="shared" ca="1" si="242"/>
        <v>PARTCDES</v>
      </c>
      <c r="L1157" s="54" t="str">
        <f t="shared" ca="1" si="243"/>
        <v>PRAD1</v>
      </c>
      <c r="M1157" s="54">
        <f t="shared" ca="1" si="244"/>
        <v>0</v>
      </c>
      <c r="N1157" s="54" t="str">
        <f t="shared" ca="1" si="245"/>
        <v>DB2</v>
      </c>
      <c r="O1157" s="54" t="str">
        <f t="shared" ca="1" si="246"/>
        <v>Adhérent</v>
      </c>
    </row>
    <row r="1158" spans="1:15" x14ac:dyDescent="0.3">
      <c r="A1158" s="97">
        <f ca="1">MATCH(B1158,INDIRECT("Referentiel!a:a"),0)+COUNTIF($B$1:B1157,B1158)</f>
        <v>1158</v>
      </c>
      <c r="B1158" s="98" t="s">
        <v>6093</v>
      </c>
      <c r="C1158" s="54" t="str">
        <f t="shared" ca="1" si="234"/>
        <v>CPCC</v>
      </c>
      <c r="D1158" s="54" t="str">
        <f t="shared" ca="1" si="235"/>
        <v>V3PARTCP -J</v>
      </c>
      <c r="E1158" s="54">
        <f t="shared" ca="1" si="236"/>
        <v>0</v>
      </c>
      <c r="F1158" s="54" t="str">
        <f t="shared" ca="1" si="237"/>
        <v>ZH1JJ6</v>
      </c>
      <c r="G1158" s="54" t="str">
        <f t="shared" ca="1" si="238"/>
        <v>AD3</v>
      </c>
      <c r="H1158" s="54" t="str">
        <f t="shared" ca="1" si="239"/>
        <v>COMPLET</v>
      </c>
      <c r="I1158" s="54" t="str">
        <f t="shared" ca="1" si="240"/>
        <v>BVnTn</v>
      </c>
      <c r="J1158" s="54" t="str">
        <f t="shared" ca="1" si="241"/>
        <v>CNTR</v>
      </c>
      <c r="K1158" s="54" t="str">
        <f t="shared" ca="1" si="242"/>
        <v>PARTCP</v>
      </c>
      <c r="L1158" s="54" t="str">
        <f t="shared" ca="1" si="243"/>
        <v/>
      </c>
      <c r="M1158" s="54">
        <f t="shared" ca="1" si="244"/>
        <v>0</v>
      </c>
      <c r="N1158" s="54" t="str">
        <f t="shared" ca="1" si="245"/>
        <v>DB2</v>
      </c>
      <c r="O1158" s="54" t="str">
        <f t="shared" ca="1" si="246"/>
        <v>Adhérent</v>
      </c>
    </row>
    <row r="1159" spans="1:15" x14ac:dyDescent="0.3">
      <c r="A1159" s="97">
        <f ca="1">MATCH(B1159,INDIRECT("Referentiel!a:a"),0)+COUNTIF($B$1:B1158,B1159)</f>
        <v>1159</v>
      </c>
      <c r="B1159" s="98" t="s">
        <v>6098</v>
      </c>
      <c r="C1159" s="54" t="str">
        <f t="shared" ca="1" si="234"/>
        <v>CPCC</v>
      </c>
      <c r="D1159" s="54" t="str">
        <f t="shared" ca="1" si="235"/>
        <v>V3PARTEL -J</v>
      </c>
      <c r="E1159" s="54">
        <f t="shared" ca="1" si="236"/>
        <v>0</v>
      </c>
      <c r="F1159" s="54" t="str">
        <f t="shared" ca="1" si="237"/>
        <v>ZH1JJ7</v>
      </c>
      <c r="G1159" s="54" t="str">
        <f t="shared" ca="1" si="238"/>
        <v>AD1</v>
      </c>
      <c r="H1159" s="54" t="str">
        <f t="shared" ca="1" si="239"/>
        <v>COMPLET</v>
      </c>
      <c r="I1159" s="54" t="str">
        <f t="shared" ca="1" si="240"/>
        <v>Tn</v>
      </c>
      <c r="J1159" s="54" t="str">
        <f t="shared" ca="1" si="241"/>
        <v>GPAR</v>
      </c>
      <c r="K1159" s="54" t="str">
        <f t="shared" ca="1" si="242"/>
        <v>PARTEL</v>
      </c>
      <c r="L1159" s="54" t="str">
        <f t="shared" ca="1" si="243"/>
        <v>PRAD1</v>
      </c>
      <c r="M1159" s="54">
        <f t="shared" ca="1" si="244"/>
        <v>0</v>
      </c>
      <c r="N1159" s="54" t="str">
        <f t="shared" ca="1" si="245"/>
        <v>DB2</v>
      </c>
      <c r="O1159" s="54" t="str">
        <f t="shared" ca="1" si="246"/>
        <v>Adhérent</v>
      </c>
    </row>
    <row r="1160" spans="1:15" x14ac:dyDescent="0.3">
      <c r="A1160" s="97">
        <f ca="1">MATCH(B1160,INDIRECT("Referentiel!a:a"),0)+COUNTIF($B$1:B1159,B1160)</f>
        <v>1160</v>
      </c>
      <c r="B1160" s="98" t="s">
        <v>6103</v>
      </c>
      <c r="C1160" s="54" t="str">
        <f t="shared" ca="1" si="234"/>
        <v>CPCC</v>
      </c>
      <c r="D1160" s="54" t="str">
        <f t="shared" ca="1" si="235"/>
        <v>V7PARTEN -J</v>
      </c>
      <c r="E1160" s="54">
        <f t="shared" ca="1" si="236"/>
        <v>0</v>
      </c>
      <c r="F1160" s="54" t="str">
        <f t="shared" ca="1" si="237"/>
        <v>ZH1JJ8</v>
      </c>
      <c r="G1160" s="54" t="str">
        <f t="shared" ca="1" si="238"/>
        <v>AD1</v>
      </c>
      <c r="H1160" s="54" t="str">
        <f t="shared" ca="1" si="239"/>
        <v>COMPLET</v>
      </c>
      <c r="I1160" s="54" t="str">
        <f t="shared" ca="1" si="240"/>
        <v>Tn</v>
      </c>
      <c r="J1160" s="54" t="str">
        <f t="shared" ca="1" si="241"/>
        <v>GPAR</v>
      </c>
      <c r="K1160" s="54" t="str">
        <f t="shared" ca="1" si="242"/>
        <v>PARTEN</v>
      </c>
      <c r="L1160" s="54" t="str">
        <f t="shared" ca="1" si="243"/>
        <v>PRAD1</v>
      </c>
      <c r="M1160" s="54">
        <f t="shared" ca="1" si="244"/>
        <v>0</v>
      </c>
      <c r="N1160" s="54" t="str">
        <f t="shared" ca="1" si="245"/>
        <v>DB2</v>
      </c>
      <c r="O1160" s="54" t="str">
        <f t="shared" ca="1" si="246"/>
        <v>Adhérent</v>
      </c>
    </row>
    <row r="1161" spans="1:15" x14ac:dyDescent="0.3">
      <c r="A1161" s="97">
        <f ca="1">MATCH(B1161,INDIRECT("Referentiel!a:a"),0)+COUNTIF($B$1:B1160,B1161)</f>
        <v>1161</v>
      </c>
      <c r="B1161" s="98" t="s">
        <v>6110</v>
      </c>
      <c r="C1161" s="54" t="str">
        <f t="shared" ca="1" si="234"/>
        <v>CPMC</v>
      </c>
      <c r="D1161" s="54" t="str">
        <f t="shared" ca="1" si="235"/>
        <v>CRM_PARTP_YYYYMMDD.dat-J</v>
      </c>
      <c r="E1161" s="54">
        <f t="shared" ca="1" si="236"/>
        <v>0</v>
      </c>
      <c r="F1161" s="54">
        <f t="shared" ca="1" si="237"/>
        <v>0</v>
      </c>
      <c r="G1161" s="54" t="str">
        <f t="shared" ca="1" si="238"/>
        <v>AD4.2</v>
      </c>
      <c r="H1161" s="54" t="str">
        <f t="shared" ca="1" si="239"/>
        <v>COMPLET</v>
      </c>
      <c r="I1161" s="54" t="str">
        <f t="shared" ca="1" si="240"/>
        <v>BVnTn</v>
      </c>
      <c r="J1161" s="54" t="str">
        <f t="shared" ca="1" si="241"/>
        <v>MARK</v>
      </c>
      <c r="K1161" s="54" t="str">
        <f t="shared" ca="1" si="242"/>
        <v>CRM_PARTP_aaaammjj.dat</v>
      </c>
      <c r="L1161" s="54" t="str">
        <f t="shared" ca="1" si="243"/>
        <v/>
      </c>
      <c r="M1161" s="54" t="str">
        <f t="shared" ca="1" si="244"/>
        <v>DTWH</v>
      </c>
      <c r="N1161" s="54" t="str">
        <f t="shared" ca="1" si="245"/>
        <v>OPEN</v>
      </c>
      <c r="O1161" s="54" t="str">
        <f t="shared" ca="1" si="246"/>
        <v>Communautaire</v>
      </c>
    </row>
    <row r="1162" spans="1:15" x14ac:dyDescent="0.3">
      <c r="A1162" s="97">
        <f ca="1">MATCH(B1162,INDIRECT("Referentiel!a:a"),0)+COUNTIF($B$1:B1161,B1162)</f>
        <v>1162</v>
      </c>
      <c r="B1162" s="98" t="s">
        <v>6113</v>
      </c>
      <c r="C1162" s="54" t="str">
        <f t="shared" ca="1" si="234"/>
        <v>CPDT</v>
      </c>
      <c r="D1162" s="54" t="str">
        <f t="shared" ca="1" si="235"/>
        <v>PAUMDCMA-D</v>
      </c>
      <c r="E1162" s="54">
        <f t="shared" ca="1" si="236"/>
        <v>0</v>
      </c>
      <c r="F1162" s="54">
        <f t="shared" ca="1" si="237"/>
        <v>0</v>
      </c>
      <c r="G1162" s="54" t="str">
        <f t="shared" ca="1" si="238"/>
        <v>AD3</v>
      </c>
      <c r="H1162" s="54" t="str">
        <f t="shared" ca="1" si="239"/>
        <v>PARTIEL</v>
      </c>
      <c r="I1162" s="54" t="str">
        <f t="shared" ca="1" si="240"/>
        <v>Tn</v>
      </c>
      <c r="J1162" s="54" t="str">
        <f t="shared" ca="1" si="241"/>
        <v>RDJ</v>
      </c>
      <c r="K1162" s="54" t="str">
        <f t="shared" ca="1" si="242"/>
        <v>PAUMDCME</v>
      </c>
      <c r="L1162" s="54" t="str">
        <f t="shared" ca="1" si="243"/>
        <v/>
      </c>
      <c r="M1162" s="54">
        <f t="shared" ca="1" si="244"/>
        <v>0</v>
      </c>
      <c r="N1162" s="54" t="str">
        <f t="shared" ca="1" si="245"/>
        <v>FIC</v>
      </c>
      <c r="O1162" s="54" t="str">
        <f t="shared" ca="1" si="246"/>
        <v>Adhérent</v>
      </c>
    </row>
    <row r="1163" spans="1:15" x14ac:dyDescent="0.3">
      <c r="A1163" s="97">
        <f ca="1">MATCH(B1163,INDIRECT("Referentiel!a:a"),0)+COUNTIF($B$1:B1162,B1163)</f>
        <v>1163</v>
      </c>
      <c r="B1163" s="98" t="s">
        <v>6119</v>
      </c>
      <c r="C1163" s="54" t="str">
        <f t="shared" ca="1" si="234"/>
        <v>CPDT</v>
      </c>
      <c r="D1163" s="54" t="str">
        <f t="shared" ca="1" si="235"/>
        <v>PAUMDC1A-D</v>
      </c>
      <c r="E1163" s="54">
        <f t="shared" ca="1" si="236"/>
        <v>0</v>
      </c>
      <c r="F1163" s="54">
        <f t="shared" ca="1" si="237"/>
        <v>0</v>
      </c>
      <c r="G1163" s="54" t="str">
        <f t="shared" ca="1" si="238"/>
        <v>AD3</v>
      </c>
      <c r="H1163" s="54" t="str">
        <f t="shared" ca="1" si="239"/>
        <v>PARTIEL</v>
      </c>
      <c r="I1163" s="54" t="str">
        <f t="shared" ca="1" si="240"/>
        <v>Tn</v>
      </c>
      <c r="J1163" s="54" t="str">
        <f t="shared" ca="1" si="241"/>
        <v>RDJ</v>
      </c>
      <c r="K1163" s="54" t="str">
        <f t="shared" ca="1" si="242"/>
        <v>PAUMDCR1</v>
      </c>
      <c r="L1163" s="54" t="str">
        <f t="shared" ca="1" si="243"/>
        <v/>
      </c>
      <c r="M1163" s="54">
        <f t="shared" ca="1" si="244"/>
        <v>0</v>
      </c>
      <c r="N1163" s="54" t="str">
        <f t="shared" ca="1" si="245"/>
        <v>FIC</v>
      </c>
      <c r="O1163" s="54" t="str">
        <f t="shared" ca="1" si="246"/>
        <v>Adhérent</v>
      </c>
    </row>
    <row r="1164" spans="1:15" x14ac:dyDescent="0.3">
      <c r="A1164" s="97">
        <f ca="1">MATCH(B1164,INDIRECT("Referentiel!a:a"),0)+COUNTIF($B$1:B1163,B1164)</f>
        <v>1164</v>
      </c>
      <c r="B1164" s="98" t="s">
        <v>6124</v>
      </c>
      <c r="C1164" s="54" t="str">
        <f t="shared" ca="1" si="234"/>
        <v>CPDT</v>
      </c>
      <c r="D1164" s="54" t="str">
        <f t="shared" ca="1" si="235"/>
        <v>PAUMDC2A-D</v>
      </c>
      <c r="E1164" s="54">
        <f t="shared" ca="1" si="236"/>
        <v>0</v>
      </c>
      <c r="F1164" s="54">
        <f t="shared" ca="1" si="237"/>
        <v>0</v>
      </c>
      <c r="G1164" s="54" t="str">
        <f t="shared" ca="1" si="238"/>
        <v>AD3</v>
      </c>
      <c r="H1164" s="54" t="str">
        <f t="shared" ca="1" si="239"/>
        <v>PARTIEL</v>
      </c>
      <c r="I1164" s="54" t="str">
        <f t="shared" ca="1" si="240"/>
        <v>Tn</v>
      </c>
      <c r="J1164" s="54" t="str">
        <f t="shared" ca="1" si="241"/>
        <v>RDJ</v>
      </c>
      <c r="K1164" s="54" t="str">
        <f t="shared" ca="1" si="242"/>
        <v>PAUMDCR2</v>
      </c>
      <c r="L1164" s="54" t="str">
        <f t="shared" ca="1" si="243"/>
        <v/>
      </c>
      <c r="M1164" s="54">
        <f t="shared" ca="1" si="244"/>
        <v>0</v>
      </c>
      <c r="N1164" s="54" t="str">
        <f t="shared" ca="1" si="245"/>
        <v>FIC</v>
      </c>
      <c r="O1164" s="54" t="str">
        <f t="shared" ca="1" si="246"/>
        <v>Adhérent</v>
      </c>
    </row>
    <row r="1165" spans="1:15" x14ac:dyDescent="0.3">
      <c r="A1165" s="97">
        <f ca="1">MATCH(B1165,INDIRECT("Referentiel!a:a"),0)+COUNTIF($B$1:B1164,B1165)</f>
        <v>1165</v>
      </c>
      <c r="B1165" s="98" t="s">
        <v>6129</v>
      </c>
      <c r="C1165" s="54" t="str">
        <f t="shared" ca="1" si="234"/>
        <v>CPDT</v>
      </c>
      <c r="D1165" s="54" t="str">
        <f t="shared" ca="1" si="235"/>
        <v>PAUMDC3A-D</v>
      </c>
      <c r="E1165" s="54">
        <f t="shared" ca="1" si="236"/>
        <v>0</v>
      </c>
      <c r="F1165" s="54">
        <f t="shared" ca="1" si="237"/>
        <v>0</v>
      </c>
      <c r="G1165" s="54" t="str">
        <f t="shared" ca="1" si="238"/>
        <v>AD3</v>
      </c>
      <c r="H1165" s="54" t="str">
        <f t="shared" ca="1" si="239"/>
        <v>PARTIEL</v>
      </c>
      <c r="I1165" s="54" t="str">
        <f t="shared" ca="1" si="240"/>
        <v>Tn</v>
      </c>
      <c r="J1165" s="54" t="str">
        <f t="shared" ca="1" si="241"/>
        <v>RDJ</v>
      </c>
      <c r="K1165" s="54" t="str">
        <f t="shared" ca="1" si="242"/>
        <v>PAUMDCR3</v>
      </c>
      <c r="L1165" s="54" t="str">
        <f t="shared" ca="1" si="243"/>
        <v/>
      </c>
      <c r="M1165" s="54">
        <f t="shared" ca="1" si="244"/>
        <v>0</v>
      </c>
      <c r="N1165" s="54" t="str">
        <f t="shared" ca="1" si="245"/>
        <v>FIC</v>
      </c>
      <c r="O1165" s="54" t="str">
        <f t="shared" ca="1" si="246"/>
        <v>Adhérent</v>
      </c>
    </row>
    <row r="1166" spans="1:15" x14ac:dyDescent="0.3">
      <c r="A1166" s="97">
        <f ca="1">MATCH(B1166,INDIRECT("Referentiel!a:a"),0)+COUNTIF($B$1:B1165,B1166)</f>
        <v>1166</v>
      </c>
      <c r="B1166" s="98" t="s">
        <v>6134</v>
      </c>
      <c r="C1166" s="54" t="str">
        <f t="shared" ca="1" si="234"/>
        <v>CPDT</v>
      </c>
      <c r="D1166" s="54" t="str">
        <f t="shared" ca="1" si="235"/>
        <v>PAUMDC4A-D</v>
      </c>
      <c r="E1166" s="54">
        <f t="shared" ca="1" si="236"/>
        <v>0</v>
      </c>
      <c r="F1166" s="54">
        <f t="shared" ca="1" si="237"/>
        <v>0</v>
      </c>
      <c r="G1166" s="54" t="str">
        <f t="shared" ca="1" si="238"/>
        <v>AD3</v>
      </c>
      <c r="H1166" s="54" t="str">
        <f t="shared" ca="1" si="239"/>
        <v>PARTIEL</v>
      </c>
      <c r="I1166" s="54" t="str">
        <f t="shared" ca="1" si="240"/>
        <v>Tn</v>
      </c>
      <c r="J1166" s="54" t="str">
        <f t="shared" ca="1" si="241"/>
        <v>RDJ</v>
      </c>
      <c r="K1166" s="54" t="str">
        <f t="shared" ca="1" si="242"/>
        <v>PAUMDCR4</v>
      </c>
      <c r="L1166" s="54" t="str">
        <f t="shared" ca="1" si="243"/>
        <v/>
      </c>
      <c r="M1166" s="54">
        <f t="shared" ca="1" si="244"/>
        <v>0</v>
      </c>
      <c r="N1166" s="54" t="str">
        <f t="shared" ca="1" si="245"/>
        <v>FIC</v>
      </c>
      <c r="O1166" s="54" t="str">
        <f t="shared" ca="1" si="246"/>
        <v>Adhérent</v>
      </c>
    </row>
    <row r="1167" spans="1:15" x14ac:dyDescent="0.3">
      <c r="A1167" s="97">
        <f ca="1">MATCH(B1167,INDIRECT("Referentiel!a:a"),0)+COUNTIF($B$1:B1166,B1167)</f>
        <v>1167</v>
      </c>
      <c r="B1167" s="98" t="s">
        <v>6139</v>
      </c>
      <c r="C1167" s="54" t="str">
        <f t="shared" ca="1" si="234"/>
        <v>CPDT</v>
      </c>
      <c r="D1167" s="54" t="str">
        <f t="shared" ca="1" si="235"/>
        <v>PAUMDHMA-D</v>
      </c>
      <c r="E1167" s="54">
        <f t="shared" ca="1" si="236"/>
        <v>0</v>
      </c>
      <c r="F1167" s="54">
        <f t="shared" ca="1" si="237"/>
        <v>0</v>
      </c>
      <c r="G1167" s="54" t="str">
        <f t="shared" ca="1" si="238"/>
        <v>AD3</v>
      </c>
      <c r="H1167" s="54" t="str">
        <f t="shared" ca="1" si="239"/>
        <v>PARTIEL</v>
      </c>
      <c r="I1167" s="54" t="str">
        <f t="shared" ca="1" si="240"/>
        <v>Tn</v>
      </c>
      <c r="J1167" s="54" t="str">
        <f t="shared" ca="1" si="241"/>
        <v>RDJ</v>
      </c>
      <c r="K1167" s="54" t="str">
        <f t="shared" ca="1" si="242"/>
        <v>PAUMDHME</v>
      </c>
      <c r="L1167" s="54" t="str">
        <f t="shared" ca="1" si="243"/>
        <v/>
      </c>
      <c r="M1167" s="54">
        <f t="shared" ca="1" si="244"/>
        <v>0</v>
      </c>
      <c r="N1167" s="54" t="str">
        <f t="shared" ca="1" si="245"/>
        <v>FIC</v>
      </c>
      <c r="O1167" s="54" t="str">
        <f t="shared" ca="1" si="246"/>
        <v>Adhérent</v>
      </c>
    </row>
    <row r="1168" spans="1:15" x14ac:dyDescent="0.3">
      <c r="A1168" s="97">
        <f ca="1">MATCH(B1168,INDIRECT("Referentiel!a:a"),0)+COUNTIF($B$1:B1167,B1168)</f>
        <v>1168</v>
      </c>
      <c r="B1168" s="98" t="s">
        <v>6145</v>
      </c>
      <c r="C1168" s="54" t="str">
        <f t="shared" ca="1" si="234"/>
        <v>CPDT</v>
      </c>
      <c r="D1168" s="54" t="str">
        <f t="shared" ca="1" si="235"/>
        <v>PAURESTO-J</v>
      </c>
      <c r="E1168" s="54">
        <f t="shared" ca="1" si="236"/>
        <v>0</v>
      </c>
      <c r="F1168" s="54" t="str">
        <f t="shared" ca="1" si="237"/>
        <v>ZH0AJ1</v>
      </c>
      <c r="G1168" s="54" t="str">
        <f t="shared" ca="1" si="238"/>
        <v>AD3</v>
      </c>
      <c r="H1168" s="54" t="str">
        <f t="shared" ca="1" si="239"/>
        <v>COMPLET</v>
      </c>
      <c r="I1168" s="54" t="str">
        <f t="shared" ca="1" si="240"/>
        <v>Tn</v>
      </c>
      <c r="J1168" s="54" t="str">
        <f t="shared" ca="1" si="241"/>
        <v>CPTG</v>
      </c>
      <c r="K1168" s="54" t="str">
        <f t="shared" ca="1" si="242"/>
        <v>$PAUREST</v>
      </c>
      <c r="L1168" s="54" t="str">
        <f t="shared" ca="1" si="243"/>
        <v/>
      </c>
      <c r="M1168" s="54">
        <f t="shared" ca="1" si="244"/>
        <v>0</v>
      </c>
      <c r="N1168" s="54" t="str">
        <f t="shared" ca="1" si="245"/>
        <v>FIC</v>
      </c>
      <c r="O1168" s="54" t="str">
        <f t="shared" ca="1" si="246"/>
        <v>Adhérent</v>
      </c>
    </row>
    <row r="1169" spans="1:15" x14ac:dyDescent="0.3">
      <c r="A1169" s="97">
        <f ca="1">MATCH(B1169,INDIRECT("Referentiel!a:a"),0)+COUNTIF($B$1:B1168,B1169)</f>
        <v>1169</v>
      </c>
      <c r="B1169" s="98" t="s">
        <v>6151</v>
      </c>
      <c r="C1169" s="54" t="str">
        <f t="shared" ca="1" si="234"/>
        <v>CPDT</v>
      </c>
      <c r="D1169" s="54" t="str">
        <f t="shared" ca="1" si="235"/>
        <v>PAURESTO-J</v>
      </c>
      <c r="E1169" s="54">
        <f t="shared" ca="1" si="236"/>
        <v>0</v>
      </c>
      <c r="F1169" s="54" t="str">
        <f t="shared" ca="1" si="237"/>
        <v>ZH0AJ1</v>
      </c>
      <c r="G1169" s="54" t="str">
        <f t="shared" ca="1" si="238"/>
        <v>AD3</v>
      </c>
      <c r="H1169" s="54" t="str">
        <f t="shared" ca="1" si="239"/>
        <v>COMPLET</v>
      </c>
      <c r="I1169" s="54" t="str">
        <f t="shared" ca="1" si="240"/>
        <v>Tn</v>
      </c>
      <c r="J1169" s="54" t="str">
        <f t="shared" ca="1" si="241"/>
        <v>CPTG</v>
      </c>
      <c r="K1169" s="54" t="str">
        <f t="shared" ca="1" si="242"/>
        <v>$PAUREST</v>
      </c>
      <c r="L1169" s="54" t="str">
        <f t="shared" ca="1" si="243"/>
        <v/>
      </c>
      <c r="M1169" s="54">
        <f t="shared" ca="1" si="244"/>
        <v>0</v>
      </c>
      <c r="N1169" s="54" t="str">
        <f t="shared" ca="1" si="245"/>
        <v>FIC</v>
      </c>
      <c r="O1169" s="54" t="str">
        <f t="shared" ca="1" si="246"/>
        <v>Adhérent</v>
      </c>
    </row>
    <row r="1170" spans="1:15" x14ac:dyDescent="0.3">
      <c r="A1170" s="97">
        <f ca="1">MATCH(B1170,INDIRECT("Referentiel!a:a"),0)+COUNTIF($B$1:B1169,B1170)</f>
        <v>1170</v>
      </c>
      <c r="B1170" s="98" t="s">
        <v>6155</v>
      </c>
      <c r="C1170" s="54" t="str">
        <f t="shared" ca="1" si="234"/>
        <v>CPDT</v>
      </c>
      <c r="D1170" s="54" t="str">
        <f t="shared" ca="1" si="235"/>
        <v>PAURESTO-J</v>
      </c>
      <c r="E1170" s="54">
        <f t="shared" ca="1" si="236"/>
        <v>0</v>
      </c>
      <c r="F1170" s="54" t="str">
        <f t="shared" ca="1" si="237"/>
        <v>ZH0AJ1</v>
      </c>
      <c r="G1170" s="54" t="str">
        <f t="shared" ca="1" si="238"/>
        <v>AD3</v>
      </c>
      <c r="H1170" s="54" t="str">
        <f t="shared" ca="1" si="239"/>
        <v>COMPLET</v>
      </c>
      <c r="I1170" s="54" t="str">
        <f t="shared" ca="1" si="240"/>
        <v>Tn</v>
      </c>
      <c r="J1170" s="54" t="str">
        <f t="shared" ca="1" si="241"/>
        <v>CPTG</v>
      </c>
      <c r="K1170" s="54" t="str">
        <f t="shared" ca="1" si="242"/>
        <v>$PAUREST</v>
      </c>
      <c r="L1170" s="54" t="str">
        <f t="shared" ca="1" si="243"/>
        <v/>
      </c>
      <c r="M1170" s="54">
        <f t="shared" ca="1" si="244"/>
        <v>0</v>
      </c>
      <c r="N1170" s="54" t="str">
        <f t="shared" ca="1" si="245"/>
        <v>FIC</v>
      </c>
      <c r="O1170" s="54" t="str">
        <f t="shared" ca="1" si="246"/>
        <v>Adhérent</v>
      </c>
    </row>
    <row r="1171" spans="1:15" x14ac:dyDescent="0.3">
      <c r="A1171" s="97">
        <f ca="1">MATCH(B1171,INDIRECT("Referentiel!a:a"),0)+COUNTIF($B$1:B1170,B1171)</f>
        <v>1171</v>
      </c>
      <c r="B1171" s="98" t="s">
        <v>6159</v>
      </c>
      <c r="C1171" s="54" t="str">
        <f t="shared" ca="1" si="234"/>
        <v>CPDT</v>
      </c>
      <c r="D1171" s="54" t="str">
        <f t="shared" ca="1" si="235"/>
        <v>PAURESTO-J</v>
      </c>
      <c r="E1171" s="54">
        <f t="shared" ca="1" si="236"/>
        <v>0</v>
      </c>
      <c r="F1171" s="54" t="str">
        <f t="shared" ca="1" si="237"/>
        <v>ZH0AJ1</v>
      </c>
      <c r="G1171" s="54" t="str">
        <f t="shared" ca="1" si="238"/>
        <v>AD3</v>
      </c>
      <c r="H1171" s="54" t="str">
        <f t="shared" ca="1" si="239"/>
        <v>COMPLET</v>
      </c>
      <c r="I1171" s="54" t="str">
        <f t="shared" ca="1" si="240"/>
        <v>Tn</v>
      </c>
      <c r="J1171" s="54" t="str">
        <f t="shared" ca="1" si="241"/>
        <v>CPTG</v>
      </c>
      <c r="K1171" s="54" t="str">
        <f t="shared" ca="1" si="242"/>
        <v>$PAUREST</v>
      </c>
      <c r="L1171" s="54" t="str">
        <f t="shared" ca="1" si="243"/>
        <v/>
      </c>
      <c r="M1171" s="54">
        <f t="shared" ca="1" si="244"/>
        <v>0</v>
      </c>
      <c r="N1171" s="54" t="str">
        <f t="shared" ca="1" si="245"/>
        <v>FIC</v>
      </c>
      <c r="O1171" s="54" t="str">
        <f t="shared" ca="1" si="246"/>
        <v>Adhérent</v>
      </c>
    </row>
    <row r="1172" spans="1:15" x14ac:dyDescent="0.3">
      <c r="A1172" s="97">
        <f ca="1">MATCH(B1172,INDIRECT("Referentiel!a:a"),0)+COUNTIF($B$1:B1171,B1172)</f>
        <v>1172</v>
      </c>
      <c r="B1172" s="98" t="s">
        <v>6163</v>
      </c>
      <c r="C1172" s="54" t="str">
        <f t="shared" ca="1" si="234"/>
        <v>CPDT</v>
      </c>
      <c r="D1172" s="54" t="str">
        <f t="shared" ca="1" si="235"/>
        <v>V5PAYS  -J</v>
      </c>
      <c r="E1172" s="54">
        <f t="shared" ca="1" si="236"/>
        <v>0</v>
      </c>
      <c r="F1172" s="54" t="str">
        <f t="shared" ca="1" si="237"/>
        <v>ZH0DJ2</v>
      </c>
      <c r="G1172" s="54" t="str">
        <f t="shared" ca="1" si="238"/>
        <v>AD1</v>
      </c>
      <c r="H1172" s="54" t="str">
        <f t="shared" ca="1" si="239"/>
        <v>COMPLET</v>
      </c>
      <c r="I1172" s="54" t="str">
        <f t="shared" ca="1" si="240"/>
        <v>Tn</v>
      </c>
      <c r="J1172" s="54" t="str">
        <f t="shared" ca="1" si="241"/>
        <v>PGEN</v>
      </c>
      <c r="K1172" s="54" t="str">
        <f t="shared" ca="1" si="242"/>
        <v>PAYS</v>
      </c>
      <c r="L1172" s="54" t="str">
        <f t="shared" ca="1" si="243"/>
        <v>PRAD1</v>
      </c>
      <c r="M1172" s="54">
        <f t="shared" ca="1" si="244"/>
        <v>0</v>
      </c>
      <c r="N1172" s="54" t="str">
        <f t="shared" ca="1" si="245"/>
        <v>DB2</v>
      </c>
      <c r="O1172" s="54" t="str">
        <f t="shared" ca="1" si="246"/>
        <v>Adhérent</v>
      </c>
    </row>
    <row r="1173" spans="1:15" x14ac:dyDescent="0.3">
      <c r="A1173" s="97">
        <f ca="1">MATCH(B1173,INDIRECT("Referentiel!a:a"),0)+COUNTIF($B$1:B1172,B1173)</f>
        <v>1173</v>
      </c>
      <c r="B1173" s="98" t="s">
        <v>6169</v>
      </c>
      <c r="C1173" s="54" t="str">
        <f t="shared" ca="1" si="234"/>
        <v>CPCC</v>
      </c>
      <c r="D1173" s="54" t="str">
        <f t="shared" ca="1" si="235"/>
        <v>V2PCEELC -J</v>
      </c>
      <c r="E1173" s="54">
        <f t="shared" ca="1" si="236"/>
        <v>0</v>
      </c>
      <c r="F1173" s="54" t="str">
        <f t="shared" ca="1" si="237"/>
        <v>ZH1JJ9</v>
      </c>
      <c r="G1173" s="54" t="str">
        <f t="shared" ca="1" si="238"/>
        <v>AD3</v>
      </c>
      <c r="H1173" s="54" t="str">
        <f t="shared" ca="1" si="239"/>
        <v>COMPLET</v>
      </c>
      <c r="I1173" s="54" t="str">
        <f t="shared" ca="1" si="240"/>
        <v>Tn</v>
      </c>
      <c r="J1173" s="54" t="str">
        <f t="shared" ca="1" si="241"/>
        <v>SATD</v>
      </c>
      <c r="K1173" s="54" t="str">
        <f t="shared" ca="1" si="242"/>
        <v>PCEELC</v>
      </c>
      <c r="L1173" s="54" t="str">
        <f t="shared" ca="1" si="243"/>
        <v/>
      </c>
      <c r="M1173" s="54">
        <f t="shared" ca="1" si="244"/>
        <v>0</v>
      </c>
      <c r="N1173" s="54" t="str">
        <f t="shared" ca="1" si="245"/>
        <v>DB2</v>
      </c>
      <c r="O1173" s="54" t="str">
        <f t="shared" ca="1" si="246"/>
        <v>Adhérent</v>
      </c>
    </row>
    <row r="1174" spans="1:15" x14ac:dyDescent="0.3">
      <c r="A1174" s="97">
        <f ca="1">MATCH(B1174,INDIRECT("Referentiel!a:a"),0)+COUNTIF($B$1:B1173,B1174)</f>
        <v>1174</v>
      </c>
      <c r="B1174" s="98" t="s">
        <v>6175</v>
      </c>
      <c r="C1174" s="54" t="str">
        <f t="shared" ca="1" si="234"/>
        <v>CPMS</v>
      </c>
      <c r="D1174" s="54" t="str">
        <f t="shared" ca="1" si="235"/>
        <v>V0PCHREJ -J</v>
      </c>
      <c r="E1174" s="54">
        <f t="shared" ca="1" si="236"/>
        <v>0</v>
      </c>
      <c r="F1174" s="54" t="str">
        <f t="shared" ca="1" si="237"/>
        <v>ZH4FJQ</v>
      </c>
      <c r="G1174" s="54" t="str">
        <f t="shared" ca="1" si="238"/>
        <v>AD3</v>
      </c>
      <c r="H1174" s="54" t="str">
        <f t="shared" ca="1" si="239"/>
        <v>COMPLET</v>
      </c>
      <c r="I1174" s="54" t="str">
        <f t="shared" ca="1" si="240"/>
        <v>Tn</v>
      </c>
      <c r="J1174" s="54" t="str">
        <f t="shared" ca="1" si="241"/>
        <v>AVPA</v>
      </c>
      <c r="K1174" s="54" t="str">
        <f t="shared" ca="1" si="242"/>
        <v>PCHREJ</v>
      </c>
      <c r="L1174" s="54" t="str">
        <f t="shared" ca="1" si="243"/>
        <v/>
      </c>
      <c r="M1174" s="54">
        <f t="shared" ca="1" si="244"/>
        <v>0</v>
      </c>
      <c r="N1174" s="54" t="str">
        <f t="shared" ca="1" si="245"/>
        <v>DB2</v>
      </c>
      <c r="O1174" s="54" t="str">
        <f t="shared" ca="1" si="246"/>
        <v>Adhérent</v>
      </c>
    </row>
    <row r="1175" spans="1:15" x14ac:dyDescent="0.3">
      <c r="A1175" s="97">
        <f ca="1">MATCH(B1175,INDIRECT("Referentiel!a:a"),0)+COUNTIF($B$1:B1174,B1175)</f>
        <v>1175</v>
      </c>
      <c r="B1175" s="98" t="s">
        <v>6181</v>
      </c>
      <c r="C1175" s="54" t="str">
        <f t="shared" ca="1" si="234"/>
        <v>CPAS</v>
      </c>
      <c r="D1175" s="54" t="str">
        <f t="shared" ca="1" si="235"/>
        <v>PDI08-D-PDI08</v>
      </c>
      <c r="E1175" s="54">
        <f t="shared" ca="1" si="236"/>
        <v>0</v>
      </c>
      <c r="F1175" s="54" t="str">
        <f t="shared" ca="1" si="237"/>
        <v>ZH2AD7</v>
      </c>
      <c r="G1175" s="54" t="str">
        <f t="shared" ca="1" si="238"/>
        <v>AD3</v>
      </c>
      <c r="H1175" s="54" t="str">
        <f t="shared" ca="1" si="239"/>
        <v>COMPLET</v>
      </c>
      <c r="I1175" s="54" t="str">
        <f t="shared" ca="1" si="240"/>
        <v>Tn</v>
      </c>
      <c r="J1175" s="54" t="str">
        <f t="shared" ca="1" si="241"/>
        <v>PDIK</v>
      </c>
      <c r="K1175" s="54" t="str">
        <f t="shared" ca="1" si="242"/>
        <v>PDI05</v>
      </c>
      <c r="L1175" s="54" t="str">
        <f t="shared" ca="1" si="243"/>
        <v/>
      </c>
      <c r="M1175" s="54">
        <f t="shared" ca="1" si="244"/>
        <v>0</v>
      </c>
      <c r="N1175" s="54" t="str">
        <f t="shared" ca="1" si="245"/>
        <v>ISPOOL</v>
      </c>
      <c r="O1175" s="54" t="str">
        <f t="shared" ca="1" si="246"/>
        <v>Adhérent</v>
      </c>
    </row>
    <row r="1176" spans="1:15" x14ac:dyDescent="0.3">
      <c r="A1176" s="97">
        <f ca="1">MATCH(B1176,INDIRECT("Referentiel!a:a"),0)+COUNTIF($B$1:B1175,B1176)</f>
        <v>1176</v>
      </c>
      <c r="B1176" s="98" t="s">
        <v>6186</v>
      </c>
      <c r="C1176" s="54" t="str">
        <f t="shared" ca="1" si="234"/>
        <v>CPAS</v>
      </c>
      <c r="D1176" s="54" t="str">
        <f t="shared" ca="1" si="235"/>
        <v>PDI08-D-PDI08</v>
      </c>
      <c r="E1176" s="54">
        <f t="shared" ca="1" si="236"/>
        <v>0</v>
      </c>
      <c r="F1176" s="54" t="str">
        <f t="shared" ca="1" si="237"/>
        <v>ZH2AD7</v>
      </c>
      <c r="G1176" s="54" t="str">
        <f t="shared" ca="1" si="238"/>
        <v>AD3</v>
      </c>
      <c r="H1176" s="54" t="str">
        <f t="shared" ca="1" si="239"/>
        <v>COMPLET</v>
      </c>
      <c r="I1176" s="54" t="str">
        <f t="shared" ca="1" si="240"/>
        <v>Tn</v>
      </c>
      <c r="J1176" s="54" t="str">
        <f t="shared" ca="1" si="241"/>
        <v>PDIK</v>
      </c>
      <c r="K1176" s="54" t="str">
        <f t="shared" ca="1" si="242"/>
        <v>PDI05</v>
      </c>
      <c r="L1176" s="54" t="str">
        <f t="shared" ca="1" si="243"/>
        <v/>
      </c>
      <c r="M1176" s="54">
        <f t="shared" ca="1" si="244"/>
        <v>0</v>
      </c>
      <c r="N1176" s="54" t="str">
        <f t="shared" ca="1" si="245"/>
        <v>ISPOOL</v>
      </c>
      <c r="O1176" s="54" t="str">
        <f t="shared" ca="1" si="246"/>
        <v>Adhérent</v>
      </c>
    </row>
    <row r="1177" spans="1:15" x14ac:dyDescent="0.3">
      <c r="A1177" s="97">
        <f ca="1">MATCH(B1177,INDIRECT("Referentiel!a:a"),0)+COUNTIF($B$1:B1176,B1177)</f>
        <v>1177</v>
      </c>
      <c r="B1177" s="98" t="s">
        <v>6190</v>
      </c>
      <c r="C1177" s="54" t="str">
        <f t="shared" ca="1" si="234"/>
        <v>CPAS</v>
      </c>
      <c r="D1177" s="54" t="str">
        <f t="shared" ca="1" si="235"/>
        <v>DWX501-M</v>
      </c>
      <c r="E1177" s="54">
        <f t="shared" ca="1" si="236"/>
        <v>0</v>
      </c>
      <c r="F1177" s="54" t="str">
        <f t="shared" ca="1" si="237"/>
        <v>ZH2CMA</v>
      </c>
      <c r="G1177" s="54" t="str">
        <f t="shared" ca="1" si="238"/>
        <v>AD1</v>
      </c>
      <c r="H1177" s="54" t="str">
        <f t="shared" ca="1" si="239"/>
        <v>PARTIEL</v>
      </c>
      <c r="I1177" s="54" t="str">
        <f t="shared" ca="1" si="240"/>
        <v>Tn</v>
      </c>
      <c r="J1177" s="54" t="str">
        <f t="shared" ca="1" si="241"/>
        <v>PDIK</v>
      </c>
      <c r="K1177" s="54" t="str">
        <f t="shared" ca="1" si="242"/>
        <v>PDI00240</v>
      </c>
      <c r="L1177" s="54" t="str">
        <f t="shared" ca="1" si="243"/>
        <v>PRAD1</v>
      </c>
      <c r="M1177" s="54">
        <f t="shared" ca="1" si="244"/>
        <v>0</v>
      </c>
      <c r="N1177" s="54" t="str">
        <f t="shared" ca="1" si="245"/>
        <v>FIC</v>
      </c>
      <c r="O1177" s="54" t="str">
        <f t="shared" ca="1" si="246"/>
        <v>Adhérent</v>
      </c>
    </row>
    <row r="1178" spans="1:15" x14ac:dyDescent="0.3">
      <c r="A1178" s="97">
        <f ca="1">MATCH(B1178,INDIRECT("Referentiel!a:a"),0)+COUNTIF($B$1:B1177,B1178)</f>
        <v>1178</v>
      </c>
      <c r="B1178" s="98" t="s">
        <v>6195</v>
      </c>
      <c r="C1178" s="54" t="str">
        <f t="shared" ca="1" si="234"/>
        <v>CPAS</v>
      </c>
      <c r="D1178" s="54" t="str">
        <f t="shared" ca="1" si="235"/>
        <v>DWX501-M</v>
      </c>
      <c r="E1178" s="54">
        <f t="shared" ca="1" si="236"/>
        <v>0</v>
      </c>
      <c r="F1178" s="54" t="str">
        <f t="shared" ca="1" si="237"/>
        <v>ZH2CMA</v>
      </c>
      <c r="G1178" s="54" t="str">
        <f t="shared" ca="1" si="238"/>
        <v>AD1</v>
      </c>
      <c r="H1178" s="54" t="str">
        <f t="shared" ca="1" si="239"/>
        <v>COMPLET</v>
      </c>
      <c r="I1178" s="54" t="str">
        <f t="shared" ca="1" si="240"/>
        <v>BVnTn</v>
      </c>
      <c r="J1178" s="54" t="str">
        <f t="shared" ca="1" si="241"/>
        <v>PDIK</v>
      </c>
      <c r="K1178" s="54" t="str">
        <f t="shared" ca="1" si="242"/>
        <v>PDI00240</v>
      </c>
      <c r="L1178" s="54" t="str">
        <f t="shared" ca="1" si="243"/>
        <v>PRAD1</v>
      </c>
      <c r="M1178" s="54">
        <f t="shared" ca="1" si="244"/>
        <v>0</v>
      </c>
      <c r="N1178" s="54" t="str">
        <f t="shared" ca="1" si="245"/>
        <v>FIC</v>
      </c>
      <c r="O1178" s="54" t="str">
        <f t="shared" ca="1" si="246"/>
        <v>Adhérent</v>
      </c>
    </row>
    <row r="1179" spans="1:15" x14ac:dyDescent="0.3">
      <c r="A1179" s="97">
        <f ca="1">MATCH(B1179,INDIRECT("Referentiel!a:a"),0)+COUNTIF($B$1:B1178,B1179)</f>
        <v>1179</v>
      </c>
      <c r="B1179" s="98" t="s">
        <v>6199</v>
      </c>
      <c r="C1179" s="54" t="str">
        <f t="shared" ca="1" si="234"/>
        <v>CPAS</v>
      </c>
      <c r="D1179" s="54" t="str">
        <f t="shared" ca="1" si="235"/>
        <v>DWX501-M</v>
      </c>
      <c r="E1179" s="54">
        <f t="shared" ca="1" si="236"/>
        <v>0</v>
      </c>
      <c r="F1179" s="54" t="str">
        <f t="shared" ca="1" si="237"/>
        <v>ZH2CMA</v>
      </c>
      <c r="G1179" s="54" t="str">
        <f t="shared" ca="1" si="238"/>
        <v>AD1</v>
      </c>
      <c r="H1179" s="54" t="str">
        <f t="shared" ca="1" si="239"/>
        <v>COMPLET</v>
      </c>
      <c r="I1179" s="54" t="str">
        <f t="shared" ca="1" si="240"/>
        <v>BVnTn</v>
      </c>
      <c r="J1179" s="54" t="str">
        <f t="shared" ca="1" si="241"/>
        <v>PDIK</v>
      </c>
      <c r="K1179" s="54" t="str">
        <f t="shared" ca="1" si="242"/>
        <v>PDI00240</v>
      </c>
      <c r="L1179" s="54" t="str">
        <f t="shared" ca="1" si="243"/>
        <v>PRAD1</v>
      </c>
      <c r="M1179" s="54">
        <f t="shared" ca="1" si="244"/>
        <v>0</v>
      </c>
      <c r="N1179" s="54" t="str">
        <f t="shared" ca="1" si="245"/>
        <v>FIC</v>
      </c>
      <c r="O1179" s="54" t="str">
        <f t="shared" ca="1" si="246"/>
        <v>Adhérent</v>
      </c>
    </row>
    <row r="1180" spans="1:15" x14ac:dyDescent="0.3">
      <c r="A1180" s="97">
        <f ca="1">MATCH(B1180,INDIRECT("Referentiel!a:a"),0)+COUNTIF($B$1:B1179,B1180)</f>
        <v>1180</v>
      </c>
      <c r="B1180" s="98" t="s">
        <v>6203</v>
      </c>
      <c r="C1180" s="54" t="str">
        <f t="shared" ca="1" si="234"/>
        <v>CPAS</v>
      </c>
      <c r="D1180" s="54" t="str">
        <f t="shared" ca="1" si="235"/>
        <v>DWX501-M</v>
      </c>
      <c r="E1180" s="54">
        <f t="shared" ca="1" si="236"/>
        <v>0</v>
      </c>
      <c r="F1180" s="54" t="str">
        <f t="shared" ca="1" si="237"/>
        <v>ZH2CMA</v>
      </c>
      <c r="G1180" s="54" t="str">
        <f t="shared" ca="1" si="238"/>
        <v>AD1</v>
      </c>
      <c r="H1180" s="54" t="str">
        <f t="shared" ca="1" si="239"/>
        <v>COMPLET</v>
      </c>
      <c r="I1180" s="54" t="str">
        <f t="shared" ca="1" si="240"/>
        <v>BVnTn</v>
      </c>
      <c r="J1180" s="54" t="str">
        <f t="shared" ca="1" si="241"/>
        <v>PDIK</v>
      </c>
      <c r="K1180" s="54" t="str">
        <f t="shared" ca="1" si="242"/>
        <v>PDI00240</v>
      </c>
      <c r="L1180" s="54" t="str">
        <f t="shared" ca="1" si="243"/>
        <v>PRAD1</v>
      </c>
      <c r="M1180" s="54">
        <f t="shared" ca="1" si="244"/>
        <v>0</v>
      </c>
      <c r="N1180" s="54" t="str">
        <f t="shared" ca="1" si="245"/>
        <v>FIC</v>
      </c>
      <c r="O1180" s="54" t="str">
        <f t="shared" ca="1" si="246"/>
        <v>Adhérent</v>
      </c>
    </row>
    <row r="1181" spans="1:15" x14ac:dyDescent="0.3">
      <c r="A1181" s="97">
        <f ca="1">MATCH(B1181,INDIRECT("Referentiel!a:a"),0)+COUNTIF($B$1:B1180,B1181)</f>
        <v>1181</v>
      </c>
      <c r="B1181" s="98" t="s">
        <v>6207</v>
      </c>
      <c r="C1181" s="54" t="str">
        <f t="shared" ca="1" si="234"/>
        <v>CPAS</v>
      </c>
      <c r="D1181" s="54" t="str">
        <f t="shared" ca="1" si="235"/>
        <v>DWX501-M</v>
      </c>
      <c r="E1181" s="54">
        <f t="shared" ca="1" si="236"/>
        <v>0</v>
      </c>
      <c r="F1181" s="54" t="str">
        <f t="shared" ca="1" si="237"/>
        <v>ZH2CMA</v>
      </c>
      <c r="G1181" s="54" t="str">
        <f t="shared" ca="1" si="238"/>
        <v>AD1</v>
      </c>
      <c r="H1181" s="54" t="str">
        <f t="shared" ca="1" si="239"/>
        <v>COMPLET</v>
      </c>
      <c r="I1181" s="54" t="str">
        <f t="shared" ca="1" si="240"/>
        <v>BVnTn</v>
      </c>
      <c r="J1181" s="54" t="str">
        <f t="shared" ca="1" si="241"/>
        <v>PDIK</v>
      </c>
      <c r="K1181" s="54" t="str">
        <f t="shared" ca="1" si="242"/>
        <v>PDI00240</v>
      </c>
      <c r="L1181" s="54" t="str">
        <f t="shared" ca="1" si="243"/>
        <v>PRAD1</v>
      </c>
      <c r="M1181" s="54">
        <f t="shared" ca="1" si="244"/>
        <v>0</v>
      </c>
      <c r="N1181" s="54" t="str">
        <f t="shared" ca="1" si="245"/>
        <v>FIC</v>
      </c>
      <c r="O1181" s="54" t="str">
        <f t="shared" ca="1" si="246"/>
        <v>Adhérent</v>
      </c>
    </row>
    <row r="1182" spans="1:15" x14ac:dyDescent="0.3">
      <c r="A1182" s="97">
        <f ca="1">MATCH(B1182,INDIRECT("Referentiel!a:a"),0)+COUNTIF($B$1:B1181,B1182)</f>
        <v>1182</v>
      </c>
      <c r="B1182" s="98" t="s">
        <v>6211</v>
      </c>
      <c r="C1182" s="54" t="str">
        <f t="shared" ca="1" si="234"/>
        <v>CPAS</v>
      </c>
      <c r="D1182" s="54" t="str">
        <f t="shared" ca="1" si="235"/>
        <v>DWX501-M</v>
      </c>
      <c r="E1182" s="54">
        <f t="shared" ca="1" si="236"/>
        <v>0</v>
      </c>
      <c r="F1182" s="54" t="str">
        <f t="shared" ca="1" si="237"/>
        <v>ZH2CMA</v>
      </c>
      <c r="G1182" s="54" t="str">
        <f t="shared" ca="1" si="238"/>
        <v>AD1</v>
      </c>
      <c r="H1182" s="54" t="str">
        <f t="shared" ca="1" si="239"/>
        <v>COMPLET</v>
      </c>
      <c r="I1182" s="54" t="str">
        <f t="shared" ca="1" si="240"/>
        <v>BVnTn</v>
      </c>
      <c r="J1182" s="54" t="str">
        <f t="shared" ca="1" si="241"/>
        <v>PDIK</v>
      </c>
      <c r="K1182" s="54" t="str">
        <f t="shared" ca="1" si="242"/>
        <v>PDI00240</v>
      </c>
      <c r="L1182" s="54" t="str">
        <f t="shared" ca="1" si="243"/>
        <v>PRAD1</v>
      </c>
      <c r="M1182" s="54">
        <f t="shared" ca="1" si="244"/>
        <v>0</v>
      </c>
      <c r="N1182" s="54" t="str">
        <f t="shared" ca="1" si="245"/>
        <v>FIC</v>
      </c>
      <c r="O1182" s="54" t="str">
        <f t="shared" ca="1" si="246"/>
        <v>Adhérent</v>
      </c>
    </row>
    <row r="1183" spans="1:15" x14ac:dyDescent="0.3">
      <c r="A1183" s="97">
        <f ca="1">MATCH(B1183,INDIRECT("Referentiel!a:a"),0)+COUNTIF($B$1:B1182,B1183)</f>
        <v>1183</v>
      </c>
      <c r="B1183" s="98" t="s">
        <v>6215</v>
      </c>
      <c r="C1183" s="54" t="str">
        <f t="shared" ca="1" si="234"/>
        <v>CPAS</v>
      </c>
      <c r="D1183" s="54" t="str">
        <f t="shared" ca="1" si="235"/>
        <v>DWX501-M</v>
      </c>
      <c r="E1183" s="54">
        <f t="shared" ca="1" si="236"/>
        <v>0</v>
      </c>
      <c r="F1183" s="54" t="str">
        <f t="shared" ca="1" si="237"/>
        <v>ZH2CMA</v>
      </c>
      <c r="G1183" s="54" t="str">
        <f t="shared" ca="1" si="238"/>
        <v>AD1</v>
      </c>
      <c r="H1183" s="54" t="str">
        <f t="shared" ca="1" si="239"/>
        <v>COMPLET</v>
      </c>
      <c r="I1183" s="54" t="str">
        <f t="shared" ca="1" si="240"/>
        <v>BVnTn</v>
      </c>
      <c r="J1183" s="54" t="str">
        <f t="shared" ca="1" si="241"/>
        <v>PDIK</v>
      </c>
      <c r="K1183" s="54" t="str">
        <f t="shared" ca="1" si="242"/>
        <v>PDI00240</v>
      </c>
      <c r="L1183" s="54" t="str">
        <f t="shared" ca="1" si="243"/>
        <v>PRAD1</v>
      </c>
      <c r="M1183" s="54">
        <f t="shared" ca="1" si="244"/>
        <v>0</v>
      </c>
      <c r="N1183" s="54" t="str">
        <f t="shared" ca="1" si="245"/>
        <v>FIC</v>
      </c>
      <c r="O1183" s="54" t="str">
        <f t="shared" ca="1" si="246"/>
        <v>Adhérent</v>
      </c>
    </row>
    <row r="1184" spans="1:15" x14ac:dyDescent="0.3">
      <c r="A1184" s="97">
        <f ca="1">MATCH(B1184,INDIRECT("Referentiel!a:a"),0)+COUNTIF($B$1:B1183,B1184)</f>
        <v>1184</v>
      </c>
      <c r="B1184" s="98" t="s">
        <v>6218</v>
      </c>
      <c r="C1184" s="54" t="str">
        <f t="shared" ca="1" si="234"/>
        <v>CPAS</v>
      </c>
      <c r="D1184" s="54" t="str">
        <f t="shared" ca="1" si="235"/>
        <v>DWX501-M</v>
      </c>
      <c r="E1184" s="54">
        <f t="shared" ca="1" si="236"/>
        <v>0</v>
      </c>
      <c r="F1184" s="54" t="str">
        <f t="shared" ca="1" si="237"/>
        <v>ZH2CMA</v>
      </c>
      <c r="G1184" s="54" t="str">
        <f t="shared" ca="1" si="238"/>
        <v>AD1</v>
      </c>
      <c r="H1184" s="54" t="str">
        <f t="shared" ca="1" si="239"/>
        <v>COMPLET</v>
      </c>
      <c r="I1184" s="54" t="str">
        <f t="shared" ca="1" si="240"/>
        <v>BVnTn</v>
      </c>
      <c r="J1184" s="54" t="str">
        <f t="shared" ca="1" si="241"/>
        <v>PDIK</v>
      </c>
      <c r="K1184" s="54" t="str">
        <f t="shared" ca="1" si="242"/>
        <v>PDI00240</v>
      </c>
      <c r="L1184" s="54" t="str">
        <f t="shared" ca="1" si="243"/>
        <v>PRAD1</v>
      </c>
      <c r="M1184" s="54">
        <f t="shared" ca="1" si="244"/>
        <v>0</v>
      </c>
      <c r="N1184" s="54" t="str">
        <f t="shared" ca="1" si="245"/>
        <v>FIC</v>
      </c>
      <c r="O1184" s="54" t="str">
        <f t="shared" ca="1" si="246"/>
        <v>Adhérent</v>
      </c>
    </row>
    <row r="1185" spans="1:15" x14ac:dyDescent="0.3">
      <c r="A1185" s="97">
        <f ca="1">MATCH(B1185,INDIRECT("Referentiel!a:a"),0)+COUNTIF($B$1:B1184,B1185)</f>
        <v>1185</v>
      </c>
      <c r="B1185" s="98" t="s">
        <v>6222</v>
      </c>
      <c r="C1185" s="54" t="str">
        <f t="shared" ca="1" si="234"/>
        <v>CPAS</v>
      </c>
      <c r="D1185" s="54" t="str">
        <f t="shared" ca="1" si="235"/>
        <v>DWX501-M</v>
      </c>
      <c r="E1185" s="54">
        <f t="shared" ca="1" si="236"/>
        <v>0</v>
      </c>
      <c r="F1185" s="54" t="str">
        <f t="shared" ca="1" si="237"/>
        <v>ZH2CMA</v>
      </c>
      <c r="G1185" s="54" t="str">
        <f t="shared" ca="1" si="238"/>
        <v>AD1</v>
      </c>
      <c r="H1185" s="54" t="str">
        <f t="shared" ca="1" si="239"/>
        <v>PARTIEL</v>
      </c>
      <c r="I1185" s="54" t="str">
        <f t="shared" ca="1" si="240"/>
        <v>Tn</v>
      </c>
      <c r="J1185" s="54" t="str">
        <f t="shared" ca="1" si="241"/>
        <v>PDIK</v>
      </c>
      <c r="K1185" s="54" t="str">
        <f t="shared" ca="1" si="242"/>
        <v>PDI00240</v>
      </c>
      <c r="L1185" s="54" t="str">
        <f t="shared" ca="1" si="243"/>
        <v>PRAD1</v>
      </c>
      <c r="M1185" s="54">
        <f t="shared" ca="1" si="244"/>
        <v>0</v>
      </c>
      <c r="N1185" s="54" t="str">
        <f t="shared" ca="1" si="245"/>
        <v>FIC</v>
      </c>
      <c r="O1185" s="54" t="str">
        <f t="shared" ca="1" si="246"/>
        <v>Adhérent</v>
      </c>
    </row>
    <row r="1186" spans="1:15" x14ac:dyDescent="0.3">
      <c r="A1186" s="97">
        <f ca="1">MATCH(B1186,INDIRECT("Referentiel!a:a"),0)+COUNTIF($B$1:B1185,B1186)</f>
        <v>1186</v>
      </c>
      <c r="B1186" s="98" t="s">
        <v>6226</v>
      </c>
      <c r="C1186" s="54" t="str">
        <f t="shared" ca="1" si="234"/>
        <v>CPAS</v>
      </c>
      <c r="D1186" s="54" t="str">
        <f t="shared" ca="1" si="235"/>
        <v>DWX501-M</v>
      </c>
      <c r="E1186" s="54">
        <f t="shared" ca="1" si="236"/>
        <v>0</v>
      </c>
      <c r="F1186" s="54" t="str">
        <f t="shared" ca="1" si="237"/>
        <v>ZH2CMA</v>
      </c>
      <c r="G1186" s="54" t="str">
        <f t="shared" ca="1" si="238"/>
        <v>AD1</v>
      </c>
      <c r="H1186" s="54" t="str">
        <f t="shared" ca="1" si="239"/>
        <v>COMPLET</v>
      </c>
      <c r="I1186" s="54" t="str">
        <f t="shared" ca="1" si="240"/>
        <v>BVnTn</v>
      </c>
      <c r="J1186" s="54" t="str">
        <f t="shared" ca="1" si="241"/>
        <v>PDIK</v>
      </c>
      <c r="K1186" s="54" t="str">
        <f t="shared" ca="1" si="242"/>
        <v>PDI00240</v>
      </c>
      <c r="L1186" s="54" t="str">
        <f t="shared" ca="1" si="243"/>
        <v>PRAD1</v>
      </c>
      <c r="M1186" s="54">
        <f t="shared" ca="1" si="244"/>
        <v>0</v>
      </c>
      <c r="N1186" s="54" t="str">
        <f t="shared" ca="1" si="245"/>
        <v>FIC</v>
      </c>
      <c r="O1186" s="54" t="str">
        <f t="shared" ca="1" si="246"/>
        <v>Adhérent</v>
      </c>
    </row>
    <row r="1187" spans="1:15" x14ac:dyDescent="0.3">
      <c r="A1187" s="97">
        <f ca="1">MATCH(B1187,INDIRECT("Referentiel!a:a"),0)+COUNTIF($B$1:B1186,B1187)</f>
        <v>1187</v>
      </c>
      <c r="B1187" s="98" t="s">
        <v>6230</v>
      </c>
      <c r="C1187" s="54" t="str">
        <f t="shared" ca="1" si="234"/>
        <v>CPAS</v>
      </c>
      <c r="D1187" s="54" t="str">
        <f t="shared" ca="1" si="235"/>
        <v>DWX501-M</v>
      </c>
      <c r="E1187" s="54">
        <f t="shared" ca="1" si="236"/>
        <v>0</v>
      </c>
      <c r="F1187" s="54" t="str">
        <f t="shared" ca="1" si="237"/>
        <v>ZH2CMA</v>
      </c>
      <c r="G1187" s="54" t="str">
        <f t="shared" ca="1" si="238"/>
        <v>AD1</v>
      </c>
      <c r="H1187" s="54" t="str">
        <f t="shared" ca="1" si="239"/>
        <v>COMPLET</v>
      </c>
      <c r="I1187" s="54" t="str">
        <f t="shared" ca="1" si="240"/>
        <v>BVnTn</v>
      </c>
      <c r="J1187" s="54" t="str">
        <f t="shared" ca="1" si="241"/>
        <v>PDIK</v>
      </c>
      <c r="K1187" s="54" t="str">
        <f t="shared" ca="1" si="242"/>
        <v>PDI00240</v>
      </c>
      <c r="L1187" s="54" t="str">
        <f t="shared" ca="1" si="243"/>
        <v>PRAD1</v>
      </c>
      <c r="M1187" s="54">
        <f t="shared" ca="1" si="244"/>
        <v>0</v>
      </c>
      <c r="N1187" s="54" t="str">
        <f t="shared" ca="1" si="245"/>
        <v>FIC</v>
      </c>
      <c r="O1187" s="54" t="str">
        <f t="shared" ca="1" si="246"/>
        <v>Adhérent</v>
      </c>
    </row>
    <row r="1188" spans="1:15" x14ac:dyDescent="0.3">
      <c r="A1188" s="97">
        <f ca="1">MATCH(B1188,INDIRECT("Referentiel!a:a"),0)+COUNTIF($B$1:B1187,B1188)</f>
        <v>1188</v>
      </c>
      <c r="B1188" s="98" t="s">
        <v>6233</v>
      </c>
      <c r="C1188" s="54" t="str">
        <f t="shared" ca="1" si="234"/>
        <v>CPAS</v>
      </c>
      <c r="D1188" s="54" t="str">
        <f t="shared" ca="1" si="235"/>
        <v>DWX501-M</v>
      </c>
      <c r="E1188" s="54">
        <f t="shared" ca="1" si="236"/>
        <v>0</v>
      </c>
      <c r="F1188" s="54" t="str">
        <f t="shared" ca="1" si="237"/>
        <v>ZH2CMA</v>
      </c>
      <c r="G1188" s="54" t="str">
        <f t="shared" ca="1" si="238"/>
        <v>AD1</v>
      </c>
      <c r="H1188" s="54" t="str">
        <f t="shared" ca="1" si="239"/>
        <v>COMPLET</v>
      </c>
      <c r="I1188" s="54" t="str">
        <f t="shared" ca="1" si="240"/>
        <v>BVnTn</v>
      </c>
      <c r="J1188" s="54" t="str">
        <f t="shared" ca="1" si="241"/>
        <v>PDIK</v>
      </c>
      <c r="K1188" s="54" t="str">
        <f t="shared" ca="1" si="242"/>
        <v>PDI00240</v>
      </c>
      <c r="L1188" s="54" t="str">
        <f t="shared" ca="1" si="243"/>
        <v>PRAD1</v>
      </c>
      <c r="M1188" s="54">
        <f t="shared" ca="1" si="244"/>
        <v>0</v>
      </c>
      <c r="N1188" s="54" t="str">
        <f t="shared" ca="1" si="245"/>
        <v>FIC</v>
      </c>
      <c r="O1188" s="54" t="str">
        <f t="shared" ca="1" si="246"/>
        <v>Adhérent</v>
      </c>
    </row>
    <row r="1189" spans="1:15" x14ac:dyDescent="0.3">
      <c r="A1189" s="97">
        <f ca="1">MATCH(B1189,INDIRECT("Referentiel!a:a"),0)+COUNTIF($B$1:B1188,B1189)</f>
        <v>1189</v>
      </c>
      <c r="B1189" s="98" t="s">
        <v>6237</v>
      </c>
      <c r="C1189" s="54" t="str">
        <f t="shared" ca="1" si="234"/>
        <v>CPAS</v>
      </c>
      <c r="D1189" s="54" t="str">
        <f t="shared" ca="1" si="235"/>
        <v>DWX501-M</v>
      </c>
      <c r="E1189" s="54">
        <f t="shared" ca="1" si="236"/>
        <v>0</v>
      </c>
      <c r="F1189" s="54" t="str">
        <f t="shared" ca="1" si="237"/>
        <v>ZH2CMA</v>
      </c>
      <c r="G1189" s="54" t="str">
        <f t="shared" ca="1" si="238"/>
        <v>AD1</v>
      </c>
      <c r="H1189" s="54" t="str">
        <f t="shared" ca="1" si="239"/>
        <v>COMPLET</v>
      </c>
      <c r="I1189" s="54" t="str">
        <f t="shared" ca="1" si="240"/>
        <v>BVnTn</v>
      </c>
      <c r="J1189" s="54" t="str">
        <f t="shared" ca="1" si="241"/>
        <v>PDIK</v>
      </c>
      <c r="K1189" s="54" t="str">
        <f t="shared" ca="1" si="242"/>
        <v>PDI00240</v>
      </c>
      <c r="L1189" s="54" t="str">
        <f t="shared" ca="1" si="243"/>
        <v>PRAD1</v>
      </c>
      <c r="M1189" s="54">
        <f t="shared" ca="1" si="244"/>
        <v>0</v>
      </c>
      <c r="N1189" s="54" t="str">
        <f t="shared" ca="1" si="245"/>
        <v>FIC</v>
      </c>
      <c r="O1189" s="54" t="str">
        <f t="shared" ca="1" si="246"/>
        <v>Adhérent</v>
      </c>
    </row>
    <row r="1190" spans="1:15" x14ac:dyDescent="0.3">
      <c r="A1190" s="97">
        <f ca="1">MATCH(B1190,INDIRECT("Referentiel!a:a"),0)+COUNTIF($B$1:B1189,B1190)</f>
        <v>1190</v>
      </c>
      <c r="B1190" s="98" t="s">
        <v>6240</v>
      </c>
      <c r="C1190" s="54" t="str">
        <f t="shared" ca="1" si="234"/>
        <v>CPAS</v>
      </c>
      <c r="D1190" s="54" t="str">
        <f t="shared" ca="1" si="235"/>
        <v>DWX501-M</v>
      </c>
      <c r="E1190" s="54">
        <f t="shared" ca="1" si="236"/>
        <v>0</v>
      </c>
      <c r="F1190" s="54" t="str">
        <f t="shared" ca="1" si="237"/>
        <v>ZH2CMA</v>
      </c>
      <c r="G1190" s="54" t="str">
        <f t="shared" ca="1" si="238"/>
        <v>AD1</v>
      </c>
      <c r="H1190" s="54" t="str">
        <f t="shared" ca="1" si="239"/>
        <v>COMPLET</v>
      </c>
      <c r="I1190" s="54" t="str">
        <f t="shared" ca="1" si="240"/>
        <v>BVnTn</v>
      </c>
      <c r="J1190" s="54" t="str">
        <f t="shared" ca="1" si="241"/>
        <v>PDIK</v>
      </c>
      <c r="K1190" s="54" t="str">
        <f t="shared" ca="1" si="242"/>
        <v>PDI00240</v>
      </c>
      <c r="L1190" s="54" t="str">
        <f t="shared" ca="1" si="243"/>
        <v>PRAD1</v>
      </c>
      <c r="M1190" s="54">
        <f t="shared" ca="1" si="244"/>
        <v>0</v>
      </c>
      <c r="N1190" s="54" t="str">
        <f t="shared" ca="1" si="245"/>
        <v>FIC</v>
      </c>
      <c r="O1190" s="54" t="str">
        <f t="shared" ca="1" si="246"/>
        <v>Adhérent</v>
      </c>
    </row>
    <row r="1191" spans="1:15" x14ac:dyDescent="0.3">
      <c r="A1191" s="97">
        <f ca="1">MATCH(B1191,INDIRECT("Referentiel!a:a"),0)+COUNTIF($B$1:B1190,B1191)</f>
        <v>1191</v>
      </c>
      <c r="B1191" s="98" t="s">
        <v>6245</v>
      </c>
      <c r="C1191" s="54" t="str">
        <f t="shared" ca="1" si="234"/>
        <v>CPPI</v>
      </c>
      <c r="D1191" s="54" t="str">
        <f t="shared" ca="1" si="235"/>
        <v>AXPXS091-M</v>
      </c>
      <c r="E1191" s="54">
        <f t="shared" ca="1" si="236"/>
        <v>0</v>
      </c>
      <c r="F1191" s="54" t="str">
        <f t="shared" ca="1" si="237"/>
        <v>ZH0DMW</v>
      </c>
      <c r="G1191" s="54" t="str">
        <f t="shared" ca="1" si="238"/>
        <v>AD3</v>
      </c>
      <c r="H1191" s="54" t="str">
        <f t="shared" ca="1" si="239"/>
        <v>PARTIEL</v>
      </c>
      <c r="I1191" s="54" t="str">
        <f t="shared" ca="1" si="240"/>
        <v>Tn</v>
      </c>
      <c r="J1191" s="54" t="str">
        <f t="shared" ca="1" si="241"/>
        <v>AXME</v>
      </c>
      <c r="K1191" s="54" t="str">
        <f t="shared" ca="1" si="242"/>
        <v>PDI11</v>
      </c>
      <c r="L1191" s="54" t="str">
        <f t="shared" ca="1" si="243"/>
        <v/>
      </c>
      <c r="M1191" s="54">
        <f t="shared" ca="1" si="244"/>
        <v>0</v>
      </c>
      <c r="N1191" s="54" t="str">
        <f t="shared" ca="1" si="245"/>
        <v>FIC</v>
      </c>
      <c r="O1191" s="54" t="str">
        <f t="shared" ca="1" si="246"/>
        <v>Adhérent</v>
      </c>
    </row>
    <row r="1192" spans="1:15" x14ac:dyDescent="0.3">
      <c r="A1192" s="97">
        <f ca="1">MATCH(B1192,INDIRECT("Referentiel!a:a"),0)+COUNTIF($B$1:B1191,B1192)</f>
        <v>1192</v>
      </c>
      <c r="B1192" s="98" t="s">
        <v>6251</v>
      </c>
      <c r="C1192" s="54" t="str">
        <f t="shared" ca="1" si="234"/>
        <v>CPAS</v>
      </c>
      <c r="D1192" s="54" t="str">
        <f t="shared" ca="1" si="235"/>
        <v>PDIFINAN-A</v>
      </c>
      <c r="E1192" s="54">
        <f t="shared" ca="1" si="236"/>
        <v>0</v>
      </c>
      <c r="F1192" s="54" t="str">
        <f t="shared" ca="1" si="237"/>
        <v>ZH2AA3</v>
      </c>
      <c r="G1192" s="54" t="str">
        <f t="shared" ca="1" si="238"/>
        <v>AD3</v>
      </c>
      <c r="H1192" s="54" t="str">
        <f t="shared" ca="1" si="239"/>
        <v>COMPLET</v>
      </c>
      <c r="I1192" s="54" t="str">
        <f t="shared" ca="1" si="240"/>
        <v>BVaTn</v>
      </c>
      <c r="J1192" s="54" t="str">
        <f t="shared" ca="1" si="241"/>
        <v>PDIK</v>
      </c>
      <c r="K1192" s="54" t="str">
        <f t="shared" ca="1" si="242"/>
        <v>PDI50</v>
      </c>
      <c r="L1192" s="54" t="str">
        <f t="shared" ca="1" si="243"/>
        <v/>
      </c>
      <c r="M1192" s="54">
        <f t="shared" ca="1" si="244"/>
        <v>0</v>
      </c>
      <c r="N1192" s="54" t="str">
        <f t="shared" ca="1" si="245"/>
        <v>FIC</v>
      </c>
      <c r="O1192" s="54" t="str">
        <f t="shared" ca="1" si="246"/>
        <v>Adhérent</v>
      </c>
    </row>
    <row r="1193" spans="1:15" x14ac:dyDescent="0.3">
      <c r="A1193" s="97">
        <f ca="1">MATCH(B1193,INDIRECT("Referentiel!a:a"),0)+COUNTIF($B$1:B1192,B1193)</f>
        <v>1193</v>
      </c>
      <c r="B1193" s="98" t="s">
        <v>6255</v>
      </c>
      <c r="C1193" s="54" t="str">
        <f t="shared" ca="1" si="234"/>
        <v>CPAS</v>
      </c>
      <c r="D1193" s="54" t="str">
        <f t="shared" ca="1" si="235"/>
        <v>PDIFINAN-A</v>
      </c>
      <c r="E1193" s="54">
        <f t="shared" ca="1" si="236"/>
        <v>0</v>
      </c>
      <c r="F1193" s="54" t="str">
        <f t="shared" ca="1" si="237"/>
        <v>ZH2AA3</v>
      </c>
      <c r="G1193" s="54" t="str">
        <f t="shared" ca="1" si="238"/>
        <v>AD3</v>
      </c>
      <c r="H1193" s="54" t="str">
        <f t="shared" ca="1" si="239"/>
        <v>COMPLET</v>
      </c>
      <c r="I1193" s="54" t="str">
        <f t="shared" ca="1" si="240"/>
        <v>BVaTn</v>
      </c>
      <c r="J1193" s="54" t="str">
        <f t="shared" ca="1" si="241"/>
        <v>PDIK</v>
      </c>
      <c r="K1193" s="54" t="str">
        <f t="shared" ca="1" si="242"/>
        <v>PDI50</v>
      </c>
      <c r="L1193" s="54" t="str">
        <f t="shared" ca="1" si="243"/>
        <v/>
      </c>
      <c r="M1193" s="54">
        <f t="shared" ca="1" si="244"/>
        <v>0</v>
      </c>
      <c r="N1193" s="54" t="str">
        <f t="shared" ca="1" si="245"/>
        <v>FIC</v>
      </c>
      <c r="O1193" s="54" t="str">
        <f t="shared" ca="1" si="246"/>
        <v>Adhérent</v>
      </c>
    </row>
    <row r="1194" spans="1:15" x14ac:dyDescent="0.3">
      <c r="A1194" s="97">
        <f ca="1">MATCH(B1194,INDIRECT("Referentiel!a:a"),0)+COUNTIF($B$1:B1193,B1194)</f>
        <v>1194</v>
      </c>
      <c r="B1194" s="98" t="s">
        <v>6258</v>
      </c>
      <c r="C1194" s="54" t="str">
        <f t="shared" ca="1" si="234"/>
        <v>CPAS</v>
      </c>
      <c r="D1194" s="54" t="str">
        <f t="shared" ca="1" si="235"/>
        <v>PDIFINAN-A</v>
      </c>
      <c r="E1194" s="54">
        <f t="shared" ca="1" si="236"/>
        <v>0</v>
      </c>
      <c r="F1194" s="54" t="str">
        <f t="shared" ca="1" si="237"/>
        <v>ZH2AA3</v>
      </c>
      <c r="G1194" s="54" t="str">
        <f t="shared" ca="1" si="238"/>
        <v>AD3</v>
      </c>
      <c r="H1194" s="54" t="str">
        <f t="shared" ca="1" si="239"/>
        <v>COMPLET</v>
      </c>
      <c r="I1194" s="54" t="str">
        <f t="shared" ca="1" si="240"/>
        <v>BVaTn</v>
      </c>
      <c r="J1194" s="54" t="str">
        <f t="shared" ca="1" si="241"/>
        <v>PDIK</v>
      </c>
      <c r="K1194" s="54" t="str">
        <f t="shared" ca="1" si="242"/>
        <v>PDI50</v>
      </c>
      <c r="L1194" s="54" t="str">
        <f t="shared" ca="1" si="243"/>
        <v/>
      </c>
      <c r="M1194" s="54">
        <f t="shared" ca="1" si="244"/>
        <v>0</v>
      </c>
      <c r="N1194" s="54" t="str">
        <f t="shared" ca="1" si="245"/>
        <v>FIC</v>
      </c>
      <c r="O1194" s="54" t="str">
        <f t="shared" ca="1" si="246"/>
        <v>Adhérent</v>
      </c>
    </row>
    <row r="1195" spans="1:15" x14ac:dyDescent="0.3">
      <c r="A1195" s="97">
        <f ca="1">MATCH(B1195,INDIRECT("Referentiel!a:a"),0)+COUNTIF($B$1:B1194,B1195)</f>
        <v>1195</v>
      </c>
      <c r="B1195" s="98" t="s">
        <v>6261</v>
      </c>
      <c r="C1195" s="54" t="str">
        <f t="shared" ca="1" si="234"/>
        <v>CPAS</v>
      </c>
      <c r="D1195" s="54" t="str">
        <f t="shared" ca="1" si="235"/>
        <v>PDIFINAN-A</v>
      </c>
      <c r="E1195" s="54">
        <f t="shared" ca="1" si="236"/>
        <v>0</v>
      </c>
      <c r="F1195" s="54" t="str">
        <f t="shared" ca="1" si="237"/>
        <v>ZH2AA3</v>
      </c>
      <c r="G1195" s="54" t="str">
        <f t="shared" ca="1" si="238"/>
        <v>AD3</v>
      </c>
      <c r="H1195" s="54" t="str">
        <f t="shared" ca="1" si="239"/>
        <v>COMPLET</v>
      </c>
      <c r="I1195" s="54" t="str">
        <f t="shared" ca="1" si="240"/>
        <v>BVaTn</v>
      </c>
      <c r="J1195" s="54" t="str">
        <f t="shared" ca="1" si="241"/>
        <v>PDIK</v>
      </c>
      <c r="K1195" s="54" t="str">
        <f t="shared" ca="1" si="242"/>
        <v>PDI50</v>
      </c>
      <c r="L1195" s="54" t="str">
        <f t="shared" ca="1" si="243"/>
        <v/>
      </c>
      <c r="M1195" s="54">
        <f t="shared" ca="1" si="244"/>
        <v>0</v>
      </c>
      <c r="N1195" s="54" t="str">
        <f t="shared" ca="1" si="245"/>
        <v>FIC</v>
      </c>
      <c r="O1195" s="54" t="str">
        <f t="shared" ca="1" si="246"/>
        <v>Adhérent</v>
      </c>
    </row>
    <row r="1196" spans="1:15" x14ac:dyDescent="0.3">
      <c r="A1196" s="97">
        <f ca="1">MATCH(B1196,INDIRECT("Referentiel!a:a"),0)+COUNTIF($B$1:B1195,B1196)</f>
        <v>1196</v>
      </c>
      <c r="B1196" s="98" t="s">
        <v>6264</v>
      </c>
      <c r="C1196" s="54" t="str">
        <f t="shared" ca="1" si="234"/>
        <v>CPAS</v>
      </c>
      <c r="D1196" s="54" t="str">
        <f t="shared" ca="1" si="235"/>
        <v>PDIFINAN-A</v>
      </c>
      <c r="E1196" s="54">
        <f t="shared" ca="1" si="236"/>
        <v>0</v>
      </c>
      <c r="F1196" s="54" t="str">
        <f t="shared" ca="1" si="237"/>
        <v>ZH2AA3</v>
      </c>
      <c r="G1196" s="54" t="str">
        <f t="shared" ca="1" si="238"/>
        <v>AD3</v>
      </c>
      <c r="H1196" s="54" t="str">
        <f t="shared" ca="1" si="239"/>
        <v>COMPLET</v>
      </c>
      <c r="I1196" s="54" t="str">
        <f t="shared" ca="1" si="240"/>
        <v>BVaTn</v>
      </c>
      <c r="J1196" s="54" t="str">
        <f t="shared" ca="1" si="241"/>
        <v>PDIK</v>
      </c>
      <c r="K1196" s="54" t="str">
        <f t="shared" ca="1" si="242"/>
        <v>PDI50</v>
      </c>
      <c r="L1196" s="54" t="str">
        <f t="shared" ca="1" si="243"/>
        <v/>
      </c>
      <c r="M1196" s="54">
        <f t="shared" ca="1" si="244"/>
        <v>0</v>
      </c>
      <c r="N1196" s="54" t="str">
        <f t="shared" ca="1" si="245"/>
        <v>FIC</v>
      </c>
      <c r="O1196" s="54" t="str">
        <f t="shared" ca="1" si="246"/>
        <v>Adhérent</v>
      </c>
    </row>
    <row r="1197" spans="1:15" x14ac:dyDescent="0.3">
      <c r="A1197" s="97">
        <f ca="1">MATCH(B1197,INDIRECT("Referentiel!a:a"),0)+COUNTIF($B$1:B1196,B1197)</f>
        <v>1197</v>
      </c>
      <c r="B1197" s="98" t="s">
        <v>6267</v>
      </c>
      <c r="C1197" s="54" t="str">
        <f t="shared" ca="1" si="234"/>
        <v>CPAS</v>
      </c>
      <c r="D1197" s="54" t="str">
        <f t="shared" ca="1" si="235"/>
        <v>PDIFINAN-A</v>
      </c>
      <c r="E1197" s="54">
        <f t="shared" ca="1" si="236"/>
        <v>0</v>
      </c>
      <c r="F1197" s="54" t="str">
        <f t="shared" ca="1" si="237"/>
        <v>ZH2AA3</v>
      </c>
      <c r="G1197" s="54" t="str">
        <f t="shared" ca="1" si="238"/>
        <v>AD3</v>
      </c>
      <c r="H1197" s="54" t="str">
        <f t="shared" ca="1" si="239"/>
        <v>COMPLET</v>
      </c>
      <c r="I1197" s="54" t="str">
        <f t="shared" ca="1" si="240"/>
        <v>BVaTn</v>
      </c>
      <c r="J1197" s="54" t="str">
        <f t="shared" ca="1" si="241"/>
        <v>PDIK</v>
      </c>
      <c r="K1197" s="54" t="str">
        <f t="shared" ca="1" si="242"/>
        <v>PDI50</v>
      </c>
      <c r="L1197" s="54" t="str">
        <f t="shared" ca="1" si="243"/>
        <v/>
      </c>
      <c r="M1197" s="54">
        <f t="shared" ca="1" si="244"/>
        <v>0</v>
      </c>
      <c r="N1197" s="54" t="str">
        <f t="shared" ca="1" si="245"/>
        <v>FIC</v>
      </c>
      <c r="O1197" s="54" t="str">
        <f t="shared" ca="1" si="246"/>
        <v>Adhérent</v>
      </c>
    </row>
    <row r="1198" spans="1:15" x14ac:dyDescent="0.3">
      <c r="A1198" s="97">
        <f ca="1">MATCH(B1198,INDIRECT("Referentiel!a:a"),0)+COUNTIF($B$1:B1197,B1198)</f>
        <v>1198</v>
      </c>
      <c r="B1198" s="98" t="s">
        <v>6270</v>
      </c>
      <c r="C1198" s="54" t="str">
        <f t="shared" ca="1" si="234"/>
        <v>CPAS</v>
      </c>
      <c r="D1198" s="54" t="str">
        <f t="shared" ca="1" si="235"/>
        <v>PDIFINAN-A</v>
      </c>
      <c r="E1198" s="54">
        <f t="shared" ca="1" si="236"/>
        <v>0</v>
      </c>
      <c r="F1198" s="54" t="str">
        <f t="shared" ca="1" si="237"/>
        <v>ZH2AA3</v>
      </c>
      <c r="G1198" s="54" t="str">
        <f t="shared" ca="1" si="238"/>
        <v>AD3</v>
      </c>
      <c r="H1198" s="54" t="str">
        <f t="shared" ca="1" si="239"/>
        <v>COMPLET</v>
      </c>
      <c r="I1198" s="54" t="str">
        <f t="shared" ca="1" si="240"/>
        <v>BVaTn</v>
      </c>
      <c r="J1198" s="54" t="str">
        <f t="shared" ca="1" si="241"/>
        <v>PDIK</v>
      </c>
      <c r="K1198" s="54" t="str">
        <f t="shared" ca="1" si="242"/>
        <v>PDI50</v>
      </c>
      <c r="L1198" s="54" t="str">
        <f t="shared" ca="1" si="243"/>
        <v/>
      </c>
      <c r="M1198" s="54">
        <f t="shared" ca="1" si="244"/>
        <v>0</v>
      </c>
      <c r="N1198" s="54" t="str">
        <f t="shared" ca="1" si="245"/>
        <v>FIC</v>
      </c>
      <c r="O1198" s="54" t="str">
        <f t="shared" ca="1" si="246"/>
        <v>Adhérent</v>
      </c>
    </row>
    <row r="1199" spans="1:15" x14ac:dyDescent="0.3">
      <c r="A1199" s="97">
        <f ca="1">MATCH(B1199,INDIRECT("Referentiel!a:a"),0)+COUNTIF($B$1:B1198,B1199)</f>
        <v>1199</v>
      </c>
      <c r="B1199" s="98" t="s">
        <v>6273</v>
      </c>
      <c r="C1199" s="54" t="str">
        <f t="shared" ca="1" si="234"/>
        <v>CPAS</v>
      </c>
      <c r="D1199" s="54" t="str">
        <f t="shared" ca="1" si="235"/>
        <v>PDIFINAN-A</v>
      </c>
      <c r="E1199" s="54">
        <f t="shared" ca="1" si="236"/>
        <v>0</v>
      </c>
      <c r="F1199" s="54" t="str">
        <f t="shared" ca="1" si="237"/>
        <v>ZH2AA3</v>
      </c>
      <c r="G1199" s="54" t="str">
        <f t="shared" ca="1" si="238"/>
        <v>AD3</v>
      </c>
      <c r="H1199" s="54" t="str">
        <f t="shared" ca="1" si="239"/>
        <v>COMPLET</v>
      </c>
      <c r="I1199" s="54" t="str">
        <f t="shared" ca="1" si="240"/>
        <v>BVaTn</v>
      </c>
      <c r="J1199" s="54" t="str">
        <f t="shared" ca="1" si="241"/>
        <v>PDIK</v>
      </c>
      <c r="K1199" s="54" t="str">
        <f t="shared" ca="1" si="242"/>
        <v>PDI50</v>
      </c>
      <c r="L1199" s="54" t="str">
        <f t="shared" ca="1" si="243"/>
        <v/>
      </c>
      <c r="M1199" s="54">
        <f t="shared" ca="1" si="244"/>
        <v>0</v>
      </c>
      <c r="N1199" s="54" t="str">
        <f t="shared" ca="1" si="245"/>
        <v>FIC</v>
      </c>
      <c r="O1199" s="54" t="str">
        <f t="shared" ca="1" si="246"/>
        <v>Adhérent</v>
      </c>
    </row>
    <row r="1200" spans="1:15" x14ac:dyDescent="0.3">
      <c r="A1200" s="97">
        <f ca="1">MATCH(B1200,INDIRECT("Referentiel!a:a"),0)+COUNTIF($B$1:B1199,B1200)</f>
        <v>1200</v>
      </c>
      <c r="B1200" s="98" t="s">
        <v>6277</v>
      </c>
      <c r="C1200" s="54" t="str">
        <f t="shared" ca="1" si="234"/>
        <v>CPAS</v>
      </c>
      <c r="D1200" s="54" t="str">
        <f t="shared" ca="1" si="235"/>
        <v>PDIFINAN-A</v>
      </c>
      <c r="E1200" s="54">
        <f t="shared" ca="1" si="236"/>
        <v>0</v>
      </c>
      <c r="F1200" s="54" t="str">
        <f t="shared" ca="1" si="237"/>
        <v>ZH2AA3</v>
      </c>
      <c r="G1200" s="54" t="str">
        <f t="shared" ca="1" si="238"/>
        <v>AD3</v>
      </c>
      <c r="H1200" s="54" t="str">
        <f t="shared" ca="1" si="239"/>
        <v>COMPLET</v>
      </c>
      <c r="I1200" s="54" t="str">
        <f t="shared" ca="1" si="240"/>
        <v>BVaTn</v>
      </c>
      <c r="J1200" s="54" t="str">
        <f t="shared" ca="1" si="241"/>
        <v>PDIK</v>
      </c>
      <c r="K1200" s="54" t="str">
        <f t="shared" ca="1" si="242"/>
        <v>PDI50</v>
      </c>
      <c r="L1200" s="54" t="str">
        <f t="shared" ca="1" si="243"/>
        <v/>
      </c>
      <c r="M1200" s="54">
        <f t="shared" ca="1" si="244"/>
        <v>0</v>
      </c>
      <c r="N1200" s="54" t="str">
        <f t="shared" ca="1" si="245"/>
        <v>FIC</v>
      </c>
      <c r="O1200" s="54" t="str">
        <f t="shared" ca="1" si="246"/>
        <v>Adhérent</v>
      </c>
    </row>
    <row r="1201" spans="1:15" x14ac:dyDescent="0.3">
      <c r="A1201" s="97">
        <f ca="1">MATCH(B1201,INDIRECT("Referentiel!a:a"),0)+COUNTIF($B$1:B1200,B1201)</f>
        <v>1201</v>
      </c>
      <c r="B1201" s="98" t="s">
        <v>6280</v>
      </c>
      <c r="C1201" s="54" t="str">
        <f t="shared" ca="1" si="234"/>
        <v>CPAS</v>
      </c>
      <c r="D1201" s="54" t="str">
        <f t="shared" ca="1" si="235"/>
        <v>PDIFINAN-A</v>
      </c>
      <c r="E1201" s="54">
        <f t="shared" ca="1" si="236"/>
        <v>0</v>
      </c>
      <c r="F1201" s="54" t="str">
        <f t="shared" ca="1" si="237"/>
        <v>ZH2AA3</v>
      </c>
      <c r="G1201" s="54" t="str">
        <f t="shared" ca="1" si="238"/>
        <v>AD3</v>
      </c>
      <c r="H1201" s="54" t="str">
        <f t="shared" ca="1" si="239"/>
        <v>COMPLET</v>
      </c>
      <c r="I1201" s="54" t="str">
        <f t="shared" ca="1" si="240"/>
        <v>BVaTn</v>
      </c>
      <c r="J1201" s="54" t="str">
        <f t="shared" ca="1" si="241"/>
        <v>PDIK</v>
      </c>
      <c r="K1201" s="54" t="str">
        <f t="shared" ca="1" si="242"/>
        <v>PDI50</v>
      </c>
      <c r="L1201" s="54" t="str">
        <f t="shared" ca="1" si="243"/>
        <v/>
      </c>
      <c r="M1201" s="54">
        <f t="shared" ca="1" si="244"/>
        <v>0</v>
      </c>
      <c r="N1201" s="54" t="str">
        <f t="shared" ca="1" si="245"/>
        <v>FIC</v>
      </c>
      <c r="O1201" s="54" t="str">
        <f t="shared" ca="1" si="246"/>
        <v>Adhérent</v>
      </c>
    </row>
    <row r="1202" spans="1:15" x14ac:dyDescent="0.3">
      <c r="A1202" s="97">
        <f ca="1">MATCH(B1202,INDIRECT("Referentiel!a:a"),0)+COUNTIF($B$1:B1201,B1202)</f>
        <v>1202</v>
      </c>
      <c r="B1202" s="98" t="s">
        <v>6284</v>
      </c>
      <c r="C1202" s="54" t="str">
        <f t="shared" ca="1" si="234"/>
        <v>CPAS</v>
      </c>
      <c r="D1202" s="54" t="str">
        <f t="shared" ca="1" si="235"/>
        <v>PDIFINAN-A</v>
      </c>
      <c r="E1202" s="54">
        <f t="shared" ca="1" si="236"/>
        <v>0</v>
      </c>
      <c r="F1202" s="54" t="str">
        <f t="shared" ca="1" si="237"/>
        <v>ZH2AA3</v>
      </c>
      <c r="G1202" s="54" t="str">
        <f t="shared" ca="1" si="238"/>
        <v>AD3</v>
      </c>
      <c r="H1202" s="54" t="str">
        <f t="shared" ca="1" si="239"/>
        <v>COMPLET</v>
      </c>
      <c r="I1202" s="54" t="str">
        <f t="shared" ca="1" si="240"/>
        <v>BVaTn</v>
      </c>
      <c r="J1202" s="54" t="str">
        <f t="shared" ca="1" si="241"/>
        <v>PDIK</v>
      </c>
      <c r="K1202" s="54" t="str">
        <f t="shared" ca="1" si="242"/>
        <v>PDI50</v>
      </c>
      <c r="L1202" s="54" t="str">
        <f t="shared" ca="1" si="243"/>
        <v/>
      </c>
      <c r="M1202" s="54">
        <f t="shared" ca="1" si="244"/>
        <v>0</v>
      </c>
      <c r="N1202" s="54" t="str">
        <f t="shared" ca="1" si="245"/>
        <v>FIC</v>
      </c>
      <c r="O1202" s="54" t="str">
        <f t="shared" ca="1" si="246"/>
        <v>Adhérent</v>
      </c>
    </row>
    <row r="1203" spans="1:15" x14ac:dyDescent="0.3">
      <c r="A1203" s="97">
        <f ca="1">MATCH(B1203,INDIRECT("Referentiel!a:a"),0)+COUNTIF($B$1:B1202,B1203)</f>
        <v>1203</v>
      </c>
      <c r="B1203" s="98" t="s">
        <v>6287</v>
      </c>
      <c r="C1203" s="54" t="str">
        <f t="shared" ca="1" si="234"/>
        <v>CPAS</v>
      </c>
      <c r="D1203" s="54" t="str">
        <f t="shared" ca="1" si="235"/>
        <v>PDIFINAN-A</v>
      </c>
      <c r="E1203" s="54">
        <f t="shared" ca="1" si="236"/>
        <v>0</v>
      </c>
      <c r="F1203" s="54" t="str">
        <f t="shared" ca="1" si="237"/>
        <v>ZH2AA3</v>
      </c>
      <c r="G1203" s="54" t="str">
        <f t="shared" ca="1" si="238"/>
        <v>AD3</v>
      </c>
      <c r="H1203" s="54" t="str">
        <f t="shared" ca="1" si="239"/>
        <v>COMPLET</v>
      </c>
      <c r="I1203" s="54" t="str">
        <f t="shared" ca="1" si="240"/>
        <v>BVaTn</v>
      </c>
      <c r="J1203" s="54" t="str">
        <f t="shared" ca="1" si="241"/>
        <v>PDIK</v>
      </c>
      <c r="K1203" s="54" t="str">
        <f t="shared" ca="1" si="242"/>
        <v>PDI50</v>
      </c>
      <c r="L1203" s="54" t="str">
        <f t="shared" ca="1" si="243"/>
        <v/>
      </c>
      <c r="M1203" s="54">
        <f t="shared" ca="1" si="244"/>
        <v>0</v>
      </c>
      <c r="N1203" s="54" t="str">
        <f t="shared" ca="1" si="245"/>
        <v>FIC</v>
      </c>
      <c r="O1203" s="54" t="str">
        <f t="shared" ca="1" si="246"/>
        <v>Adhérent</v>
      </c>
    </row>
    <row r="1204" spans="1:15" x14ac:dyDescent="0.3">
      <c r="A1204" s="97">
        <f ca="1">MATCH(B1204,INDIRECT("Referentiel!a:a"),0)+COUNTIF($B$1:B1203,B1204)</f>
        <v>1204</v>
      </c>
      <c r="B1204" s="98" t="s">
        <v>6290</v>
      </c>
      <c r="C1204" s="54" t="str">
        <f t="shared" ca="1" si="234"/>
        <v>CPAS</v>
      </c>
      <c r="D1204" s="54" t="str">
        <f t="shared" ca="1" si="235"/>
        <v>PDIFINAN-A</v>
      </c>
      <c r="E1204" s="54">
        <f t="shared" ca="1" si="236"/>
        <v>0</v>
      </c>
      <c r="F1204" s="54" t="str">
        <f t="shared" ca="1" si="237"/>
        <v>ZH2AA3</v>
      </c>
      <c r="G1204" s="54" t="str">
        <f t="shared" ca="1" si="238"/>
        <v>AD3</v>
      </c>
      <c r="H1204" s="54" t="str">
        <f t="shared" ca="1" si="239"/>
        <v>COMPLET</v>
      </c>
      <c r="I1204" s="54" t="str">
        <f t="shared" ca="1" si="240"/>
        <v>BVaTn</v>
      </c>
      <c r="J1204" s="54" t="str">
        <f t="shared" ca="1" si="241"/>
        <v>PDIK</v>
      </c>
      <c r="K1204" s="54" t="str">
        <f t="shared" ca="1" si="242"/>
        <v>PDI50</v>
      </c>
      <c r="L1204" s="54" t="str">
        <f t="shared" ca="1" si="243"/>
        <v/>
      </c>
      <c r="M1204" s="54">
        <f t="shared" ca="1" si="244"/>
        <v>0</v>
      </c>
      <c r="N1204" s="54" t="str">
        <f t="shared" ca="1" si="245"/>
        <v>FIC</v>
      </c>
      <c r="O1204" s="54" t="str">
        <f t="shared" ca="1" si="246"/>
        <v>Adhérent</v>
      </c>
    </row>
    <row r="1205" spans="1:15" x14ac:dyDescent="0.3">
      <c r="A1205" s="97">
        <f ca="1">MATCH(B1205,INDIRECT("Referentiel!a:a"),0)+COUNTIF($B$1:B1204,B1205)</f>
        <v>1205</v>
      </c>
      <c r="B1205" s="98" t="s">
        <v>6293</v>
      </c>
      <c r="C1205" s="54" t="str">
        <f t="shared" ca="1" si="234"/>
        <v>CPAS</v>
      </c>
      <c r="D1205" s="54" t="str">
        <f t="shared" ca="1" si="235"/>
        <v>PDIFINAN-A</v>
      </c>
      <c r="E1205" s="54">
        <f t="shared" ca="1" si="236"/>
        <v>0</v>
      </c>
      <c r="F1205" s="54" t="str">
        <f t="shared" ca="1" si="237"/>
        <v>ZH2AA3</v>
      </c>
      <c r="G1205" s="54" t="str">
        <f t="shared" ca="1" si="238"/>
        <v>AD3</v>
      </c>
      <c r="H1205" s="54" t="str">
        <f t="shared" ca="1" si="239"/>
        <v>COMPLET</v>
      </c>
      <c r="I1205" s="54" t="str">
        <f t="shared" ca="1" si="240"/>
        <v>BVaTn</v>
      </c>
      <c r="J1205" s="54" t="str">
        <f t="shared" ca="1" si="241"/>
        <v>PDIK</v>
      </c>
      <c r="K1205" s="54" t="str">
        <f t="shared" ca="1" si="242"/>
        <v>PDI50</v>
      </c>
      <c r="L1205" s="54" t="str">
        <f t="shared" ca="1" si="243"/>
        <v/>
      </c>
      <c r="M1205" s="54">
        <f t="shared" ca="1" si="244"/>
        <v>0</v>
      </c>
      <c r="N1205" s="54" t="str">
        <f t="shared" ca="1" si="245"/>
        <v>FIC</v>
      </c>
      <c r="O1205" s="54" t="str">
        <f t="shared" ca="1" si="246"/>
        <v>Adhérent</v>
      </c>
    </row>
    <row r="1206" spans="1:15" x14ac:dyDescent="0.3">
      <c r="A1206" s="97">
        <f ca="1">MATCH(B1206,INDIRECT("Referentiel!a:a"),0)+COUNTIF($B$1:B1205,B1206)</f>
        <v>1206</v>
      </c>
      <c r="B1206" s="98" t="s">
        <v>6297</v>
      </c>
      <c r="C1206" s="54" t="str">
        <f t="shared" ca="1" si="234"/>
        <v>CPAS</v>
      </c>
      <c r="D1206" s="54" t="str">
        <f t="shared" ca="1" si="235"/>
        <v>PDIFINAN-A</v>
      </c>
      <c r="E1206" s="54">
        <f t="shared" ca="1" si="236"/>
        <v>0</v>
      </c>
      <c r="F1206" s="54" t="str">
        <f t="shared" ca="1" si="237"/>
        <v>ZH2AA3</v>
      </c>
      <c r="G1206" s="54" t="str">
        <f t="shared" ca="1" si="238"/>
        <v>AD3</v>
      </c>
      <c r="H1206" s="54" t="str">
        <f t="shared" ca="1" si="239"/>
        <v>COMPLET</v>
      </c>
      <c r="I1206" s="54" t="str">
        <f t="shared" ca="1" si="240"/>
        <v>BVaTn</v>
      </c>
      <c r="J1206" s="54" t="str">
        <f t="shared" ca="1" si="241"/>
        <v>PDIK</v>
      </c>
      <c r="K1206" s="54" t="str">
        <f t="shared" ca="1" si="242"/>
        <v>PDI50</v>
      </c>
      <c r="L1206" s="54" t="str">
        <f t="shared" ca="1" si="243"/>
        <v/>
      </c>
      <c r="M1206" s="54">
        <f t="shared" ca="1" si="244"/>
        <v>0</v>
      </c>
      <c r="N1206" s="54" t="str">
        <f t="shared" ca="1" si="245"/>
        <v>FIC</v>
      </c>
      <c r="O1206" s="54" t="str">
        <f t="shared" ca="1" si="246"/>
        <v>Adhérent</v>
      </c>
    </row>
    <row r="1207" spans="1:15" x14ac:dyDescent="0.3">
      <c r="A1207" s="97">
        <f ca="1">MATCH(B1207,INDIRECT("Referentiel!a:a"),0)+COUNTIF($B$1:B1206,B1207)</f>
        <v>1207</v>
      </c>
      <c r="B1207" s="98" t="s">
        <v>6301</v>
      </c>
      <c r="C1207" s="54" t="str">
        <f t="shared" ca="1" si="234"/>
        <v>CPAS</v>
      </c>
      <c r="D1207" s="54" t="str">
        <f t="shared" ca="1" si="235"/>
        <v>PDIFINAN-A</v>
      </c>
      <c r="E1207" s="54">
        <f t="shared" ca="1" si="236"/>
        <v>0</v>
      </c>
      <c r="F1207" s="54" t="str">
        <f t="shared" ca="1" si="237"/>
        <v>ZH2AA3</v>
      </c>
      <c r="G1207" s="54" t="str">
        <f t="shared" ca="1" si="238"/>
        <v>AD3</v>
      </c>
      <c r="H1207" s="54" t="str">
        <f t="shared" ca="1" si="239"/>
        <v>COMPLET</v>
      </c>
      <c r="I1207" s="54" t="str">
        <f t="shared" ca="1" si="240"/>
        <v>BVaTn</v>
      </c>
      <c r="J1207" s="54" t="str">
        <f t="shared" ca="1" si="241"/>
        <v>PDIK</v>
      </c>
      <c r="K1207" s="54" t="str">
        <f t="shared" ca="1" si="242"/>
        <v>PDI50</v>
      </c>
      <c r="L1207" s="54" t="str">
        <f t="shared" ca="1" si="243"/>
        <v/>
      </c>
      <c r="M1207" s="54">
        <f t="shared" ca="1" si="244"/>
        <v>0</v>
      </c>
      <c r="N1207" s="54" t="str">
        <f t="shared" ca="1" si="245"/>
        <v>FIC</v>
      </c>
      <c r="O1207" s="54" t="str">
        <f t="shared" ca="1" si="246"/>
        <v>Adhérent</v>
      </c>
    </row>
    <row r="1208" spans="1:15" x14ac:dyDescent="0.3">
      <c r="A1208" s="97">
        <f ca="1">MATCH(B1208,INDIRECT("Referentiel!a:a"),0)+COUNTIF($B$1:B1207,B1208)</f>
        <v>1208</v>
      </c>
      <c r="B1208" s="98" t="s">
        <v>6304</v>
      </c>
      <c r="C1208" s="54" t="str">
        <f t="shared" ca="1" si="234"/>
        <v>CPAS</v>
      </c>
      <c r="D1208" s="54" t="str">
        <f t="shared" ca="1" si="235"/>
        <v>PDIFINAN-A</v>
      </c>
      <c r="E1208" s="54">
        <f t="shared" ca="1" si="236"/>
        <v>0</v>
      </c>
      <c r="F1208" s="54" t="str">
        <f t="shared" ca="1" si="237"/>
        <v>ZH2AA3</v>
      </c>
      <c r="G1208" s="54" t="str">
        <f t="shared" ca="1" si="238"/>
        <v>AD3</v>
      </c>
      <c r="H1208" s="54" t="str">
        <f t="shared" ca="1" si="239"/>
        <v>COMPLET</v>
      </c>
      <c r="I1208" s="54" t="str">
        <f t="shared" ca="1" si="240"/>
        <v>BVaTn</v>
      </c>
      <c r="J1208" s="54" t="str">
        <f t="shared" ca="1" si="241"/>
        <v>PDIK</v>
      </c>
      <c r="K1208" s="54" t="str">
        <f t="shared" ca="1" si="242"/>
        <v>PDI50</v>
      </c>
      <c r="L1208" s="54" t="str">
        <f t="shared" ca="1" si="243"/>
        <v/>
      </c>
      <c r="M1208" s="54">
        <f t="shared" ca="1" si="244"/>
        <v>0</v>
      </c>
      <c r="N1208" s="54" t="str">
        <f t="shared" ca="1" si="245"/>
        <v>FIC</v>
      </c>
      <c r="O1208" s="54" t="str">
        <f t="shared" ca="1" si="246"/>
        <v>Adhérent</v>
      </c>
    </row>
    <row r="1209" spans="1:15" x14ac:dyDescent="0.3">
      <c r="A1209" s="97">
        <f ca="1">MATCH(B1209,INDIRECT("Referentiel!a:a"),0)+COUNTIF($B$1:B1208,B1209)</f>
        <v>1209</v>
      </c>
      <c r="B1209" s="98" t="s">
        <v>6307</v>
      </c>
      <c r="C1209" s="54" t="str">
        <f t="shared" ca="1" si="234"/>
        <v>CPAS</v>
      </c>
      <c r="D1209" s="54" t="str">
        <f t="shared" ca="1" si="235"/>
        <v>PDIPORAS-M</v>
      </c>
      <c r="E1209" s="54">
        <f t="shared" ca="1" si="236"/>
        <v>0</v>
      </c>
      <c r="F1209" s="54" t="str">
        <f t="shared" ca="1" si="237"/>
        <v>ZH2AM0</v>
      </c>
      <c r="G1209" s="54" t="str">
        <f t="shared" ca="1" si="238"/>
        <v>AD3</v>
      </c>
      <c r="H1209" s="54" t="str">
        <f t="shared" ca="1" si="239"/>
        <v>COMPLET</v>
      </c>
      <c r="I1209" s="54" t="str">
        <f t="shared" ca="1" si="240"/>
        <v>BVaTn</v>
      </c>
      <c r="J1209" s="54" t="str">
        <f t="shared" ca="1" si="241"/>
        <v>PDIK</v>
      </c>
      <c r="K1209" s="54" t="str">
        <f t="shared" ca="1" si="242"/>
        <v>PDIPORAS</v>
      </c>
      <c r="L1209" s="54" t="str">
        <f t="shared" ca="1" si="243"/>
        <v/>
      </c>
      <c r="M1209" s="54">
        <f t="shared" ca="1" si="244"/>
        <v>0</v>
      </c>
      <c r="N1209" s="54" t="str">
        <f t="shared" ca="1" si="245"/>
        <v>FIC</v>
      </c>
      <c r="O1209" s="54" t="str">
        <f t="shared" ca="1" si="246"/>
        <v>Adhérent</v>
      </c>
    </row>
    <row r="1210" spans="1:15" x14ac:dyDescent="0.3">
      <c r="A1210" s="97">
        <f ca="1">MATCH(B1210,INDIRECT("Referentiel!a:a"),0)+COUNTIF($B$1:B1209,B1210)</f>
        <v>1210</v>
      </c>
      <c r="B1210" s="98" t="s">
        <v>6312</v>
      </c>
      <c r="C1210" s="54" t="str">
        <f t="shared" ca="1" si="234"/>
        <v>CPAS</v>
      </c>
      <c r="D1210" s="54" t="str">
        <f t="shared" ca="1" si="235"/>
        <v>V1PDIPRO -J</v>
      </c>
      <c r="E1210" s="54">
        <f t="shared" ca="1" si="236"/>
        <v>0</v>
      </c>
      <c r="F1210" s="54" t="str">
        <f t="shared" ca="1" si="237"/>
        <v>ZH2EJV</v>
      </c>
      <c r="G1210" s="54" t="str">
        <f t="shared" ca="1" si="238"/>
        <v>AD1</v>
      </c>
      <c r="H1210" s="54" t="str">
        <f t="shared" ca="1" si="239"/>
        <v>COMPLET</v>
      </c>
      <c r="I1210" s="54" t="str">
        <f t="shared" ca="1" si="240"/>
        <v>Tn</v>
      </c>
      <c r="J1210" s="54" t="str">
        <f t="shared" ca="1" si="241"/>
        <v>PDIK</v>
      </c>
      <c r="K1210" s="54" t="str">
        <f t="shared" ca="1" si="242"/>
        <v>PDIPRO</v>
      </c>
      <c r="L1210" s="54" t="str">
        <f t="shared" ca="1" si="243"/>
        <v>PRAD1</v>
      </c>
      <c r="M1210" s="54">
        <f t="shared" ca="1" si="244"/>
        <v>0</v>
      </c>
      <c r="N1210" s="54" t="str">
        <f t="shared" ca="1" si="245"/>
        <v>DB2</v>
      </c>
      <c r="O1210" s="54" t="str">
        <f t="shared" ca="1" si="246"/>
        <v>Adhérent</v>
      </c>
    </row>
    <row r="1211" spans="1:15" x14ac:dyDescent="0.3">
      <c r="A1211" s="97">
        <f ca="1">MATCH(B1211,INDIRECT("Referentiel!a:a"),0)+COUNTIF($B$1:B1210,B1211)</f>
        <v>1211</v>
      </c>
      <c r="B1211" s="98" t="s">
        <v>6317</v>
      </c>
      <c r="C1211" s="54" t="str">
        <f t="shared" ca="1" si="234"/>
        <v>CPAS</v>
      </c>
      <c r="D1211" s="54" t="str">
        <f t="shared" ca="1" si="235"/>
        <v xml:space="preserve"> -M</v>
      </c>
      <c r="E1211" s="54">
        <f t="shared" ca="1" si="236"/>
        <v>0</v>
      </c>
      <c r="F1211" s="54">
        <f t="shared" ca="1" si="237"/>
        <v>0</v>
      </c>
      <c r="G1211" s="54" t="str">
        <f t="shared" ca="1" si="238"/>
        <v>AD1</v>
      </c>
      <c r="H1211" s="54" t="str">
        <f t="shared" ca="1" si="239"/>
        <v>COMPLET</v>
      </c>
      <c r="I1211" s="54" t="str">
        <f t="shared" ca="1" si="240"/>
        <v>Tn</v>
      </c>
      <c r="J1211" s="54" t="str">
        <f t="shared" ca="1" si="241"/>
        <v>PDIK</v>
      </c>
      <c r="K1211" s="54" t="str">
        <f t="shared" ca="1" si="242"/>
        <v>PDIVPIVP</v>
      </c>
      <c r="L1211" s="54" t="str">
        <f t="shared" ca="1" si="243"/>
        <v>PRAD1</v>
      </c>
      <c r="M1211" s="54">
        <f t="shared" ca="1" si="244"/>
        <v>0</v>
      </c>
      <c r="N1211" s="54" t="str">
        <f t="shared" ca="1" si="245"/>
        <v>FIC</v>
      </c>
      <c r="O1211" s="54" t="str">
        <f t="shared" ca="1" si="246"/>
        <v>Adhérent</v>
      </c>
    </row>
    <row r="1212" spans="1:15" x14ac:dyDescent="0.3">
      <c r="A1212" s="97">
        <f ca="1">MATCH(B1212,INDIRECT("Referentiel!a:a"),0)+COUNTIF($B$1:B1211,B1212)</f>
        <v>1212</v>
      </c>
      <c r="B1212" s="98" t="s">
        <v>6320</v>
      </c>
      <c r="C1212" s="54" t="str">
        <f t="shared" ca="1" si="234"/>
        <v>CPPL</v>
      </c>
      <c r="D1212" s="54" t="str">
        <f t="shared" ca="1" si="235"/>
        <v>V0PELPRO -J</v>
      </c>
      <c r="E1212" s="54">
        <f t="shared" ca="1" si="236"/>
        <v>0</v>
      </c>
      <c r="F1212" s="54" t="str">
        <f t="shared" ca="1" si="237"/>
        <v>ZH2EJW</v>
      </c>
      <c r="G1212" s="54" t="str">
        <f t="shared" ca="1" si="238"/>
        <v>AD3</v>
      </c>
      <c r="H1212" s="54" t="str">
        <f t="shared" ca="1" si="239"/>
        <v>COMPLET</v>
      </c>
      <c r="I1212" s="54" t="str">
        <f t="shared" ca="1" si="240"/>
        <v>Tn</v>
      </c>
      <c r="J1212" s="54" t="str">
        <f t="shared" ca="1" si="241"/>
        <v>PCVL</v>
      </c>
      <c r="K1212" s="54" t="str">
        <f t="shared" ca="1" si="242"/>
        <v>PELPRO</v>
      </c>
      <c r="L1212" s="54" t="str">
        <f t="shared" ca="1" si="243"/>
        <v/>
      </c>
      <c r="M1212" s="54">
        <f t="shared" ca="1" si="244"/>
        <v>0</v>
      </c>
      <c r="N1212" s="54" t="str">
        <f t="shared" ca="1" si="245"/>
        <v>DB2</v>
      </c>
      <c r="O1212" s="54" t="str">
        <f t="shared" ca="1" si="246"/>
        <v>Adhérent</v>
      </c>
    </row>
    <row r="1213" spans="1:15" x14ac:dyDescent="0.3">
      <c r="A1213" s="97">
        <f ca="1">MATCH(B1213,INDIRECT("Referentiel!a:a"),0)+COUNTIF($B$1:B1212,B1213)</f>
        <v>1213</v>
      </c>
      <c r="B1213" s="98" t="s">
        <v>6324</v>
      </c>
      <c r="C1213" s="54" t="str">
        <f t="shared" ca="1" si="234"/>
        <v>CPCC</v>
      </c>
      <c r="D1213" s="54" t="str">
        <f t="shared" ca="1" si="235"/>
        <v>V0PERGRO -J</v>
      </c>
      <c r="E1213" s="54">
        <f t="shared" ca="1" si="236"/>
        <v>0</v>
      </c>
      <c r="F1213" s="54" t="str">
        <f t="shared" ca="1" si="237"/>
        <v>ZH1JJA</v>
      </c>
      <c r="G1213" s="54" t="str">
        <f t="shared" ca="1" si="238"/>
        <v>AD1</v>
      </c>
      <c r="H1213" s="54" t="str">
        <f t="shared" ca="1" si="239"/>
        <v>COMPLET</v>
      </c>
      <c r="I1213" s="54" t="str">
        <f t="shared" ca="1" si="240"/>
        <v>Tn</v>
      </c>
      <c r="J1213" s="54" t="str">
        <f t="shared" ca="1" si="241"/>
        <v>GPAR</v>
      </c>
      <c r="K1213" s="54" t="str">
        <f t="shared" ca="1" si="242"/>
        <v>PERGRO</v>
      </c>
      <c r="L1213" s="54" t="str">
        <f t="shared" ca="1" si="243"/>
        <v>PRAD1</v>
      </c>
      <c r="M1213" s="54">
        <f t="shared" ca="1" si="244"/>
        <v>0</v>
      </c>
      <c r="N1213" s="54" t="str">
        <f t="shared" ca="1" si="245"/>
        <v>DB2</v>
      </c>
      <c r="O1213" s="54" t="str">
        <f t="shared" ca="1" si="246"/>
        <v>Adhérent</v>
      </c>
    </row>
    <row r="1214" spans="1:15" x14ac:dyDescent="0.3">
      <c r="A1214" s="97">
        <f ca="1">MATCH(B1214,INDIRECT("Referentiel!a:a"),0)+COUNTIF($B$1:B1213,B1214)</f>
        <v>1214</v>
      </c>
      <c r="B1214" s="98" t="s">
        <v>6331</v>
      </c>
      <c r="C1214" s="54" t="str">
        <f t="shared" ca="1" si="234"/>
        <v>CPDT</v>
      </c>
      <c r="D1214" s="54" t="str">
        <f t="shared" ca="1" si="235"/>
        <v>V0PERIOD-M</v>
      </c>
      <c r="E1214" s="54">
        <f t="shared" ca="1" si="236"/>
        <v>0</v>
      </c>
      <c r="F1214" s="54" t="str">
        <f t="shared" ca="1" si="237"/>
        <v>ZH0CMQ</v>
      </c>
      <c r="G1214" s="54" t="str">
        <f t="shared" ca="1" si="238"/>
        <v>AD3</v>
      </c>
      <c r="H1214" s="54" t="str">
        <f t="shared" ca="1" si="239"/>
        <v>COMPLET</v>
      </c>
      <c r="I1214" s="54" t="str">
        <f t="shared" ca="1" si="240"/>
        <v>BVaTn</v>
      </c>
      <c r="J1214" s="54" t="str">
        <f t="shared" ca="1" si="241"/>
        <v>PGEN</v>
      </c>
      <c r="K1214" s="54" t="str">
        <f t="shared" ca="1" si="242"/>
        <v>PERIOD</v>
      </c>
      <c r="L1214" s="54" t="str">
        <f t="shared" ca="1" si="243"/>
        <v/>
      </c>
      <c r="M1214" s="54">
        <f t="shared" ca="1" si="244"/>
        <v>0</v>
      </c>
      <c r="N1214" s="54" t="str">
        <f t="shared" ca="1" si="245"/>
        <v>DB2</v>
      </c>
      <c r="O1214" s="54" t="str">
        <f t="shared" ca="1" si="246"/>
        <v>Adhérent</v>
      </c>
    </row>
    <row r="1215" spans="1:15" x14ac:dyDescent="0.3">
      <c r="A1215" s="97">
        <f ca="1">MATCH(B1215,INDIRECT("Referentiel!a:a"),0)+COUNTIF($B$1:B1214,B1215)</f>
        <v>1215</v>
      </c>
      <c r="B1215" s="98" t="s">
        <v>6338</v>
      </c>
      <c r="C1215" s="54" t="str">
        <f t="shared" ca="1" si="234"/>
        <v>CPDT</v>
      </c>
      <c r="D1215" s="54" t="str">
        <f t="shared" ca="1" si="235"/>
        <v>V0PERLEF  -J</v>
      </c>
      <c r="E1215" s="54">
        <f t="shared" ca="1" si="236"/>
        <v>0</v>
      </c>
      <c r="F1215" s="54" t="str">
        <f t="shared" ca="1" si="237"/>
        <v>ZH0DJ3</v>
      </c>
      <c r="G1215" s="54" t="str">
        <f t="shared" ca="1" si="238"/>
        <v>AD3</v>
      </c>
      <c r="H1215" s="54" t="str">
        <f t="shared" ca="1" si="239"/>
        <v>COMPLET</v>
      </c>
      <c r="I1215" s="54" t="str">
        <f t="shared" ca="1" si="240"/>
        <v>BVnTn</v>
      </c>
      <c r="J1215" s="54" t="str">
        <f t="shared" ca="1" si="241"/>
        <v>LEVF</v>
      </c>
      <c r="K1215" s="54" t="str">
        <f t="shared" ca="1" si="242"/>
        <v>PERLEF</v>
      </c>
      <c r="L1215" s="54" t="str">
        <f t="shared" ca="1" si="243"/>
        <v/>
      </c>
      <c r="M1215" s="54">
        <f t="shared" ca="1" si="244"/>
        <v>0</v>
      </c>
      <c r="N1215" s="54" t="str">
        <f t="shared" ca="1" si="245"/>
        <v>DB2</v>
      </c>
      <c r="O1215" s="54" t="str">
        <f t="shared" ca="1" si="246"/>
        <v>Adhérent</v>
      </c>
    </row>
    <row r="1216" spans="1:15" x14ac:dyDescent="0.3">
      <c r="A1216" s="97">
        <f ca="1">MATCH(B1216,INDIRECT("Referentiel!a:a"),0)+COUNTIF($B$1:B1215,B1216)</f>
        <v>1216</v>
      </c>
      <c r="B1216" s="98" t="s">
        <v>6344</v>
      </c>
      <c r="C1216" s="54" t="str">
        <f t="shared" ca="1" si="234"/>
        <v>CPCC</v>
      </c>
      <c r="D1216" s="54" t="str">
        <f t="shared" ca="1" si="235"/>
        <v>V1PERMOR -J</v>
      </c>
      <c r="E1216" s="54">
        <f t="shared" ca="1" si="236"/>
        <v>0</v>
      </c>
      <c r="F1216" s="54" t="str">
        <f t="shared" ca="1" si="237"/>
        <v>ZH1JJB</v>
      </c>
      <c r="G1216" s="54" t="str">
        <f t="shared" ca="1" si="238"/>
        <v>AD1</v>
      </c>
      <c r="H1216" s="54" t="str">
        <f t="shared" ca="1" si="239"/>
        <v>COMPLET</v>
      </c>
      <c r="I1216" s="54" t="str">
        <f t="shared" ca="1" si="240"/>
        <v>Tn</v>
      </c>
      <c r="J1216" s="54" t="str">
        <f t="shared" ca="1" si="241"/>
        <v>GPAR</v>
      </c>
      <c r="K1216" s="54" t="str">
        <f t="shared" ca="1" si="242"/>
        <v>PERMOR</v>
      </c>
      <c r="L1216" s="54" t="str">
        <f t="shared" ca="1" si="243"/>
        <v>PRAD1</v>
      </c>
      <c r="M1216" s="54">
        <f t="shared" ca="1" si="244"/>
        <v>0</v>
      </c>
      <c r="N1216" s="54" t="str">
        <f t="shared" ca="1" si="245"/>
        <v>DB2</v>
      </c>
      <c r="O1216" s="54" t="str">
        <f t="shared" ca="1" si="246"/>
        <v>Adhérent</v>
      </c>
    </row>
    <row r="1217" spans="1:15" x14ac:dyDescent="0.3">
      <c r="A1217" s="97">
        <f ca="1">MATCH(B1217,INDIRECT("Referentiel!a:a"),0)+COUNTIF($B$1:B1216,B1217)</f>
        <v>1217</v>
      </c>
      <c r="B1217" s="98" t="s">
        <v>6349</v>
      </c>
      <c r="C1217" s="54" t="str">
        <f t="shared" ca="1" si="234"/>
        <v>CPCC</v>
      </c>
      <c r="D1217" s="54" t="str">
        <f t="shared" ca="1" si="235"/>
        <v>V4PERPHY -J</v>
      </c>
      <c r="E1217" s="54">
        <f t="shared" ca="1" si="236"/>
        <v>0</v>
      </c>
      <c r="F1217" s="54" t="str">
        <f t="shared" ca="1" si="237"/>
        <v>ZH1JJC</v>
      </c>
      <c r="G1217" s="54" t="str">
        <f t="shared" ca="1" si="238"/>
        <v>AD1</v>
      </c>
      <c r="H1217" s="54" t="str">
        <f t="shared" ca="1" si="239"/>
        <v>COMPLET</v>
      </c>
      <c r="I1217" s="54" t="str">
        <f t="shared" ca="1" si="240"/>
        <v>Tn</v>
      </c>
      <c r="J1217" s="54" t="str">
        <f t="shared" ca="1" si="241"/>
        <v>GPAR</v>
      </c>
      <c r="K1217" s="54" t="str">
        <f t="shared" ca="1" si="242"/>
        <v>PERPHY</v>
      </c>
      <c r="L1217" s="54" t="str">
        <f t="shared" ca="1" si="243"/>
        <v>PRAD1</v>
      </c>
      <c r="M1217" s="54">
        <f t="shared" ca="1" si="244"/>
        <v>0</v>
      </c>
      <c r="N1217" s="54" t="str">
        <f t="shared" ca="1" si="245"/>
        <v>DB2</v>
      </c>
      <c r="O1217" s="54" t="str">
        <f t="shared" ca="1" si="246"/>
        <v>Adhérent</v>
      </c>
    </row>
    <row r="1218" spans="1:15" x14ac:dyDescent="0.3">
      <c r="A1218" s="97">
        <f ca="1">MATCH(B1218,INDIRECT("Referentiel!a:a"),0)+COUNTIF($B$1:B1217,B1218)</f>
        <v>1218</v>
      </c>
      <c r="B1218" s="98" t="s">
        <v>6356</v>
      </c>
      <c r="C1218" s="54" t="str">
        <f t="shared" ca="1" si="234"/>
        <v>CPCC</v>
      </c>
      <c r="D1218" s="54" t="str">
        <f t="shared" ca="1" si="235"/>
        <v>V0PERROL -J</v>
      </c>
      <c r="E1218" s="54">
        <f t="shared" ca="1" si="236"/>
        <v>0</v>
      </c>
      <c r="F1218" s="54" t="str">
        <f t="shared" ca="1" si="237"/>
        <v>ZH1JJD</v>
      </c>
      <c r="G1218" s="54" t="str">
        <f t="shared" ca="1" si="238"/>
        <v>AD3</v>
      </c>
      <c r="H1218" s="54" t="str">
        <f t="shared" ca="1" si="239"/>
        <v>COMPLET</v>
      </c>
      <c r="I1218" s="54" t="str">
        <f t="shared" ca="1" si="240"/>
        <v>BVnTn</v>
      </c>
      <c r="J1218" s="54" t="str">
        <f t="shared" ca="1" si="241"/>
        <v>CFPA</v>
      </c>
      <c r="K1218" s="54" t="str">
        <f t="shared" ca="1" si="242"/>
        <v>PERROL</v>
      </c>
      <c r="L1218" s="54" t="str">
        <f t="shared" ca="1" si="243"/>
        <v/>
      </c>
      <c r="M1218" s="54">
        <f t="shared" ca="1" si="244"/>
        <v>0</v>
      </c>
      <c r="N1218" s="54" t="str">
        <f t="shared" ca="1" si="245"/>
        <v>DB2</v>
      </c>
      <c r="O1218" s="54" t="str">
        <f t="shared" ca="1" si="246"/>
        <v>Adhérent</v>
      </c>
    </row>
    <row r="1219" spans="1:15" x14ac:dyDescent="0.3">
      <c r="A1219" s="97">
        <f ca="1">MATCH(B1219,INDIRECT("Referentiel!a:a"),0)+COUNTIF($B$1:B1218,B1219)</f>
        <v>1219</v>
      </c>
      <c r="B1219" s="98" t="s">
        <v>6361</v>
      </c>
      <c r="C1219" s="54" t="str">
        <f t="shared" ref="C1219:C1282" ca="1" si="247">INDIRECT("'Referentiel'!c"&amp;$A1219)</f>
        <v>CPCC</v>
      </c>
      <c r="D1219" s="54" t="str">
        <f t="shared" ref="D1219:D1282" ca="1" si="248">INDIRECT("'Referentiel'!U"&amp;$A1219)&amp;IF((INDIRECT("'Referentiel'!U"&amp;$A1219)&lt;&gt;"")*(INDIRECT("'Referentiel'!V"&amp;$A1219)&lt;&gt;""),"-","")&amp;INDIRECT("'Referentiel'!V"&amp;$A1219)&amp;IF((INDIRECT("'Referentiel'!U"&amp;$A1219)&amp;INDIRECT("'Referentiel'!V"&amp;$A1219)&lt;&gt;"")*(INDIRECT("'Referentiel'!W"&amp;$A1219)&lt;&gt;""),"-","")&amp;INDIRECT("'Referentiel'!W"&amp;$A1219)&amp;IF((INDIRECT("'Referentiel'!U"&amp;$A1219)&amp;INDIRECT("'Referentiel'!V"&amp;$A1219)&amp;INDIRECT("'Referentiel'!W"&amp;$A1219)&lt;&gt;"")*(INDIRECT("'Referentiel'!Y"&amp;$A1219)&lt;&gt;""),"-","")&amp;INDIRECT("'Referentiel'!Y"&amp;$A1219)&amp;IF((INDIRECT("'Referentiel'!U"&amp;$A1219)&amp;INDIRECT("'Referentiel'!V"&amp;$A1219)&amp;INDIRECT("'Referentiel'!W"&amp;$A1219)&amp;INDIRECT("'Referentiel'!Y"&amp;$A1219)&lt;&gt;"")*(INDIRECT("'Referentiel'!Z"&amp;$A1219)&lt;&gt;""),"-","")&amp;INDIRECT("'Referentiel'!Z"&amp;$A1219)</f>
        <v>V0PERSFRO-J</v>
      </c>
      <c r="E1219" s="54">
        <f t="shared" ref="E1219:E1282" ca="1" si="249">INDIRECT("'Referentiel'!AB"&amp;$A1219)</f>
        <v>0</v>
      </c>
      <c r="F1219" s="54" t="str">
        <f t="shared" ref="F1219:F1282" ca="1" si="250">INDIRECT("'Referentiel'!Aa"&amp;$A1219)</f>
        <v>ZH1JJE</v>
      </c>
      <c r="G1219" s="54" t="str">
        <f t="shared" ref="G1219:G1282" ca="1" si="251">INDIRECT("'Referentiel'!k"&amp;$A1219)</f>
        <v>AD3</v>
      </c>
      <c r="H1219" s="54" t="str">
        <f t="shared" ref="H1219:H1282" ca="1" si="252">INDIRECT("'Referentiel'!l"&amp;$A1219)</f>
        <v>COMPLET</v>
      </c>
      <c r="I1219" s="54" t="str">
        <f t="shared" ref="I1219:I1282" ca="1" si="253">INDIRECT("'Referentiel'!j"&amp;$A1219)</f>
        <v>Tn</v>
      </c>
      <c r="J1219" s="54" t="str">
        <f t="shared" ref="J1219:J1282" ca="1" si="254">INDIRECT("'Referentiel'!f"&amp;$A1219)</f>
        <v>GPAR</v>
      </c>
      <c r="K1219" s="54" t="str">
        <f t="shared" ref="K1219:K1282" ca="1" si="255">INDIRECT("'Referentiel'!e"&amp;$A1219)</f>
        <v>PERSFRON</v>
      </c>
      <c r="L1219" s="54" t="str">
        <f t="shared" ref="L1219:L1282" ca="1" si="256">INDIRECT("'Referentiel'!n"&amp;$A1219)</f>
        <v>PRIV1</v>
      </c>
      <c r="M1219" s="54">
        <f t="shared" ref="M1219:M1282" ca="1" si="257">INDIRECT("'Referentiel'!s"&amp;$A1219)</f>
        <v>0</v>
      </c>
      <c r="N1219" s="54" t="str">
        <f t="shared" ref="N1219:N1282" ca="1" si="258">INDIRECT("'Referentiel'!q"&amp;$A1219)</f>
        <v>DB2</v>
      </c>
      <c r="O1219" s="54" t="str">
        <f t="shared" ref="O1219:O1282" ca="1" si="259">INDIRECT("'Referentiel'!h"&amp;$A1219)</f>
        <v>Adhérent</v>
      </c>
    </row>
    <row r="1220" spans="1:15" x14ac:dyDescent="0.3">
      <c r="A1220" s="97">
        <f ca="1">MATCH(B1220,INDIRECT("Referentiel!a:a"),0)+COUNTIF($B$1:B1219,B1220)</f>
        <v>1220</v>
      </c>
      <c r="B1220" s="98" t="s">
        <v>6367</v>
      </c>
      <c r="C1220" s="54" t="str">
        <f t="shared" ca="1" si="247"/>
        <v>CPCC</v>
      </c>
      <c r="D1220" s="54" t="str">
        <f t="shared" ca="1" si="248"/>
        <v>V0PERSON -J</v>
      </c>
      <c r="E1220" s="54">
        <f t="shared" ca="1" si="249"/>
        <v>0</v>
      </c>
      <c r="F1220" s="54" t="str">
        <f t="shared" ca="1" si="250"/>
        <v>ZH1JJF</v>
      </c>
      <c r="G1220" s="54" t="str">
        <f t="shared" ca="1" si="251"/>
        <v>AD1</v>
      </c>
      <c r="H1220" s="54" t="str">
        <f t="shared" ca="1" si="252"/>
        <v>COMPLET</v>
      </c>
      <c r="I1220" s="54" t="str">
        <f t="shared" ca="1" si="253"/>
        <v>Tn</v>
      </c>
      <c r="J1220" s="54" t="str">
        <f t="shared" ca="1" si="254"/>
        <v>GPAR</v>
      </c>
      <c r="K1220" s="54" t="str">
        <f t="shared" ca="1" si="255"/>
        <v>PERSON</v>
      </c>
      <c r="L1220" s="54" t="str">
        <f t="shared" ca="1" si="256"/>
        <v>PRAD1</v>
      </c>
      <c r="M1220" s="54">
        <f t="shared" ca="1" si="257"/>
        <v>0</v>
      </c>
      <c r="N1220" s="54" t="str">
        <f t="shared" ca="1" si="258"/>
        <v>DB2</v>
      </c>
      <c r="O1220" s="54" t="str">
        <f t="shared" ca="1" si="259"/>
        <v>Adhérent</v>
      </c>
    </row>
    <row r="1221" spans="1:15" x14ac:dyDescent="0.3">
      <c r="A1221" s="97">
        <f ca="1">MATCH(B1221,INDIRECT("Referentiel!a:a"),0)+COUNTIF($B$1:B1220,B1221)</f>
        <v>1221</v>
      </c>
      <c r="B1221" s="98" t="s">
        <v>6373</v>
      </c>
      <c r="C1221" s="54" t="str">
        <f t="shared" ca="1" si="247"/>
        <v>CPPL</v>
      </c>
      <c r="D1221" s="54" t="str">
        <f t="shared" ca="1" si="248"/>
        <v>V1PESLEF   -J</v>
      </c>
      <c r="E1221" s="54">
        <f t="shared" ca="1" si="249"/>
        <v>0</v>
      </c>
      <c r="F1221" s="54" t="str">
        <f t="shared" ca="1" si="250"/>
        <v>ZH0DJ4</v>
      </c>
      <c r="G1221" s="54" t="str">
        <f t="shared" ca="1" si="251"/>
        <v>AD3</v>
      </c>
      <c r="H1221" s="54" t="str">
        <f t="shared" ca="1" si="252"/>
        <v>COMPLET</v>
      </c>
      <c r="I1221" s="54" t="str">
        <f t="shared" ca="1" si="253"/>
        <v>Tn</v>
      </c>
      <c r="J1221" s="54" t="str">
        <f t="shared" ca="1" si="254"/>
        <v>LEVF</v>
      </c>
      <c r="K1221" s="54" t="str">
        <f t="shared" ca="1" si="255"/>
        <v>PESLEF</v>
      </c>
      <c r="L1221" s="54" t="str">
        <f t="shared" ca="1" si="256"/>
        <v/>
      </c>
      <c r="M1221" s="54">
        <f t="shared" ca="1" si="257"/>
        <v>0</v>
      </c>
      <c r="N1221" s="54" t="str">
        <f t="shared" ca="1" si="258"/>
        <v>DB2</v>
      </c>
      <c r="O1221" s="54" t="str">
        <f t="shared" ca="1" si="259"/>
        <v>Adhérent</v>
      </c>
    </row>
    <row r="1222" spans="1:15" x14ac:dyDescent="0.3">
      <c r="A1222" s="97">
        <f ca="1">MATCH(B1222,INDIRECT("Referentiel!a:a"),0)+COUNTIF($B$1:B1221,B1222)</f>
        <v>1222</v>
      </c>
      <c r="B1222" s="98" t="s">
        <v>6379</v>
      </c>
      <c r="C1222" s="54" t="str">
        <f t="shared" ca="1" si="247"/>
        <v>CPMP</v>
      </c>
      <c r="D1222" s="54" t="str">
        <f t="shared" ca="1" si="248"/>
        <v>PFALMA-J</v>
      </c>
      <c r="E1222" s="54">
        <f t="shared" ca="1" si="249"/>
        <v>0</v>
      </c>
      <c r="F1222" s="54" t="str">
        <f t="shared" ca="1" si="250"/>
        <v>ZH2EJX</v>
      </c>
      <c r="G1222" s="54" t="str">
        <f t="shared" ca="1" si="251"/>
        <v>AD3</v>
      </c>
      <c r="H1222" s="54" t="str">
        <f t="shared" ca="1" si="252"/>
        <v>COMPLET</v>
      </c>
      <c r="I1222" s="54" t="str">
        <f t="shared" ca="1" si="253"/>
        <v>Tn</v>
      </c>
      <c r="J1222" s="54" t="str">
        <f t="shared" ca="1" si="254"/>
        <v>EFFE</v>
      </c>
      <c r="K1222" s="54" t="str">
        <f t="shared" ca="1" si="255"/>
        <v>PFALMA</v>
      </c>
      <c r="L1222" s="54" t="str">
        <f t="shared" ca="1" si="256"/>
        <v/>
      </c>
      <c r="M1222" s="54">
        <f t="shared" ca="1" si="257"/>
        <v>0</v>
      </c>
      <c r="N1222" s="54" t="str">
        <f t="shared" ca="1" si="258"/>
        <v>FIC</v>
      </c>
      <c r="O1222" s="54" t="str">
        <f t="shared" ca="1" si="259"/>
        <v>Adhérent</v>
      </c>
    </row>
    <row r="1223" spans="1:15" x14ac:dyDescent="0.3">
      <c r="A1223" s="97">
        <f ca="1">MATCH(B1223,INDIRECT("Referentiel!a:a"),0)+COUNTIF($B$1:B1222,B1223)</f>
        <v>1223</v>
      </c>
      <c r="B1223" s="98" t="s">
        <v>6384</v>
      </c>
      <c r="C1223" s="54" t="str">
        <f t="shared" ca="1" si="247"/>
        <v>CPMP</v>
      </c>
      <c r="D1223" s="54" t="str">
        <f t="shared" ca="1" si="248"/>
        <v>PFALMA-J</v>
      </c>
      <c r="E1223" s="54">
        <f t="shared" ca="1" si="249"/>
        <v>0</v>
      </c>
      <c r="F1223" s="54" t="str">
        <f t="shared" ca="1" si="250"/>
        <v>ZH2EJX</v>
      </c>
      <c r="G1223" s="54" t="str">
        <f t="shared" ca="1" si="251"/>
        <v>AD3</v>
      </c>
      <c r="H1223" s="54" t="str">
        <f t="shared" ca="1" si="252"/>
        <v>COMPLET</v>
      </c>
      <c r="I1223" s="54" t="str">
        <f t="shared" ca="1" si="253"/>
        <v>Tn</v>
      </c>
      <c r="J1223" s="54" t="str">
        <f t="shared" ca="1" si="254"/>
        <v>EFFE</v>
      </c>
      <c r="K1223" s="54" t="str">
        <f t="shared" ca="1" si="255"/>
        <v>PFALMA</v>
      </c>
      <c r="L1223" s="54" t="str">
        <f t="shared" ca="1" si="256"/>
        <v/>
      </c>
      <c r="M1223" s="54">
        <f t="shared" ca="1" si="257"/>
        <v>0</v>
      </c>
      <c r="N1223" s="54" t="str">
        <f t="shared" ca="1" si="258"/>
        <v>FIC</v>
      </c>
      <c r="O1223" s="54" t="str">
        <f t="shared" ca="1" si="259"/>
        <v>Adhérent</v>
      </c>
    </row>
    <row r="1224" spans="1:15" x14ac:dyDescent="0.3">
      <c r="A1224" s="97">
        <f ca="1">MATCH(B1224,INDIRECT("Referentiel!a:a"),0)+COUNTIF($B$1:B1223,B1224)</f>
        <v>1224</v>
      </c>
      <c r="B1224" s="98" t="s">
        <v>6388</v>
      </c>
      <c r="C1224" s="54" t="str">
        <f t="shared" ca="1" si="247"/>
        <v>CPMP</v>
      </c>
      <c r="D1224" s="54" t="str">
        <f t="shared" ca="1" si="248"/>
        <v>PFALMA-J</v>
      </c>
      <c r="E1224" s="54">
        <f t="shared" ca="1" si="249"/>
        <v>0</v>
      </c>
      <c r="F1224" s="54" t="str">
        <f t="shared" ca="1" si="250"/>
        <v>ZH2EJX</v>
      </c>
      <c r="G1224" s="54" t="str">
        <f t="shared" ca="1" si="251"/>
        <v>AD3</v>
      </c>
      <c r="H1224" s="54" t="str">
        <f t="shared" ca="1" si="252"/>
        <v>COMPLET</v>
      </c>
      <c r="I1224" s="54" t="str">
        <f t="shared" ca="1" si="253"/>
        <v>Tn</v>
      </c>
      <c r="J1224" s="54" t="str">
        <f t="shared" ca="1" si="254"/>
        <v>EFFE</v>
      </c>
      <c r="K1224" s="54" t="str">
        <f t="shared" ca="1" si="255"/>
        <v>PFALMA</v>
      </c>
      <c r="L1224" s="54" t="str">
        <f t="shared" ca="1" si="256"/>
        <v/>
      </c>
      <c r="M1224" s="54">
        <f t="shared" ca="1" si="257"/>
        <v>0</v>
      </c>
      <c r="N1224" s="54" t="str">
        <f t="shared" ca="1" si="258"/>
        <v>FIC</v>
      </c>
      <c r="O1224" s="54" t="str">
        <f t="shared" ca="1" si="259"/>
        <v>Adhérent</v>
      </c>
    </row>
    <row r="1225" spans="1:15" x14ac:dyDescent="0.3">
      <c r="A1225" s="97">
        <f ca="1">MATCH(B1225,INDIRECT("Referentiel!a:a"),0)+COUNTIF($B$1:B1224,B1225)</f>
        <v>1225</v>
      </c>
      <c r="B1225" s="98" t="s">
        <v>6394</v>
      </c>
      <c r="C1225" s="54" t="str">
        <f t="shared" ca="1" si="247"/>
        <v>CPDT</v>
      </c>
      <c r="D1225" s="54" t="str">
        <f t="shared" ca="1" si="248"/>
        <v>ADELETER -J</v>
      </c>
      <c r="E1225" s="54">
        <f t="shared" ca="1" si="249"/>
        <v>0</v>
      </c>
      <c r="F1225" s="54" t="str">
        <f t="shared" ca="1" si="250"/>
        <v>ZH0AJ3</v>
      </c>
      <c r="G1225" s="54" t="str">
        <f t="shared" ca="1" si="251"/>
        <v>Hors Périmètre</v>
      </c>
      <c r="H1225" s="54" t="str">
        <f t="shared" ca="1" si="252"/>
        <v>COMPLET</v>
      </c>
      <c r="I1225" s="54" t="str">
        <f t="shared" ca="1" si="253"/>
        <v>Tn</v>
      </c>
      <c r="J1225" s="54" t="str">
        <f t="shared" ca="1" si="254"/>
        <v>GPTV</v>
      </c>
      <c r="K1225" s="54" t="str">
        <f t="shared" ca="1" si="255"/>
        <v>$PFCREV3</v>
      </c>
      <c r="L1225" s="54" t="str">
        <f t="shared" ca="1" si="256"/>
        <v/>
      </c>
      <c r="M1225" s="54">
        <f t="shared" ca="1" si="257"/>
        <v>0</v>
      </c>
      <c r="N1225" s="54" t="str">
        <f t="shared" ca="1" si="258"/>
        <v xml:space="preserve">ADELETER </v>
      </c>
      <c r="O1225" s="54" t="str">
        <f t="shared" ca="1" si="259"/>
        <v>Adhérent</v>
      </c>
    </row>
    <row r="1226" spans="1:15" x14ac:dyDescent="0.3">
      <c r="A1226" s="97">
        <f ca="1">MATCH(B1226,INDIRECT("Referentiel!a:a"),0)+COUNTIF($B$1:B1225,B1226)</f>
        <v>1226</v>
      </c>
      <c r="B1226" s="98" t="s">
        <v>6399</v>
      </c>
      <c r="C1226" s="54" t="str">
        <f t="shared" ca="1" si="247"/>
        <v>CPCC</v>
      </c>
      <c r="D1226" s="54" t="str">
        <f t="shared" ca="1" si="248"/>
        <v>PFDCBL-M</v>
      </c>
      <c r="E1226" s="54">
        <f t="shared" ca="1" si="249"/>
        <v>0</v>
      </c>
      <c r="F1226" s="54" t="str">
        <f t="shared" ca="1" si="250"/>
        <v>ZH1BMT</v>
      </c>
      <c r="G1226" s="54" t="str">
        <f t="shared" ca="1" si="251"/>
        <v>AD3</v>
      </c>
      <c r="H1226" s="54" t="str">
        <f t="shared" ca="1" si="252"/>
        <v>COMPLET</v>
      </c>
      <c r="I1226" s="54" t="str">
        <f t="shared" ca="1" si="253"/>
        <v>BVaTn</v>
      </c>
      <c r="J1226" s="54" t="str">
        <f t="shared" ca="1" si="254"/>
        <v>FDS0</v>
      </c>
      <c r="K1226" s="54" t="str">
        <f t="shared" ca="1" si="255"/>
        <v>PFDCBL</v>
      </c>
      <c r="L1226" s="54" t="str">
        <f t="shared" ca="1" si="256"/>
        <v/>
      </c>
      <c r="M1226" s="54">
        <f t="shared" ca="1" si="257"/>
        <v>0</v>
      </c>
      <c r="N1226" s="54" t="str">
        <f t="shared" ca="1" si="258"/>
        <v>DB2</v>
      </c>
      <c r="O1226" s="54" t="str">
        <f t="shared" ca="1" si="259"/>
        <v>Adhérent</v>
      </c>
    </row>
    <row r="1227" spans="1:15" x14ac:dyDescent="0.3">
      <c r="A1227" s="97">
        <f ca="1">MATCH(B1227,INDIRECT("Referentiel!a:a"),0)+COUNTIF($B$1:B1226,B1227)</f>
        <v>1227</v>
      </c>
      <c r="B1227" s="98" t="s">
        <v>6405</v>
      </c>
      <c r="C1227" s="54" t="str">
        <f t="shared" ca="1" si="247"/>
        <v>CPDT</v>
      </c>
      <c r="D1227" s="54" t="str">
        <f t="shared" ca="1" si="248"/>
        <v>ADELETER -J</v>
      </c>
      <c r="E1227" s="54">
        <f t="shared" ca="1" si="249"/>
        <v>0</v>
      </c>
      <c r="F1227" s="54" t="str">
        <f t="shared" ca="1" si="250"/>
        <v>ZH0AJ4</v>
      </c>
      <c r="G1227" s="54" t="str">
        <f t="shared" ca="1" si="251"/>
        <v>Hors Périmètre</v>
      </c>
      <c r="H1227" s="54" t="str">
        <f t="shared" ca="1" si="252"/>
        <v>COMPLET</v>
      </c>
      <c r="I1227" s="54" t="str">
        <f t="shared" ca="1" si="253"/>
        <v>Tn</v>
      </c>
      <c r="J1227" s="54" t="str">
        <f t="shared" ca="1" si="254"/>
        <v>GPTV</v>
      </c>
      <c r="K1227" s="54" t="str">
        <f t="shared" ca="1" si="255"/>
        <v>$PFECHV3</v>
      </c>
      <c r="L1227" s="54" t="str">
        <f t="shared" ca="1" si="256"/>
        <v/>
      </c>
      <c r="M1227" s="54">
        <f t="shared" ca="1" si="257"/>
        <v>0</v>
      </c>
      <c r="N1227" s="54" t="str">
        <f t="shared" ca="1" si="258"/>
        <v xml:space="preserve">ADELETER </v>
      </c>
      <c r="O1227" s="54" t="str">
        <f t="shared" ca="1" si="259"/>
        <v>Adhérent</v>
      </c>
    </row>
    <row r="1228" spans="1:15" x14ac:dyDescent="0.3">
      <c r="A1228" s="97">
        <f ca="1">MATCH(B1228,INDIRECT("Referentiel!a:a"),0)+COUNTIF($B$1:B1227,B1228)</f>
        <v>1228</v>
      </c>
      <c r="B1228" s="98" t="s">
        <v>6411</v>
      </c>
      <c r="C1228" s="54" t="str">
        <f t="shared" ca="1" si="247"/>
        <v>CPDT</v>
      </c>
      <c r="D1228" s="54" t="str">
        <f t="shared" ca="1" si="248"/>
        <v>ADELETER -J</v>
      </c>
      <c r="E1228" s="54">
        <f t="shared" ca="1" si="249"/>
        <v>0</v>
      </c>
      <c r="F1228" s="54" t="str">
        <f t="shared" ca="1" si="250"/>
        <v>ZH0AJ5</v>
      </c>
      <c r="G1228" s="54" t="str">
        <f t="shared" ca="1" si="251"/>
        <v>Hors Périmètre</v>
      </c>
      <c r="H1228" s="54" t="str">
        <f t="shared" ca="1" si="252"/>
        <v>COMPLET</v>
      </c>
      <c r="I1228" s="54" t="str">
        <f t="shared" ca="1" si="253"/>
        <v>Tn</v>
      </c>
      <c r="J1228" s="54" t="str">
        <f t="shared" ca="1" si="254"/>
        <v>GPTV</v>
      </c>
      <c r="K1228" s="54" t="str">
        <f t="shared" ca="1" si="255"/>
        <v>$PFREMV3</v>
      </c>
      <c r="L1228" s="54" t="str">
        <f t="shared" ca="1" si="256"/>
        <v/>
      </c>
      <c r="M1228" s="54">
        <f t="shared" ca="1" si="257"/>
        <v>0</v>
      </c>
      <c r="N1228" s="54" t="str">
        <f t="shared" ca="1" si="258"/>
        <v xml:space="preserve">ADELETER </v>
      </c>
      <c r="O1228" s="54" t="str">
        <f t="shared" ca="1" si="259"/>
        <v>Adhérent</v>
      </c>
    </row>
    <row r="1229" spans="1:15" x14ac:dyDescent="0.3">
      <c r="A1229" s="97">
        <f ca="1">MATCH(B1229,INDIRECT("Referentiel!a:a"),0)+COUNTIF($B$1:B1228,B1229)</f>
        <v>1229</v>
      </c>
      <c r="B1229" s="98" t="s">
        <v>6416</v>
      </c>
      <c r="C1229" s="54" t="str">
        <f t="shared" ca="1" si="247"/>
        <v>CPMP</v>
      </c>
      <c r="D1229" s="54" t="str">
        <f t="shared" ca="1" si="248"/>
        <v>PID07-J-PID07</v>
      </c>
      <c r="E1229" s="54">
        <f t="shared" ca="1" si="249"/>
        <v>0</v>
      </c>
      <c r="F1229" s="54" t="str">
        <f t="shared" ca="1" si="250"/>
        <v>ZH2FJ0</v>
      </c>
      <c r="G1229" s="54" t="str">
        <f t="shared" ca="1" si="251"/>
        <v>AD3</v>
      </c>
      <c r="H1229" s="54" t="str">
        <f t="shared" ca="1" si="252"/>
        <v>PARTIEL</v>
      </c>
      <c r="I1229" s="54" t="str">
        <f t="shared" ca="1" si="253"/>
        <v>Tn</v>
      </c>
      <c r="J1229" s="54" t="str">
        <f t="shared" ca="1" si="254"/>
        <v>PIDO</v>
      </c>
      <c r="K1229" s="54" t="str">
        <f t="shared" ca="1" si="255"/>
        <v>PID06</v>
      </c>
      <c r="L1229" s="54" t="str">
        <f t="shared" ca="1" si="256"/>
        <v/>
      </c>
      <c r="M1229" s="54">
        <f t="shared" ca="1" si="257"/>
        <v>0</v>
      </c>
      <c r="N1229" s="54" t="str">
        <f t="shared" ca="1" si="258"/>
        <v>ISPOOL</v>
      </c>
      <c r="O1229" s="54" t="str">
        <f t="shared" ca="1" si="259"/>
        <v>Adhérent</v>
      </c>
    </row>
    <row r="1230" spans="1:15" x14ac:dyDescent="0.3">
      <c r="A1230" s="97">
        <f ca="1">MATCH(B1230,INDIRECT("Referentiel!a:a"),0)+COUNTIF($B$1:B1229,B1230)</f>
        <v>1230</v>
      </c>
      <c r="B1230" s="98" t="s">
        <v>6422</v>
      </c>
      <c r="C1230" s="54" t="str">
        <f t="shared" ca="1" si="247"/>
        <v>CPCC</v>
      </c>
      <c r="D1230" s="54" t="str">
        <f t="shared" ca="1" si="248"/>
        <v>V0PIEIDE -J</v>
      </c>
      <c r="E1230" s="54">
        <f t="shared" ca="1" si="249"/>
        <v>0</v>
      </c>
      <c r="F1230" s="54" t="str">
        <f t="shared" ca="1" si="250"/>
        <v>ZH1JJG</v>
      </c>
      <c r="G1230" s="54" t="str">
        <f t="shared" ca="1" si="251"/>
        <v>AD3</v>
      </c>
      <c r="H1230" s="54" t="str">
        <f t="shared" ca="1" si="252"/>
        <v>COMPLET</v>
      </c>
      <c r="I1230" s="54" t="str">
        <f t="shared" ca="1" si="253"/>
        <v>BVnTn</v>
      </c>
      <c r="J1230" s="54" t="str">
        <f t="shared" ca="1" si="254"/>
        <v>GPAR</v>
      </c>
      <c r="K1230" s="54" t="str">
        <f t="shared" ca="1" si="255"/>
        <v>PIEIDE</v>
      </c>
      <c r="L1230" s="54" t="str">
        <f t="shared" ca="1" si="256"/>
        <v/>
      </c>
      <c r="M1230" s="54">
        <f t="shared" ca="1" si="257"/>
        <v>0</v>
      </c>
      <c r="N1230" s="54" t="str">
        <f t="shared" ca="1" si="258"/>
        <v>DB2</v>
      </c>
      <c r="O1230" s="54" t="str">
        <f t="shared" ca="1" si="259"/>
        <v>Adhérent</v>
      </c>
    </row>
    <row r="1231" spans="1:15" x14ac:dyDescent="0.3">
      <c r="A1231" s="97">
        <f ca="1">MATCH(B1231,INDIRECT("Referentiel!a:a"),0)+COUNTIF($B$1:B1230,B1231)</f>
        <v>1231</v>
      </c>
      <c r="B1231" s="98" t="s">
        <v>6427</v>
      </c>
      <c r="C1231" s="54" t="str">
        <f t="shared" ca="1" si="247"/>
        <v>CPRI</v>
      </c>
      <c r="D1231" s="54" t="str">
        <f t="shared" ca="1" si="248"/>
        <v xml:space="preserve"> -M</v>
      </c>
      <c r="E1231" s="54">
        <f t="shared" ca="1" si="249"/>
        <v>0</v>
      </c>
      <c r="F1231" s="54">
        <f t="shared" ca="1" si="250"/>
        <v>0</v>
      </c>
      <c r="G1231" s="54" t="str">
        <f t="shared" ca="1" si="251"/>
        <v>AD3</v>
      </c>
      <c r="H1231" s="54" t="str">
        <f t="shared" ca="1" si="252"/>
        <v>COMPLET</v>
      </c>
      <c r="I1231" s="54" t="str">
        <f t="shared" ca="1" si="253"/>
        <v>BVaTn</v>
      </c>
      <c r="J1231" s="54" t="str">
        <f t="shared" ca="1" si="254"/>
        <v>PLRP</v>
      </c>
      <c r="K1231" s="54" t="str">
        <f t="shared" ca="1" si="255"/>
        <v>PLRPILO1</v>
      </c>
      <c r="L1231" s="54" t="str">
        <f t="shared" ca="1" si="256"/>
        <v/>
      </c>
      <c r="M1231" s="54">
        <f t="shared" ca="1" si="257"/>
        <v>0</v>
      </c>
      <c r="N1231" s="54" t="str">
        <f t="shared" ca="1" si="258"/>
        <v>FIC</v>
      </c>
      <c r="O1231" s="54" t="str">
        <f t="shared" ca="1" si="259"/>
        <v>Adhérent</v>
      </c>
    </row>
    <row r="1232" spans="1:15" x14ac:dyDescent="0.3">
      <c r="A1232" s="97">
        <f ca="1">MATCH(B1232,INDIRECT("Referentiel!a:a"),0)+COUNTIF($B$1:B1231,B1232)</f>
        <v>1232</v>
      </c>
      <c r="B1232" s="98" t="s">
        <v>6431</v>
      </c>
      <c r="C1232" s="54" t="str">
        <f t="shared" ca="1" si="247"/>
        <v>CPRI</v>
      </c>
      <c r="D1232" s="54" t="str">
        <f t="shared" ca="1" si="248"/>
        <v xml:space="preserve"> -M</v>
      </c>
      <c r="E1232" s="54">
        <f t="shared" ca="1" si="249"/>
        <v>0</v>
      </c>
      <c r="F1232" s="54">
        <f t="shared" ca="1" si="250"/>
        <v>0</v>
      </c>
      <c r="G1232" s="54" t="str">
        <f t="shared" ca="1" si="251"/>
        <v>AD3</v>
      </c>
      <c r="H1232" s="54" t="str">
        <f t="shared" ca="1" si="252"/>
        <v>COMPLET</v>
      </c>
      <c r="I1232" s="54" t="str">
        <f t="shared" ca="1" si="253"/>
        <v>BVaTn</v>
      </c>
      <c r="J1232" s="54" t="str">
        <f t="shared" ca="1" si="254"/>
        <v>PLRP</v>
      </c>
      <c r="K1232" s="54" t="str">
        <f t="shared" ca="1" si="255"/>
        <v>PLRPILO2</v>
      </c>
      <c r="L1232" s="54" t="str">
        <f t="shared" ca="1" si="256"/>
        <v/>
      </c>
      <c r="M1232" s="54">
        <f t="shared" ca="1" si="257"/>
        <v>0</v>
      </c>
      <c r="N1232" s="54" t="str">
        <f t="shared" ca="1" si="258"/>
        <v>FIC</v>
      </c>
      <c r="O1232" s="54" t="str">
        <f t="shared" ca="1" si="259"/>
        <v>Adhérent</v>
      </c>
    </row>
    <row r="1233" spans="1:15" x14ac:dyDescent="0.3">
      <c r="A1233" s="97">
        <f ca="1">MATCH(B1233,INDIRECT("Referentiel!a:a"),0)+COUNTIF($B$1:B1232,B1233)</f>
        <v>1233</v>
      </c>
      <c r="B1233" s="98" t="s">
        <v>6433</v>
      </c>
      <c r="C1233" s="54" t="str">
        <f t="shared" ca="1" si="247"/>
        <v>CPMC</v>
      </c>
      <c r="D1233" s="54" t="str">
        <f t="shared" ca="1" si="248"/>
        <v>PMDXS010-J</v>
      </c>
      <c r="E1233" s="54">
        <f t="shared" ca="1" si="249"/>
        <v>0</v>
      </c>
      <c r="F1233" s="54">
        <f t="shared" ca="1" si="250"/>
        <v>0</v>
      </c>
      <c r="G1233" s="54" t="str">
        <f t="shared" ca="1" si="251"/>
        <v>AD3</v>
      </c>
      <c r="H1233" s="54" t="str">
        <f t="shared" ca="1" si="252"/>
        <v>PARTIEL</v>
      </c>
      <c r="I1233" s="54" t="str">
        <f t="shared" ca="1" si="253"/>
        <v>Tn</v>
      </c>
      <c r="J1233" s="54" t="str">
        <f t="shared" ca="1" si="254"/>
        <v>EDTQ</v>
      </c>
      <c r="K1233" s="54" t="str">
        <f t="shared" ca="1" si="255"/>
        <v>PMDXS010</v>
      </c>
      <c r="L1233" s="54" t="str">
        <f t="shared" ca="1" si="256"/>
        <v/>
      </c>
      <c r="M1233" s="54">
        <f t="shared" ca="1" si="257"/>
        <v>0</v>
      </c>
      <c r="N1233" s="54" t="str">
        <f t="shared" ca="1" si="258"/>
        <v>a voir</v>
      </c>
      <c r="O1233" s="54" t="str">
        <f t="shared" ca="1" si="259"/>
        <v>Adhérent</v>
      </c>
    </row>
    <row r="1234" spans="1:15" x14ac:dyDescent="0.3">
      <c r="A1234" s="97">
        <f ca="1">MATCH(B1234,INDIRECT("Referentiel!a:a"),0)+COUNTIF($B$1:B1233,B1234)</f>
        <v>1234</v>
      </c>
      <c r="B1234" s="98" t="s">
        <v>6437</v>
      </c>
      <c r="C1234" s="54" t="str">
        <f t="shared" ca="1" si="247"/>
        <v>CPMC</v>
      </c>
      <c r="D1234" s="54" t="str">
        <f t="shared" ca="1" si="248"/>
        <v>PMDXS011-J</v>
      </c>
      <c r="E1234" s="54">
        <f t="shared" ca="1" si="249"/>
        <v>0</v>
      </c>
      <c r="F1234" s="54">
        <f t="shared" ca="1" si="250"/>
        <v>0</v>
      </c>
      <c r="G1234" s="54" t="str">
        <f t="shared" ca="1" si="251"/>
        <v>AD3</v>
      </c>
      <c r="H1234" s="54" t="str">
        <f t="shared" ca="1" si="252"/>
        <v>PARTIEL</v>
      </c>
      <c r="I1234" s="54" t="str">
        <f t="shared" ca="1" si="253"/>
        <v>Tn</v>
      </c>
      <c r="J1234" s="54" t="str">
        <f t="shared" ca="1" si="254"/>
        <v>EDTQ</v>
      </c>
      <c r="K1234" s="54" t="str">
        <f t="shared" ca="1" si="255"/>
        <v>PMDXS011</v>
      </c>
      <c r="L1234" s="54" t="str">
        <f t="shared" ca="1" si="256"/>
        <v/>
      </c>
      <c r="M1234" s="54">
        <f t="shared" ca="1" si="257"/>
        <v>0</v>
      </c>
      <c r="N1234" s="54" t="str">
        <f t="shared" ca="1" si="258"/>
        <v>a voir</v>
      </c>
      <c r="O1234" s="54" t="str">
        <f t="shared" ca="1" si="259"/>
        <v>Adhérent</v>
      </c>
    </row>
    <row r="1235" spans="1:15" x14ac:dyDescent="0.3">
      <c r="A1235" s="97">
        <f ca="1">MATCH(B1235,INDIRECT("Referentiel!a:a"),0)+COUNTIF($B$1:B1234,B1235)</f>
        <v>1235</v>
      </c>
      <c r="B1235" s="98" t="s">
        <v>6440</v>
      </c>
      <c r="C1235" s="54" t="str">
        <f t="shared" ca="1" si="247"/>
        <v>CPMC</v>
      </c>
      <c r="D1235" s="54" t="str">
        <f t="shared" ca="1" si="248"/>
        <v>PMDXS012-J</v>
      </c>
      <c r="E1235" s="54">
        <f t="shared" ca="1" si="249"/>
        <v>0</v>
      </c>
      <c r="F1235" s="54" t="str">
        <f t="shared" ca="1" si="250"/>
        <v>ZH4VJT</v>
      </c>
      <c r="G1235" s="54" t="str">
        <f t="shared" ca="1" si="251"/>
        <v>AD3</v>
      </c>
      <c r="H1235" s="54" t="str">
        <f t="shared" ca="1" si="252"/>
        <v>PARTIEL</v>
      </c>
      <c r="I1235" s="54" t="str">
        <f t="shared" ca="1" si="253"/>
        <v>Tn</v>
      </c>
      <c r="J1235" s="54" t="str">
        <f t="shared" ca="1" si="254"/>
        <v>EDTQ</v>
      </c>
      <c r="K1235" s="54" t="str">
        <f t="shared" ca="1" si="255"/>
        <v>PMDXS012</v>
      </c>
      <c r="L1235" s="54" t="str">
        <f t="shared" ca="1" si="256"/>
        <v/>
      </c>
      <c r="M1235" s="54">
        <f t="shared" ca="1" si="257"/>
        <v>0</v>
      </c>
      <c r="N1235" s="54" t="str">
        <f t="shared" ca="1" si="258"/>
        <v>a voir</v>
      </c>
      <c r="O1235" s="54" t="str">
        <f t="shared" ca="1" si="259"/>
        <v>Adhérent</v>
      </c>
    </row>
    <row r="1236" spans="1:15" x14ac:dyDescent="0.3">
      <c r="A1236" s="97">
        <f ca="1">MATCH(B1236,INDIRECT("Referentiel!a:a"),0)+COUNTIF($B$1:B1235,B1236)</f>
        <v>1236</v>
      </c>
      <c r="B1236" s="98" t="s">
        <v>6445</v>
      </c>
      <c r="C1236" s="54" t="str">
        <f t="shared" ca="1" si="247"/>
        <v>CPMC</v>
      </c>
      <c r="D1236" s="54" t="str">
        <f t="shared" ca="1" si="248"/>
        <v>PMDXS013-J</v>
      </c>
      <c r="E1236" s="54">
        <f t="shared" ca="1" si="249"/>
        <v>0</v>
      </c>
      <c r="F1236" s="54">
        <f t="shared" ca="1" si="250"/>
        <v>0</v>
      </c>
      <c r="G1236" s="54" t="str">
        <f t="shared" ca="1" si="251"/>
        <v>AD3</v>
      </c>
      <c r="H1236" s="54" t="str">
        <f t="shared" ca="1" si="252"/>
        <v>PARTIEL</v>
      </c>
      <c r="I1236" s="54" t="str">
        <f t="shared" ca="1" si="253"/>
        <v>Tn</v>
      </c>
      <c r="J1236" s="54" t="str">
        <f t="shared" ca="1" si="254"/>
        <v>EDTQ</v>
      </c>
      <c r="K1236" s="54" t="str">
        <f t="shared" ca="1" si="255"/>
        <v>PMDXS013</v>
      </c>
      <c r="L1236" s="54" t="str">
        <f t="shared" ca="1" si="256"/>
        <v/>
      </c>
      <c r="M1236" s="54">
        <f t="shared" ca="1" si="257"/>
        <v>0</v>
      </c>
      <c r="N1236" s="54" t="str">
        <f t="shared" ca="1" si="258"/>
        <v>a voir</v>
      </c>
      <c r="O1236" s="54" t="str">
        <f t="shared" ca="1" si="259"/>
        <v>Adhérent</v>
      </c>
    </row>
    <row r="1237" spans="1:15" x14ac:dyDescent="0.3">
      <c r="A1237" s="97">
        <f ca="1">MATCH(B1237,INDIRECT("Referentiel!a:a"),0)+COUNTIF($B$1:B1236,B1237)</f>
        <v>1237</v>
      </c>
      <c r="B1237" s="98" t="s">
        <v>6448</v>
      </c>
      <c r="C1237" s="54" t="str">
        <f t="shared" ca="1" si="247"/>
        <v>CPMC</v>
      </c>
      <c r="D1237" s="54" t="str">
        <f t="shared" ca="1" si="248"/>
        <v>PMRXS010-J</v>
      </c>
      <c r="E1237" s="54">
        <f t="shared" ca="1" si="249"/>
        <v>0</v>
      </c>
      <c r="F1237" s="54">
        <f t="shared" ca="1" si="250"/>
        <v>0</v>
      </c>
      <c r="G1237" s="54" t="str">
        <f t="shared" ca="1" si="251"/>
        <v>AD3</v>
      </c>
      <c r="H1237" s="54" t="str">
        <f t="shared" ca="1" si="252"/>
        <v>PARTIEL</v>
      </c>
      <c r="I1237" s="54" t="str">
        <f t="shared" ca="1" si="253"/>
        <v>Tn</v>
      </c>
      <c r="J1237" s="54" t="str">
        <f t="shared" ca="1" si="254"/>
        <v>EDTQ</v>
      </c>
      <c r="K1237" s="54" t="str">
        <f t="shared" ca="1" si="255"/>
        <v>PMRXS010</v>
      </c>
      <c r="L1237" s="54" t="str">
        <f t="shared" ca="1" si="256"/>
        <v/>
      </c>
      <c r="M1237" s="54">
        <f t="shared" ca="1" si="257"/>
        <v>0</v>
      </c>
      <c r="N1237" s="54" t="str">
        <f t="shared" ca="1" si="258"/>
        <v>a voir</v>
      </c>
      <c r="O1237" s="54" t="str">
        <f t="shared" ca="1" si="259"/>
        <v>Adhérent</v>
      </c>
    </row>
    <row r="1238" spans="1:15" x14ac:dyDescent="0.3">
      <c r="A1238" s="97">
        <f ca="1">MATCH(B1238,INDIRECT("Referentiel!a:a"),0)+COUNTIF($B$1:B1237,B1238)</f>
        <v>1238</v>
      </c>
      <c r="B1238" s="98" t="s">
        <v>6450</v>
      </c>
      <c r="C1238" s="54" t="str">
        <f t="shared" ca="1" si="247"/>
        <v>CPMC</v>
      </c>
      <c r="D1238" s="54" t="str">
        <f t="shared" ca="1" si="248"/>
        <v>PMRXS011-J</v>
      </c>
      <c r="E1238" s="54">
        <f t="shared" ca="1" si="249"/>
        <v>0</v>
      </c>
      <c r="F1238" s="54">
        <f t="shared" ca="1" si="250"/>
        <v>0</v>
      </c>
      <c r="G1238" s="54" t="str">
        <f t="shared" ca="1" si="251"/>
        <v>AD3</v>
      </c>
      <c r="H1238" s="54" t="str">
        <f t="shared" ca="1" si="252"/>
        <v>PARTIEL</v>
      </c>
      <c r="I1238" s="54" t="str">
        <f t="shared" ca="1" si="253"/>
        <v>Tn</v>
      </c>
      <c r="J1238" s="54" t="str">
        <f t="shared" ca="1" si="254"/>
        <v>EDTQ</v>
      </c>
      <c r="K1238" s="54" t="str">
        <f t="shared" ca="1" si="255"/>
        <v>PMRXS011</v>
      </c>
      <c r="L1238" s="54" t="str">
        <f t="shared" ca="1" si="256"/>
        <v/>
      </c>
      <c r="M1238" s="54">
        <f t="shared" ca="1" si="257"/>
        <v>0</v>
      </c>
      <c r="N1238" s="54" t="str">
        <f t="shared" ca="1" si="258"/>
        <v>a voir</v>
      </c>
      <c r="O1238" s="54" t="str">
        <f t="shared" ca="1" si="259"/>
        <v>Adhérent</v>
      </c>
    </row>
    <row r="1239" spans="1:15" x14ac:dyDescent="0.3">
      <c r="A1239" s="97">
        <f ca="1">MATCH(B1239,INDIRECT("Referentiel!a:a"),0)+COUNTIF($B$1:B1238,B1239)</f>
        <v>1239</v>
      </c>
      <c r="B1239" s="98" t="s">
        <v>6452</v>
      </c>
      <c r="C1239" s="54" t="str">
        <f t="shared" ca="1" si="247"/>
        <v>CPMC</v>
      </c>
      <c r="D1239" s="54" t="str">
        <f t="shared" ca="1" si="248"/>
        <v>PMRXS012-J</v>
      </c>
      <c r="E1239" s="54">
        <f t="shared" ca="1" si="249"/>
        <v>0</v>
      </c>
      <c r="F1239" s="54">
        <f t="shared" ca="1" si="250"/>
        <v>0</v>
      </c>
      <c r="G1239" s="54" t="str">
        <f t="shared" ca="1" si="251"/>
        <v>AD3</v>
      </c>
      <c r="H1239" s="54" t="str">
        <f t="shared" ca="1" si="252"/>
        <v>PARTIEL</v>
      </c>
      <c r="I1239" s="54" t="str">
        <f t="shared" ca="1" si="253"/>
        <v>Tn</v>
      </c>
      <c r="J1239" s="54" t="str">
        <f t="shared" ca="1" si="254"/>
        <v>EDTQ</v>
      </c>
      <c r="K1239" s="54" t="str">
        <f t="shared" ca="1" si="255"/>
        <v>PMRXS012</v>
      </c>
      <c r="L1239" s="54" t="str">
        <f t="shared" ca="1" si="256"/>
        <v/>
      </c>
      <c r="M1239" s="54">
        <f t="shared" ca="1" si="257"/>
        <v>0</v>
      </c>
      <c r="N1239" s="54" t="str">
        <f t="shared" ca="1" si="258"/>
        <v>a voir</v>
      </c>
      <c r="O1239" s="54" t="str">
        <f t="shared" ca="1" si="259"/>
        <v>Adhérent</v>
      </c>
    </row>
    <row r="1240" spans="1:15" x14ac:dyDescent="0.3">
      <c r="A1240" s="97">
        <f ca="1">MATCH(B1240,INDIRECT("Referentiel!a:a"),0)+COUNTIF($B$1:B1239,B1240)</f>
        <v>1240</v>
      </c>
      <c r="B1240" s="98" t="s">
        <v>6454</v>
      </c>
      <c r="C1240" s="54" t="str">
        <f t="shared" ca="1" si="247"/>
        <v>CPMC</v>
      </c>
      <c r="D1240" s="54" t="str">
        <f t="shared" ca="1" si="248"/>
        <v>PMRXS013-J</v>
      </c>
      <c r="E1240" s="54">
        <f t="shared" ca="1" si="249"/>
        <v>0</v>
      </c>
      <c r="F1240" s="54">
        <f t="shared" ca="1" si="250"/>
        <v>0</v>
      </c>
      <c r="G1240" s="54" t="str">
        <f t="shared" ca="1" si="251"/>
        <v>AD3</v>
      </c>
      <c r="H1240" s="54" t="str">
        <f t="shared" ca="1" si="252"/>
        <v>PARTIEL</v>
      </c>
      <c r="I1240" s="54" t="str">
        <f t="shared" ca="1" si="253"/>
        <v>Tn</v>
      </c>
      <c r="J1240" s="54" t="str">
        <f t="shared" ca="1" si="254"/>
        <v>EDTQ</v>
      </c>
      <c r="K1240" s="54" t="str">
        <f t="shared" ca="1" si="255"/>
        <v>PMRXS013</v>
      </c>
      <c r="L1240" s="54" t="str">
        <f t="shared" ca="1" si="256"/>
        <v/>
      </c>
      <c r="M1240" s="54">
        <f t="shared" ca="1" si="257"/>
        <v>0</v>
      </c>
      <c r="N1240" s="54" t="str">
        <f t="shared" ca="1" si="258"/>
        <v>a voir</v>
      </c>
      <c r="O1240" s="54" t="str">
        <f t="shared" ca="1" si="259"/>
        <v>Adhérent</v>
      </c>
    </row>
    <row r="1241" spans="1:15" x14ac:dyDescent="0.3">
      <c r="A1241" s="97">
        <f ca="1">MATCH(B1241,INDIRECT("Referentiel!a:a"),0)+COUNTIF($B$1:B1240,B1241)</f>
        <v>1241</v>
      </c>
      <c r="B1241" s="98" t="s">
        <v>6456</v>
      </c>
      <c r="C1241" s="54" t="str">
        <f t="shared" ca="1" si="247"/>
        <v>CPMC</v>
      </c>
      <c r="D1241" s="54" t="str">
        <f t="shared" ca="1" si="248"/>
        <v>PMRXSM69-J</v>
      </c>
      <c r="E1241" s="54">
        <f t="shared" ca="1" si="249"/>
        <v>0</v>
      </c>
      <c r="F1241" s="54">
        <f t="shared" ca="1" si="250"/>
        <v>0</v>
      </c>
      <c r="G1241" s="54" t="str">
        <f t="shared" ca="1" si="251"/>
        <v>AD3</v>
      </c>
      <c r="H1241" s="54" t="str">
        <f t="shared" ca="1" si="252"/>
        <v>PARTIEL</v>
      </c>
      <c r="I1241" s="54" t="str">
        <f t="shared" ca="1" si="253"/>
        <v>Tn</v>
      </c>
      <c r="J1241" s="54" t="str">
        <f t="shared" ca="1" si="254"/>
        <v>EDTQ</v>
      </c>
      <c r="K1241" s="54" t="str">
        <f t="shared" ca="1" si="255"/>
        <v>PMRXSM69</v>
      </c>
      <c r="L1241" s="54" t="str">
        <f t="shared" ca="1" si="256"/>
        <v/>
      </c>
      <c r="M1241" s="54">
        <f t="shared" ca="1" si="257"/>
        <v>0</v>
      </c>
      <c r="N1241" s="54" t="str">
        <f t="shared" ca="1" si="258"/>
        <v>a voir</v>
      </c>
      <c r="O1241" s="54" t="str">
        <f t="shared" ca="1" si="259"/>
        <v>Adhérent</v>
      </c>
    </row>
    <row r="1242" spans="1:15" x14ac:dyDescent="0.3">
      <c r="A1242" s="97">
        <f ca="1">MATCH(B1242,INDIRECT("Referentiel!a:a"),0)+COUNTIF($B$1:B1241,B1242)</f>
        <v>1242</v>
      </c>
      <c r="B1242" s="98" t="s">
        <v>6460</v>
      </c>
      <c r="C1242" s="54" t="str">
        <f t="shared" ca="1" si="247"/>
        <v>CPFI</v>
      </c>
      <c r="D1242" s="54" t="str">
        <f t="shared" ca="1" si="248"/>
        <v>#CR#GDPSJ_YYYYMMDDHHMISS_TA_PMT.TXT-J-ZH2AJK</v>
      </c>
      <c r="E1242" s="54">
        <f t="shared" ca="1" si="249"/>
        <v>0</v>
      </c>
      <c r="F1242" s="54">
        <f t="shared" ca="1" si="250"/>
        <v>0</v>
      </c>
      <c r="G1242" s="54" t="str">
        <f t="shared" ca="1" si="251"/>
        <v>AD4</v>
      </c>
      <c r="H1242" s="54" t="str">
        <f t="shared" ca="1" si="252"/>
        <v>COMPLET</v>
      </c>
      <c r="I1242" s="54" t="str">
        <f t="shared" ca="1" si="253"/>
        <v>BVnTn</v>
      </c>
      <c r="J1242" s="54" t="str">
        <f t="shared" ca="1" si="254"/>
        <v>GDPS</v>
      </c>
      <c r="K1242" s="54" t="str">
        <f t="shared" ca="1" si="255"/>
        <v>TA_PMT.TXT</v>
      </c>
      <c r="L1242" s="54" t="str">
        <f t="shared" ca="1" si="256"/>
        <v/>
      </c>
      <c r="M1242" s="54" t="str">
        <f t="shared" ca="1" si="257"/>
        <v>CPFI</v>
      </c>
      <c r="N1242" s="54" t="str">
        <f t="shared" ca="1" si="258"/>
        <v>OPEN</v>
      </c>
      <c r="O1242" s="54" t="str">
        <f t="shared" ca="1" si="259"/>
        <v>Adhérent</v>
      </c>
    </row>
    <row r="1243" spans="1:15" x14ac:dyDescent="0.3">
      <c r="A1243" s="97">
        <f ca="1">MATCH(B1243,INDIRECT("Referentiel!a:a"),0)+COUNTIF($B$1:B1242,B1243)</f>
        <v>1243</v>
      </c>
      <c r="B1243" s="98" t="s">
        <v>6465</v>
      </c>
      <c r="C1243" s="54" t="str">
        <f t="shared" ca="1" si="247"/>
        <v>CPFI</v>
      </c>
      <c r="D1243" s="54" t="str">
        <f t="shared" ca="1" si="248"/>
        <v>#CR#GDPSJ_YYYYMMDDHHMISS_TA_PMT_JRNL.TXT-J-ZH2AJK</v>
      </c>
      <c r="E1243" s="54">
        <f t="shared" ca="1" si="249"/>
        <v>0</v>
      </c>
      <c r="F1243" s="54">
        <f t="shared" ca="1" si="250"/>
        <v>0</v>
      </c>
      <c r="G1243" s="54" t="str">
        <f t="shared" ca="1" si="251"/>
        <v>AD4</v>
      </c>
      <c r="H1243" s="54" t="str">
        <f t="shared" ca="1" si="252"/>
        <v>COMPLET</v>
      </c>
      <c r="I1243" s="54" t="str">
        <f t="shared" ca="1" si="253"/>
        <v>BVnTn</v>
      </c>
      <c r="J1243" s="54" t="str">
        <f t="shared" ca="1" si="254"/>
        <v>GDPS</v>
      </c>
      <c r="K1243" s="54" t="str">
        <f t="shared" ca="1" si="255"/>
        <v>TA_PMT_JRNL.TXT</v>
      </c>
      <c r="L1243" s="54" t="str">
        <f t="shared" ca="1" si="256"/>
        <v/>
      </c>
      <c r="M1243" s="54" t="str">
        <f t="shared" ca="1" si="257"/>
        <v>CPFI</v>
      </c>
      <c r="N1243" s="54" t="str">
        <f t="shared" ca="1" si="258"/>
        <v>OPEN</v>
      </c>
      <c r="O1243" s="54" t="str">
        <f t="shared" ca="1" si="259"/>
        <v>Adhérent</v>
      </c>
    </row>
    <row r="1244" spans="1:15" x14ac:dyDescent="0.3">
      <c r="A1244" s="97">
        <f ca="1">MATCH(B1244,INDIRECT("Referentiel!a:a"),0)+COUNTIF($B$1:B1243,B1244)</f>
        <v>1244</v>
      </c>
      <c r="B1244" s="98" t="s">
        <v>6470</v>
      </c>
      <c r="C1244" s="54" t="str">
        <f t="shared" ca="1" si="247"/>
        <v>CPFI</v>
      </c>
      <c r="D1244" s="54" t="str">
        <f t="shared" ca="1" si="248"/>
        <v>#CR#GDPSJ_YYYYMMDDHHMISS_TA_PMT_RQST.TXT-J-ZH2AJK</v>
      </c>
      <c r="E1244" s="54">
        <f t="shared" ca="1" si="249"/>
        <v>0</v>
      </c>
      <c r="F1244" s="54">
        <f t="shared" ca="1" si="250"/>
        <v>0</v>
      </c>
      <c r="G1244" s="54" t="str">
        <f t="shared" ca="1" si="251"/>
        <v>AD4</v>
      </c>
      <c r="H1244" s="54" t="str">
        <f t="shared" ca="1" si="252"/>
        <v>COMPLET</v>
      </c>
      <c r="I1244" s="54" t="str">
        <f t="shared" ca="1" si="253"/>
        <v>BVnTn</v>
      </c>
      <c r="J1244" s="54" t="str">
        <f t="shared" ca="1" si="254"/>
        <v>GDPS</v>
      </c>
      <c r="K1244" s="54" t="str">
        <f t="shared" ca="1" si="255"/>
        <v>TA_PMT_RQST.TXT</v>
      </c>
      <c r="L1244" s="54" t="str">
        <f t="shared" ca="1" si="256"/>
        <v/>
      </c>
      <c r="M1244" s="54" t="str">
        <f t="shared" ca="1" si="257"/>
        <v>CPFI</v>
      </c>
      <c r="N1244" s="54" t="str">
        <f t="shared" ca="1" si="258"/>
        <v>OPEN</v>
      </c>
      <c r="O1244" s="54" t="str">
        <f t="shared" ca="1" si="259"/>
        <v>Adhérent</v>
      </c>
    </row>
    <row r="1245" spans="1:15" x14ac:dyDescent="0.3">
      <c r="A1245" s="97">
        <f ca="1">MATCH(B1245,INDIRECT("Referentiel!a:a"),0)+COUNTIF($B$1:B1244,B1245)</f>
        <v>1245</v>
      </c>
      <c r="B1245" s="98" t="s">
        <v>6475</v>
      </c>
      <c r="C1245" s="54" t="str">
        <f t="shared" ca="1" si="247"/>
        <v>CPFI</v>
      </c>
      <c r="D1245" s="54" t="str">
        <f t="shared" ca="1" si="248"/>
        <v>#CR#GDPSJ_YYYYMMDDHHMISS_TA_PMT_RQST_JRNL.TXT-J-ZH2AJK</v>
      </c>
      <c r="E1245" s="54">
        <f t="shared" ca="1" si="249"/>
        <v>0</v>
      </c>
      <c r="F1245" s="54">
        <f t="shared" ca="1" si="250"/>
        <v>0</v>
      </c>
      <c r="G1245" s="54" t="str">
        <f t="shared" ca="1" si="251"/>
        <v>AD4</v>
      </c>
      <c r="H1245" s="54" t="str">
        <f t="shared" ca="1" si="252"/>
        <v>COMPLET</v>
      </c>
      <c r="I1245" s="54" t="str">
        <f t="shared" ca="1" si="253"/>
        <v>BVnTn</v>
      </c>
      <c r="J1245" s="54" t="str">
        <f t="shared" ca="1" si="254"/>
        <v>GDPS</v>
      </c>
      <c r="K1245" s="54" t="str">
        <f t="shared" ca="1" si="255"/>
        <v>TA_PMT_RQST_JRNL.TXT</v>
      </c>
      <c r="L1245" s="54" t="str">
        <f t="shared" ca="1" si="256"/>
        <v/>
      </c>
      <c r="M1245" s="54" t="str">
        <f t="shared" ca="1" si="257"/>
        <v>CPFI</v>
      </c>
      <c r="N1245" s="54" t="str">
        <f t="shared" ca="1" si="258"/>
        <v>OPEN</v>
      </c>
      <c r="O1245" s="54" t="str">
        <f t="shared" ca="1" si="259"/>
        <v>Adhérent</v>
      </c>
    </row>
    <row r="1246" spans="1:15" x14ac:dyDescent="0.3">
      <c r="A1246" s="97">
        <f ca="1">MATCH(B1246,INDIRECT("Referentiel!a:a"),0)+COUNTIF($B$1:B1245,B1246)</f>
        <v>1246</v>
      </c>
      <c r="B1246" s="98" t="s">
        <v>6480</v>
      </c>
      <c r="C1246" s="54" t="str">
        <f t="shared" ca="1" si="247"/>
        <v>CPFI</v>
      </c>
      <c r="D1246" s="54" t="str">
        <f t="shared" ca="1" si="248"/>
        <v>#CR#GDPSJ_YYYYMMDDHHMISS_TA_PMT_RQST_LINE.TXT-J-ZH2AJK</v>
      </c>
      <c r="E1246" s="54">
        <f t="shared" ca="1" si="249"/>
        <v>0</v>
      </c>
      <c r="F1246" s="54">
        <f t="shared" ca="1" si="250"/>
        <v>0</v>
      </c>
      <c r="G1246" s="54" t="str">
        <f t="shared" ca="1" si="251"/>
        <v>AD4</v>
      </c>
      <c r="H1246" s="54" t="str">
        <f t="shared" ca="1" si="252"/>
        <v>COMPLET</v>
      </c>
      <c r="I1246" s="54" t="str">
        <f t="shared" ca="1" si="253"/>
        <v>Tn</v>
      </c>
      <c r="J1246" s="54" t="str">
        <f t="shared" ca="1" si="254"/>
        <v>GDPS</v>
      </c>
      <c r="K1246" s="54" t="str">
        <f t="shared" ca="1" si="255"/>
        <v>TA_PMT_RQST_LINE.TXT</v>
      </c>
      <c r="L1246" s="54" t="str">
        <f t="shared" ca="1" si="256"/>
        <v/>
      </c>
      <c r="M1246" s="54" t="str">
        <f t="shared" ca="1" si="257"/>
        <v>CPFI</v>
      </c>
      <c r="N1246" s="54" t="str">
        <f t="shared" ca="1" si="258"/>
        <v>OPEN</v>
      </c>
      <c r="O1246" s="54" t="str">
        <f t="shared" ca="1" si="259"/>
        <v>Adhérent</v>
      </c>
    </row>
    <row r="1247" spans="1:15" x14ac:dyDescent="0.3">
      <c r="A1247" s="97">
        <f ca="1">MATCH(B1247,INDIRECT("Referentiel!a:a"),0)+COUNTIF($B$1:B1246,B1247)</f>
        <v>1247</v>
      </c>
      <c r="B1247" s="98" t="s">
        <v>6485</v>
      </c>
      <c r="C1247" s="54" t="str">
        <f t="shared" ca="1" si="247"/>
        <v>CPFI</v>
      </c>
      <c r="D1247" s="54" t="str">
        <f t="shared" ca="1" si="248"/>
        <v>#CR#GDPSJ_YYYYMMDDHHMISS_TA_PMT_RUN_PMT_RQST.TXT-J-ZH2AJK</v>
      </c>
      <c r="E1247" s="54">
        <f t="shared" ca="1" si="249"/>
        <v>0</v>
      </c>
      <c r="F1247" s="54">
        <f t="shared" ca="1" si="250"/>
        <v>0</v>
      </c>
      <c r="G1247" s="54" t="str">
        <f t="shared" ca="1" si="251"/>
        <v>AD4</v>
      </c>
      <c r="H1247" s="54" t="str">
        <f t="shared" ca="1" si="252"/>
        <v>COMPLET</v>
      </c>
      <c r="I1247" s="54" t="str">
        <f t="shared" ca="1" si="253"/>
        <v>BVnTn</v>
      </c>
      <c r="J1247" s="54" t="str">
        <f t="shared" ca="1" si="254"/>
        <v>GDPS</v>
      </c>
      <c r="K1247" s="54" t="str">
        <f t="shared" ca="1" si="255"/>
        <v>TA_PMT_RUN_PMT_RQST.TXT</v>
      </c>
      <c r="L1247" s="54" t="str">
        <f t="shared" ca="1" si="256"/>
        <v/>
      </c>
      <c r="M1247" s="54" t="str">
        <f t="shared" ca="1" si="257"/>
        <v>CPFI</v>
      </c>
      <c r="N1247" s="54" t="str">
        <f t="shared" ca="1" si="258"/>
        <v>OPEN</v>
      </c>
      <c r="O1247" s="54" t="str">
        <f t="shared" ca="1" si="259"/>
        <v>Adhérent</v>
      </c>
    </row>
    <row r="1248" spans="1:15" x14ac:dyDescent="0.3">
      <c r="A1248" s="97">
        <f ca="1">MATCH(B1248,INDIRECT("Referentiel!a:a"),0)+COUNTIF($B$1:B1247,B1248)</f>
        <v>1248</v>
      </c>
      <c r="B1248" s="98" t="s">
        <v>6489</v>
      </c>
      <c r="C1248" s="54" t="str">
        <f t="shared" ca="1" si="247"/>
        <v>CPMS</v>
      </c>
      <c r="D1248" s="54" t="str">
        <f t="shared" ca="1" si="248"/>
        <v>V0POCCCH -J</v>
      </c>
      <c r="E1248" s="54">
        <f t="shared" ca="1" si="249"/>
        <v>0</v>
      </c>
      <c r="F1248" s="54" t="str">
        <f t="shared" ca="1" si="250"/>
        <v>ZH4GJ0</v>
      </c>
      <c r="G1248" s="54" t="str">
        <f t="shared" ca="1" si="251"/>
        <v>AD3</v>
      </c>
      <c r="H1248" s="54" t="str">
        <f t="shared" ca="1" si="252"/>
        <v>COMPLET</v>
      </c>
      <c r="I1248" s="54" t="str">
        <f t="shared" ca="1" si="253"/>
        <v>Tn</v>
      </c>
      <c r="J1248" s="54" t="str">
        <f t="shared" ca="1" si="254"/>
        <v>AVPA</v>
      </c>
      <c r="K1248" s="54" t="str">
        <f t="shared" ca="1" si="255"/>
        <v>POCCCH</v>
      </c>
      <c r="L1248" s="54" t="str">
        <f t="shared" ca="1" si="256"/>
        <v/>
      </c>
      <c r="M1248" s="54">
        <f t="shared" ca="1" si="257"/>
        <v>0</v>
      </c>
      <c r="N1248" s="54" t="str">
        <f t="shared" ca="1" si="258"/>
        <v>DB2</v>
      </c>
      <c r="O1248" s="54" t="str">
        <f t="shared" ca="1" si="259"/>
        <v>Adhérent</v>
      </c>
    </row>
    <row r="1249" spans="1:15" x14ac:dyDescent="0.3">
      <c r="A1249" s="97">
        <f ca="1">MATCH(B1249,INDIRECT("Referentiel!a:a"),0)+COUNTIF($B$1:B1248,B1249)</f>
        <v>1249</v>
      </c>
      <c r="B1249" s="98" t="s">
        <v>6495</v>
      </c>
      <c r="C1249" s="54" t="str">
        <f t="shared" ca="1" si="247"/>
        <v>CPCI</v>
      </c>
      <c r="D1249" s="54" t="str">
        <f t="shared" ca="1" si="248"/>
        <v>V1PORTFL  -J</v>
      </c>
      <c r="E1249" s="54">
        <f t="shared" ca="1" si="249"/>
        <v>0</v>
      </c>
      <c r="F1249" s="54" t="str">
        <f t="shared" ca="1" si="250"/>
        <v>ZH0DJB</v>
      </c>
      <c r="G1249" s="54" t="str">
        <f t="shared" ca="1" si="251"/>
        <v>AD3</v>
      </c>
      <c r="H1249" s="54" t="str">
        <f t="shared" ca="1" si="252"/>
        <v>COMPLET</v>
      </c>
      <c r="I1249" s="54" t="str">
        <f t="shared" ca="1" si="253"/>
        <v>BVnTn</v>
      </c>
      <c r="J1249" s="54" t="str">
        <f t="shared" ca="1" si="254"/>
        <v>SDGE</v>
      </c>
      <c r="K1249" s="54" t="str">
        <f t="shared" ca="1" si="255"/>
        <v>PORTFL</v>
      </c>
      <c r="L1249" s="54" t="str">
        <f t="shared" ca="1" si="256"/>
        <v>PRIV1</v>
      </c>
      <c r="M1249" s="54">
        <f t="shared" ca="1" si="257"/>
        <v>0</v>
      </c>
      <c r="N1249" s="54" t="str">
        <f t="shared" ca="1" si="258"/>
        <v>DB2</v>
      </c>
      <c r="O1249" s="54" t="str">
        <f t="shared" ca="1" si="259"/>
        <v>Adhérent</v>
      </c>
    </row>
    <row r="1250" spans="1:15" x14ac:dyDescent="0.3">
      <c r="A1250" s="97">
        <f ca="1">MATCH(B1250,INDIRECT("Referentiel!a:a"),0)+COUNTIF($B$1:B1249,B1250)</f>
        <v>1250</v>
      </c>
      <c r="B1250" s="98" t="s">
        <v>6501</v>
      </c>
      <c r="C1250" s="54" t="str">
        <f t="shared" ca="1" si="247"/>
        <v>CPCI</v>
      </c>
      <c r="D1250" s="54" t="str">
        <f t="shared" ca="1" si="248"/>
        <v>V0POSEQP -J</v>
      </c>
      <c r="E1250" s="54">
        <f t="shared" ca="1" si="249"/>
        <v>0</v>
      </c>
      <c r="F1250" s="54" t="str">
        <f t="shared" ca="1" si="250"/>
        <v>ZH0DJC</v>
      </c>
      <c r="G1250" s="54" t="str">
        <f t="shared" ca="1" si="251"/>
        <v>AD3</v>
      </c>
      <c r="H1250" s="54" t="str">
        <f t="shared" ca="1" si="252"/>
        <v>COMPLET</v>
      </c>
      <c r="I1250" s="54" t="str">
        <f t="shared" ca="1" si="253"/>
        <v>BVnTn</v>
      </c>
      <c r="J1250" s="54" t="str">
        <f t="shared" ca="1" si="254"/>
        <v>SDGE</v>
      </c>
      <c r="K1250" s="54" t="str">
        <f t="shared" ca="1" si="255"/>
        <v>POSEQP</v>
      </c>
      <c r="L1250" s="54" t="str">
        <f t="shared" ca="1" si="256"/>
        <v/>
      </c>
      <c r="M1250" s="54">
        <f t="shared" ca="1" si="257"/>
        <v>0</v>
      </c>
      <c r="N1250" s="54" t="str">
        <f t="shared" ca="1" si="258"/>
        <v>DB2</v>
      </c>
      <c r="O1250" s="54" t="str">
        <f t="shared" ca="1" si="259"/>
        <v>Adhérent</v>
      </c>
    </row>
    <row r="1251" spans="1:15" x14ac:dyDescent="0.3">
      <c r="A1251" s="97">
        <f ca="1">MATCH(B1251,INDIRECT("Referentiel!a:a"),0)+COUNTIF($B$1:B1250,B1251)</f>
        <v>1251</v>
      </c>
      <c r="B1251" s="98" t="s">
        <v>6506</v>
      </c>
      <c r="C1251" s="54" t="str">
        <f t="shared" ca="1" si="247"/>
        <v>CPCI</v>
      </c>
      <c r="D1251" s="54" t="str">
        <f t="shared" ca="1" si="248"/>
        <v>V1POSTFC -J</v>
      </c>
      <c r="E1251" s="54">
        <f t="shared" ca="1" si="249"/>
        <v>0</v>
      </c>
      <c r="F1251" s="54" t="str">
        <f t="shared" ca="1" si="250"/>
        <v>ZH0DJD</v>
      </c>
      <c r="G1251" s="54" t="str">
        <f t="shared" ca="1" si="251"/>
        <v>AD3</v>
      </c>
      <c r="H1251" s="54" t="str">
        <f t="shared" ca="1" si="252"/>
        <v>COMPLET</v>
      </c>
      <c r="I1251" s="54" t="str">
        <f t="shared" ca="1" si="253"/>
        <v>Tn</v>
      </c>
      <c r="J1251" s="54" t="str">
        <f t="shared" ca="1" si="254"/>
        <v>SDGE</v>
      </c>
      <c r="K1251" s="54" t="str">
        <f t="shared" ca="1" si="255"/>
        <v>POSTFC</v>
      </c>
      <c r="L1251" s="54" t="str">
        <f t="shared" ca="1" si="256"/>
        <v>PRIV1</v>
      </c>
      <c r="M1251" s="54">
        <f t="shared" ca="1" si="257"/>
        <v>0</v>
      </c>
      <c r="N1251" s="54" t="str">
        <f t="shared" ca="1" si="258"/>
        <v>DB2</v>
      </c>
      <c r="O1251" s="54" t="str">
        <f t="shared" ca="1" si="259"/>
        <v>Adhérent</v>
      </c>
    </row>
    <row r="1252" spans="1:15" x14ac:dyDescent="0.3">
      <c r="A1252" s="97">
        <f ca="1">MATCH(B1252,INDIRECT("Referentiel!a:a"),0)+COUNTIF($B$1:B1251,B1252)</f>
        <v>1252</v>
      </c>
      <c r="B1252" s="98" t="s">
        <v>6512</v>
      </c>
      <c r="C1252" s="54" t="str">
        <f t="shared" ca="1" si="247"/>
        <v>CPRI</v>
      </c>
      <c r="D1252" s="54" t="str">
        <f t="shared" ca="1" si="248"/>
        <v>PV007V-M</v>
      </c>
      <c r="E1252" s="54">
        <f t="shared" ca="1" si="249"/>
        <v>0</v>
      </c>
      <c r="F1252" s="54" t="str">
        <f t="shared" ca="1" si="250"/>
        <v>ZH0CMT</v>
      </c>
      <c r="G1252" s="54" t="str">
        <f t="shared" ca="1" si="251"/>
        <v>AD3</v>
      </c>
      <c r="H1252" s="54" t="str">
        <f t="shared" ca="1" si="252"/>
        <v>COMPLET</v>
      </c>
      <c r="I1252" s="54" t="str">
        <f t="shared" ca="1" si="253"/>
        <v>BVaTn</v>
      </c>
      <c r="J1252" s="54" t="str">
        <f t="shared" ca="1" si="254"/>
        <v>RCVR</v>
      </c>
      <c r="K1252" s="54" t="str">
        <f t="shared" ca="1" si="255"/>
        <v>PP007T</v>
      </c>
      <c r="L1252" s="54" t="str">
        <f t="shared" ca="1" si="256"/>
        <v/>
      </c>
      <c r="M1252" s="54">
        <f t="shared" ca="1" si="257"/>
        <v>0</v>
      </c>
      <c r="N1252" s="54" t="str">
        <f t="shared" ca="1" si="258"/>
        <v>DB2</v>
      </c>
      <c r="O1252" s="54" t="str">
        <f t="shared" ca="1" si="259"/>
        <v>Adhérent</v>
      </c>
    </row>
    <row r="1253" spans="1:15" x14ac:dyDescent="0.3">
      <c r="A1253" s="97">
        <f ca="1">MATCH(B1253,INDIRECT("Referentiel!a:a"),0)+COUNTIF($B$1:B1252,B1253)</f>
        <v>1253</v>
      </c>
      <c r="B1253" s="98" t="s">
        <v>6518</v>
      </c>
      <c r="C1253" s="54" t="str">
        <f t="shared" ca="1" si="247"/>
        <v>CPMS</v>
      </c>
      <c r="D1253" s="54" t="str">
        <f t="shared" ca="1" si="248"/>
        <v>V0PPERCH -J</v>
      </c>
      <c r="E1253" s="54">
        <f t="shared" ca="1" si="249"/>
        <v>0</v>
      </c>
      <c r="F1253" s="54" t="str">
        <f t="shared" ca="1" si="250"/>
        <v>ZH4GJ1</v>
      </c>
      <c r="G1253" s="54" t="str">
        <f t="shared" ca="1" si="251"/>
        <v>AD3</v>
      </c>
      <c r="H1253" s="54" t="str">
        <f t="shared" ca="1" si="252"/>
        <v>COMPLET</v>
      </c>
      <c r="I1253" s="54" t="str">
        <f t="shared" ca="1" si="253"/>
        <v>Tn</v>
      </c>
      <c r="J1253" s="54" t="str">
        <f t="shared" ca="1" si="254"/>
        <v>AVPA</v>
      </c>
      <c r="K1253" s="54" t="str">
        <f t="shared" ca="1" si="255"/>
        <v>PPERCH</v>
      </c>
      <c r="L1253" s="54" t="str">
        <f t="shared" ca="1" si="256"/>
        <v/>
      </c>
      <c r="M1253" s="54">
        <f t="shared" ca="1" si="257"/>
        <v>0</v>
      </c>
      <c r="N1253" s="54" t="str">
        <f t="shared" ca="1" si="258"/>
        <v>DB2</v>
      </c>
      <c r="O1253" s="54" t="str">
        <f t="shared" ca="1" si="259"/>
        <v>Adhérent</v>
      </c>
    </row>
    <row r="1254" spans="1:15" x14ac:dyDescent="0.3">
      <c r="A1254" s="97">
        <f ca="1">MATCH(B1254,INDIRECT("Referentiel!a:a"),0)+COUNTIF($B$1:B1253,B1254)</f>
        <v>1254</v>
      </c>
      <c r="B1254" s="98" t="s">
        <v>6523</v>
      </c>
      <c r="C1254" s="54" t="str">
        <f t="shared" ca="1" si="247"/>
        <v>CPRI</v>
      </c>
      <c r="D1254" s="54" t="str">
        <f t="shared" ca="1" si="248"/>
        <v>PWJ03V  -J</v>
      </c>
      <c r="E1254" s="54">
        <f t="shared" ca="1" si="249"/>
        <v>0</v>
      </c>
      <c r="F1254" s="54" t="str">
        <f t="shared" ca="1" si="250"/>
        <v>ZH0DJE</v>
      </c>
      <c r="G1254" s="54" t="str">
        <f t="shared" ca="1" si="251"/>
        <v>AD3</v>
      </c>
      <c r="H1254" s="54" t="str">
        <f t="shared" ca="1" si="252"/>
        <v>COMPLET</v>
      </c>
      <c r="I1254" s="54" t="str">
        <f t="shared" ca="1" si="253"/>
        <v>BVnTn</v>
      </c>
      <c r="J1254" s="54" t="str">
        <f t="shared" ca="1" si="254"/>
        <v>RCVR</v>
      </c>
      <c r="K1254" s="54" t="str">
        <f t="shared" ca="1" si="255"/>
        <v>PPJ04T</v>
      </c>
      <c r="L1254" s="54" t="str">
        <f t="shared" ca="1" si="256"/>
        <v/>
      </c>
      <c r="M1254" s="54">
        <f t="shared" ca="1" si="257"/>
        <v>0</v>
      </c>
      <c r="N1254" s="54" t="str">
        <f t="shared" ca="1" si="258"/>
        <v>DB2</v>
      </c>
      <c r="O1254" s="54" t="str">
        <f t="shared" ca="1" si="259"/>
        <v>Adhérent</v>
      </c>
    </row>
    <row r="1255" spans="1:15" x14ac:dyDescent="0.3">
      <c r="A1255" s="97">
        <f ca="1">MATCH(B1255,INDIRECT("Referentiel!a:a"),0)+COUNTIF($B$1:B1254,B1255)</f>
        <v>1255</v>
      </c>
      <c r="B1255" s="98" t="s">
        <v>6528</v>
      </c>
      <c r="C1255" s="54" t="str">
        <f t="shared" ca="1" si="247"/>
        <v>CPRI</v>
      </c>
      <c r="D1255" s="54" t="str">
        <f t="shared" ca="1" si="248"/>
        <v>PVJ53V-M</v>
      </c>
      <c r="E1255" s="54">
        <f t="shared" ca="1" si="249"/>
        <v>0</v>
      </c>
      <c r="F1255" s="54" t="str">
        <f t="shared" ca="1" si="250"/>
        <v>ZH0CMU</v>
      </c>
      <c r="G1255" s="54" t="str">
        <f t="shared" ca="1" si="251"/>
        <v>AD3</v>
      </c>
      <c r="H1255" s="54" t="str">
        <f t="shared" ca="1" si="252"/>
        <v>COMPLET</v>
      </c>
      <c r="I1255" s="54" t="str">
        <f t="shared" ca="1" si="253"/>
        <v>BVaTn</v>
      </c>
      <c r="J1255" s="54" t="str">
        <f t="shared" ca="1" si="254"/>
        <v>RCVR</v>
      </c>
      <c r="K1255" s="54" t="str">
        <f t="shared" ca="1" si="255"/>
        <v>PPJ53T</v>
      </c>
      <c r="L1255" s="54" t="str">
        <f t="shared" ca="1" si="256"/>
        <v/>
      </c>
      <c r="M1255" s="54">
        <f t="shared" ca="1" si="257"/>
        <v>0</v>
      </c>
      <c r="N1255" s="54" t="str">
        <f t="shared" ca="1" si="258"/>
        <v>DB2</v>
      </c>
      <c r="O1255" s="54" t="str">
        <f t="shared" ca="1" si="259"/>
        <v>Adhérent</v>
      </c>
    </row>
    <row r="1256" spans="1:15" x14ac:dyDescent="0.3">
      <c r="A1256" s="97">
        <f ca="1">MATCH(B1256,INDIRECT("Referentiel!a:a"),0)+COUNTIF($B$1:B1255,B1256)</f>
        <v>1256</v>
      </c>
      <c r="B1256" s="98" t="s">
        <v>6534</v>
      </c>
      <c r="C1256" s="54" t="str">
        <f t="shared" ca="1" si="247"/>
        <v>CPRI</v>
      </c>
      <c r="D1256" s="54" t="str">
        <f t="shared" ca="1" si="248"/>
        <v>PVK50V-M</v>
      </c>
      <c r="E1256" s="54">
        <f t="shared" ca="1" si="249"/>
        <v>0</v>
      </c>
      <c r="F1256" s="54" t="str">
        <f t="shared" ca="1" si="250"/>
        <v>ZH0CMV</v>
      </c>
      <c r="G1256" s="54" t="str">
        <f t="shared" ca="1" si="251"/>
        <v>AD3</v>
      </c>
      <c r="H1256" s="54" t="str">
        <f t="shared" ca="1" si="252"/>
        <v>COMPLET</v>
      </c>
      <c r="I1256" s="54" t="str">
        <f t="shared" ca="1" si="253"/>
        <v>BVaTn</v>
      </c>
      <c r="J1256" s="54" t="str">
        <f t="shared" ca="1" si="254"/>
        <v>RCVR</v>
      </c>
      <c r="K1256" s="54" t="str">
        <f t="shared" ca="1" si="255"/>
        <v>PPK50T</v>
      </c>
      <c r="L1256" s="54" t="str">
        <f t="shared" ca="1" si="256"/>
        <v/>
      </c>
      <c r="M1256" s="54">
        <f t="shared" ca="1" si="257"/>
        <v>0</v>
      </c>
      <c r="N1256" s="54" t="str">
        <f t="shared" ca="1" si="258"/>
        <v>DB2</v>
      </c>
      <c r="O1256" s="54" t="str">
        <f t="shared" ca="1" si="259"/>
        <v>Adhérent</v>
      </c>
    </row>
    <row r="1257" spans="1:15" x14ac:dyDescent="0.3">
      <c r="A1257" s="97">
        <f ca="1">MATCH(B1257,INDIRECT("Referentiel!a:a"),0)+COUNTIF($B$1:B1256,B1257)</f>
        <v>1257</v>
      </c>
      <c r="B1257" s="98" t="s">
        <v>6540</v>
      </c>
      <c r="C1257" s="54" t="str">
        <f t="shared" ca="1" si="247"/>
        <v>CPRI</v>
      </c>
      <c r="D1257" s="54" t="str">
        <f t="shared" ca="1" si="248"/>
        <v>PVT01V-M</v>
      </c>
      <c r="E1257" s="54">
        <f t="shared" ca="1" si="249"/>
        <v>0</v>
      </c>
      <c r="F1257" s="54" t="str">
        <f t="shared" ca="1" si="250"/>
        <v>ZH0CMW</v>
      </c>
      <c r="G1257" s="54" t="str">
        <f t="shared" ca="1" si="251"/>
        <v>AD3</v>
      </c>
      <c r="H1257" s="54" t="str">
        <f t="shared" ca="1" si="252"/>
        <v>COMPLET</v>
      </c>
      <c r="I1257" s="54" t="str">
        <f t="shared" ca="1" si="253"/>
        <v>BVaTn</v>
      </c>
      <c r="J1257" s="54" t="str">
        <f t="shared" ca="1" si="254"/>
        <v>RCVR</v>
      </c>
      <c r="K1257" s="54" t="str">
        <f t="shared" ca="1" si="255"/>
        <v>PPT01T</v>
      </c>
      <c r="L1257" s="54" t="str">
        <f t="shared" ca="1" si="256"/>
        <v/>
      </c>
      <c r="M1257" s="54">
        <f t="shared" ca="1" si="257"/>
        <v>0</v>
      </c>
      <c r="N1257" s="54" t="str">
        <f t="shared" ca="1" si="258"/>
        <v>DB2</v>
      </c>
      <c r="O1257" s="54" t="str">
        <f t="shared" ca="1" si="259"/>
        <v>Adhérent</v>
      </c>
    </row>
    <row r="1258" spans="1:15" x14ac:dyDescent="0.3">
      <c r="A1258" s="97">
        <f ca="1">MATCH(B1258,INDIRECT("Referentiel!a:a"),0)+COUNTIF($B$1:B1257,B1258)</f>
        <v>1258</v>
      </c>
      <c r="B1258" s="98" t="s">
        <v>6546</v>
      </c>
      <c r="C1258" s="54" t="str">
        <f t="shared" ca="1" si="247"/>
        <v>CPRI</v>
      </c>
      <c r="D1258" s="54" t="str">
        <f t="shared" ca="1" si="248"/>
        <v>PVT02V-M</v>
      </c>
      <c r="E1258" s="54">
        <f t="shared" ca="1" si="249"/>
        <v>0</v>
      </c>
      <c r="F1258" s="54" t="str">
        <f t="shared" ca="1" si="250"/>
        <v>ZH0CMX</v>
      </c>
      <c r="G1258" s="54" t="str">
        <f t="shared" ca="1" si="251"/>
        <v>AD3</v>
      </c>
      <c r="H1258" s="54" t="str">
        <f t="shared" ca="1" si="252"/>
        <v>COMPLET</v>
      </c>
      <c r="I1258" s="54" t="str">
        <f t="shared" ca="1" si="253"/>
        <v>BVaTn</v>
      </c>
      <c r="J1258" s="54" t="str">
        <f t="shared" ca="1" si="254"/>
        <v>RCVR</v>
      </c>
      <c r="K1258" s="54" t="str">
        <f t="shared" ca="1" si="255"/>
        <v>PPT02T</v>
      </c>
      <c r="L1258" s="54" t="str">
        <f t="shared" ca="1" si="256"/>
        <v/>
      </c>
      <c r="M1258" s="54">
        <f t="shared" ca="1" si="257"/>
        <v>0</v>
      </c>
      <c r="N1258" s="54" t="str">
        <f t="shared" ca="1" si="258"/>
        <v>DB2</v>
      </c>
      <c r="O1258" s="54" t="str">
        <f t="shared" ca="1" si="259"/>
        <v>Adhérent</v>
      </c>
    </row>
    <row r="1259" spans="1:15" x14ac:dyDescent="0.3">
      <c r="A1259" s="97">
        <f ca="1">MATCH(B1259,INDIRECT("Referentiel!a:a"),0)+COUNTIF($B$1:B1258,B1259)</f>
        <v>1259</v>
      </c>
      <c r="B1259" s="98" t="s">
        <v>6552</v>
      </c>
      <c r="C1259" s="54" t="str">
        <f t="shared" ca="1" si="247"/>
        <v>CPRI</v>
      </c>
      <c r="D1259" s="54" t="str">
        <f t="shared" ca="1" si="248"/>
        <v>PVT03V-M</v>
      </c>
      <c r="E1259" s="54">
        <f t="shared" ca="1" si="249"/>
        <v>0</v>
      </c>
      <c r="F1259" s="54" t="str">
        <f t="shared" ca="1" si="250"/>
        <v>ZH0CMY</v>
      </c>
      <c r="G1259" s="54" t="str">
        <f t="shared" ca="1" si="251"/>
        <v>AD3</v>
      </c>
      <c r="H1259" s="54" t="str">
        <f t="shared" ca="1" si="252"/>
        <v>COMPLET</v>
      </c>
      <c r="I1259" s="54" t="str">
        <f t="shared" ca="1" si="253"/>
        <v>BVaTn</v>
      </c>
      <c r="J1259" s="54" t="str">
        <f t="shared" ca="1" si="254"/>
        <v>RCVR</v>
      </c>
      <c r="K1259" s="54" t="str">
        <f t="shared" ca="1" si="255"/>
        <v>PPT03T</v>
      </c>
      <c r="L1259" s="54" t="str">
        <f t="shared" ca="1" si="256"/>
        <v/>
      </c>
      <c r="M1259" s="54">
        <f t="shared" ca="1" si="257"/>
        <v>0</v>
      </c>
      <c r="N1259" s="54" t="str">
        <f t="shared" ca="1" si="258"/>
        <v>DB2</v>
      </c>
      <c r="O1259" s="54" t="str">
        <f t="shared" ca="1" si="259"/>
        <v>Adhérent</v>
      </c>
    </row>
    <row r="1260" spans="1:15" x14ac:dyDescent="0.3">
      <c r="A1260" s="97">
        <f ca="1">MATCH(B1260,INDIRECT("Referentiel!a:a"),0)+COUNTIF($B$1:B1259,B1260)</f>
        <v>1260</v>
      </c>
      <c r="B1260" s="98" t="s">
        <v>6558</v>
      </c>
      <c r="C1260" s="54" t="str">
        <f t="shared" ca="1" si="247"/>
        <v>CPRI</v>
      </c>
      <c r="D1260" s="54" t="str">
        <f t="shared" ca="1" si="248"/>
        <v>PVT05V-M</v>
      </c>
      <c r="E1260" s="54">
        <f t="shared" ca="1" si="249"/>
        <v>0</v>
      </c>
      <c r="F1260" s="54" t="str">
        <f t="shared" ca="1" si="250"/>
        <v>ZH0CMZ</v>
      </c>
      <c r="G1260" s="54" t="str">
        <f t="shared" ca="1" si="251"/>
        <v>AD3</v>
      </c>
      <c r="H1260" s="54" t="str">
        <f t="shared" ca="1" si="252"/>
        <v>COMPLET</v>
      </c>
      <c r="I1260" s="54" t="str">
        <f t="shared" ca="1" si="253"/>
        <v>BVaTn</v>
      </c>
      <c r="J1260" s="54" t="str">
        <f t="shared" ca="1" si="254"/>
        <v>RCVR</v>
      </c>
      <c r="K1260" s="54" t="str">
        <f t="shared" ca="1" si="255"/>
        <v>PPT05T</v>
      </c>
      <c r="L1260" s="54" t="str">
        <f t="shared" ca="1" si="256"/>
        <v/>
      </c>
      <c r="M1260" s="54">
        <f t="shared" ca="1" si="257"/>
        <v>0</v>
      </c>
      <c r="N1260" s="54" t="str">
        <f t="shared" ca="1" si="258"/>
        <v>DB2</v>
      </c>
      <c r="O1260" s="54" t="str">
        <f t="shared" ca="1" si="259"/>
        <v>Adhérent</v>
      </c>
    </row>
    <row r="1261" spans="1:15" x14ac:dyDescent="0.3">
      <c r="A1261" s="97">
        <f ca="1">MATCH(B1261,INDIRECT("Referentiel!a:a"),0)+COUNTIF($B$1:B1260,B1261)</f>
        <v>1261</v>
      </c>
      <c r="B1261" s="98" t="s">
        <v>6564</v>
      </c>
      <c r="C1261" s="54" t="str">
        <f t="shared" ca="1" si="247"/>
        <v>CPRI</v>
      </c>
      <c r="D1261" s="54" t="str">
        <f t="shared" ca="1" si="248"/>
        <v>PVT06V-M</v>
      </c>
      <c r="E1261" s="54">
        <f t="shared" ca="1" si="249"/>
        <v>0</v>
      </c>
      <c r="F1261" s="54" t="str">
        <f t="shared" ca="1" si="250"/>
        <v>ZH0DM0</v>
      </c>
      <c r="G1261" s="54" t="str">
        <f t="shared" ca="1" si="251"/>
        <v>AD3</v>
      </c>
      <c r="H1261" s="54" t="str">
        <f t="shared" ca="1" si="252"/>
        <v>COMPLET</v>
      </c>
      <c r="I1261" s="54" t="str">
        <f t="shared" ca="1" si="253"/>
        <v>BVaTn</v>
      </c>
      <c r="J1261" s="54" t="str">
        <f t="shared" ca="1" si="254"/>
        <v>RCVR</v>
      </c>
      <c r="K1261" s="54" t="str">
        <f t="shared" ca="1" si="255"/>
        <v>PPT06T</v>
      </c>
      <c r="L1261" s="54" t="str">
        <f t="shared" ca="1" si="256"/>
        <v/>
      </c>
      <c r="M1261" s="54">
        <f t="shared" ca="1" si="257"/>
        <v>0</v>
      </c>
      <c r="N1261" s="54" t="str">
        <f t="shared" ca="1" si="258"/>
        <v>DB2</v>
      </c>
      <c r="O1261" s="54" t="str">
        <f t="shared" ca="1" si="259"/>
        <v>Adhérent</v>
      </c>
    </row>
    <row r="1262" spans="1:15" x14ac:dyDescent="0.3">
      <c r="A1262" s="97">
        <f ca="1">MATCH(B1262,INDIRECT("Referentiel!a:a"),0)+COUNTIF($B$1:B1261,B1262)</f>
        <v>1262</v>
      </c>
      <c r="B1262" s="98" t="s">
        <v>6570</v>
      </c>
      <c r="C1262" s="54" t="str">
        <f t="shared" ca="1" si="247"/>
        <v>CPRI</v>
      </c>
      <c r="D1262" s="54" t="str">
        <f t="shared" ca="1" si="248"/>
        <v>PVT07V-M</v>
      </c>
      <c r="E1262" s="54">
        <f t="shared" ca="1" si="249"/>
        <v>0</v>
      </c>
      <c r="F1262" s="54" t="str">
        <f t="shared" ca="1" si="250"/>
        <v>ZH0DM1</v>
      </c>
      <c r="G1262" s="54" t="str">
        <f t="shared" ca="1" si="251"/>
        <v>AD3</v>
      </c>
      <c r="H1262" s="54" t="str">
        <f t="shared" ca="1" si="252"/>
        <v>COMPLET</v>
      </c>
      <c r="I1262" s="54" t="str">
        <f t="shared" ca="1" si="253"/>
        <v>BVaTn</v>
      </c>
      <c r="J1262" s="54" t="str">
        <f t="shared" ca="1" si="254"/>
        <v>RCVR</v>
      </c>
      <c r="K1262" s="54" t="str">
        <f t="shared" ca="1" si="255"/>
        <v>PPT07T</v>
      </c>
      <c r="L1262" s="54" t="str">
        <f t="shared" ca="1" si="256"/>
        <v/>
      </c>
      <c r="M1262" s="54">
        <f t="shared" ca="1" si="257"/>
        <v>0</v>
      </c>
      <c r="N1262" s="54" t="str">
        <f t="shared" ca="1" si="258"/>
        <v>DB2</v>
      </c>
      <c r="O1262" s="54" t="str">
        <f t="shared" ca="1" si="259"/>
        <v>Adhérent</v>
      </c>
    </row>
    <row r="1263" spans="1:15" x14ac:dyDescent="0.3">
      <c r="A1263" s="97">
        <f ca="1">MATCH(B1263,INDIRECT("Referentiel!a:a"),0)+COUNTIF($B$1:B1262,B1263)</f>
        <v>1263</v>
      </c>
      <c r="B1263" s="98" t="s">
        <v>6576</v>
      </c>
      <c r="C1263" s="54" t="str">
        <f t="shared" ca="1" si="247"/>
        <v>CPRI</v>
      </c>
      <c r="D1263" s="54" t="str">
        <f t="shared" ca="1" si="248"/>
        <v>PVT08V-M</v>
      </c>
      <c r="E1263" s="54">
        <f t="shared" ca="1" si="249"/>
        <v>0</v>
      </c>
      <c r="F1263" s="54" t="str">
        <f t="shared" ca="1" si="250"/>
        <v>ZH0AMF</v>
      </c>
      <c r="G1263" s="54" t="str">
        <f t="shared" ca="1" si="251"/>
        <v>AD3</v>
      </c>
      <c r="H1263" s="54" t="str">
        <f t="shared" ca="1" si="252"/>
        <v>COMPLET</v>
      </c>
      <c r="I1263" s="54" t="str">
        <f t="shared" ca="1" si="253"/>
        <v>BVaTn</v>
      </c>
      <c r="J1263" s="54" t="str">
        <f t="shared" ca="1" si="254"/>
        <v>RCVR</v>
      </c>
      <c r="K1263" s="54" t="str">
        <f t="shared" ca="1" si="255"/>
        <v>PPT08T</v>
      </c>
      <c r="L1263" s="54" t="str">
        <f t="shared" ca="1" si="256"/>
        <v/>
      </c>
      <c r="M1263" s="54">
        <f t="shared" ca="1" si="257"/>
        <v>0</v>
      </c>
      <c r="N1263" s="54" t="str">
        <f t="shared" ca="1" si="258"/>
        <v>DB2</v>
      </c>
      <c r="O1263" s="54" t="str">
        <f t="shared" ca="1" si="259"/>
        <v>Adhérent</v>
      </c>
    </row>
    <row r="1264" spans="1:15" x14ac:dyDescent="0.3">
      <c r="A1264" s="97">
        <f ca="1">MATCH(B1264,INDIRECT("Referentiel!a:a"),0)+COUNTIF($B$1:B1263,B1264)</f>
        <v>1264</v>
      </c>
      <c r="B1264" s="98" t="s">
        <v>6582</v>
      </c>
      <c r="C1264" s="54" t="str">
        <f t="shared" ca="1" si="247"/>
        <v>CPRI</v>
      </c>
      <c r="D1264" s="54" t="str">
        <f t="shared" ca="1" si="248"/>
        <v>PVT09V-M</v>
      </c>
      <c r="E1264" s="54">
        <f t="shared" ca="1" si="249"/>
        <v>0</v>
      </c>
      <c r="F1264" s="54" t="str">
        <f t="shared" ca="1" si="250"/>
        <v>ZH0AMG</v>
      </c>
      <c r="G1264" s="54" t="str">
        <f t="shared" ca="1" si="251"/>
        <v>AD3</v>
      </c>
      <c r="H1264" s="54" t="str">
        <f t="shared" ca="1" si="252"/>
        <v>COMPLET</v>
      </c>
      <c r="I1264" s="54" t="str">
        <f t="shared" ca="1" si="253"/>
        <v>BVaTn</v>
      </c>
      <c r="J1264" s="54" t="str">
        <f t="shared" ca="1" si="254"/>
        <v>RCVR</v>
      </c>
      <c r="K1264" s="54" t="str">
        <f t="shared" ca="1" si="255"/>
        <v>PPT09T</v>
      </c>
      <c r="L1264" s="54" t="str">
        <f t="shared" ca="1" si="256"/>
        <v/>
      </c>
      <c r="M1264" s="54">
        <f t="shared" ca="1" si="257"/>
        <v>0</v>
      </c>
      <c r="N1264" s="54" t="str">
        <f t="shared" ca="1" si="258"/>
        <v>DB2</v>
      </c>
      <c r="O1264" s="54" t="str">
        <f t="shared" ca="1" si="259"/>
        <v>Adhérent</v>
      </c>
    </row>
    <row r="1265" spans="1:15" x14ac:dyDescent="0.3">
      <c r="A1265" s="97">
        <f ca="1">MATCH(B1265,INDIRECT("Referentiel!a:a"),0)+COUNTIF($B$1:B1264,B1265)</f>
        <v>1265</v>
      </c>
      <c r="B1265" s="98" t="s">
        <v>6588</v>
      </c>
      <c r="C1265" s="54" t="str">
        <f t="shared" ca="1" si="247"/>
        <v>CPRI</v>
      </c>
      <c r="D1265" s="54" t="str">
        <f t="shared" ca="1" si="248"/>
        <v>PVT10V-M</v>
      </c>
      <c r="E1265" s="54">
        <f t="shared" ca="1" si="249"/>
        <v>0</v>
      </c>
      <c r="F1265" s="54" t="str">
        <f t="shared" ca="1" si="250"/>
        <v>ZH0DM2</v>
      </c>
      <c r="G1265" s="54" t="str">
        <f t="shared" ca="1" si="251"/>
        <v>AD3</v>
      </c>
      <c r="H1265" s="54" t="str">
        <f t="shared" ca="1" si="252"/>
        <v>COMPLET</v>
      </c>
      <c r="I1265" s="54" t="str">
        <f t="shared" ca="1" si="253"/>
        <v>Tn</v>
      </c>
      <c r="J1265" s="54" t="str">
        <f t="shared" ca="1" si="254"/>
        <v>RCVR</v>
      </c>
      <c r="K1265" s="54" t="str">
        <f t="shared" ca="1" si="255"/>
        <v>PPT10T</v>
      </c>
      <c r="L1265" s="54" t="str">
        <f t="shared" ca="1" si="256"/>
        <v/>
      </c>
      <c r="M1265" s="54">
        <f t="shared" ca="1" si="257"/>
        <v>0</v>
      </c>
      <c r="N1265" s="54" t="str">
        <f t="shared" ca="1" si="258"/>
        <v>DB2</v>
      </c>
      <c r="O1265" s="54" t="str">
        <f t="shared" ca="1" si="259"/>
        <v>Adhérent</v>
      </c>
    </row>
    <row r="1266" spans="1:15" x14ac:dyDescent="0.3">
      <c r="A1266" s="97">
        <f ca="1">MATCH(B1266,INDIRECT("Referentiel!a:a"),0)+COUNTIF($B$1:B1265,B1266)</f>
        <v>1266</v>
      </c>
      <c r="B1266" s="98" t="s">
        <v>6594</v>
      </c>
      <c r="C1266" s="54" t="str">
        <f t="shared" ca="1" si="247"/>
        <v>CPRI</v>
      </c>
      <c r="D1266" s="54" t="str">
        <f t="shared" ca="1" si="248"/>
        <v>PVT11V-M</v>
      </c>
      <c r="E1266" s="54">
        <f t="shared" ca="1" si="249"/>
        <v>0</v>
      </c>
      <c r="F1266" s="54" t="str">
        <f t="shared" ca="1" si="250"/>
        <v>ZH0DM3</v>
      </c>
      <c r="G1266" s="54" t="str">
        <f t="shared" ca="1" si="251"/>
        <v>AD3</v>
      </c>
      <c r="H1266" s="54" t="str">
        <f t="shared" ca="1" si="252"/>
        <v>COMPLET</v>
      </c>
      <c r="I1266" s="54" t="str">
        <f t="shared" ca="1" si="253"/>
        <v>BVaTn</v>
      </c>
      <c r="J1266" s="54" t="str">
        <f t="shared" ca="1" si="254"/>
        <v>RCVR</v>
      </c>
      <c r="K1266" s="54" t="str">
        <f t="shared" ca="1" si="255"/>
        <v>PPT11T</v>
      </c>
      <c r="L1266" s="54" t="str">
        <f t="shared" ca="1" si="256"/>
        <v/>
      </c>
      <c r="M1266" s="54">
        <f t="shared" ca="1" si="257"/>
        <v>0</v>
      </c>
      <c r="N1266" s="54" t="str">
        <f t="shared" ca="1" si="258"/>
        <v>DB2</v>
      </c>
      <c r="O1266" s="54" t="str">
        <f t="shared" ca="1" si="259"/>
        <v>Adhérent</v>
      </c>
    </row>
    <row r="1267" spans="1:15" x14ac:dyDescent="0.3">
      <c r="A1267" s="97">
        <f ca="1">MATCH(B1267,INDIRECT("Referentiel!a:a"),0)+COUNTIF($B$1:B1266,B1267)</f>
        <v>1267</v>
      </c>
      <c r="B1267" s="98" t="s">
        <v>6600</v>
      </c>
      <c r="C1267" s="54" t="str">
        <f t="shared" ca="1" si="247"/>
        <v>CPRI</v>
      </c>
      <c r="D1267" s="54" t="str">
        <f t="shared" ca="1" si="248"/>
        <v>PVT12V-M</v>
      </c>
      <c r="E1267" s="54">
        <f t="shared" ca="1" si="249"/>
        <v>0</v>
      </c>
      <c r="F1267" s="54" t="str">
        <f t="shared" ca="1" si="250"/>
        <v>ZH0AMH</v>
      </c>
      <c r="G1267" s="54" t="str">
        <f t="shared" ca="1" si="251"/>
        <v>AD3</v>
      </c>
      <c r="H1267" s="54" t="str">
        <f t="shared" ca="1" si="252"/>
        <v>COMPLET</v>
      </c>
      <c r="I1267" s="54" t="str">
        <f t="shared" ca="1" si="253"/>
        <v>BVaTn</v>
      </c>
      <c r="J1267" s="54" t="str">
        <f t="shared" ca="1" si="254"/>
        <v>RCVR</v>
      </c>
      <c r="K1267" s="54" t="str">
        <f t="shared" ca="1" si="255"/>
        <v>PPT12T</v>
      </c>
      <c r="L1267" s="54" t="str">
        <f t="shared" ca="1" si="256"/>
        <v/>
      </c>
      <c r="M1267" s="54">
        <f t="shared" ca="1" si="257"/>
        <v>0</v>
      </c>
      <c r="N1267" s="54" t="str">
        <f t="shared" ca="1" si="258"/>
        <v>DB2</v>
      </c>
      <c r="O1267" s="54" t="str">
        <f t="shared" ca="1" si="259"/>
        <v>Adhérent</v>
      </c>
    </row>
    <row r="1268" spans="1:15" x14ac:dyDescent="0.3">
      <c r="A1268" s="97">
        <f ca="1">MATCH(B1268,INDIRECT("Referentiel!a:a"),0)+COUNTIF($B$1:B1267,B1268)</f>
        <v>1268</v>
      </c>
      <c r="B1268" s="98" t="s">
        <v>6606</v>
      </c>
      <c r="C1268" s="54" t="str">
        <f t="shared" ca="1" si="247"/>
        <v>CPRI</v>
      </c>
      <c r="D1268" s="54" t="str">
        <f t="shared" ca="1" si="248"/>
        <v>PVT14V-M</v>
      </c>
      <c r="E1268" s="54">
        <f t="shared" ca="1" si="249"/>
        <v>0</v>
      </c>
      <c r="F1268" s="54" t="str">
        <f t="shared" ca="1" si="250"/>
        <v>ZH0DM4</v>
      </c>
      <c r="G1268" s="54" t="str">
        <f t="shared" ca="1" si="251"/>
        <v>AD3</v>
      </c>
      <c r="H1268" s="54" t="str">
        <f t="shared" ca="1" si="252"/>
        <v>COMPLET</v>
      </c>
      <c r="I1268" s="54" t="str">
        <f t="shared" ca="1" si="253"/>
        <v>BVaTn</v>
      </c>
      <c r="J1268" s="54" t="str">
        <f t="shared" ca="1" si="254"/>
        <v>RCVR</v>
      </c>
      <c r="K1268" s="54" t="str">
        <f t="shared" ca="1" si="255"/>
        <v>PPT14T</v>
      </c>
      <c r="L1268" s="54" t="str">
        <f t="shared" ca="1" si="256"/>
        <v/>
      </c>
      <c r="M1268" s="54">
        <f t="shared" ca="1" si="257"/>
        <v>0</v>
      </c>
      <c r="N1268" s="54" t="str">
        <f t="shared" ca="1" si="258"/>
        <v>DB2</v>
      </c>
      <c r="O1268" s="54" t="str">
        <f t="shared" ca="1" si="259"/>
        <v>Adhérent</v>
      </c>
    </row>
    <row r="1269" spans="1:15" x14ac:dyDescent="0.3">
      <c r="A1269" s="97">
        <f ca="1">MATCH(B1269,INDIRECT("Referentiel!a:a"),0)+COUNTIF($B$1:B1268,B1269)</f>
        <v>1269</v>
      </c>
      <c r="B1269" s="98" t="s">
        <v>6612</v>
      </c>
      <c r="C1269" s="54" t="str">
        <f t="shared" ca="1" si="247"/>
        <v>CPRI</v>
      </c>
      <c r="D1269" s="54" t="str">
        <f t="shared" ca="1" si="248"/>
        <v>PVT20V-M</v>
      </c>
      <c r="E1269" s="54">
        <f t="shared" ca="1" si="249"/>
        <v>0</v>
      </c>
      <c r="F1269" s="54" t="str">
        <f t="shared" ca="1" si="250"/>
        <v>ZH0DM5</v>
      </c>
      <c r="G1269" s="54" t="str">
        <f t="shared" ca="1" si="251"/>
        <v>AD3</v>
      </c>
      <c r="H1269" s="54" t="str">
        <f t="shared" ca="1" si="252"/>
        <v>COMPLET</v>
      </c>
      <c r="I1269" s="54" t="str">
        <f t="shared" ca="1" si="253"/>
        <v>BVnTn</v>
      </c>
      <c r="J1269" s="54" t="str">
        <f t="shared" ca="1" si="254"/>
        <v>RCVR</v>
      </c>
      <c r="K1269" s="54" t="str">
        <f t="shared" ca="1" si="255"/>
        <v>PPT20T</v>
      </c>
      <c r="L1269" s="54" t="str">
        <f t="shared" ca="1" si="256"/>
        <v/>
      </c>
      <c r="M1269" s="54">
        <f t="shared" ca="1" si="257"/>
        <v>0</v>
      </c>
      <c r="N1269" s="54" t="str">
        <f t="shared" ca="1" si="258"/>
        <v>DB2</v>
      </c>
      <c r="O1269" s="54" t="str">
        <f t="shared" ca="1" si="259"/>
        <v>Adhérent</v>
      </c>
    </row>
    <row r="1270" spans="1:15" x14ac:dyDescent="0.3">
      <c r="A1270" s="97">
        <f ca="1">MATCH(B1270,INDIRECT("Referentiel!a:a"),0)+COUNTIF($B$1:B1269,B1270)</f>
        <v>1270</v>
      </c>
      <c r="B1270" s="98" t="s">
        <v>6618</v>
      </c>
      <c r="C1270" s="54" t="str">
        <f t="shared" ca="1" si="247"/>
        <v>CPRI</v>
      </c>
      <c r="D1270" s="54" t="str">
        <f t="shared" ca="1" si="248"/>
        <v>PVT21V-M</v>
      </c>
      <c r="E1270" s="54">
        <f t="shared" ca="1" si="249"/>
        <v>0</v>
      </c>
      <c r="F1270" s="54" t="str">
        <f t="shared" ca="1" si="250"/>
        <v>ZH0AMI</v>
      </c>
      <c r="G1270" s="54" t="str">
        <f t="shared" ca="1" si="251"/>
        <v>AD3</v>
      </c>
      <c r="H1270" s="54" t="str">
        <f t="shared" ca="1" si="252"/>
        <v>COMPLET</v>
      </c>
      <c r="I1270" s="54" t="str">
        <f t="shared" ca="1" si="253"/>
        <v>BVaTn</v>
      </c>
      <c r="J1270" s="54" t="str">
        <f t="shared" ca="1" si="254"/>
        <v>RCVR</v>
      </c>
      <c r="K1270" s="54" t="str">
        <f t="shared" ca="1" si="255"/>
        <v>PPT21T</v>
      </c>
      <c r="L1270" s="54" t="str">
        <f t="shared" ca="1" si="256"/>
        <v/>
      </c>
      <c r="M1270" s="54">
        <f t="shared" ca="1" si="257"/>
        <v>0</v>
      </c>
      <c r="N1270" s="54" t="str">
        <f t="shared" ca="1" si="258"/>
        <v>DB2</v>
      </c>
      <c r="O1270" s="54" t="str">
        <f t="shared" ca="1" si="259"/>
        <v>Adhérent</v>
      </c>
    </row>
    <row r="1271" spans="1:15" x14ac:dyDescent="0.3">
      <c r="A1271" s="97">
        <f ca="1">MATCH(B1271,INDIRECT("Referentiel!a:a"),0)+COUNTIF($B$1:B1270,B1271)</f>
        <v>1271</v>
      </c>
      <c r="B1271" s="98" t="s">
        <v>6624</v>
      </c>
      <c r="C1271" s="54" t="str">
        <f t="shared" ca="1" si="247"/>
        <v>CPRI</v>
      </c>
      <c r="D1271" s="54" t="str">
        <f t="shared" ca="1" si="248"/>
        <v>PVT33V-M</v>
      </c>
      <c r="E1271" s="54">
        <f t="shared" ca="1" si="249"/>
        <v>0</v>
      </c>
      <c r="F1271" s="54" t="str">
        <f t="shared" ca="1" si="250"/>
        <v>ZH0DM6</v>
      </c>
      <c r="G1271" s="54" t="str">
        <f t="shared" ca="1" si="251"/>
        <v>AD3</v>
      </c>
      <c r="H1271" s="54" t="str">
        <f t="shared" ca="1" si="252"/>
        <v>COMPLET</v>
      </c>
      <c r="I1271" s="54" t="str">
        <f t="shared" ca="1" si="253"/>
        <v>BVaTn</v>
      </c>
      <c r="J1271" s="54" t="str">
        <f t="shared" ca="1" si="254"/>
        <v>RCVR</v>
      </c>
      <c r="K1271" s="54" t="str">
        <f t="shared" ca="1" si="255"/>
        <v>PPT33T</v>
      </c>
      <c r="L1271" s="54" t="str">
        <f t="shared" ca="1" si="256"/>
        <v/>
      </c>
      <c r="M1271" s="54">
        <f t="shared" ca="1" si="257"/>
        <v>0</v>
      </c>
      <c r="N1271" s="54" t="str">
        <f t="shared" ca="1" si="258"/>
        <v>DB2</v>
      </c>
      <c r="O1271" s="54" t="str">
        <f t="shared" ca="1" si="259"/>
        <v>Adhérent</v>
      </c>
    </row>
    <row r="1272" spans="1:15" x14ac:dyDescent="0.3">
      <c r="A1272" s="97">
        <f ca="1">MATCH(B1272,INDIRECT("Referentiel!a:a"),0)+COUNTIF($B$1:B1271,B1272)</f>
        <v>1272</v>
      </c>
      <c r="B1272" s="98" t="s">
        <v>6630</v>
      </c>
      <c r="C1272" s="54" t="str">
        <f t="shared" ca="1" si="247"/>
        <v>CPPL</v>
      </c>
      <c r="D1272" s="54" t="str">
        <f t="shared" ca="1" si="248"/>
        <v>VMDDG72-H</v>
      </c>
      <c r="E1272" s="54">
        <f t="shared" ca="1" si="249"/>
        <v>0</v>
      </c>
      <c r="F1272" s="54" t="str">
        <f t="shared" ca="1" si="250"/>
        <v>ZH2AH8</v>
      </c>
      <c r="G1272" s="54" t="str">
        <f t="shared" ca="1" si="251"/>
        <v>AD3</v>
      </c>
      <c r="H1272" s="54" t="str">
        <f t="shared" ca="1" si="252"/>
        <v>COMPLET</v>
      </c>
      <c r="I1272" s="54" t="str">
        <f t="shared" ca="1" si="253"/>
        <v>BVnTn</v>
      </c>
      <c r="J1272" s="54" t="str">
        <f t="shared" ca="1" si="254"/>
        <v>ALIB</v>
      </c>
      <c r="K1272" s="54" t="str">
        <f t="shared" ca="1" si="255"/>
        <v>PR01</v>
      </c>
      <c r="L1272" s="54" t="str">
        <f t="shared" ca="1" si="256"/>
        <v/>
      </c>
      <c r="M1272" s="54">
        <f t="shared" ca="1" si="257"/>
        <v>0</v>
      </c>
      <c r="N1272" s="54" t="str">
        <f t="shared" ca="1" si="258"/>
        <v>DB2</v>
      </c>
      <c r="O1272" s="54" t="str">
        <f t="shared" ca="1" si="259"/>
        <v>Adhérent</v>
      </c>
    </row>
    <row r="1273" spans="1:15" x14ac:dyDescent="0.3">
      <c r="A1273" s="97">
        <f ca="1">MATCH(B1273,INDIRECT("Referentiel!a:a"),0)+COUNTIF($B$1:B1272,B1273)</f>
        <v>1273</v>
      </c>
      <c r="B1273" s="98" t="s">
        <v>6636</v>
      </c>
      <c r="C1273" s="54" t="str">
        <f t="shared" ca="1" si="247"/>
        <v>CPCR</v>
      </c>
      <c r="D1273" s="54" t="str">
        <f t="shared" ca="1" si="248"/>
        <v xml:space="preserve"> -J</v>
      </c>
      <c r="E1273" s="54">
        <f t="shared" ca="1" si="249"/>
        <v>0</v>
      </c>
      <c r="F1273" s="54">
        <f t="shared" ca="1" si="250"/>
        <v>0</v>
      </c>
      <c r="G1273" s="54" t="str">
        <f t="shared" ca="1" si="251"/>
        <v>AD3</v>
      </c>
      <c r="H1273" s="54" t="str">
        <f t="shared" ca="1" si="252"/>
        <v>COMPLET</v>
      </c>
      <c r="I1273" s="54" t="str">
        <f t="shared" ca="1" si="253"/>
        <v>Tn</v>
      </c>
      <c r="J1273" s="54" t="str">
        <f t="shared" ca="1" si="254"/>
        <v>PRCR</v>
      </c>
      <c r="K1273" s="54" t="str">
        <f t="shared" ca="1" si="255"/>
        <v>PRCES00E</v>
      </c>
      <c r="L1273" s="54" t="str">
        <f t="shared" ca="1" si="256"/>
        <v/>
      </c>
      <c r="M1273" s="54">
        <f t="shared" ca="1" si="257"/>
        <v>0</v>
      </c>
      <c r="N1273" s="54" t="str">
        <f t="shared" ca="1" si="258"/>
        <v>FIC</v>
      </c>
      <c r="O1273" s="54" t="str">
        <f t="shared" ca="1" si="259"/>
        <v>Adhérent</v>
      </c>
    </row>
    <row r="1274" spans="1:15" x14ac:dyDescent="0.3">
      <c r="A1274" s="97">
        <f ca="1">MATCH(B1274,INDIRECT("Referentiel!a:a"),0)+COUNTIF($B$1:B1273,B1274)</f>
        <v>1274</v>
      </c>
      <c r="B1274" s="98" t="s">
        <v>6640</v>
      </c>
      <c r="C1274" s="54" t="str">
        <f t="shared" ca="1" si="247"/>
        <v>CPCR</v>
      </c>
      <c r="D1274" s="54" t="str">
        <f t="shared" ca="1" si="248"/>
        <v>PRCINFRQ-H</v>
      </c>
      <c r="E1274" s="54">
        <f t="shared" ca="1" si="249"/>
        <v>0</v>
      </c>
      <c r="F1274" s="54" t="str">
        <f t="shared" ca="1" si="250"/>
        <v>ZH1AH8</v>
      </c>
      <c r="G1274" s="54" t="str">
        <f t="shared" ca="1" si="251"/>
        <v>AD3</v>
      </c>
      <c r="H1274" s="54" t="str">
        <f t="shared" ca="1" si="252"/>
        <v>COMPLET</v>
      </c>
      <c r="I1274" s="54" t="str">
        <f t="shared" ca="1" si="253"/>
        <v>Tn</v>
      </c>
      <c r="J1274" s="54" t="str">
        <f t="shared" ca="1" si="254"/>
        <v>PRCR</v>
      </c>
      <c r="K1274" s="54" t="str">
        <f t="shared" ca="1" si="255"/>
        <v>PRCINFRQ</v>
      </c>
      <c r="L1274" s="54" t="str">
        <f t="shared" ca="1" si="256"/>
        <v/>
      </c>
      <c r="M1274" s="54">
        <f t="shared" ca="1" si="257"/>
        <v>0</v>
      </c>
      <c r="N1274" s="54" t="str">
        <f t="shared" ca="1" si="258"/>
        <v>FIC</v>
      </c>
      <c r="O1274" s="54" t="str">
        <f t="shared" ca="1" si="259"/>
        <v>Adhérent</v>
      </c>
    </row>
    <row r="1275" spans="1:15" x14ac:dyDescent="0.3">
      <c r="A1275" s="97">
        <f ca="1">MATCH(B1275,INDIRECT("Referentiel!a:a"),0)+COUNTIF($B$1:B1274,B1275)</f>
        <v>1275</v>
      </c>
      <c r="B1275" s="98" t="s">
        <v>6645</v>
      </c>
      <c r="C1275" s="54" t="str">
        <f t="shared" ca="1" si="247"/>
        <v>CPDM</v>
      </c>
      <c r="D1275" s="54" t="str">
        <f t="shared" ca="1" si="248"/>
        <v>V0PRECON -J</v>
      </c>
      <c r="E1275" s="54">
        <f t="shared" ca="1" si="249"/>
        <v>0</v>
      </c>
      <c r="F1275" s="54" t="str">
        <f t="shared" ca="1" si="250"/>
        <v>ZH4GJ2</v>
      </c>
      <c r="G1275" s="54" t="str">
        <f t="shared" ca="1" si="251"/>
        <v>AD1</v>
      </c>
      <c r="H1275" s="54" t="str">
        <f t="shared" ca="1" si="252"/>
        <v>COMPLET</v>
      </c>
      <c r="I1275" s="54" t="str">
        <f t="shared" ca="1" si="253"/>
        <v>BVnTn</v>
      </c>
      <c r="J1275" s="54" t="str">
        <f t="shared" ca="1" si="254"/>
        <v>EMAD</v>
      </c>
      <c r="K1275" s="54" t="str">
        <f t="shared" ca="1" si="255"/>
        <v>PRECON</v>
      </c>
      <c r="L1275" s="54" t="str">
        <f t="shared" ca="1" si="256"/>
        <v>PRAD1</v>
      </c>
      <c r="M1275" s="54">
        <f t="shared" ca="1" si="257"/>
        <v>0</v>
      </c>
      <c r="N1275" s="54" t="str">
        <f t="shared" ca="1" si="258"/>
        <v>DB2</v>
      </c>
      <c r="O1275" s="54" t="str">
        <f t="shared" ca="1" si="259"/>
        <v>Adhérent</v>
      </c>
    </row>
    <row r="1276" spans="1:15" x14ac:dyDescent="0.3">
      <c r="A1276" s="97">
        <f ca="1">MATCH(B1276,INDIRECT("Referentiel!a:a"),0)+COUNTIF($B$1:B1275,B1276)</f>
        <v>1276</v>
      </c>
      <c r="B1276" s="98" t="s">
        <v>6650</v>
      </c>
      <c r="C1276" s="54" t="str">
        <f t="shared" ca="1" si="247"/>
        <v>CPCC</v>
      </c>
      <c r="D1276" s="54" t="str">
        <f t="shared" ca="1" si="248"/>
        <v>V2PRECTR -J</v>
      </c>
      <c r="E1276" s="54">
        <f t="shared" ca="1" si="249"/>
        <v>0</v>
      </c>
      <c r="F1276" s="54" t="str">
        <f t="shared" ca="1" si="250"/>
        <v>ZH1JJI</v>
      </c>
      <c r="G1276" s="54" t="str">
        <f t="shared" ca="1" si="251"/>
        <v>AD3</v>
      </c>
      <c r="H1276" s="54" t="str">
        <f t="shared" ca="1" si="252"/>
        <v>COMPLET</v>
      </c>
      <c r="I1276" s="54" t="str">
        <f t="shared" ca="1" si="253"/>
        <v>BVnTn</v>
      </c>
      <c r="J1276" s="54" t="str">
        <f t="shared" ca="1" si="254"/>
        <v>CNTR</v>
      </c>
      <c r="K1276" s="54" t="str">
        <f t="shared" ca="1" si="255"/>
        <v>PRECTR</v>
      </c>
      <c r="L1276" s="54" t="str">
        <f t="shared" ca="1" si="256"/>
        <v/>
      </c>
      <c r="M1276" s="54">
        <f t="shared" ca="1" si="257"/>
        <v>0</v>
      </c>
      <c r="N1276" s="54" t="str">
        <f t="shared" ca="1" si="258"/>
        <v>DB2</v>
      </c>
      <c r="O1276" s="54" t="str">
        <f t="shared" ca="1" si="259"/>
        <v>Adhérent</v>
      </c>
    </row>
    <row r="1277" spans="1:15" x14ac:dyDescent="0.3">
      <c r="A1277" s="97">
        <f ca="1">MATCH(B1277,INDIRECT("Referentiel!a:a"),0)+COUNTIF($B$1:B1276,B1277)</f>
        <v>1277</v>
      </c>
      <c r="B1277" s="98" t="s">
        <v>6655</v>
      </c>
      <c r="C1277" s="54" t="str">
        <f t="shared" ca="1" si="247"/>
        <v>CPCC</v>
      </c>
      <c r="D1277" s="54" t="str">
        <f t="shared" ca="1" si="248"/>
        <v>V1PREELC -J</v>
      </c>
      <c r="E1277" s="54">
        <f t="shared" ca="1" si="249"/>
        <v>0</v>
      </c>
      <c r="F1277" s="54" t="str">
        <f t="shared" ca="1" si="250"/>
        <v>ZH1JJJ</v>
      </c>
      <c r="G1277" s="54" t="str">
        <f t="shared" ca="1" si="251"/>
        <v>AD3</v>
      </c>
      <c r="H1277" s="54" t="str">
        <f t="shared" ca="1" si="252"/>
        <v>COMPLET</v>
      </c>
      <c r="I1277" s="54" t="str">
        <f t="shared" ca="1" si="253"/>
        <v>Tn</v>
      </c>
      <c r="J1277" s="54" t="str">
        <f t="shared" ca="1" si="254"/>
        <v>CNTR</v>
      </c>
      <c r="K1277" s="54" t="str">
        <f t="shared" ca="1" si="255"/>
        <v>PREELC</v>
      </c>
      <c r="L1277" s="54" t="str">
        <f t="shared" ca="1" si="256"/>
        <v/>
      </c>
      <c r="M1277" s="54">
        <f t="shared" ca="1" si="257"/>
        <v>0</v>
      </c>
      <c r="N1277" s="54" t="str">
        <f t="shared" ca="1" si="258"/>
        <v>DB2</v>
      </c>
      <c r="O1277" s="54" t="str">
        <f t="shared" ca="1" si="259"/>
        <v>Adhérent</v>
      </c>
    </row>
    <row r="1278" spans="1:15" x14ac:dyDescent="0.3">
      <c r="A1278" s="97">
        <f ca="1">MATCH(B1278,INDIRECT("Referentiel!a:a"),0)+COUNTIF($B$1:B1277,B1278)</f>
        <v>1278</v>
      </c>
      <c r="B1278" s="98" t="s">
        <v>6660</v>
      </c>
      <c r="C1278" s="54" t="str">
        <f t="shared" ca="1" si="247"/>
        <v>CPCC</v>
      </c>
      <c r="D1278" s="54" t="str">
        <f t="shared" ca="1" si="248"/>
        <v>V2PREHIS -J</v>
      </c>
      <c r="E1278" s="54">
        <f t="shared" ca="1" si="249"/>
        <v>0</v>
      </c>
      <c r="F1278" s="54" t="str">
        <f t="shared" ca="1" si="250"/>
        <v>ZH1JJK</v>
      </c>
      <c r="G1278" s="54" t="str">
        <f t="shared" ca="1" si="251"/>
        <v>AD3</v>
      </c>
      <c r="H1278" s="54" t="str">
        <f t="shared" ca="1" si="252"/>
        <v>COMPLET</v>
      </c>
      <c r="I1278" s="54" t="str">
        <f t="shared" ca="1" si="253"/>
        <v>BVnTn</v>
      </c>
      <c r="J1278" s="54" t="str">
        <f t="shared" ca="1" si="254"/>
        <v>CNTR</v>
      </c>
      <c r="K1278" s="54" t="str">
        <f t="shared" ca="1" si="255"/>
        <v>PREHIS</v>
      </c>
      <c r="L1278" s="54" t="str">
        <f t="shared" ca="1" si="256"/>
        <v/>
      </c>
      <c r="M1278" s="54">
        <f t="shared" ca="1" si="257"/>
        <v>0</v>
      </c>
      <c r="N1278" s="54" t="str">
        <f t="shared" ca="1" si="258"/>
        <v>DB2</v>
      </c>
      <c r="O1278" s="54" t="str">
        <f t="shared" ca="1" si="259"/>
        <v>Adhérent</v>
      </c>
    </row>
    <row r="1279" spans="1:15" x14ac:dyDescent="0.3">
      <c r="A1279" s="97">
        <f ca="1">MATCH(B1279,INDIRECT("Referentiel!a:a"),0)+COUNTIF($B$1:B1278,B1279)</f>
        <v>1279</v>
      </c>
      <c r="B1279" s="98" t="s">
        <v>6666</v>
      </c>
      <c r="C1279" s="54" t="str">
        <f t="shared" ca="1" si="247"/>
        <v>CPMC</v>
      </c>
      <c r="D1279" s="54" t="str">
        <f t="shared" ca="1" si="248"/>
        <v>FDLC5_DWH_000_YYYYMMDD.dat-J</v>
      </c>
      <c r="E1279" s="54">
        <f t="shared" ca="1" si="249"/>
        <v>0</v>
      </c>
      <c r="F1279" s="54">
        <f t="shared" ca="1" si="250"/>
        <v>0</v>
      </c>
      <c r="G1279" s="54" t="str">
        <f t="shared" ca="1" si="251"/>
        <v>AD4.2</v>
      </c>
      <c r="H1279" s="54" t="str">
        <f t="shared" ca="1" si="252"/>
        <v>COMPLET</v>
      </c>
      <c r="I1279" s="54" t="str">
        <f t="shared" ca="1" si="253"/>
        <v>Tn</v>
      </c>
      <c r="J1279" s="54" t="str">
        <f t="shared" ca="1" si="254"/>
        <v>FDLC</v>
      </c>
      <c r="K1279" s="54" t="str">
        <f t="shared" ca="1" si="255"/>
        <v>FDLC5_DWH_000_aaaammjj.dat</v>
      </c>
      <c r="L1279" s="54" t="str">
        <f t="shared" ca="1" si="256"/>
        <v/>
      </c>
      <c r="M1279" s="54" t="str">
        <f t="shared" ca="1" si="257"/>
        <v>DTWH</v>
      </c>
      <c r="N1279" s="54" t="str">
        <f t="shared" ca="1" si="258"/>
        <v>OPEN</v>
      </c>
      <c r="O1279" s="54" t="str">
        <f t="shared" ca="1" si="259"/>
        <v>Communautaire</v>
      </c>
    </row>
    <row r="1280" spans="1:15" x14ac:dyDescent="0.3">
      <c r="A1280" s="97">
        <f ca="1">MATCH(B1280,INDIRECT("Referentiel!a:a"),0)+COUNTIF($B$1:B1279,B1280)</f>
        <v>1280</v>
      </c>
      <c r="B1280" s="98" t="s">
        <v>6669</v>
      </c>
      <c r="C1280" s="54" t="str">
        <f t="shared" ca="1" si="247"/>
        <v>CPPL</v>
      </c>
      <c r="D1280" s="54" t="str">
        <f t="shared" ca="1" si="248"/>
        <v>V1PRIPEL -J</v>
      </c>
      <c r="E1280" s="54">
        <f t="shared" ca="1" si="249"/>
        <v>0</v>
      </c>
      <c r="F1280" s="54" t="str">
        <f t="shared" ca="1" si="250"/>
        <v>ZH2FJ1</v>
      </c>
      <c r="G1280" s="54" t="str">
        <f t="shared" ca="1" si="251"/>
        <v>AD3</v>
      </c>
      <c r="H1280" s="54" t="str">
        <f t="shared" ca="1" si="252"/>
        <v>COMPLET</v>
      </c>
      <c r="I1280" s="54" t="str">
        <f t="shared" ca="1" si="253"/>
        <v>BVnTn</v>
      </c>
      <c r="J1280" s="54" t="str">
        <f t="shared" ca="1" si="254"/>
        <v>PCVL</v>
      </c>
      <c r="K1280" s="54" t="str">
        <f t="shared" ca="1" si="255"/>
        <v>PRIPEL</v>
      </c>
      <c r="L1280" s="54" t="str">
        <f t="shared" ca="1" si="256"/>
        <v/>
      </c>
      <c r="M1280" s="54">
        <f t="shared" ca="1" si="257"/>
        <v>0</v>
      </c>
      <c r="N1280" s="54" t="str">
        <f t="shared" ca="1" si="258"/>
        <v>DB2</v>
      </c>
      <c r="O1280" s="54" t="str">
        <f t="shared" ca="1" si="259"/>
        <v>Adhérent</v>
      </c>
    </row>
    <row r="1281" spans="1:15" x14ac:dyDescent="0.3">
      <c r="A1281" s="97">
        <f ca="1">MATCH(B1281,INDIRECT("Referentiel!a:a"),0)+COUNTIF($B$1:B1280,B1281)</f>
        <v>1281</v>
      </c>
      <c r="B1281" s="98" t="s">
        <v>6674</v>
      </c>
      <c r="C1281" s="54" t="str">
        <f t="shared" ca="1" si="247"/>
        <v>CPMS</v>
      </c>
      <c r="D1281" s="54" t="str">
        <f t="shared" ca="1" si="248"/>
        <v>V0PROAFF -J</v>
      </c>
      <c r="E1281" s="54">
        <f t="shared" ca="1" si="249"/>
        <v>0</v>
      </c>
      <c r="F1281" s="54" t="str">
        <f t="shared" ca="1" si="250"/>
        <v>ZH4GJ3</v>
      </c>
      <c r="G1281" s="54" t="str">
        <f t="shared" ca="1" si="251"/>
        <v>AD3</v>
      </c>
      <c r="H1281" s="54" t="str">
        <f t="shared" ca="1" si="252"/>
        <v>COMPLET</v>
      </c>
      <c r="I1281" s="54" t="str">
        <f t="shared" ca="1" si="253"/>
        <v>Tn</v>
      </c>
      <c r="J1281" s="54" t="str">
        <f t="shared" ca="1" si="254"/>
        <v>AFTG</v>
      </c>
      <c r="K1281" s="54" t="str">
        <f t="shared" ca="1" si="255"/>
        <v>PROAFF</v>
      </c>
      <c r="L1281" s="54" t="str">
        <f t="shared" ca="1" si="256"/>
        <v/>
      </c>
      <c r="M1281" s="54">
        <f t="shared" ca="1" si="257"/>
        <v>0</v>
      </c>
      <c r="N1281" s="54" t="str">
        <f t="shared" ca="1" si="258"/>
        <v>DB2</v>
      </c>
      <c r="O1281" s="54" t="str">
        <f t="shared" ca="1" si="259"/>
        <v>Adhérent</v>
      </c>
    </row>
    <row r="1282" spans="1:15" x14ac:dyDescent="0.3">
      <c r="A1282" s="97">
        <f ca="1">MATCH(B1282,INDIRECT("Referentiel!a:a"),0)+COUNTIF($B$1:B1281,B1282)</f>
        <v>1282</v>
      </c>
      <c r="B1282" s="98" t="s">
        <v>6679</v>
      </c>
      <c r="C1282" s="54" t="str">
        <f t="shared" ca="1" si="247"/>
        <v>CPCC</v>
      </c>
      <c r="D1282" s="54" t="str">
        <f t="shared" ca="1" si="248"/>
        <v>V1PROCON -J</v>
      </c>
      <c r="E1282" s="54">
        <f t="shared" ca="1" si="249"/>
        <v>0</v>
      </c>
      <c r="F1282" s="54" t="str">
        <f t="shared" ca="1" si="250"/>
        <v>ZH1JJL</v>
      </c>
      <c r="G1282" s="54" t="str">
        <f t="shared" ca="1" si="251"/>
        <v>AD1</v>
      </c>
      <c r="H1282" s="54" t="str">
        <f t="shared" ca="1" si="252"/>
        <v>COMPLET</v>
      </c>
      <c r="I1282" s="54" t="str">
        <f t="shared" ca="1" si="253"/>
        <v>Tn</v>
      </c>
      <c r="J1282" s="54" t="str">
        <f t="shared" ca="1" si="254"/>
        <v>ENPA</v>
      </c>
      <c r="K1282" s="54" t="str">
        <f t="shared" ca="1" si="255"/>
        <v>PROCON</v>
      </c>
      <c r="L1282" s="54" t="str">
        <f t="shared" ca="1" si="256"/>
        <v>PRAD1</v>
      </c>
      <c r="M1282" s="54">
        <f t="shared" ca="1" si="257"/>
        <v>0</v>
      </c>
      <c r="N1282" s="54" t="str">
        <f t="shared" ca="1" si="258"/>
        <v>DB2</v>
      </c>
      <c r="O1282" s="54" t="str">
        <f t="shared" ca="1" si="259"/>
        <v>Adhérent</v>
      </c>
    </row>
    <row r="1283" spans="1:15" x14ac:dyDescent="0.3">
      <c r="A1283" s="97">
        <f ca="1">MATCH(B1283,INDIRECT("Referentiel!a:a"),0)+COUNTIF($B$1:B1282,B1283)</f>
        <v>1283</v>
      </c>
      <c r="B1283" s="98" t="s">
        <v>6684</v>
      </c>
      <c r="C1283" s="54" t="str">
        <f t="shared" ref="C1283:C1346" ca="1" si="260">INDIRECT("'Referentiel'!c"&amp;$A1283)</f>
        <v>CPAS</v>
      </c>
      <c r="D1283" s="54" t="str">
        <f t="shared" ref="D1283:D1346" ca="1" si="261">INDIRECT("'Referentiel'!U"&amp;$A1283)&amp;IF((INDIRECT("'Referentiel'!U"&amp;$A1283)&lt;&gt;"")*(INDIRECT("'Referentiel'!V"&amp;$A1283)&lt;&gt;""),"-","")&amp;INDIRECT("'Referentiel'!V"&amp;$A1283)&amp;IF((INDIRECT("'Referentiel'!U"&amp;$A1283)&amp;INDIRECT("'Referentiel'!V"&amp;$A1283)&lt;&gt;"")*(INDIRECT("'Referentiel'!W"&amp;$A1283)&lt;&gt;""),"-","")&amp;INDIRECT("'Referentiel'!W"&amp;$A1283)&amp;IF((INDIRECT("'Referentiel'!U"&amp;$A1283)&amp;INDIRECT("'Referentiel'!V"&amp;$A1283)&amp;INDIRECT("'Referentiel'!W"&amp;$A1283)&lt;&gt;"")*(INDIRECT("'Referentiel'!Y"&amp;$A1283)&lt;&gt;""),"-","")&amp;INDIRECT("'Referentiel'!Y"&amp;$A1283)&amp;IF((INDIRECT("'Referentiel'!U"&amp;$A1283)&amp;INDIRECT("'Referentiel'!V"&amp;$A1283)&amp;INDIRECT("'Referentiel'!W"&amp;$A1283)&amp;INDIRECT("'Referentiel'!Y"&amp;$A1283)&lt;&gt;"")*(INDIRECT("'Referentiel'!Z"&amp;$A1283)&lt;&gt;""),"-","")&amp;INDIRECT("'Referentiel'!Z"&amp;$A1283)</f>
        <v>TA/0AMT/PRODUCAS/0/        /  -J</v>
      </c>
      <c r="E1283" s="54">
        <f t="shared" ref="E1283:E1346" ca="1" si="262">INDIRECT("'Referentiel'!AB"&amp;$A1283)</f>
        <v>0</v>
      </c>
      <c r="F1283" s="54" t="str">
        <f t="shared" ref="F1283:F1346" ca="1" si="263">INDIRECT("'Referentiel'!Aa"&amp;$A1283)</f>
        <v>ZH2FJ2</v>
      </c>
      <c r="G1283" s="54" t="str">
        <f t="shared" ref="G1283:G1346" ca="1" si="264">INDIRECT("'Referentiel'!k"&amp;$A1283)</f>
        <v>AD1</v>
      </c>
      <c r="H1283" s="54" t="str">
        <f t="shared" ref="H1283:H1346" ca="1" si="265">INDIRECT("'Referentiel'!l"&amp;$A1283)</f>
        <v>COMPLET</v>
      </c>
      <c r="I1283" s="54" t="str">
        <f t="shared" ref="I1283:I1346" ca="1" si="266">INDIRECT("'Referentiel'!j"&amp;$A1283)</f>
        <v>Tn</v>
      </c>
      <c r="J1283" s="54" t="str">
        <f t="shared" ref="J1283:J1346" ca="1" si="267">INDIRECT("'Referentiel'!f"&amp;$A1283)</f>
        <v>ASBP</v>
      </c>
      <c r="K1283" s="54" t="str">
        <f t="shared" ref="K1283:K1346" ca="1" si="268">INDIRECT("'Referentiel'!e"&amp;$A1283)</f>
        <v>PRODUCAS</v>
      </c>
      <c r="L1283" s="54" t="str">
        <f t="shared" ref="L1283:L1346" ca="1" si="269">INDIRECT("'Referentiel'!n"&amp;$A1283)</f>
        <v>PRAD1</v>
      </c>
      <c r="M1283" s="54">
        <f t="shared" ref="M1283:M1346" ca="1" si="270">INDIRECT("'Referentiel'!s"&amp;$A1283)</f>
        <v>0</v>
      </c>
      <c r="N1283" s="54" t="str">
        <f t="shared" ref="N1283:N1346" ca="1" si="271">INDIRECT("'Referentiel'!q"&amp;$A1283)</f>
        <v>START</v>
      </c>
      <c r="O1283" s="54" t="str">
        <f t="shared" ref="O1283:O1346" ca="1" si="272">INDIRECT("'Referentiel'!h"&amp;$A1283)</f>
        <v>Adhérent</v>
      </c>
    </row>
    <row r="1284" spans="1:15" x14ac:dyDescent="0.3">
      <c r="A1284" s="97">
        <f ca="1">MATCH(B1284,INDIRECT("Referentiel!a:a"),0)+COUNTIF($B$1:B1283,B1284)</f>
        <v>1284</v>
      </c>
      <c r="B1284" s="98" t="s">
        <v>6688</v>
      </c>
      <c r="C1284" s="54" t="str">
        <f t="shared" ca="1" si="260"/>
        <v>CPMC</v>
      </c>
      <c r="D1284" s="54" t="str">
        <f t="shared" ca="1" si="261"/>
        <v>V5PRODUI -J</v>
      </c>
      <c r="E1284" s="54">
        <f t="shared" ca="1" si="262"/>
        <v>0</v>
      </c>
      <c r="F1284" s="54" t="str">
        <f t="shared" ca="1" si="263"/>
        <v>ZH4GJ4</v>
      </c>
      <c r="G1284" s="54" t="str">
        <f t="shared" ca="1" si="264"/>
        <v>AD3</v>
      </c>
      <c r="H1284" s="54" t="str">
        <f t="shared" ca="1" si="265"/>
        <v>COMPLET</v>
      </c>
      <c r="I1284" s="54" t="str">
        <f t="shared" ca="1" si="266"/>
        <v>Tn</v>
      </c>
      <c r="J1284" s="54" t="str">
        <f t="shared" ca="1" si="267"/>
        <v>CATP</v>
      </c>
      <c r="K1284" s="54" t="str">
        <f t="shared" ca="1" si="268"/>
        <v>PRODUI</v>
      </c>
      <c r="L1284" s="54" t="str">
        <f t="shared" ca="1" si="269"/>
        <v>PRIV1</v>
      </c>
      <c r="M1284" s="54">
        <f t="shared" ca="1" si="270"/>
        <v>0</v>
      </c>
      <c r="N1284" s="54" t="str">
        <f t="shared" ca="1" si="271"/>
        <v>DB2</v>
      </c>
      <c r="O1284" s="54" t="str">
        <f t="shared" ca="1" si="272"/>
        <v>Adhérent</v>
      </c>
    </row>
    <row r="1285" spans="1:15" x14ac:dyDescent="0.3">
      <c r="A1285" s="97">
        <f ca="1">MATCH(B1285,INDIRECT("Referentiel!a:a"),0)+COUNTIF($B$1:B1284,B1285)</f>
        <v>1285</v>
      </c>
      <c r="B1285" s="98" t="s">
        <v>6694</v>
      </c>
      <c r="C1285" s="54" t="str">
        <f t="shared" ca="1" si="260"/>
        <v>CPCC</v>
      </c>
      <c r="D1285" s="54" t="str">
        <f t="shared" ca="1" si="261"/>
        <v>V1PROFES -J</v>
      </c>
      <c r="E1285" s="54">
        <f t="shared" ca="1" si="262"/>
        <v>0</v>
      </c>
      <c r="F1285" s="54" t="str">
        <f t="shared" ca="1" si="263"/>
        <v>ZH1JJM</v>
      </c>
      <c r="G1285" s="54" t="str">
        <f t="shared" ca="1" si="264"/>
        <v>AD1</v>
      </c>
      <c r="H1285" s="54" t="str">
        <f t="shared" ca="1" si="265"/>
        <v>COMPLET</v>
      </c>
      <c r="I1285" s="54" t="str">
        <f t="shared" ca="1" si="266"/>
        <v>Tn</v>
      </c>
      <c r="J1285" s="54" t="str">
        <f t="shared" ca="1" si="267"/>
        <v>GPAR</v>
      </c>
      <c r="K1285" s="54" t="str">
        <f t="shared" ca="1" si="268"/>
        <v>PROFES</v>
      </c>
      <c r="L1285" s="54" t="str">
        <f t="shared" ca="1" si="269"/>
        <v>PRAD1</v>
      </c>
      <c r="M1285" s="54">
        <f t="shared" ca="1" si="270"/>
        <v>0</v>
      </c>
      <c r="N1285" s="54" t="str">
        <f t="shared" ca="1" si="271"/>
        <v>DB2</v>
      </c>
      <c r="O1285" s="54" t="str">
        <f t="shared" ca="1" si="272"/>
        <v>Adhérent</v>
      </c>
    </row>
    <row r="1286" spans="1:15" x14ac:dyDescent="0.3">
      <c r="A1286" s="97">
        <f ca="1">MATCH(B1286,INDIRECT("Referentiel!a:a"),0)+COUNTIF($B$1:B1285,B1286)</f>
        <v>1286</v>
      </c>
      <c r="B1286" s="98" t="s">
        <v>6699</v>
      </c>
      <c r="C1286" s="54" t="str">
        <f t="shared" ca="1" si="260"/>
        <v>CPMC</v>
      </c>
      <c r="D1286" s="54" t="str">
        <f t="shared" ca="1" si="261"/>
        <v>V0PROSIM -J</v>
      </c>
      <c r="E1286" s="54">
        <f t="shared" ca="1" si="262"/>
        <v>0</v>
      </c>
      <c r="F1286" s="54" t="str">
        <f t="shared" ca="1" si="263"/>
        <v>ZH4GJ5</v>
      </c>
      <c r="G1286" s="54" t="str">
        <f t="shared" ca="1" si="264"/>
        <v>AD3</v>
      </c>
      <c r="H1286" s="54" t="str">
        <f t="shared" ca="1" si="265"/>
        <v>COMPLET</v>
      </c>
      <c r="I1286" s="54" t="str">
        <f t="shared" ca="1" si="266"/>
        <v>Tn</v>
      </c>
      <c r="J1286" s="54" t="str">
        <f t="shared" ca="1" si="267"/>
        <v>CATP</v>
      </c>
      <c r="K1286" s="54" t="str">
        <f t="shared" ca="1" si="268"/>
        <v>PROSIM</v>
      </c>
      <c r="L1286" s="54" t="str">
        <f t="shared" ca="1" si="269"/>
        <v>PRIV1</v>
      </c>
      <c r="M1286" s="54">
        <f t="shared" ca="1" si="270"/>
        <v>0</v>
      </c>
      <c r="N1286" s="54" t="str">
        <f t="shared" ca="1" si="271"/>
        <v>DB2</v>
      </c>
      <c r="O1286" s="54" t="str">
        <f t="shared" ca="1" si="272"/>
        <v>Adhérent</v>
      </c>
    </row>
    <row r="1287" spans="1:15" x14ac:dyDescent="0.3">
      <c r="A1287" s="97">
        <f ca="1">MATCH(B1287,INDIRECT("Referentiel!a:a"),0)+COUNTIF($B$1:B1286,B1287)</f>
        <v>1287</v>
      </c>
      <c r="B1287" s="98" t="s">
        <v>6706</v>
      </c>
      <c r="C1287" s="54" t="str">
        <f t="shared" ca="1" si="260"/>
        <v>CPMP</v>
      </c>
      <c r="D1287" s="54" t="str">
        <f t="shared" ca="1" si="261"/>
        <v>V0PROTIM -J</v>
      </c>
      <c r="E1287" s="54">
        <f t="shared" ca="1" si="262"/>
        <v>0</v>
      </c>
      <c r="F1287" s="54" t="str">
        <f t="shared" ca="1" si="263"/>
        <v>ZH2FJ3</v>
      </c>
      <c r="G1287" s="54" t="str">
        <f t="shared" ca="1" si="264"/>
        <v>AD3</v>
      </c>
      <c r="H1287" s="54" t="str">
        <f t="shared" ca="1" si="265"/>
        <v>COMPLET</v>
      </c>
      <c r="I1287" s="54" t="str">
        <f t="shared" ca="1" si="266"/>
        <v>BVnTn</v>
      </c>
      <c r="J1287" s="54" t="str">
        <f t="shared" ca="1" si="267"/>
        <v>TIMK</v>
      </c>
      <c r="K1287" s="54" t="str">
        <f t="shared" ca="1" si="268"/>
        <v>PROTIM</v>
      </c>
      <c r="L1287" s="54" t="str">
        <f t="shared" ca="1" si="269"/>
        <v/>
      </c>
      <c r="M1287" s="54">
        <f t="shared" ca="1" si="270"/>
        <v>0</v>
      </c>
      <c r="N1287" s="54" t="str">
        <f t="shared" ca="1" si="271"/>
        <v>DB2</v>
      </c>
      <c r="O1287" s="54" t="str">
        <f t="shared" ca="1" si="272"/>
        <v>Adhérent</v>
      </c>
    </row>
    <row r="1288" spans="1:15" x14ac:dyDescent="0.3">
      <c r="A1288" s="97">
        <f ca="1">MATCH(B1288,INDIRECT("Referentiel!a:a"),0)+COUNTIF($B$1:B1287,B1288)</f>
        <v>1288</v>
      </c>
      <c r="B1288" s="98" t="s">
        <v>6712</v>
      </c>
      <c r="C1288" s="54" t="str">
        <f t="shared" ca="1" si="260"/>
        <v>CPRI</v>
      </c>
      <c r="D1288" s="54" t="str">
        <f t="shared" ca="1" si="261"/>
        <v>PROVFLUX-M</v>
      </c>
      <c r="E1288" s="54">
        <f t="shared" ca="1" si="262"/>
        <v>0</v>
      </c>
      <c r="F1288" s="54" t="str">
        <f t="shared" ca="1" si="263"/>
        <v>ZH0DM7</v>
      </c>
      <c r="G1288" s="54" t="str">
        <f t="shared" ca="1" si="264"/>
        <v>AD3</v>
      </c>
      <c r="H1288" s="54" t="str">
        <f t="shared" ca="1" si="265"/>
        <v>COMPLET</v>
      </c>
      <c r="I1288" s="54" t="str">
        <f t="shared" ca="1" si="266"/>
        <v>BVnTn</v>
      </c>
      <c r="J1288" s="54" t="str">
        <f t="shared" ca="1" si="267"/>
        <v>PROV</v>
      </c>
      <c r="K1288" s="54" t="str">
        <f t="shared" ca="1" si="268"/>
        <v>PROVFLUX</v>
      </c>
      <c r="L1288" s="54" t="str">
        <f t="shared" ca="1" si="269"/>
        <v/>
      </c>
      <c r="M1288" s="54">
        <f t="shared" ca="1" si="270"/>
        <v>0</v>
      </c>
      <c r="N1288" s="54" t="str">
        <f t="shared" ca="1" si="271"/>
        <v>FIC</v>
      </c>
      <c r="O1288" s="54" t="str">
        <f t="shared" ca="1" si="272"/>
        <v>Adhérent</v>
      </c>
    </row>
    <row r="1289" spans="1:15" x14ac:dyDescent="0.3">
      <c r="A1289" s="97">
        <f ca="1">MATCH(B1289,INDIRECT("Referentiel!a:a"),0)+COUNTIF($B$1:B1288,B1289)</f>
        <v>1289</v>
      </c>
      <c r="B1289" s="98" t="s">
        <v>6717</v>
      </c>
      <c r="C1289" s="54" t="str">
        <f t="shared" ca="1" si="260"/>
        <v>CPRI</v>
      </c>
      <c r="D1289" s="54" t="str">
        <f t="shared" ca="1" si="261"/>
        <v>PROVFLUX-M</v>
      </c>
      <c r="E1289" s="54">
        <f t="shared" ca="1" si="262"/>
        <v>0</v>
      </c>
      <c r="F1289" s="54" t="str">
        <f t="shared" ca="1" si="263"/>
        <v>ZH0DM7</v>
      </c>
      <c r="G1289" s="54" t="str">
        <f t="shared" ca="1" si="264"/>
        <v>AD3</v>
      </c>
      <c r="H1289" s="54" t="str">
        <f t="shared" ca="1" si="265"/>
        <v>COMPLET</v>
      </c>
      <c r="I1289" s="54" t="str">
        <f t="shared" ca="1" si="266"/>
        <v>BVaTn</v>
      </c>
      <c r="J1289" s="54" t="str">
        <f t="shared" ca="1" si="267"/>
        <v>PROV</v>
      </c>
      <c r="K1289" s="54" t="str">
        <f t="shared" ca="1" si="268"/>
        <v>PROVFLUX</v>
      </c>
      <c r="L1289" s="54" t="str">
        <f t="shared" ca="1" si="269"/>
        <v/>
      </c>
      <c r="M1289" s="54">
        <f t="shared" ca="1" si="270"/>
        <v>0</v>
      </c>
      <c r="N1289" s="54" t="str">
        <f t="shared" ca="1" si="271"/>
        <v>FIC</v>
      </c>
      <c r="O1289" s="54" t="str">
        <f t="shared" ca="1" si="272"/>
        <v>Adhérent</v>
      </c>
    </row>
    <row r="1290" spans="1:15" x14ac:dyDescent="0.3">
      <c r="A1290" s="97">
        <f ca="1">MATCH(B1290,INDIRECT("Referentiel!a:a"),0)+COUNTIF($B$1:B1289,B1290)</f>
        <v>1290</v>
      </c>
      <c r="B1290" s="98" t="s">
        <v>6722</v>
      </c>
      <c r="C1290" s="54" t="str">
        <f t="shared" ca="1" si="260"/>
        <v>CPCC</v>
      </c>
      <c r="D1290" s="54" t="str">
        <f t="shared" ca="1" si="261"/>
        <v>STATPSLD-M</v>
      </c>
      <c r="E1290" s="54">
        <f t="shared" ca="1" si="262"/>
        <v>0</v>
      </c>
      <c r="F1290" s="54" t="str">
        <f t="shared" ca="1" si="263"/>
        <v>ZH1CM3</v>
      </c>
      <c r="G1290" s="54" t="str">
        <f t="shared" ca="1" si="264"/>
        <v>AD1</v>
      </c>
      <c r="H1290" s="54" t="str">
        <f t="shared" ca="1" si="265"/>
        <v>PARTIEL</v>
      </c>
      <c r="I1290" s="54" t="str">
        <f t="shared" ca="1" si="266"/>
        <v>Tn</v>
      </c>
      <c r="J1290" s="54" t="str">
        <f t="shared" ca="1" si="267"/>
        <v>TKS0</v>
      </c>
      <c r="K1290" s="54" t="str">
        <f t="shared" ca="1" si="268"/>
        <v>STATPSLD</v>
      </c>
      <c r="L1290" s="54" t="str">
        <f t="shared" ca="1" si="269"/>
        <v>PRAD1</v>
      </c>
      <c r="M1290" s="54">
        <f t="shared" ca="1" si="270"/>
        <v>0</v>
      </c>
      <c r="N1290" s="54" t="str">
        <f t="shared" ca="1" si="271"/>
        <v>FIC</v>
      </c>
      <c r="O1290" s="54" t="str">
        <f t="shared" ca="1" si="272"/>
        <v>Adhérent</v>
      </c>
    </row>
    <row r="1291" spans="1:15" x14ac:dyDescent="0.3">
      <c r="A1291" s="97">
        <f ca="1">MATCH(B1291,INDIRECT("Referentiel!a:a"),0)+COUNTIF($B$1:B1290,B1291)</f>
        <v>1291</v>
      </c>
      <c r="B1291" s="98" t="s">
        <v>6727</v>
      </c>
      <c r="C1291" s="54" t="str">
        <f t="shared" ca="1" si="260"/>
        <v>CPCC</v>
      </c>
      <c r="D1291" s="54" t="str">
        <f t="shared" ca="1" si="261"/>
        <v>STATPSLE-M</v>
      </c>
      <c r="E1291" s="54">
        <f t="shared" ca="1" si="262"/>
        <v>0</v>
      </c>
      <c r="F1291" s="54" t="str">
        <f t="shared" ca="1" si="263"/>
        <v>ZH1CM4</v>
      </c>
      <c r="G1291" s="54" t="str">
        <f t="shared" ca="1" si="264"/>
        <v>AD1</v>
      </c>
      <c r="H1291" s="54" t="str">
        <f t="shared" ca="1" si="265"/>
        <v>PARTIEL</v>
      </c>
      <c r="I1291" s="54" t="str">
        <f t="shared" ca="1" si="266"/>
        <v>Tn</v>
      </c>
      <c r="J1291" s="54" t="str">
        <f t="shared" ca="1" si="267"/>
        <v>TKS0</v>
      </c>
      <c r="K1291" s="54" t="str">
        <f t="shared" ca="1" si="268"/>
        <v>STATPSLE</v>
      </c>
      <c r="L1291" s="54" t="str">
        <f t="shared" ca="1" si="269"/>
        <v>PRAD1</v>
      </c>
      <c r="M1291" s="54">
        <f t="shared" ca="1" si="270"/>
        <v>0</v>
      </c>
      <c r="N1291" s="54" t="str">
        <f t="shared" ca="1" si="271"/>
        <v>FIC</v>
      </c>
      <c r="O1291" s="54" t="str">
        <f t="shared" ca="1" si="272"/>
        <v>Adhérent</v>
      </c>
    </row>
    <row r="1292" spans="1:15" x14ac:dyDescent="0.3">
      <c r="A1292" s="97">
        <f ca="1">MATCH(B1292,INDIRECT("Referentiel!a:a"),0)+COUNTIF($B$1:B1291,B1292)</f>
        <v>1292</v>
      </c>
      <c r="B1292" s="98" t="s">
        <v>6732</v>
      </c>
      <c r="C1292" s="54" t="str">
        <f t="shared" ca="1" si="260"/>
        <v>CPPL</v>
      </c>
      <c r="D1292" s="54" t="str">
        <f t="shared" ca="1" si="261"/>
        <v>PSXXS001-A</v>
      </c>
      <c r="E1292" s="54">
        <f t="shared" ca="1" si="262"/>
        <v>0</v>
      </c>
      <c r="F1292" s="54">
        <f t="shared" ca="1" si="263"/>
        <v>0</v>
      </c>
      <c r="G1292" s="54" t="str">
        <f t="shared" ca="1" si="264"/>
        <v>AD3</v>
      </c>
      <c r="H1292" s="54" t="str">
        <f t="shared" ca="1" si="265"/>
        <v>PARTIEL</v>
      </c>
      <c r="I1292" s="54" t="str">
        <f t="shared" ca="1" si="266"/>
        <v>Tn</v>
      </c>
      <c r="J1292" s="54" t="str">
        <f t="shared" ca="1" si="267"/>
        <v>TITR</v>
      </c>
      <c r="K1292" s="54" t="str">
        <f t="shared" ca="1" si="268"/>
        <v>PSXXS001</v>
      </c>
      <c r="L1292" s="54" t="str">
        <f t="shared" ca="1" si="269"/>
        <v/>
      </c>
      <c r="M1292" s="54">
        <f t="shared" ca="1" si="270"/>
        <v>0</v>
      </c>
      <c r="N1292" s="54" t="str">
        <f t="shared" ca="1" si="271"/>
        <v>FIC</v>
      </c>
      <c r="O1292" s="54" t="str">
        <f t="shared" ca="1" si="272"/>
        <v>Adhérent</v>
      </c>
    </row>
    <row r="1293" spans="1:15" x14ac:dyDescent="0.3">
      <c r="A1293" s="97">
        <f ca="1">MATCH(B1293,INDIRECT("Referentiel!a:a"),0)+COUNTIF($B$1:B1292,B1293)</f>
        <v>1293</v>
      </c>
      <c r="B1293" s="98" t="s">
        <v>6736</v>
      </c>
      <c r="C1293" s="54" t="str">
        <f t="shared" ca="1" si="260"/>
        <v>CPMP</v>
      </c>
      <c r="D1293" s="54" t="str">
        <f t="shared" ca="1" si="261"/>
        <v>V0PTVCAI -J</v>
      </c>
      <c r="E1293" s="54">
        <f t="shared" ca="1" si="262"/>
        <v>0</v>
      </c>
      <c r="F1293" s="54" t="str">
        <f t="shared" ca="1" si="263"/>
        <v>ZH2AJO</v>
      </c>
      <c r="G1293" s="54" t="str">
        <f t="shared" ca="1" si="264"/>
        <v>AD3</v>
      </c>
      <c r="H1293" s="54" t="str">
        <f t="shared" ca="1" si="265"/>
        <v>COMPLET</v>
      </c>
      <c r="I1293" s="54" t="str">
        <f t="shared" ca="1" si="266"/>
        <v>BVnTn</v>
      </c>
      <c r="J1293" s="54" t="str">
        <f t="shared" ca="1" si="267"/>
        <v>OPFI</v>
      </c>
      <c r="K1293" s="54" t="str">
        <f t="shared" ca="1" si="268"/>
        <v xml:space="preserve">PTVCAI </v>
      </c>
      <c r="L1293" s="54" t="str">
        <f t="shared" ca="1" si="269"/>
        <v/>
      </c>
      <c r="M1293" s="54">
        <f t="shared" ca="1" si="270"/>
        <v>0</v>
      </c>
      <c r="N1293" s="54" t="str">
        <f t="shared" ca="1" si="271"/>
        <v>DB2</v>
      </c>
      <c r="O1293" s="54" t="str">
        <f t="shared" ca="1" si="272"/>
        <v>Adhérent</v>
      </c>
    </row>
    <row r="1294" spans="1:15" x14ac:dyDescent="0.3">
      <c r="A1294" s="97">
        <f ca="1">MATCH(B1294,INDIRECT("Referentiel!a:a"),0)+COUNTIF($B$1:B1293,B1294)</f>
        <v>1294</v>
      </c>
      <c r="B1294" s="98" t="s">
        <v>6742</v>
      </c>
      <c r="C1294" s="54" t="str">
        <f t="shared" ca="1" si="260"/>
        <v>CPCR</v>
      </c>
      <c r="D1294" s="54" t="str">
        <f t="shared" ca="1" si="261"/>
        <v xml:space="preserve"> -M</v>
      </c>
      <c r="E1294" s="54">
        <f t="shared" ca="1" si="262"/>
        <v>0</v>
      </c>
      <c r="F1294" s="54">
        <f t="shared" ca="1" si="263"/>
        <v>0</v>
      </c>
      <c r="G1294" s="54" t="str">
        <f t="shared" ca="1" si="264"/>
        <v>AD3</v>
      </c>
      <c r="H1294" s="54" t="str">
        <f t="shared" ca="1" si="265"/>
        <v>COMPLET</v>
      </c>
      <c r="I1294" s="54" t="str">
        <f t="shared" ca="1" si="266"/>
        <v>BVaTn</v>
      </c>
      <c r="J1294" s="54" t="str">
        <f t="shared" ca="1" si="267"/>
        <v>QUAG</v>
      </c>
      <c r="K1294" s="54" t="str">
        <f t="shared" ca="1" si="268"/>
        <v>QUAGBOMC</v>
      </c>
      <c r="L1294" s="54" t="str">
        <f t="shared" ca="1" si="269"/>
        <v/>
      </c>
      <c r="M1294" s="54">
        <f t="shared" ca="1" si="270"/>
        <v>0</v>
      </c>
      <c r="N1294" s="54" t="str">
        <f t="shared" ca="1" si="271"/>
        <v>FIC</v>
      </c>
      <c r="O1294" s="54" t="str">
        <f t="shared" ca="1" si="272"/>
        <v>Adhérent</v>
      </c>
    </row>
    <row r="1295" spans="1:15" x14ac:dyDescent="0.3">
      <c r="A1295" s="97">
        <f ca="1">MATCH(B1295,INDIRECT("Referentiel!a:a"),0)+COUNTIF($B$1:B1294,B1295)</f>
        <v>1295</v>
      </c>
      <c r="B1295" s="98" t="s">
        <v>6745</v>
      </c>
      <c r="C1295" s="54" t="str">
        <f t="shared" ca="1" si="260"/>
        <v>CPCR</v>
      </c>
      <c r="D1295" s="54" t="str">
        <f t="shared" ca="1" si="261"/>
        <v xml:space="preserve"> -D</v>
      </c>
      <c r="E1295" s="54">
        <f t="shared" ca="1" si="262"/>
        <v>0</v>
      </c>
      <c r="F1295" s="54">
        <f t="shared" ca="1" si="263"/>
        <v>0</v>
      </c>
      <c r="G1295" s="54" t="str">
        <f t="shared" ca="1" si="264"/>
        <v>AD3</v>
      </c>
      <c r="H1295" s="54" t="str">
        <f t="shared" ca="1" si="265"/>
        <v>COMPLET</v>
      </c>
      <c r="I1295" s="54" t="str">
        <f t="shared" ca="1" si="266"/>
        <v>Tn</v>
      </c>
      <c r="J1295" s="54" t="str">
        <f t="shared" ca="1" si="267"/>
        <v>QUAG</v>
      </c>
      <c r="K1295" s="54" t="str">
        <f t="shared" ca="1" si="268"/>
        <v>QUAGPA01</v>
      </c>
      <c r="L1295" s="54" t="str">
        <f t="shared" ca="1" si="269"/>
        <v/>
      </c>
      <c r="M1295" s="54">
        <f t="shared" ca="1" si="270"/>
        <v>0</v>
      </c>
      <c r="N1295" s="54" t="str">
        <f t="shared" ca="1" si="271"/>
        <v>FIC</v>
      </c>
      <c r="O1295" s="54" t="str">
        <f t="shared" ca="1" si="272"/>
        <v>Adhérent</v>
      </c>
    </row>
    <row r="1296" spans="1:15" x14ac:dyDescent="0.3">
      <c r="A1296" s="97">
        <f ca="1">MATCH(B1296,INDIRECT("Referentiel!a:a"),0)+COUNTIF($B$1:B1295,B1296)</f>
        <v>1296</v>
      </c>
      <c r="B1296" s="98" t="s">
        <v>6748</v>
      </c>
      <c r="C1296" s="54" t="str">
        <f t="shared" ca="1" si="260"/>
        <v>CPCR</v>
      </c>
      <c r="D1296" s="54" t="str">
        <f t="shared" ca="1" si="261"/>
        <v xml:space="preserve"> -M</v>
      </c>
      <c r="E1296" s="54">
        <f t="shared" ca="1" si="262"/>
        <v>0</v>
      </c>
      <c r="F1296" s="54">
        <f t="shared" ca="1" si="263"/>
        <v>0</v>
      </c>
      <c r="G1296" s="54" t="str">
        <f t="shared" ca="1" si="264"/>
        <v>AD3</v>
      </c>
      <c r="H1296" s="54" t="str">
        <f t="shared" ca="1" si="265"/>
        <v>COMPLET</v>
      </c>
      <c r="I1296" s="54" t="str">
        <f t="shared" ca="1" si="266"/>
        <v>BVaTn</v>
      </c>
      <c r="J1296" s="54" t="str">
        <f t="shared" ca="1" si="267"/>
        <v>QUPR</v>
      </c>
      <c r="K1296" s="54" t="str">
        <f t="shared" ca="1" si="268"/>
        <v>QUPRBOMC</v>
      </c>
      <c r="L1296" s="54" t="str">
        <f t="shared" ca="1" si="269"/>
        <v/>
      </c>
      <c r="M1296" s="54">
        <f t="shared" ca="1" si="270"/>
        <v>0</v>
      </c>
      <c r="N1296" s="54" t="str">
        <f t="shared" ca="1" si="271"/>
        <v>FIC</v>
      </c>
      <c r="O1296" s="54" t="str">
        <f t="shared" ca="1" si="272"/>
        <v>Adhérent</v>
      </c>
    </row>
    <row r="1297" spans="1:15" x14ac:dyDescent="0.3">
      <c r="A1297" s="97">
        <f ca="1">MATCH(B1297,INDIRECT("Referentiel!a:a"),0)+COUNTIF($B$1:B1296,B1297)</f>
        <v>1297</v>
      </c>
      <c r="B1297" s="98" t="s">
        <v>6750</v>
      </c>
      <c r="C1297" s="54" t="str">
        <f t="shared" ca="1" si="260"/>
        <v>CPCR</v>
      </c>
      <c r="D1297" s="54" t="str">
        <f t="shared" ca="1" si="261"/>
        <v xml:space="preserve"> -M</v>
      </c>
      <c r="E1297" s="54">
        <f t="shared" ca="1" si="262"/>
        <v>0</v>
      </c>
      <c r="F1297" s="54">
        <f t="shared" ca="1" si="263"/>
        <v>0</v>
      </c>
      <c r="G1297" s="54" t="str">
        <f t="shared" ca="1" si="264"/>
        <v>AD3</v>
      </c>
      <c r="H1297" s="54" t="str">
        <f t="shared" ca="1" si="265"/>
        <v>COMPLET</v>
      </c>
      <c r="I1297" s="54" t="str">
        <f t="shared" ca="1" si="266"/>
        <v>BVaTn</v>
      </c>
      <c r="J1297" s="54" t="str">
        <f t="shared" ca="1" si="267"/>
        <v>QUPR</v>
      </c>
      <c r="K1297" s="54" t="str">
        <f t="shared" ca="1" si="268"/>
        <v>QUPRBOMM</v>
      </c>
      <c r="L1297" s="54" t="str">
        <f t="shared" ca="1" si="269"/>
        <v/>
      </c>
      <c r="M1297" s="54">
        <f t="shared" ca="1" si="270"/>
        <v>0</v>
      </c>
      <c r="N1297" s="54" t="str">
        <f t="shared" ca="1" si="271"/>
        <v>FIC</v>
      </c>
      <c r="O1297" s="54" t="str">
        <f t="shared" ca="1" si="272"/>
        <v>Adhérent</v>
      </c>
    </row>
    <row r="1298" spans="1:15" x14ac:dyDescent="0.3">
      <c r="A1298" s="97">
        <f ca="1">MATCH(B1298,INDIRECT("Referentiel!a:a"),0)+COUNTIF($B$1:B1297,B1298)</f>
        <v>1298</v>
      </c>
      <c r="B1298" s="98" t="s">
        <v>6752</v>
      </c>
      <c r="C1298" s="54" t="str">
        <f t="shared" ca="1" si="260"/>
        <v>CPCR</v>
      </c>
      <c r="D1298" s="54" t="str">
        <f t="shared" ca="1" si="261"/>
        <v xml:space="preserve"> -D</v>
      </c>
      <c r="E1298" s="54">
        <f t="shared" ca="1" si="262"/>
        <v>0</v>
      </c>
      <c r="F1298" s="54">
        <f t="shared" ca="1" si="263"/>
        <v>0</v>
      </c>
      <c r="G1298" s="54" t="str">
        <f t="shared" ca="1" si="264"/>
        <v>AD3</v>
      </c>
      <c r="H1298" s="54" t="str">
        <f t="shared" ca="1" si="265"/>
        <v>COMPLET</v>
      </c>
      <c r="I1298" s="54" t="str">
        <f t="shared" ca="1" si="266"/>
        <v>Tn</v>
      </c>
      <c r="J1298" s="54" t="str">
        <f t="shared" ca="1" si="267"/>
        <v>QUPR</v>
      </c>
      <c r="K1298" s="54" t="str">
        <f t="shared" ca="1" si="268"/>
        <v>QUPRPA01</v>
      </c>
      <c r="L1298" s="54" t="str">
        <f t="shared" ca="1" si="269"/>
        <v/>
      </c>
      <c r="M1298" s="54">
        <f t="shared" ca="1" si="270"/>
        <v>0</v>
      </c>
      <c r="N1298" s="54" t="str">
        <f t="shared" ca="1" si="271"/>
        <v>FIC</v>
      </c>
      <c r="O1298" s="54" t="str">
        <f t="shared" ca="1" si="272"/>
        <v>Adhérent</v>
      </c>
    </row>
    <row r="1299" spans="1:15" x14ac:dyDescent="0.3">
      <c r="A1299" s="97">
        <f ca="1">MATCH(B1299,INDIRECT("Referentiel!a:a"),0)+COUNTIF($B$1:B1298,B1299)</f>
        <v>1299</v>
      </c>
      <c r="B1299" s="98" t="s">
        <v>6754</v>
      </c>
      <c r="C1299" s="54" t="str">
        <f t="shared" ca="1" si="260"/>
        <v>CPRI</v>
      </c>
      <c r="D1299" s="54" t="str">
        <f t="shared" ca="1" si="261"/>
        <v>V0R3RE01 -J</v>
      </c>
      <c r="E1299" s="54">
        <f t="shared" ca="1" si="262"/>
        <v>0</v>
      </c>
      <c r="F1299" s="54" t="str">
        <f t="shared" ca="1" si="263"/>
        <v>ZH0DJF</v>
      </c>
      <c r="G1299" s="54" t="str">
        <f t="shared" ca="1" si="264"/>
        <v>AD3</v>
      </c>
      <c r="H1299" s="54" t="str">
        <f t="shared" ca="1" si="265"/>
        <v>COMPLET</v>
      </c>
      <c r="I1299" s="54" t="str">
        <f t="shared" ca="1" si="266"/>
        <v>Tn</v>
      </c>
      <c r="J1299" s="54" t="str">
        <f t="shared" ca="1" si="267"/>
        <v>SURI</v>
      </c>
      <c r="K1299" s="54" t="str">
        <f t="shared" ca="1" si="268"/>
        <v>R3RE01</v>
      </c>
      <c r="L1299" s="54" t="str">
        <f t="shared" ca="1" si="269"/>
        <v>PRIV2</v>
      </c>
      <c r="M1299" s="54">
        <f t="shared" ca="1" si="270"/>
        <v>0</v>
      </c>
      <c r="N1299" s="54" t="str">
        <f t="shared" ca="1" si="271"/>
        <v>DB2</v>
      </c>
      <c r="O1299" s="54" t="str">
        <f t="shared" ca="1" si="272"/>
        <v>Adhérent</v>
      </c>
    </row>
    <row r="1300" spans="1:15" x14ac:dyDescent="0.3">
      <c r="A1300" s="97">
        <f ca="1">MATCH(B1300,INDIRECT("Referentiel!a:a"),0)+COUNTIF($B$1:B1299,B1300)</f>
        <v>1300</v>
      </c>
      <c r="B1300" s="98" t="s">
        <v>6760</v>
      </c>
      <c r="C1300" s="54" t="str">
        <f t="shared" ca="1" si="260"/>
        <v>CPFI</v>
      </c>
      <c r="D1300" s="54" t="str">
        <f t="shared" ca="1" si="261"/>
        <v>R8BCIREC-D-ZH2AD8-H2005</v>
      </c>
      <c r="E1300" s="54">
        <f t="shared" ca="1" si="262"/>
        <v>0</v>
      </c>
      <c r="F1300" s="54" t="str">
        <f t="shared" ca="1" si="263"/>
        <v>ZH2AD8</v>
      </c>
      <c r="G1300" s="54" t="str">
        <f t="shared" ca="1" si="264"/>
        <v>AD3</v>
      </c>
      <c r="H1300" s="54" t="str">
        <f t="shared" ca="1" si="265"/>
        <v>PARTIEL</v>
      </c>
      <c r="I1300" s="54" t="str">
        <f t="shared" ca="1" si="266"/>
        <v>Tn</v>
      </c>
      <c r="J1300" s="54" t="str">
        <f t="shared" ca="1" si="267"/>
        <v>BAFI</v>
      </c>
      <c r="K1300" s="54" t="str">
        <f t="shared" ca="1" si="268"/>
        <v>R8BCIREC</v>
      </c>
      <c r="L1300" s="54" t="str">
        <f t="shared" ca="1" si="269"/>
        <v/>
      </c>
      <c r="M1300" s="54">
        <f t="shared" ca="1" si="270"/>
        <v>0</v>
      </c>
      <c r="N1300" s="54" t="str">
        <f t="shared" ca="1" si="271"/>
        <v>FIC</v>
      </c>
      <c r="O1300" s="54" t="str">
        <f t="shared" ca="1" si="272"/>
        <v>Adhérent</v>
      </c>
    </row>
    <row r="1301" spans="1:15" x14ac:dyDescent="0.3">
      <c r="A1301" s="97">
        <f ca="1">MATCH(B1301,INDIRECT("Referentiel!a:a"),0)+COUNTIF($B$1:B1300,B1301)</f>
        <v>1301</v>
      </c>
      <c r="B1301" s="98" t="s">
        <v>6765</v>
      </c>
      <c r="C1301" s="54" t="str">
        <f t="shared" ca="1" si="260"/>
        <v>CPFI</v>
      </c>
      <c r="D1301" s="54" t="str">
        <f t="shared" ca="1" si="261"/>
        <v>R8BCOGT8-D-ZH2ADI-H2006</v>
      </c>
      <c r="E1301" s="54">
        <f t="shared" ca="1" si="262"/>
        <v>0</v>
      </c>
      <c r="F1301" s="54" t="str">
        <f t="shared" ca="1" si="263"/>
        <v>ZH2SJN</v>
      </c>
      <c r="G1301" s="54" t="str">
        <f t="shared" ca="1" si="264"/>
        <v>AD3</v>
      </c>
      <c r="H1301" s="54" t="str">
        <f t="shared" ca="1" si="265"/>
        <v>PARTIEL</v>
      </c>
      <c r="I1301" s="54" t="str">
        <f t="shared" ca="1" si="266"/>
        <v>Tn</v>
      </c>
      <c r="J1301" s="54" t="str">
        <f t="shared" ca="1" si="267"/>
        <v>BAFI</v>
      </c>
      <c r="K1301" s="54" t="str">
        <f t="shared" ca="1" si="268"/>
        <v>R8BCOGT8</v>
      </c>
      <c r="L1301" s="54" t="str">
        <f t="shared" ca="1" si="269"/>
        <v/>
      </c>
      <c r="M1301" s="54">
        <f t="shared" ca="1" si="270"/>
        <v>0</v>
      </c>
      <c r="N1301" s="54" t="str">
        <f t="shared" ca="1" si="271"/>
        <v>FIC</v>
      </c>
      <c r="O1301" s="54" t="str">
        <f t="shared" ca="1" si="272"/>
        <v>Adhérent</v>
      </c>
    </row>
    <row r="1302" spans="1:15" x14ac:dyDescent="0.3">
      <c r="A1302" s="97">
        <f ca="1">MATCH(B1302,INDIRECT("Referentiel!a:a"),0)+COUNTIF($B$1:B1301,B1302)</f>
        <v>1302</v>
      </c>
      <c r="B1302" s="98" t="s">
        <v>6770</v>
      </c>
      <c r="C1302" s="54" t="str">
        <f t="shared" ca="1" si="260"/>
        <v>CPFI</v>
      </c>
      <c r="D1302" s="54" t="str">
        <f t="shared" ca="1" si="261"/>
        <v>R8BRTCEO-D-ZH2ADD-H2010</v>
      </c>
      <c r="E1302" s="54">
        <f t="shared" ca="1" si="262"/>
        <v>0</v>
      </c>
      <c r="F1302" s="54" t="str">
        <f t="shared" ca="1" si="263"/>
        <v>ZH2RDB</v>
      </c>
      <c r="G1302" s="54" t="str">
        <f t="shared" ca="1" si="264"/>
        <v>AD3</v>
      </c>
      <c r="H1302" s="54" t="str">
        <f t="shared" ca="1" si="265"/>
        <v>PARTIEL</v>
      </c>
      <c r="I1302" s="54" t="str">
        <f t="shared" ca="1" si="266"/>
        <v>Tn</v>
      </c>
      <c r="J1302" s="54" t="str">
        <f t="shared" ca="1" si="267"/>
        <v>BAFI</v>
      </c>
      <c r="K1302" s="54" t="str">
        <f t="shared" ca="1" si="268"/>
        <v>R8BRTCEO</v>
      </c>
      <c r="L1302" s="54" t="str">
        <f t="shared" ca="1" si="269"/>
        <v/>
      </c>
      <c r="M1302" s="54">
        <f t="shared" ca="1" si="270"/>
        <v>0</v>
      </c>
      <c r="N1302" s="54" t="str">
        <f t="shared" ca="1" si="271"/>
        <v>FIC</v>
      </c>
      <c r="O1302" s="54" t="str">
        <f t="shared" ca="1" si="272"/>
        <v>Adhérent</v>
      </c>
    </row>
    <row r="1303" spans="1:15" x14ac:dyDescent="0.3">
      <c r="A1303" s="97">
        <f ca="1">MATCH(B1303,INDIRECT("Referentiel!a:a"),0)+COUNTIF($B$1:B1302,B1303)</f>
        <v>1303</v>
      </c>
      <c r="B1303" s="98" t="s">
        <v>6774</v>
      </c>
      <c r="C1303" s="54" t="str">
        <f t="shared" ca="1" si="260"/>
        <v>CPFI</v>
      </c>
      <c r="D1303" s="54" t="str">
        <f t="shared" ca="1" si="261"/>
        <v>R8BRTCEO-D-ZH2ADD-H2011</v>
      </c>
      <c r="E1303" s="54">
        <f t="shared" ca="1" si="262"/>
        <v>0</v>
      </c>
      <c r="F1303" s="54" t="str">
        <f t="shared" ca="1" si="263"/>
        <v>ZH2RDB</v>
      </c>
      <c r="G1303" s="54" t="str">
        <f t="shared" ca="1" si="264"/>
        <v>AD3</v>
      </c>
      <c r="H1303" s="54" t="str">
        <f t="shared" ca="1" si="265"/>
        <v>PARTIEL</v>
      </c>
      <c r="I1303" s="54" t="str">
        <f t="shared" ca="1" si="266"/>
        <v>Tn</v>
      </c>
      <c r="J1303" s="54" t="str">
        <f t="shared" ca="1" si="267"/>
        <v>BAFI</v>
      </c>
      <c r="K1303" s="54" t="str">
        <f t="shared" ca="1" si="268"/>
        <v>R8BRTCEO</v>
      </c>
      <c r="L1303" s="54" t="str">
        <f t="shared" ca="1" si="269"/>
        <v/>
      </c>
      <c r="M1303" s="54">
        <f t="shared" ca="1" si="270"/>
        <v>0</v>
      </c>
      <c r="N1303" s="54" t="str">
        <f t="shared" ca="1" si="271"/>
        <v>FIC</v>
      </c>
      <c r="O1303" s="54" t="str">
        <f t="shared" ca="1" si="272"/>
        <v>Adhérent</v>
      </c>
    </row>
    <row r="1304" spans="1:15" x14ac:dyDescent="0.3">
      <c r="A1304" s="97">
        <f ca="1">MATCH(B1304,INDIRECT("Referentiel!a:a"),0)+COUNTIF($B$1:B1303,B1304)</f>
        <v>1304</v>
      </c>
      <c r="B1304" s="98" t="s">
        <v>6778</v>
      </c>
      <c r="C1304" s="54" t="str">
        <f t="shared" ca="1" si="260"/>
        <v>CPCR</v>
      </c>
      <c r="D1304" s="54" t="str">
        <f t="shared" ca="1" si="261"/>
        <v xml:space="preserve"> -J</v>
      </c>
      <c r="E1304" s="54">
        <f t="shared" ca="1" si="262"/>
        <v>0</v>
      </c>
      <c r="F1304" s="54">
        <f t="shared" ca="1" si="263"/>
        <v>0</v>
      </c>
      <c r="G1304" s="54" t="str">
        <f t="shared" ca="1" si="264"/>
        <v>AD3</v>
      </c>
      <c r="H1304" s="54" t="str">
        <f t="shared" ca="1" si="265"/>
        <v>COMPLET</v>
      </c>
      <c r="I1304" s="54" t="str">
        <f t="shared" ca="1" si="266"/>
        <v>BVnTn</v>
      </c>
      <c r="J1304" s="54" t="str">
        <f t="shared" ca="1" si="267"/>
        <v>DAIL</v>
      </c>
      <c r="K1304" s="54" t="str">
        <f t="shared" ca="1" si="268"/>
        <v>DAIECART</v>
      </c>
      <c r="L1304" s="54" t="str">
        <f t="shared" ca="1" si="269"/>
        <v/>
      </c>
      <c r="M1304" s="54">
        <f t="shared" ca="1" si="270"/>
        <v>0</v>
      </c>
      <c r="N1304" s="54" t="str">
        <f t="shared" ca="1" si="271"/>
        <v>FIC</v>
      </c>
      <c r="O1304" s="54" t="str">
        <f t="shared" ca="1" si="272"/>
        <v>Adhérent</v>
      </c>
    </row>
    <row r="1305" spans="1:15" x14ac:dyDescent="0.3">
      <c r="A1305" s="97">
        <f ca="1">MATCH(B1305,INDIRECT("Referentiel!a:a"),0)+COUNTIF($B$1:B1304,B1305)</f>
        <v>1305</v>
      </c>
      <c r="B1305" s="98" t="s">
        <v>6780</v>
      </c>
      <c r="C1305" s="54" t="str">
        <f t="shared" ca="1" si="260"/>
        <v>CPFI</v>
      </c>
      <c r="D1305" s="54" t="str">
        <f t="shared" ca="1" si="261"/>
        <v>R8BRIEBC-D-ZH2ADJ-H2008</v>
      </c>
      <c r="E1305" s="54">
        <f t="shared" ca="1" si="262"/>
        <v>0</v>
      </c>
      <c r="F1305" s="54" t="str">
        <f t="shared" ca="1" si="263"/>
        <v>ZH2SJP</v>
      </c>
      <c r="G1305" s="54" t="str">
        <f t="shared" ca="1" si="264"/>
        <v>AD3</v>
      </c>
      <c r="H1305" s="54" t="str">
        <f t="shared" ca="1" si="265"/>
        <v>PARTIEL</v>
      </c>
      <c r="I1305" s="54" t="str">
        <f t="shared" ca="1" si="266"/>
        <v>Tn</v>
      </c>
      <c r="J1305" s="54" t="str">
        <f t="shared" ca="1" si="267"/>
        <v>BAFI</v>
      </c>
      <c r="K1305" s="54" t="str">
        <f t="shared" ca="1" si="268"/>
        <v>R8BRIEBC</v>
      </c>
      <c r="L1305" s="54" t="str">
        <f t="shared" ca="1" si="269"/>
        <v/>
      </c>
      <c r="M1305" s="54">
        <f t="shared" ca="1" si="270"/>
        <v>0</v>
      </c>
      <c r="N1305" s="54" t="str">
        <f t="shared" ca="1" si="271"/>
        <v>FIC</v>
      </c>
      <c r="O1305" s="54" t="str">
        <f t="shared" ca="1" si="272"/>
        <v>Adhérent</v>
      </c>
    </row>
    <row r="1306" spans="1:15" x14ac:dyDescent="0.3">
      <c r="A1306" s="97">
        <f ca="1">MATCH(B1306,INDIRECT("Referentiel!a:a"),0)+COUNTIF($B$1:B1305,B1306)</f>
        <v>1306</v>
      </c>
      <c r="B1306" s="98" t="s">
        <v>68</v>
      </c>
      <c r="C1306" s="54" t="str">
        <f t="shared" ca="1" si="260"/>
        <v>CPFI</v>
      </c>
      <c r="D1306" s="54" t="str">
        <f t="shared" ca="1" si="261"/>
        <v>R8BROGT0-D-ZH2RDB-H2009</v>
      </c>
      <c r="E1306" s="54">
        <f t="shared" ca="1" si="262"/>
        <v>0</v>
      </c>
      <c r="F1306" s="54" t="str">
        <f t="shared" ca="1" si="263"/>
        <v>ZH2SJP</v>
      </c>
      <c r="G1306" s="54" t="str">
        <f t="shared" ca="1" si="264"/>
        <v>AD3</v>
      </c>
      <c r="H1306" s="54" t="str">
        <f t="shared" ca="1" si="265"/>
        <v>PARTIEL</v>
      </c>
      <c r="I1306" s="54" t="str">
        <f t="shared" ca="1" si="266"/>
        <v>Tn</v>
      </c>
      <c r="J1306" s="54" t="str">
        <f t="shared" ca="1" si="267"/>
        <v>BAFI</v>
      </c>
      <c r="K1306" s="54" t="str">
        <f t="shared" ca="1" si="268"/>
        <v>R8BROGT0</v>
      </c>
      <c r="L1306" s="54" t="str">
        <f t="shared" ca="1" si="269"/>
        <v/>
      </c>
      <c r="M1306" s="54">
        <f t="shared" ca="1" si="270"/>
        <v>0</v>
      </c>
      <c r="N1306" s="54" t="str">
        <f t="shared" ca="1" si="271"/>
        <v>FIC</v>
      </c>
      <c r="O1306" s="54" t="str">
        <f t="shared" ca="1" si="272"/>
        <v>Adhérent</v>
      </c>
    </row>
    <row r="1307" spans="1:15" x14ac:dyDescent="0.3">
      <c r="A1307" s="97">
        <f ca="1">MATCH(B1307,INDIRECT("Referentiel!a:a"),0)+COUNTIF($B$1:B1306,B1307)</f>
        <v>1307</v>
      </c>
      <c r="B1307" s="98" t="s">
        <v>6786</v>
      </c>
      <c r="C1307" s="54" t="str">
        <f t="shared" ca="1" si="260"/>
        <v>CPPL</v>
      </c>
      <c r="D1307" s="54" t="str">
        <f t="shared" ca="1" si="261"/>
        <v>DATBDC61-M</v>
      </c>
      <c r="E1307" s="54">
        <f t="shared" ca="1" si="262"/>
        <v>0</v>
      </c>
      <c r="F1307" s="54" t="str">
        <f t="shared" ca="1" si="263"/>
        <v>ZH2AMG</v>
      </c>
      <c r="G1307" s="54" t="str">
        <f t="shared" ca="1" si="264"/>
        <v>AD1</v>
      </c>
      <c r="H1307" s="54" t="str">
        <f t="shared" ca="1" si="265"/>
        <v>PARTIEL</v>
      </c>
      <c r="I1307" s="54" t="str">
        <f t="shared" ca="1" si="266"/>
        <v>Tn</v>
      </c>
      <c r="J1307" s="54" t="str">
        <f t="shared" ca="1" si="267"/>
        <v>TITR</v>
      </c>
      <c r="K1307" s="54" t="str">
        <f t="shared" ca="1" si="268"/>
        <v>DATBDC61</v>
      </c>
      <c r="L1307" s="54" t="str">
        <f t="shared" ca="1" si="269"/>
        <v>PRAD1</v>
      </c>
      <c r="M1307" s="54">
        <f t="shared" ca="1" si="270"/>
        <v>0</v>
      </c>
      <c r="N1307" s="54" t="str">
        <f t="shared" ca="1" si="271"/>
        <v>FIC</v>
      </c>
      <c r="O1307" s="54" t="str">
        <f t="shared" ca="1" si="272"/>
        <v>Adhérent</v>
      </c>
    </row>
    <row r="1308" spans="1:15" x14ac:dyDescent="0.3">
      <c r="A1308" s="97">
        <f ca="1">MATCH(B1308,INDIRECT("Referentiel!a:a"),0)+COUNTIF($B$1:B1307,B1308)</f>
        <v>1308</v>
      </c>
      <c r="B1308" s="98" t="s">
        <v>6790</v>
      </c>
      <c r="C1308" s="54" t="str">
        <f t="shared" ca="1" si="260"/>
        <v>CPFI</v>
      </c>
      <c r="D1308" s="54" t="str">
        <f t="shared" ca="1" si="261"/>
        <v xml:space="preserve"> -D-ZH2SJO</v>
      </c>
      <c r="E1308" s="54">
        <f t="shared" ca="1" si="262"/>
        <v>0</v>
      </c>
      <c r="F1308" s="54">
        <f t="shared" ca="1" si="263"/>
        <v>0</v>
      </c>
      <c r="G1308" s="54" t="str">
        <f t="shared" ca="1" si="264"/>
        <v>AD3</v>
      </c>
      <c r="H1308" s="54" t="str">
        <f t="shared" ca="1" si="265"/>
        <v>PARTIEL</v>
      </c>
      <c r="I1308" s="54" t="str">
        <f t="shared" ca="1" si="266"/>
        <v>Tn</v>
      </c>
      <c r="J1308" s="54" t="str">
        <f t="shared" ca="1" si="267"/>
        <v>BAFI</v>
      </c>
      <c r="K1308" s="54" t="str">
        <f t="shared" ca="1" si="268"/>
        <v>R8BSTOCK</v>
      </c>
      <c r="L1308" s="54" t="str">
        <f t="shared" ca="1" si="269"/>
        <v/>
      </c>
      <c r="M1308" s="54">
        <f t="shared" ca="1" si="270"/>
        <v>0</v>
      </c>
      <c r="N1308" s="54" t="str">
        <f t="shared" ca="1" si="271"/>
        <v>FIC</v>
      </c>
      <c r="O1308" s="54" t="str">
        <f t="shared" ca="1" si="272"/>
        <v>Adhérent</v>
      </c>
    </row>
    <row r="1309" spans="1:15" x14ac:dyDescent="0.3">
      <c r="A1309" s="97">
        <f ca="1">MATCH(B1309,INDIRECT("Referentiel!a:a"),0)+COUNTIF($B$1:B1308,B1309)</f>
        <v>1309</v>
      </c>
      <c r="B1309" s="98" t="s">
        <v>6795</v>
      </c>
      <c r="C1309" s="54" t="str">
        <f t="shared" ca="1" si="260"/>
        <v>CPFI</v>
      </c>
      <c r="D1309" s="54" t="str">
        <f t="shared" ca="1" si="261"/>
        <v>R8BXSFDR-D-ZH2ADH-H2003</v>
      </c>
      <c r="E1309" s="54">
        <f t="shared" ca="1" si="262"/>
        <v>0</v>
      </c>
      <c r="F1309" s="54" t="str">
        <f t="shared" ca="1" si="263"/>
        <v>ZH2SJN</v>
      </c>
      <c r="G1309" s="54" t="str">
        <f t="shared" ca="1" si="264"/>
        <v>AD3</v>
      </c>
      <c r="H1309" s="54" t="str">
        <f t="shared" ca="1" si="265"/>
        <v>PARTIEL</v>
      </c>
      <c r="I1309" s="54" t="str">
        <f t="shared" ca="1" si="266"/>
        <v>Tn</v>
      </c>
      <c r="J1309" s="54" t="str">
        <f t="shared" ca="1" si="267"/>
        <v>BAFI</v>
      </c>
      <c r="K1309" s="54" t="str">
        <f t="shared" ca="1" si="268"/>
        <v>R8BXSFDR</v>
      </c>
      <c r="L1309" s="54" t="str">
        <f t="shared" ca="1" si="269"/>
        <v/>
      </c>
      <c r="M1309" s="54">
        <f t="shared" ca="1" si="270"/>
        <v>0</v>
      </c>
      <c r="N1309" s="54" t="str">
        <f t="shared" ca="1" si="271"/>
        <v>FIC</v>
      </c>
      <c r="O1309" s="54" t="str">
        <f t="shared" ca="1" si="272"/>
        <v>Adhérent</v>
      </c>
    </row>
    <row r="1310" spans="1:15" x14ac:dyDescent="0.3">
      <c r="A1310" s="97">
        <f ca="1">MATCH(B1310,INDIRECT("Referentiel!a:a"),0)+COUNTIF($B$1:B1309,B1310)</f>
        <v>1310</v>
      </c>
      <c r="B1310" s="98" t="s">
        <v>6801</v>
      </c>
      <c r="C1310" s="54" t="str">
        <f t="shared" ca="1" si="260"/>
        <v>CPFI</v>
      </c>
      <c r="D1310" s="54" t="str">
        <f t="shared" ca="1" si="261"/>
        <v>R8BXSFDR-D-ZH2ADH-H2004</v>
      </c>
      <c r="E1310" s="54">
        <f t="shared" ca="1" si="262"/>
        <v>0</v>
      </c>
      <c r="F1310" s="54" t="str">
        <f t="shared" ca="1" si="263"/>
        <v>ZH2SJN</v>
      </c>
      <c r="G1310" s="54" t="str">
        <f t="shared" ca="1" si="264"/>
        <v>AD3</v>
      </c>
      <c r="H1310" s="54" t="str">
        <f t="shared" ca="1" si="265"/>
        <v>PARTIEL</v>
      </c>
      <c r="I1310" s="54" t="str">
        <f t="shared" ca="1" si="266"/>
        <v>Tn</v>
      </c>
      <c r="J1310" s="54" t="str">
        <f t="shared" ca="1" si="267"/>
        <v>BAFI</v>
      </c>
      <c r="K1310" s="54" t="str">
        <f t="shared" ca="1" si="268"/>
        <v>R8BXSFDR</v>
      </c>
      <c r="L1310" s="54" t="str">
        <f t="shared" ca="1" si="269"/>
        <v/>
      </c>
      <c r="M1310" s="54">
        <f t="shared" ca="1" si="270"/>
        <v>0</v>
      </c>
      <c r="N1310" s="54" t="str">
        <f t="shared" ca="1" si="271"/>
        <v>FIC</v>
      </c>
      <c r="O1310" s="54" t="str">
        <f t="shared" ca="1" si="272"/>
        <v>Adhérent</v>
      </c>
    </row>
    <row r="1311" spans="1:15" x14ac:dyDescent="0.3">
      <c r="A1311" s="97">
        <f ca="1">MATCH(B1311,INDIRECT("Referentiel!a:a"),0)+COUNTIF($B$1:B1310,B1311)</f>
        <v>1311</v>
      </c>
      <c r="B1311" s="98" t="s">
        <v>6805</v>
      </c>
      <c r="C1311" s="54" t="str">
        <f t="shared" ca="1" si="260"/>
        <v>CPFI</v>
      </c>
      <c r="D1311" s="54" t="str">
        <f t="shared" ca="1" si="261"/>
        <v>R8BXSFDR-D-ZH2ADH-H2002</v>
      </c>
      <c r="E1311" s="54">
        <f t="shared" ca="1" si="262"/>
        <v>0</v>
      </c>
      <c r="F1311" s="54" t="str">
        <f t="shared" ca="1" si="263"/>
        <v>ZH2SJN</v>
      </c>
      <c r="G1311" s="54" t="str">
        <f t="shared" ca="1" si="264"/>
        <v>AD3</v>
      </c>
      <c r="H1311" s="54" t="str">
        <f t="shared" ca="1" si="265"/>
        <v>PARTIEL</v>
      </c>
      <c r="I1311" s="54" t="str">
        <f t="shared" ca="1" si="266"/>
        <v>Tn</v>
      </c>
      <c r="J1311" s="54" t="str">
        <f t="shared" ca="1" si="267"/>
        <v>BAFI</v>
      </c>
      <c r="K1311" s="54" t="str">
        <f t="shared" ca="1" si="268"/>
        <v>R8BXSFDR</v>
      </c>
      <c r="L1311" s="54" t="str">
        <f t="shared" ca="1" si="269"/>
        <v/>
      </c>
      <c r="M1311" s="54">
        <f t="shared" ca="1" si="270"/>
        <v>0</v>
      </c>
      <c r="N1311" s="54" t="str">
        <f t="shared" ca="1" si="271"/>
        <v>FIC</v>
      </c>
      <c r="O1311" s="54" t="str">
        <f t="shared" ca="1" si="272"/>
        <v>Adhérent</v>
      </c>
    </row>
    <row r="1312" spans="1:15" x14ac:dyDescent="0.3">
      <c r="A1312" s="97">
        <f ca="1">MATCH(B1312,INDIRECT("Referentiel!a:a"),0)+COUNTIF($B$1:B1311,B1312)</f>
        <v>1312</v>
      </c>
      <c r="B1312" s="98" t="s">
        <v>6809</v>
      </c>
      <c r="C1312" s="54" t="str">
        <f t="shared" ca="1" si="260"/>
        <v>CPDT</v>
      </c>
      <c r="D1312" s="54" t="str">
        <f t="shared" ca="1" si="261"/>
        <v>?-D</v>
      </c>
      <c r="E1312" s="54">
        <f t="shared" ca="1" si="262"/>
        <v>0</v>
      </c>
      <c r="F1312" s="54">
        <f t="shared" ca="1" si="263"/>
        <v>0</v>
      </c>
      <c r="G1312" s="54" t="str">
        <f t="shared" ca="1" si="264"/>
        <v>AD3</v>
      </c>
      <c r="H1312" s="54" t="str">
        <f t="shared" ca="1" si="265"/>
        <v>PARTIEL</v>
      </c>
      <c r="I1312" s="54" t="str">
        <f t="shared" ca="1" si="266"/>
        <v>Tn</v>
      </c>
      <c r="J1312" s="54" t="str">
        <f t="shared" ca="1" si="267"/>
        <v>BAFI</v>
      </c>
      <c r="K1312" s="54" t="str">
        <f t="shared" ca="1" si="268"/>
        <v>R8MEAG1A</v>
      </c>
      <c r="L1312" s="54" t="str">
        <f t="shared" ca="1" si="269"/>
        <v/>
      </c>
      <c r="M1312" s="54">
        <f t="shared" ca="1" si="270"/>
        <v>0</v>
      </c>
      <c r="N1312" s="54" t="str">
        <f t="shared" ca="1" si="271"/>
        <v>a voir</v>
      </c>
      <c r="O1312" s="54" t="str">
        <f t="shared" ca="1" si="272"/>
        <v>Adhérent</v>
      </c>
    </row>
    <row r="1313" spans="1:15" x14ac:dyDescent="0.3">
      <c r="A1313" s="97">
        <f ca="1">MATCH(B1313,INDIRECT("Referentiel!a:a"),0)+COUNTIF($B$1:B1312,B1313)</f>
        <v>1313</v>
      </c>
      <c r="B1313" s="98" t="s">
        <v>6812</v>
      </c>
      <c r="C1313" s="54" t="str">
        <f t="shared" ca="1" si="260"/>
        <v>CPDT</v>
      </c>
      <c r="D1313" s="54" t="str">
        <f t="shared" ca="1" si="261"/>
        <v>?-D</v>
      </c>
      <c r="E1313" s="54">
        <f t="shared" ca="1" si="262"/>
        <v>0</v>
      </c>
      <c r="F1313" s="54">
        <f t="shared" ca="1" si="263"/>
        <v>0</v>
      </c>
      <c r="G1313" s="54" t="str">
        <f t="shared" ca="1" si="264"/>
        <v>AD3</v>
      </c>
      <c r="H1313" s="54" t="str">
        <f t="shared" ca="1" si="265"/>
        <v>PARTIEL</v>
      </c>
      <c r="I1313" s="54" t="str">
        <f t="shared" ca="1" si="266"/>
        <v>Tn</v>
      </c>
      <c r="J1313" s="54" t="str">
        <f t="shared" ca="1" si="267"/>
        <v>BAFI</v>
      </c>
      <c r="K1313" s="54" t="str">
        <f t="shared" ca="1" si="268"/>
        <v>R8MEDE1A</v>
      </c>
      <c r="L1313" s="54" t="str">
        <f t="shared" ca="1" si="269"/>
        <v/>
      </c>
      <c r="M1313" s="54">
        <f t="shared" ca="1" si="270"/>
        <v>0</v>
      </c>
      <c r="N1313" s="54" t="str">
        <f t="shared" ca="1" si="271"/>
        <v>a voir</v>
      </c>
      <c r="O1313" s="54" t="str">
        <f t="shared" ca="1" si="272"/>
        <v>Adhérent</v>
      </c>
    </row>
    <row r="1314" spans="1:15" x14ac:dyDescent="0.3">
      <c r="A1314" s="97">
        <f ca="1">MATCH(B1314,INDIRECT("Referentiel!a:a"),0)+COUNTIF($B$1:B1313,B1314)</f>
        <v>1314</v>
      </c>
      <c r="B1314" s="98" t="s">
        <v>6816</v>
      </c>
      <c r="C1314" s="54" t="str">
        <f t="shared" ca="1" si="260"/>
        <v>CPMP</v>
      </c>
      <c r="D1314" s="54" t="str">
        <f t="shared" ca="1" si="261"/>
        <v xml:space="preserve">H20XS922 fait à partir de 11 generation de RENXS002 et RENXS001 ( ZH2QJ..) -J-ZH2QJA ZH2QJB ZH2QJC ZH2QJD ZH2QJ1 ZH2QJ2 ZH2QJ3 ZH2QJ4 ZH2QJ5 ZH2QJ6 ZH2QJ7 ZH2QJ8 ZH2QJ9 </v>
      </c>
      <c r="E1314" s="54">
        <f t="shared" ca="1" si="262"/>
        <v>0</v>
      </c>
      <c r="F1314" s="54" t="str">
        <f t="shared" ca="1" si="263"/>
        <v>ZH2AJ0</v>
      </c>
      <c r="G1314" s="54" t="str">
        <f t="shared" ca="1" si="264"/>
        <v>AD3</v>
      </c>
      <c r="H1314" s="54" t="str">
        <f t="shared" ca="1" si="265"/>
        <v>PARTIEL</v>
      </c>
      <c r="I1314" s="54" t="str">
        <f t="shared" ca="1" si="266"/>
        <v>Tn</v>
      </c>
      <c r="J1314" s="54" t="str">
        <f t="shared" ca="1" si="267"/>
        <v>CMC7</v>
      </c>
      <c r="K1314" s="54" t="str">
        <f t="shared" ca="1" si="268"/>
        <v>$CM7RAJU</v>
      </c>
      <c r="L1314" s="54" t="str">
        <f t="shared" ca="1" si="269"/>
        <v/>
      </c>
      <c r="M1314" s="54">
        <f t="shared" ca="1" si="270"/>
        <v>0</v>
      </c>
      <c r="N1314" s="54" t="str">
        <f t="shared" ca="1" si="271"/>
        <v>a voir</v>
      </c>
      <c r="O1314" s="54" t="str">
        <f t="shared" ca="1" si="272"/>
        <v>Adhérent</v>
      </c>
    </row>
    <row r="1315" spans="1:15" x14ac:dyDescent="0.3">
      <c r="A1315" s="97">
        <f ca="1">MATCH(B1315,INDIRECT("Referentiel!a:a"),0)+COUNTIF($B$1:B1314,B1315)</f>
        <v>1315</v>
      </c>
      <c r="B1315" s="98" t="s">
        <v>6820</v>
      </c>
      <c r="C1315" s="54" t="str">
        <f t="shared" ca="1" si="260"/>
        <v>CPMP</v>
      </c>
      <c r="D1315" s="54" t="str">
        <f t="shared" ca="1" si="261"/>
        <v xml:space="preserve">H20XS922 fait à partir de 11 generation de RENXS002 et RENXS001 ( ZH2QJ..) -J-ZH2QJA ZH2QJB ZH2QJC ZH2QJD ZH2QJ1 ZH2QJ2 ZH2QJ3 ZH2QJ4 ZH2QJ5 ZH2QJ6 ZH2QJ7 ZH2QJ8 ZH2QJ9 </v>
      </c>
      <c r="E1315" s="54">
        <f t="shared" ca="1" si="262"/>
        <v>0</v>
      </c>
      <c r="F1315" s="54" t="str">
        <f t="shared" ca="1" si="263"/>
        <v>ZH2AJ0</v>
      </c>
      <c r="G1315" s="54" t="str">
        <f t="shared" ca="1" si="264"/>
        <v>AD3</v>
      </c>
      <c r="H1315" s="54" t="str">
        <f t="shared" ca="1" si="265"/>
        <v>PARTIEL</v>
      </c>
      <c r="I1315" s="54" t="str">
        <f t="shared" ca="1" si="266"/>
        <v>Tn</v>
      </c>
      <c r="J1315" s="54" t="str">
        <f t="shared" ca="1" si="267"/>
        <v>CMC7</v>
      </c>
      <c r="K1315" s="54" t="str">
        <f t="shared" ca="1" si="268"/>
        <v>$CM7RAJU</v>
      </c>
      <c r="L1315" s="54" t="str">
        <f t="shared" ca="1" si="269"/>
        <v/>
      </c>
      <c r="M1315" s="54">
        <f t="shared" ca="1" si="270"/>
        <v>0</v>
      </c>
      <c r="N1315" s="54" t="str">
        <f t="shared" ca="1" si="271"/>
        <v>a voir</v>
      </c>
      <c r="O1315" s="54" t="str">
        <f t="shared" ca="1" si="272"/>
        <v>Adhérent</v>
      </c>
    </row>
    <row r="1316" spans="1:15" x14ac:dyDescent="0.3">
      <c r="A1316" s="97">
        <f ca="1">MATCH(B1316,INDIRECT("Referentiel!a:a"),0)+COUNTIF($B$1:B1315,B1316)</f>
        <v>1316</v>
      </c>
      <c r="B1316" s="98" t="s">
        <v>6823</v>
      </c>
      <c r="C1316" s="54" t="str">
        <f t="shared" ca="1" si="260"/>
        <v>CPRI</v>
      </c>
      <c r="D1316" s="54" t="str">
        <f t="shared" ca="1" si="261"/>
        <v>V1RARE02  -J</v>
      </c>
      <c r="E1316" s="54">
        <f t="shared" ca="1" si="262"/>
        <v>0</v>
      </c>
      <c r="F1316" s="54" t="str">
        <f t="shared" ca="1" si="263"/>
        <v>ZH0DJ9</v>
      </c>
      <c r="G1316" s="54" t="str">
        <f t="shared" ca="1" si="264"/>
        <v>AD1</v>
      </c>
      <c r="H1316" s="54" t="str">
        <f t="shared" ca="1" si="265"/>
        <v>COMPLET</v>
      </c>
      <c r="I1316" s="54" t="str">
        <f t="shared" ca="1" si="266"/>
        <v>Tn</v>
      </c>
      <c r="J1316" s="54" t="str">
        <f t="shared" ca="1" si="267"/>
        <v>CLAN</v>
      </c>
      <c r="K1316" s="54" t="str">
        <f t="shared" ca="1" si="268"/>
        <v>RARE02</v>
      </c>
      <c r="L1316" s="54" t="str">
        <f t="shared" ca="1" si="269"/>
        <v>PRAD1</v>
      </c>
      <c r="M1316" s="54">
        <f t="shared" ca="1" si="270"/>
        <v>0</v>
      </c>
      <c r="N1316" s="54" t="str">
        <f t="shared" ca="1" si="271"/>
        <v>DB2</v>
      </c>
      <c r="O1316" s="54" t="str">
        <f t="shared" ca="1" si="272"/>
        <v>Adhérent</v>
      </c>
    </row>
    <row r="1317" spans="1:15" x14ac:dyDescent="0.3">
      <c r="A1317" s="97">
        <f ca="1">MATCH(B1317,INDIRECT("Referentiel!a:a"),0)+COUNTIF($B$1:B1316,B1317)</f>
        <v>1317</v>
      </c>
      <c r="B1317" s="98" t="s">
        <v>6829</v>
      </c>
      <c r="C1317" s="54" t="str">
        <f t="shared" ca="1" si="260"/>
        <v>CPRI</v>
      </c>
      <c r="D1317" s="54" t="str">
        <f t="shared" ca="1" si="261"/>
        <v>V1RARE03-M</v>
      </c>
      <c r="E1317" s="54">
        <f t="shared" ca="1" si="262"/>
        <v>0</v>
      </c>
      <c r="F1317" s="54" t="str">
        <f t="shared" ca="1" si="263"/>
        <v>ZH0DMA</v>
      </c>
      <c r="G1317" s="54" t="str">
        <f t="shared" ca="1" si="264"/>
        <v>AD3</v>
      </c>
      <c r="H1317" s="54" t="str">
        <f t="shared" ca="1" si="265"/>
        <v>COMPLET</v>
      </c>
      <c r="I1317" s="54" t="str">
        <f t="shared" ca="1" si="266"/>
        <v>BVaTn</v>
      </c>
      <c r="J1317" s="54" t="str">
        <f t="shared" ca="1" si="267"/>
        <v>CLAN</v>
      </c>
      <c r="K1317" s="54" t="str">
        <f t="shared" ca="1" si="268"/>
        <v>RARE03</v>
      </c>
      <c r="L1317" s="54" t="str">
        <f t="shared" ca="1" si="269"/>
        <v/>
      </c>
      <c r="M1317" s="54">
        <f t="shared" ca="1" si="270"/>
        <v>0</v>
      </c>
      <c r="N1317" s="54" t="str">
        <f t="shared" ca="1" si="271"/>
        <v>DB2</v>
      </c>
      <c r="O1317" s="54" t="str">
        <f t="shared" ca="1" si="272"/>
        <v>Adhérent</v>
      </c>
    </row>
    <row r="1318" spans="1:15" x14ac:dyDescent="0.3">
      <c r="A1318" s="97">
        <f ca="1">MATCH(B1318,INDIRECT("Referentiel!a:a"),0)+COUNTIF($B$1:B1317,B1318)</f>
        <v>1318</v>
      </c>
      <c r="B1318" s="98" t="s">
        <v>6835</v>
      </c>
      <c r="C1318" s="54" t="str">
        <f t="shared" ca="1" si="260"/>
        <v>CPRI</v>
      </c>
      <c r="D1318" s="54" t="str">
        <f t="shared" ca="1" si="261"/>
        <v>V2RARE04 -J</v>
      </c>
      <c r="E1318" s="54">
        <f t="shared" ca="1" si="262"/>
        <v>0</v>
      </c>
      <c r="F1318" s="54" t="str">
        <f t="shared" ca="1" si="263"/>
        <v>ZH0DJG</v>
      </c>
      <c r="G1318" s="54" t="str">
        <f t="shared" ca="1" si="264"/>
        <v>AD3</v>
      </c>
      <c r="H1318" s="54" t="str">
        <f t="shared" ca="1" si="265"/>
        <v>COMPLET</v>
      </c>
      <c r="I1318" s="54" t="str">
        <f t="shared" ca="1" si="266"/>
        <v>BVaTn</v>
      </c>
      <c r="J1318" s="54" t="str">
        <f t="shared" ca="1" si="267"/>
        <v>NOTB</v>
      </c>
      <c r="K1318" s="54" t="str">
        <f t="shared" ca="1" si="268"/>
        <v>RARE04</v>
      </c>
      <c r="L1318" s="54" t="str">
        <f t="shared" ca="1" si="269"/>
        <v/>
      </c>
      <c r="M1318" s="54">
        <f t="shared" ca="1" si="270"/>
        <v>0</v>
      </c>
      <c r="N1318" s="54" t="str">
        <f t="shared" ca="1" si="271"/>
        <v>DB2</v>
      </c>
      <c r="O1318" s="54" t="str">
        <f t="shared" ca="1" si="272"/>
        <v>Adhérent</v>
      </c>
    </row>
    <row r="1319" spans="1:15" x14ac:dyDescent="0.3">
      <c r="A1319" s="97">
        <f ca="1">MATCH(B1319,INDIRECT("Referentiel!a:a"),0)+COUNTIF($B$1:B1318,B1319)</f>
        <v>1319</v>
      </c>
      <c r="B1319" s="98" t="s">
        <v>6840</v>
      </c>
      <c r="C1319" s="54" t="str">
        <f t="shared" ca="1" si="260"/>
        <v>CPRI</v>
      </c>
      <c r="D1319" s="54" t="str">
        <f t="shared" ca="1" si="261"/>
        <v>V1RARE06-M</v>
      </c>
      <c r="E1319" s="54">
        <f t="shared" ca="1" si="262"/>
        <v>0</v>
      </c>
      <c r="F1319" s="54" t="str">
        <f t="shared" ca="1" si="263"/>
        <v>ZH0DMB</v>
      </c>
      <c r="G1319" s="54" t="str">
        <f t="shared" ca="1" si="264"/>
        <v>AD3</v>
      </c>
      <c r="H1319" s="54" t="str">
        <f t="shared" ca="1" si="265"/>
        <v>COMPLET</v>
      </c>
      <c r="I1319" s="54" t="str">
        <f t="shared" ca="1" si="266"/>
        <v>BVaTn</v>
      </c>
      <c r="J1319" s="54" t="str">
        <f t="shared" ca="1" si="267"/>
        <v>CLAN</v>
      </c>
      <c r="K1319" s="54" t="str">
        <f t="shared" ca="1" si="268"/>
        <v>RARE06</v>
      </c>
      <c r="L1319" s="54" t="str">
        <f t="shared" ca="1" si="269"/>
        <v/>
      </c>
      <c r="M1319" s="54">
        <f t="shared" ca="1" si="270"/>
        <v>0</v>
      </c>
      <c r="N1319" s="54" t="str">
        <f t="shared" ca="1" si="271"/>
        <v>DB2</v>
      </c>
      <c r="O1319" s="54" t="str">
        <f t="shared" ca="1" si="272"/>
        <v>Adhérent</v>
      </c>
    </row>
    <row r="1320" spans="1:15" x14ac:dyDescent="0.3">
      <c r="A1320" s="97">
        <f ca="1">MATCH(B1320,INDIRECT("Referentiel!a:a"),0)+COUNTIF($B$1:B1319,B1320)</f>
        <v>1320</v>
      </c>
      <c r="B1320" s="98" t="s">
        <v>6846</v>
      </c>
      <c r="C1320" s="54" t="str">
        <f t="shared" ca="1" si="260"/>
        <v>CPRI</v>
      </c>
      <c r="D1320" s="54" t="str">
        <f t="shared" ca="1" si="261"/>
        <v>V0RARE26 -J</v>
      </c>
      <c r="E1320" s="54">
        <f t="shared" ca="1" si="262"/>
        <v>0</v>
      </c>
      <c r="F1320" s="54" t="str">
        <f t="shared" ca="1" si="263"/>
        <v>ZH0DJH</v>
      </c>
      <c r="G1320" s="54" t="str">
        <f t="shared" ca="1" si="264"/>
        <v>AD3</v>
      </c>
      <c r="H1320" s="54" t="str">
        <f t="shared" ca="1" si="265"/>
        <v>COMPLET</v>
      </c>
      <c r="I1320" s="54" t="str">
        <f t="shared" ca="1" si="266"/>
        <v>Tn</v>
      </c>
      <c r="J1320" s="54" t="str">
        <f t="shared" ca="1" si="267"/>
        <v>SURI</v>
      </c>
      <c r="K1320" s="54" t="str">
        <f t="shared" ca="1" si="268"/>
        <v>RARE26</v>
      </c>
      <c r="L1320" s="54" t="str">
        <f t="shared" ca="1" si="269"/>
        <v>PRIV2</v>
      </c>
      <c r="M1320" s="54">
        <f t="shared" ca="1" si="270"/>
        <v>0</v>
      </c>
      <c r="N1320" s="54" t="str">
        <f t="shared" ca="1" si="271"/>
        <v>DB2</v>
      </c>
      <c r="O1320" s="54" t="str">
        <f t="shared" ca="1" si="272"/>
        <v>Adhérent</v>
      </c>
    </row>
    <row r="1321" spans="1:15" x14ac:dyDescent="0.3">
      <c r="A1321" s="97">
        <f ca="1">MATCH(B1321,INDIRECT("Referentiel!a:a"),0)+COUNTIF($B$1:B1320,B1321)</f>
        <v>1321</v>
      </c>
      <c r="B1321" s="98" t="s">
        <v>6852</v>
      </c>
      <c r="C1321" s="54" t="str">
        <f t="shared" ca="1" si="260"/>
        <v>CPRI</v>
      </c>
      <c r="D1321" s="54" t="str">
        <f t="shared" ca="1" si="261"/>
        <v xml:space="preserve"> V0RARE30 -J</v>
      </c>
      <c r="E1321" s="54">
        <f t="shared" ca="1" si="262"/>
        <v>0</v>
      </c>
      <c r="F1321" s="54" t="str">
        <f t="shared" ca="1" si="263"/>
        <v>ZH0DJI</v>
      </c>
      <c r="G1321" s="54" t="str">
        <f t="shared" ca="1" si="264"/>
        <v>AD3</v>
      </c>
      <c r="H1321" s="54" t="str">
        <f t="shared" ca="1" si="265"/>
        <v>COMPLET</v>
      </c>
      <c r="I1321" s="54" t="str">
        <f t="shared" ca="1" si="266"/>
        <v>Tn</v>
      </c>
      <c r="J1321" s="54" t="str">
        <f t="shared" ca="1" si="267"/>
        <v>SURI</v>
      </c>
      <c r="K1321" s="54" t="str">
        <f t="shared" ca="1" si="268"/>
        <v>RARE30</v>
      </c>
      <c r="L1321" s="54" t="str">
        <f t="shared" ca="1" si="269"/>
        <v>PRIV2</v>
      </c>
      <c r="M1321" s="54">
        <f t="shared" ca="1" si="270"/>
        <v>0</v>
      </c>
      <c r="N1321" s="54" t="str">
        <f t="shared" ca="1" si="271"/>
        <v>DB2</v>
      </c>
      <c r="O1321" s="54" t="str">
        <f t="shared" ca="1" si="272"/>
        <v>Adhérent</v>
      </c>
    </row>
    <row r="1322" spans="1:15" x14ac:dyDescent="0.3">
      <c r="A1322" s="97">
        <f ca="1">MATCH(B1322,INDIRECT("Referentiel!a:a"),0)+COUNTIF($B$1:B1321,B1322)</f>
        <v>1322</v>
      </c>
      <c r="B1322" s="98" t="s">
        <v>6858</v>
      </c>
      <c r="C1322" s="54" t="str">
        <f t="shared" ca="1" si="260"/>
        <v>CPMP</v>
      </c>
      <c r="D1322" s="54" t="str">
        <f t="shared" ca="1" si="261"/>
        <v>RCHXS001-J</v>
      </c>
      <c r="E1322" s="54">
        <f t="shared" ca="1" si="262"/>
        <v>0</v>
      </c>
      <c r="F1322" s="54" t="str">
        <f t="shared" ca="1" si="263"/>
        <v>ZH2BJS</v>
      </c>
      <c r="G1322" s="54" t="str">
        <f t="shared" ca="1" si="264"/>
        <v>AD3</v>
      </c>
      <c r="H1322" s="54" t="str">
        <f t="shared" ca="1" si="265"/>
        <v>COMPLET</v>
      </c>
      <c r="I1322" s="54" t="str">
        <f t="shared" ca="1" si="266"/>
        <v>Tn</v>
      </c>
      <c r="J1322" s="54" t="str">
        <f t="shared" ca="1" si="267"/>
        <v>CHEQ</v>
      </c>
      <c r="K1322" s="54" t="str">
        <f t="shared" ca="1" si="268"/>
        <v>RCHXS001</v>
      </c>
      <c r="L1322" s="54" t="str">
        <f t="shared" ca="1" si="269"/>
        <v/>
      </c>
      <c r="M1322" s="54">
        <f t="shared" ca="1" si="270"/>
        <v>0</v>
      </c>
      <c r="N1322" s="54" t="str">
        <f t="shared" ca="1" si="271"/>
        <v>FIC</v>
      </c>
      <c r="O1322" s="54" t="str">
        <f t="shared" ca="1" si="272"/>
        <v>Adhérent</v>
      </c>
    </row>
    <row r="1323" spans="1:15" x14ac:dyDescent="0.3">
      <c r="A1323" s="97">
        <f ca="1">MATCH(B1323,INDIRECT("Referentiel!a:a"),0)+COUNTIF($B$1:B1322,B1323)</f>
        <v>1323</v>
      </c>
      <c r="B1323" s="98" t="s">
        <v>6864</v>
      </c>
      <c r="C1323" s="54" t="str">
        <f t="shared" ca="1" si="260"/>
        <v>CPCI</v>
      </c>
      <c r="D1323" s="54" t="str">
        <f t="shared" ca="1" si="261"/>
        <v>#CR#RCP0H_YYYYMMDDHHMISS_Contrôles22c_22cControls.csv-H-ZH0BH4</v>
      </c>
      <c r="E1323" s="54">
        <f t="shared" ca="1" si="262"/>
        <v>0</v>
      </c>
      <c r="F1323" s="54">
        <f t="shared" ca="1" si="263"/>
        <v>0</v>
      </c>
      <c r="G1323" s="54" t="str">
        <f t="shared" ca="1" si="264"/>
        <v>AD4</v>
      </c>
      <c r="H1323" s="54" t="str">
        <f t="shared" ca="1" si="265"/>
        <v>COMPLET</v>
      </c>
      <c r="I1323" s="54" t="str">
        <f t="shared" ca="1" si="266"/>
        <v>Tn</v>
      </c>
      <c r="J1323" s="54" t="str">
        <f t="shared" ca="1" si="267"/>
        <v>RCP0</v>
      </c>
      <c r="K1323" s="54" t="str">
        <f t="shared" ca="1" si="268"/>
        <v>LANGUE_SITEiD_Contrôles22c_22cControls.CSV</v>
      </c>
      <c r="L1323" s="54" t="str">
        <f t="shared" ca="1" si="269"/>
        <v/>
      </c>
      <c r="M1323" s="54" t="str">
        <f t="shared" ca="1" si="270"/>
        <v>CPCI</v>
      </c>
      <c r="N1323" s="54" t="str">
        <f t="shared" ca="1" si="271"/>
        <v>OPEN</v>
      </c>
      <c r="O1323" s="54" t="str">
        <f t="shared" ca="1" si="272"/>
        <v>Adhérent</v>
      </c>
    </row>
    <row r="1324" spans="1:15" x14ac:dyDescent="0.3">
      <c r="A1324" s="97">
        <f ca="1">MATCH(B1324,INDIRECT("Referentiel!a:a"),0)+COUNTIF($B$1:B1323,B1324)</f>
        <v>1324</v>
      </c>
      <c r="B1324" s="98" t="s">
        <v>6871</v>
      </c>
      <c r="C1324" s="54" t="str">
        <f t="shared" ca="1" si="260"/>
        <v>CPCI</v>
      </c>
      <c r="D1324" s="54" t="str">
        <f t="shared" ca="1" si="261"/>
        <v>#CR#RCP0H_YYYYMMDDHHMISS_Contrôles22c-Echantillons_22cControls-SampleDescription.csv-H-ZH0BH4</v>
      </c>
      <c r="E1324" s="54">
        <f t="shared" ca="1" si="262"/>
        <v>0</v>
      </c>
      <c r="F1324" s="54">
        <f t="shared" ca="1" si="263"/>
        <v>0</v>
      </c>
      <c r="G1324" s="54" t="str">
        <f t="shared" ca="1" si="264"/>
        <v>AD4</v>
      </c>
      <c r="H1324" s="54" t="str">
        <f t="shared" ca="1" si="265"/>
        <v>COMPLET</v>
      </c>
      <c r="I1324" s="54" t="str">
        <f t="shared" ca="1" si="266"/>
        <v>Tn</v>
      </c>
      <c r="J1324" s="54" t="str">
        <f t="shared" ca="1" si="267"/>
        <v>RCP0</v>
      </c>
      <c r="K1324" s="54" t="str">
        <f t="shared" ca="1" si="268"/>
        <v>LANGUE_SITEiD_Contrôles22c-Echantillons_22cControls-SampleDescription.CSV</v>
      </c>
      <c r="L1324" s="54" t="str">
        <f t="shared" ca="1" si="269"/>
        <v/>
      </c>
      <c r="M1324" s="54" t="str">
        <f t="shared" ca="1" si="270"/>
        <v>CPCI</v>
      </c>
      <c r="N1324" s="54" t="str">
        <f t="shared" ca="1" si="271"/>
        <v>OPEN</v>
      </c>
      <c r="O1324" s="54" t="str">
        <f t="shared" ca="1" si="272"/>
        <v>Adhérent</v>
      </c>
    </row>
    <row r="1325" spans="1:15" x14ac:dyDescent="0.3">
      <c r="A1325" s="97">
        <f ca="1">MATCH(B1325,INDIRECT("Referentiel!a:a"),0)+COUNTIF($B$1:B1324,B1325)</f>
        <v>1325</v>
      </c>
      <c r="B1325" s="98" t="s">
        <v>6876</v>
      </c>
      <c r="C1325" s="54" t="str">
        <f t="shared" ca="1" si="260"/>
        <v>CPCI</v>
      </c>
      <c r="D1325" s="54" t="str">
        <f t="shared" ca="1" si="261"/>
        <v>#CR#RCP0H_YYYYMMDDHHMISS_PlansAction_ActionPlans.csv-H-ZH0BH4</v>
      </c>
      <c r="E1325" s="54">
        <f t="shared" ca="1" si="262"/>
        <v>0</v>
      </c>
      <c r="F1325" s="54">
        <f t="shared" ca="1" si="263"/>
        <v>0</v>
      </c>
      <c r="G1325" s="54" t="str">
        <f t="shared" ca="1" si="264"/>
        <v>AD4</v>
      </c>
      <c r="H1325" s="54" t="str">
        <f t="shared" ca="1" si="265"/>
        <v>COMPLET</v>
      </c>
      <c r="I1325" s="54" t="str">
        <f t="shared" ca="1" si="266"/>
        <v>Tn</v>
      </c>
      <c r="J1325" s="54" t="str">
        <f t="shared" ca="1" si="267"/>
        <v>RCP0</v>
      </c>
      <c r="K1325" s="54" t="str">
        <f t="shared" ca="1" si="268"/>
        <v>LANGUE_SITEiD_PlansAction_ActionPlans.CSV</v>
      </c>
      <c r="L1325" s="54" t="str">
        <f t="shared" ca="1" si="269"/>
        <v/>
      </c>
      <c r="M1325" s="54" t="str">
        <f t="shared" ca="1" si="270"/>
        <v>CPCI</v>
      </c>
      <c r="N1325" s="54" t="str">
        <f t="shared" ca="1" si="271"/>
        <v>OPEN</v>
      </c>
      <c r="O1325" s="54" t="str">
        <f t="shared" ca="1" si="272"/>
        <v>Adhérent</v>
      </c>
    </row>
    <row r="1326" spans="1:15" x14ac:dyDescent="0.3">
      <c r="A1326" s="97">
        <f ca="1">MATCH(B1326,INDIRECT("Referentiel!a:a"),0)+COUNTIF($B$1:B1325,B1326)</f>
        <v>1326</v>
      </c>
      <c r="B1326" s="98" t="s">
        <v>6881</v>
      </c>
      <c r="C1326" s="54" t="str">
        <f t="shared" ca="1" si="260"/>
        <v>CPCI</v>
      </c>
      <c r="D1326" s="54" t="str">
        <f t="shared" ca="1" si="261"/>
        <v>#CR#RCP0H_YYYYMMDDHHMISS_Activités_Activities.csv-H-ZH0BH4</v>
      </c>
      <c r="E1326" s="54">
        <f t="shared" ca="1" si="262"/>
        <v>0</v>
      </c>
      <c r="F1326" s="54">
        <f t="shared" ca="1" si="263"/>
        <v>0</v>
      </c>
      <c r="G1326" s="54" t="str">
        <f t="shared" ca="1" si="264"/>
        <v>AD4</v>
      </c>
      <c r="H1326" s="54" t="str">
        <f t="shared" ca="1" si="265"/>
        <v>COMPLET</v>
      </c>
      <c r="I1326" s="54" t="str">
        <f t="shared" ca="1" si="266"/>
        <v>Tn</v>
      </c>
      <c r="J1326" s="54" t="str">
        <f t="shared" ca="1" si="267"/>
        <v>RCP0</v>
      </c>
      <c r="K1326" s="54" t="str">
        <f t="shared" ca="1" si="268"/>
        <v>LANGUE_SITEiD_Activités_Activities.CSV</v>
      </c>
      <c r="L1326" s="54" t="str">
        <f t="shared" ca="1" si="269"/>
        <v/>
      </c>
      <c r="M1326" s="54" t="str">
        <f t="shared" ca="1" si="270"/>
        <v>CPCI</v>
      </c>
      <c r="N1326" s="54" t="str">
        <f t="shared" ca="1" si="271"/>
        <v>OPEN</v>
      </c>
      <c r="O1326" s="54" t="str">
        <f t="shared" ca="1" si="272"/>
        <v>Adhérent</v>
      </c>
    </row>
    <row r="1327" spans="1:15" x14ac:dyDescent="0.3">
      <c r="A1327" s="97">
        <f ca="1">MATCH(B1327,INDIRECT("Referentiel!a:a"),0)+COUNTIF($B$1:B1326,B1327)</f>
        <v>1327</v>
      </c>
      <c r="B1327" s="98" t="s">
        <v>6886</v>
      </c>
      <c r="C1327" s="54" t="str">
        <f t="shared" ca="1" si="260"/>
        <v>CPCI</v>
      </c>
      <c r="D1327" s="54" t="str">
        <f t="shared" ca="1" si="261"/>
        <v>#CR#RCP0H_YYYYMMDDHHMISS_ThèmesAgrégation_AggregationThemes.csv-H-ZH0BH4</v>
      </c>
      <c r="E1327" s="54">
        <f t="shared" ca="1" si="262"/>
        <v>0</v>
      </c>
      <c r="F1327" s="54">
        <f t="shared" ca="1" si="263"/>
        <v>0</v>
      </c>
      <c r="G1327" s="54" t="str">
        <f t="shared" ca="1" si="264"/>
        <v>AD4</v>
      </c>
      <c r="H1327" s="54" t="str">
        <f t="shared" ca="1" si="265"/>
        <v>COMPLET</v>
      </c>
      <c r="I1327" s="54" t="str">
        <f t="shared" ca="1" si="266"/>
        <v>Tn</v>
      </c>
      <c r="J1327" s="54" t="str">
        <f t="shared" ca="1" si="267"/>
        <v>RCP0</v>
      </c>
      <c r="K1327" s="54" t="str">
        <f t="shared" ca="1" si="268"/>
        <v>LANGUE_SITEiD_ThèmesAgrégation_AggregationThemes.CSV</v>
      </c>
      <c r="L1327" s="54" t="str">
        <f t="shared" ca="1" si="269"/>
        <v/>
      </c>
      <c r="M1327" s="54" t="str">
        <f t="shared" ca="1" si="270"/>
        <v>CPCI</v>
      </c>
      <c r="N1327" s="54" t="str">
        <f t="shared" ca="1" si="271"/>
        <v>OPEN</v>
      </c>
      <c r="O1327" s="54" t="str">
        <f t="shared" ca="1" si="272"/>
        <v>Adhérent</v>
      </c>
    </row>
    <row r="1328" spans="1:15" x14ac:dyDescent="0.3">
      <c r="A1328" s="97">
        <f ca="1">MATCH(B1328,INDIRECT("Referentiel!a:a"),0)+COUNTIF($B$1:B1327,B1328)</f>
        <v>1328</v>
      </c>
      <c r="B1328" s="98" t="s">
        <v>6891</v>
      </c>
      <c r="C1328" s="54" t="str">
        <f t="shared" ca="1" si="260"/>
        <v>CPCI</v>
      </c>
      <c r="D1328" s="54" t="str">
        <f t="shared" ca="1" si="261"/>
        <v>#CR#RCP0H_YYYYMMDDHHMISS_Réponses_Answers.csv-H-ZH0BH4</v>
      </c>
      <c r="E1328" s="54">
        <f t="shared" ca="1" si="262"/>
        <v>0</v>
      </c>
      <c r="F1328" s="54">
        <f t="shared" ca="1" si="263"/>
        <v>0</v>
      </c>
      <c r="G1328" s="54" t="str">
        <f t="shared" ca="1" si="264"/>
        <v>AD4</v>
      </c>
      <c r="H1328" s="54" t="str">
        <f t="shared" ca="1" si="265"/>
        <v>COMPLET</v>
      </c>
      <c r="I1328" s="54" t="str">
        <f t="shared" ca="1" si="266"/>
        <v>Tn</v>
      </c>
      <c r="J1328" s="54" t="str">
        <f t="shared" ca="1" si="267"/>
        <v>RCP0</v>
      </c>
      <c r="K1328" s="54" t="str">
        <f t="shared" ca="1" si="268"/>
        <v>LANGUE_SITEiD_Réponses_Answers.CSV</v>
      </c>
      <c r="L1328" s="54" t="str">
        <f t="shared" ca="1" si="269"/>
        <v/>
      </c>
      <c r="M1328" s="54" t="str">
        <f t="shared" ca="1" si="270"/>
        <v>CPCI</v>
      </c>
      <c r="N1328" s="54" t="str">
        <f t="shared" ca="1" si="271"/>
        <v>OPEN</v>
      </c>
      <c r="O1328" s="54" t="str">
        <f t="shared" ca="1" si="272"/>
        <v>Adhérent</v>
      </c>
    </row>
    <row r="1329" spans="1:15" x14ac:dyDescent="0.3">
      <c r="A1329" s="97">
        <f ca="1">MATCH(B1329,INDIRECT("Referentiel!a:a"),0)+COUNTIF($B$1:B1328,B1329)</f>
        <v>1329</v>
      </c>
      <c r="B1329" s="98" t="s">
        <v>6896</v>
      </c>
      <c r="C1329" s="54" t="str">
        <f t="shared" ca="1" si="260"/>
        <v>CPCI</v>
      </c>
      <c r="D1329" s="54" t="str">
        <f t="shared" ca="1" si="261"/>
        <v>#CR#RCP0H_YYYYMMDDHHMISS_Evaluations-PiècesControlées_Assessment-ControlledItems.csv-H-ZH0BH4</v>
      </c>
      <c r="E1329" s="54">
        <f t="shared" ca="1" si="262"/>
        <v>0</v>
      </c>
      <c r="F1329" s="54">
        <f t="shared" ca="1" si="263"/>
        <v>0</v>
      </c>
      <c r="G1329" s="54" t="str">
        <f t="shared" ca="1" si="264"/>
        <v>AD4</v>
      </c>
      <c r="H1329" s="54" t="str">
        <f t="shared" ca="1" si="265"/>
        <v>COMPLET</v>
      </c>
      <c r="I1329" s="54" t="str">
        <f t="shared" ca="1" si="266"/>
        <v>Tn</v>
      </c>
      <c r="J1329" s="54" t="str">
        <f t="shared" ca="1" si="267"/>
        <v>RCP0</v>
      </c>
      <c r="K1329" s="54" t="str">
        <f t="shared" ca="1" si="268"/>
        <v>LANGUE_SITEiD_Evaluations-PiècesControlées_Assessment-ControlledItems.CSV</v>
      </c>
      <c r="L1329" s="54" t="str">
        <f t="shared" ca="1" si="269"/>
        <v/>
      </c>
      <c r="M1329" s="54" t="str">
        <f t="shared" ca="1" si="270"/>
        <v>CPCI</v>
      </c>
      <c r="N1329" s="54" t="str">
        <f t="shared" ca="1" si="271"/>
        <v>OPEN</v>
      </c>
      <c r="O1329" s="54" t="str">
        <f t="shared" ca="1" si="272"/>
        <v>Adhérent</v>
      </c>
    </row>
    <row r="1330" spans="1:15" x14ac:dyDescent="0.3">
      <c r="A1330" s="97">
        <f ca="1">MATCH(B1330,INDIRECT("Referentiel!a:a"),0)+COUNTIF($B$1:B1329,B1330)</f>
        <v>1330</v>
      </c>
      <c r="B1330" s="98" t="s">
        <v>6902</v>
      </c>
      <c r="C1330" s="54" t="str">
        <f t="shared" ca="1" si="260"/>
        <v>CPCI</v>
      </c>
      <c r="D1330" s="54" t="str">
        <f t="shared" ca="1" si="261"/>
        <v>#CR#RCP0H_YYYYMMDDHHMISS_Evaluations_Assessments.csv-H-ZH0BH4</v>
      </c>
      <c r="E1330" s="54">
        <f t="shared" ca="1" si="262"/>
        <v>0</v>
      </c>
      <c r="F1330" s="54">
        <f t="shared" ca="1" si="263"/>
        <v>0</v>
      </c>
      <c r="G1330" s="54" t="str">
        <f t="shared" ca="1" si="264"/>
        <v>AD4</v>
      </c>
      <c r="H1330" s="54" t="str">
        <f t="shared" ca="1" si="265"/>
        <v>COMPLET</v>
      </c>
      <c r="I1330" s="54" t="str">
        <f t="shared" ca="1" si="266"/>
        <v>Tn</v>
      </c>
      <c r="J1330" s="54" t="str">
        <f t="shared" ca="1" si="267"/>
        <v>RCP0</v>
      </c>
      <c r="K1330" s="54" t="str">
        <f t="shared" ca="1" si="268"/>
        <v>LANGUE_SITEiD_Evaluations_Assessments.CSV</v>
      </c>
      <c r="L1330" s="54" t="str">
        <f t="shared" ca="1" si="269"/>
        <v/>
      </c>
      <c r="M1330" s="54" t="str">
        <f t="shared" ca="1" si="270"/>
        <v>CPCI</v>
      </c>
      <c r="N1330" s="54" t="str">
        <f t="shared" ca="1" si="271"/>
        <v>OPEN</v>
      </c>
      <c r="O1330" s="54" t="str">
        <f t="shared" ca="1" si="272"/>
        <v>Adhérent</v>
      </c>
    </row>
    <row r="1331" spans="1:15" x14ac:dyDescent="0.3">
      <c r="A1331" s="97">
        <f ca="1">MATCH(B1331,INDIRECT("Referentiel!a:a"),0)+COUNTIF($B$1:B1330,B1331)</f>
        <v>1331</v>
      </c>
      <c r="B1331" s="98" t="s">
        <v>6908</v>
      </c>
      <c r="C1331" s="54" t="str">
        <f t="shared" ca="1" si="260"/>
        <v>CPCI</v>
      </c>
      <c r="D1331" s="54" t="str">
        <f t="shared" ca="1" si="261"/>
        <v>#CR#RCP0H_YYYYMMDDHHMISS_Evaluations-PiècesControléesRésultatsPtVérif_Assessments-ControlledItemsAnswers.csv-H-ZH0BH4</v>
      </c>
      <c r="E1331" s="54">
        <f t="shared" ca="1" si="262"/>
        <v>0</v>
      </c>
      <c r="F1331" s="54">
        <f t="shared" ca="1" si="263"/>
        <v>0</v>
      </c>
      <c r="G1331" s="54" t="str">
        <f t="shared" ca="1" si="264"/>
        <v>AD4</v>
      </c>
      <c r="H1331" s="54" t="str">
        <f t="shared" ca="1" si="265"/>
        <v>COMPLET</v>
      </c>
      <c r="I1331" s="54" t="str">
        <f t="shared" ca="1" si="266"/>
        <v>Tn</v>
      </c>
      <c r="J1331" s="54" t="str">
        <f t="shared" ca="1" si="267"/>
        <v>RCP0</v>
      </c>
      <c r="K1331" s="54" t="str">
        <f t="shared" ca="1" si="268"/>
        <v>LANGUE_SITEiD_Evaluations-PiècesControléesRésultatsPtVérif_Assessments-ControlledItemsAnswers.CSV</v>
      </c>
      <c r="L1331" s="54" t="str">
        <f t="shared" ca="1" si="269"/>
        <v/>
      </c>
      <c r="M1331" s="54" t="str">
        <f t="shared" ca="1" si="270"/>
        <v>CPCI</v>
      </c>
      <c r="N1331" s="54" t="str">
        <f t="shared" ca="1" si="271"/>
        <v>OPEN</v>
      </c>
      <c r="O1331" s="54" t="str">
        <f t="shared" ca="1" si="272"/>
        <v>Adhérent</v>
      </c>
    </row>
    <row r="1332" spans="1:15" x14ac:dyDescent="0.3">
      <c r="A1332" s="97">
        <f ca="1">MATCH(B1332,INDIRECT("Referentiel!a:a"),0)+COUNTIF($B$1:B1331,B1332)</f>
        <v>1332</v>
      </c>
      <c r="B1332" s="98" t="s">
        <v>6914</v>
      </c>
      <c r="C1332" s="54" t="str">
        <f t="shared" ca="1" si="260"/>
        <v>CPCI</v>
      </c>
      <c r="D1332" s="54" t="str">
        <f t="shared" ca="1" si="261"/>
        <v>#CR#RCP0H_YYYYMMDDHHMISS_Evaluations-Echantillonnage_Assessments-Sampling.csv-H-ZH0BH4</v>
      </c>
      <c r="E1332" s="54">
        <f t="shared" ca="1" si="262"/>
        <v>0</v>
      </c>
      <c r="F1332" s="54">
        <f t="shared" ca="1" si="263"/>
        <v>0</v>
      </c>
      <c r="G1332" s="54" t="str">
        <f t="shared" ca="1" si="264"/>
        <v>AD4</v>
      </c>
      <c r="H1332" s="54" t="str">
        <f t="shared" ca="1" si="265"/>
        <v>COMPLET</v>
      </c>
      <c r="I1332" s="54" t="str">
        <f t="shared" ca="1" si="266"/>
        <v>Tn</v>
      </c>
      <c r="J1332" s="54" t="str">
        <f t="shared" ca="1" si="267"/>
        <v>RCP0</v>
      </c>
      <c r="K1332" s="54" t="str">
        <f t="shared" ca="1" si="268"/>
        <v>LANGUE_SITEiD_Evaluations-Echantillonnage_Assessments-Sampling.CSV</v>
      </c>
      <c r="L1332" s="54" t="str">
        <f t="shared" ca="1" si="269"/>
        <v/>
      </c>
      <c r="M1332" s="54" t="str">
        <f t="shared" ca="1" si="270"/>
        <v>CPCI</v>
      </c>
      <c r="N1332" s="54" t="str">
        <f t="shared" ca="1" si="271"/>
        <v>OPEN</v>
      </c>
      <c r="O1332" s="54" t="str">
        <f t="shared" ca="1" si="272"/>
        <v>Adhérent</v>
      </c>
    </row>
    <row r="1333" spans="1:15" x14ac:dyDescent="0.3">
      <c r="A1333" s="97">
        <f ca="1">MATCH(B1333,INDIRECT("Referentiel!a:a"),0)+COUNTIF($B$1:B1332,B1333)</f>
        <v>1333</v>
      </c>
      <c r="B1333" s="98" t="s">
        <v>6919</v>
      </c>
      <c r="C1333" s="54" t="str">
        <f t="shared" ca="1" si="260"/>
        <v>CPCI</v>
      </c>
      <c r="D1333" s="54" t="str">
        <f t="shared" ca="1" si="261"/>
        <v>#CR#RCP0H_YYYYMMDDHHMISS_Attributs-ListesChoix_Attributes-ChoiceLists.csv-H-ZH0BH4</v>
      </c>
      <c r="E1333" s="54">
        <f t="shared" ca="1" si="262"/>
        <v>0</v>
      </c>
      <c r="F1333" s="54">
        <f t="shared" ca="1" si="263"/>
        <v>0</v>
      </c>
      <c r="G1333" s="54" t="str">
        <f t="shared" ca="1" si="264"/>
        <v>AD4</v>
      </c>
      <c r="H1333" s="54" t="str">
        <f t="shared" ca="1" si="265"/>
        <v>COMPLET</v>
      </c>
      <c r="I1333" s="54" t="str">
        <f t="shared" ca="1" si="266"/>
        <v>Tn</v>
      </c>
      <c r="J1333" s="54" t="str">
        <f t="shared" ca="1" si="267"/>
        <v>RCP0</v>
      </c>
      <c r="K1333" s="54" t="str">
        <f t="shared" ca="1" si="268"/>
        <v>LANGUE_SITEiD_Attributs-ListesChoix_Attributes-ChoiceLists.CSV</v>
      </c>
      <c r="L1333" s="54" t="str">
        <f t="shared" ca="1" si="269"/>
        <v/>
      </c>
      <c r="M1333" s="54" t="str">
        <f t="shared" ca="1" si="270"/>
        <v>CPCI</v>
      </c>
      <c r="N1333" s="54" t="str">
        <f t="shared" ca="1" si="271"/>
        <v>OPEN</v>
      </c>
      <c r="O1333" s="54" t="str">
        <f t="shared" ca="1" si="272"/>
        <v>Adhérent</v>
      </c>
    </row>
    <row r="1334" spans="1:15" x14ac:dyDescent="0.3">
      <c r="A1334" s="97">
        <f ca="1">MATCH(B1334,INDIRECT("Referentiel!a:a"),0)+COUNTIF($B$1:B1333,B1334)</f>
        <v>1334</v>
      </c>
      <c r="B1334" s="98" t="s">
        <v>6924</v>
      </c>
      <c r="C1334" s="54" t="str">
        <f t="shared" ca="1" si="260"/>
        <v>CPCI</v>
      </c>
      <c r="D1334" s="54" t="str">
        <f t="shared" ca="1" si="261"/>
        <v>#CR#RCP0H_YYYYMMDDHHMISS_MatricesAversion_AversionMatrix.csv-H-ZH0BH4</v>
      </c>
      <c r="E1334" s="54">
        <f t="shared" ca="1" si="262"/>
        <v>0</v>
      </c>
      <c r="F1334" s="54">
        <f t="shared" ca="1" si="263"/>
        <v>0</v>
      </c>
      <c r="G1334" s="54" t="str">
        <f t="shared" ca="1" si="264"/>
        <v>AD4</v>
      </c>
      <c r="H1334" s="54" t="str">
        <f t="shared" ca="1" si="265"/>
        <v>COMPLET</v>
      </c>
      <c r="I1334" s="54" t="str">
        <f t="shared" ca="1" si="266"/>
        <v>Tn</v>
      </c>
      <c r="J1334" s="54" t="str">
        <f t="shared" ca="1" si="267"/>
        <v>RCP0</v>
      </c>
      <c r="K1334" s="54" t="str">
        <f t="shared" ca="1" si="268"/>
        <v>LANGUE_SITEiD_MatricesAversion_AversionMatrix.CSV</v>
      </c>
      <c r="L1334" s="54" t="str">
        <f t="shared" ca="1" si="269"/>
        <v/>
      </c>
      <c r="M1334" s="54" t="str">
        <f t="shared" ca="1" si="270"/>
        <v>CPCI</v>
      </c>
      <c r="N1334" s="54" t="str">
        <f t="shared" ca="1" si="271"/>
        <v>OPEN</v>
      </c>
      <c r="O1334" s="54" t="str">
        <f t="shared" ca="1" si="272"/>
        <v>Adhérent</v>
      </c>
    </row>
    <row r="1335" spans="1:15" x14ac:dyDescent="0.3">
      <c r="A1335" s="97">
        <f ca="1">MATCH(B1335,INDIRECT("Referentiel!a:a"),0)+COUNTIF($B$1:B1334,B1335)</f>
        <v>1335</v>
      </c>
      <c r="B1335" s="98" t="s">
        <v>6929</v>
      </c>
      <c r="C1335" s="54" t="str">
        <f t="shared" ca="1" si="260"/>
        <v>CPCI</v>
      </c>
      <c r="D1335" s="54" t="str">
        <f t="shared" ca="1" si="261"/>
        <v>#CR#RCP0H_YYYYMMDDHHMISS_MatricesAversion-Eléments_AversionMatrix-Elements.csv-H-ZH0BH4</v>
      </c>
      <c r="E1335" s="54">
        <f t="shared" ca="1" si="262"/>
        <v>0</v>
      </c>
      <c r="F1335" s="54">
        <f t="shared" ca="1" si="263"/>
        <v>0</v>
      </c>
      <c r="G1335" s="54" t="str">
        <f t="shared" ca="1" si="264"/>
        <v>AD4</v>
      </c>
      <c r="H1335" s="54" t="str">
        <f t="shared" ca="1" si="265"/>
        <v>COMPLET</v>
      </c>
      <c r="I1335" s="54" t="str">
        <f t="shared" ca="1" si="266"/>
        <v>Tn</v>
      </c>
      <c r="J1335" s="54" t="str">
        <f t="shared" ca="1" si="267"/>
        <v>RCP0</v>
      </c>
      <c r="K1335" s="54" t="str">
        <f t="shared" ca="1" si="268"/>
        <v>LANGUE_SITEiD_MatricesAversion-Eléments_AversionMatrix-Elements.CSV</v>
      </c>
      <c r="L1335" s="54" t="str">
        <f t="shared" ca="1" si="269"/>
        <v/>
      </c>
      <c r="M1335" s="54" t="str">
        <f t="shared" ca="1" si="270"/>
        <v>CPCI</v>
      </c>
      <c r="N1335" s="54" t="str">
        <f t="shared" ca="1" si="271"/>
        <v>OPEN</v>
      </c>
      <c r="O1335" s="54" t="str">
        <f t="shared" ca="1" si="272"/>
        <v>Adhérent</v>
      </c>
    </row>
    <row r="1336" spans="1:15" x14ac:dyDescent="0.3">
      <c r="A1336" s="97">
        <f ca="1">MATCH(B1336,INDIRECT("Referentiel!a:a"),0)+COUNTIF($B$1:B1335,B1336)</f>
        <v>1336</v>
      </c>
      <c r="B1336" s="98" t="s">
        <v>6934</v>
      </c>
      <c r="C1336" s="54" t="str">
        <f t="shared" ca="1" si="260"/>
        <v>CPCI</v>
      </c>
      <c r="D1336" s="54" t="str">
        <f t="shared" ca="1" si="261"/>
        <v>#CR#RCP0H_YYYYMMDDHHMISS_Causes_Causes.csv-H-ZH0BH4</v>
      </c>
      <c r="E1336" s="54">
        <f t="shared" ca="1" si="262"/>
        <v>0</v>
      </c>
      <c r="F1336" s="54">
        <f t="shared" ca="1" si="263"/>
        <v>0</v>
      </c>
      <c r="G1336" s="54" t="str">
        <f t="shared" ca="1" si="264"/>
        <v>AD4</v>
      </c>
      <c r="H1336" s="54" t="str">
        <f t="shared" ca="1" si="265"/>
        <v>COMPLET</v>
      </c>
      <c r="I1336" s="54" t="str">
        <f t="shared" ca="1" si="266"/>
        <v>Tn</v>
      </c>
      <c r="J1336" s="54" t="str">
        <f t="shared" ca="1" si="267"/>
        <v>RCP0</v>
      </c>
      <c r="K1336" s="54" t="str">
        <f t="shared" ca="1" si="268"/>
        <v>LANGUE_SITEiD_Causes_Causes.CSV</v>
      </c>
      <c r="L1336" s="54" t="str">
        <f t="shared" ca="1" si="269"/>
        <v/>
      </c>
      <c r="M1336" s="54" t="str">
        <f t="shared" ca="1" si="270"/>
        <v>CPCI</v>
      </c>
      <c r="N1336" s="54" t="str">
        <f t="shared" ca="1" si="271"/>
        <v>OPEN</v>
      </c>
      <c r="O1336" s="54" t="str">
        <f t="shared" ca="1" si="272"/>
        <v>Adhérent</v>
      </c>
    </row>
    <row r="1337" spans="1:15" x14ac:dyDescent="0.3">
      <c r="A1337" s="97">
        <f ca="1">MATCH(B1337,INDIRECT("Referentiel!a:a"),0)+COUNTIF($B$1:B1336,B1337)</f>
        <v>1337</v>
      </c>
      <c r="B1337" s="98" t="s">
        <v>6939</v>
      </c>
      <c r="C1337" s="54" t="str">
        <f t="shared" ca="1" si="260"/>
        <v>CPCI</v>
      </c>
      <c r="D1337" s="54" t="str">
        <f t="shared" ca="1" si="261"/>
        <v>#CR#RCP0H_YYYYMMDDHHMISS_Canaux_Channels.csv-H-ZH0BH4</v>
      </c>
      <c r="E1337" s="54">
        <f t="shared" ca="1" si="262"/>
        <v>0</v>
      </c>
      <c r="F1337" s="54">
        <f t="shared" ca="1" si="263"/>
        <v>0</v>
      </c>
      <c r="G1337" s="54" t="str">
        <f t="shared" ca="1" si="264"/>
        <v>AD4</v>
      </c>
      <c r="H1337" s="54" t="str">
        <f t="shared" ca="1" si="265"/>
        <v>COMPLET</v>
      </c>
      <c r="I1337" s="54" t="str">
        <f t="shared" ca="1" si="266"/>
        <v>Tn</v>
      </c>
      <c r="J1337" s="54" t="str">
        <f t="shared" ca="1" si="267"/>
        <v>RCP0</v>
      </c>
      <c r="K1337" s="54" t="str">
        <f t="shared" ca="1" si="268"/>
        <v>LANGUE_SITEiD_Canaux_Channels.CSV</v>
      </c>
      <c r="L1337" s="54" t="str">
        <f t="shared" ca="1" si="269"/>
        <v/>
      </c>
      <c r="M1337" s="54" t="str">
        <f t="shared" ca="1" si="270"/>
        <v>CPCI</v>
      </c>
      <c r="N1337" s="54" t="str">
        <f t="shared" ca="1" si="271"/>
        <v>OPEN</v>
      </c>
      <c r="O1337" s="54" t="str">
        <f t="shared" ca="1" si="272"/>
        <v>Adhérent</v>
      </c>
    </row>
    <row r="1338" spans="1:15" x14ac:dyDescent="0.3">
      <c r="A1338" s="97">
        <f ca="1">MATCH(B1338,INDIRECT("Referentiel!a:a"),0)+COUNTIF($B$1:B1337,B1338)</f>
        <v>1338</v>
      </c>
      <c r="B1338" s="98" t="s">
        <v>6944</v>
      </c>
      <c r="C1338" s="54" t="str">
        <f t="shared" ca="1" si="260"/>
        <v>CPCI</v>
      </c>
      <c r="D1338" s="54" t="str">
        <f t="shared" ca="1" si="261"/>
        <v>#CR#RCP0H_YYYYMMDDHHMISS_JoursFermés_ClosedDays.csv-H-ZH0BH4</v>
      </c>
      <c r="E1338" s="54">
        <f t="shared" ca="1" si="262"/>
        <v>0</v>
      </c>
      <c r="F1338" s="54">
        <f t="shared" ca="1" si="263"/>
        <v>0</v>
      </c>
      <c r="G1338" s="54" t="str">
        <f t="shared" ca="1" si="264"/>
        <v>AD4</v>
      </c>
      <c r="H1338" s="54" t="str">
        <f t="shared" ca="1" si="265"/>
        <v>COMPLET</v>
      </c>
      <c r="I1338" s="54" t="str">
        <f t="shared" ca="1" si="266"/>
        <v>Tn</v>
      </c>
      <c r="J1338" s="54" t="str">
        <f t="shared" ca="1" si="267"/>
        <v>RCP0</v>
      </c>
      <c r="K1338" s="54" t="str">
        <f t="shared" ca="1" si="268"/>
        <v>LANGUE_SITEiD_JoursFermés_ClosedDays.CSV</v>
      </c>
      <c r="L1338" s="54" t="str">
        <f t="shared" ca="1" si="269"/>
        <v/>
      </c>
      <c r="M1338" s="54" t="str">
        <f t="shared" ca="1" si="270"/>
        <v>CPCI</v>
      </c>
      <c r="N1338" s="54" t="str">
        <f t="shared" ca="1" si="271"/>
        <v>OPEN</v>
      </c>
      <c r="O1338" s="54" t="str">
        <f t="shared" ca="1" si="272"/>
        <v>Adhérent</v>
      </c>
    </row>
    <row r="1339" spans="1:15" x14ac:dyDescent="0.3">
      <c r="A1339" s="97">
        <f ca="1">MATCH(B1339,INDIRECT("Referentiel!a:a"),0)+COUNTIF($B$1:B1338,B1339)</f>
        <v>1339</v>
      </c>
      <c r="B1339" s="98" t="s">
        <v>6949</v>
      </c>
      <c r="C1339" s="54" t="str">
        <f t="shared" ca="1" si="260"/>
        <v>CPCI</v>
      </c>
      <c r="D1339" s="54" t="str">
        <f t="shared" ca="1" si="261"/>
        <v>#CR#RCP0H_YYYYMMDDHHMISS_IndConsolidés-Périmètre_ConsoIndicators-Scope.csv-H-ZH0BH4</v>
      </c>
      <c r="E1339" s="54">
        <f t="shared" ca="1" si="262"/>
        <v>0</v>
      </c>
      <c r="F1339" s="54">
        <f t="shared" ca="1" si="263"/>
        <v>0</v>
      </c>
      <c r="G1339" s="54" t="str">
        <f t="shared" ca="1" si="264"/>
        <v>AD4</v>
      </c>
      <c r="H1339" s="54" t="str">
        <f t="shared" ca="1" si="265"/>
        <v>COMPLET</v>
      </c>
      <c r="I1339" s="54" t="str">
        <f t="shared" ca="1" si="266"/>
        <v>Tn</v>
      </c>
      <c r="J1339" s="54" t="str">
        <f t="shared" ca="1" si="267"/>
        <v>RCP0</v>
      </c>
      <c r="K1339" s="54" t="str">
        <f t="shared" ca="1" si="268"/>
        <v>LANGUE_SITEiD_IndConsolidés-Périmètre_ConsoIndicators-Scope.CSV</v>
      </c>
      <c r="L1339" s="54" t="str">
        <f t="shared" ca="1" si="269"/>
        <v/>
      </c>
      <c r="M1339" s="54" t="str">
        <f t="shared" ca="1" si="270"/>
        <v>CPCI</v>
      </c>
      <c r="N1339" s="54" t="str">
        <f t="shared" ca="1" si="271"/>
        <v>OPEN</v>
      </c>
      <c r="O1339" s="54" t="str">
        <f t="shared" ca="1" si="272"/>
        <v>Adhérent</v>
      </c>
    </row>
    <row r="1340" spans="1:15" x14ac:dyDescent="0.3">
      <c r="A1340" s="97">
        <f ca="1">MATCH(B1340,INDIRECT("Referentiel!a:a"),0)+COUNTIF($B$1:B1339,B1340)</f>
        <v>1340</v>
      </c>
      <c r="B1340" s="98" t="s">
        <v>6954</v>
      </c>
      <c r="C1340" s="54" t="str">
        <f t="shared" ca="1" si="260"/>
        <v>CPCI</v>
      </c>
      <c r="D1340" s="54" t="str">
        <f t="shared" ca="1" si="261"/>
        <v>#CR#RCP0H_YYYYMMDDHHMISS_PériodesConsolidation_ConsolidationPeriods.csv-H-ZH0BH4</v>
      </c>
      <c r="E1340" s="54">
        <f t="shared" ca="1" si="262"/>
        <v>0</v>
      </c>
      <c r="F1340" s="54">
        <f t="shared" ca="1" si="263"/>
        <v>0</v>
      </c>
      <c r="G1340" s="54" t="str">
        <f t="shared" ca="1" si="264"/>
        <v>AD4</v>
      </c>
      <c r="H1340" s="54" t="str">
        <f t="shared" ca="1" si="265"/>
        <v>COMPLET</v>
      </c>
      <c r="I1340" s="54" t="str">
        <f t="shared" ca="1" si="266"/>
        <v>Tn</v>
      </c>
      <c r="J1340" s="54" t="str">
        <f t="shared" ca="1" si="267"/>
        <v>RCP0</v>
      </c>
      <c r="K1340" s="54" t="str">
        <f t="shared" ca="1" si="268"/>
        <v>LANGUE_SITEiD_PériodesConsolidation_ConsolidationPeriods.CSV</v>
      </c>
      <c r="L1340" s="54" t="str">
        <f t="shared" ca="1" si="269"/>
        <v/>
      </c>
      <c r="M1340" s="54" t="str">
        <f t="shared" ca="1" si="270"/>
        <v>CPCI</v>
      </c>
      <c r="N1340" s="54" t="str">
        <f t="shared" ca="1" si="271"/>
        <v>OPEN</v>
      </c>
      <c r="O1340" s="54" t="str">
        <f t="shared" ca="1" si="272"/>
        <v>Adhérent</v>
      </c>
    </row>
    <row r="1341" spans="1:15" x14ac:dyDescent="0.3">
      <c r="A1341" s="97">
        <f ca="1">MATCH(B1341,INDIRECT("Referentiel!a:a"),0)+COUNTIF($B$1:B1340,B1341)</f>
        <v>1341</v>
      </c>
      <c r="B1341" s="98" t="s">
        <v>6959</v>
      </c>
      <c r="C1341" s="54" t="str">
        <f t="shared" ca="1" si="260"/>
        <v>CPCI</v>
      </c>
      <c r="D1341" s="54" t="str">
        <f t="shared" ca="1" si="261"/>
        <v>#CR#RCP0H_YYYYMMDDHHMISS_FormesContrôle_ControlForms.csv-H-ZH0BH4</v>
      </c>
      <c r="E1341" s="54">
        <f t="shared" ca="1" si="262"/>
        <v>0</v>
      </c>
      <c r="F1341" s="54">
        <f t="shared" ca="1" si="263"/>
        <v>0</v>
      </c>
      <c r="G1341" s="54" t="str">
        <f t="shared" ca="1" si="264"/>
        <v>AD4</v>
      </c>
      <c r="H1341" s="54" t="str">
        <f t="shared" ca="1" si="265"/>
        <v>COMPLET</v>
      </c>
      <c r="I1341" s="54" t="str">
        <f t="shared" ca="1" si="266"/>
        <v>Tn</v>
      </c>
      <c r="J1341" s="54" t="str">
        <f t="shared" ca="1" si="267"/>
        <v>RCP0</v>
      </c>
      <c r="K1341" s="54" t="str">
        <f t="shared" ca="1" si="268"/>
        <v>LANGUE_SITEiD_FormesContrôle_ControlForms.CSV</v>
      </c>
      <c r="L1341" s="54" t="str">
        <f t="shared" ca="1" si="269"/>
        <v/>
      </c>
      <c r="M1341" s="54" t="str">
        <f t="shared" ca="1" si="270"/>
        <v>CPCI</v>
      </c>
      <c r="N1341" s="54" t="str">
        <f t="shared" ca="1" si="271"/>
        <v>OPEN</v>
      </c>
      <c r="O1341" s="54" t="str">
        <f t="shared" ca="1" si="272"/>
        <v>Adhérent</v>
      </c>
    </row>
    <row r="1342" spans="1:15" x14ac:dyDescent="0.3">
      <c r="A1342" s="97">
        <f ca="1">MATCH(B1342,INDIRECT("Referentiel!a:a"),0)+COUNTIF($B$1:B1341,B1342)</f>
        <v>1342</v>
      </c>
      <c r="B1342" s="98" t="s">
        <v>6964</v>
      </c>
      <c r="C1342" s="54" t="str">
        <f t="shared" ca="1" si="260"/>
        <v>CPCI</v>
      </c>
      <c r="D1342" s="54" t="str">
        <f t="shared" ca="1" si="261"/>
        <v>#CR#RCP0H_YYYYMMDDHHMISS_RegroupementContrôle_ControlGroups.csv-H-ZH0BH4</v>
      </c>
      <c r="E1342" s="54">
        <f t="shared" ca="1" si="262"/>
        <v>0</v>
      </c>
      <c r="F1342" s="54">
        <f t="shared" ca="1" si="263"/>
        <v>0</v>
      </c>
      <c r="G1342" s="54" t="str">
        <f t="shared" ca="1" si="264"/>
        <v>AD4</v>
      </c>
      <c r="H1342" s="54" t="str">
        <f t="shared" ca="1" si="265"/>
        <v>COMPLET</v>
      </c>
      <c r="I1342" s="54" t="str">
        <f t="shared" ca="1" si="266"/>
        <v>Tn</v>
      </c>
      <c r="J1342" s="54" t="str">
        <f t="shared" ca="1" si="267"/>
        <v>RCP0</v>
      </c>
      <c r="K1342" s="54" t="str">
        <f t="shared" ca="1" si="268"/>
        <v>LANGUE_SITEiD_RegroupementContrôle_ControlGroups.CSV</v>
      </c>
      <c r="L1342" s="54" t="str">
        <f t="shared" ca="1" si="269"/>
        <v/>
      </c>
      <c r="M1342" s="54" t="str">
        <f t="shared" ca="1" si="270"/>
        <v>CPCI</v>
      </c>
      <c r="N1342" s="54" t="str">
        <f t="shared" ca="1" si="271"/>
        <v>OPEN</v>
      </c>
      <c r="O1342" s="54" t="str">
        <f t="shared" ca="1" si="272"/>
        <v>Adhérent</v>
      </c>
    </row>
    <row r="1343" spans="1:15" x14ac:dyDescent="0.3">
      <c r="A1343" s="97">
        <f ca="1">MATCH(B1343,INDIRECT("Referentiel!a:a"),0)+COUNTIF($B$1:B1342,B1343)</f>
        <v>1343</v>
      </c>
      <c r="B1343" s="98" t="s">
        <v>6969</v>
      </c>
      <c r="C1343" s="54" t="str">
        <f t="shared" ca="1" si="260"/>
        <v>CPCI</v>
      </c>
      <c r="D1343" s="54" t="str">
        <f t="shared" ca="1" si="261"/>
        <v>#CR#RCP0H_YYYYMMDDHHMISS_MotsClésContrôles_ControlsKeywords.csv-H-ZH0BH4</v>
      </c>
      <c r="E1343" s="54">
        <f t="shared" ca="1" si="262"/>
        <v>0</v>
      </c>
      <c r="F1343" s="54">
        <f t="shared" ca="1" si="263"/>
        <v>0</v>
      </c>
      <c r="G1343" s="54" t="str">
        <f t="shared" ca="1" si="264"/>
        <v>AD4</v>
      </c>
      <c r="H1343" s="54" t="str">
        <f t="shared" ca="1" si="265"/>
        <v>COMPLET</v>
      </c>
      <c r="I1343" s="54" t="str">
        <f t="shared" ca="1" si="266"/>
        <v>Tn</v>
      </c>
      <c r="J1343" s="54" t="str">
        <f t="shared" ca="1" si="267"/>
        <v>RCP0</v>
      </c>
      <c r="K1343" s="54" t="str">
        <f t="shared" ca="1" si="268"/>
        <v>LANGUE_SITEiD_MotsClésContrôles_ControlsKeywords.CSV</v>
      </c>
      <c r="L1343" s="54" t="str">
        <f t="shared" ca="1" si="269"/>
        <v/>
      </c>
      <c r="M1343" s="54" t="str">
        <f t="shared" ca="1" si="270"/>
        <v>CPCI</v>
      </c>
      <c r="N1343" s="54" t="str">
        <f t="shared" ca="1" si="271"/>
        <v>OPEN</v>
      </c>
      <c r="O1343" s="54" t="str">
        <f t="shared" ca="1" si="272"/>
        <v>Adhérent</v>
      </c>
    </row>
    <row r="1344" spans="1:15" x14ac:dyDescent="0.3">
      <c r="A1344" s="97">
        <f ca="1">MATCH(B1344,INDIRECT("Referentiel!a:a"),0)+COUNTIF($B$1:B1343,B1344)</f>
        <v>1344</v>
      </c>
      <c r="B1344" s="98" t="s">
        <v>6974</v>
      </c>
      <c r="C1344" s="54" t="str">
        <f t="shared" ca="1" si="260"/>
        <v>CPCI</v>
      </c>
      <c r="D1344" s="54" t="str">
        <f t="shared" ca="1" si="261"/>
        <v>#CR#RCP0H_YYYYMMDDHHMISS_Pays_Country.csv-H-ZH0BH4</v>
      </c>
      <c r="E1344" s="54">
        <f t="shared" ca="1" si="262"/>
        <v>0</v>
      </c>
      <c r="F1344" s="54">
        <f t="shared" ca="1" si="263"/>
        <v>0</v>
      </c>
      <c r="G1344" s="54" t="str">
        <f t="shared" ca="1" si="264"/>
        <v>AD4</v>
      </c>
      <c r="H1344" s="54" t="str">
        <f t="shared" ca="1" si="265"/>
        <v>COMPLET</v>
      </c>
      <c r="I1344" s="54" t="str">
        <f t="shared" ca="1" si="266"/>
        <v>Tn</v>
      </c>
      <c r="J1344" s="54" t="str">
        <f t="shared" ca="1" si="267"/>
        <v>RCP0</v>
      </c>
      <c r="K1344" s="54" t="str">
        <f t="shared" ca="1" si="268"/>
        <v>LANGUE_SITEiD_Pays_Country.CSV</v>
      </c>
      <c r="L1344" s="54" t="str">
        <f t="shared" ca="1" si="269"/>
        <v/>
      </c>
      <c r="M1344" s="54" t="str">
        <f t="shared" ca="1" si="270"/>
        <v>CPCI</v>
      </c>
      <c r="N1344" s="54" t="str">
        <f t="shared" ca="1" si="271"/>
        <v>OPEN</v>
      </c>
      <c r="O1344" s="54" t="str">
        <f t="shared" ca="1" si="272"/>
        <v>Adhérent</v>
      </c>
    </row>
    <row r="1345" spans="1:15" x14ac:dyDescent="0.3">
      <c r="A1345" s="97">
        <f ca="1">MATCH(B1345,INDIRECT("Referentiel!a:a"),0)+COUNTIF($B$1:B1344,B1345)</f>
        <v>1345</v>
      </c>
      <c r="B1345" s="98" t="s">
        <v>6979</v>
      </c>
      <c r="C1345" s="54" t="str">
        <f t="shared" ca="1" si="260"/>
        <v>CPCI</v>
      </c>
      <c r="D1345" s="54" t="str">
        <f t="shared" ca="1" si="261"/>
        <v>#CR#RCP0H_YYYYMMDDHHMISS_Documents_Documents.csv-H-ZH0BH4</v>
      </c>
      <c r="E1345" s="54">
        <f t="shared" ca="1" si="262"/>
        <v>0</v>
      </c>
      <c r="F1345" s="54">
        <f t="shared" ca="1" si="263"/>
        <v>0</v>
      </c>
      <c r="G1345" s="54" t="str">
        <f t="shared" ca="1" si="264"/>
        <v>AD4</v>
      </c>
      <c r="H1345" s="54" t="str">
        <f t="shared" ca="1" si="265"/>
        <v>COMPLET</v>
      </c>
      <c r="I1345" s="54" t="str">
        <f t="shared" ca="1" si="266"/>
        <v>Tn</v>
      </c>
      <c r="J1345" s="54" t="str">
        <f t="shared" ca="1" si="267"/>
        <v>RCP0</v>
      </c>
      <c r="K1345" s="54" t="str">
        <f t="shared" ca="1" si="268"/>
        <v>LANGUE_SITEiD_Documents_Documents.CSV</v>
      </c>
      <c r="L1345" s="54" t="str">
        <f t="shared" ca="1" si="269"/>
        <v/>
      </c>
      <c r="M1345" s="54" t="str">
        <f t="shared" ca="1" si="270"/>
        <v>CPCI</v>
      </c>
      <c r="N1345" s="54" t="str">
        <f t="shared" ca="1" si="271"/>
        <v>OPEN</v>
      </c>
      <c r="O1345" s="54" t="str">
        <f t="shared" ca="1" si="272"/>
        <v>Adhérent</v>
      </c>
    </row>
    <row r="1346" spans="1:15" x14ac:dyDescent="0.3">
      <c r="A1346" s="97">
        <f ca="1">MATCH(B1346,INDIRECT("Referentiel!a:a"),0)+COUNTIF($B$1:B1345,B1346)</f>
        <v>1346</v>
      </c>
      <c r="B1346" s="98" t="s">
        <v>6984</v>
      </c>
      <c r="C1346" s="54" t="str">
        <f t="shared" ca="1" si="260"/>
        <v>CPCI</v>
      </c>
      <c r="D1346" s="54" t="str">
        <f t="shared" ca="1" si="261"/>
        <v>#CR#RCP0H_YYYYMMDDHHMISS_Domaines-Processus_Domains-Process.csv-H-ZH0BH4</v>
      </c>
      <c r="E1346" s="54">
        <f t="shared" ca="1" si="262"/>
        <v>0</v>
      </c>
      <c r="F1346" s="54">
        <f t="shared" ca="1" si="263"/>
        <v>0</v>
      </c>
      <c r="G1346" s="54" t="str">
        <f t="shared" ca="1" si="264"/>
        <v>AD4</v>
      </c>
      <c r="H1346" s="54" t="str">
        <f t="shared" ca="1" si="265"/>
        <v>COMPLET</v>
      </c>
      <c r="I1346" s="54" t="str">
        <f t="shared" ca="1" si="266"/>
        <v>Tn</v>
      </c>
      <c r="J1346" s="54" t="str">
        <f t="shared" ca="1" si="267"/>
        <v>RCP0</v>
      </c>
      <c r="K1346" s="54" t="str">
        <f t="shared" ca="1" si="268"/>
        <v>LANGUE_SITEiD_Domaines-Processus_Domains-Process.CSV</v>
      </c>
      <c r="L1346" s="54" t="str">
        <f t="shared" ca="1" si="269"/>
        <v/>
      </c>
      <c r="M1346" s="54" t="str">
        <f t="shared" ca="1" si="270"/>
        <v>CPCI</v>
      </c>
      <c r="N1346" s="54" t="str">
        <f t="shared" ca="1" si="271"/>
        <v>OPEN</v>
      </c>
      <c r="O1346" s="54" t="str">
        <f t="shared" ca="1" si="272"/>
        <v>Adhérent</v>
      </c>
    </row>
    <row r="1347" spans="1:15" x14ac:dyDescent="0.3">
      <c r="A1347" s="97">
        <f ca="1">MATCH(B1347,INDIRECT("Referentiel!a:a"),0)+COUNTIF($B$1:B1346,B1347)</f>
        <v>1347</v>
      </c>
      <c r="B1347" s="98" t="s">
        <v>6990</v>
      </c>
      <c r="C1347" s="54" t="str">
        <f t="shared" ref="C1347:C1410" ca="1" si="273">INDIRECT("'Referentiel'!c"&amp;$A1347)</f>
        <v>CPCI</v>
      </c>
      <c r="D1347" s="54" t="str">
        <f t="shared" ref="D1347:D1410" ca="1" si="274">INDIRECT("'Referentiel'!U"&amp;$A1347)&amp;IF((INDIRECT("'Referentiel'!U"&amp;$A1347)&lt;&gt;"")*(INDIRECT("'Referentiel'!V"&amp;$A1347)&lt;&gt;""),"-","")&amp;INDIRECT("'Referentiel'!V"&amp;$A1347)&amp;IF((INDIRECT("'Referentiel'!U"&amp;$A1347)&amp;INDIRECT("'Referentiel'!V"&amp;$A1347)&lt;&gt;"")*(INDIRECT("'Referentiel'!W"&amp;$A1347)&lt;&gt;""),"-","")&amp;INDIRECT("'Referentiel'!W"&amp;$A1347)&amp;IF((INDIRECT("'Referentiel'!U"&amp;$A1347)&amp;INDIRECT("'Referentiel'!V"&amp;$A1347)&amp;INDIRECT("'Referentiel'!W"&amp;$A1347)&lt;&gt;"")*(INDIRECT("'Referentiel'!Y"&amp;$A1347)&lt;&gt;""),"-","")&amp;INDIRECT("'Referentiel'!Y"&amp;$A1347)&amp;IF((INDIRECT("'Referentiel'!U"&amp;$A1347)&amp;INDIRECT("'Referentiel'!V"&amp;$A1347)&amp;INDIRECT("'Referentiel'!W"&amp;$A1347)&amp;INDIRECT("'Referentiel'!Y"&amp;$A1347)&lt;&gt;"")*(INDIRECT("'Referentiel'!Z"&amp;$A1347)&lt;&gt;""),"-","")&amp;INDIRECT("'Referentiel'!Z"&amp;$A1347)</f>
        <v>#CR#RCP0H_YYYYMMDDHHMISS_ElémentsCotation_ElementsListing.csv-H-ZH0BH4</v>
      </c>
      <c r="E1347" s="54">
        <f t="shared" ref="E1347:E1410" ca="1" si="275">INDIRECT("'Referentiel'!AB"&amp;$A1347)</f>
        <v>0</v>
      </c>
      <c r="F1347" s="54">
        <f t="shared" ref="F1347:F1410" ca="1" si="276">INDIRECT("'Referentiel'!Aa"&amp;$A1347)</f>
        <v>0</v>
      </c>
      <c r="G1347" s="54" t="str">
        <f t="shared" ref="G1347:G1410" ca="1" si="277">INDIRECT("'Referentiel'!k"&amp;$A1347)</f>
        <v>AD4</v>
      </c>
      <c r="H1347" s="54" t="str">
        <f t="shared" ref="H1347:H1410" ca="1" si="278">INDIRECT("'Referentiel'!l"&amp;$A1347)</f>
        <v>COMPLET</v>
      </c>
      <c r="I1347" s="54" t="str">
        <f t="shared" ref="I1347:I1410" ca="1" si="279">INDIRECT("'Referentiel'!j"&amp;$A1347)</f>
        <v>Tn</v>
      </c>
      <c r="J1347" s="54" t="str">
        <f t="shared" ref="J1347:J1410" ca="1" si="280">INDIRECT("'Referentiel'!f"&amp;$A1347)</f>
        <v>RCP0</v>
      </c>
      <c r="K1347" s="54" t="str">
        <f t="shared" ref="K1347:K1410" ca="1" si="281">INDIRECT("'Referentiel'!e"&amp;$A1347)</f>
        <v>LANGUE_SITEiD_ElémentsCotation_ElementsListing.CSV</v>
      </c>
      <c r="L1347" s="54" t="str">
        <f t="shared" ref="L1347:L1410" ca="1" si="282">INDIRECT("'Referentiel'!n"&amp;$A1347)</f>
        <v/>
      </c>
      <c r="M1347" s="54" t="str">
        <f t="shared" ref="M1347:M1410" ca="1" si="283">INDIRECT("'Referentiel'!s"&amp;$A1347)</f>
        <v>CPCI</v>
      </c>
      <c r="N1347" s="54" t="str">
        <f t="shared" ref="N1347:N1410" ca="1" si="284">INDIRECT("'Referentiel'!q"&amp;$A1347)</f>
        <v>OPEN</v>
      </c>
      <c r="O1347" s="54" t="str">
        <f t="shared" ref="O1347:O1410" ca="1" si="285">INDIRECT("'Referentiel'!h"&amp;$A1347)</f>
        <v>Adhérent</v>
      </c>
    </row>
    <row r="1348" spans="1:15" x14ac:dyDescent="0.3">
      <c r="A1348" s="97">
        <f ca="1">MATCH(B1348,INDIRECT("Referentiel!a:a"),0)+COUNTIF($B$1:B1347,B1348)</f>
        <v>1348</v>
      </c>
      <c r="B1348" s="98" t="s">
        <v>6996</v>
      </c>
      <c r="C1348" s="54" t="str">
        <f t="shared" ca="1" si="273"/>
        <v>CPCI</v>
      </c>
      <c r="D1348" s="54" t="str">
        <f t="shared" ca="1" si="274"/>
        <v>#CR#RCP0H_YYYYMMDDHHMISS_Organisation_Entities.csv-H-ZH0BH4</v>
      </c>
      <c r="E1348" s="54">
        <f t="shared" ca="1" si="275"/>
        <v>0</v>
      </c>
      <c r="F1348" s="54">
        <f t="shared" ca="1" si="276"/>
        <v>0</v>
      </c>
      <c r="G1348" s="54" t="str">
        <f t="shared" ca="1" si="277"/>
        <v>AD4</v>
      </c>
      <c r="H1348" s="54" t="str">
        <f t="shared" ca="1" si="278"/>
        <v>COMPLET</v>
      </c>
      <c r="I1348" s="54" t="str">
        <f t="shared" ca="1" si="279"/>
        <v>Tn</v>
      </c>
      <c r="J1348" s="54" t="str">
        <f t="shared" ca="1" si="280"/>
        <v>RCP0</v>
      </c>
      <c r="K1348" s="54" t="str">
        <f t="shared" ca="1" si="281"/>
        <v>LANGUE_SITEiD_Organisation_Entities.CSV</v>
      </c>
      <c r="L1348" s="54" t="str">
        <f t="shared" ca="1" si="282"/>
        <v/>
      </c>
      <c r="M1348" s="54" t="str">
        <f t="shared" ca="1" si="283"/>
        <v>CPCI</v>
      </c>
      <c r="N1348" s="54" t="str">
        <f t="shared" ca="1" si="284"/>
        <v>OPEN</v>
      </c>
      <c r="O1348" s="54" t="str">
        <f t="shared" ca="1" si="285"/>
        <v>Adhérent</v>
      </c>
    </row>
    <row r="1349" spans="1:15" x14ac:dyDescent="0.3">
      <c r="A1349" s="97">
        <f ca="1">MATCH(B1349,INDIRECT("Referentiel!a:a"),0)+COUNTIF($B$1:B1348,B1349)</f>
        <v>1349</v>
      </c>
      <c r="B1349" s="98" t="s">
        <v>7002</v>
      </c>
      <c r="C1349" s="54" t="str">
        <f t="shared" ca="1" si="273"/>
        <v>CPCI</v>
      </c>
      <c r="D1349" s="54" t="str">
        <f t="shared" ca="1" si="274"/>
        <v>#CR#RCP0H_YYYYMMDDHHMISS_AxesAgrégationOrganisation_EntityAggregationThemes.csv-H-ZH0BH4</v>
      </c>
      <c r="E1349" s="54">
        <f t="shared" ca="1" si="275"/>
        <v>0</v>
      </c>
      <c r="F1349" s="54">
        <f t="shared" ca="1" si="276"/>
        <v>0</v>
      </c>
      <c r="G1349" s="54" t="str">
        <f t="shared" ca="1" si="277"/>
        <v>AD4</v>
      </c>
      <c r="H1349" s="54" t="str">
        <f t="shared" ca="1" si="278"/>
        <v>COMPLET</v>
      </c>
      <c r="I1349" s="54" t="str">
        <f t="shared" ca="1" si="279"/>
        <v>Tn</v>
      </c>
      <c r="J1349" s="54" t="str">
        <f t="shared" ca="1" si="280"/>
        <v>RCP0</v>
      </c>
      <c r="K1349" s="54" t="str">
        <f t="shared" ca="1" si="281"/>
        <v>LANGUE_SITEiD_AxesAgrégationOrganisation_EntityAggregationThemes.CSV</v>
      </c>
      <c r="L1349" s="54" t="str">
        <f t="shared" ca="1" si="282"/>
        <v/>
      </c>
      <c r="M1349" s="54" t="str">
        <f t="shared" ca="1" si="283"/>
        <v>CPCI</v>
      </c>
      <c r="N1349" s="54" t="str">
        <f t="shared" ca="1" si="284"/>
        <v>OPEN</v>
      </c>
      <c r="O1349" s="54" t="str">
        <f t="shared" ca="1" si="285"/>
        <v>Adhérent</v>
      </c>
    </row>
    <row r="1350" spans="1:15" x14ac:dyDescent="0.3">
      <c r="A1350" s="97">
        <f ca="1">MATCH(B1350,INDIRECT("Referentiel!a:a"),0)+COUNTIF($B$1:B1349,B1350)</f>
        <v>1350</v>
      </c>
      <c r="B1350" s="98" t="s">
        <v>7007</v>
      </c>
      <c r="C1350" s="54" t="str">
        <f t="shared" ca="1" si="273"/>
        <v>CPCI</v>
      </c>
      <c r="D1350" s="54" t="str">
        <f t="shared" ca="1" si="274"/>
        <v>#CR#RCP0H_YYYYMMDDHHMISS_MotsClésEntités_EntityKeywords.csv-H-ZH0BH4</v>
      </c>
      <c r="E1350" s="54">
        <f t="shared" ca="1" si="275"/>
        <v>0</v>
      </c>
      <c r="F1350" s="54">
        <f t="shared" ca="1" si="276"/>
        <v>0</v>
      </c>
      <c r="G1350" s="54" t="str">
        <f t="shared" ca="1" si="277"/>
        <v>AD4</v>
      </c>
      <c r="H1350" s="54" t="str">
        <f t="shared" ca="1" si="278"/>
        <v>COMPLET</v>
      </c>
      <c r="I1350" s="54" t="str">
        <f t="shared" ca="1" si="279"/>
        <v>Tn</v>
      </c>
      <c r="J1350" s="54" t="str">
        <f t="shared" ca="1" si="280"/>
        <v>RCP0</v>
      </c>
      <c r="K1350" s="54" t="str">
        <f t="shared" ca="1" si="281"/>
        <v>LANGUE_SITEiD_MotsClésEntités_EntityKeywords.CSV</v>
      </c>
      <c r="L1350" s="54" t="str">
        <f t="shared" ca="1" si="282"/>
        <v/>
      </c>
      <c r="M1350" s="54" t="str">
        <f t="shared" ca="1" si="283"/>
        <v>CPCI</v>
      </c>
      <c r="N1350" s="54" t="str">
        <f t="shared" ca="1" si="284"/>
        <v>OPEN</v>
      </c>
      <c r="O1350" s="54" t="str">
        <f t="shared" ca="1" si="285"/>
        <v>Adhérent</v>
      </c>
    </row>
    <row r="1351" spans="1:15" x14ac:dyDescent="0.3">
      <c r="A1351" s="97">
        <f ca="1">MATCH(B1351,INDIRECT("Referentiel!a:a"),0)+COUNTIF($B$1:B1350,B1351)</f>
        <v>1351</v>
      </c>
      <c r="B1351" s="98" t="s">
        <v>7012</v>
      </c>
      <c r="C1351" s="54" t="str">
        <f t="shared" ca="1" si="273"/>
        <v>CPCI</v>
      </c>
      <c r="D1351" s="54" t="str">
        <f t="shared" ca="1" si="274"/>
        <v>#CR#RCP0H_YYYYMMDDHHMISS_Campagnes-Europa_EuropaCampaigns.csv-H-ZH0BH4</v>
      </c>
      <c r="E1351" s="54">
        <f t="shared" ca="1" si="275"/>
        <v>0</v>
      </c>
      <c r="F1351" s="54">
        <f t="shared" ca="1" si="276"/>
        <v>0</v>
      </c>
      <c r="G1351" s="54" t="str">
        <f t="shared" ca="1" si="277"/>
        <v>AD4</v>
      </c>
      <c r="H1351" s="54" t="str">
        <f t="shared" ca="1" si="278"/>
        <v>COMPLET</v>
      </c>
      <c r="I1351" s="54" t="str">
        <f t="shared" ca="1" si="279"/>
        <v>Tn</v>
      </c>
      <c r="J1351" s="54" t="str">
        <f t="shared" ca="1" si="280"/>
        <v>RCP0</v>
      </c>
      <c r="K1351" s="54" t="str">
        <f t="shared" ca="1" si="281"/>
        <v>LANGUE_SITEiD_Campagnes-Europa_EuropaCampaigns.CSV</v>
      </c>
      <c r="L1351" s="54" t="str">
        <f t="shared" ca="1" si="282"/>
        <v/>
      </c>
      <c r="M1351" s="54" t="str">
        <f t="shared" ca="1" si="283"/>
        <v>CPCI</v>
      </c>
      <c r="N1351" s="54" t="str">
        <f t="shared" ca="1" si="284"/>
        <v>OPEN</v>
      </c>
      <c r="O1351" s="54" t="str">
        <f t="shared" ca="1" si="285"/>
        <v>Adhérent</v>
      </c>
    </row>
    <row r="1352" spans="1:15" x14ac:dyDescent="0.3">
      <c r="A1352" s="97">
        <f ca="1">MATCH(B1352,INDIRECT("Referentiel!a:a"),0)+COUNTIF($B$1:B1351,B1352)</f>
        <v>1352</v>
      </c>
      <c r="B1352" s="98" t="s">
        <v>7017</v>
      </c>
      <c r="C1352" s="54" t="str">
        <f t="shared" ca="1" si="273"/>
        <v>CPCI</v>
      </c>
      <c r="D1352" s="54" t="str">
        <f t="shared" ca="1" si="274"/>
        <v>#CR#RCP0H_YYYYMMDDHHMISS_ZonesGéographiques_GeographicalArea.csv-H-ZH0BH4</v>
      </c>
      <c r="E1352" s="54">
        <f t="shared" ca="1" si="275"/>
        <v>0</v>
      </c>
      <c r="F1352" s="54">
        <f t="shared" ca="1" si="276"/>
        <v>0</v>
      </c>
      <c r="G1352" s="54" t="str">
        <f t="shared" ca="1" si="277"/>
        <v>AD4</v>
      </c>
      <c r="H1352" s="54" t="str">
        <f t="shared" ca="1" si="278"/>
        <v>COMPLET</v>
      </c>
      <c r="I1352" s="54" t="str">
        <f t="shared" ca="1" si="279"/>
        <v>Tn</v>
      </c>
      <c r="J1352" s="54" t="str">
        <f t="shared" ca="1" si="280"/>
        <v>RCP0</v>
      </c>
      <c r="K1352" s="54" t="str">
        <f t="shared" ca="1" si="281"/>
        <v>LANGUE_SITEiD_ZonesGéographiques_GeographicalArea.CSV</v>
      </c>
      <c r="L1352" s="54" t="str">
        <f t="shared" ca="1" si="282"/>
        <v/>
      </c>
      <c r="M1352" s="54" t="str">
        <f t="shared" ca="1" si="283"/>
        <v>CPCI</v>
      </c>
      <c r="N1352" s="54" t="str">
        <f t="shared" ca="1" si="284"/>
        <v>OPEN</v>
      </c>
      <c r="O1352" s="54" t="str">
        <f t="shared" ca="1" si="285"/>
        <v>Adhérent</v>
      </c>
    </row>
    <row r="1353" spans="1:15" x14ac:dyDescent="0.3">
      <c r="A1353" s="97">
        <f ca="1">MATCH(B1353,INDIRECT("Referentiel!a:a"),0)+COUNTIF($B$1:B1352,B1353)</f>
        <v>1353</v>
      </c>
      <c r="B1353" s="98" t="s">
        <v>7022</v>
      </c>
      <c r="C1353" s="54" t="str">
        <f t="shared" ca="1" si="273"/>
        <v>CPCI</v>
      </c>
      <c r="D1353" s="54" t="str">
        <f t="shared" ca="1" si="274"/>
        <v>#CR#RCP0H_YYYYMMDDHHMISS_PlansActionGlobaux_GlobalActionPlans.csv-H-ZH0BH4</v>
      </c>
      <c r="E1353" s="54">
        <f t="shared" ca="1" si="275"/>
        <v>0</v>
      </c>
      <c r="F1353" s="54">
        <f t="shared" ca="1" si="276"/>
        <v>0</v>
      </c>
      <c r="G1353" s="54" t="str">
        <f t="shared" ca="1" si="277"/>
        <v>AD4</v>
      </c>
      <c r="H1353" s="54" t="str">
        <f t="shared" ca="1" si="278"/>
        <v>COMPLET</v>
      </c>
      <c r="I1353" s="54" t="str">
        <f t="shared" ca="1" si="279"/>
        <v>Tn</v>
      </c>
      <c r="J1353" s="54" t="str">
        <f t="shared" ca="1" si="280"/>
        <v>RCP0</v>
      </c>
      <c r="K1353" s="54" t="str">
        <f t="shared" ca="1" si="281"/>
        <v>LANGUE_SITEiD_PlansActionGlobaux_GlobalActionPlans.CSV</v>
      </c>
      <c r="L1353" s="54" t="str">
        <f t="shared" ca="1" si="282"/>
        <v/>
      </c>
      <c r="M1353" s="54" t="str">
        <f t="shared" ca="1" si="283"/>
        <v>CPCI</v>
      </c>
      <c r="N1353" s="54" t="str">
        <f t="shared" ca="1" si="284"/>
        <v>OPEN</v>
      </c>
      <c r="O1353" s="54" t="str">
        <f t="shared" ca="1" si="285"/>
        <v>Adhérent</v>
      </c>
    </row>
    <row r="1354" spans="1:15" x14ac:dyDescent="0.3">
      <c r="A1354" s="97">
        <f ca="1">MATCH(B1354,INDIRECT("Referentiel!a:a"),0)+COUNTIF($B$1:B1353,B1354)</f>
        <v>1354</v>
      </c>
      <c r="B1354" s="98" t="s">
        <v>7027</v>
      </c>
      <c r="C1354" s="54" t="str">
        <f t="shared" ca="1" si="273"/>
        <v>CPCI</v>
      </c>
      <c r="D1354" s="54" t="str">
        <f t="shared" ca="1" si="274"/>
        <v>#CR#RCP0H_YYYYMMDDHHMISS_TâchesGlobales_GlobalTasks.csv-H-ZH0BH4</v>
      </c>
      <c r="E1354" s="54">
        <f t="shared" ca="1" si="275"/>
        <v>0</v>
      </c>
      <c r="F1354" s="54">
        <f t="shared" ca="1" si="276"/>
        <v>0</v>
      </c>
      <c r="G1354" s="54" t="str">
        <f t="shared" ca="1" si="277"/>
        <v>AD4</v>
      </c>
      <c r="H1354" s="54" t="str">
        <f t="shared" ca="1" si="278"/>
        <v>COMPLET</v>
      </c>
      <c r="I1354" s="54" t="str">
        <f t="shared" ca="1" si="279"/>
        <v>Tn</v>
      </c>
      <c r="J1354" s="54" t="str">
        <f t="shared" ca="1" si="280"/>
        <v>RCP0</v>
      </c>
      <c r="K1354" s="54" t="str">
        <f t="shared" ca="1" si="281"/>
        <v>LANGUE_SITEiD_TâchesGlobales_GlobalTasks.CSV</v>
      </c>
      <c r="L1354" s="54" t="str">
        <f t="shared" ca="1" si="282"/>
        <v/>
      </c>
      <c r="M1354" s="54" t="str">
        <f t="shared" ca="1" si="283"/>
        <v>CPCI</v>
      </c>
      <c r="N1354" s="54" t="str">
        <f t="shared" ca="1" si="284"/>
        <v>OPEN</v>
      </c>
      <c r="O1354" s="54" t="str">
        <f t="shared" ca="1" si="285"/>
        <v>Adhérent</v>
      </c>
    </row>
    <row r="1355" spans="1:15" x14ac:dyDescent="0.3">
      <c r="A1355" s="97">
        <f ca="1">MATCH(B1355,INDIRECT("Referentiel!a:a"),0)+COUNTIF($B$1:B1354,B1355)</f>
        <v>1355</v>
      </c>
      <c r="B1355" s="98" t="s">
        <v>7032</v>
      </c>
      <c r="C1355" s="54" t="str">
        <f t="shared" ca="1" si="273"/>
        <v>CPCI</v>
      </c>
      <c r="D1355" s="54" t="str">
        <f t="shared" ca="1" si="274"/>
        <v>#CR#RCP0H_YYYYMMDDHHMISS_Hierarchie-ThèmesAgrégationContrôles_Hierarchy-AggregationThemesControls.csv-H-ZH0BH4</v>
      </c>
      <c r="E1355" s="54">
        <f t="shared" ca="1" si="275"/>
        <v>0</v>
      </c>
      <c r="F1355" s="54">
        <f t="shared" ca="1" si="276"/>
        <v>0</v>
      </c>
      <c r="G1355" s="54" t="str">
        <f t="shared" ca="1" si="277"/>
        <v>AD4</v>
      </c>
      <c r="H1355" s="54" t="str">
        <f t="shared" ca="1" si="278"/>
        <v>COMPLET</v>
      </c>
      <c r="I1355" s="54" t="str">
        <f t="shared" ca="1" si="279"/>
        <v>Tn</v>
      </c>
      <c r="J1355" s="54" t="str">
        <f t="shared" ca="1" si="280"/>
        <v>RCP0</v>
      </c>
      <c r="K1355" s="54" t="str">
        <f t="shared" ca="1" si="281"/>
        <v>LANGUE_SITEiD_Hierarchie-ThèmesAgrégationContrôles_Hierarchy-AggregationThemesControls.CSV</v>
      </c>
      <c r="L1355" s="54" t="str">
        <f t="shared" ca="1" si="282"/>
        <v/>
      </c>
      <c r="M1355" s="54" t="str">
        <f t="shared" ca="1" si="283"/>
        <v>CPCI</v>
      </c>
      <c r="N1355" s="54" t="str">
        <f t="shared" ca="1" si="284"/>
        <v>OPEN</v>
      </c>
      <c r="O1355" s="54" t="str">
        <f t="shared" ca="1" si="285"/>
        <v>Adhérent</v>
      </c>
    </row>
    <row r="1356" spans="1:15" x14ac:dyDescent="0.3">
      <c r="A1356" s="97">
        <f ca="1">MATCH(B1356,INDIRECT("Referentiel!a:a"),0)+COUNTIF($B$1:B1355,B1356)</f>
        <v>1356</v>
      </c>
      <c r="B1356" s="98" t="s">
        <v>7037</v>
      </c>
      <c r="C1356" s="54" t="str">
        <f t="shared" ca="1" si="273"/>
        <v>CPCI</v>
      </c>
      <c r="D1356" s="54" t="str">
        <f t="shared" ca="1" si="274"/>
        <v>#CR#RCP0H_YYYYMMDDHHMISS_Hierarchie-RgrpementsContrôles_Hierarchy-ControlGroups.csv-H-ZH0BH4</v>
      </c>
      <c r="E1356" s="54">
        <f t="shared" ca="1" si="275"/>
        <v>0</v>
      </c>
      <c r="F1356" s="54">
        <f t="shared" ca="1" si="276"/>
        <v>0</v>
      </c>
      <c r="G1356" s="54" t="str">
        <f t="shared" ca="1" si="277"/>
        <v>AD4</v>
      </c>
      <c r="H1356" s="54" t="str">
        <f t="shared" ca="1" si="278"/>
        <v>COMPLET</v>
      </c>
      <c r="I1356" s="54" t="str">
        <f t="shared" ca="1" si="279"/>
        <v>Tn</v>
      </c>
      <c r="J1356" s="54" t="str">
        <f t="shared" ca="1" si="280"/>
        <v>RCP0</v>
      </c>
      <c r="K1356" s="54" t="str">
        <f t="shared" ca="1" si="281"/>
        <v>LANGUE_SITEiD_Hierarchie-RgrpementsContrôles_Hierarchy-ControlGroups.CSV</v>
      </c>
      <c r="L1356" s="54" t="str">
        <f t="shared" ca="1" si="282"/>
        <v/>
      </c>
      <c r="M1356" s="54" t="str">
        <f t="shared" ca="1" si="283"/>
        <v>CPCI</v>
      </c>
      <c r="N1356" s="54" t="str">
        <f t="shared" ca="1" si="284"/>
        <v>OPEN</v>
      </c>
      <c r="O1356" s="54" t="str">
        <f t="shared" ca="1" si="285"/>
        <v>Adhérent</v>
      </c>
    </row>
    <row r="1357" spans="1:15" x14ac:dyDescent="0.3">
      <c r="A1357" s="97">
        <f ca="1">MATCH(B1357,INDIRECT("Referentiel!a:a"),0)+COUNTIF($B$1:B1356,B1357)</f>
        <v>1357</v>
      </c>
      <c r="B1357" s="98" t="s">
        <v>7042</v>
      </c>
      <c r="C1357" s="54" t="str">
        <f t="shared" ca="1" si="273"/>
        <v>CPCI</v>
      </c>
      <c r="D1357" s="54" t="str">
        <f t="shared" ca="1" si="274"/>
        <v>#CR#RCP0H_YYYYMMDDHHMISS_Hierarchie-Procédures_Hierarchy-Procedure.csv-H-ZH0BH4</v>
      </c>
      <c r="E1357" s="54">
        <f t="shared" ca="1" si="275"/>
        <v>0</v>
      </c>
      <c r="F1357" s="54">
        <f t="shared" ca="1" si="276"/>
        <v>0</v>
      </c>
      <c r="G1357" s="54" t="str">
        <f t="shared" ca="1" si="277"/>
        <v>AD4</v>
      </c>
      <c r="H1357" s="54" t="str">
        <f t="shared" ca="1" si="278"/>
        <v>COMPLET</v>
      </c>
      <c r="I1357" s="54" t="str">
        <f t="shared" ca="1" si="279"/>
        <v>Tn</v>
      </c>
      <c r="J1357" s="54" t="str">
        <f t="shared" ca="1" si="280"/>
        <v>RCP0</v>
      </c>
      <c r="K1357" s="54" t="str">
        <f t="shared" ca="1" si="281"/>
        <v>LANGUE_SITEiD_Hierarchie-Procédures_Hierarchy-Procedure.CSV</v>
      </c>
      <c r="L1357" s="54" t="str">
        <f t="shared" ca="1" si="282"/>
        <v/>
      </c>
      <c r="M1357" s="54" t="str">
        <f t="shared" ca="1" si="283"/>
        <v>CPCI</v>
      </c>
      <c r="N1357" s="54" t="str">
        <f t="shared" ca="1" si="284"/>
        <v>OPEN</v>
      </c>
      <c r="O1357" s="54" t="str">
        <f t="shared" ca="1" si="285"/>
        <v>Adhérent</v>
      </c>
    </row>
    <row r="1358" spans="1:15" x14ac:dyDescent="0.3">
      <c r="A1358" s="97">
        <f ca="1">MATCH(B1358,INDIRECT("Referentiel!a:a"),0)+COUNTIF($B$1:B1357,B1358)</f>
        <v>1358</v>
      </c>
      <c r="B1358" s="98" t="s">
        <v>7047</v>
      </c>
      <c r="C1358" s="54" t="str">
        <f t="shared" ca="1" si="273"/>
        <v>CPCI</v>
      </c>
      <c r="D1358" s="54" t="str">
        <f t="shared" ca="1" si="274"/>
        <v>#CR#RCP0H_YYYYMMDDHHMISS_Hierarchie-TxtRéglementaires_Hierarchy-StatutoryInstruments.csv-H-ZH0BH4</v>
      </c>
      <c r="E1358" s="54">
        <f t="shared" ca="1" si="275"/>
        <v>0</v>
      </c>
      <c r="F1358" s="54">
        <f t="shared" ca="1" si="276"/>
        <v>0</v>
      </c>
      <c r="G1358" s="54" t="str">
        <f t="shared" ca="1" si="277"/>
        <v>AD4</v>
      </c>
      <c r="H1358" s="54" t="str">
        <f t="shared" ca="1" si="278"/>
        <v>COMPLET</v>
      </c>
      <c r="I1358" s="54" t="str">
        <f t="shared" ca="1" si="279"/>
        <v>Tn</v>
      </c>
      <c r="J1358" s="54" t="str">
        <f t="shared" ca="1" si="280"/>
        <v>RCP0</v>
      </c>
      <c r="K1358" s="54" t="str">
        <f t="shared" ca="1" si="281"/>
        <v>LANGUE_SITEiD_Hierarchie-TxtRéglementaires_Hierarchy-StatutoryInstruments.CSV</v>
      </c>
      <c r="L1358" s="54" t="str">
        <f t="shared" ca="1" si="282"/>
        <v/>
      </c>
      <c r="M1358" s="54" t="str">
        <f t="shared" ca="1" si="283"/>
        <v>CPCI</v>
      </c>
      <c r="N1358" s="54" t="str">
        <f t="shared" ca="1" si="284"/>
        <v>OPEN</v>
      </c>
      <c r="O1358" s="54" t="str">
        <f t="shared" ca="1" si="285"/>
        <v>Adhérent</v>
      </c>
    </row>
    <row r="1359" spans="1:15" x14ac:dyDescent="0.3">
      <c r="A1359" s="97">
        <f ca="1">MATCH(B1359,INDIRECT("Referentiel!a:a"),0)+COUNTIF($B$1:B1358,B1359)</f>
        <v>1359</v>
      </c>
      <c r="B1359" s="98" t="s">
        <v>7052</v>
      </c>
      <c r="C1359" s="54" t="str">
        <f t="shared" ca="1" si="273"/>
        <v>CPCI</v>
      </c>
      <c r="D1359" s="54" t="str">
        <f t="shared" ca="1" si="274"/>
        <v>#CR#RCP0H_YYYYMMDDHHMISS_Hierarchie-Thèmes_Hierarchy-Themes.csv-H-ZH0BH4</v>
      </c>
      <c r="E1359" s="54">
        <f t="shared" ca="1" si="275"/>
        <v>0</v>
      </c>
      <c r="F1359" s="54">
        <f t="shared" ca="1" si="276"/>
        <v>0</v>
      </c>
      <c r="G1359" s="54" t="str">
        <f t="shared" ca="1" si="277"/>
        <v>AD4</v>
      </c>
      <c r="H1359" s="54" t="str">
        <f t="shared" ca="1" si="278"/>
        <v>COMPLET</v>
      </c>
      <c r="I1359" s="54" t="str">
        <f t="shared" ca="1" si="279"/>
        <v>Tn</v>
      </c>
      <c r="J1359" s="54" t="str">
        <f t="shared" ca="1" si="280"/>
        <v>RCP0</v>
      </c>
      <c r="K1359" s="54" t="str">
        <f t="shared" ca="1" si="281"/>
        <v>LANGUE_SITEiD_Hierarchie-Thèmes_Hierarchy-Themes.CSV</v>
      </c>
      <c r="L1359" s="54" t="str">
        <f t="shared" ca="1" si="282"/>
        <v/>
      </c>
      <c r="M1359" s="54" t="str">
        <f t="shared" ca="1" si="283"/>
        <v>CPCI</v>
      </c>
      <c r="N1359" s="54" t="str">
        <f t="shared" ca="1" si="284"/>
        <v>OPEN</v>
      </c>
      <c r="O1359" s="54" t="str">
        <f t="shared" ca="1" si="285"/>
        <v>Adhérent</v>
      </c>
    </row>
    <row r="1360" spans="1:15" x14ac:dyDescent="0.3">
      <c r="A1360" s="97">
        <f ca="1">MATCH(B1360,INDIRECT("Referentiel!a:a"),0)+COUNTIF($B$1:B1359,B1360)</f>
        <v>1360</v>
      </c>
      <c r="B1360" s="98" t="s">
        <v>7057</v>
      </c>
      <c r="C1360" s="54" t="str">
        <f t="shared" ca="1" si="273"/>
        <v>CPCI</v>
      </c>
      <c r="D1360" s="54" t="str">
        <f t="shared" ca="1" si="274"/>
        <v>#CR#RCP0H_YYYYMMDDHHMISS_NivHierarchie-Activités_HierarchyLev-Activities.csv-H-ZH0BH4</v>
      </c>
      <c r="E1360" s="54">
        <f t="shared" ca="1" si="275"/>
        <v>0</v>
      </c>
      <c r="F1360" s="54">
        <f t="shared" ca="1" si="276"/>
        <v>0</v>
      </c>
      <c r="G1360" s="54" t="str">
        <f t="shared" ca="1" si="277"/>
        <v>AD4</v>
      </c>
      <c r="H1360" s="54" t="str">
        <f t="shared" ca="1" si="278"/>
        <v>COMPLET</v>
      </c>
      <c r="I1360" s="54" t="str">
        <f t="shared" ca="1" si="279"/>
        <v>Tn</v>
      </c>
      <c r="J1360" s="54" t="str">
        <f t="shared" ca="1" si="280"/>
        <v>RCP0</v>
      </c>
      <c r="K1360" s="54" t="str">
        <f t="shared" ca="1" si="281"/>
        <v>LANGUE_SITEiD_NivHierarchie-Activités_HierarchyLev-Activities.CSV</v>
      </c>
      <c r="L1360" s="54" t="str">
        <f t="shared" ca="1" si="282"/>
        <v/>
      </c>
      <c r="M1360" s="54" t="str">
        <f t="shared" ca="1" si="283"/>
        <v>CPCI</v>
      </c>
      <c r="N1360" s="54" t="str">
        <f t="shared" ca="1" si="284"/>
        <v>OPEN</v>
      </c>
      <c r="O1360" s="54" t="str">
        <f t="shared" ca="1" si="285"/>
        <v>Adhérent</v>
      </c>
    </row>
    <row r="1361" spans="1:15" x14ac:dyDescent="0.3">
      <c r="A1361" s="97">
        <f ca="1">MATCH(B1361,INDIRECT("Referentiel!a:a"),0)+COUNTIF($B$1:B1360,B1361)</f>
        <v>1361</v>
      </c>
      <c r="B1361" s="98" t="s">
        <v>7062</v>
      </c>
      <c r="C1361" s="54" t="str">
        <f t="shared" ca="1" si="273"/>
        <v>CPCI</v>
      </c>
      <c r="D1361" s="54" t="str">
        <f t="shared" ca="1" si="274"/>
        <v>#CR#RCP0H_YYYYMMDDHHMISS_NivHierarchie-AxesAgrégationEntités_HierarchyLev-AggregationThemesEntity.csv-H-ZH0BH4</v>
      </c>
      <c r="E1361" s="54">
        <f t="shared" ca="1" si="275"/>
        <v>0</v>
      </c>
      <c r="F1361" s="54">
        <f t="shared" ca="1" si="276"/>
        <v>0</v>
      </c>
      <c r="G1361" s="54" t="str">
        <f t="shared" ca="1" si="277"/>
        <v>AD4</v>
      </c>
      <c r="H1361" s="54" t="str">
        <f t="shared" ca="1" si="278"/>
        <v>COMPLET</v>
      </c>
      <c r="I1361" s="54" t="str">
        <f t="shared" ca="1" si="279"/>
        <v>Tn</v>
      </c>
      <c r="J1361" s="54" t="str">
        <f t="shared" ca="1" si="280"/>
        <v>RCP0</v>
      </c>
      <c r="K1361" s="54" t="str">
        <f t="shared" ca="1" si="281"/>
        <v>LANGUE_SITEiD_NivHierarchie-AxesAgrégationEntités_HierarchyLev-AggregationThemesEntity.CSV</v>
      </c>
      <c r="L1361" s="54" t="str">
        <f t="shared" ca="1" si="282"/>
        <v/>
      </c>
      <c r="M1361" s="54" t="str">
        <f t="shared" ca="1" si="283"/>
        <v>CPCI</v>
      </c>
      <c r="N1361" s="54" t="str">
        <f t="shared" ca="1" si="284"/>
        <v>OPEN</v>
      </c>
      <c r="O1361" s="54" t="str">
        <f t="shared" ca="1" si="285"/>
        <v>Adhérent</v>
      </c>
    </row>
    <row r="1362" spans="1:15" x14ac:dyDescent="0.3">
      <c r="A1362" s="97">
        <f ca="1">MATCH(B1362,INDIRECT("Referentiel!a:a"),0)+COUNTIF($B$1:B1361,B1362)</f>
        <v>1362</v>
      </c>
      <c r="B1362" s="98" t="s">
        <v>7067</v>
      </c>
      <c r="C1362" s="54" t="str">
        <f t="shared" ca="1" si="273"/>
        <v>CPCI</v>
      </c>
      <c r="D1362" s="54" t="str">
        <f t="shared" ca="1" si="274"/>
        <v>#CR#RCP0H_YYYYMMDDHHMISS_NivHierarchie-Domaines-Processus_HierarchyLev-Domain-Process.csv-H-ZH0BH4</v>
      </c>
      <c r="E1362" s="54">
        <f t="shared" ca="1" si="275"/>
        <v>0</v>
      </c>
      <c r="F1362" s="54">
        <f t="shared" ca="1" si="276"/>
        <v>0</v>
      </c>
      <c r="G1362" s="54" t="str">
        <f t="shared" ca="1" si="277"/>
        <v>AD4</v>
      </c>
      <c r="H1362" s="54" t="str">
        <f t="shared" ca="1" si="278"/>
        <v>COMPLET</v>
      </c>
      <c r="I1362" s="54" t="str">
        <f t="shared" ca="1" si="279"/>
        <v>Tn</v>
      </c>
      <c r="J1362" s="54" t="str">
        <f t="shared" ca="1" si="280"/>
        <v>RCP0</v>
      </c>
      <c r="K1362" s="54" t="str">
        <f t="shared" ca="1" si="281"/>
        <v>LANGUE_SITEiD_NivHierarchie-Domaines-Processus_HierarchyLev-Domain-Process.CSV</v>
      </c>
      <c r="L1362" s="54" t="str">
        <f t="shared" ca="1" si="282"/>
        <v/>
      </c>
      <c r="M1362" s="54" t="str">
        <f t="shared" ca="1" si="283"/>
        <v>CPCI</v>
      </c>
      <c r="N1362" s="54" t="str">
        <f t="shared" ca="1" si="284"/>
        <v>OPEN</v>
      </c>
      <c r="O1362" s="54" t="str">
        <f t="shared" ca="1" si="285"/>
        <v>Adhérent</v>
      </c>
    </row>
    <row r="1363" spans="1:15" x14ac:dyDescent="0.3">
      <c r="A1363" s="97">
        <f ca="1">MATCH(B1363,INDIRECT("Referentiel!a:a"),0)+COUNTIF($B$1:B1362,B1363)</f>
        <v>1363</v>
      </c>
      <c r="B1363" s="98" t="s">
        <v>7072</v>
      </c>
      <c r="C1363" s="54" t="str">
        <f t="shared" ca="1" si="273"/>
        <v>CPCI</v>
      </c>
      <c r="D1363" s="54" t="str">
        <f t="shared" ca="1" si="274"/>
        <v>#CR#RCP0H_YYYYMMDDHHMISS_NivHierarchie-Organisation_HierarchyLev-Entites.csv-H-ZH0BH4</v>
      </c>
      <c r="E1363" s="54">
        <f t="shared" ca="1" si="275"/>
        <v>0</v>
      </c>
      <c r="F1363" s="54">
        <f t="shared" ca="1" si="276"/>
        <v>0</v>
      </c>
      <c r="G1363" s="54" t="str">
        <f t="shared" ca="1" si="277"/>
        <v>AD4</v>
      </c>
      <c r="H1363" s="54" t="str">
        <f t="shared" ca="1" si="278"/>
        <v>COMPLET</v>
      </c>
      <c r="I1363" s="54" t="str">
        <f t="shared" ca="1" si="279"/>
        <v>Tn</v>
      </c>
      <c r="J1363" s="54" t="str">
        <f t="shared" ca="1" si="280"/>
        <v>RCP0</v>
      </c>
      <c r="K1363" s="54" t="str">
        <f t="shared" ca="1" si="281"/>
        <v>LANGUE_SITEiD_NivHierarchie-Organisation_HierarchyLev-Entites.CSV</v>
      </c>
      <c r="L1363" s="54" t="str">
        <f t="shared" ca="1" si="282"/>
        <v/>
      </c>
      <c r="M1363" s="54" t="str">
        <f t="shared" ca="1" si="283"/>
        <v>CPCI</v>
      </c>
      <c r="N1363" s="54" t="str">
        <f t="shared" ca="1" si="284"/>
        <v>OPEN</v>
      </c>
      <c r="O1363" s="54" t="str">
        <f t="shared" ca="1" si="285"/>
        <v>Adhérent</v>
      </c>
    </row>
    <row r="1364" spans="1:15" x14ac:dyDescent="0.3">
      <c r="A1364" s="97">
        <f ca="1">MATCH(B1364,INDIRECT("Referentiel!a:a"),0)+COUNTIF($B$1:B1363,B1364)</f>
        <v>1364</v>
      </c>
      <c r="B1364" s="98" t="s">
        <v>7077</v>
      </c>
      <c r="C1364" s="54" t="str">
        <f t="shared" ca="1" si="273"/>
        <v>CPCI</v>
      </c>
      <c r="D1364" s="54" t="str">
        <f t="shared" ca="1" si="274"/>
        <v>#CR#RCP0H_YYYYMMDDHHMISS_NivHierarchie-ProduitsORX_HierarchyLev-ORXProducts.csv-H-ZH0BH4</v>
      </c>
      <c r="E1364" s="54">
        <f t="shared" ca="1" si="275"/>
        <v>0</v>
      </c>
      <c r="F1364" s="54">
        <f t="shared" ca="1" si="276"/>
        <v>0</v>
      </c>
      <c r="G1364" s="54" t="str">
        <f t="shared" ca="1" si="277"/>
        <v>AD4</v>
      </c>
      <c r="H1364" s="54" t="str">
        <f t="shared" ca="1" si="278"/>
        <v>COMPLET</v>
      </c>
      <c r="I1364" s="54" t="str">
        <f t="shared" ca="1" si="279"/>
        <v>Tn</v>
      </c>
      <c r="J1364" s="54" t="str">
        <f t="shared" ca="1" si="280"/>
        <v>RCP0</v>
      </c>
      <c r="K1364" s="54" t="str">
        <f t="shared" ca="1" si="281"/>
        <v>LANGUE_SITEiD_NivHierarchie-ProduitsORX_HierarchyLev-ORXProducts.CSV</v>
      </c>
      <c r="L1364" s="54" t="str">
        <f t="shared" ca="1" si="282"/>
        <v/>
      </c>
      <c r="M1364" s="54" t="str">
        <f t="shared" ca="1" si="283"/>
        <v>CPCI</v>
      </c>
      <c r="N1364" s="54" t="str">
        <f t="shared" ca="1" si="284"/>
        <v>OPEN</v>
      </c>
      <c r="O1364" s="54" t="str">
        <f t="shared" ca="1" si="285"/>
        <v>Adhérent</v>
      </c>
    </row>
    <row r="1365" spans="1:15" x14ac:dyDescent="0.3">
      <c r="A1365" s="97">
        <f ca="1">MATCH(B1365,INDIRECT("Referentiel!a:a"),0)+COUNTIF($B$1:B1364,B1365)</f>
        <v>1365</v>
      </c>
      <c r="B1365" s="98" t="s">
        <v>7082</v>
      </c>
      <c r="C1365" s="54" t="str">
        <f t="shared" ca="1" si="273"/>
        <v>CPCI</v>
      </c>
      <c r="D1365" s="54" t="str">
        <f t="shared" ca="1" si="274"/>
        <v>#CR#RCP0H_YYYYMMDDHHMISS_NivHierarchie-CatégorieRisque-Niveaux_HierarchyLev-RiskCategory.csv-H-ZH0BH4</v>
      </c>
      <c r="E1365" s="54">
        <f t="shared" ca="1" si="275"/>
        <v>0</v>
      </c>
      <c r="F1365" s="54">
        <f t="shared" ca="1" si="276"/>
        <v>0</v>
      </c>
      <c r="G1365" s="54" t="str">
        <f t="shared" ca="1" si="277"/>
        <v>AD4</v>
      </c>
      <c r="H1365" s="54" t="str">
        <f t="shared" ca="1" si="278"/>
        <v>COMPLET</v>
      </c>
      <c r="I1365" s="54" t="str">
        <f t="shared" ca="1" si="279"/>
        <v>Tn</v>
      </c>
      <c r="J1365" s="54" t="str">
        <f t="shared" ca="1" si="280"/>
        <v>RCP0</v>
      </c>
      <c r="K1365" s="54" t="str">
        <f t="shared" ca="1" si="281"/>
        <v>LANGUE_SITEiD_NivHierarchie-CatégorieRisque-Niveaux_HierarchyLev-RiskCategory.CSV</v>
      </c>
      <c r="L1365" s="54" t="str">
        <f t="shared" ca="1" si="282"/>
        <v/>
      </c>
      <c r="M1365" s="54" t="str">
        <f t="shared" ca="1" si="283"/>
        <v>CPCI</v>
      </c>
      <c r="N1365" s="54" t="str">
        <f t="shared" ca="1" si="284"/>
        <v>OPEN</v>
      </c>
      <c r="O1365" s="54" t="str">
        <f t="shared" ca="1" si="285"/>
        <v>Adhérent</v>
      </c>
    </row>
    <row r="1366" spans="1:15" x14ac:dyDescent="0.3">
      <c r="A1366" s="97">
        <f ca="1">MATCH(B1366,INDIRECT("Referentiel!a:a"),0)+COUNTIF($B$1:B1365,B1366)</f>
        <v>1366</v>
      </c>
      <c r="B1366" s="98" t="s">
        <v>7087</v>
      </c>
      <c r="C1366" s="54" t="str">
        <f t="shared" ca="1" si="273"/>
        <v>CPCI</v>
      </c>
      <c r="D1366" s="54" t="str">
        <f t="shared" ca="1" si="274"/>
        <v>#CR#RCP0H_YYYYMMDDHHMISS_NivHierarchie-Thèmes-SousThèmesRisques_HierarchyLev-RiskThemes-SubThemes.csv-H-ZH0BH4</v>
      </c>
      <c r="E1366" s="54">
        <f t="shared" ca="1" si="275"/>
        <v>0</v>
      </c>
      <c r="F1366" s="54">
        <f t="shared" ca="1" si="276"/>
        <v>0</v>
      </c>
      <c r="G1366" s="54" t="str">
        <f t="shared" ca="1" si="277"/>
        <v>AD4</v>
      </c>
      <c r="H1366" s="54" t="str">
        <f t="shared" ca="1" si="278"/>
        <v>COMPLET</v>
      </c>
      <c r="I1366" s="54" t="str">
        <f t="shared" ca="1" si="279"/>
        <v>Tn</v>
      </c>
      <c r="J1366" s="54" t="str">
        <f t="shared" ca="1" si="280"/>
        <v>RCP0</v>
      </c>
      <c r="K1366" s="54" t="str">
        <f t="shared" ca="1" si="281"/>
        <v>LANGUE_SITEiD_NivHierarchie-Thèmes-SousThèmesRisques_HierarchyLev-RiskThemes-SubThemes.CSV</v>
      </c>
      <c r="L1366" s="54" t="str">
        <f t="shared" ca="1" si="282"/>
        <v/>
      </c>
      <c r="M1366" s="54" t="str">
        <f t="shared" ca="1" si="283"/>
        <v>CPCI</v>
      </c>
      <c r="N1366" s="54" t="str">
        <f t="shared" ca="1" si="284"/>
        <v>OPEN</v>
      </c>
      <c r="O1366" s="54" t="str">
        <f t="shared" ca="1" si="285"/>
        <v>Adhérent</v>
      </c>
    </row>
    <row r="1367" spans="1:15" x14ac:dyDescent="0.3">
      <c r="A1367" s="97">
        <f ca="1">MATCH(B1367,INDIRECT("Referentiel!a:a"),0)+COUNTIF($B$1:B1366,B1367)</f>
        <v>1367</v>
      </c>
      <c r="B1367" s="98" t="s">
        <v>7092</v>
      </c>
      <c r="C1367" s="54" t="str">
        <f t="shared" ca="1" si="273"/>
        <v>CPCI</v>
      </c>
      <c r="D1367" s="54" t="str">
        <f t="shared" ca="1" si="274"/>
        <v>#CR#RCP0H_YYYYMMDDHHMISS_ArchContrôles22c_HistControls22c.csv-H-ZH0BH4</v>
      </c>
      <c r="E1367" s="54">
        <f t="shared" ca="1" si="275"/>
        <v>0</v>
      </c>
      <c r="F1367" s="54">
        <f t="shared" ca="1" si="276"/>
        <v>0</v>
      </c>
      <c r="G1367" s="54" t="str">
        <f t="shared" ca="1" si="277"/>
        <v>AD4</v>
      </c>
      <c r="H1367" s="54" t="str">
        <f t="shared" ca="1" si="278"/>
        <v>COMPLET</v>
      </c>
      <c r="I1367" s="54" t="str">
        <f t="shared" ca="1" si="279"/>
        <v>Tn</v>
      </c>
      <c r="J1367" s="54" t="str">
        <f t="shared" ca="1" si="280"/>
        <v>RCP0</v>
      </c>
      <c r="K1367" s="54" t="str">
        <f t="shared" ca="1" si="281"/>
        <v>LANGUE_SITEiD_ArchContrôles22c_HistControls22c.CSV</v>
      </c>
      <c r="L1367" s="54" t="str">
        <f t="shared" ca="1" si="282"/>
        <v/>
      </c>
      <c r="M1367" s="54" t="str">
        <f t="shared" ca="1" si="283"/>
        <v>CPCI</v>
      </c>
      <c r="N1367" s="54" t="str">
        <f t="shared" ca="1" si="284"/>
        <v>OPEN</v>
      </c>
      <c r="O1367" s="54" t="str">
        <f t="shared" ca="1" si="285"/>
        <v>Adhérent</v>
      </c>
    </row>
    <row r="1368" spans="1:15" x14ac:dyDescent="0.3">
      <c r="A1368" s="97">
        <f ca="1">MATCH(B1368,INDIRECT("Referentiel!a:a"),0)+COUNTIF($B$1:B1367,B1368)</f>
        <v>1368</v>
      </c>
      <c r="B1368" s="98" t="s">
        <v>7097</v>
      </c>
      <c r="C1368" s="54" t="str">
        <f t="shared" ca="1" si="273"/>
        <v>CPCI</v>
      </c>
      <c r="D1368" s="54" t="str">
        <f t="shared" ca="1" si="274"/>
        <v>#CR#RCP0H_YYYYMMDDHHMISS_ArchContrôlesEchantillon_HistSampleDescription.csv-H-ZH0BH4</v>
      </c>
      <c r="E1368" s="54">
        <f t="shared" ca="1" si="275"/>
        <v>0</v>
      </c>
      <c r="F1368" s="54">
        <f t="shared" ca="1" si="276"/>
        <v>0</v>
      </c>
      <c r="G1368" s="54" t="str">
        <f t="shared" ca="1" si="277"/>
        <v>AD4</v>
      </c>
      <c r="H1368" s="54" t="str">
        <f t="shared" ca="1" si="278"/>
        <v>COMPLET</v>
      </c>
      <c r="I1368" s="54" t="str">
        <f t="shared" ca="1" si="279"/>
        <v>Tn</v>
      </c>
      <c r="J1368" s="54" t="str">
        <f t="shared" ca="1" si="280"/>
        <v>RCP0</v>
      </c>
      <c r="K1368" s="54" t="str">
        <f t="shared" ca="1" si="281"/>
        <v>LANGUE_SITEiD_ArchContrôlesEchantillon_HistSampleDescription.CSV</v>
      </c>
      <c r="L1368" s="54" t="str">
        <f t="shared" ca="1" si="282"/>
        <v/>
      </c>
      <c r="M1368" s="54" t="str">
        <f t="shared" ca="1" si="283"/>
        <v>CPCI</v>
      </c>
      <c r="N1368" s="54" t="str">
        <f t="shared" ca="1" si="284"/>
        <v>OPEN</v>
      </c>
      <c r="O1368" s="54" t="str">
        <f t="shared" ca="1" si="285"/>
        <v>Adhérent</v>
      </c>
    </row>
    <row r="1369" spans="1:15" x14ac:dyDescent="0.3">
      <c r="A1369" s="97">
        <f ca="1">MATCH(B1369,INDIRECT("Referentiel!a:a"),0)+COUNTIF($B$1:B1368,B1369)</f>
        <v>1369</v>
      </c>
      <c r="B1369" s="98" t="s">
        <v>7102</v>
      </c>
      <c r="C1369" s="54" t="str">
        <f t="shared" ca="1" si="273"/>
        <v>CPCI</v>
      </c>
      <c r="D1369" s="54" t="str">
        <f t="shared" ca="1" si="274"/>
        <v>#CR#RCP0H_YYYYMMDDHHMISS_ArchContrôlesPointsVérification_HistTestPoints.csv-H-ZH0BH4</v>
      </c>
      <c r="E1369" s="54">
        <f t="shared" ca="1" si="275"/>
        <v>0</v>
      </c>
      <c r="F1369" s="54">
        <f t="shared" ca="1" si="276"/>
        <v>0</v>
      </c>
      <c r="G1369" s="54" t="str">
        <f t="shared" ca="1" si="277"/>
        <v>AD4</v>
      </c>
      <c r="H1369" s="54" t="str">
        <f t="shared" ca="1" si="278"/>
        <v>COMPLET</v>
      </c>
      <c r="I1369" s="54" t="str">
        <f t="shared" ca="1" si="279"/>
        <v>Tn</v>
      </c>
      <c r="J1369" s="54" t="str">
        <f t="shared" ca="1" si="280"/>
        <v>RCP0</v>
      </c>
      <c r="K1369" s="54" t="str">
        <f t="shared" ca="1" si="281"/>
        <v>LANGUE_SITEiD_ArchContrôlesPointsVérification_HistTestPoints.CSV</v>
      </c>
      <c r="L1369" s="54" t="str">
        <f t="shared" ca="1" si="282"/>
        <v/>
      </c>
      <c r="M1369" s="54" t="str">
        <f t="shared" ca="1" si="283"/>
        <v>CPCI</v>
      </c>
      <c r="N1369" s="54" t="str">
        <f t="shared" ca="1" si="284"/>
        <v>OPEN</v>
      </c>
      <c r="O1369" s="54" t="str">
        <f t="shared" ca="1" si="285"/>
        <v>Adhérent</v>
      </c>
    </row>
    <row r="1370" spans="1:15" x14ac:dyDescent="0.3">
      <c r="A1370" s="97">
        <f ca="1">MATCH(B1370,INDIRECT("Referentiel!a:a"),0)+COUNTIF($B$1:B1369,B1370)</f>
        <v>1370</v>
      </c>
      <c r="B1370" s="98" t="s">
        <v>7107</v>
      </c>
      <c r="C1370" s="54" t="str">
        <f t="shared" ca="1" si="273"/>
        <v>CPCI</v>
      </c>
      <c r="D1370" s="54" t="str">
        <f t="shared" ca="1" si="274"/>
        <v>#CR#RCP0H_YYYYMMDDHHMISS_LienEvt4Risque-Processus_LinkRiskEvt4-Process.csv-H-ZH0BH4</v>
      </c>
      <c r="E1370" s="54">
        <f t="shared" ca="1" si="275"/>
        <v>0</v>
      </c>
      <c r="F1370" s="54">
        <f t="shared" ca="1" si="276"/>
        <v>0</v>
      </c>
      <c r="G1370" s="54" t="str">
        <f t="shared" ca="1" si="277"/>
        <v>AD4</v>
      </c>
      <c r="H1370" s="54" t="str">
        <f t="shared" ca="1" si="278"/>
        <v>COMPLET</v>
      </c>
      <c r="I1370" s="54" t="str">
        <f t="shared" ca="1" si="279"/>
        <v>Tn</v>
      </c>
      <c r="J1370" s="54" t="str">
        <f t="shared" ca="1" si="280"/>
        <v>RCP0</v>
      </c>
      <c r="K1370" s="54" t="str">
        <f t="shared" ca="1" si="281"/>
        <v>LANGUE_SITEiD_LienEvt4Risque-Processus_LinkRiskEvt4-Process.CSV</v>
      </c>
      <c r="L1370" s="54" t="str">
        <f t="shared" ca="1" si="282"/>
        <v/>
      </c>
      <c r="M1370" s="54" t="str">
        <f t="shared" ca="1" si="283"/>
        <v>CPCI</v>
      </c>
      <c r="N1370" s="54" t="str">
        <f t="shared" ca="1" si="284"/>
        <v>OPEN</v>
      </c>
      <c r="O1370" s="54" t="str">
        <f t="shared" ca="1" si="285"/>
        <v>Adhérent</v>
      </c>
    </row>
    <row r="1371" spans="1:15" x14ac:dyDescent="0.3">
      <c r="A1371" s="97">
        <f ca="1">MATCH(B1371,INDIRECT("Referentiel!a:a"),0)+COUNTIF($B$1:B1370,B1371)</f>
        <v>1371</v>
      </c>
      <c r="B1371" s="98" t="s">
        <v>7112</v>
      </c>
      <c r="C1371" s="54" t="str">
        <f t="shared" ca="1" si="273"/>
        <v>CPCI</v>
      </c>
      <c r="D1371" s="54" t="str">
        <f t="shared" ca="1" si="274"/>
        <v>#CR#RCP0H_YYYYMMDDHHMISS_Cotations_Listing.csv-H-ZH0BH4</v>
      </c>
      <c r="E1371" s="54">
        <f t="shared" ca="1" si="275"/>
        <v>0</v>
      </c>
      <c r="F1371" s="54">
        <f t="shared" ca="1" si="276"/>
        <v>0</v>
      </c>
      <c r="G1371" s="54" t="str">
        <f t="shared" ca="1" si="277"/>
        <v>AD4</v>
      </c>
      <c r="H1371" s="54" t="str">
        <f t="shared" ca="1" si="278"/>
        <v>COMPLET</v>
      </c>
      <c r="I1371" s="54" t="str">
        <f t="shared" ca="1" si="279"/>
        <v>Tn</v>
      </c>
      <c r="J1371" s="54" t="str">
        <f t="shared" ca="1" si="280"/>
        <v>RCP0</v>
      </c>
      <c r="K1371" s="54" t="str">
        <f t="shared" ca="1" si="281"/>
        <v>LANGUE_SITEiD_Cotations_Listing.CSV</v>
      </c>
      <c r="L1371" s="54" t="str">
        <f t="shared" ca="1" si="282"/>
        <v/>
      </c>
      <c r="M1371" s="54" t="str">
        <f t="shared" ca="1" si="283"/>
        <v>CPCI</v>
      </c>
      <c r="N1371" s="54" t="str">
        <f t="shared" ca="1" si="284"/>
        <v>OPEN</v>
      </c>
      <c r="O1371" s="54" t="str">
        <f t="shared" ca="1" si="285"/>
        <v>Adhérent</v>
      </c>
    </row>
    <row r="1372" spans="1:15" x14ac:dyDescent="0.3">
      <c r="A1372" s="97">
        <f ca="1">MATCH(B1372,INDIRECT("Referentiel!a:a"),0)+COUNTIF($B$1:B1371,B1372)</f>
        <v>1372</v>
      </c>
      <c r="B1372" s="98" t="s">
        <v>7118</v>
      </c>
      <c r="C1372" s="54" t="str">
        <f t="shared" ca="1" si="273"/>
        <v>CPCI</v>
      </c>
      <c r="D1372" s="54" t="str">
        <f t="shared" ca="1" si="274"/>
        <v>#CR#RCP0H_YYYYMMDDHHMISS_Cotations-ListesChoix-RéponsesAssociées_Listing-ChoiceLists-Answers.csv-H-ZH0BH4</v>
      </c>
      <c r="E1372" s="54">
        <f t="shared" ca="1" si="275"/>
        <v>0</v>
      </c>
      <c r="F1372" s="54">
        <f t="shared" ca="1" si="276"/>
        <v>0</v>
      </c>
      <c r="G1372" s="54" t="str">
        <f t="shared" ca="1" si="277"/>
        <v>AD4</v>
      </c>
      <c r="H1372" s="54" t="str">
        <f t="shared" ca="1" si="278"/>
        <v>COMPLET</v>
      </c>
      <c r="I1372" s="54" t="str">
        <f t="shared" ca="1" si="279"/>
        <v>Tn</v>
      </c>
      <c r="J1372" s="54" t="str">
        <f t="shared" ca="1" si="280"/>
        <v>RCP0</v>
      </c>
      <c r="K1372" s="54" t="str">
        <f t="shared" ca="1" si="281"/>
        <v>LANGUE_SITEiD_Cotations-ListesChoix-RéponsesAssociées_Listing-ChoiceLists-Answers.CSV</v>
      </c>
      <c r="L1372" s="54" t="str">
        <f t="shared" ca="1" si="282"/>
        <v/>
      </c>
      <c r="M1372" s="54" t="str">
        <f t="shared" ca="1" si="283"/>
        <v>CPCI</v>
      </c>
      <c r="N1372" s="54" t="str">
        <f t="shared" ca="1" si="284"/>
        <v>OPEN</v>
      </c>
      <c r="O1372" s="54" t="str">
        <f t="shared" ca="1" si="285"/>
        <v>Adhérent</v>
      </c>
    </row>
    <row r="1373" spans="1:15" x14ac:dyDescent="0.3">
      <c r="A1373" s="97">
        <f ca="1">MATCH(B1373,INDIRECT("Referentiel!a:a"),0)+COUNTIF($B$1:B1372,B1373)</f>
        <v>1373</v>
      </c>
      <c r="B1373" s="98" t="s">
        <v>7123</v>
      </c>
      <c r="C1373" s="54" t="str">
        <f t="shared" ca="1" si="273"/>
        <v>CPCI</v>
      </c>
      <c r="D1373" s="54" t="str">
        <f t="shared" ca="1" si="274"/>
        <v>#CR#RCP0H_YYYYMMDDHHMISS_Cotations-Périodes_Listing-Period.csv-H-ZH0BH4</v>
      </c>
      <c r="E1373" s="54">
        <f t="shared" ca="1" si="275"/>
        <v>0</v>
      </c>
      <c r="F1373" s="54">
        <f t="shared" ca="1" si="276"/>
        <v>0</v>
      </c>
      <c r="G1373" s="54" t="str">
        <f t="shared" ca="1" si="277"/>
        <v>AD4</v>
      </c>
      <c r="H1373" s="54" t="str">
        <f t="shared" ca="1" si="278"/>
        <v>COMPLET</v>
      </c>
      <c r="I1373" s="54" t="str">
        <f t="shared" ca="1" si="279"/>
        <v>Tn</v>
      </c>
      <c r="J1373" s="54" t="str">
        <f t="shared" ca="1" si="280"/>
        <v>RCP0</v>
      </c>
      <c r="K1373" s="54" t="str">
        <f t="shared" ca="1" si="281"/>
        <v>LANGUE_SITEiD_Cotations-Périodes_Listing-Period.CSV</v>
      </c>
      <c r="L1373" s="54" t="str">
        <f t="shared" ca="1" si="282"/>
        <v/>
      </c>
      <c r="M1373" s="54" t="str">
        <f t="shared" ca="1" si="283"/>
        <v>CPCI</v>
      </c>
      <c r="N1373" s="54" t="str">
        <f t="shared" ca="1" si="284"/>
        <v>OPEN</v>
      </c>
      <c r="O1373" s="54" t="str">
        <f t="shared" ca="1" si="285"/>
        <v>Adhérent</v>
      </c>
    </row>
    <row r="1374" spans="1:15" x14ac:dyDescent="0.3">
      <c r="A1374" s="97">
        <f ca="1">MATCH(B1374,INDIRECT("Referentiel!a:a"),0)+COUNTIF($B$1:B1373,B1374)</f>
        <v>1374</v>
      </c>
      <c r="B1374" s="98" t="s">
        <v>7128</v>
      </c>
      <c r="C1374" s="54" t="str">
        <f t="shared" ca="1" si="273"/>
        <v>CPCI</v>
      </c>
      <c r="D1374" s="54" t="str">
        <f t="shared" ca="1" si="274"/>
        <v>#CR#RCP0H_YYYYMMDDHHMISS_ContrôlesLocales_LocalControls.csv-H-ZH0BH4</v>
      </c>
      <c r="E1374" s="54">
        <f t="shared" ca="1" si="275"/>
        <v>0</v>
      </c>
      <c r="F1374" s="54">
        <f t="shared" ca="1" si="276"/>
        <v>0</v>
      </c>
      <c r="G1374" s="54" t="str">
        <f t="shared" ca="1" si="277"/>
        <v>AD4</v>
      </c>
      <c r="H1374" s="54" t="str">
        <f t="shared" ca="1" si="278"/>
        <v>COMPLET</v>
      </c>
      <c r="I1374" s="54" t="str">
        <f t="shared" ca="1" si="279"/>
        <v>Tn</v>
      </c>
      <c r="J1374" s="54" t="str">
        <f t="shared" ca="1" si="280"/>
        <v>RCP0</v>
      </c>
      <c r="K1374" s="54" t="str">
        <f t="shared" ca="1" si="281"/>
        <v>LANGUE_SITEiD_ContrôlesLocales_LocalControls.CSV</v>
      </c>
      <c r="L1374" s="54" t="str">
        <f t="shared" ca="1" si="282"/>
        <v/>
      </c>
      <c r="M1374" s="54" t="str">
        <f t="shared" ca="1" si="283"/>
        <v>CPCI</v>
      </c>
      <c r="N1374" s="54" t="str">
        <f t="shared" ca="1" si="284"/>
        <v>OPEN</v>
      </c>
      <c r="O1374" s="54" t="str">
        <f t="shared" ca="1" si="285"/>
        <v>Adhérent</v>
      </c>
    </row>
    <row r="1375" spans="1:15" x14ac:dyDescent="0.3">
      <c r="A1375" s="97">
        <f ca="1">MATCH(B1375,INDIRECT("Referentiel!a:a"),0)+COUNTIF($B$1:B1374,B1375)</f>
        <v>1375</v>
      </c>
      <c r="B1375" s="98" t="s">
        <v>7134</v>
      </c>
      <c r="C1375" s="54" t="str">
        <f t="shared" ca="1" si="273"/>
        <v>CPCI</v>
      </c>
      <c r="D1375" s="54" t="str">
        <f t="shared" ca="1" si="274"/>
        <v>#CR#RCP0H_YYYYMMDDHHMISS_ContrôlesArchivés_LocalHistorizedControls.csv-H-ZH0BH4</v>
      </c>
      <c r="E1375" s="54">
        <f t="shared" ca="1" si="275"/>
        <v>0</v>
      </c>
      <c r="F1375" s="54">
        <f t="shared" ca="1" si="276"/>
        <v>0</v>
      </c>
      <c r="G1375" s="54" t="str">
        <f t="shared" ca="1" si="277"/>
        <v>AD4</v>
      </c>
      <c r="H1375" s="54" t="str">
        <f t="shared" ca="1" si="278"/>
        <v>COMPLET</v>
      </c>
      <c r="I1375" s="54" t="str">
        <f t="shared" ca="1" si="279"/>
        <v>Tn</v>
      </c>
      <c r="J1375" s="54" t="str">
        <f t="shared" ca="1" si="280"/>
        <v>RCP0</v>
      </c>
      <c r="K1375" s="54" t="str">
        <f t="shared" ca="1" si="281"/>
        <v>LANGUE_SITEiD_ContrôlesArchivés_LocalHistorizedControls.CSV</v>
      </c>
      <c r="L1375" s="54" t="str">
        <f t="shared" ca="1" si="282"/>
        <v/>
      </c>
      <c r="M1375" s="54" t="str">
        <f t="shared" ca="1" si="283"/>
        <v>CPCI</v>
      </c>
      <c r="N1375" s="54" t="str">
        <f t="shared" ca="1" si="284"/>
        <v>OPEN</v>
      </c>
      <c r="O1375" s="54" t="str">
        <f t="shared" ca="1" si="285"/>
        <v>Adhérent</v>
      </c>
    </row>
    <row r="1376" spans="1:15" x14ac:dyDescent="0.3">
      <c r="A1376" s="97">
        <f ca="1">MATCH(B1376,INDIRECT("Referentiel!a:a"),0)+COUNTIF($B$1:B1375,B1376)</f>
        <v>1376</v>
      </c>
      <c r="B1376" s="98" t="s">
        <v>7140</v>
      </c>
      <c r="C1376" s="54" t="str">
        <f t="shared" ca="1" si="273"/>
        <v>CPCI</v>
      </c>
      <c r="D1376" s="54" t="str">
        <f t="shared" ca="1" si="274"/>
        <v>#CR#RCP0H_YYYYMMDDHHMISS_DescriptionsEchantillonsArchivés_LocalHistorizedSampleDescription.csv-H-ZH0BH4</v>
      </c>
      <c r="E1376" s="54">
        <f t="shared" ca="1" si="275"/>
        <v>0</v>
      </c>
      <c r="F1376" s="54">
        <f t="shared" ca="1" si="276"/>
        <v>0</v>
      </c>
      <c r="G1376" s="54" t="str">
        <f t="shared" ca="1" si="277"/>
        <v>AD4</v>
      </c>
      <c r="H1376" s="54" t="str">
        <f t="shared" ca="1" si="278"/>
        <v>COMPLET</v>
      </c>
      <c r="I1376" s="54" t="str">
        <f t="shared" ca="1" si="279"/>
        <v>Tn</v>
      </c>
      <c r="J1376" s="54" t="str">
        <f t="shared" ca="1" si="280"/>
        <v>RCP0</v>
      </c>
      <c r="K1376" s="54" t="str">
        <f t="shared" ca="1" si="281"/>
        <v>LANGUE_SITEiD_DescriptionsEchantillonsArchivés_LocalHistorizedSampleDescription.CSV</v>
      </c>
      <c r="L1376" s="54" t="str">
        <f t="shared" ca="1" si="282"/>
        <v/>
      </c>
      <c r="M1376" s="54" t="str">
        <f t="shared" ca="1" si="283"/>
        <v>CPCI</v>
      </c>
      <c r="N1376" s="54" t="str">
        <f t="shared" ca="1" si="284"/>
        <v>OPEN</v>
      </c>
      <c r="O1376" s="54" t="str">
        <f t="shared" ca="1" si="285"/>
        <v>Adhérent</v>
      </c>
    </row>
    <row r="1377" spans="1:15" x14ac:dyDescent="0.3">
      <c r="A1377" s="97">
        <f ca="1">MATCH(B1377,INDIRECT("Referentiel!a:a"),0)+COUNTIF($B$1:B1376,B1377)</f>
        <v>1377</v>
      </c>
      <c r="B1377" s="98" t="s">
        <v>7146</v>
      </c>
      <c r="C1377" s="54" t="str">
        <f t="shared" ca="1" si="273"/>
        <v>CPCI</v>
      </c>
      <c r="D1377" s="54" t="str">
        <f t="shared" ca="1" si="274"/>
        <v>#CR#RCP0H_YYYYMMDDHHMISS_PointsVérificationArchivés_LocalHistorizedTestPoints.csv-H-ZH0BH4</v>
      </c>
      <c r="E1377" s="54">
        <f t="shared" ca="1" si="275"/>
        <v>0</v>
      </c>
      <c r="F1377" s="54">
        <f t="shared" ca="1" si="276"/>
        <v>0</v>
      </c>
      <c r="G1377" s="54" t="str">
        <f t="shared" ca="1" si="277"/>
        <v>AD4</v>
      </c>
      <c r="H1377" s="54" t="str">
        <f t="shared" ca="1" si="278"/>
        <v>COMPLET</v>
      </c>
      <c r="I1377" s="54" t="str">
        <f t="shared" ca="1" si="279"/>
        <v>Tn</v>
      </c>
      <c r="J1377" s="54" t="str">
        <f t="shared" ca="1" si="280"/>
        <v>RCP0</v>
      </c>
      <c r="K1377" s="54" t="str">
        <f t="shared" ca="1" si="281"/>
        <v>LANGUE_SITEiD_PointsVérificationArchivés_LocalHistorizedTestPoints.CSV</v>
      </c>
      <c r="L1377" s="54" t="str">
        <f t="shared" ca="1" si="282"/>
        <v/>
      </c>
      <c r="M1377" s="54" t="str">
        <f t="shared" ca="1" si="283"/>
        <v>CPCI</v>
      </c>
      <c r="N1377" s="54" t="str">
        <f t="shared" ca="1" si="284"/>
        <v>OPEN</v>
      </c>
      <c r="O1377" s="54" t="str">
        <f t="shared" ca="1" si="285"/>
        <v>Adhérent</v>
      </c>
    </row>
    <row r="1378" spans="1:15" x14ac:dyDescent="0.3">
      <c r="A1378" s="97">
        <f ca="1">MATCH(B1378,INDIRECT("Referentiel!a:a"),0)+COUNTIF($B$1:B1377,B1378)</f>
        <v>1378</v>
      </c>
      <c r="B1378" s="98" t="s">
        <v>7152</v>
      </c>
      <c r="C1378" s="54" t="str">
        <f t="shared" ca="1" si="273"/>
        <v>CPCI</v>
      </c>
      <c r="D1378" s="54" t="str">
        <f t="shared" ca="1" si="274"/>
        <v>#CR#RCP0H_YYYYMMDDHHMISS_Procédures_LocalProcedures.csv-H-ZH0BH4</v>
      </c>
      <c r="E1378" s="54">
        <f t="shared" ca="1" si="275"/>
        <v>0</v>
      </c>
      <c r="F1378" s="54">
        <f t="shared" ca="1" si="276"/>
        <v>0</v>
      </c>
      <c r="G1378" s="54" t="str">
        <f t="shared" ca="1" si="277"/>
        <v>AD4</v>
      </c>
      <c r="H1378" s="54" t="str">
        <f t="shared" ca="1" si="278"/>
        <v>COMPLET</v>
      </c>
      <c r="I1378" s="54" t="str">
        <f t="shared" ca="1" si="279"/>
        <v>Tn</v>
      </c>
      <c r="J1378" s="54" t="str">
        <f t="shared" ca="1" si="280"/>
        <v>RCP0</v>
      </c>
      <c r="K1378" s="54" t="str">
        <f t="shared" ca="1" si="281"/>
        <v>LANGUE_SITEiD_Procédures_LocalProcedures.CSV</v>
      </c>
      <c r="L1378" s="54" t="str">
        <f t="shared" ca="1" si="282"/>
        <v/>
      </c>
      <c r="M1378" s="54" t="str">
        <f t="shared" ca="1" si="283"/>
        <v>CPCI</v>
      </c>
      <c r="N1378" s="54" t="str">
        <f t="shared" ca="1" si="284"/>
        <v>OPEN</v>
      </c>
      <c r="O1378" s="54" t="str">
        <f t="shared" ca="1" si="285"/>
        <v>Adhérent</v>
      </c>
    </row>
    <row r="1379" spans="1:15" x14ac:dyDescent="0.3">
      <c r="A1379" s="97">
        <f ca="1">MATCH(B1379,INDIRECT("Referentiel!a:a"),0)+COUNTIF($B$1:B1378,B1379)</f>
        <v>1379</v>
      </c>
      <c r="B1379" s="98" t="s">
        <v>7157</v>
      </c>
      <c r="C1379" s="54" t="str">
        <f t="shared" ca="1" si="273"/>
        <v>CPCI</v>
      </c>
      <c r="D1379" s="54" t="str">
        <f t="shared" ca="1" si="274"/>
        <v>#CR#RCP0H_YYYYMMDDHHMISS_PointsVérification_LocalTestPoints.csv-H-ZH0BH4</v>
      </c>
      <c r="E1379" s="54">
        <f t="shared" ca="1" si="275"/>
        <v>0</v>
      </c>
      <c r="F1379" s="54">
        <f t="shared" ca="1" si="276"/>
        <v>0</v>
      </c>
      <c r="G1379" s="54" t="str">
        <f t="shared" ca="1" si="277"/>
        <v>AD4</v>
      </c>
      <c r="H1379" s="54" t="str">
        <f t="shared" ca="1" si="278"/>
        <v>COMPLET</v>
      </c>
      <c r="I1379" s="54" t="str">
        <f t="shared" ca="1" si="279"/>
        <v>Tn</v>
      </c>
      <c r="J1379" s="54" t="str">
        <f t="shared" ca="1" si="280"/>
        <v>RCP0</v>
      </c>
      <c r="K1379" s="54" t="str">
        <f t="shared" ca="1" si="281"/>
        <v>LANGUE_SITEiD_PointsVérification_LocalTestPoints.CSV</v>
      </c>
      <c r="L1379" s="54" t="str">
        <f t="shared" ca="1" si="282"/>
        <v/>
      </c>
      <c r="M1379" s="54" t="str">
        <f t="shared" ca="1" si="283"/>
        <v>CPCI</v>
      </c>
      <c r="N1379" s="54" t="str">
        <f t="shared" ca="1" si="284"/>
        <v>OPEN</v>
      </c>
      <c r="O1379" s="54" t="str">
        <f t="shared" ca="1" si="285"/>
        <v>Adhérent</v>
      </c>
    </row>
    <row r="1380" spans="1:15" x14ac:dyDescent="0.3">
      <c r="A1380" s="97">
        <f ca="1">MATCH(B1380,INDIRECT("Referentiel!a:a"),0)+COUNTIF($B$1:B1379,B1380)</f>
        <v>1380</v>
      </c>
      <c r="B1380" s="98" t="s">
        <v>7162</v>
      </c>
      <c r="C1380" s="54" t="str">
        <f t="shared" ca="1" si="273"/>
        <v>CPCI</v>
      </c>
      <c r="D1380" s="54" t="str">
        <f t="shared" ca="1" si="274"/>
        <v>#CR#RCP0H_YYYYMMDDHHMISS_Marchés_Markets.csv-H-ZH0BH4</v>
      </c>
      <c r="E1380" s="54">
        <f t="shared" ca="1" si="275"/>
        <v>0</v>
      </c>
      <c r="F1380" s="54">
        <f t="shared" ca="1" si="276"/>
        <v>0</v>
      </c>
      <c r="G1380" s="54" t="str">
        <f t="shared" ca="1" si="277"/>
        <v>AD4</v>
      </c>
      <c r="H1380" s="54" t="str">
        <f t="shared" ca="1" si="278"/>
        <v>COMPLET</v>
      </c>
      <c r="I1380" s="54" t="str">
        <f t="shared" ca="1" si="279"/>
        <v>Tn</v>
      </c>
      <c r="J1380" s="54" t="str">
        <f t="shared" ca="1" si="280"/>
        <v>RCP0</v>
      </c>
      <c r="K1380" s="54" t="str">
        <f t="shared" ca="1" si="281"/>
        <v>LANGUE_SITEiD_Marchés_Markets.CSV</v>
      </c>
      <c r="L1380" s="54" t="str">
        <f t="shared" ca="1" si="282"/>
        <v/>
      </c>
      <c r="M1380" s="54" t="str">
        <f t="shared" ca="1" si="283"/>
        <v>CPCI</v>
      </c>
      <c r="N1380" s="54" t="str">
        <f t="shared" ca="1" si="284"/>
        <v>OPEN</v>
      </c>
      <c r="O1380" s="54" t="str">
        <f t="shared" ca="1" si="285"/>
        <v>Adhérent</v>
      </c>
    </row>
    <row r="1381" spans="1:15" x14ac:dyDescent="0.3">
      <c r="A1381" s="97">
        <f ca="1">MATCH(B1381,INDIRECT("Referentiel!a:a"),0)+COUNTIF($B$1:B1380,B1381)</f>
        <v>1381</v>
      </c>
      <c r="B1381" s="98" t="s">
        <v>7167</v>
      </c>
      <c r="C1381" s="54" t="str">
        <f t="shared" ca="1" si="273"/>
        <v>CPCI</v>
      </c>
      <c r="D1381" s="54" t="str">
        <f t="shared" ca="1" si="274"/>
        <v>#CR#RCP0H_YYYYMMDDHHMISS_Origine_Origin.csv-H-ZH0BH4</v>
      </c>
      <c r="E1381" s="54">
        <f t="shared" ca="1" si="275"/>
        <v>0</v>
      </c>
      <c r="F1381" s="54">
        <f t="shared" ca="1" si="276"/>
        <v>0</v>
      </c>
      <c r="G1381" s="54" t="str">
        <f t="shared" ca="1" si="277"/>
        <v>AD4</v>
      </c>
      <c r="H1381" s="54" t="str">
        <f t="shared" ca="1" si="278"/>
        <v>COMPLET</v>
      </c>
      <c r="I1381" s="54" t="str">
        <f t="shared" ca="1" si="279"/>
        <v>Tn</v>
      </c>
      <c r="J1381" s="54" t="str">
        <f t="shared" ca="1" si="280"/>
        <v>RCP0</v>
      </c>
      <c r="K1381" s="54" t="str">
        <f t="shared" ca="1" si="281"/>
        <v>LANGUE_SITEiD_Origine_Origin.CSV</v>
      </c>
      <c r="L1381" s="54" t="str">
        <f t="shared" ca="1" si="282"/>
        <v/>
      </c>
      <c r="M1381" s="54" t="str">
        <f t="shared" ca="1" si="283"/>
        <v>CPCI</v>
      </c>
      <c r="N1381" s="54" t="str">
        <f t="shared" ca="1" si="284"/>
        <v>OPEN</v>
      </c>
      <c r="O1381" s="54" t="str">
        <f t="shared" ca="1" si="285"/>
        <v>Adhérent</v>
      </c>
    </row>
    <row r="1382" spans="1:15" x14ac:dyDescent="0.3">
      <c r="A1382" s="97">
        <f ca="1">MATCH(B1382,INDIRECT("Referentiel!a:a"),0)+COUNTIF($B$1:B1381,B1382)</f>
        <v>1382</v>
      </c>
      <c r="B1382" s="98" t="s">
        <v>7172</v>
      </c>
      <c r="C1382" s="54" t="str">
        <f t="shared" ca="1" si="273"/>
        <v>CPCI</v>
      </c>
      <c r="D1382" s="54" t="str">
        <f t="shared" ca="1" si="274"/>
        <v>#CR#RCP0H_YYYYMMDDHHMISS_ReferenceOrigine_OriginReference.csv-H-ZH0BH4</v>
      </c>
      <c r="E1382" s="54">
        <f t="shared" ca="1" si="275"/>
        <v>0</v>
      </c>
      <c r="F1382" s="54">
        <f t="shared" ca="1" si="276"/>
        <v>0</v>
      </c>
      <c r="G1382" s="54" t="str">
        <f t="shared" ca="1" si="277"/>
        <v>AD4</v>
      </c>
      <c r="H1382" s="54" t="str">
        <f t="shared" ca="1" si="278"/>
        <v>COMPLET</v>
      </c>
      <c r="I1382" s="54" t="str">
        <f t="shared" ca="1" si="279"/>
        <v>Tn</v>
      </c>
      <c r="J1382" s="54" t="str">
        <f t="shared" ca="1" si="280"/>
        <v>RCP0</v>
      </c>
      <c r="K1382" s="54" t="str">
        <f t="shared" ca="1" si="281"/>
        <v>LANGUE_SITEiD_ReferenceOrigine_OriginReference.CSV</v>
      </c>
      <c r="L1382" s="54" t="str">
        <f t="shared" ca="1" si="282"/>
        <v/>
      </c>
      <c r="M1382" s="54" t="str">
        <f t="shared" ca="1" si="283"/>
        <v>CPCI</v>
      </c>
      <c r="N1382" s="54" t="str">
        <f t="shared" ca="1" si="284"/>
        <v>OPEN</v>
      </c>
      <c r="O1382" s="54" t="str">
        <f t="shared" ca="1" si="285"/>
        <v>Adhérent</v>
      </c>
    </row>
    <row r="1383" spans="1:15" x14ac:dyDescent="0.3">
      <c r="A1383" s="97">
        <f ca="1">MATCH(B1383,INDIRECT("Referentiel!a:a"),0)+COUNTIF($B$1:B1382,B1383)</f>
        <v>1383</v>
      </c>
      <c r="B1383" s="98" t="s">
        <v>7177</v>
      </c>
      <c r="C1383" s="54" t="str">
        <f t="shared" ca="1" si="273"/>
        <v>CPCI</v>
      </c>
      <c r="D1383" s="54" t="str">
        <f t="shared" ca="1" si="274"/>
        <v>#CR#RCP0H_YYYYMMDDHHMISS_ProduitsORX_ORXProducts.csv-H-ZH0BH4</v>
      </c>
      <c r="E1383" s="54">
        <f t="shared" ca="1" si="275"/>
        <v>0</v>
      </c>
      <c r="F1383" s="54">
        <f t="shared" ca="1" si="276"/>
        <v>0</v>
      </c>
      <c r="G1383" s="54" t="str">
        <f t="shared" ca="1" si="277"/>
        <v>AD4</v>
      </c>
      <c r="H1383" s="54" t="str">
        <f t="shared" ca="1" si="278"/>
        <v>COMPLET</v>
      </c>
      <c r="I1383" s="54" t="str">
        <f t="shared" ca="1" si="279"/>
        <v>Tn</v>
      </c>
      <c r="J1383" s="54" t="str">
        <f t="shared" ca="1" si="280"/>
        <v>RCP0</v>
      </c>
      <c r="K1383" s="54" t="str">
        <f t="shared" ca="1" si="281"/>
        <v>LANGUE_SITEiD_ProduitsORX_ORXProducts.CSV</v>
      </c>
      <c r="L1383" s="54" t="str">
        <f t="shared" ca="1" si="282"/>
        <v/>
      </c>
      <c r="M1383" s="54" t="str">
        <f t="shared" ca="1" si="283"/>
        <v>CPCI</v>
      </c>
      <c r="N1383" s="54" t="str">
        <f t="shared" ca="1" si="284"/>
        <v>OPEN</v>
      </c>
      <c r="O1383" s="54" t="str">
        <f t="shared" ca="1" si="285"/>
        <v>Adhérent</v>
      </c>
    </row>
    <row r="1384" spans="1:15" x14ac:dyDescent="0.3">
      <c r="A1384" s="97">
        <f ca="1">MATCH(B1384,INDIRECT("Referentiel!a:a"),0)+COUNTIF($B$1:B1383,B1384)</f>
        <v>1384</v>
      </c>
      <c r="B1384" s="98" t="s">
        <v>7182</v>
      </c>
      <c r="C1384" s="54" t="str">
        <f t="shared" ca="1" si="273"/>
        <v>CPCI</v>
      </c>
      <c r="D1384" s="54" t="str">
        <f t="shared" ca="1" si="274"/>
        <v>#CR#RCP0H_YYYYMMDDHHMISS_VersionsRéférentiel-Portail_PortalReferentialVersions.csv-H-ZH0BH4</v>
      </c>
      <c r="E1384" s="54">
        <f t="shared" ca="1" si="275"/>
        <v>0</v>
      </c>
      <c r="F1384" s="54">
        <f t="shared" ca="1" si="276"/>
        <v>0</v>
      </c>
      <c r="G1384" s="54" t="str">
        <f t="shared" ca="1" si="277"/>
        <v>AD4</v>
      </c>
      <c r="H1384" s="54" t="str">
        <f t="shared" ca="1" si="278"/>
        <v>COMPLET</v>
      </c>
      <c r="I1384" s="54" t="str">
        <f t="shared" ca="1" si="279"/>
        <v>Tn</v>
      </c>
      <c r="J1384" s="54" t="str">
        <f t="shared" ca="1" si="280"/>
        <v>RCP0</v>
      </c>
      <c r="K1384" s="54" t="str">
        <f t="shared" ca="1" si="281"/>
        <v>LANGUE_SITEiD_VersionsRéférentiel-Portail_PortalReferentialVersions.CSV</v>
      </c>
      <c r="L1384" s="54" t="str">
        <f t="shared" ca="1" si="282"/>
        <v/>
      </c>
      <c r="M1384" s="54" t="str">
        <f t="shared" ca="1" si="283"/>
        <v>CPCI</v>
      </c>
      <c r="N1384" s="54" t="str">
        <f t="shared" ca="1" si="284"/>
        <v>OPEN</v>
      </c>
      <c r="O1384" s="54" t="str">
        <f t="shared" ca="1" si="285"/>
        <v>Adhérent</v>
      </c>
    </row>
    <row r="1385" spans="1:15" x14ac:dyDescent="0.3">
      <c r="A1385" s="97">
        <f ca="1">MATCH(B1385,INDIRECT("Referentiel!a:a"),0)+COUNTIF($B$1:B1384,B1385)</f>
        <v>1385</v>
      </c>
      <c r="B1385" s="98" t="s">
        <v>7187</v>
      </c>
      <c r="C1385" s="54" t="str">
        <f t="shared" ca="1" si="273"/>
        <v>CPCI</v>
      </c>
      <c r="D1385" s="54" t="str">
        <f t="shared" ca="1" si="274"/>
        <v>#CR#RCP0H_YYYYMMDDHHMISS_AttributsProcessus_ProcessAttributes.csv-H-ZH0BH4</v>
      </c>
      <c r="E1385" s="54">
        <f t="shared" ca="1" si="275"/>
        <v>0</v>
      </c>
      <c r="F1385" s="54">
        <f t="shared" ca="1" si="276"/>
        <v>0</v>
      </c>
      <c r="G1385" s="54" t="str">
        <f t="shared" ca="1" si="277"/>
        <v>AD4</v>
      </c>
      <c r="H1385" s="54" t="str">
        <f t="shared" ca="1" si="278"/>
        <v>COMPLET</v>
      </c>
      <c r="I1385" s="54" t="str">
        <f t="shared" ca="1" si="279"/>
        <v>Tn</v>
      </c>
      <c r="J1385" s="54" t="str">
        <f t="shared" ca="1" si="280"/>
        <v>RCP0</v>
      </c>
      <c r="K1385" s="54" t="str">
        <f t="shared" ca="1" si="281"/>
        <v>LANGUE_SITEiD_AttributsProcessus_ProcessAttributes.CSV</v>
      </c>
      <c r="L1385" s="54" t="str">
        <f t="shared" ca="1" si="282"/>
        <v/>
      </c>
      <c r="M1385" s="54" t="str">
        <f t="shared" ca="1" si="283"/>
        <v>CPCI</v>
      </c>
      <c r="N1385" s="54" t="str">
        <f t="shared" ca="1" si="284"/>
        <v>OPEN</v>
      </c>
      <c r="O1385" s="54" t="str">
        <f t="shared" ca="1" si="285"/>
        <v>Adhérent</v>
      </c>
    </row>
    <row r="1386" spans="1:15" x14ac:dyDescent="0.3">
      <c r="A1386" s="97">
        <f ca="1">MATCH(B1386,INDIRECT("Referentiel!a:a"),0)+COUNTIF($B$1:B1385,B1386)</f>
        <v>1386</v>
      </c>
      <c r="B1386" s="98" t="s">
        <v>7193</v>
      </c>
      <c r="C1386" s="54" t="str">
        <f t="shared" ca="1" si="273"/>
        <v>CPCI</v>
      </c>
      <c r="D1386" s="54" t="str">
        <f t="shared" ca="1" si="274"/>
        <v>#CR#RCP0H_YYYYMMDDHHMISS_Produits_Products.csv-H-ZH0BH4</v>
      </c>
      <c r="E1386" s="54">
        <f t="shared" ca="1" si="275"/>
        <v>0</v>
      </c>
      <c r="F1386" s="54">
        <f t="shared" ca="1" si="276"/>
        <v>0</v>
      </c>
      <c r="G1386" s="54" t="str">
        <f t="shared" ca="1" si="277"/>
        <v>AD4</v>
      </c>
      <c r="H1386" s="54" t="str">
        <f t="shared" ca="1" si="278"/>
        <v>COMPLET</v>
      </c>
      <c r="I1386" s="54" t="str">
        <f t="shared" ca="1" si="279"/>
        <v>Tn</v>
      </c>
      <c r="J1386" s="54" t="str">
        <f t="shared" ca="1" si="280"/>
        <v>RCP0</v>
      </c>
      <c r="K1386" s="54" t="str">
        <f t="shared" ca="1" si="281"/>
        <v>LANGUE_SITEiD_Produits_Products.CSV</v>
      </c>
      <c r="L1386" s="54" t="str">
        <f t="shared" ca="1" si="282"/>
        <v/>
      </c>
      <c r="M1386" s="54" t="str">
        <f t="shared" ca="1" si="283"/>
        <v>CPCI</v>
      </c>
      <c r="N1386" s="54" t="str">
        <f t="shared" ca="1" si="284"/>
        <v>OPEN</v>
      </c>
      <c r="O1386" s="54" t="str">
        <f t="shared" ca="1" si="285"/>
        <v>Adhérent</v>
      </c>
    </row>
    <row r="1387" spans="1:15" x14ac:dyDescent="0.3">
      <c r="A1387" s="97">
        <f ca="1">MATCH(B1387,INDIRECT("Referentiel!a:a"),0)+COUNTIF($B$1:B1386,B1387)</f>
        <v>1387</v>
      </c>
      <c r="B1387" s="98" t="s">
        <v>7198</v>
      </c>
      <c r="C1387" s="54" t="str">
        <f t="shared" ca="1" si="273"/>
        <v>CPCI</v>
      </c>
      <c r="D1387" s="54" t="str">
        <f t="shared" ca="1" si="274"/>
        <v>#CR#RCP0H_YYYYMMDDHHMISS_VersionsRéférentiel_ReferentialVersions.csv-H-ZH0BH4</v>
      </c>
      <c r="E1387" s="54">
        <f t="shared" ca="1" si="275"/>
        <v>0</v>
      </c>
      <c r="F1387" s="54">
        <f t="shared" ca="1" si="276"/>
        <v>0</v>
      </c>
      <c r="G1387" s="54" t="str">
        <f t="shared" ca="1" si="277"/>
        <v>AD4</v>
      </c>
      <c r="H1387" s="54" t="str">
        <f t="shared" ca="1" si="278"/>
        <v>COMPLET</v>
      </c>
      <c r="I1387" s="54" t="str">
        <f t="shared" ca="1" si="279"/>
        <v>Tn</v>
      </c>
      <c r="J1387" s="54" t="str">
        <f t="shared" ca="1" si="280"/>
        <v>RCP0</v>
      </c>
      <c r="K1387" s="54" t="str">
        <f t="shared" ca="1" si="281"/>
        <v>LANGUE_SITEiD_VersionsRéférentiel_ReferentialVersions.CSV</v>
      </c>
      <c r="L1387" s="54" t="str">
        <f t="shared" ca="1" si="282"/>
        <v/>
      </c>
      <c r="M1387" s="54" t="str">
        <f t="shared" ca="1" si="283"/>
        <v>CPCI</v>
      </c>
      <c r="N1387" s="54" t="str">
        <f t="shared" ca="1" si="284"/>
        <v>OPEN</v>
      </c>
      <c r="O1387" s="54" t="str">
        <f t="shared" ca="1" si="285"/>
        <v>Adhérent</v>
      </c>
    </row>
    <row r="1388" spans="1:15" x14ac:dyDescent="0.3">
      <c r="A1388" s="97">
        <f ca="1">MATCH(B1388,INDIRECT("Referentiel!a:a"),0)+COUNTIF($B$1:B1387,B1388)</f>
        <v>1388</v>
      </c>
      <c r="B1388" s="98" t="s">
        <v>7204</v>
      </c>
      <c r="C1388" s="54" t="str">
        <f t="shared" ca="1" si="273"/>
        <v>CPCI</v>
      </c>
      <c r="D1388" s="54" t="str">
        <f t="shared" ca="1" si="274"/>
        <v>#CR#RCP0H_YYYYMMDDHHMISS_EvènementsRisque-N4_RiskEventsLev4.csv-H-ZH0BH4</v>
      </c>
      <c r="E1388" s="54">
        <f t="shared" ca="1" si="275"/>
        <v>0</v>
      </c>
      <c r="F1388" s="54">
        <f t="shared" ca="1" si="276"/>
        <v>0</v>
      </c>
      <c r="G1388" s="54" t="str">
        <f t="shared" ca="1" si="277"/>
        <v>AD4</v>
      </c>
      <c r="H1388" s="54" t="str">
        <f t="shared" ca="1" si="278"/>
        <v>COMPLET</v>
      </c>
      <c r="I1388" s="54" t="str">
        <f t="shared" ca="1" si="279"/>
        <v>Tn</v>
      </c>
      <c r="J1388" s="54" t="str">
        <f t="shared" ca="1" si="280"/>
        <v>RCP0</v>
      </c>
      <c r="K1388" s="54" t="str">
        <f t="shared" ca="1" si="281"/>
        <v>LANGUE_SITEiD_EvènementsRisque-N4_RiskEventsLev4.CSV</v>
      </c>
      <c r="L1388" s="54" t="str">
        <f t="shared" ca="1" si="282"/>
        <v/>
      </c>
      <c r="M1388" s="54" t="str">
        <f t="shared" ca="1" si="283"/>
        <v>CPCI</v>
      </c>
      <c r="N1388" s="54" t="str">
        <f t="shared" ca="1" si="284"/>
        <v>OPEN</v>
      </c>
      <c r="O1388" s="54" t="str">
        <f t="shared" ca="1" si="285"/>
        <v>Adhérent</v>
      </c>
    </row>
    <row r="1389" spans="1:15" x14ac:dyDescent="0.3">
      <c r="A1389" s="97">
        <f ca="1">MATCH(B1389,INDIRECT("Referentiel!a:a"),0)+COUNTIF($B$1:B1388,B1389)</f>
        <v>1389</v>
      </c>
      <c r="B1389" s="98" t="s">
        <v>7210</v>
      </c>
      <c r="C1389" s="54" t="str">
        <f t="shared" ca="1" si="273"/>
        <v>CPCI</v>
      </c>
      <c r="D1389" s="54" t="str">
        <f t="shared" ca="1" si="274"/>
        <v>#CR#RCP0H_YYYYMMDDHHMISS_Risques_Risks.csv-H-ZH0BH4</v>
      </c>
      <c r="E1389" s="54">
        <f t="shared" ca="1" si="275"/>
        <v>0</v>
      </c>
      <c r="F1389" s="54">
        <f t="shared" ca="1" si="276"/>
        <v>0</v>
      </c>
      <c r="G1389" s="54" t="str">
        <f t="shared" ca="1" si="277"/>
        <v>AD4</v>
      </c>
      <c r="H1389" s="54" t="str">
        <f t="shared" ca="1" si="278"/>
        <v>COMPLET</v>
      </c>
      <c r="I1389" s="54" t="str">
        <f t="shared" ca="1" si="279"/>
        <v>Tn</v>
      </c>
      <c r="J1389" s="54" t="str">
        <f t="shared" ca="1" si="280"/>
        <v>RCP0</v>
      </c>
      <c r="K1389" s="54" t="str">
        <f t="shared" ca="1" si="281"/>
        <v>LANGUE_SITEiD_Risques_Risks.CSV</v>
      </c>
      <c r="L1389" s="54" t="str">
        <f t="shared" ca="1" si="282"/>
        <v/>
      </c>
      <c r="M1389" s="54" t="str">
        <f t="shared" ca="1" si="283"/>
        <v>CPCI</v>
      </c>
      <c r="N1389" s="54" t="str">
        <f t="shared" ca="1" si="284"/>
        <v>OPEN</v>
      </c>
      <c r="O1389" s="54" t="str">
        <f t="shared" ca="1" si="285"/>
        <v>Adhérent</v>
      </c>
    </row>
    <row r="1390" spans="1:15" x14ac:dyDescent="0.3">
      <c r="A1390" s="97">
        <f ca="1">MATCH(B1390,INDIRECT("Referentiel!a:a"),0)+COUNTIF($B$1:B1389,B1390)</f>
        <v>1390</v>
      </c>
      <c r="B1390" s="98" t="s">
        <v>7216</v>
      </c>
      <c r="C1390" s="54" t="str">
        <f t="shared" ca="1" si="273"/>
        <v>CPCI</v>
      </c>
      <c r="D1390" s="54" t="str">
        <f t="shared" ca="1" si="274"/>
        <v>#CR#RCP0H_YYYYMMDDHHMISS_CatégoriesRisques_RisksCategory.csv-H-ZH0BH4</v>
      </c>
      <c r="E1390" s="54">
        <f t="shared" ca="1" si="275"/>
        <v>0</v>
      </c>
      <c r="F1390" s="54">
        <f t="shared" ca="1" si="276"/>
        <v>0</v>
      </c>
      <c r="G1390" s="54" t="str">
        <f t="shared" ca="1" si="277"/>
        <v>AD4</v>
      </c>
      <c r="H1390" s="54" t="str">
        <f t="shared" ca="1" si="278"/>
        <v>COMPLET</v>
      </c>
      <c r="I1390" s="54" t="str">
        <f t="shared" ca="1" si="279"/>
        <v>Tn</v>
      </c>
      <c r="J1390" s="54" t="str">
        <f t="shared" ca="1" si="280"/>
        <v>RCP0</v>
      </c>
      <c r="K1390" s="54" t="str">
        <f t="shared" ca="1" si="281"/>
        <v>LANGUE_SITEiD_CatégoriesRisques_RisksCategory.CSV</v>
      </c>
      <c r="L1390" s="54" t="str">
        <f t="shared" ca="1" si="282"/>
        <v/>
      </c>
      <c r="M1390" s="54" t="str">
        <f t="shared" ca="1" si="283"/>
        <v>CPCI</v>
      </c>
      <c r="N1390" s="54" t="str">
        <f t="shared" ca="1" si="284"/>
        <v>OPEN</v>
      </c>
      <c r="O1390" s="54" t="str">
        <f t="shared" ca="1" si="285"/>
        <v>Adhérent</v>
      </c>
    </row>
    <row r="1391" spans="1:15" x14ac:dyDescent="0.3">
      <c r="A1391" s="97">
        <f ca="1">MATCH(B1391,INDIRECT("Referentiel!a:a"),0)+COUNTIF($B$1:B1390,B1391)</f>
        <v>1391</v>
      </c>
      <c r="B1391" s="98" t="s">
        <v>7221</v>
      </c>
      <c r="C1391" s="54" t="str">
        <f t="shared" ca="1" si="273"/>
        <v>CPCI</v>
      </c>
      <c r="D1391" s="54" t="str">
        <f t="shared" ca="1" si="274"/>
        <v>#CR#RCP0H_YYYYMMDDHHMISS_Thèmes-SousThèmesRisques_RisksThemes-SubThemes.csv-H-ZH0BH4</v>
      </c>
      <c r="E1391" s="54">
        <f t="shared" ca="1" si="275"/>
        <v>0</v>
      </c>
      <c r="F1391" s="54">
        <f t="shared" ca="1" si="276"/>
        <v>0</v>
      </c>
      <c r="G1391" s="54" t="str">
        <f t="shared" ca="1" si="277"/>
        <v>AD4</v>
      </c>
      <c r="H1391" s="54" t="str">
        <f t="shared" ca="1" si="278"/>
        <v>COMPLET</v>
      </c>
      <c r="I1391" s="54" t="str">
        <f t="shared" ca="1" si="279"/>
        <v>Tn</v>
      </c>
      <c r="J1391" s="54" t="str">
        <f t="shared" ca="1" si="280"/>
        <v>RCP0</v>
      </c>
      <c r="K1391" s="54" t="str">
        <f t="shared" ca="1" si="281"/>
        <v>LANGUE_SITEiD_Thèmes-SousThèmesRisques_RisksThemes-SubThemes.CSV</v>
      </c>
      <c r="L1391" s="54" t="str">
        <f t="shared" ca="1" si="282"/>
        <v/>
      </c>
      <c r="M1391" s="54" t="str">
        <f t="shared" ca="1" si="283"/>
        <v>CPCI</v>
      </c>
      <c r="N1391" s="54" t="str">
        <f t="shared" ca="1" si="284"/>
        <v>OPEN</v>
      </c>
      <c r="O1391" s="54" t="str">
        <f t="shared" ca="1" si="285"/>
        <v>Adhérent</v>
      </c>
    </row>
    <row r="1392" spans="1:15" x14ac:dyDescent="0.3">
      <c r="A1392" s="97">
        <f ca="1">MATCH(B1392,INDIRECT("Referentiel!a:a"),0)+COUNTIF($B$1:B1391,B1392)</f>
        <v>1392</v>
      </c>
      <c r="B1392" s="98" t="s">
        <v>7227</v>
      </c>
      <c r="C1392" s="54" t="str">
        <f t="shared" ca="1" si="273"/>
        <v>CPCI</v>
      </c>
      <c r="D1392" s="54" t="str">
        <f t="shared" ca="1" si="274"/>
        <v>#CR#RCP0H_YYYYMMDDHHMISS_DescriptionsEchantillon_SampleDescription.csv-H-ZH0BH4</v>
      </c>
      <c r="E1392" s="54">
        <f t="shared" ca="1" si="275"/>
        <v>0</v>
      </c>
      <c r="F1392" s="54">
        <f t="shared" ca="1" si="276"/>
        <v>0</v>
      </c>
      <c r="G1392" s="54" t="str">
        <f t="shared" ca="1" si="277"/>
        <v>AD4</v>
      </c>
      <c r="H1392" s="54" t="str">
        <f t="shared" ca="1" si="278"/>
        <v>COMPLET</v>
      </c>
      <c r="I1392" s="54" t="str">
        <f t="shared" ca="1" si="279"/>
        <v>Tn</v>
      </c>
      <c r="J1392" s="54" t="str">
        <f t="shared" ca="1" si="280"/>
        <v>RCP0</v>
      </c>
      <c r="K1392" s="54" t="str">
        <f t="shared" ca="1" si="281"/>
        <v>LANGUE_SITEiD_DescriptionsEchantillon_SampleDescription.CSV</v>
      </c>
      <c r="L1392" s="54" t="str">
        <f t="shared" ca="1" si="282"/>
        <v/>
      </c>
      <c r="M1392" s="54" t="str">
        <f t="shared" ca="1" si="283"/>
        <v>CPCI</v>
      </c>
      <c r="N1392" s="54" t="str">
        <f t="shared" ca="1" si="284"/>
        <v>OPEN</v>
      </c>
      <c r="O1392" s="54" t="str">
        <f t="shared" ca="1" si="285"/>
        <v>Adhérent</v>
      </c>
    </row>
    <row r="1393" spans="1:15" x14ac:dyDescent="0.3">
      <c r="A1393" s="97">
        <f ca="1">MATCH(B1393,INDIRECT("Referentiel!a:a"),0)+COUNTIF($B$1:B1392,B1393)</f>
        <v>1393</v>
      </c>
      <c r="B1393" s="98" t="s">
        <v>7232</v>
      </c>
      <c r="C1393" s="54" t="str">
        <f t="shared" ca="1" si="273"/>
        <v>CPCI</v>
      </c>
      <c r="D1393" s="54" t="str">
        <f t="shared" ca="1" si="274"/>
        <v>#CR#RCP0H_YYYYMMDDHHMISS_Campagnes-Scope_ScopeCampaigns.csv-H-ZH0BH4</v>
      </c>
      <c r="E1393" s="54">
        <f t="shared" ca="1" si="275"/>
        <v>0</v>
      </c>
      <c r="F1393" s="54">
        <f t="shared" ca="1" si="276"/>
        <v>0</v>
      </c>
      <c r="G1393" s="54" t="str">
        <f t="shared" ca="1" si="277"/>
        <v>AD4</v>
      </c>
      <c r="H1393" s="54" t="str">
        <f t="shared" ca="1" si="278"/>
        <v>COMPLET</v>
      </c>
      <c r="I1393" s="54" t="str">
        <f t="shared" ca="1" si="279"/>
        <v>Tn</v>
      </c>
      <c r="J1393" s="54" t="str">
        <f t="shared" ca="1" si="280"/>
        <v>RCP0</v>
      </c>
      <c r="K1393" s="54" t="str">
        <f t="shared" ca="1" si="281"/>
        <v>LANGUE_SITEiD_Campagnes-Scope_ScopeCampaigns.CSV</v>
      </c>
      <c r="L1393" s="54" t="str">
        <f t="shared" ca="1" si="282"/>
        <v/>
      </c>
      <c r="M1393" s="54" t="str">
        <f t="shared" ca="1" si="283"/>
        <v>CPCI</v>
      </c>
      <c r="N1393" s="54" t="str">
        <f t="shared" ca="1" si="284"/>
        <v>OPEN</v>
      </c>
      <c r="O1393" s="54" t="str">
        <f t="shared" ca="1" si="285"/>
        <v>Adhérent</v>
      </c>
    </row>
    <row r="1394" spans="1:15" x14ac:dyDescent="0.3">
      <c r="A1394" s="97">
        <f ca="1">MATCH(B1394,INDIRECT("Referentiel!a:a"),0)+COUNTIF($B$1:B1393,B1394)</f>
        <v>1394</v>
      </c>
      <c r="B1394" s="98" t="s">
        <v>7238</v>
      </c>
      <c r="C1394" s="54" t="str">
        <f t="shared" ca="1" si="273"/>
        <v>CPCI</v>
      </c>
      <c r="D1394" s="54" t="str">
        <f t="shared" ca="1" si="274"/>
        <v>#CR#RCP0H_YYYYMMDDHHMISS_CausesSpécifiques_SpecificCauses.csv-H-ZH0BH4</v>
      </c>
      <c r="E1394" s="54">
        <f t="shared" ca="1" si="275"/>
        <v>0</v>
      </c>
      <c r="F1394" s="54">
        <f t="shared" ca="1" si="276"/>
        <v>0</v>
      </c>
      <c r="G1394" s="54" t="str">
        <f t="shared" ca="1" si="277"/>
        <v>AD4</v>
      </c>
      <c r="H1394" s="54" t="str">
        <f t="shared" ca="1" si="278"/>
        <v>COMPLET</v>
      </c>
      <c r="I1394" s="54" t="str">
        <f t="shared" ca="1" si="279"/>
        <v>Tn</v>
      </c>
      <c r="J1394" s="54" t="str">
        <f t="shared" ca="1" si="280"/>
        <v>RCP0</v>
      </c>
      <c r="K1394" s="54" t="str">
        <f t="shared" ca="1" si="281"/>
        <v>LANGUE_SITEiD_CausesSpécifiques_SpecificCauses.CSV</v>
      </c>
      <c r="L1394" s="54" t="str">
        <f t="shared" ca="1" si="282"/>
        <v/>
      </c>
      <c r="M1394" s="54" t="str">
        <f t="shared" ca="1" si="283"/>
        <v>CPCI</v>
      </c>
      <c r="N1394" s="54" t="str">
        <f t="shared" ca="1" si="284"/>
        <v>OPEN</v>
      </c>
      <c r="O1394" s="54" t="str">
        <f t="shared" ca="1" si="285"/>
        <v>Adhérent</v>
      </c>
    </row>
    <row r="1395" spans="1:15" x14ac:dyDescent="0.3">
      <c r="A1395" s="97">
        <f ca="1">MATCH(B1395,INDIRECT("Referentiel!a:a"),0)+COUNTIF($B$1:B1394,B1395)</f>
        <v>1395</v>
      </c>
      <c r="B1395" s="98" t="s">
        <v>7244</v>
      </c>
      <c r="C1395" s="54" t="str">
        <f t="shared" ca="1" si="273"/>
        <v>CPCI</v>
      </c>
      <c r="D1395" s="54" t="str">
        <f t="shared" ca="1" si="274"/>
        <v>#CR#RCP0H_YYYYMMDDHHMISS_TextesRéglementaires_StatutoryInstruments.csv-H-ZH0BH4</v>
      </c>
      <c r="E1395" s="54">
        <f t="shared" ca="1" si="275"/>
        <v>0</v>
      </c>
      <c r="F1395" s="54">
        <f t="shared" ca="1" si="276"/>
        <v>0</v>
      </c>
      <c r="G1395" s="54" t="str">
        <f t="shared" ca="1" si="277"/>
        <v>AD4</v>
      </c>
      <c r="H1395" s="54" t="str">
        <f t="shared" ca="1" si="278"/>
        <v>COMPLET</v>
      </c>
      <c r="I1395" s="54" t="str">
        <f t="shared" ca="1" si="279"/>
        <v>Tn</v>
      </c>
      <c r="J1395" s="54" t="str">
        <f t="shared" ca="1" si="280"/>
        <v>RCP0</v>
      </c>
      <c r="K1395" s="54" t="str">
        <f t="shared" ca="1" si="281"/>
        <v>LANGUE_SITEiD_TextesRéglementaires_StatutoryInstruments.CSV</v>
      </c>
      <c r="L1395" s="54" t="str">
        <f t="shared" ca="1" si="282"/>
        <v/>
      </c>
      <c r="M1395" s="54" t="str">
        <f t="shared" ca="1" si="283"/>
        <v>CPCI</v>
      </c>
      <c r="N1395" s="54" t="str">
        <f t="shared" ca="1" si="284"/>
        <v>OPEN</v>
      </c>
      <c r="O1395" s="54" t="str">
        <f t="shared" ca="1" si="285"/>
        <v>Adhérent</v>
      </c>
    </row>
    <row r="1396" spans="1:15" x14ac:dyDescent="0.3">
      <c r="A1396" s="97">
        <f ca="1">MATCH(B1396,INDIRECT("Referentiel!a:a"),0)+COUNTIF($B$1:B1395,B1396)</f>
        <v>1396</v>
      </c>
      <c r="B1396" s="98" t="s">
        <v>7249</v>
      </c>
      <c r="C1396" s="54" t="str">
        <f t="shared" ca="1" si="273"/>
        <v>CPCI</v>
      </c>
      <c r="D1396" s="54" t="str">
        <f t="shared" ca="1" si="274"/>
        <v>#CR#RCP0H_YYYYMMDDHHMISS_Tâches_Tasks.csv-H-ZH0BH4</v>
      </c>
      <c r="E1396" s="54">
        <f t="shared" ca="1" si="275"/>
        <v>0</v>
      </c>
      <c r="F1396" s="54">
        <f t="shared" ca="1" si="276"/>
        <v>0</v>
      </c>
      <c r="G1396" s="54" t="str">
        <f t="shared" ca="1" si="277"/>
        <v>AD4</v>
      </c>
      <c r="H1396" s="54" t="str">
        <f t="shared" ca="1" si="278"/>
        <v>COMPLET</v>
      </c>
      <c r="I1396" s="54" t="str">
        <f t="shared" ca="1" si="279"/>
        <v>Tn</v>
      </c>
      <c r="J1396" s="54" t="str">
        <f t="shared" ca="1" si="280"/>
        <v>RCP0</v>
      </c>
      <c r="K1396" s="54" t="str">
        <f t="shared" ca="1" si="281"/>
        <v>LANGUE_SITEiD_Tâches_Tasks.CSV</v>
      </c>
      <c r="L1396" s="54" t="str">
        <f t="shared" ca="1" si="282"/>
        <v/>
      </c>
      <c r="M1396" s="54" t="str">
        <f t="shared" ca="1" si="283"/>
        <v>CPCI</v>
      </c>
      <c r="N1396" s="54" t="str">
        <f t="shared" ca="1" si="284"/>
        <v>OPEN</v>
      </c>
      <c r="O1396" s="54" t="str">
        <f t="shared" ca="1" si="285"/>
        <v>Adhérent</v>
      </c>
    </row>
    <row r="1397" spans="1:15" x14ac:dyDescent="0.3">
      <c r="A1397" s="97">
        <f ca="1">MATCH(B1397,INDIRECT("Referentiel!a:a"),0)+COUNTIF($B$1:B1396,B1397)</f>
        <v>1397</v>
      </c>
      <c r="B1397" s="98" t="s">
        <v>7252</v>
      </c>
      <c r="C1397" s="54" t="str">
        <f t="shared" ca="1" si="273"/>
        <v>CPCI</v>
      </c>
      <c r="D1397" s="54" t="str">
        <f t="shared" ca="1" si="274"/>
        <v>#CR#RCP0H_YYYYMMDDHHMISS_PointsVérification-EnDehorsPérimètre_TestPoints.csv-H-ZH0BH4</v>
      </c>
      <c r="E1397" s="54">
        <f t="shared" ca="1" si="275"/>
        <v>0</v>
      </c>
      <c r="F1397" s="54">
        <f t="shared" ca="1" si="276"/>
        <v>0</v>
      </c>
      <c r="G1397" s="54" t="str">
        <f t="shared" ca="1" si="277"/>
        <v>AD4</v>
      </c>
      <c r="H1397" s="54" t="str">
        <f t="shared" ca="1" si="278"/>
        <v>COMPLET</v>
      </c>
      <c r="I1397" s="54" t="str">
        <f t="shared" ca="1" si="279"/>
        <v>Tn</v>
      </c>
      <c r="J1397" s="54" t="str">
        <f t="shared" ca="1" si="280"/>
        <v>RCP0</v>
      </c>
      <c r="K1397" s="54" t="str">
        <f t="shared" ca="1" si="281"/>
        <v>LANGUE_SITEiD_PointsVérification-EnDehorsPérimètre_TestPoints.CSV</v>
      </c>
      <c r="L1397" s="54" t="str">
        <f t="shared" ca="1" si="282"/>
        <v/>
      </c>
      <c r="M1397" s="54" t="str">
        <f t="shared" ca="1" si="283"/>
        <v>CPCI</v>
      </c>
      <c r="N1397" s="54" t="str">
        <f t="shared" ca="1" si="284"/>
        <v>OPEN</v>
      </c>
      <c r="O1397" s="54" t="str">
        <f t="shared" ca="1" si="285"/>
        <v>Adhérent</v>
      </c>
    </row>
    <row r="1398" spans="1:15" x14ac:dyDescent="0.3">
      <c r="A1398" s="97">
        <f ca="1">MATCH(B1398,INDIRECT("Referentiel!a:a"),0)+COUNTIF($B$1:B1397,B1398)</f>
        <v>1398</v>
      </c>
      <c r="B1398" s="98" t="s">
        <v>7257</v>
      </c>
      <c r="C1398" s="54" t="str">
        <f t="shared" ca="1" si="273"/>
        <v>CPCI</v>
      </c>
      <c r="D1398" s="54" t="str">
        <f t="shared" ca="1" si="274"/>
        <v>#CR#RCP0H_YYYYMMDDHHMISS_Thèmes-SousThèmes_Themes-SubThemes.csv-H-ZH0BH4</v>
      </c>
      <c r="E1398" s="54">
        <f t="shared" ca="1" si="275"/>
        <v>0</v>
      </c>
      <c r="F1398" s="54">
        <f t="shared" ca="1" si="276"/>
        <v>0</v>
      </c>
      <c r="G1398" s="54" t="str">
        <f t="shared" ca="1" si="277"/>
        <v>AD4</v>
      </c>
      <c r="H1398" s="54" t="str">
        <f t="shared" ca="1" si="278"/>
        <v>COMPLET</v>
      </c>
      <c r="I1398" s="54" t="str">
        <f t="shared" ca="1" si="279"/>
        <v>Tn</v>
      </c>
      <c r="J1398" s="54" t="str">
        <f t="shared" ca="1" si="280"/>
        <v>RCP0</v>
      </c>
      <c r="K1398" s="54" t="str">
        <f t="shared" ca="1" si="281"/>
        <v>LANGUE_SITEiD_Thèmes-SousThèmes_Themes-SubThemes.CSV</v>
      </c>
      <c r="L1398" s="54" t="str">
        <f t="shared" ca="1" si="282"/>
        <v/>
      </c>
      <c r="M1398" s="54" t="str">
        <f t="shared" ca="1" si="283"/>
        <v>CPCI</v>
      </c>
      <c r="N1398" s="54" t="str">
        <f t="shared" ca="1" si="284"/>
        <v>OPEN</v>
      </c>
      <c r="O1398" s="54" t="str">
        <f t="shared" ca="1" si="285"/>
        <v>Adhérent</v>
      </c>
    </row>
    <row r="1399" spans="1:15" x14ac:dyDescent="0.3">
      <c r="A1399" s="97">
        <f ca="1">MATCH(B1399,INDIRECT("Referentiel!a:a"),0)+COUNTIF($B$1:B1398,B1399)</f>
        <v>1399</v>
      </c>
      <c r="B1399" s="98" t="s">
        <v>7262</v>
      </c>
      <c r="C1399" s="54" t="str">
        <f t="shared" ca="1" si="273"/>
        <v>CPCI</v>
      </c>
      <c r="D1399" s="54" t="str">
        <f t="shared" ca="1" si="274"/>
        <v>#CR#RCP0H_YYYYMMDDHHMISS_Utilisateurs_Users.csv-H-ZH0BH4</v>
      </c>
      <c r="E1399" s="54">
        <f t="shared" ca="1" si="275"/>
        <v>0</v>
      </c>
      <c r="F1399" s="54">
        <f t="shared" ca="1" si="276"/>
        <v>0</v>
      </c>
      <c r="G1399" s="54" t="str">
        <f t="shared" ca="1" si="277"/>
        <v>AD4</v>
      </c>
      <c r="H1399" s="54" t="str">
        <f t="shared" ca="1" si="278"/>
        <v>COMPLET</v>
      </c>
      <c r="I1399" s="54" t="str">
        <f t="shared" ca="1" si="279"/>
        <v>Tn</v>
      </c>
      <c r="J1399" s="54" t="str">
        <f t="shared" ca="1" si="280"/>
        <v>RCP0</v>
      </c>
      <c r="K1399" s="54" t="str">
        <f t="shared" ca="1" si="281"/>
        <v>LANGUE_SITEiD_Utilisateurs_Users.CSV</v>
      </c>
      <c r="L1399" s="54" t="str">
        <f t="shared" ca="1" si="282"/>
        <v/>
      </c>
      <c r="M1399" s="54" t="str">
        <f t="shared" ca="1" si="283"/>
        <v>CPCI</v>
      </c>
      <c r="N1399" s="54" t="str">
        <f t="shared" ca="1" si="284"/>
        <v>OPEN</v>
      </c>
      <c r="O1399" s="54" t="str">
        <f t="shared" ca="1" si="285"/>
        <v>Adhérent</v>
      </c>
    </row>
    <row r="1400" spans="1:15" x14ac:dyDescent="0.3">
      <c r="A1400" s="97">
        <f ca="1">MATCH(B1400,INDIRECT("Referentiel!a:a"),0)+COUNTIF($B$1:B1399,B1400)</f>
        <v>1400</v>
      </c>
      <c r="B1400" s="98" t="s">
        <v>7268</v>
      </c>
      <c r="C1400" s="54" t="str">
        <f t="shared" ca="1" si="273"/>
        <v>CPCI</v>
      </c>
      <c r="D1400" s="54" t="str">
        <f t="shared" ca="1" si="274"/>
        <v>#CR#RCP0H_YYYYMMDDHHMISS_LanguesUsuelles_UsualLanguages.csv-H-ZH0BH4</v>
      </c>
      <c r="E1400" s="54">
        <f t="shared" ca="1" si="275"/>
        <v>0</v>
      </c>
      <c r="F1400" s="54">
        <f t="shared" ca="1" si="276"/>
        <v>0</v>
      </c>
      <c r="G1400" s="54" t="str">
        <f t="shared" ca="1" si="277"/>
        <v>AD4</v>
      </c>
      <c r="H1400" s="54" t="str">
        <f t="shared" ca="1" si="278"/>
        <v>COMPLET</v>
      </c>
      <c r="I1400" s="54" t="str">
        <f t="shared" ca="1" si="279"/>
        <v>Tn</v>
      </c>
      <c r="J1400" s="54" t="str">
        <f t="shared" ca="1" si="280"/>
        <v>RCP0</v>
      </c>
      <c r="K1400" s="54" t="str">
        <f t="shared" ca="1" si="281"/>
        <v>LANGUE_SITEiD_LanguesUsuelles_UsualLanguages.CSV</v>
      </c>
      <c r="L1400" s="54" t="str">
        <f t="shared" ca="1" si="282"/>
        <v/>
      </c>
      <c r="M1400" s="54" t="str">
        <f t="shared" ca="1" si="283"/>
        <v>CPCI</v>
      </c>
      <c r="N1400" s="54" t="str">
        <f t="shared" ca="1" si="284"/>
        <v>OPEN</v>
      </c>
      <c r="O1400" s="54" t="str">
        <f t="shared" ca="1" si="285"/>
        <v>Adhérent</v>
      </c>
    </row>
    <row r="1401" spans="1:15" x14ac:dyDescent="0.3">
      <c r="A1401" s="97">
        <f ca="1">MATCH(B1401,INDIRECT("Referentiel!a:a"),0)+COUNTIF($B$1:B1400,B1401)</f>
        <v>1401</v>
      </c>
      <c r="B1401" s="98" t="s">
        <v>7273</v>
      </c>
      <c r="C1401" s="54" t="str">
        <f t="shared" ca="1" si="273"/>
        <v>CPCI</v>
      </c>
      <c r="D1401" s="54" t="str">
        <f t="shared" ca="1" si="274"/>
        <v>#CR#RCP0H_YYYYMMDDHHMISS_JoursTravaillés_WorkingDays.csv-H-ZH0BH4</v>
      </c>
      <c r="E1401" s="54">
        <f t="shared" ca="1" si="275"/>
        <v>0</v>
      </c>
      <c r="F1401" s="54">
        <f t="shared" ca="1" si="276"/>
        <v>0</v>
      </c>
      <c r="G1401" s="54" t="str">
        <f t="shared" ca="1" si="277"/>
        <v>AD4</v>
      </c>
      <c r="H1401" s="54" t="str">
        <f t="shared" ca="1" si="278"/>
        <v>COMPLET</v>
      </c>
      <c r="I1401" s="54" t="str">
        <f t="shared" ca="1" si="279"/>
        <v>Tn</v>
      </c>
      <c r="J1401" s="54" t="str">
        <f t="shared" ca="1" si="280"/>
        <v>RCP0</v>
      </c>
      <c r="K1401" s="54" t="str">
        <f t="shared" ca="1" si="281"/>
        <v>LANGUE_SITEiD_JoursTravaillés_WorkingDays.CSV</v>
      </c>
      <c r="L1401" s="54" t="str">
        <f t="shared" ca="1" si="282"/>
        <v/>
      </c>
      <c r="M1401" s="54" t="str">
        <f t="shared" ca="1" si="283"/>
        <v>CPCI</v>
      </c>
      <c r="N1401" s="54" t="str">
        <f t="shared" ca="1" si="284"/>
        <v>OPEN</v>
      </c>
      <c r="O1401" s="54" t="str">
        <f t="shared" ca="1" si="285"/>
        <v>Adhérent</v>
      </c>
    </row>
    <row r="1402" spans="1:15" x14ac:dyDescent="0.3">
      <c r="A1402" s="97">
        <f ca="1">MATCH(B1402,INDIRECT("Referentiel!a:a"),0)+COUNTIF($B$1:B1401,B1402)</f>
        <v>1402</v>
      </c>
      <c r="B1402" s="98" t="s">
        <v>7277</v>
      </c>
      <c r="C1402" s="54" t="str">
        <f t="shared" ca="1" si="273"/>
        <v>CPRI</v>
      </c>
      <c r="D1402" s="54" t="str">
        <f t="shared" ca="1" si="274"/>
        <v xml:space="preserve"> V0RCRECA -J</v>
      </c>
      <c r="E1402" s="54">
        <f t="shared" ca="1" si="275"/>
        <v>0</v>
      </c>
      <c r="F1402" s="54" t="str">
        <f t="shared" ca="1" si="276"/>
        <v>ZH0DJJ</v>
      </c>
      <c r="G1402" s="54" t="str">
        <f t="shared" ca="1" si="277"/>
        <v>AD3</v>
      </c>
      <c r="H1402" s="54" t="str">
        <f t="shared" ca="1" si="278"/>
        <v>COMPLET</v>
      </c>
      <c r="I1402" s="54" t="str">
        <f t="shared" ca="1" si="279"/>
        <v>Tn</v>
      </c>
      <c r="J1402" s="54" t="str">
        <f t="shared" ca="1" si="280"/>
        <v>RCVR</v>
      </c>
      <c r="K1402" s="54" t="str">
        <f t="shared" ca="1" si="281"/>
        <v>RCRECA</v>
      </c>
      <c r="L1402" s="54" t="str">
        <f t="shared" ca="1" si="282"/>
        <v/>
      </c>
      <c r="M1402" s="54">
        <f t="shared" ca="1" si="283"/>
        <v>0</v>
      </c>
      <c r="N1402" s="54" t="str">
        <f t="shared" ca="1" si="284"/>
        <v>DB2</v>
      </c>
      <c r="O1402" s="54" t="str">
        <f t="shared" ca="1" si="285"/>
        <v>Adhérent</v>
      </c>
    </row>
    <row r="1403" spans="1:15" x14ac:dyDescent="0.3">
      <c r="A1403" s="97">
        <f ca="1">MATCH(B1403,INDIRECT("Referentiel!a:a"),0)+COUNTIF($B$1:B1402,B1403)</f>
        <v>1403</v>
      </c>
      <c r="B1403" s="98" t="s">
        <v>7282</v>
      </c>
      <c r="C1403" s="54" t="str">
        <f t="shared" ca="1" si="273"/>
        <v>CPRI</v>
      </c>
      <c r="D1403" s="54" t="str">
        <f t="shared" ca="1" si="274"/>
        <v xml:space="preserve"> -M</v>
      </c>
      <c r="E1403" s="54">
        <f t="shared" ca="1" si="275"/>
        <v>0</v>
      </c>
      <c r="F1403" s="54">
        <f t="shared" ca="1" si="276"/>
        <v>0</v>
      </c>
      <c r="G1403" s="54" t="str">
        <f t="shared" ca="1" si="277"/>
        <v>AD3</v>
      </c>
      <c r="H1403" s="54" t="str">
        <f t="shared" ca="1" si="278"/>
        <v>COMPLET</v>
      </c>
      <c r="I1403" s="54" t="str">
        <f t="shared" ca="1" si="279"/>
        <v>BVaTn</v>
      </c>
      <c r="J1403" s="54" t="str">
        <f t="shared" ca="1" si="280"/>
        <v>RCVR</v>
      </c>
      <c r="K1403" s="54" t="str">
        <f t="shared" ca="1" si="281"/>
        <v>RCVXSDW3</v>
      </c>
      <c r="L1403" s="54" t="str">
        <f t="shared" ca="1" si="282"/>
        <v/>
      </c>
      <c r="M1403" s="54">
        <f t="shared" ca="1" si="283"/>
        <v>0</v>
      </c>
      <c r="N1403" s="54" t="str">
        <f t="shared" ca="1" si="284"/>
        <v>FIC</v>
      </c>
      <c r="O1403" s="54" t="str">
        <f t="shared" ca="1" si="285"/>
        <v>Adhérent</v>
      </c>
    </row>
    <row r="1404" spans="1:15" x14ac:dyDescent="0.3">
      <c r="A1404" s="97">
        <f ca="1">MATCH(B1404,INDIRECT("Referentiel!a:a"),0)+COUNTIF($B$1:B1403,B1404)</f>
        <v>1404</v>
      </c>
      <c r="B1404" s="98" t="s">
        <v>7285</v>
      </c>
      <c r="C1404" s="54" t="str">
        <f t="shared" ca="1" si="273"/>
        <v>CPPI</v>
      </c>
      <c r="D1404" s="54" t="str">
        <f t="shared" ca="1" si="274"/>
        <v xml:space="preserve"> -J</v>
      </c>
      <c r="E1404" s="54">
        <f t="shared" ca="1" si="275"/>
        <v>0</v>
      </c>
      <c r="F1404" s="54">
        <f t="shared" ca="1" si="276"/>
        <v>0</v>
      </c>
      <c r="G1404" s="54" t="str">
        <f t="shared" ca="1" si="277"/>
        <v>AD3</v>
      </c>
      <c r="H1404" s="54" t="str">
        <f t="shared" ca="1" si="278"/>
        <v>COMPLET</v>
      </c>
      <c r="I1404" s="54" t="str">
        <f t="shared" ca="1" si="279"/>
        <v>Tn</v>
      </c>
      <c r="J1404" s="54" t="str">
        <f t="shared" ca="1" si="280"/>
        <v>INFO</v>
      </c>
      <c r="K1404" s="54" t="str">
        <f t="shared" ca="1" si="281"/>
        <v>RCVXSI04</v>
      </c>
      <c r="L1404" s="54" t="str">
        <f t="shared" ca="1" si="282"/>
        <v/>
      </c>
      <c r="M1404" s="54">
        <f t="shared" ca="1" si="283"/>
        <v>0</v>
      </c>
      <c r="N1404" s="54" t="str">
        <f t="shared" ca="1" si="284"/>
        <v>FIC</v>
      </c>
      <c r="O1404" s="54" t="str">
        <f t="shared" ca="1" si="285"/>
        <v>Adhérent</v>
      </c>
    </row>
    <row r="1405" spans="1:15" x14ac:dyDescent="0.3">
      <c r="A1405" s="97">
        <f ca="1">MATCH(B1405,INDIRECT("Referentiel!a:a"),0)+COUNTIF($B$1:B1404,B1405)</f>
        <v>1405</v>
      </c>
      <c r="B1405" s="98" t="s">
        <v>7288</v>
      </c>
      <c r="C1405" s="54" t="str">
        <f t="shared" ca="1" si="273"/>
        <v>CPPL</v>
      </c>
      <c r="D1405" s="54" t="str">
        <f t="shared" ca="1" si="274"/>
        <v>VMDDG6U-H</v>
      </c>
      <c r="E1405" s="54">
        <f t="shared" ca="1" si="275"/>
        <v>0</v>
      </c>
      <c r="F1405" s="54" t="str">
        <f t="shared" ca="1" si="276"/>
        <v>ZH2AH9</v>
      </c>
      <c r="G1405" s="54" t="str">
        <f t="shared" ca="1" si="277"/>
        <v>AD3</v>
      </c>
      <c r="H1405" s="54" t="str">
        <f t="shared" ca="1" si="278"/>
        <v>COMPLET</v>
      </c>
      <c r="I1405" s="54" t="str">
        <f t="shared" ca="1" si="279"/>
        <v>Tn</v>
      </c>
      <c r="J1405" s="54" t="str">
        <f t="shared" ca="1" si="280"/>
        <v>ALIB</v>
      </c>
      <c r="K1405" s="54" t="str">
        <f t="shared" ca="1" si="281"/>
        <v>RE01</v>
      </c>
      <c r="L1405" s="54" t="str">
        <f t="shared" ca="1" si="282"/>
        <v/>
      </c>
      <c r="M1405" s="54">
        <f t="shared" ca="1" si="283"/>
        <v>0</v>
      </c>
      <c r="N1405" s="54" t="str">
        <f t="shared" ca="1" si="284"/>
        <v>DB2</v>
      </c>
      <c r="O1405" s="54" t="str">
        <f t="shared" ca="1" si="285"/>
        <v>Adhérent</v>
      </c>
    </row>
    <row r="1406" spans="1:15" x14ac:dyDescent="0.3">
      <c r="A1406" s="97">
        <f ca="1">MATCH(B1406,INDIRECT("Referentiel!a:a"),0)+COUNTIF($B$1:B1405,B1406)</f>
        <v>1406</v>
      </c>
      <c r="B1406" s="98" t="s">
        <v>7294</v>
      </c>
      <c r="C1406" s="54" t="str">
        <f t="shared" ca="1" si="273"/>
        <v>CPMC</v>
      </c>
      <c r="D1406" s="54" t="str">
        <f t="shared" ca="1" si="274"/>
        <v>FDLC1_DWH_000_YYYYMMDD.dat-J</v>
      </c>
      <c r="E1406" s="54">
        <f t="shared" ca="1" si="275"/>
        <v>0</v>
      </c>
      <c r="F1406" s="54">
        <f t="shared" ca="1" si="276"/>
        <v>0</v>
      </c>
      <c r="G1406" s="54" t="str">
        <f t="shared" ca="1" si="277"/>
        <v>AD4.2</v>
      </c>
      <c r="H1406" s="54" t="str">
        <f t="shared" ca="1" si="278"/>
        <v>COMPLET</v>
      </c>
      <c r="I1406" s="54" t="str">
        <f t="shared" ca="1" si="279"/>
        <v>Tn</v>
      </c>
      <c r="J1406" s="54" t="str">
        <f t="shared" ca="1" si="280"/>
        <v>FDLC</v>
      </c>
      <c r="K1406" s="54" t="str">
        <f t="shared" ca="1" si="281"/>
        <v>FDLC1_DWH_000_aaaammjj.dat</v>
      </c>
      <c r="L1406" s="54" t="str">
        <f t="shared" ca="1" si="282"/>
        <v/>
      </c>
      <c r="M1406" s="54" t="str">
        <f t="shared" ca="1" si="283"/>
        <v>DTWH</v>
      </c>
      <c r="N1406" s="54" t="str">
        <f t="shared" ca="1" si="284"/>
        <v>OPEN</v>
      </c>
      <c r="O1406" s="54" t="str">
        <f t="shared" ca="1" si="285"/>
        <v>Communautaire</v>
      </c>
    </row>
    <row r="1407" spans="1:15" x14ac:dyDescent="0.3">
      <c r="A1407" s="97">
        <f ca="1">MATCH(B1407,INDIRECT("Referentiel!a:a"),0)+COUNTIF($B$1:B1406,B1407)</f>
        <v>1407</v>
      </c>
      <c r="B1407" s="98" t="s">
        <v>7298</v>
      </c>
      <c r="C1407" s="54" t="str">
        <f t="shared" ca="1" si="273"/>
        <v>CPMC</v>
      </c>
      <c r="D1407" s="54" t="str">
        <f t="shared" ca="1" si="274"/>
        <v>FDLC2_DWH_000_YYYYMMDD.dat-J</v>
      </c>
      <c r="E1407" s="54">
        <f t="shared" ca="1" si="275"/>
        <v>0</v>
      </c>
      <c r="F1407" s="54">
        <f t="shared" ca="1" si="276"/>
        <v>0</v>
      </c>
      <c r="G1407" s="54" t="str">
        <f t="shared" ca="1" si="277"/>
        <v>AD4.2</v>
      </c>
      <c r="H1407" s="54" t="str">
        <f t="shared" ca="1" si="278"/>
        <v>COMPLET</v>
      </c>
      <c r="I1407" s="54" t="str">
        <f t="shared" ca="1" si="279"/>
        <v>Tn</v>
      </c>
      <c r="J1407" s="54" t="str">
        <f t="shared" ca="1" si="280"/>
        <v>FDLC</v>
      </c>
      <c r="K1407" s="54" t="str">
        <f t="shared" ca="1" si="281"/>
        <v>FDLC2_DWH_000_aaaammjj.dat</v>
      </c>
      <c r="L1407" s="54" t="str">
        <f t="shared" ca="1" si="282"/>
        <v/>
      </c>
      <c r="M1407" s="54" t="str">
        <f t="shared" ca="1" si="283"/>
        <v>DTWH</v>
      </c>
      <c r="N1407" s="54" t="str">
        <f t="shared" ca="1" si="284"/>
        <v>OPEN</v>
      </c>
      <c r="O1407" s="54" t="str">
        <f t="shared" ca="1" si="285"/>
        <v>Communautaire</v>
      </c>
    </row>
    <row r="1408" spans="1:15" x14ac:dyDescent="0.3">
      <c r="A1408" s="97">
        <f ca="1">MATCH(B1408,INDIRECT("Referentiel!a:a"),0)+COUNTIF($B$1:B1407,B1408)</f>
        <v>1408</v>
      </c>
      <c r="B1408" s="98" t="s">
        <v>7302</v>
      </c>
      <c r="C1408" s="54" t="str">
        <f t="shared" ca="1" si="273"/>
        <v>CPMC</v>
      </c>
      <c r="D1408" s="54" t="str">
        <f t="shared" ca="1" si="274"/>
        <v>FDLC4_DWH_000_YYYYMMDD.dat-J</v>
      </c>
      <c r="E1408" s="54">
        <f t="shared" ca="1" si="275"/>
        <v>0</v>
      </c>
      <c r="F1408" s="54">
        <f t="shared" ca="1" si="276"/>
        <v>0</v>
      </c>
      <c r="G1408" s="54" t="str">
        <f t="shared" ca="1" si="277"/>
        <v>AD4.2</v>
      </c>
      <c r="H1408" s="54" t="str">
        <f t="shared" ca="1" si="278"/>
        <v>COMPLET</v>
      </c>
      <c r="I1408" s="54" t="str">
        <f t="shared" ca="1" si="279"/>
        <v>Tn</v>
      </c>
      <c r="J1408" s="54" t="str">
        <f t="shared" ca="1" si="280"/>
        <v>FDLC</v>
      </c>
      <c r="K1408" s="54" t="str">
        <f t="shared" ca="1" si="281"/>
        <v>FDLC4_DWH_000_aaaammjj.dat</v>
      </c>
      <c r="L1408" s="54" t="str">
        <f t="shared" ca="1" si="282"/>
        <v/>
      </c>
      <c r="M1408" s="54" t="str">
        <f t="shared" ca="1" si="283"/>
        <v>DTWH</v>
      </c>
      <c r="N1408" s="54" t="str">
        <f t="shared" ca="1" si="284"/>
        <v>OPEN</v>
      </c>
      <c r="O1408" s="54" t="str">
        <f t="shared" ca="1" si="285"/>
        <v>Communautaire</v>
      </c>
    </row>
    <row r="1409" spans="1:15" x14ac:dyDescent="0.3">
      <c r="A1409" s="97">
        <f ca="1">MATCH(B1409,INDIRECT("Referentiel!a:a"),0)+COUNTIF($B$1:B1408,B1409)</f>
        <v>1409</v>
      </c>
      <c r="B1409" s="98" t="s">
        <v>7306</v>
      </c>
      <c r="C1409" s="54" t="str">
        <f t="shared" ca="1" si="273"/>
        <v>CPMC</v>
      </c>
      <c r="D1409" s="54" t="str">
        <f t="shared" ca="1" si="274"/>
        <v>FDLC3_DWH_000_YYYYMMDD.dat-J</v>
      </c>
      <c r="E1409" s="54">
        <f t="shared" ca="1" si="275"/>
        <v>0</v>
      </c>
      <c r="F1409" s="54">
        <f t="shared" ca="1" si="276"/>
        <v>0</v>
      </c>
      <c r="G1409" s="54" t="str">
        <f t="shared" ca="1" si="277"/>
        <v>AD4.2</v>
      </c>
      <c r="H1409" s="54" t="str">
        <f t="shared" ca="1" si="278"/>
        <v>COMPLET</v>
      </c>
      <c r="I1409" s="54" t="str">
        <f t="shared" ca="1" si="279"/>
        <v>Tn</v>
      </c>
      <c r="J1409" s="54" t="str">
        <f t="shared" ca="1" si="280"/>
        <v>FDLC</v>
      </c>
      <c r="K1409" s="54" t="str">
        <f t="shared" ca="1" si="281"/>
        <v>FDLC3_DWH_000_aaaammjj.dat</v>
      </c>
      <c r="L1409" s="54" t="str">
        <f t="shared" ca="1" si="282"/>
        <v/>
      </c>
      <c r="M1409" s="54" t="str">
        <f t="shared" ca="1" si="283"/>
        <v>DTWH</v>
      </c>
      <c r="N1409" s="54" t="str">
        <f t="shared" ca="1" si="284"/>
        <v>OPEN</v>
      </c>
      <c r="O1409" s="54" t="str">
        <f t="shared" ca="1" si="285"/>
        <v>Communautaire</v>
      </c>
    </row>
    <row r="1410" spans="1:15" x14ac:dyDescent="0.3">
      <c r="A1410" s="97">
        <f ca="1">MATCH(B1410,INDIRECT("Referentiel!a:a"),0)+COUNTIF($B$1:B1409,B1410)</f>
        <v>1410</v>
      </c>
      <c r="B1410" s="98" t="s">
        <v>7310</v>
      </c>
      <c r="C1410" s="54" t="str">
        <f t="shared" ca="1" si="273"/>
        <v>CPMC</v>
      </c>
      <c r="D1410" s="54" t="str">
        <f t="shared" ca="1" si="274"/>
        <v>FDLC8_DWH_000_YYYYMMDD.dat-J</v>
      </c>
      <c r="E1410" s="54">
        <f t="shared" ca="1" si="275"/>
        <v>0</v>
      </c>
      <c r="F1410" s="54">
        <f t="shared" ca="1" si="276"/>
        <v>0</v>
      </c>
      <c r="G1410" s="54" t="str">
        <f t="shared" ca="1" si="277"/>
        <v>AD4.2</v>
      </c>
      <c r="H1410" s="54" t="str">
        <f t="shared" ca="1" si="278"/>
        <v>COMPLET</v>
      </c>
      <c r="I1410" s="54" t="str">
        <f t="shared" ca="1" si="279"/>
        <v>Tn</v>
      </c>
      <c r="J1410" s="54" t="str">
        <f t="shared" ca="1" si="280"/>
        <v>FDLC</v>
      </c>
      <c r="K1410" s="54" t="str">
        <f t="shared" ca="1" si="281"/>
        <v>FDLC8_DWH_000_aaaammjj.dat</v>
      </c>
      <c r="L1410" s="54" t="str">
        <f t="shared" ca="1" si="282"/>
        <v/>
      </c>
      <c r="M1410" s="54" t="str">
        <f t="shared" ca="1" si="283"/>
        <v>DTWH</v>
      </c>
      <c r="N1410" s="54" t="str">
        <f t="shared" ca="1" si="284"/>
        <v>OPEN</v>
      </c>
      <c r="O1410" s="54" t="str">
        <f t="shared" ca="1" si="285"/>
        <v>Communautaire</v>
      </c>
    </row>
    <row r="1411" spans="1:15" x14ac:dyDescent="0.3">
      <c r="A1411" s="97">
        <f ca="1">MATCH(B1411,INDIRECT("Referentiel!a:a"),0)+COUNTIF($B$1:B1410,B1411)</f>
        <v>1411</v>
      </c>
      <c r="B1411" s="98" t="s">
        <v>7313</v>
      </c>
      <c r="C1411" s="54" t="str">
        <f t="shared" ref="C1411:C1474" ca="1" si="286">INDIRECT("'Referentiel'!c"&amp;$A1411)</f>
        <v>CPMS</v>
      </c>
      <c r="D1411" s="54" t="str">
        <f t="shared" ref="D1411:D1474" ca="1" si="287">INDIRECT("'Referentiel'!U"&amp;$A1411)&amp;IF((INDIRECT("'Referentiel'!U"&amp;$A1411)&lt;&gt;"")*(INDIRECT("'Referentiel'!V"&amp;$A1411)&lt;&gt;""),"-","")&amp;INDIRECT("'Referentiel'!V"&amp;$A1411)&amp;IF((INDIRECT("'Referentiel'!U"&amp;$A1411)&amp;INDIRECT("'Referentiel'!V"&amp;$A1411)&lt;&gt;"")*(INDIRECT("'Referentiel'!W"&amp;$A1411)&lt;&gt;""),"-","")&amp;INDIRECT("'Referentiel'!W"&amp;$A1411)&amp;IF((INDIRECT("'Referentiel'!U"&amp;$A1411)&amp;INDIRECT("'Referentiel'!V"&amp;$A1411)&amp;INDIRECT("'Referentiel'!W"&amp;$A1411)&lt;&gt;"")*(INDIRECT("'Referentiel'!Y"&amp;$A1411)&lt;&gt;""),"-","")&amp;INDIRECT("'Referentiel'!Y"&amp;$A1411)&amp;IF((INDIRECT("'Referentiel'!U"&amp;$A1411)&amp;INDIRECT("'Referentiel'!V"&amp;$A1411)&amp;INDIRECT("'Referentiel'!W"&amp;$A1411)&amp;INDIRECT("'Referentiel'!Y"&amp;$A1411)&lt;&gt;"")*(INDIRECT("'Referentiel'!Z"&amp;$A1411)&lt;&gt;""),"-","")&amp;INDIRECT("'Referentiel'!Z"&amp;$A1411)</f>
        <v>V1REFBCH-M</v>
      </c>
      <c r="E1411" s="54">
        <f t="shared" ref="E1411:E1474" ca="1" si="288">INDIRECT("'Referentiel'!AB"&amp;$A1411)</f>
        <v>0</v>
      </c>
      <c r="F1411" s="54" t="str">
        <f t="shared" ref="F1411:F1474" ca="1" si="289">INDIRECT("'Referentiel'!Aa"&amp;$A1411)</f>
        <v>ZH4AMV</v>
      </c>
      <c r="G1411" s="54" t="str">
        <f t="shared" ref="G1411:G1474" ca="1" si="290">INDIRECT("'Referentiel'!k"&amp;$A1411)</f>
        <v>AD3</v>
      </c>
      <c r="H1411" s="54" t="str">
        <f t="shared" ref="H1411:H1474" ca="1" si="291">INDIRECT("'Referentiel'!l"&amp;$A1411)</f>
        <v>COMPLET</v>
      </c>
      <c r="I1411" s="54" t="str">
        <f t="shared" ref="I1411:I1474" ca="1" si="292">INDIRECT("'Referentiel'!j"&amp;$A1411)</f>
        <v>BVnTn</v>
      </c>
      <c r="J1411" s="54" t="str">
        <f t="shared" ref="J1411:J1474" ca="1" si="293">INDIRECT("'Referentiel'!f"&amp;$A1411)</f>
        <v>AVPA</v>
      </c>
      <c r="K1411" s="54" t="str">
        <f t="shared" ref="K1411:K1474" ca="1" si="294">INDIRECT("'Referentiel'!e"&amp;$A1411)</f>
        <v>REFBCH</v>
      </c>
      <c r="L1411" s="54" t="str">
        <f t="shared" ref="L1411:L1474" ca="1" si="295">INDIRECT("'Referentiel'!n"&amp;$A1411)</f>
        <v/>
      </c>
      <c r="M1411" s="54">
        <f t="shared" ref="M1411:M1474" ca="1" si="296">INDIRECT("'Referentiel'!s"&amp;$A1411)</f>
        <v>0</v>
      </c>
      <c r="N1411" s="54" t="str">
        <f t="shared" ref="N1411:N1474" ca="1" si="297">INDIRECT("'Referentiel'!q"&amp;$A1411)</f>
        <v>DB2</v>
      </c>
      <c r="O1411" s="54" t="str">
        <f t="shared" ref="O1411:O1474" ca="1" si="298">INDIRECT("'Referentiel'!h"&amp;$A1411)</f>
        <v>Adhérent</v>
      </c>
    </row>
    <row r="1412" spans="1:15" x14ac:dyDescent="0.3">
      <c r="A1412" s="97">
        <f ca="1">MATCH(B1412,INDIRECT("Referentiel!a:a"),0)+COUNTIF($B$1:B1411,B1412)</f>
        <v>1412</v>
      </c>
      <c r="B1412" s="98" t="s">
        <v>7319</v>
      </c>
      <c r="C1412" s="54" t="str">
        <f t="shared" ca="1" si="286"/>
        <v>CPDM</v>
      </c>
      <c r="D1412" s="54" t="str">
        <f t="shared" ca="1" si="287"/>
        <v>V0REFSEA -J</v>
      </c>
      <c r="E1412" s="54">
        <f t="shared" ca="1" si="288"/>
        <v>0</v>
      </c>
      <c r="F1412" s="54" t="str">
        <f t="shared" ca="1" si="289"/>
        <v>ZH4EJV</v>
      </c>
      <c r="G1412" s="54" t="str">
        <f t="shared" ca="1" si="290"/>
        <v>AD1</v>
      </c>
      <c r="H1412" s="54" t="str">
        <f t="shared" ca="1" si="291"/>
        <v>COMPLET</v>
      </c>
      <c r="I1412" s="54" t="str">
        <f t="shared" ca="1" si="292"/>
        <v>Tn</v>
      </c>
      <c r="J1412" s="54" t="str">
        <f t="shared" ca="1" si="293"/>
        <v>SIDO</v>
      </c>
      <c r="K1412" s="54" t="str">
        <f t="shared" ca="1" si="294"/>
        <v>REFSEA</v>
      </c>
      <c r="L1412" s="54" t="str">
        <f t="shared" ca="1" si="295"/>
        <v>PRAD1</v>
      </c>
      <c r="M1412" s="54">
        <f t="shared" ca="1" si="296"/>
        <v>0</v>
      </c>
      <c r="N1412" s="54" t="str">
        <f t="shared" ca="1" si="297"/>
        <v>DB2</v>
      </c>
      <c r="O1412" s="54" t="str">
        <f t="shared" ca="1" si="298"/>
        <v>Adhérent</v>
      </c>
    </row>
    <row r="1413" spans="1:15" x14ac:dyDescent="0.3">
      <c r="A1413" s="97">
        <f ca="1">MATCH(B1413,INDIRECT("Referentiel!a:a"),0)+COUNTIF($B$1:B1412,B1413)</f>
        <v>1413</v>
      </c>
      <c r="B1413" s="98" t="s">
        <v>7327</v>
      </c>
      <c r="C1413" s="54" t="str">
        <f t="shared" ca="1" si="286"/>
        <v>CPMC</v>
      </c>
      <c r="D1413" s="54" t="str">
        <f t="shared" ca="1" si="287"/>
        <v>V0RELCON-H</v>
      </c>
      <c r="E1413" s="54">
        <f t="shared" ca="1" si="288"/>
        <v>0</v>
      </c>
      <c r="F1413" s="54" t="str">
        <f t="shared" ca="1" si="289"/>
        <v>ZH4AH1</v>
      </c>
      <c r="G1413" s="54" t="str">
        <f t="shared" ca="1" si="290"/>
        <v>AD3</v>
      </c>
      <c r="H1413" s="54" t="str">
        <f t="shared" ca="1" si="291"/>
        <v>COMPLET</v>
      </c>
      <c r="I1413" s="54" t="str">
        <f t="shared" ca="1" si="292"/>
        <v>BVnTn</v>
      </c>
      <c r="J1413" s="54" t="str">
        <f t="shared" ca="1" si="293"/>
        <v>CVCM</v>
      </c>
      <c r="K1413" s="54" t="str">
        <f t="shared" ca="1" si="294"/>
        <v>RELCON</v>
      </c>
      <c r="L1413" s="54" t="str">
        <f t="shared" ca="1" si="295"/>
        <v/>
      </c>
      <c r="M1413" s="54">
        <f t="shared" ca="1" si="296"/>
        <v>0</v>
      </c>
      <c r="N1413" s="54" t="str">
        <f t="shared" ca="1" si="297"/>
        <v>DB2</v>
      </c>
      <c r="O1413" s="54" t="str">
        <f t="shared" ca="1" si="298"/>
        <v>Adhérent</v>
      </c>
    </row>
    <row r="1414" spans="1:15" x14ac:dyDescent="0.3">
      <c r="A1414" s="97">
        <f ca="1">MATCH(B1414,INDIRECT("Referentiel!a:a"),0)+COUNTIF($B$1:B1413,B1414)</f>
        <v>1414</v>
      </c>
      <c r="B1414" s="98" t="s">
        <v>7333</v>
      </c>
      <c r="C1414" s="54" t="str">
        <f t="shared" ca="1" si="286"/>
        <v>CPMC</v>
      </c>
      <c r="D1414" s="54" t="str">
        <f t="shared" ca="1" si="287"/>
        <v>V0RELPAR-J</v>
      </c>
      <c r="E1414" s="54">
        <f t="shared" ca="1" si="288"/>
        <v>0</v>
      </c>
      <c r="F1414" s="54" t="str">
        <f t="shared" ca="1" si="289"/>
        <v>ZH4GJ6</v>
      </c>
      <c r="G1414" s="54" t="str">
        <f t="shared" ca="1" si="290"/>
        <v>AD1</v>
      </c>
      <c r="H1414" s="54" t="str">
        <f t="shared" ca="1" si="291"/>
        <v>COMPLET</v>
      </c>
      <c r="I1414" s="54" t="str">
        <f t="shared" ca="1" si="292"/>
        <v>BVnTn</v>
      </c>
      <c r="J1414" s="54" t="str">
        <f t="shared" ca="1" si="293"/>
        <v>CVCM</v>
      </c>
      <c r="K1414" s="54" t="str">
        <f t="shared" ca="1" si="294"/>
        <v>RELPAR</v>
      </c>
      <c r="L1414" s="54" t="str">
        <f t="shared" ca="1" si="295"/>
        <v>PRAD1</v>
      </c>
      <c r="M1414" s="54">
        <f t="shared" ca="1" si="296"/>
        <v>0</v>
      </c>
      <c r="N1414" s="54" t="str">
        <f t="shared" ca="1" si="297"/>
        <v>DB2</v>
      </c>
      <c r="O1414" s="54" t="str">
        <f t="shared" ca="1" si="298"/>
        <v>Adhérent</v>
      </c>
    </row>
    <row r="1415" spans="1:15" x14ac:dyDescent="0.3">
      <c r="A1415" s="97">
        <f ca="1">MATCH(B1415,INDIRECT("Referentiel!a:a"),0)+COUNTIF($B$1:B1414,B1415)</f>
        <v>1415</v>
      </c>
      <c r="B1415" s="98" t="s">
        <v>7339</v>
      </c>
      <c r="C1415" s="54" t="str">
        <f t="shared" ca="1" si="286"/>
        <v>CPCC</v>
      </c>
      <c r="D1415" s="54" t="str">
        <f t="shared" ca="1" si="287"/>
        <v>V2REPRES -J</v>
      </c>
      <c r="E1415" s="54">
        <f t="shared" ca="1" si="288"/>
        <v>0</v>
      </c>
      <c r="F1415" s="54" t="str">
        <f t="shared" ca="1" si="289"/>
        <v>ZH1JJN</v>
      </c>
      <c r="G1415" s="54" t="str">
        <f t="shared" ca="1" si="290"/>
        <v>AD1</v>
      </c>
      <c r="H1415" s="54" t="str">
        <f t="shared" ca="1" si="291"/>
        <v>COMPLET</v>
      </c>
      <c r="I1415" s="54" t="str">
        <f t="shared" ca="1" si="292"/>
        <v>Tn</v>
      </c>
      <c r="J1415" s="54" t="str">
        <f t="shared" ca="1" si="293"/>
        <v>GPAR</v>
      </c>
      <c r="K1415" s="54" t="str">
        <f t="shared" ca="1" si="294"/>
        <v>REPRES</v>
      </c>
      <c r="L1415" s="54" t="str">
        <f t="shared" ca="1" si="295"/>
        <v>PRAD1</v>
      </c>
      <c r="M1415" s="54">
        <f t="shared" ca="1" si="296"/>
        <v>0</v>
      </c>
      <c r="N1415" s="54" t="str">
        <f t="shared" ca="1" si="297"/>
        <v>DB2</v>
      </c>
      <c r="O1415" s="54" t="str">
        <f t="shared" ca="1" si="298"/>
        <v>Adhérent</v>
      </c>
    </row>
    <row r="1416" spans="1:15" x14ac:dyDescent="0.3">
      <c r="A1416" s="97">
        <f ca="1">MATCH(B1416,INDIRECT("Referentiel!a:a"),0)+COUNTIF($B$1:B1415,B1416)</f>
        <v>1416</v>
      </c>
      <c r="B1416" s="98" t="s">
        <v>7344</v>
      </c>
      <c r="C1416" s="54" t="str">
        <f t="shared" ca="1" si="286"/>
        <v>CPCC</v>
      </c>
      <c r="D1416" s="54" t="str">
        <f t="shared" ca="1" si="287"/>
        <v>V0REVEN1 -J</v>
      </c>
      <c r="E1416" s="54">
        <f t="shared" ca="1" si="288"/>
        <v>0</v>
      </c>
      <c r="F1416" s="54" t="str">
        <f t="shared" ca="1" si="289"/>
        <v>ZH1JJO</v>
      </c>
      <c r="G1416" s="54" t="str">
        <f t="shared" ca="1" si="290"/>
        <v>AD1</v>
      </c>
      <c r="H1416" s="54" t="str">
        <f t="shared" ca="1" si="291"/>
        <v>COMPLET</v>
      </c>
      <c r="I1416" s="54" t="str">
        <f t="shared" ca="1" si="292"/>
        <v>Tn</v>
      </c>
      <c r="J1416" s="54" t="str">
        <f t="shared" ca="1" si="293"/>
        <v>ENPA</v>
      </c>
      <c r="K1416" s="54" t="str">
        <f t="shared" ca="1" si="294"/>
        <v>REVEN1</v>
      </c>
      <c r="L1416" s="54" t="str">
        <f t="shared" ca="1" si="295"/>
        <v>PRAD1</v>
      </c>
      <c r="M1416" s="54">
        <f t="shared" ca="1" si="296"/>
        <v>0</v>
      </c>
      <c r="N1416" s="54" t="str">
        <f t="shared" ca="1" si="297"/>
        <v>DB2</v>
      </c>
      <c r="O1416" s="54" t="str">
        <f t="shared" ca="1" si="298"/>
        <v>Adhérent</v>
      </c>
    </row>
    <row r="1417" spans="1:15" x14ac:dyDescent="0.3">
      <c r="A1417" s="97">
        <f ca="1">MATCH(B1417,INDIRECT("Referentiel!a:a"),0)+COUNTIF($B$1:B1416,B1417)</f>
        <v>1417</v>
      </c>
      <c r="B1417" s="98" t="s">
        <v>7349</v>
      </c>
      <c r="C1417" s="54" t="str">
        <f t="shared" ca="1" si="286"/>
        <v>CPMC</v>
      </c>
      <c r="D1417" s="54" t="str">
        <f t="shared" ca="1" si="287"/>
        <v>V0RGAELE -J</v>
      </c>
      <c r="E1417" s="54">
        <f t="shared" ca="1" si="288"/>
        <v>0</v>
      </c>
      <c r="F1417" s="54" t="str">
        <f t="shared" ca="1" si="289"/>
        <v>ZH4GJ7</v>
      </c>
      <c r="G1417" s="54" t="str">
        <f t="shared" ca="1" si="290"/>
        <v>AD3</v>
      </c>
      <c r="H1417" s="54" t="str">
        <f t="shared" ca="1" si="291"/>
        <v>COMPLET</v>
      </c>
      <c r="I1417" s="54" t="str">
        <f t="shared" ca="1" si="292"/>
        <v>Tn</v>
      </c>
      <c r="J1417" s="54" t="str">
        <f t="shared" ca="1" si="293"/>
        <v>RGAV</v>
      </c>
      <c r="K1417" s="54" t="str">
        <f t="shared" ca="1" si="294"/>
        <v>RGAELE</v>
      </c>
      <c r="L1417" s="54" t="str">
        <f t="shared" ca="1" si="295"/>
        <v>PRIV1</v>
      </c>
      <c r="M1417" s="54">
        <f t="shared" ca="1" si="296"/>
        <v>0</v>
      </c>
      <c r="N1417" s="54" t="str">
        <f t="shared" ca="1" si="297"/>
        <v>DB2</v>
      </c>
      <c r="O1417" s="54" t="str">
        <f t="shared" ca="1" si="298"/>
        <v>Adhérent</v>
      </c>
    </row>
    <row r="1418" spans="1:15" x14ac:dyDescent="0.3">
      <c r="A1418" s="97">
        <f ca="1">MATCH(B1418,INDIRECT("Referentiel!a:a"),0)+COUNTIF($B$1:B1417,B1418)</f>
        <v>1418</v>
      </c>
      <c r="B1418" s="98" t="s">
        <v>7356</v>
      </c>
      <c r="C1418" s="54" t="str">
        <f t="shared" ca="1" si="286"/>
        <v>CPMC</v>
      </c>
      <c r="D1418" s="54" t="str">
        <f t="shared" ca="1" si="287"/>
        <v>V0RGFPRO -J</v>
      </c>
      <c r="E1418" s="54">
        <f t="shared" ca="1" si="288"/>
        <v>0</v>
      </c>
      <c r="F1418" s="54" t="str">
        <f t="shared" ca="1" si="289"/>
        <v>ZH4GJ8</v>
      </c>
      <c r="G1418" s="54" t="str">
        <f t="shared" ca="1" si="290"/>
        <v>AD3</v>
      </c>
      <c r="H1418" s="54" t="str">
        <f t="shared" ca="1" si="291"/>
        <v>COMPLET</v>
      </c>
      <c r="I1418" s="54" t="str">
        <f t="shared" ca="1" si="292"/>
        <v>Tn</v>
      </c>
      <c r="J1418" s="54" t="str">
        <f t="shared" ca="1" si="293"/>
        <v>CATP</v>
      </c>
      <c r="K1418" s="54" t="str">
        <f t="shared" ca="1" si="294"/>
        <v>RGFPRO</v>
      </c>
      <c r="L1418" s="54" t="str">
        <f t="shared" ca="1" si="295"/>
        <v>PRIV1</v>
      </c>
      <c r="M1418" s="54">
        <f t="shared" ca="1" si="296"/>
        <v>0</v>
      </c>
      <c r="N1418" s="54" t="str">
        <f t="shared" ca="1" si="297"/>
        <v>DB2</v>
      </c>
      <c r="O1418" s="54" t="str">
        <f t="shared" ca="1" si="298"/>
        <v>Adhérent</v>
      </c>
    </row>
    <row r="1419" spans="1:15" x14ac:dyDescent="0.3">
      <c r="A1419" s="97">
        <f ca="1">MATCH(B1419,INDIRECT("Referentiel!a:a"),0)+COUNTIF($B$1:B1418,B1419)</f>
        <v>1419</v>
      </c>
      <c r="B1419" s="98" t="s">
        <v>7362</v>
      </c>
      <c r="C1419" s="54" t="str">
        <f t="shared" ca="1" si="286"/>
        <v>CPPI</v>
      </c>
      <c r="D1419" s="54" t="str">
        <f t="shared" ca="1" si="287"/>
        <v xml:space="preserve"> -M</v>
      </c>
      <c r="E1419" s="54">
        <f t="shared" ca="1" si="288"/>
        <v>0</v>
      </c>
      <c r="F1419" s="54">
        <f t="shared" ca="1" si="289"/>
        <v>0</v>
      </c>
      <c r="G1419" s="54" t="str">
        <f t="shared" ca="1" si="290"/>
        <v>AD3</v>
      </c>
      <c r="H1419" s="54" t="str">
        <f t="shared" ca="1" si="291"/>
        <v>COMPLET</v>
      </c>
      <c r="I1419" s="54" t="str">
        <f t="shared" ca="1" si="292"/>
        <v>BVaTn</v>
      </c>
      <c r="J1419" s="54" t="str">
        <f t="shared" ca="1" si="293"/>
        <v>INFO</v>
      </c>
      <c r="K1419" s="54" t="str">
        <f t="shared" ca="1" si="294"/>
        <v>RI0E004A</v>
      </c>
      <c r="L1419" s="54" t="str">
        <f t="shared" ca="1" si="295"/>
        <v/>
      </c>
      <c r="M1419" s="54">
        <f t="shared" ca="1" si="296"/>
        <v>0</v>
      </c>
      <c r="N1419" s="54" t="str">
        <f t="shared" ca="1" si="297"/>
        <v>FIC</v>
      </c>
      <c r="O1419" s="54" t="str">
        <f t="shared" ca="1" si="298"/>
        <v>Adhérent</v>
      </c>
    </row>
    <row r="1420" spans="1:15" x14ac:dyDescent="0.3">
      <c r="A1420" s="97">
        <f ca="1">MATCH(B1420,INDIRECT("Referentiel!a:a"),0)+COUNTIF($B$1:B1419,B1420)</f>
        <v>1420</v>
      </c>
      <c r="B1420" s="98" t="s">
        <v>7367</v>
      </c>
      <c r="C1420" s="54" t="str">
        <f t="shared" ca="1" si="286"/>
        <v>CPPI</v>
      </c>
      <c r="D1420" s="54" t="str">
        <f t="shared" ca="1" si="287"/>
        <v xml:space="preserve"> -M</v>
      </c>
      <c r="E1420" s="54">
        <f t="shared" ca="1" si="288"/>
        <v>0</v>
      </c>
      <c r="F1420" s="54">
        <f t="shared" ca="1" si="289"/>
        <v>0</v>
      </c>
      <c r="G1420" s="54" t="str">
        <f t="shared" ca="1" si="290"/>
        <v>AD3</v>
      </c>
      <c r="H1420" s="54" t="str">
        <f t="shared" ca="1" si="291"/>
        <v>COMPLET</v>
      </c>
      <c r="I1420" s="54" t="str">
        <f t="shared" ca="1" si="292"/>
        <v>BVaTn</v>
      </c>
      <c r="J1420" s="54" t="str">
        <f t="shared" ca="1" si="293"/>
        <v>INFO</v>
      </c>
      <c r="K1420" s="54" t="str">
        <f t="shared" ca="1" si="294"/>
        <v>RI0E005A</v>
      </c>
      <c r="L1420" s="54" t="str">
        <f t="shared" ca="1" si="295"/>
        <v/>
      </c>
      <c r="M1420" s="54">
        <f t="shared" ca="1" si="296"/>
        <v>0</v>
      </c>
      <c r="N1420" s="54" t="str">
        <f t="shared" ca="1" si="297"/>
        <v>FIC</v>
      </c>
      <c r="O1420" s="54" t="str">
        <f t="shared" ca="1" si="298"/>
        <v>Adhérent</v>
      </c>
    </row>
    <row r="1421" spans="1:15" x14ac:dyDescent="0.3">
      <c r="A1421" s="97">
        <f ca="1">MATCH(B1421,INDIRECT("Referentiel!a:a"),0)+COUNTIF($B$1:B1420,B1421)</f>
        <v>1421</v>
      </c>
      <c r="B1421" s="98" t="s">
        <v>7371</v>
      </c>
      <c r="C1421" s="54" t="str">
        <f t="shared" ca="1" si="286"/>
        <v>CPDM</v>
      </c>
      <c r="D1421" s="54" t="str">
        <f t="shared" ca="1" si="287"/>
        <v>V3RIBBAM -J</v>
      </c>
      <c r="E1421" s="54">
        <f t="shared" ca="1" si="288"/>
        <v>0</v>
      </c>
      <c r="F1421" s="54" t="str">
        <f t="shared" ca="1" si="289"/>
        <v>ZH4GJ9</v>
      </c>
      <c r="G1421" s="54" t="str">
        <f t="shared" ca="1" si="290"/>
        <v>AD3</v>
      </c>
      <c r="H1421" s="54" t="str">
        <f t="shared" ca="1" si="291"/>
        <v>COMPLET</v>
      </c>
      <c r="I1421" s="54" t="str">
        <f t="shared" ca="1" si="292"/>
        <v>Tn</v>
      </c>
      <c r="J1421" s="54" t="str">
        <f t="shared" ca="1" si="293"/>
        <v>BAMA</v>
      </c>
      <c r="K1421" s="54" t="str">
        <f t="shared" ca="1" si="294"/>
        <v>RIBBAM</v>
      </c>
      <c r="L1421" s="54" t="str">
        <f t="shared" ca="1" si="295"/>
        <v/>
      </c>
      <c r="M1421" s="54">
        <f t="shared" ca="1" si="296"/>
        <v>0</v>
      </c>
      <c r="N1421" s="54" t="str">
        <f t="shared" ca="1" si="297"/>
        <v>DB2</v>
      </c>
      <c r="O1421" s="54" t="str">
        <f t="shared" ca="1" si="298"/>
        <v>Adhérent</v>
      </c>
    </row>
    <row r="1422" spans="1:15" x14ac:dyDescent="0.3">
      <c r="A1422" s="97">
        <f ca="1">MATCH(B1422,INDIRECT("Referentiel!a:a"),0)+COUNTIF($B$1:B1421,B1422)</f>
        <v>1422</v>
      </c>
      <c r="B1422" s="98" t="s">
        <v>7376</v>
      </c>
      <c r="C1422" s="54" t="str">
        <f t="shared" ca="1" si="286"/>
        <v>CPDT</v>
      </c>
      <c r="D1422" s="54" t="str">
        <f t="shared" ca="1" si="287"/>
        <v>V0RIBSAI -J</v>
      </c>
      <c r="E1422" s="54">
        <f t="shared" ca="1" si="288"/>
        <v>0</v>
      </c>
      <c r="F1422" s="54" t="str">
        <f t="shared" ca="1" si="289"/>
        <v>ZH0GJ4</v>
      </c>
      <c r="G1422" s="54" t="str">
        <f t="shared" ca="1" si="290"/>
        <v>AD3</v>
      </c>
      <c r="H1422" s="54" t="str">
        <f t="shared" ca="1" si="291"/>
        <v>COMPLET</v>
      </c>
      <c r="I1422" s="54" t="str">
        <f t="shared" ca="1" si="292"/>
        <v>Tn</v>
      </c>
      <c r="J1422" s="54" t="str">
        <f t="shared" ca="1" si="293"/>
        <v>SATD</v>
      </c>
      <c r="K1422" s="54" t="str">
        <f t="shared" ca="1" si="294"/>
        <v>RIBSAI</v>
      </c>
      <c r="L1422" s="54" t="str">
        <f t="shared" ca="1" si="295"/>
        <v/>
      </c>
      <c r="M1422" s="54">
        <f t="shared" ca="1" si="296"/>
        <v>0</v>
      </c>
      <c r="N1422" s="54" t="str">
        <f t="shared" ca="1" si="297"/>
        <v>DB2</v>
      </c>
      <c r="O1422" s="54" t="str">
        <f t="shared" ca="1" si="298"/>
        <v>Adhérent</v>
      </c>
    </row>
    <row r="1423" spans="1:15" x14ac:dyDescent="0.3">
      <c r="A1423" s="97">
        <f ca="1">MATCH(B1423,INDIRECT("Referentiel!a:a"),0)+COUNTIF($B$1:B1422,B1423)</f>
        <v>1423</v>
      </c>
      <c r="B1423" s="98" t="s">
        <v>7383</v>
      </c>
      <c r="C1423" s="54" t="str">
        <f t="shared" ca="1" si="286"/>
        <v>CPPI</v>
      </c>
      <c r="D1423" s="54" t="str">
        <f t="shared" ca="1" si="287"/>
        <v xml:space="preserve"> -M</v>
      </c>
      <c r="E1423" s="54">
        <f t="shared" ca="1" si="288"/>
        <v>0</v>
      </c>
      <c r="F1423" s="54">
        <f t="shared" ca="1" si="289"/>
        <v>0</v>
      </c>
      <c r="G1423" s="54" t="str">
        <f t="shared" ca="1" si="290"/>
        <v>AD3</v>
      </c>
      <c r="H1423" s="54" t="str">
        <f t="shared" ca="1" si="291"/>
        <v>COMPLET</v>
      </c>
      <c r="I1423" s="54" t="str">
        <f t="shared" ca="1" si="292"/>
        <v>BVaTn</v>
      </c>
      <c r="J1423" s="54" t="str">
        <f t="shared" ca="1" si="293"/>
        <v>INFO</v>
      </c>
      <c r="K1423" s="54" t="str">
        <f t="shared" ca="1" si="294"/>
        <v>RICM20EA</v>
      </c>
      <c r="L1423" s="54" t="str">
        <f t="shared" ca="1" si="295"/>
        <v/>
      </c>
      <c r="M1423" s="54">
        <f t="shared" ca="1" si="296"/>
        <v>0</v>
      </c>
      <c r="N1423" s="54" t="str">
        <f t="shared" ca="1" si="297"/>
        <v>FIC</v>
      </c>
      <c r="O1423" s="54" t="str">
        <f t="shared" ca="1" si="298"/>
        <v>Adhérent</v>
      </c>
    </row>
    <row r="1424" spans="1:15" x14ac:dyDescent="0.3">
      <c r="A1424" s="97">
        <f ca="1">MATCH(B1424,INDIRECT("Referentiel!a:a"),0)+COUNTIF($B$1:B1423,B1424)</f>
        <v>1424</v>
      </c>
      <c r="B1424" s="98" t="s">
        <v>7386</v>
      </c>
      <c r="C1424" s="54" t="str">
        <f t="shared" ca="1" si="286"/>
        <v>CPDT</v>
      </c>
      <c r="D1424" s="54" t="str">
        <f t="shared" ca="1" si="287"/>
        <v>GRIOPCEV-M</v>
      </c>
      <c r="E1424" s="54">
        <f t="shared" ca="1" si="288"/>
        <v>0</v>
      </c>
      <c r="F1424" s="54" t="str">
        <f t="shared" ca="1" si="289"/>
        <v>ZH0VMS</v>
      </c>
      <c r="G1424" s="54" t="str">
        <f t="shared" ca="1" si="290"/>
        <v>AD3</v>
      </c>
      <c r="H1424" s="54" t="str">
        <f t="shared" ca="1" si="291"/>
        <v>PARTIEL</v>
      </c>
      <c r="I1424" s="54" t="str">
        <f t="shared" ca="1" si="292"/>
        <v>Tn</v>
      </c>
      <c r="J1424" s="54" t="str">
        <f t="shared" ca="1" si="293"/>
        <v>GREE</v>
      </c>
      <c r="K1424" s="54" t="str">
        <f t="shared" ca="1" si="294"/>
        <v>RIOPCEVA</v>
      </c>
      <c r="L1424" s="54" t="str">
        <f t="shared" ca="1" si="295"/>
        <v/>
      </c>
      <c r="M1424" s="54">
        <f t="shared" ca="1" si="296"/>
        <v>0</v>
      </c>
      <c r="N1424" s="54" t="str">
        <f t="shared" ca="1" si="297"/>
        <v>FIC</v>
      </c>
      <c r="O1424" s="54" t="str">
        <f t="shared" ca="1" si="298"/>
        <v>Adhérent</v>
      </c>
    </row>
    <row r="1425" spans="1:15" x14ac:dyDescent="0.3">
      <c r="A1425" s="97">
        <f ca="1">MATCH(B1425,INDIRECT("Referentiel!a:a"),0)+COUNTIF($B$1:B1424,B1425)</f>
        <v>1425</v>
      </c>
      <c r="B1425" s="98" t="s">
        <v>7391</v>
      </c>
      <c r="C1425" s="54" t="str">
        <f t="shared" ca="1" si="286"/>
        <v>CPMP</v>
      </c>
      <c r="D1425" s="54" t="str">
        <f t="shared" ca="1" si="287"/>
        <v>V0RMIMPU -J</v>
      </c>
      <c r="E1425" s="54">
        <f t="shared" ca="1" si="288"/>
        <v>0</v>
      </c>
      <c r="F1425" s="54" t="str">
        <f t="shared" ca="1" si="289"/>
        <v>ZH2FJB</v>
      </c>
      <c r="G1425" s="54" t="str">
        <f t="shared" ca="1" si="290"/>
        <v>AD3</v>
      </c>
      <c r="H1425" s="54" t="str">
        <f t="shared" ca="1" si="291"/>
        <v>COMPLET</v>
      </c>
      <c r="I1425" s="54" t="str">
        <f t="shared" ca="1" si="292"/>
        <v>Tn</v>
      </c>
      <c r="J1425" s="54" t="str">
        <f t="shared" ca="1" si="293"/>
        <v>CMC7</v>
      </c>
      <c r="K1425" s="54" t="str">
        <f t="shared" ca="1" si="294"/>
        <v>RMIMPU</v>
      </c>
      <c r="L1425" s="54" t="str">
        <f t="shared" ca="1" si="295"/>
        <v/>
      </c>
      <c r="M1425" s="54">
        <f t="shared" ca="1" si="296"/>
        <v>0</v>
      </c>
      <c r="N1425" s="54" t="str">
        <f t="shared" ca="1" si="297"/>
        <v>DB2</v>
      </c>
      <c r="O1425" s="54" t="str">
        <f t="shared" ca="1" si="298"/>
        <v>Adhérent</v>
      </c>
    </row>
    <row r="1426" spans="1:15" x14ac:dyDescent="0.3">
      <c r="A1426" s="97">
        <f ca="1">MATCH(B1426,INDIRECT("Referentiel!a:a"),0)+COUNTIF($B$1:B1425,B1426)</f>
        <v>1426</v>
      </c>
      <c r="B1426" s="98" t="s">
        <v>7396</v>
      </c>
      <c r="C1426" s="54" t="str">
        <f t="shared" ca="1" si="286"/>
        <v>CPCC</v>
      </c>
      <c r="D1426" s="54" t="str">
        <f t="shared" ca="1" si="287"/>
        <v>V0ROLECF -J</v>
      </c>
      <c r="E1426" s="54">
        <f t="shared" ca="1" si="288"/>
        <v>0</v>
      </c>
      <c r="F1426" s="54" t="str">
        <f t="shared" ca="1" si="289"/>
        <v>ZH1JJP</v>
      </c>
      <c r="G1426" s="54" t="str">
        <f t="shared" ca="1" si="290"/>
        <v>AD1</v>
      </c>
      <c r="H1426" s="54" t="str">
        <f t="shared" ca="1" si="291"/>
        <v>COMPLET</v>
      </c>
      <c r="I1426" s="54" t="str">
        <f t="shared" ca="1" si="292"/>
        <v>Tn</v>
      </c>
      <c r="J1426" s="54" t="str">
        <f t="shared" ca="1" si="293"/>
        <v>CFPA</v>
      </c>
      <c r="K1426" s="54" t="str">
        <f t="shared" ca="1" si="294"/>
        <v>ROLECF</v>
      </c>
      <c r="L1426" s="54" t="str">
        <f t="shared" ca="1" si="295"/>
        <v>PRAD1</v>
      </c>
      <c r="M1426" s="54">
        <f t="shared" ca="1" si="296"/>
        <v>0</v>
      </c>
      <c r="N1426" s="54" t="str">
        <f t="shared" ca="1" si="297"/>
        <v>DB2</v>
      </c>
      <c r="O1426" s="54" t="str">
        <f t="shared" ca="1" si="298"/>
        <v>Adhérent</v>
      </c>
    </row>
    <row r="1427" spans="1:15" x14ac:dyDescent="0.3">
      <c r="A1427" s="97">
        <f ca="1">MATCH(B1427,INDIRECT("Referentiel!a:a"),0)+COUNTIF($B$1:B1426,B1427)</f>
        <v>1427</v>
      </c>
      <c r="B1427" s="98" t="s">
        <v>7400</v>
      </c>
      <c r="C1427" s="54" t="str">
        <f t="shared" ca="1" si="286"/>
        <v>CPRI</v>
      </c>
      <c r="D1427" s="54" t="str">
        <f t="shared" ca="1" si="287"/>
        <v xml:space="preserve"> -J</v>
      </c>
      <c r="E1427" s="54">
        <f t="shared" ca="1" si="288"/>
        <v>0</v>
      </c>
      <c r="F1427" s="54">
        <f t="shared" ca="1" si="289"/>
        <v>0</v>
      </c>
      <c r="G1427" s="54" t="str">
        <f t="shared" ca="1" si="290"/>
        <v>AD3</v>
      </c>
      <c r="H1427" s="54" t="str">
        <f t="shared" ca="1" si="291"/>
        <v>COMPLET</v>
      </c>
      <c r="I1427" s="54" t="str">
        <f t="shared" ca="1" si="292"/>
        <v>Tn</v>
      </c>
      <c r="J1427" s="54" t="str">
        <f t="shared" ca="1" si="293"/>
        <v>RCVR</v>
      </c>
      <c r="K1427" s="54" t="str">
        <f t="shared" ca="1" si="294"/>
        <v>RP1XS001</v>
      </c>
      <c r="L1427" s="54" t="str">
        <f t="shared" ca="1" si="295"/>
        <v/>
      </c>
      <c r="M1427" s="54">
        <f t="shared" ca="1" si="296"/>
        <v>0</v>
      </c>
      <c r="N1427" s="54" t="str">
        <f t="shared" ca="1" si="297"/>
        <v>FIC</v>
      </c>
      <c r="O1427" s="54" t="str">
        <f t="shared" ca="1" si="298"/>
        <v>Adhérent</v>
      </c>
    </row>
    <row r="1428" spans="1:15" x14ac:dyDescent="0.3">
      <c r="A1428" s="97">
        <f ca="1">MATCH(B1428,INDIRECT("Referentiel!a:a"),0)+COUNTIF($B$1:B1427,B1428)</f>
        <v>1428</v>
      </c>
      <c r="B1428" s="98" t="s">
        <v>7403</v>
      </c>
      <c r="C1428" s="54" t="str">
        <f t="shared" ca="1" si="286"/>
        <v>CPRI</v>
      </c>
      <c r="D1428" s="54" t="str">
        <f t="shared" ca="1" si="287"/>
        <v>RP5J9CM2-M</v>
      </c>
      <c r="E1428" s="54">
        <f t="shared" ca="1" si="288"/>
        <v>0</v>
      </c>
      <c r="F1428" s="54" t="str">
        <f t="shared" ca="1" si="289"/>
        <v>ZH0CMG</v>
      </c>
      <c r="G1428" s="54" t="str">
        <f t="shared" ca="1" si="290"/>
        <v>AD3</v>
      </c>
      <c r="H1428" s="54" t="str">
        <f t="shared" ca="1" si="291"/>
        <v>COMPLET</v>
      </c>
      <c r="I1428" s="54" t="str">
        <f t="shared" ca="1" si="292"/>
        <v>BVaTn</v>
      </c>
      <c r="J1428" s="54" t="str">
        <f t="shared" ca="1" si="293"/>
        <v>RCVR</v>
      </c>
      <c r="K1428" s="54" t="str">
        <f t="shared" ca="1" si="294"/>
        <v>RPJCJ9CM</v>
      </c>
      <c r="L1428" s="54" t="str">
        <f t="shared" ca="1" si="295"/>
        <v/>
      </c>
      <c r="M1428" s="54">
        <f t="shared" ca="1" si="296"/>
        <v>0</v>
      </c>
      <c r="N1428" s="54" t="str">
        <f t="shared" ca="1" si="297"/>
        <v>FIC</v>
      </c>
      <c r="O1428" s="54" t="str">
        <f t="shared" ca="1" si="298"/>
        <v>Adhérent</v>
      </c>
    </row>
    <row r="1429" spans="1:15" x14ac:dyDescent="0.3">
      <c r="A1429" s="97">
        <f ca="1">MATCH(B1429,INDIRECT("Referentiel!a:a"),0)+COUNTIF($B$1:B1428,B1429)</f>
        <v>1429</v>
      </c>
      <c r="B1429" s="98" t="s">
        <v>7408</v>
      </c>
      <c r="C1429" s="54" t="str">
        <f t="shared" ca="1" si="286"/>
        <v>CPRI</v>
      </c>
      <c r="D1429" s="54" t="str">
        <f t="shared" ca="1" si="287"/>
        <v xml:space="preserve"> -A</v>
      </c>
      <c r="E1429" s="54">
        <f t="shared" ca="1" si="288"/>
        <v>0</v>
      </c>
      <c r="F1429" s="54">
        <f t="shared" ca="1" si="289"/>
        <v>0</v>
      </c>
      <c r="G1429" s="54" t="str">
        <f t="shared" ca="1" si="290"/>
        <v>AD3</v>
      </c>
      <c r="H1429" s="54" t="str">
        <f t="shared" ca="1" si="291"/>
        <v>COMPLET</v>
      </c>
      <c r="I1429" s="54" t="str">
        <f t="shared" ca="1" si="292"/>
        <v>Tn</v>
      </c>
      <c r="J1429" s="54" t="str">
        <f t="shared" ca="1" si="293"/>
        <v>RCVR</v>
      </c>
      <c r="K1429" s="54" t="str">
        <f t="shared" ca="1" si="294"/>
        <v>RPJCJ9HA</v>
      </c>
      <c r="L1429" s="54" t="str">
        <f t="shared" ca="1" si="295"/>
        <v/>
      </c>
      <c r="M1429" s="54">
        <f t="shared" ca="1" si="296"/>
        <v>0</v>
      </c>
      <c r="N1429" s="54" t="str">
        <f t="shared" ca="1" si="297"/>
        <v>FIC</v>
      </c>
      <c r="O1429" s="54" t="str">
        <f t="shared" ca="1" si="298"/>
        <v>Adhérent</v>
      </c>
    </row>
    <row r="1430" spans="1:15" x14ac:dyDescent="0.3">
      <c r="A1430" s="97">
        <f ca="1">MATCH(B1430,INDIRECT("Referentiel!a:a"),0)+COUNTIF($B$1:B1429,B1430)</f>
        <v>1430</v>
      </c>
      <c r="B1430" s="98" t="s">
        <v>7412</v>
      </c>
      <c r="C1430" s="54" t="str">
        <f t="shared" ca="1" si="286"/>
        <v>CPRI</v>
      </c>
      <c r="D1430" s="54" t="str">
        <f t="shared" ca="1" si="287"/>
        <v xml:space="preserve"> -H</v>
      </c>
      <c r="E1430" s="54">
        <f t="shared" ca="1" si="288"/>
        <v>0</v>
      </c>
      <c r="F1430" s="54">
        <f t="shared" ca="1" si="289"/>
        <v>0</v>
      </c>
      <c r="G1430" s="54" t="str">
        <f t="shared" ca="1" si="290"/>
        <v>AD3</v>
      </c>
      <c r="H1430" s="54" t="str">
        <f t="shared" ca="1" si="291"/>
        <v>COMPLET</v>
      </c>
      <c r="I1430" s="54" t="str">
        <f t="shared" ca="1" si="292"/>
        <v>Tn</v>
      </c>
      <c r="J1430" s="54" t="str">
        <f t="shared" ca="1" si="293"/>
        <v>RCVR</v>
      </c>
      <c r="K1430" s="54" t="str">
        <f t="shared" ca="1" si="294"/>
        <v>RPJCJ9HH</v>
      </c>
      <c r="L1430" s="54" t="str">
        <f t="shared" ca="1" si="295"/>
        <v/>
      </c>
      <c r="M1430" s="54">
        <f t="shared" ca="1" si="296"/>
        <v>0</v>
      </c>
      <c r="N1430" s="54" t="str">
        <f t="shared" ca="1" si="297"/>
        <v>FIC</v>
      </c>
      <c r="O1430" s="54" t="str">
        <f t="shared" ca="1" si="298"/>
        <v>Adhérent</v>
      </c>
    </row>
    <row r="1431" spans="1:15" x14ac:dyDescent="0.3">
      <c r="A1431" s="97">
        <f ca="1">MATCH(B1431,INDIRECT("Referentiel!a:a"),0)+COUNTIF($B$1:B1430,B1431)</f>
        <v>1431</v>
      </c>
      <c r="B1431" s="98" t="s">
        <v>7415</v>
      </c>
      <c r="C1431" s="54" t="str">
        <f t="shared" ca="1" si="286"/>
        <v>CPRI</v>
      </c>
      <c r="D1431" s="54" t="str">
        <f t="shared" ca="1" si="287"/>
        <v xml:space="preserve"> -M</v>
      </c>
      <c r="E1431" s="54">
        <f t="shared" ca="1" si="288"/>
        <v>0</v>
      </c>
      <c r="F1431" s="54">
        <f t="shared" ca="1" si="289"/>
        <v>0</v>
      </c>
      <c r="G1431" s="54" t="str">
        <f t="shared" ca="1" si="290"/>
        <v>AD3</v>
      </c>
      <c r="H1431" s="54" t="str">
        <f t="shared" ca="1" si="291"/>
        <v>COMPLET</v>
      </c>
      <c r="I1431" s="54" t="str">
        <f t="shared" ca="1" si="292"/>
        <v>BVaTn</v>
      </c>
      <c r="J1431" s="54" t="str">
        <f t="shared" ca="1" si="293"/>
        <v>RCVR</v>
      </c>
      <c r="K1431" s="54" t="str">
        <f t="shared" ca="1" si="294"/>
        <v>RPJCJ9HM</v>
      </c>
      <c r="L1431" s="54" t="str">
        <f t="shared" ca="1" si="295"/>
        <v/>
      </c>
      <c r="M1431" s="54">
        <f t="shared" ca="1" si="296"/>
        <v>0</v>
      </c>
      <c r="N1431" s="54" t="str">
        <f t="shared" ca="1" si="297"/>
        <v>FIC</v>
      </c>
      <c r="O1431" s="54" t="str">
        <f t="shared" ca="1" si="298"/>
        <v>Adhérent</v>
      </c>
    </row>
    <row r="1432" spans="1:15" x14ac:dyDescent="0.3">
      <c r="A1432" s="97">
        <f ca="1">MATCH(B1432,INDIRECT("Referentiel!a:a"),0)+COUNTIF($B$1:B1431,B1432)</f>
        <v>1432</v>
      </c>
      <c r="B1432" s="98" t="s">
        <v>7418</v>
      </c>
      <c r="C1432" s="54" t="str">
        <f t="shared" ca="1" si="286"/>
        <v>CPRI</v>
      </c>
      <c r="D1432" s="54" t="str">
        <f t="shared" ca="1" si="287"/>
        <v xml:space="preserve"> -M</v>
      </c>
      <c r="E1432" s="54">
        <f t="shared" ca="1" si="288"/>
        <v>0</v>
      </c>
      <c r="F1432" s="54">
        <f t="shared" ca="1" si="289"/>
        <v>0</v>
      </c>
      <c r="G1432" s="54" t="str">
        <f t="shared" ca="1" si="290"/>
        <v>AD3</v>
      </c>
      <c r="H1432" s="54" t="str">
        <f t="shared" ca="1" si="291"/>
        <v>COMPLET</v>
      </c>
      <c r="I1432" s="54" t="str">
        <f t="shared" ca="1" si="292"/>
        <v>Tn</v>
      </c>
      <c r="J1432" s="54" t="str">
        <f t="shared" ca="1" si="293"/>
        <v>RCVR</v>
      </c>
      <c r="K1432" s="54" t="str">
        <f t="shared" ca="1" si="294"/>
        <v>RPJMEMV5</v>
      </c>
      <c r="L1432" s="54" t="str">
        <f t="shared" ca="1" si="295"/>
        <v/>
      </c>
      <c r="M1432" s="54">
        <f t="shared" ca="1" si="296"/>
        <v>0</v>
      </c>
      <c r="N1432" s="54" t="str">
        <f t="shared" ca="1" si="297"/>
        <v>FIC</v>
      </c>
      <c r="O1432" s="54" t="str">
        <f t="shared" ca="1" si="298"/>
        <v>Adhérent</v>
      </c>
    </row>
    <row r="1433" spans="1:15" x14ac:dyDescent="0.3">
      <c r="A1433" s="97">
        <f ca="1">MATCH(B1433,INDIRECT("Referentiel!a:a"),0)+COUNTIF($B$1:B1432,B1433)</f>
        <v>1433</v>
      </c>
      <c r="B1433" s="98" t="s">
        <v>7421</v>
      </c>
      <c r="C1433" s="54" t="str">
        <f t="shared" ca="1" si="286"/>
        <v>CPCC</v>
      </c>
      <c r="D1433" s="54" t="str">
        <f t="shared" ca="1" si="287"/>
        <v>V0RPRTCOF-J</v>
      </c>
      <c r="E1433" s="54">
        <f t="shared" ca="1" si="288"/>
        <v>0</v>
      </c>
      <c r="F1433" s="54" t="str">
        <f t="shared" ca="1" si="289"/>
        <v>ZH1JJQ</v>
      </c>
      <c r="G1433" s="54" t="str">
        <f t="shared" ca="1" si="290"/>
        <v>AD1</v>
      </c>
      <c r="H1433" s="54" t="str">
        <f t="shared" ca="1" si="291"/>
        <v>COMPLET</v>
      </c>
      <c r="I1433" s="54" t="str">
        <f t="shared" ca="1" si="292"/>
        <v>Tn</v>
      </c>
      <c r="J1433" s="54" t="str">
        <f t="shared" ca="1" si="293"/>
        <v>COFF</v>
      </c>
      <c r="K1433" s="54" t="str">
        <f t="shared" ca="1" si="294"/>
        <v>RPRTCOFF</v>
      </c>
      <c r="L1433" s="54" t="str">
        <f t="shared" ca="1" si="295"/>
        <v>PRAD1</v>
      </c>
      <c r="M1433" s="54">
        <f t="shared" ca="1" si="296"/>
        <v>0</v>
      </c>
      <c r="N1433" s="54" t="str">
        <f t="shared" ca="1" si="297"/>
        <v>DB2</v>
      </c>
      <c r="O1433" s="54" t="str">
        <f t="shared" ca="1" si="298"/>
        <v>Adhérent</v>
      </c>
    </row>
    <row r="1434" spans="1:15" x14ac:dyDescent="0.3">
      <c r="A1434" s="97">
        <f ca="1">MATCH(B1434,INDIRECT("Referentiel!a:a"),0)+COUNTIF($B$1:B1433,B1434)</f>
        <v>1434</v>
      </c>
      <c r="B1434" s="98" t="s">
        <v>7426</v>
      </c>
      <c r="C1434" s="54" t="str">
        <f t="shared" ca="1" si="286"/>
        <v>CPRI</v>
      </c>
      <c r="D1434" s="54" t="str">
        <f t="shared" ca="1" si="287"/>
        <v>RPTCT9AA-M</v>
      </c>
      <c r="E1434" s="54">
        <f t="shared" ca="1" si="288"/>
        <v>0</v>
      </c>
      <c r="F1434" s="54" t="str">
        <f t="shared" ca="1" si="289"/>
        <v>ZH0EMF</v>
      </c>
      <c r="G1434" s="54" t="str">
        <f t="shared" ca="1" si="290"/>
        <v>AD3</v>
      </c>
      <c r="H1434" s="54" t="str">
        <f t="shared" ca="1" si="291"/>
        <v>COMPLET</v>
      </c>
      <c r="I1434" s="54" t="str">
        <f t="shared" ca="1" si="292"/>
        <v>BVaTn</v>
      </c>
      <c r="J1434" s="54" t="str">
        <f t="shared" ca="1" si="293"/>
        <v>RCVR</v>
      </c>
      <c r="K1434" s="54" t="str">
        <f t="shared" ca="1" si="294"/>
        <v>RPTCT9AA</v>
      </c>
      <c r="L1434" s="54" t="str">
        <f t="shared" ca="1" si="295"/>
        <v/>
      </c>
      <c r="M1434" s="54">
        <f t="shared" ca="1" si="296"/>
        <v>0</v>
      </c>
      <c r="N1434" s="54" t="str">
        <f t="shared" ca="1" si="297"/>
        <v>FIC</v>
      </c>
      <c r="O1434" s="54" t="str">
        <f t="shared" ca="1" si="298"/>
        <v>Adhérent</v>
      </c>
    </row>
    <row r="1435" spans="1:15" x14ac:dyDescent="0.3">
      <c r="A1435" s="97">
        <f ca="1">MATCH(B1435,INDIRECT("Referentiel!a:a"),0)+COUNTIF($B$1:B1434,B1435)</f>
        <v>1435</v>
      </c>
      <c r="B1435" s="98" t="s">
        <v>7431</v>
      </c>
      <c r="C1435" s="54" t="str">
        <f t="shared" ca="1" si="286"/>
        <v>CPRI</v>
      </c>
      <c r="D1435" s="54" t="str">
        <f t="shared" ca="1" si="287"/>
        <v>RPTCT9AM-M</v>
      </c>
      <c r="E1435" s="54">
        <f t="shared" ca="1" si="288"/>
        <v>0</v>
      </c>
      <c r="F1435" s="54" t="str">
        <f t="shared" ca="1" si="289"/>
        <v>ZH0EMG</v>
      </c>
      <c r="G1435" s="54" t="str">
        <f t="shared" ca="1" si="290"/>
        <v>AD3</v>
      </c>
      <c r="H1435" s="54" t="str">
        <f t="shared" ca="1" si="291"/>
        <v>COMPLET</v>
      </c>
      <c r="I1435" s="54" t="str">
        <f t="shared" ca="1" si="292"/>
        <v>BVaTn</v>
      </c>
      <c r="J1435" s="54" t="str">
        <f t="shared" ca="1" si="293"/>
        <v>RCVR</v>
      </c>
      <c r="K1435" s="54" t="str">
        <f t="shared" ca="1" si="294"/>
        <v>RPTCT9AM</v>
      </c>
      <c r="L1435" s="54" t="str">
        <f t="shared" ca="1" si="295"/>
        <v/>
      </c>
      <c r="M1435" s="54">
        <f t="shared" ca="1" si="296"/>
        <v>0</v>
      </c>
      <c r="N1435" s="54" t="str">
        <f t="shared" ca="1" si="297"/>
        <v>FIC</v>
      </c>
      <c r="O1435" s="54" t="str">
        <f t="shared" ca="1" si="298"/>
        <v>Adhérent</v>
      </c>
    </row>
    <row r="1436" spans="1:15" x14ac:dyDescent="0.3">
      <c r="A1436" s="97">
        <f ca="1">MATCH(B1436,INDIRECT("Referentiel!a:a"),0)+COUNTIF($B$1:B1435,B1436)</f>
        <v>1436</v>
      </c>
      <c r="B1436" s="98" t="s">
        <v>7436</v>
      </c>
      <c r="C1436" s="54" t="str">
        <f t="shared" ca="1" si="286"/>
        <v>CPCR</v>
      </c>
      <c r="D1436" s="54" t="str">
        <f t="shared" ca="1" si="287"/>
        <v>V4RPTHIG-M</v>
      </c>
      <c r="E1436" s="54">
        <f t="shared" ca="1" si="288"/>
        <v>0</v>
      </c>
      <c r="F1436" s="54" t="str">
        <f t="shared" ca="1" si="289"/>
        <v>ZH1CM2</v>
      </c>
      <c r="G1436" s="54" t="str">
        <f t="shared" ca="1" si="290"/>
        <v>AD3</v>
      </c>
      <c r="H1436" s="54" t="str">
        <f t="shared" ca="1" si="291"/>
        <v>COMPLET</v>
      </c>
      <c r="I1436" s="54" t="str">
        <f t="shared" ca="1" si="292"/>
        <v>Tn</v>
      </c>
      <c r="J1436" s="54" t="str">
        <f t="shared" ca="1" si="293"/>
        <v>RNTR</v>
      </c>
      <c r="K1436" s="54" t="str">
        <f t="shared" ca="1" si="294"/>
        <v>RPTHIG</v>
      </c>
      <c r="L1436" s="54" t="str">
        <f t="shared" ca="1" si="295"/>
        <v/>
      </c>
      <c r="M1436" s="54">
        <f t="shared" ca="1" si="296"/>
        <v>0</v>
      </c>
      <c r="N1436" s="54" t="str">
        <f t="shared" ca="1" si="297"/>
        <v>DB2</v>
      </c>
      <c r="O1436" s="54" t="str">
        <f t="shared" ca="1" si="298"/>
        <v>Adhérent</v>
      </c>
    </row>
    <row r="1437" spans="1:15" x14ac:dyDescent="0.3">
      <c r="A1437" s="97">
        <f ca="1">MATCH(B1437,INDIRECT("Referentiel!a:a"),0)+COUNTIF($B$1:B1436,B1437)</f>
        <v>1437</v>
      </c>
      <c r="B1437" s="98" t="s">
        <v>7444</v>
      </c>
      <c r="C1437" s="54" t="str">
        <f t="shared" ca="1" si="286"/>
        <v>CPMP</v>
      </c>
      <c r="D1437" s="54" t="str">
        <f t="shared" ca="1" si="287"/>
        <v xml:space="preserve">H20XS924 fait à partir de 11 generation de RENXS002 et RENXS001 ( ZH2QJ..) -J-ZH2QJA ZH2QJB ZH2QJC ZH2QJD ZH2QJ1 ZH2QJ2 ZH2QJ3 ZH2QJ4 ZH2QJ5 ZH2QJ6 ZH2QJ7 ZH2QJ8 ZH2QJ9 </v>
      </c>
      <c r="E1437" s="54">
        <f t="shared" ca="1" si="288"/>
        <v>0</v>
      </c>
      <c r="F1437" s="54" t="str">
        <f t="shared" ca="1" si="289"/>
        <v>ZH2AJ2</v>
      </c>
      <c r="G1437" s="54" t="str">
        <f t="shared" ca="1" si="290"/>
        <v>AD3</v>
      </c>
      <c r="H1437" s="54" t="str">
        <f t="shared" ca="1" si="291"/>
        <v>PARTIEL</v>
      </c>
      <c r="I1437" s="54" t="str">
        <f t="shared" ca="1" si="292"/>
        <v>Tn</v>
      </c>
      <c r="J1437" s="54" t="str">
        <f t="shared" ca="1" si="293"/>
        <v>CMC7</v>
      </c>
      <c r="K1437" s="54" t="str">
        <f t="shared" ca="1" si="294"/>
        <v>$CM7RSST</v>
      </c>
      <c r="L1437" s="54" t="str">
        <f t="shared" ca="1" si="295"/>
        <v/>
      </c>
      <c r="M1437" s="54">
        <f t="shared" ca="1" si="296"/>
        <v>0</v>
      </c>
      <c r="N1437" s="54" t="str">
        <f t="shared" ca="1" si="297"/>
        <v>a voir</v>
      </c>
      <c r="O1437" s="54" t="str">
        <f t="shared" ca="1" si="298"/>
        <v>Adhérent</v>
      </c>
    </row>
    <row r="1438" spans="1:15" x14ac:dyDescent="0.3">
      <c r="A1438" s="97">
        <f ca="1">MATCH(B1438,INDIRECT("Referentiel!a:a"),0)+COUNTIF($B$1:B1437,B1438)</f>
        <v>1438</v>
      </c>
      <c r="B1438" s="98" t="s">
        <v>7448</v>
      </c>
      <c r="C1438" s="54" t="str">
        <f t="shared" ca="1" si="286"/>
        <v>CPMP</v>
      </c>
      <c r="D1438" s="54" t="str">
        <f t="shared" ca="1" si="287"/>
        <v xml:space="preserve">H20XS924 fait à partir de 11 generation de RENXS002 et RENXS001 ( ZH2QJ..) -J-ZH2QJA ZH2QJB ZH2QJC ZH2QJD ZH2QJ1 ZH2QJ2 ZH2QJ3 ZH2QJ4 ZH2QJ5 ZH2QJ6 ZH2QJ7 ZH2QJ8 ZH2QJ9 </v>
      </c>
      <c r="E1438" s="54">
        <f t="shared" ca="1" si="288"/>
        <v>0</v>
      </c>
      <c r="F1438" s="54" t="str">
        <f t="shared" ca="1" si="289"/>
        <v>ZH2AJ2</v>
      </c>
      <c r="G1438" s="54" t="str">
        <f t="shared" ca="1" si="290"/>
        <v>AD3</v>
      </c>
      <c r="H1438" s="54" t="str">
        <f t="shared" ca="1" si="291"/>
        <v>PARTIEL</v>
      </c>
      <c r="I1438" s="54" t="str">
        <f t="shared" ca="1" si="292"/>
        <v>Tn</v>
      </c>
      <c r="J1438" s="54" t="str">
        <f t="shared" ca="1" si="293"/>
        <v>CMC7</v>
      </c>
      <c r="K1438" s="54" t="str">
        <f t="shared" ca="1" si="294"/>
        <v>$CM7RSST</v>
      </c>
      <c r="L1438" s="54" t="str">
        <f t="shared" ca="1" si="295"/>
        <v/>
      </c>
      <c r="M1438" s="54">
        <f t="shared" ca="1" si="296"/>
        <v>0</v>
      </c>
      <c r="N1438" s="54" t="str">
        <f t="shared" ca="1" si="297"/>
        <v>a voir</v>
      </c>
      <c r="O1438" s="54" t="str">
        <f t="shared" ca="1" si="298"/>
        <v>Adhérent</v>
      </c>
    </row>
    <row r="1439" spans="1:15" x14ac:dyDescent="0.3">
      <c r="A1439" s="97">
        <f ca="1">MATCH(B1439,INDIRECT("Referentiel!a:a"),0)+COUNTIF($B$1:B1438,B1439)</f>
        <v>1439</v>
      </c>
      <c r="B1439" s="98" t="s">
        <v>7451</v>
      </c>
      <c r="C1439" s="54" t="str">
        <f t="shared" ca="1" si="286"/>
        <v>CPPL</v>
      </c>
      <c r="D1439" s="54" t="str">
        <f t="shared" ca="1" si="287"/>
        <v>RTCXS036-M</v>
      </c>
      <c r="E1439" s="54">
        <f t="shared" ca="1" si="288"/>
        <v>0</v>
      </c>
      <c r="F1439" s="54">
        <f t="shared" ca="1" si="289"/>
        <v>0</v>
      </c>
      <c r="G1439" s="54" t="str">
        <f t="shared" ca="1" si="290"/>
        <v>AD3</v>
      </c>
      <c r="H1439" s="54" t="str">
        <f t="shared" ca="1" si="291"/>
        <v>PARTIEL</v>
      </c>
      <c r="I1439" s="54" t="str">
        <f t="shared" ca="1" si="292"/>
        <v>Tn</v>
      </c>
      <c r="J1439" s="54" t="str">
        <f t="shared" ca="1" si="293"/>
        <v>RCAP</v>
      </c>
      <c r="K1439" s="54" t="str">
        <f t="shared" ca="1" si="294"/>
        <v>RTCXS036</v>
      </c>
      <c r="L1439" s="54" t="str">
        <f t="shared" ca="1" si="295"/>
        <v/>
      </c>
      <c r="M1439" s="54">
        <f t="shared" ca="1" si="296"/>
        <v>0</v>
      </c>
      <c r="N1439" s="54" t="str">
        <f t="shared" ca="1" si="297"/>
        <v>FIC</v>
      </c>
      <c r="O1439" s="54" t="str">
        <f t="shared" ca="1" si="298"/>
        <v>Adhérent</v>
      </c>
    </row>
    <row r="1440" spans="1:15" x14ac:dyDescent="0.3">
      <c r="A1440" s="97">
        <f ca="1">MATCH(B1440,INDIRECT("Referentiel!a:a"),0)+COUNTIF($B$1:B1439,B1440)</f>
        <v>1440</v>
      </c>
      <c r="B1440" s="98" t="s">
        <v>7455</v>
      </c>
      <c r="C1440" s="54" t="str">
        <f t="shared" ca="1" si="286"/>
        <v>CPCC</v>
      </c>
      <c r="D1440" s="54" t="str">
        <f t="shared" ca="1" si="287"/>
        <v>V0SATRIB -J</v>
      </c>
      <c r="E1440" s="54">
        <f t="shared" ca="1" si="288"/>
        <v>0</v>
      </c>
      <c r="F1440" s="54" t="str">
        <f t="shared" ca="1" si="289"/>
        <v>ZH1LJR</v>
      </c>
      <c r="G1440" s="54" t="str">
        <f t="shared" ca="1" si="290"/>
        <v>AD3</v>
      </c>
      <c r="H1440" s="54" t="str">
        <f t="shared" ca="1" si="291"/>
        <v>COMPLET</v>
      </c>
      <c r="I1440" s="54" t="str">
        <f t="shared" ca="1" si="292"/>
        <v>Tn</v>
      </c>
      <c r="J1440" s="54" t="str">
        <f t="shared" ca="1" si="293"/>
        <v>SATD</v>
      </c>
      <c r="K1440" s="54" t="str">
        <f t="shared" ca="1" si="294"/>
        <v>SATRIB</v>
      </c>
      <c r="L1440" s="54" t="str">
        <f t="shared" ca="1" si="295"/>
        <v/>
      </c>
      <c r="M1440" s="54">
        <f t="shared" ca="1" si="296"/>
        <v>0</v>
      </c>
      <c r="N1440" s="54" t="str">
        <f t="shared" ca="1" si="297"/>
        <v>DB2</v>
      </c>
      <c r="O1440" s="54" t="str">
        <f t="shared" ca="1" si="298"/>
        <v>Adhérent</v>
      </c>
    </row>
    <row r="1441" spans="1:15" x14ac:dyDescent="0.3">
      <c r="A1441" s="97">
        <f ca="1">MATCH(B1441,INDIRECT("Referentiel!a:a"),0)+COUNTIF($B$1:B1440,B1441)</f>
        <v>1441</v>
      </c>
      <c r="B1441" s="98" t="s">
        <v>7461</v>
      </c>
      <c r="C1441" s="54" t="str">
        <f t="shared" ca="1" si="286"/>
        <v>CPCC</v>
      </c>
      <c r="D1441" s="54" t="str">
        <f t="shared" ca="1" si="287"/>
        <v>V1SATSAI -J</v>
      </c>
      <c r="E1441" s="54">
        <f t="shared" ca="1" si="288"/>
        <v>0</v>
      </c>
      <c r="F1441" s="54" t="str">
        <f t="shared" ca="1" si="289"/>
        <v>ZH1LJS</v>
      </c>
      <c r="G1441" s="54" t="str">
        <f t="shared" ca="1" si="290"/>
        <v>AD3</v>
      </c>
      <c r="H1441" s="54" t="str">
        <f t="shared" ca="1" si="291"/>
        <v>COMPLET</v>
      </c>
      <c r="I1441" s="54" t="str">
        <f t="shared" ca="1" si="292"/>
        <v>Tn</v>
      </c>
      <c r="J1441" s="54" t="str">
        <f t="shared" ca="1" si="293"/>
        <v>SATD</v>
      </c>
      <c r="K1441" s="54" t="str">
        <f t="shared" ca="1" si="294"/>
        <v>SATSAI</v>
      </c>
      <c r="L1441" s="54" t="str">
        <f t="shared" ca="1" si="295"/>
        <v/>
      </c>
      <c r="M1441" s="54">
        <f t="shared" ca="1" si="296"/>
        <v>0</v>
      </c>
      <c r="N1441" s="54" t="str">
        <f t="shared" ca="1" si="297"/>
        <v>DB2</v>
      </c>
      <c r="O1441" s="54" t="str">
        <f t="shared" ca="1" si="298"/>
        <v>Adhérent</v>
      </c>
    </row>
    <row r="1442" spans="1:15" x14ac:dyDescent="0.3">
      <c r="A1442" s="97">
        <f ca="1">MATCH(B1442,INDIRECT("Referentiel!a:a"),0)+COUNTIF($B$1:B1441,B1442)</f>
        <v>1442</v>
      </c>
      <c r="B1442" s="98" t="s">
        <v>7469</v>
      </c>
      <c r="C1442" s="54" t="str">
        <f t="shared" ca="1" si="286"/>
        <v>CPMP</v>
      </c>
      <c r="D1442" s="54" t="str">
        <f t="shared" ca="1" si="287"/>
        <v xml:space="preserve"> -J</v>
      </c>
      <c r="E1442" s="54">
        <f t="shared" ca="1" si="288"/>
        <v>0</v>
      </c>
      <c r="F1442" s="54">
        <f t="shared" ca="1" si="289"/>
        <v>0</v>
      </c>
      <c r="G1442" s="54" t="str">
        <f t="shared" ca="1" si="290"/>
        <v>AD3</v>
      </c>
      <c r="H1442" s="54" t="str">
        <f t="shared" ca="1" si="291"/>
        <v>COMPLET</v>
      </c>
      <c r="I1442" s="54" t="str">
        <f t="shared" ca="1" si="292"/>
        <v>Tn</v>
      </c>
      <c r="J1442" s="54" t="str">
        <f t="shared" ca="1" si="293"/>
        <v>CAIS</v>
      </c>
      <c r="K1442" s="54" t="str">
        <f t="shared" ca="1" si="294"/>
        <v>CAISCMPT</v>
      </c>
      <c r="L1442" s="54" t="str">
        <f t="shared" ca="1" si="295"/>
        <v/>
      </c>
      <c r="M1442" s="54">
        <f t="shared" ca="1" si="296"/>
        <v>0</v>
      </c>
      <c r="N1442" s="54" t="str">
        <f t="shared" ca="1" si="297"/>
        <v>FIC</v>
      </c>
      <c r="O1442" s="54" t="str">
        <f t="shared" ca="1" si="298"/>
        <v>Adhérent</v>
      </c>
    </row>
    <row r="1443" spans="1:15" x14ac:dyDescent="0.3">
      <c r="A1443" s="97">
        <f ca="1">MATCH(B1443,INDIRECT("Referentiel!a:a"),0)+COUNTIF($B$1:B1442,B1443)</f>
        <v>1443</v>
      </c>
      <c r="B1443" s="98" t="s">
        <v>7474</v>
      </c>
      <c r="C1443" s="54" t="str">
        <f t="shared" ca="1" si="286"/>
        <v>CPCI</v>
      </c>
      <c r="D1443" s="54" t="str">
        <f t="shared" ca="1" si="287"/>
        <v>#ADABO#SDGEJ_YYYYMMDDHHMISS_SDGEADR.dat-J</v>
      </c>
      <c r="E1443" s="54">
        <f t="shared" ca="1" si="288"/>
        <v>0</v>
      </c>
      <c r="F1443" s="54">
        <f t="shared" ca="1" si="289"/>
        <v>0</v>
      </c>
      <c r="G1443" s="54" t="str">
        <f t="shared" ca="1" si="290"/>
        <v>AD4.2</v>
      </c>
      <c r="H1443" s="54" t="str">
        <f t="shared" ca="1" si="291"/>
        <v>COMPLET</v>
      </c>
      <c r="I1443" s="54" t="str">
        <f t="shared" ca="1" si="292"/>
        <v>BVnTn</v>
      </c>
      <c r="J1443" s="54" t="str">
        <f t="shared" ca="1" si="293"/>
        <v>SDGE</v>
      </c>
      <c r="K1443" s="54" t="str">
        <f t="shared" ca="1" si="294"/>
        <v>[ADABO]SDGEJ_aaaammjjhhmmss_SDGEADR.dat</v>
      </c>
      <c r="L1443" s="54" t="str">
        <f t="shared" ca="1" si="295"/>
        <v/>
      </c>
      <c r="M1443" s="54" t="str">
        <f t="shared" ca="1" si="296"/>
        <v>DTWH</v>
      </c>
      <c r="N1443" s="54" t="str">
        <f t="shared" ca="1" si="297"/>
        <v>OPEN</v>
      </c>
      <c r="O1443" s="54" t="str">
        <f t="shared" ca="1" si="298"/>
        <v>Communautaire</v>
      </c>
    </row>
    <row r="1444" spans="1:15" x14ac:dyDescent="0.3">
      <c r="A1444" s="97">
        <f ca="1">MATCH(B1444,INDIRECT("Referentiel!a:a"),0)+COUNTIF($B$1:B1443,B1444)</f>
        <v>1444</v>
      </c>
      <c r="B1444" s="98" t="s">
        <v>7478</v>
      </c>
      <c r="C1444" s="54" t="str">
        <f t="shared" ca="1" si="286"/>
        <v>CPCI</v>
      </c>
      <c r="D1444" s="54" t="str">
        <f t="shared" ca="1" si="287"/>
        <v>#ADABO#SDGEJ_YYYYMMDDHHMISS_SDGECRS_AGT.split-J</v>
      </c>
      <c r="E1444" s="54">
        <f t="shared" ca="1" si="288"/>
        <v>0</v>
      </c>
      <c r="F1444" s="54">
        <f t="shared" ca="1" si="289"/>
        <v>0</v>
      </c>
      <c r="G1444" s="54" t="str">
        <f t="shared" ca="1" si="290"/>
        <v>AD4.2</v>
      </c>
      <c r="H1444" s="54" t="str">
        <f t="shared" ca="1" si="291"/>
        <v>COMPLET</v>
      </c>
      <c r="I1444" s="54" t="str">
        <f t="shared" ca="1" si="292"/>
        <v>BVnTn</v>
      </c>
      <c r="J1444" s="54" t="str">
        <f t="shared" ca="1" si="293"/>
        <v>SDGE</v>
      </c>
      <c r="K1444" s="54" t="str">
        <f t="shared" ca="1" si="294"/>
        <v>[ADABO]SDGEJ_aaaammjjhhmmss_SDGECRS.dat</v>
      </c>
      <c r="L1444" s="54" t="str">
        <f t="shared" ca="1" si="295"/>
        <v/>
      </c>
      <c r="M1444" s="54" t="str">
        <f t="shared" ca="1" si="296"/>
        <v>DTWH</v>
      </c>
      <c r="N1444" s="54" t="str">
        <f t="shared" ca="1" si="297"/>
        <v>OPEN</v>
      </c>
      <c r="O1444" s="54" t="str">
        <f t="shared" ca="1" si="298"/>
        <v>Communautaire</v>
      </c>
    </row>
    <row r="1445" spans="1:15" x14ac:dyDescent="0.3">
      <c r="A1445" s="97">
        <f ca="1">MATCH(B1445,INDIRECT("Referentiel!a:a"),0)+COUNTIF($B$1:B1444,B1445)</f>
        <v>1445</v>
      </c>
      <c r="B1445" s="98" t="s">
        <v>7481</v>
      </c>
      <c r="C1445" s="54" t="str">
        <f t="shared" ca="1" si="286"/>
        <v>CPCI</v>
      </c>
      <c r="D1445" s="54" t="str">
        <f t="shared" ca="1" si="287"/>
        <v>#ADABO#SDGEJ_YYYYMMDDHHMISS_SDGECRS_TX_OCC_AGT_PF.split-J</v>
      </c>
      <c r="E1445" s="54">
        <f t="shared" ca="1" si="288"/>
        <v>0</v>
      </c>
      <c r="F1445" s="54">
        <f t="shared" ca="1" si="289"/>
        <v>0</v>
      </c>
      <c r="G1445" s="54" t="str">
        <f t="shared" ca="1" si="290"/>
        <v>AD4.2</v>
      </c>
      <c r="H1445" s="54" t="str">
        <f t="shared" ca="1" si="291"/>
        <v>COMPLET</v>
      </c>
      <c r="I1445" s="54" t="str">
        <f t="shared" ca="1" si="292"/>
        <v>BVnTn</v>
      </c>
      <c r="J1445" s="54" t="str">
        <f t="shared" ca="1" si="293"/>
        <v>SDGE</v>
      </c>
      <c r="K1445" s="54" t="str">
        <f t="shared" ca="1" si="294"/>
        <v>[ADABO]SDGEJ_aaaammjjhhmmss_SDGECRS.dat</v>
      </c>
      <c r="L1445" s="54" t="str">
        <f t="shared" ca="1" si="295"/>
        <v/>
      </c>
      <c r="M1445" s="54" t="str">
        <f t="shared" ca="1" si="296"/>
        <v>DTWH</v>
      </c>
      <c r="N1445" s="54" t="str">
        <f t="shared" ca="1" si="297"/>
        <v>OPEN</v>
      </c>
      <c r="O1445" s="54" t="str">
        <f t="shared" ca="1" si="298"/>
        <v>Communautaire</v>
      </c>
    </row>
    <row r="1446" spans="1:15" x14ac:dyDescent="0.3">
      <c r="A1446" s="97">
        <f ca="1">MATCH(B1446,INDIRECT("Referentiel!a:a"),0)+COUNTIF($B$1:B1445,B1446)</f>
        <v>1446</v>
      </c>
      <c r="B1446" s="98" t="s">
        <v>7483</v>
      </c>
      <c r="C1446" s="54" t="str">
        <f t="shared" ca="1" si="286"/>
        <v>CPCI</v>
      </c>
      <c r="D1446" s="54" t="str">
        <f t="shared" ca="1" si="287"/>
        <v>#ADABO#SDGEJ_YYYYMMDDHHMISS_SDGECRS_PF_DEPEND_EDS.split-J</v>
      </c>
      <c r="E1446" s="54">
        <f t="shared" ca="1" si="288"/>
        <v>0</v>
      </c>
      <c r="F1446" s="54">
        <f t="shared" ca="1" si="289"/>
        <v>0</v>
      </c>
      <c r="G1446" s="54" t="str">
        <f t="shared" ca="1" si="290"/>
        <v>AD4.2</v>
      </c>
      <c r="H1446" s="54" t="str">
        <f t="shared" ca="1" si="291"/>
        <v>COMPLET</v>
      </c>
      <c r="I1446" s="54" t="str">
        <f t="shared" ca="1" si="292"/>
        <v>BVnTn</v>
      </c>
      <c r="J1446" s="54" t="str">
        <f t="shared" ca="1" si="293"/>
        <v>SDGE</v>
      </c>
      <c r="K1446" s="54" t="str">
        <f t="shared" ca="1" si="294"/>
        <v>[ADABO]SDGEJ_aaaammjjhhmmss_SDGECRS.dat</v>
      </c>
      <c r="L1446" s="54" t="str">
        <f t="shared" ca="1" si="295"/>
        <v/>
      </c>
      <c r="M1446" s="54" t="str">
        <f t="shared" ca="1" si="296"/>
        <v>DTWH</v>
      </c>
      <c r="N1446" s="54" t="str">
        <f t="shared" ca="1" si="297"/>
        <v>OPEN</v>
      </c>
      <c r="O1446" s="54" t="str">
        <f t="shared" ca="1" si="298"/>
        <v>Communautaire</v>
      </c>
    </row>
    <row r="1447" spans="1:15" x14ac:dyDescent="0.3">
      <c r="A1447" s="97">
        <f ca="1">MATCH(B1447,INDIRECT("Referentiel!a:a"),0)+COUNTIF($B$1:B1446,B1447)</f>
        <v>1447</v>
      </c>
      <c r="B1447" s="98" t="s">
        <v>7485</v>
      </c>
      <c r="C1447" s="54" t="str">
        <f t="shared" ca="1" si="286"/>
        <v>CPCI</v>
      </c>
      <c r="D1447" s="54" t="str">
        <f t="shared" ca="1" si="287"/>
        <v>#ADABO#SDGEJ_YYYYMMDDHHMISS_SDGECRS_PF_RESPONS_EDS.split-J</v>
      </c>
      <c r="E1447" s="54">
        <f t="shared" ca="1" si="288"/>
        <v>0</v>
      </c>
      <c r="F1447" s="54">
        <f t="shared" ca="1" si="289"/>
        <v>0</v>
      </c>
      <c r="G1447" s="54" t="str">
        <f t="shared" ca="1" si="290"/>
        <v>AD4.2</v>
      </c>
      <c r="H1447" s="54" t="str">
        <f t="shared" ca="1" si="291"/>
        <v>COMPLET</v>
      </c>
      <c r="I1447" s="54" t="str">
        <f t="shared" ca="1" si="292"/>
        <v>BVnTn</v>
      </c>
      <c r="J1447" s="54" t="str">
        <f t="shared" ca="1" si="293"/>
        <v>SDGE</v>
      </c>
      <c r="K1447" s="54" t="str">
        <f t="shared" ca="1" si="294"/>
        <v>[ADABO]SDGEJ_aaaammjjhhmmss_SDGECRS.dat</v>
      </c>
      <c r="L1447" s="54" t="str">
        <f t="shared" ca="1" si="295"/>
        <v/>
      </c>
      <c r="M1447" s="54" t="str">
        <f t="shared" ca="1" si="296"/>
        <v>DTWH</v>
      </c>
      <c r="N1447" s="54" t="str">
        <f t="shared" ca="1" si="297"/>
        <v>OPEN</v>
      </c>
      <c r="O1447" s="54" t="str">
        <f t="shared" ca="1" si="298"/>
        <v>Communautaire</v>
      </c>
    </row>
    <row r="1448" spans="1:15" x14ac:dyDescent="0.3">
      <c r="A1448" s="97">
        <f ca="1">MATCH(B1448,INDIRECT("Referentiel!a:a"),0)+COUNTIF($B$1:B1447,B1448)</f>
        <v>1448</v>
      </c>
      <c r="B1448" s="98" t="s">
        <v>7487</v>
      </c>
      <c r="C1448" s="54" t="str">
        <f t="shared" ca="1" si="286"/>
        <v>CPCI</v>
      </c>
      <c r="D1448" s="54" t="str">
        <f t="shared" ca="1" si="287"/>
        <v>#ADABO#SDGEJ_YYYYMMDDHHMISS_SDGECRS_AGT_AFECT_PF.split-J</v>
      </c>
      <c r="E1448" s="54">
        <f t="shared" ca="1" si="288"/>
        <v>0</v>
      </c>
      <c r="F1448" s="54">
        <f t="shared" ca="1" si="289"/>
        <v>0</v>
      </c>
      <c r="G1448" s="54" t="str">
        <f t="shared" ca="1" si="290"/>
        <v>AD4.2</v>
      </c>
      <c r="H1448" s="54" t="str">
        <f t="shared" ca="1" si="291"/>
        <v>COMPLET</v>
      </c>
      <c r="I1448" s="54" t="str">
        <f t="shared" ca="1" si="292"/>
        <v>BVnTn</v>
      </c>
      <c r="J1448" s="54" t="str">
        <f t="shared" ca="1" si="293"/>
        <v>SDGE</v>
      </c>
      <c r="K1448" s="54" t="str">
        <f t="shared" ca="1" si="294"/>
        <v>[ADABO]SDGEJ_aaaammjjhhmmss_SDGECRS.dat</v>
      </c>
      <c r="L1448" s="54" t="str">
        <f t="shared" ca="1" si="295"/>
        <v/>
      </c>
      <c r="M1448" s="54" t="str">
        <f t="shared" ca="1" si="296"/>
        <v>DTWH</v>
      </c>
      <c r="N1448" s="54" t="str">
        <f t="shared" ca="1" si="297"/>
        <v>OPEN</v>
      </c>
      <c r="O1448" s="54" t="str">
        <f t="shared" ca="1" si="298"/>
        <v>Communautaire</v>
      </c>
    </row>
    <row r="1449" spans="1:15" x14ac:dyDescent="0.3">
      <c r="A1449" s="97">
        <f ca="1">MATCH(B1449,INDIRECT("Referentiel!a:a"),0)+COUNTIF($B$1:B1448,B1449)</f>
        <v>1449</v>
      </c>
      <c r="B1449" s="98" t="s">
        <v>7489</v>
      </c>
      <c r="C1449" s="54" t="str">
        <f t="shared" ca="1" si="286"/>
        <v>CPCI</v>
      </c>
      <c r="D1449" s="54" t="str">
        <f t="shared" ca="1" si="287"/>
        <v>#ADABO#SDGEJ_YYYYMMDDHHMISS_SDGECRS_FNCTN_CORRESPD_PF.split-J</v>
      </c>
      <c r="E1449" s="54">
        <f t="shared" ca="1" si="288"/>
        <v>0</v>
      </c>
      <c r="F1449" s="54">
        <f t="shared" ca="1" si="289"/>
        <v>0</v>
      </c>
      <c r="G1449" s="54" t="str">
        <f t="shared" ca="1" si="290"/>
        <v>AD4.2</v>
      </c>
      <c r="H1449" s="54" t="str">
        <f t="shared" ca="1" si="291"/>
        <v>COMPLET</v>
      </c>
      <c r="I1449" s="54" t="str">
        <f t="shared" ca="1" si="292"/>
        <v>BVnTn</v>
      </c>
      <c r="J1449" s="54" t="str">
        <f t="shared" ca="1" si="293"/>
        <v>SDGE</v>
      </c>
      <c r="K1449" s="54" t="str">
        <f t="shared" ca="1" si="294"/>
        <v>[ADABO]SDGEJ_aaaammjjhhmmss_SDGECRS.dat</v>
      </c>
      <c r="L1449" s="54" t="str">
        <f t="shared" ca="1" si="295"/>
        <v/>
      </c>
      <c r="M1449" s="54" t="str">
        <f t="shared" ca="1" si="296"/>
        <v>DTWH</v>
      </c>
      <c r="N1449" s="54" t="str">
        <f t="shared" ca="1" si="297"/>
        <v>OPEN</v>
      </c>
      <c r="O1449" s="54" t="str">
        <f t="shared" ca="1" si="298"/>
        <v>Communautaire</v>
      </c>
    </row>
    <row r="1450" spans="1:15" x14ac:dyDescent="0.3">
      <c r="A1450" s="97">
        <f ca="1">MATCH(B1450,INDIRECT("Referentiel!a:a"),0)+COUNTIF($B$1:B1449,B1450)</f>
        <v>1450</v>
      </c>
      <c r="B1450" s="98" t="s">
        <v>7491</v>
      </c>
      <c r="C1450" s="54" t="str">
        <f t="shared" ca="1" si="286"/>
        <v>CPCI</v>
      </c>
      <c r="D1450" s="54" t="str">
        <f t="shared" ca="1" si="287"/>
        <v>#ADABO#SDGEJ_YYYYMMDDHHMISS_SDGECRS_EDS_DEPEND_CL.split-J</v>
      </c>
      <c r="E1450" s="54">
        <f t="shared" ca="1" si="288"/>
        <v>0</v>
      </c>
      <c r="F1450" s="54">
        <f t="shared" ca="1" si="289"/>
        <v>0</v>
      </c>
      <c r="G1450" s="54" t="str">
        <f t="shared" ca="1" si="290"/>
        <v>AD4.2</v>
      </c>
      <c r="H1450" s="54" t="str">
        <f t="shared" ca="1" si="291"/>
        <v>COMPLET</v>
      </c>
      <c r="I1450" s="54" t="str">
        <f t="shared" ca="1" si="292"/>
        <v>BVnTn</v>
      </c>
      <c r="J1450" s="54" t="str">
        <f t="shared" ca="1" si="293"/>
        <v>SDGE</v>
      </c>
      <c r="K1450" s="54" t="str">
        <f t="shared" ca="1" si="294"/>
        <v>[ADABO]SDGEJ_aaaammjjhhmmss_SDGECRS.dat</v>
      </c>
      <c r="L1450" s="54" t="str">
        <f t="shared" ca="1" si="295"/>
        <v/>
      </c>
      <c r="M1450" s="54" t="str">
        <f t="shared" ca="1" si="296"/>
        <v>DTWH</v>
      </c>
      <c r="N1450" s="54" t="str">
        <f t="shared" ca="1" si="297"/>
        <v>OPEN</v>
      </c>
      <c r="O1450" s="54" t="str">
        <f t="shared" ca="1" si="298"/>
        <v>Communautaire</v>
      </c>
    </row>
    <row r="1451" spans="1:15" x14ac:dyDescent="0.3">
      <c r="A1451" s="97">
        <f ca="1">MATCH(B1451,INDIRECT("Referentiel!a:a"),0)+COUNTIF($B$1:B1450,B1451)</f>
        <v>1451</v>
      </c>
      <c r="B1451" s="98" t="s">
        <v>7493</v>
      </c>
      <c r="C1451" s="54" t="str">
        <f t="shared" ca="1" si="286"/>
        <v>CPCI</v>
      </c>
      <c r="D1451" s="54" t="str">
        <f t="shared" ca="1" si="287"/>
        <v>#ADABO#SDGEJ_YYYYMMDDHHMISS_SDGECRS_CL.split-J</v>
      </c>
      <c r="E1451" s="54">
        <f t="shared" ca="1" si="288"/>
        <v>0</v>
      </c>
      <c r="F1451" s="54">
        <f t="shared" ca="1" si="289"/>
        <v>0</v>
      </c>
      <c r="G1451" s="54" t="str">
        <f t="shared" ca="1" si="290"/>
        <v>AD4.2</v>
      </c>
      <c r="H1451" s="54" t="str">
        <f t="shared" ca="1" si="291"/>
        <v>COMPLET</v>
      </c>
      <c r="I1451" s="54" t="str">
        <f t="shared" ca="1" si="292"/>
        <v>BVnTn</v>
      </c>
      <c r="J1451" s="54" t="str">
        <f t="shared" ca="1" si="293"/>
        <v>SDGE</v>
      </c>
      <c r="K1451" s="54" t="str">
        <f t="shared" ca="1" si="294"/>
        <v>[ADABO]SDGEJ_aaaammjjhhmmss_SDGECRS.dat</v>
      </c>
      <c r="L1451" s="54" t="str">
        <f t="shared" ca="1" si="295"/>
        <v/>
      </c>
      <c r="M1451" s="54" t="str">
        <f t="shared" ca="1" si="296"/>
        <v>DTWH</v>
      </c>
      <c r="N1451" s="54" t="str">
        <f t="shared" ca="1" si="297"/>
        <v>OPEN</v>
      </c>
      <c r="O1451" s="54" t="str">
        <f t="shared" ca="1" si="298"/>
        <v>Communautaire</v>
      </c>
    </row>
    <row r="1452" spans="1:15" x14ac:dyDescent="0.3">
      <c r="A1452" s="97">
        <f ca="1">MATCH(B1452,INDIRECT("Referentiel!a:a"),0)+COUNTIF($B$1:B1451,B1452)</f>
        <v>1452</v>
      </c>
      <c r="B1452" s="98" t="s">
        <v>7495</v>
      </c>
      <c r="C1452" s="54" t="str">
        <f t="shared" ca="1" si="286"/>
        <v>CPCI</v>
      </c>
      <c r="D1452" s="54" t="str">
        <f t="shared" ca="1" si="287"/>
        <v>#ADABO#SDGEJ_YYYYMMDDHHMISS_SDGECRS_DESTN_COM_DESIGNE.split-J</v>
      </c>
      <c r="E1452" s="54">
        <f t="shared" ca="1" si="288"/>
        <v>0</v>
      </c>
      <c r="F1452" s="54">
        <f t="shared" ca="1" si="289"/>
        <v>0</v>
      </c>
      <c r="G1452" s="54" t="str">
        <f t="shared" ca="1" si="290"/>
        <v>AD4.2</v>
      </c>
      <c r="H1452" s="54" t="str">
        <f t="shared" ca="1" si="291"/>
        <v>COMPLET</v>
      </c>
      <c r="I1452" s="54" t="str">
        <f t="shared" ca="1" si="292"/>
        <v>BVnTn</v>
      </c>
      <c r="J1452" s="54" t="str">
        <f t="shared" ca="1" si="293"/>
        <v>SDGE</v>
      </c>
      <c r="K1452" s="54" t="str">
        <f t="shared" ca="1" si="294"/>
        <v>[ADABO]SDGEJ_aaaammjjhhmmss_SDGECRS.dat</v>
      </c>
      <c r="L1452" s="54" t="str">
        <f t="shared" ca="1" si="295"/>
        <v/>
      </c>
      <c r="M1452" s="54" t="str">
        <f t="shared" ca="1" si="296"/>
        <v>DTWH</v>
      </c>
      <c r="N1452" s="54" t="str">
        <f t="shared" ca="1" si="297"/>
        <v>OPEN</v>
      </c>
      <c r="O1452" s="54" t="str">
        <f t="shared" ca="1" si="298"/>
        <v>Communautaire</v>
      </c>
    </row>
    <row r="1453" spans="1:15" x14ac:dyDescent="0.3">
      <c r="A1453" s="97">
        <f ca="1">MATCH(B1453,INDIRECT("Referentiel!a:a"),0)+COUNTIF($B$1:B1452,B1453)</f>
        <v>1453</v>
      </c>
      <c r="B1453" s="98" t="s">
        <v>7498</v>
      </c>
      <c r="C1453" s="54" t="str">
        <f t="shared" ca="1" si="286"/>
        <v>CPCI</v>
      </c>
      <c r="D1453" s="54" t="str">
        <f t="shared" ca="1" si="287"/>
        <v>#ADABO#SDGEJ_YYYYMMDDHHMISS_SDGENOM_TYP_EDS.split-J</v>
      </c>
      <c r="E1453" s="54">
        <f t="shared" ca="1" si="288"/>
        <v>0</v>
      </c>
      <c r="F1453" s="54">
        <f t="shared" ca="1" si="289"/>
        <v>0</v>
      </c>
      <c r="G1453" s="54" t="str">
        <f t="shared" ca="1" si="290"/>
        <v>AD4.2</v>
      </c>
      <c r="H1453" s="54" t="str">
        <f t="shared" ca="1" si="291"/>
        <v>COMPLET</v>
      </c>
      <c r="I1453" s="54" t="str">
        <f t="shared" ca="1" si="292"/>
        <v>BVnTn</v>
      </c>
      <c r="J1453" s="54" t="str">
        <f t="shared" ca="1" si="293"/>
        <v>SDGE</v>
      </c>
      <c r="K1453" s="54" t="str">
        <f t="shared" ca="1" si="294"/>
        <v xml:space="preserve">[ADABO]SDGEJ_aaaammjjhhmmss_SDGENOM.dat     </v>
      </c>
      <c r="L1453" s="54" t="str">
        <f t="shared" ca="1" si="295"/>
        <v/>
      </c>
      <c r="M1453" s="54" t="str">
        <f t="shared" ca="1" si="296"/>
        <v>DTWH</v>
      </c>
      <c r="N1453" s="54" t="str">
        <f t="shared" ca="1" si="297"/>
        <v>OPEN</v>
      </c>
      <c r="O1453" s="54" t="str">
        <f t="shared" ca="1" si="298"/>
        <v>Communautaire</v>
      </c>
    </row>
    <row r="1454" spans="1:15" x14ac:dyDescent="0.3">
      <c r="A1454" s="97">
        <f ca="1">MATCH(B1454,INDIRECT("Referentiel!a:a"),0)+COUNTIF($B$1:B1453,B1454)</f>
        <v>1454</v>
      </c>
      <c r="B1454" s="98" t="s">
        <v>7501</v>
      </c>
      <c r="C1454" s="54" t="str">
        <f t="shared" ca="1" si="286"/>
        <v>CPCI</v>
      </c>
      <c r="D1454" s="54" t="str">
        <f t="shared" ca="1" si="287"/>
        <v>#ADABO#SDGEJ_YYYYMMDDHHMISS_SDGENOM_NOMCLTR_FNCTN.split-J</v>
      </c>
      <c r="E1454" s="54">
        <f t="shared" ca="1" si="288"/>
        <v>0</v>
      </c>
      <c r="F1454" s="54">
        <f t="shared" ca="1" si="289"/>
        <v>0</v>
      </c>
      <c r="G1454" s="54" t="str">
        <f t="shared" ca="1" si="290"/>
        <v>AD4.2</v>
      </c>
      <c r="H1454" s="54" t="str">
        <f t="shared" ca="1" si="291"/>
        <v>COMPLET</v>
      </c>
      <c r="I1454" s="54" t="str">
        <f t="shared" ca="1" si="292"/>
        <v>BVnTn</v>
      </c>
      <c r="J1454" s="54" t="str">
        <f t="shared" ca="1" si="293"/>
        <v>SDGE</v>
      </c>
      <c r="K1454" s="54" t="str">
        <f t="shared" ca="1" si="294"/>
        <v xml:space="preserve">[ADABO]SDGEJ_aaaammjjhhmmss_SDGENOM.dat     </v>
      </c>
      <c r="L1454" s="54" t="str">
        <f t="shared" ca="1" si="295"/>
        <v/>
      </c>
      <c r="M1454" s="54" t="str">
        <f t="shared" ca="1" si="296"/>
        <v>DTWH</v>
      </c>
      <c r="N1454" s="54" t="str">
        <f t="shared" ca="1" si="297"/>
        <v>OPEN</v>
      </c>
      <c r="O1454" s="54" t="str">
        <f t="shared" ca="1" si="298"/>
        <v>Communautaire</v>
      </c>
    </row>
    <row r="1455" spans="1:15" x14ac:dyDescent="0.3">
      <c r="A1455" s="97">
        <f ca="1">MATCH(B1455,INDIRECT("Referentiel!a:a"),0)+COUNTIF($B$1:B1454,B1455)</f>
        <v>1455</v>
      </c>
      <c r="B1455" s="98" t="s">
        <v>7503</v>
      </c>
      <c r="C1455" s="54" t="str">
        <f t="shared" ca="1" si="286"/>
        <v>CPCI</v>
      </c>
      <c r="D1455" s="54" t="str">
        <f t="shared" ca="1" si="287"/>
        <v>#ADABO#SDGEJ_YYYYMMDDHHMISS_SDGENOM_TYP_REL_INTER_EDS.split-J</v>
      </c>
      <c r="E1455" s="54">
        <f t="shared" ca="1" si="288"/>
        <v>0</v>
      </c>
      <c r="F1455" s="54">
        <f t="shared" ca="1" si="289"/>
        <v>0</v>
      </c>
      <c r="G1455" s="54" t="str">
        <f t="shared" ca="1" si="290"/>
        <v>AD4.2</v>
      </c>
      <c r="H1455" s="54" t="str">
        <f t="shared" ca="1" si="291"/>
        <v>COMPLET</v>
      </c>
      <c r="I1455" s="54" t="str">
        <f t="shared" ca="1" si="292"/>
        <v>Tn</v>
      </c>
      <c r="J1455" s="54" t="str">
        <f t="shared" ca="1" si="293"/>
        <v>SDGE</v>
      </c>
      <c r="K1455" s="54" t="str">
        <f t="shared" ca="1" si="294"/>
        <v xml:space="preserve">[ADABO]SDGEJ_aaaammjjhhmmss_SDGENOM.dat     </v>
      </c>
      <c r="L1455" s="54" t="str">
        <f t="shared" ca="1" si="295"/>
        <v/>
      </c>
      <c r="M1455" s="54" t="str">
        <f t="shared" ca="1" si="296"/>
        <v>DTWH</v>
      </c>
      <c r="N1455" s="54" t="str">
        <f t="shared" ca="1" si="297"/>
        <v>OPEN</v>
      </c>
      <c r="O1455" s="54" t="str">
        <f t="shared" ca="1" si="298"/>
        <v>Communautaire</v>
      </c>
    </row>
    <row r="1456" spans="1:15" x14ac:dyDescent="0.3">
      <c r="A1456" s="97">
        <f ca="1">MATCH(B1456,INDIRECT("Referentiel!a:a"),0)+COUNTIF($B$1:B1455,B1456)</f>
        <v>1456</v>
      </c>
      <c r="B1456" s="98" t="s">
        <v>7505</v>
      </c>
      <c r="C1456" s="54" t="str">
        <f t="shared" ca="1" si="286"/>
        <v>CPCI</v>
      </c>
      <c r="D1456" s="54" t="str">
        <f t="shared" ca="1" si="287"/>
        <v>#ADABO#SDGEJ_YYYYMMDDHHMISS_SDGENOM_TYP_STRUCT.split-J</v>
      </c>
      <c r="E1456" s="54">
        <f t="shared" ca="1" si="288"/>
        <v>0</v>
      </c>
      <c r="F1456" s="54">
        <f t="shared" ca="1" si="289"/>
        <v>0</v>
      </c>
      <c r="G1456" s="54" t="str">
        <f t="shared" ca="1" si="290"/>
        <v>AD4.2</v>
      </c>
      <c r="H1456" s="54" t="str">
        <f t="shared" ca="1" si="291"/>
        <v>COMPLET</v>
      </c>
      <c r="I1456" s="54" t="str">
        <f t="shared" ca="1" si="292"/>
        <v>BVnTn</v>
      </c>
      <c r="J1456" s="54" t="str">
        <f t="shared" ca="1" si="293"/>
        <v>SDGE</v>
      </c>
      <c r="K1456" s="54" t="str">
        <f t="shared" ca="1" si="294"/>
        <v xml:space="preserve">[ADABO]SDGEJ_aaaammjjhhmmss_SDGENOM.dat     </v>
      </c>
      <c r="L1456" s="54" t="str">
        <f t="shared" ca="1" si="295"/>
        <v/>
      </c>
      <c r="M1456" s="54" t="str">
        <f t="shared" ca="1" si="296"/>
        <v>DTWH</v>
      </c>
      <c r="N1456" s="54" t="str">
        <f t="shared" ca="1" si="297"/>
        <v>OPEN</v>
      </c>
      <c r="O1456" s="54" t="str">
        <f t="shared" ca="1" si="298"/>
        <v>Communautaire</v>
      </c>
    </row>
    <row r="1457" spans="1:15" x14ac:dyDescent="0.3">
      <c r="A1457" s="97">
        <f ca="1">MATCH(B1457,INDIRECT("Referentiel!a:a"),0)+COUNTIF($B$1:B1456,B1457)</f>
        <v>1457</v>
      </c>
      <c r="B1457" s="98" t="s">
        <v>7507</v>
      </c>
      <c r="C1457" s="54" t="str">
        <f t="shared" ca="1" si="286"/>
        <v>CPCI</v>
      </c>
      <c r="D1457" s="54" t="str">
        <f t="shared" ca="1" si="287"/>
        <v>#ADABO#SDGEJ_YYYYMMDDHHMISS_SDGENOM_NOMCLTR_TYP_PORTEF.split-J</v>
      </c>
      <c r="E1457" s="54">
        <f t="shared" ca="1" si="288"/>
        <v>0</v>
      </c>
      <c r="F1457" s="54">
        <f t="shared" ca="1" si="289"/>
        <v>0</v>
      </c>
      <c r="G1457" s="54" t="str">
        <f t="shared" ca="1" si="290"/>
        <v>AD4.2</v>
      </c>
      <c r="H1457" s="54" t="str">
        <f t="shared" ca="1" si="291"/>
        <v>COMPLET</v>
      </c>
      <c r="I1457" s="54" t="str">
        <f t="shared" ca="1" si="292"/>
        <v>BVnTn</v>
      </c>
      <c r="J1457" s="54" t="str">
        <f t="shared" ca="1" si="293"/>
        <v>SDGE</v>
      </c>
      <c r="K1457" s="54" t="str">
        <f t="shared" ca="1" si="294"/>
        <v xml:space="preserve">[ADABO]SDGEJ_aaaammjjhhmmss_SDGENOM.dat     </v>
      </c>
      <c r="L1457" s="54" t="str">
        <f t="shared" ca="1" si="295"/>
        <v/>
      </c>
      <c r="M1457" s="54" t="str">
        <f t="shared" ca="1" si="296"/>
        <v>DTWH</v>
      </c>
      <c r="N1457" s="54" t="str">
        <f t="shared" ca="1" si="297"/>
        <v>OPEN</v>
      </c>
      <c r="O1457" s="54" t="str">
        <f t="shared" ca="1" si="298"/>
        <v>Communautaire</v>
      </c>
    </row>
    <row r="1458" spans="1:15" x14ac:dyDescent="0.3">
      <c r="A1458" s="97">
        <f ca="1">MATCH(B1458,INDIRECT("Referentiel!a:a"),0)+COUNTIF($B$1:B1457,B1458)</f>
        <v>1458</v>
      </c>
      <c r="B1458" s="98" t="s">
        <v>7509</v>
      </c>
      <c r="C1458" s="54" t="str">
        <f t="shared" ca="1" si="286"/>
        <v>CPCI</v>
      </c>
      <c r="D1458" s="54" t="str">
        <f t="shared" ca="1" si="287"/>
        <v>#ADABO#SDGEJ_YYYYMMDDHHMISS_SDGECRS_EDS.split-J</v>
      </c>
      <c r="E1458" s="54">
        <f t="shared" ca="1" si="288"/>
        <v>0</v>
      </c>
      <c r="F1458" s="54">
        <f t="shared" ca="1" si="289"/>
        <v>0</v>
      </c>
      <c r="G1458" s="54" t="str">
        <f t="shared" ca="1" si="290"/>
        <v>AD4.2</v>
      </c>
      <c r="H1458" s="54" t="str">
        <f t="shared" ca="1" si="291"/>
        <v>COMPLET</v>
      </c>
      <c r="I1458" s="54" t="str">
        <f t="shared" ca="1" si="292"/>
        <v>BVnTn</v>
      </c>
      <c r="J1458" s="54" t="str">
        <f t="shared" ca="1" si="293"/>
        <v>SDGE</v>
      </c>
      <c r="K1458" s="54" t="str">
        <f t="shared" ca="1" si="294"/>
        <v>[ADABO]SDGEJ_aaaammjjhhmmss_SDGECRS.dat</v>
      </c>
      <c r="L1458" s="54" t="str">
        <f t="shared" ca="1" si="295"/>
        <v/>
      </c>
      <c r="M1458" s="54" t="str">
        <f t="shared" ca="1" si="296"/>
        <v>DTWH</v>
      </c>
      <c r="N1458" s="54" t="str">
        <f t="shared" ca="1" si="297"/>
        <v>OPEN</v>
      </c>
      <c r="O1458" s="54" t="str">
        <f t="shared" ca="1" si="298"/>
        <v>Communautaire</v>
      </c>
    </row>
    <row r="1459" spans="1:15" x14ac:dyDescent="0.3">
      <c r="A1459" s="97">
        <f ca="1">MATCH(B1459,INDIRECT("Referentiel!a:a"),0)+COUNTIF($B$1:B1458,B1459)</f>
        <v>1459</v>
      </c>
      <c r="B1459" s="98" t="s">
        <v>7511</v>
      </c>
      <c r="C1459" s="54" t="str">
        <f t="shared" ca="1" si="286"/>
        <v>CPCI</v>
      </c>
      <c r="D1459" s="54" t="str">
        <f t="shared" ca="1" si="287"/>
        <v>#ADABO#SDGEJ_YYYYMMDDHHMISS_SDGECRS_CMPS_EDS.split-J</v>
      </c>
      <c r="E1459" s="54">
        <f t="shared" ca="1" si="288"/>
        <v>0</v>
      </c>
      <c r="F1459" s="54">
        <f t="shared" ca="1" si="289"/>
        <v>0</v>
      </c>
      <c r="G1459" s="54" t="str">
        <f t="shared" ca="1" si="290"/>
        <v>AD4.2</v>
      </c>
      <c r="H1459" s="54" t="str">
        <f t="shared" ca="1" si="291"/>
        <v>COMPLET</v>
      </c>
      <c r="I1459" s="54" t="str">
        <f t="shared" ca="1" si="292"/>
        <v>BVnTn</v>
      </c>
      <c r="J1459" s="54" t="str">
        <f t="shared" ca="1" si="293"/>
        <v>SDGE</v>
      </c>
      <c r="K1459" s="54" t="str">
        <f t="shared" ca="1" si="294"/>
        <v>[ADABO]SDGEJ_aaaammjjhhmmss_SDGECRS.dat</v>
      </c>
      <c r="L1459" s="54" t="str">
        <f t="shared" ca="1" si="295"/>
        <v/>
      </c>
      <c r="M1459" s="54" t="str">
        <f t="shared" ca="1" si="296"/>
        <v>DTWH</v>
      </c>
      <c r="N1459" s="54" t="str">
        <f t="shared" ca="1" si="297"/>
        <v>OPEN</v>
      </c>
      <c r="O1459" s="54" t="str">
        <f t="shared" ca="1" si="298"/>
        <v>Communautaire</v>
      </c>
    </row>
    <row r="1460" spans="1:15" x14ac:dyDescent="0.3">
      <c r="A1460" s="97">
        <f ca="1">MATCH(B1460,INDIRECT("Referentiel!a:a"),0)+COUNTIF($B$1:B1459,B1460)</f>
        <v>1460</v>
      </c>
      <c r="B1460" s="98" t="s">
        <v>7513</v>
      </c>
      <c r="C1460" s="54" t="str">
        <f t="shared" ca="1" si="286"/>
        <v>CPCI</v>
      </c>
      <c r="D1460" s="54" t="str">
        <f t="shared" ca="1" si="287"/>
        <v>#ADABO#SDGEJ_YYYYMMDDHHMISS_SDGECRS_J_OUV_EDS.split-J</v>
      </c>
      <c r="E1460" s="54">
        <f t="shared" ca="1" si="288"/>
        <v>0</v>
      </c>
      <c r="F1460" s="54">
        <f t="shared" ca="1" si="289"/>
        <v>0</v>
      </c>
      <c r="G1460" s="54" t="str">
        <f t="shared" ca="1" si="290"/>
        <v>AD4.2</v>
      </c>
      <c r="H1460" s="54" t="str">
        <f t="shared" ca="1" si="291"/>
        <v>COMPLET</v>
      </c>
      <c r="I1460" s="54" t="str">
        <f t="shared" ca="1" si="292"/>
        <v>BVnTn</v>
      </c>
      <c r="J1460" s="54" t="str">
        <f t="shared" ca="1" si="293"/>
        <v>SDGE</v>
      </c>
      <c r="K1460" s="54" t="str">
        <f t="shared" ca="1" si="294"/>
        <v>[ADABO]SDGEJ_aaaammjjhhmmss_SDGECRS.dat</v>
      </c>
      <c r="L1460" s="54" t="str">
        <f t="shared" ca="1" si="295"/>
        <v/>
      </c>
      <c r="M1460" s="54" t="str">
        <f t="shared" ca="1" si="296"/>
        <v>DTWH</v>
      </c>
      <c r="N1460" s="54" t="str">
        <f t="shared" ca="1" si="297"/>
        <v>OPEN</v>
      </c>
      <c r="O1460" s="54" t="str">
        <f t="shared" ca="1" si="298"/>
        <v>Communautaire</v>
      </c>
    </row>
    <row r="1461" spans="1:15" x14ac:dyDescent="0.3">
      <c r="A1461" s="97">
        <f ca="1">MATCH(B1461,INDIRECT("Referentiel!a:a"),0)+COUNTIF($B$1:B1460,B1461)</f>
        <v>1461</v>
      </c>
      <c r="B1461" s="98" t="s">
        <v>7515</v>
      </c>
      <c r="C1461" s="54" t="str">
        <f t="shared" ca="1" si="286"/>
        <v>CPCI</v>
      </c>
      <c r="D1461" s="54" t="str">
        <f t="shared" ca="1" si="287"/>
        <v>#ADABO#SDGEJ_YYYYMMDDHHMISS_SDGECRS_EDS_A_POUR_J_ET_HR.split-J</v>
      </c>
      <c r="E1461" s="54">
        <f t="shared" ca="1" si="288"/>
        <v>0</v>
      </c>
      <c r="F1461" s="54">
        <f t="shared" ca="1" si="289"/>
        <v>0</v>
      </c>
      <c r="G1461" s="54" t="str">
        <f t="shared" ca="1" si="290"/>
        <v>AD4.2</v>
      </c>
      <c r="H1461" s="54" t="str">
        <f t="shared" ca="1" si="291"/>
        <v>COMPLET</v>
      </c>
      <c r="I1461" s="54" t="str">
        <f t="shared" ca="1" si="292"/>
        <v>BVnTn</v>
      </c>
      <c r="J1461" s="54" t="str">
        <f t="shared" ca="1" si="293"/>
        <v>SDGE</v>
      </c>
      <c r="K1461" s="54" t="str">
        <f t="shared" ca="1" si="294"/>
        <v>[ADABO]SDGEJ_aaaammjjhhmmss_SDGECRS.dat</v>
      </c>
      <c r="L1461" s="54" t="str">
        <f t="shared" ca="1" si="295"/>
        <v/>
      </c>
      <c r="M1461" s="54" t="str">
        <f t="shared" ca="1" si="296"/>
        <v>DTWH</v>
      </c>
      <c r="N1461" s="54" t="str">
        <f t="shared" ca="1" si="297"/>
        <v>OPEN</v>
      </c>
      <c r="O1461" s="54" t="str">
        <f t="shared" ca="1" si="298"/>
        <v>Communautaire</v>
      </c>
    </row>
    <row r="1462" spans="1:15" x14ac:dyDescent="0.3">
      <c r="A1462" s="97">
        <f ca="1">MATCH(B1462,INDIRECT("Referentiel!a:a"),0)+COUNTIF($B$1:B1461,B1462)</f>
        <v>1462</v>
      </c>
      <c r="B1462" s="98" t="s">
        <v>7517</v>
      </c>
      <c r="C1462" s="54" t="str">
        <f t="shared" ca="1" si="286"/>
        <v>CPCI</v>
      </c>
      <c r="D1462" s="54" t="str">
        <f t="shared" ca="1" si="287"/>
        <v>#ADABO#SDGEJ_YYYYMMDDHHMISS_SDGECRS_PLAG_HOR_OUV_EDS.split-J</v>
      </c>
      <c r="E1462" s="54">
        <f t="shared" ca="1" si="288"/>
        <v>0</v>
      </c>
      <c r="F1462" s="54">
        <f t="shared" ca="1" si="289"/>
        <v>0</v>
      </c>
      <c r="G1462" s="54" t="str">
        <f t="shared" ca="1" si="290"/>
        <v>AD4.2</v>
      </c>
      <c r="H1462" s="54" t="str">
        <f t="shared" ca="1" si="291"/>
        <v>COMPLET</v>
      </c>
      <c r="I1462" s="54" t="str">
        <f t="shared" ca="1" si="292"/>
        <v>BVnTn</v>
      </c>
      <c r="J1462" s="54" t="str">
        <f t="shared" ca="1" si="293"/>
        <v>SDGE</v>
      </c>
      <c r="K1462" s="54" t="str">
        <f t="shared" ca="1" si="294"/>
        <v>[ADABO]SDGEJ_aaaammjjhhmmss_SDGECRS.dat</v>
      </c>
      <c r="L1462" s="54" t="str">
        <f t="shared" ca="1" si="295"/>
        <v/>
      </c>
      <c r="M1462" s="54" t="str">
        <f t="shared" ca="1" si="296"/>
        <v>DTWH</v>
      </c>
      <c r="N1462" s="54" t="str">
        <f t="shared" ca="1" si="297"/>
        <v>OPEN</v>
      </c>
      <c r="O1462" s="54" t="str">
        <f t="shared" ca="1" si="298"/>
        <v>Communautaire</v>
      </c>
    </row>
    <row r="1463" spans="1:15" x14ac:dyDescent="0.3">
      <c r="A1463" s="97">
        <f ca="1">MATCH(B1463,INDIRECT("Referentiel!a:a"),0)+COUNTIF($B$1:B1462,B1463)</f>
        <v>1463</v>
      </c>
      <c r="B1463" s="98" t="s">
        <v>7519</v>
      </c>
      <c r="C1463" s="54" t="str">
        <f t="shared" ca="1" si="286"/>
        <v>CPCI</v>
      </c>
      <c r="D1463" s="54" t="str">
        <f t="shared" ca="1" si="287"/>
        <v>#ADABO#SDGEJ_YYYYMMDDHHMISS_SDGENOM_STRUCT.split-J</v>
      </c>
      <c r="E1463" s="54">
        <f t="shared" ca="1" si="288"/>
        <v>0</v>
      </c>
      <c r="F1463" s="54">
        <f t="shared" ca="1" si="289"/>
        <v>0</v>
      </c>
      <c r="G1463" s="54" t="str">
        <f t="shared" ca="1" si="290"/>
        <v>AD4.2</v>
      </c>
      <c r="H1463" s="54" t="str">
        <f t="shared" ca="1" si="291"/>
        <v>COMPLET</v>
      </c>
      <c r="I1463" s="54" t="str">
        <f t="shared" ca="1" si="292"/>
        <v>Tn</v>
      </c>
      <c r="J1463" s="54" t="str">
        <f t="shared" ca="1" si="293"/>
        <v>SDGE</v>
      </c>
      <c r="K1463" s="54" t="str">
        <f t="shared" ca="1" si="294"/>
        <v xml:space="preserve">[ADABO]SDGEJ_aaaammjjhhmmss_SDGENOM.dat     </v>
      </c>
      <c r="L1463" s="54" t="str">
        <f t="shared" ca="1" si="295"/>
        <v/>
      </c>
      <c r="M1463" s="54" t="str">
        <f t="shared" ca="1" si="296"/>
        <v>DTWH</v>
      </c>
      <c r="N1463" s="54" t="str">
        <f t="shared" ca="1" si="297"/>
        <v>OPEN</v>
      </c>
      <c r="O1463" s="54" t="str">
        <f t="shared" ca="1" si="298"/>
        <v>Communautaire</v>
      </c>
    </row>
    <row r="1464" spans="1:15" x14ac:dyDescent="0.3">
      <c r="A1464" s="97">
        <f ca="1">MATCH(B1464,INDIRECT("Referentiel!a:a"),0)+COUNTIF($B$1:B1463,B1464)</f>
        <v>1464</v>
      </c>
      <c r="B1464" s="98" t="s">
        <v>7521</v>
      </c>
      <c r="C1464" s="54" t="str">
        <f t="shared" ca="1" si="286"/>
        <v>CPCI</v>
      </c>
      <c r="D1464" s="54" t="str">
        <f t="shared" ca="1" si="287"/>
        <v>#ADABO#SDGEJ_YYYYMMDDHHMISS_SDGECRS_SPCFCT_FNCTN.split-J</v>
      </c>
      <c r="E1464" s="54">
        <f t="shared" ca="1" si="288"/>
        <v>0</v>
      </c>
      <c r="F1464" s="54">
        <f t="shared" ca="1" si="289"/>
        <v>0</v>
      </c>
      <c r="G1464" s="54" t="str">
        <f t="shared" ca="1" si="290"/>
        <v>AD4.2</v>
      </c>
      <c r="H1464" s="54" t="str">
        <f t="shared" ca="1" si="291"/>
        <v>COMPLET</v>
      </c>
      <c r="I1464" s="54" t="str">
        <f t="shared" ca="1" si="292"/>
        <v>BVnTn</v>
      </c>
      <c r="J1464" s="54" t="str">
        <f t="shared" ca="1" si="293"/>
        <v>SDGE</v>
      </c>
      <c r="K1464" s="54" t="str">
        <f t="shared" ca="1" si="294"/>
        <v>[ADABO]SDGEJ_aaaammjjhhmmss_SDGECRS.dat</v>
      </c>
      <c r="L1464" s="54" t="str">
        <f t="shared" ca="1" si="295"/>
        <v/>
      </c>
      <c r="M1464" s="54" t="str">
        <f t="shared" ca="1" si="296"/>
        <v>DTWH</v>
      </c>
      <c r="N1464" s="54" t="str">
        <f t="shared" ca="1" si="297"/>
        <v>OPEN</v>
      </c>
      <c r="O1464" s="54" t="str">
        <f t="shared" ca="1" si="298"/>
        <v>Communautaire</v>
      </c>
    </row>
    <row r="1465" spans="1:15" x14ac:dyDescent="0.3">
      <c r="A1465" s="97">
        <f ca="1">MATCH(B1465,INDIRECT("Referentiel!a:a"),0)+COUNTIF($B$1:B1464,B1465)</f>
        <v>1465</v>
      </c>
      <c r="B1465" s="98" t="s">
        <v>7523</v>
      </c>
      <c r="C1465" s="54" t="str">
        <f t="shared" ca="1" si="286"/>
        <v>CPCI</v>
      </c>
      <c r="D1465" s="54" t="str">
        <f t="shared" ca="1" si="287"/>
        <v>#ADABO#SDGEJ_YYYYMMDDHHMISS_SDGECRS_POSTE_FNCTNL_RESPONS_PORTEF.split-J</v>
      </c>
      <c r="E1465" s="54">
        <f t="shared" ca="1" si="288"/>
        <v>0</v>
      </c>
      <c r="F1465" s="54">
        <f t="shared" ca="1" si="289"/>
        <v>0</v>
      </c>
      <c r="G1465" s="54" t="str">
        <f t="shared" ca="1" si="290"/>
        <v>AD4.2</v>
      </c>
      <c r="H1465" s="54" t="str">
        <f t="shared" ca="1" si="291"/>
        <v>COMPLET</v>
      </c>
      <c r="I1465" s="54" t="str">
        <f t="shared" ca="1" si="292"/>
        <v>BVnTn</v>
      </c>
      <c r="J1465" s="54" t="str">
        <f t="shared" ca="1" si="293"/>
        <v>SDGE</v>
      </c>
      <c r="K1465" s="54" t="str">
        <f t="shared" ca="1" si="294"/>
        <v>[ADABO]SDGEJ_aaaammjjhhmmss_SDGECRS.dat</v>
      </c>
      <c r="L1465" s="54" t="str">
        <f t="shared" ca="1" si="295"/>
        <v/>
      </c>
      <c r="M1465" s="54" t="str">
        <f t="shared" ca="1" si="296"/>
        <v>DTWH</v>
      </c>
      <c r="N1465" s="54" t="str">
        <f t="shared" ca="1" si="297"/>
        <v>OPEN</v>
      </c>
      <c r="O1465" s="54" t="str">
        <f t="shared" ca="1" si="298"/>
        <v>Communautaire</v>
      </c>
    </row>
    <row r="1466" spans="1:15" x14ac:dyDescent="0.3">
      <c r="A1466" s="97">
        <f ca="1">MATCH(B1466,INDIRECT("Referentiel!a:a"),0)+COUNTIF($B$1:B1465,B1466)</f>
        <v>1466</v>
      </c>
      <c r="B1466" s="98" t="s">
        <v>7525</v>
      </c>
      <c r="C1466" s="54" t="str">
        <f t="shared" ca="1" si="286"/>
        <v>CPCI</v>
      </c>
      <c r="D1466" s="54" t="str">
        <f t="shared" ca="1" si="287"/>
        <v>#ADABO#SDGEJ_YYYYMMDDHHMISS_SDGECRS_LCLSTN_EDS.split-J</v>
      </c>
      <c r="E1466" s="54">
        <f t="shared" ca="1" si="288"/>
        <v>0</v>
      </c>
      <c r="F1466" s="54">
        <f t="shared" ca="1" si="289"/>
        <v>0</v>
      </c>
      <c r="G1466" s="54" t="str">
        <f t="shared" ca="1" si="290"/>
        <v>AD4.2</v>
      </c>
      <c r="H1466" s="54" t="str">
        <f t="shared" ca="1" si="291"/>
        <v>COMPLET</v>
      </c>
      <c r="I1466" s="54" t="str">
        <f t="shared" ca="1" si="292"/>
        <v>BVnTn</v>
      </c>
      <c r="J1466" s="54" t="str">
        <f t="shared" ca="1" si="293"/>
        <v>SDGE</v>
      </c>
      <c r="K1466" s="54" t="str">
        <f t="shared" ca="1" si="294"/>
        <v>[ADABO]SDGEJ_aaaammjjhhmmss_SDGECRS.dat</v>
      </c>
      <c r="L1466" s="54" t="str">
        <f t="shared" ca="1" si="295"/>
        <v/>
      </c>
      <c r="M1466" s="54" t="str">
        <f t="shared" ca="1" si="296"/>
        <v>DTWH</v>
      </c>
      <c r="N1466" s="54" t="str">
        <f t="shared" ca="1" si="297"/>
        <v>OPEN</v>
      </c>
      <c r="O1466" s="54" t="str">
        <f t="shared" ca="1" si="298"/>
        <v>Communautaire</v>
      </c>
    </row>
    <row r="1467" spans="1:15" x14ac:dyDescent="0.3">
      <c r="A1467" s="97">
        <f ca="1">MATCH(B1467,INDIRECT("Referentiel!a:a"),0)+COUNTIF($B$1:B1466,B1467)</f>
        <v>1467</v>
      </c>
      <c r="B1467" s="98" t="s">
        <v>7527</v>
      </c>
      <c r="C1467" s="54" t="str">
        <f t="shared" ca="1" si="286"/>
        <v>CPCI</v>
      </c>
      <c r="D1467" s="54" t="str">
        <f t="shared" ca="1" si="287"/>
        <v>#ADABO#SDGEJ_YYYYMMDDHHMISS_SDGECRS_PORTEF.split-J</v>
      </c>
      <c r="E1467" s="54">
        <f t="shared" ca="1" si="288"/>
        <v>0</v>
      </c>
      <c r="F1467" s="54">
        <f t="shared" ca="1" si="289"/>
        <v>0</v>
      </c>
      <c r="G1467" s="54" t="str">
        <f t="shared" ca="1" si="290"/>
        <v>AD4.2</v>
      </c>
      <c r="H1467" s="54" t="str">
        <f t="shared" ca="1" si="291"/>
        <v>COMPLET</v>
      </c>
      <c r="I1467" s="54" t="str">
        <f t="shared" ca="1" si="292"/>
        <v>BVnTn</v>
      </c>
      <c r="J1467" s="54" t="str">
        <f t="shared" ca="1" si="293"/>
        <v>SDGE</v>
      </c>
      <c r="K1467" s="54" t="str">
        <f t="shared" ca="1" si="294"/>
        <v>[ADABO]SDGEJ_aaaammjjhhmmss_SDGECRS.dat</v>
      </c>
      <c r="L1467" s="54" t="str">
        <f t="shared" ca="1" si="295"/>
        <v/>
      </c>
      <c r="M1467" s="54" t="str">
        <f t="shared" ca="1" si="296"/>
        <v>DTWH</v>
      </c>
      <c r="N1467" s="54" t="str">
        <f t="shared" ca="1" si="297"/>
        <v>OPEN</v>
      </c>
      <c r="O1467" s="54" t="str">
        <f t="shared" ca="1" si="298"/>
        <v>Communautaire</v>
      </c>
    </row>
    <row r="1468" spans="1:15" x14ac:dyDescent="0.3">
      <c r="A1468" s="97">
        <f ca="1">MATCH(B1468,INDIRECT("Referentiel!a:a"),0)+COUNTIF($B$1:B1467,B1468)</f>
        <v>1468</v>
      </c>
      <c r="B1468" s="98" t="s">
        <v>7529</v>
      </c>
      <c r="C1468" s="54" t="str">
        <f t="shared" ca="1" si="286"/>
        <v>CPCI</v>
      </c>
      <c r="D1468" s="54" t="str">
        <f t="shared" ca="1" si="287"/>
        <v>#ADABO#SDGEJ_YYYYMMDDHHMISS_SDGECRS_POSTE_FNCTNL.split-J</v>
      </c>
      <c r="E1468" s="54">
        <f t="shared" ca="1" si="288"/>
        <v>0</v>
      </c>
      <c r="F1468" s="54">
        <f t="shared" ca="1" si="289"/>
        <v>0</v>
      </c>
      <c r="G1468" s="54" t="str">
        <f t="shared" ca="1" si="290"/>
        <v>AD4.2</v>
      </c>
      <c r="H1468" s="54" t="str">
        <f t="shared" ca="1" si="291"/>
        <v>COMPLET</v>
      </c>
      <c r="I1468" s="54" t="str">
        <f t="shared" ca="1" si="292"/>
        <v>BVnTn</v>
      </c>
      <c r="J1468" s="54" t="str">
        <f t="shared" ca="1" si="293"/>
        <v>SDGE</v>
      </c>
      <c r="K1468" s="54" t="str">
        <f t="shared" ca="1" si="294"/>
        <v>[ADABO]SDGEJ_aaaammjjhhmmss_SDGECRS.dat</v>
      </c>
      <c r="L1468" s="54" t="str">
        <f t="shared" ca="1" si="295"/>
        <v/>
      </c>
      <c r="M1468" s="54" t="str">
        <f t="shared" ca="1" si="296"/>
        <v>DTWH</v>
      </c>
      <c r="N1468" s="54" t="str">
        <f t="shared" ca="1" si="297"/>
        <v>OPEN</v>
      </c>
      <c r="O1468" s="54" t="str">
        <f t="shared" ca="1" si="298"/>
        <v>Communautaire</v>
      </c>
    </row>
    <row r="1469" spans="1:15" x14ac:dyDescent="0.3">
      <c r="A1469" s="97">
        <f ca="1">MATCH(B1469,INDIRECT("Referentiel!a:a"),0)+COUNTIF($B$1:B1468,B1469)</f>
        <v>1469</v>
      </c>
      <c r="B1469" s="98" t="s">
        <v>7531</v>
      </c>
      <c r="C1469" s="54" t="str">
        <f t="shared" ca="1" si="286"/>
        <v>CPCI</v>
      </c>
      <c r="D1469" s="54" t="str">
        <f t="shared" ca="1" si="287"/>
        <v>#ADABO#SDGEJ_YYYYMMDDHHMISS_SDGECRS_SPCFCT_TYP_PORTEF.split-J</v>
      </c>
      <c r="E1469" s="54">
        <f t="shared" ca="1" si="288"/>
        <v>0</v>
      </c>
      <c r="F1469" s="54">
        <f t="shared" ca="1" si="289"/>
        <v>0</v>
      </c>
      <c r="G1469" s="54" t="str">
        <f t="shared" ca="1" si="290"/>
        <v>AD4.2</v>
      </c>
      <c r="H1469" s="54" t="str">
        <f t="shared" ca="1" si="291"/>
        <v>COMPLET</v>
      </c>
      <c r="I1469" s="54" t="str">
        <f t="shared" ca="1" si="292"/>
        <v>BVnTn</v>
      </c>
      <c r="J1469" s="54" t="str">
        <f t="shared" ca="1" si="293"/>
        <v>SDGE</v>
      </c>
      <c r="K1469" s="54" t="str">
        <f t="shared" ca="1" si="294"/>
        <v>[ADABO]SDGEJ_aaaammjjhhmmss_SDGECRS.dat</v>
      </c>
      <c r="L1469" s="54" t="str">
        <f t="shared" ca="1" si="295"/>
        <v/>
      </c>
      <c r="M1469" s="54" t="str">
        <f t="shared" ca="1" si="296"/>
        <v>DTWH</v>
      </c>
      <c r="N1469" s="54" t="str">
        <f t="shared" ca="1" si="297"/>
        <v>OPEN</v>
      </c>
      <c r="O1469" s="54" t="str">
        <f t="shared" ca="1" si="298"/>
        <v>Communautaire</v>
      </c>
    </row>
    <row r="1470" spans="1:15" x14ac:dyDescent="0.3">
      <c r="A1470" s="97">
        <f ca="1">MATCH(B1470,INDIRECT("Referentiel!a:a"),0)+COUNTIF($B$1:B1469,B1470)</f>
        <v>1470</v>
      </c>
      <c r="B1470" s="98" t="s">
        <v>7533</v>
      </c>
      <c r="C1470" s="54" t="str">
        <f t="shared" ca="1" si="286"/>
        <v>CPAS</v>
      </c>
      <c r="D1470" s="54" t="str">
        <f t="shared" ca="1" si="287"/>
        <v>V0SECUCPT-J</v>
      </c>
      <c r="E1470" s="54">
        <f t="shared" ca="1" si="288"/>
        <v>0</v>
      </c>
      <c r="F1470" s="54" t="str">
        <f t="shared" ca="1" si="289"/>
        <v>ZH2FJD</v>
      </c>
      <c r="G1470" s="54" t="str">
        <f t="shared" ca="1" si="290"/>
        <v>AD1</v>
      </c>
      <c r="H1470" s="54" t="str">
        <f t="shared" ca="1" si="291"/>
        <v>COMPLET</v>
      </c>
      <c r="I1470" s="54" t="str">
        <f t="shared" ca="1" si="292"/>
        <v>BVnTn</v>
      </c>
      <c r="J1470" s="54" t="str">
        <f t="shared" ca="1" si="293"/>
        <v>SECU</v>
      </c>
      <c r="K1470" s="54" t="str">
        <f t="shared" ca="1" si="294"/>
        <v>SECUCPTE</v>
      </c>
      <c r="L1470" s="54" t="str">
        <f t="shared" ca="1" si="295"/>
        <v>PRAD1</v>
      </c>
      <c r="M1470" s="54">
        <f t="shared" ca="1" si="296"/>
        <v>0</v>
      </c>
      <c r="N1470" s="54" t="str">
        <f t="shared" ca="1" si="297"/>
        <v>DB2</v>
      </c>
      <c r="O1470" s="54" t="str">
        <f t="shared" ca="1" si="298"/>
        <v>Adhérent</v>
      </c>
    </row>
    <row r="1471" spans="1:15" x14ac:dyDescent="0.3">
      <c r="A1471" s="97">
        <f ca="1">MATCH(B1471,INDIRECT("Referentiel!a:a"),0)+COUNTIF($B$1:B1470,B1471)</f>
        <v>1471</v>
      </c>
      <c r="B1471" s="98" t="s">
        <v>7539</v>
      </c>
      <c r="C1471" s="54" t="str">
        <f t="shared" ca="1" si="286"/>
        <v>CPMC</v>
      </c>
      <c r="D1471" s="54" t="str">
        <f t="shared" ca="1" si="287"/>
        <v>V0SEGCOM -J</v>
      </c>
      <c r="E1471" s="54">
        <f t="shared" ca="1" si="288"/>
        <v>0</v>
      </c>
      <c r="F1471" s="54" t="str">
        <f t="shared" ca="1" si="289"/>
        <v>ZH4GJA</v>
      </c>
      <c r="G1471" s="54" t="str">
        <f t="shared" ca="1" si="290"/>
        <v>AD3</v>
      </c>
      <c r="H1471" s="54" t="str">
        <f t="shared" ca="1" si="291"/>
        <v>COMPLET</v>
      </c>
      <c r="I1471" s="54" t="str">
        <f t="shared" ca="1" si="292"/>
        <v>Tn</v>
      </c>
      <c r="J1471" s="54" t="str">
        <f t="shared" ca="1" si="293"/>
        <v>SEGM</v>
      </c>
      <c r="K1471" s="54" t="str">
        <f t="shared" ca="1" si="294"/>
        <v>SEGCOM</v>
      </c>
      <c r="L1471" s="54" t="str">
        <f t="shared" ca="1" si="295"/>
        <v>PRIV1</v>
      </c>
      <c r="M1471" s="54">
        <f t="shared" ca="1" si="296"/>
        <v>0</v>
      </c>
      <c r="N1471" s="54" t="str">
        <f t="shared" ca="1" si="297"/>
        <v>DB2</v>
      </c>
      <c r="O1471" s="54" t="str">
        <f t="shared" ca="1" si="298"/>
        <v>Adhérent</v>
      </c>
    </row>
    <row r="1472" spans="1:15" x14ac:dyDescent="0.3">
      <c r="A1472" s="97">
        <f ca="1">MATCH(B1472,INDIRECT("Referentiel!a:a"),0)+COUNTIF($B$1:B1471,B1472)</f>
        <v>1472</v>
      </c>
      <c r="B1472" s="98" t="s">
        <v>7546</v>
      </c>
      <c r="C1472" s="54" t="str">
        <f t="shared" ca="1" si="286"/>
        <v>CPMC</v>
      </c>
      <c r="D1472" s="54" t="str">
        <f t="shared" ca="1" si="287"/>
        <v xml:space="preserve"> -M</v>
      </c>
      <c r="E1472" s="54">
        <f t="shared" ca="1" si="288"/>
        <v>0</v>
      </c>
      <c r="F1472" s="54">
        <f t="shared" ca="1" si="289"/>
        <v>0</v>
      </c>
      <c r="G1472" s="54" t="str">
        <f t="shared" ca="1" si="290"/>
        <v>AD3</v>
      </c>
      <c r="H1472" s="54" t="str">
        <f t="shared" ca="1" si="291"/>
        <v>COMPLET</v>
      </c>
      <c r="I1472" s="54" t="str">
        <f t="shared" ca="1" si="292"/>
        <v>BVaTn</v>
      </c>
      <c r="J1472" s="54" t="str">
        <f t="shared" ca="1" si="293"/>
        <v>SEGM</v>
      </c>
      <c r="K1472" s="54" t="str">
        <f t="shared" ca="1" si="294"/>
        <v>SEGGLIS0</v>
      </c>
      <c r="L1472" s="54" t="str">
        <f t="shared" ca="1" si="295"/>
        <v/>
      </c>
      <c r="M1472" s="54">
        <f t="shared" ca="1" si="296"/>
        <v>0</v>
      </c>
      <c r="N1472" s="54" t="str">
        <f t="shared" ca="1" si="297"/>
        <v>FIC</v>
      </c>
      <c r="O1472" s="54" t="str">
        <f t="shared" ca="1" si="298"/>
        <v>Adhérent</v>
      </c>
    </row>
    <row r="1473" spans="1:15" x14ac:dyDescent="0.3">
      <c r="A1473" s="97">
        <f ca="1">MATCH(B1473,INDIRECT("Referentiel!a:a"),0)+COUNTIF($B$1:B1472,B1473)</f>
        <v>1473</v>
      </c>
      <c r="B1473" s="98" t="s">
        <v>7550</v>
      </c>
      <c r="C1473" s="54" t="str">
        <f t="shared" ca="1" si="286"/>
        <v>CPMC</v>
      </c>
      <c r="D1473" s="54" t="str">
        <f t="shared" ca="1" si="287"/>
        <v>V0SEGMAR -J</v>
      </c>
      <c r="E1473" s="54">
        <f t="shared" ca="1" si="288"/>
        <v>0</v>
      </c>
      <c r="F1473" s="54" t="str">
        <f t="shared" ca="1" si="289"/>
        <v>ZH4GJB</v>
      </c>
      <c r="G1473" s="54" t="str">
        <f t="shared" ca="1" si="290"/>
        <v>AD1</v>
      </c>
      <c r="H1473" s="54" t="str">
        <f t="shared" ca="1" si="291"/>
        <v>COMPLET</v>
      </c>
      <c r="I1473" s="54" t="str">
        <f t="shared" ca="1" si="292"/>
        <v>Tn</v>
      </c>
      <c r="J1473" s="54" t="str">
        <f t="shared" ca="1" si="293"/>
        <v>SEGM</v>
      </c>
      <c r="K1473" s="54" t="str">
        <f t="shared" ca="1" si="294"/>
        <v>SEGMAR</v>
      </c>
      <c r="L1473" s="54" t="str">
        <f t="shared" ca="1" si="295"/>
        <v>PRAD1</v>
      </c>
      <c r="M1473" s="54">
        <f t="shared" ca="1" si="296"/>
        <v>0</v>
      </c>
      <c r="N1473" s="54" t="str">
        <f t="shared" ca="1" si="297"/>
        <v>DB2</v>
      </c>
      <c r="O1473" s="54" t="str">
        <f t="shared" ca="1" si="298"/>
        <v>Adhérent</v>
      </c>
    </row>
    <row r="1474" spans="1:15" x14ac:dyDescent="0.3">
      <c r="A1474" s="97">
        <f ca="1">MATCH(B1474,INDIRECT("Referentiel!a:a"),0)+COUNTIF($B$1:B1473,B1474)</f>
        <v>1474</v>
      </c>
      <c r="B1474" s="98" t="s">
        <v>7556</v>
      </c>
      <c r="C1474" s="54" t="str">
        <f t="shared" ca="1" si="286"/>
        <v>CPDT</v>
      </c>
      <c r="D1474" s="54" t="str">
        <f t="shared" ca="1" si="287"/>
        <v>TA/0AMT/SEGMREF /0/        /   -J</v>
      </c>
      <c r="E1474" s="54">
        <f t="shared" ca="1" si="288"/>
        <v>0</v>
      </c>
      <c r="F1474" s="54" t="str">
        <f t="shared" ca="1" si="289"/>
        <v>ZH0DJN</v>
      </c>
      <c r="G1474" s="54" t="str">
        <f t="shared" ca="1" si="290"/>
        <v>AD1</v>
      </c>
      <c r="H1474" s="54" t="str">
        <f t="shared" ca="1" si="291"/>
        <v>COMPLET</v>
      </c>
      <c r="I1474" s="54" t="str">
        <f t="shared" ca="1" si="292"/>
        <v>Tn</v>
      </c>
      <c r="J1474" s="54" t="str">
        <f t="shared" ca="1" si="293"/>
        <v>PGEN</v>
      </c>
      <c r="K1474" s="54" t="str">
        <f t="shared" ca="1" si="294"/>
        <v xml:space="preserve">SEGMREF </v>
      </c>
      <c r="L1474" s="54" t="str">
        <f t="shared" ca="1" si="295"/>
        <v>PRAD1</v>
      </c>
      <c r="M1474" s="54">
        <f t="shared" ca="1" si="296"/>
        <v>0</v>
      </c>
      <c r="N1474" s="54" t="str">
        <f t="shared" ca="1" si="297"/>
        <v>START</v>
      </c>
      <c r="O1474" s="54" t="str">
        <f t="shared" ca="1" si="298"/>
        <v>Adhérent</v>
      </c>
    </row>
    <row r="1475" spans="1:15" x14ac:dyDescent="0.3">
      <c r="A1475" s="97">
        <f ca="1">MATCH(B1475,INDIRECT("Referentiel!a:a"),0)+COUNTIF($B$1:B1474,B1475)</f>
        <v>1475</v>
      </c>
      <c r="B1475" s="98" t="s">
        <v>7561</v>
      </c>
      <c r="C1475" s="54" t="str">
        <f t="shared" ref="C1475:C1538" ca="1" si="299">INDIRECT("'Referentiel'!c"&amp;$A1475)</f>
        <v>CPDT</v>
      </c>
      <c r="D1475" s="54" t="str">
        <f t="shared" ref="D1475:D1538" ca="1" si="300">INDIRECT("'Referentiel'!U"&amp;$A1475)&amp;IF((INDIRECT("'Referentiel'!U"&amp;$A1475)&lt;&gt;"")*(INDIRECT("'Referentiel'!V"&amp;$A1475)&lt;&gt;""),"-","")&amp;INDIRECT("'Referentiel'!V"&amp;$A1475)&amp;IF((INDIRECT("'Referentiel'!U"&amp;$A1475)&amp;INDIRECT("'Referentiel'!V"&amp;$A1475)&lt;&gt;"")*(INDIRECT("'Referentiel'!W"&amp;$A1475)&lt;&gt;""),"-","")&amp;INDIRECT("'Referentiel'!W"&amp;$A1475)&amp;IF((INDIRECT("'Referentiel'!U"&amp;$A1475)&amp;INDIRECT("'Referentiel'!V"&amp;$A1475)&amp;INDIRECT("'Referentiel'!W"&amp;$A1475)&lt;&gt;"")*(INDIRECT("'Referentiel'!Y"&amp;$A1475)&lt;&gt;""),"-","")&amp;INDIRECT("'Referentiel'!Y"&amp;$A1475)&amp;IF((INDIRECT("'Referentiel'!U"&amp;$A1475)&amp;INDIRECT("'Referentiel'!V"&amp;$A1475)&amp;INDIRECT("'Referentiel'!W"&amp;$A1475)&amp;INDIRECT("'Referentiel'!Y"&amp;$A1475)&lt;&gt;"")*(INDIRECT("'Referentiel'!Z"&amp;$A1475)&lt;&gt;""),"-","")&amp;INDIRECT("'Referentiel'!Z"&amp;$A1475)</f>
        <v>TA/0AMT/SEGMTREF/0/        /     -J</v>
      </c>
      <c r="E1475" s="54">
        <f t="shared" ref="E1475:E1538" ca="1" si="301">INDIRECT("'Referentiel'!AB"&amp;$A1475)</f>
        <v>0</v>
      </c>
      <c r="F1475" s="54" t="str">
        <f t="shared" ref="F1475:F1538" ca="1" si="302">INDIRECT("'Referentiel'!Aa"&amp;$A1475)</f>
        <v>ZH0DJO</v>
      </c>
      <c r="G1475" s="54" t="str">
        <f t="shared" ref="G1475:G1538" ca="1" si="303">INDIRECT("'Referentiel'!k"&amp;$A1475)</f>
        <v>AD1</v>
      </c>
      <c r="H1475" s="54" t="str">
        <f t="shared" ref="H1475:H1538" ca="1" si="304">INDIRECT("'Referentiel'!l"&amp;$A1475)</f>
        <v>COMPLET</v>
      </c>
      <c r="I1475" s="54" t="str">
        <f t="shared" ref="I1475:I1538" ca="1" si="305">INDIRECT("'Referentiel'!j"&amp;$A1475)</f>
        <v>Tn</v>
      </c>
      <c r="J1475" s="54" t="str">
        <f t="shared" ref="J1475:J1538" ca="1" si="306">INDIRECT("'Referentiel'!f"&amp;$A1475)</f>
        <v>PGEN</v>
      </c>
      <c r="K1475" s="54" t="str">
        <f t="shared" ref="K1475:K1538" ca="1" si="307">INDIRECT("'Referentiel'!e"&amp;$A1475)</f>
        <v>SEGMTREF</v>
      </c>
      <c r="L1475" s="54" t="str">
        <f t="shared" ref="L1475:L1538" ca="1" si="308">INDIRECT("'Referentiel'!n"&amp;$A1475)</f>
        <v>PRAD1</v>
      </c>
      <c r="M1475" s="54">
        <f t="shared" ref="M1475:M1538" ca="1" si="309">INDIRECT("'Referentiel'!s"&amp;$A1475)</f>
        <v>0</v>
      </c>
      <c r="N1475" s="54" t="str">
        <f t="shared" ref="N1475:N1538" ca="1" si="310">INDIRECT("'Referentiel'!q"&amp;$A1475)</f>
        <v>START</v>
      </c>
      <c r="O1475" s="54" t="str">
        <f t="shared" ref="O1475:O1538" ca="1" si="311">INDIRECT("'Referentiel'!h"&amp;$A1475)</f>
        <v>Adhérent</v>
      </c>
    </row>
    <row r="1476" spans="1:15" x14ac:dyDescent="0.3">
      <c r="A1476" s="97">
        <f ca="1">MATCH(B1476,INDIRECT("Referentiel!a:a"),0)+COUNTIF($B$1:B1475,B1476)</f>
        <v>1476</v>
      </c>
      <c r="B1476" s="98" t="s">
        <v>7565</v>
      </c>
      <c r="C1476" s="54" t="str">
        <f t="shared" ca="1" si="299"/>
        <v>CPMC</v>
      </c>
      <c r="D1476" s="54" t="str">
        <f t="shared" ca="1" si="300"/>
        <v>V0SEGSEG -J</v>
      </c>
      <c r="E1476" s="54">
        <f t="shared" ca="1" si="301"/>
        <v>0</v>
      </c>
      <c r="F1476" s="54" t="str">
        <f t="shared" ca="1" si="302"/>
        <v>ZH4GJC</v>
      </c>
      <c r="G1476" s="54" t="str">
        <f t="shared" ca="1" si="303"/>
        <v>AD1</v>
      </c>
      <c r="H1476" s="54" t="str">
        <f t="shared" ca="1" si="304"/>
        <v>COMPLET</v>
      </c>
      <c r="I1476" s="54" t="str">
        <f t="shared" ca="1" si="305"/>
        <v>Tn</v>
      </c>
      <c r="J1476" s="54" t="str">
        <f t="shared" ca="1" si="306"/>
        <v>SEGM</v>
      </c>
      <c r="K1476" s="54" t="str">
        <f t="shared" ca="1" si="307"/>
        <v>SEGSEG</v>
      </c>
      <c r="L1476" s="54" t="str">
        <f t="shared" ca="1" si="308"/>
        <v>PRAD1</v>
      </c>
      <c r="M1476" s="54">
        <f t="shared" ca="1" si="309"/>
        <v>0</v>
      </c>
      <c r="N1476" s="54" t="str">
        <f t="shared" ca="1" si="310"/>
        <v>DB2</v>
      </c>
      <c r="O1476" s="54" t="str">
        <f t="shared" ca="1" si="311"/>
        <v>Adhérent</v>
      </c>
    </row>
    <row r="1477" spans="1:15" x14ac:dyDescent="0.3">
      <c r="A1477" s="97">
        <f ca="1">MATCH(B1477,INDIRECT("Referentiel!a:a"),0)+COUNTIF($B$1:B1476,B1477)</f>
        <v>1477</v>
      </c>
      <c r="B1477" s="98" t="s">
        <v>7570</v>
      </c>
      <c r="C1477" s="54" t="str">
        <f t="shared" ca="1" si="299"/>
        <v>CPMC</v>
      </c>
      <c r="D1477" s="54" t="str">
        <f t="shared" ca="1" si="300"/>
        <v xml:space="preserve"> -M</v>
      </c>
      <c r="E1477" s="54">
        <f t="shared" ca="1" si="301"/>
        <v>0</v>
      </c>
      <c r="F1477" s="54">
        <f t="shared" ca="1" si="302"/>
        <v>0</v>
      </c>
      <c r="G1477" s="54" t="str">
        <f t="shared" ca="1" si="303"/>
        <v>AD3</v>
      </c>
      <c r="H1477" s="54" t="str">
        <f t="shared" ca="1" si="304"/>
        <v>COMPLET</v>
      </c>
      <c r="I1477" s="54" t="str">
        <f t="shared" ca="1" si="305"/>
        <v>BVaTn</v>
      </c>
      <c r="J1477" s="54" t="str">
        <f t="shared" ca="1" si="306"/>
        <v>SEGM</v>
      </c>
      <c r="K1477" s="54" t="str">
        <f t="shared" ca="1" si="307"/>
        <v>SEGXS005</v>
      </c>
      <c r="L1477" s="54" t="str">
        <f t="shared" ca="1" si="308"/>
        <v/>
      </c>
      <c r="M1477" s="54">
        <f t="shared" ca="1" si="309"/>
        <v>0</v>
      </c>
      <c r="N1477" s="54" t="str">
        <f t="shared" ca="1" si="310"/>
        <v>FIC</v>
      </c>
      <c r="O1477" s="54" t="str">
        <f t="shared" ca="1" si="311"/>
        <v>Adhérent</v>
      </c>
    </row>
    <row r="1478" spans="1:15" x14ac:dyDescent="0.3">
      <c r="A1478" s="97">
        <f ca="1">MATCH(B1478,INDIRECT("Referentiel!a:a"),0)+COUNTIF($B$1:B1477,B1478)</f>
        <v>1478</v>
      </c>
      <c r="B1478" s="98" t="s">
        <v>7573</v>
      </c>
      <c r="C1478" s="54" t="str">
        <f t="shared" ca="1" si="299"/>
        <v>CPMC</v>
      </c>
      <c r="D1478" s="54" t="str">
        <f t="shared" ca="1" si="300"/>
        <v>V2SERVIC -J</v>
      </c>
      <c r="E1478" s="54">
        <f t="shared" ca="1" si="301"/>
        <v>0</v>
      </c>
      <c r="F1478" s="54" t="str">
        <f t="shared" ca="1" si="302"/>
        <v>ZH4GJD</v>
      </c>
      <c r="G1478" s="54" t="str">
        <f t="shared" ca="1" si="303"/>
        <v>AD1</v>
      </c>
      <c r="H1478" s="54" t="str">
        <f t="shared" ca="1" si="304"/>
        <v>COMPLET</v>
      </c>
      <c r="I1478" s="54" t="str">
        <f t="shared" ca="1" si="305"/>
        <v>BVnTn</v>
      </c>
      <c r="J1478" s="54" t="str">
        <f t="shared" ca="1" si="306"/>
        <v>CATP</v>
      </c>
      <c r="K1478" s="54" t="str">
        <f t="shared" ca="1" si="307"/>
        <v>SERVIC</v>
      </c>
      <c r="L1478" s="54" t="str">
        <f t="shared" ca="1" si="308"/>
        <v>PRAD1</v>
      </c>
      <c r="M1478" s="54">
        <f t="shared" ca="1" si="309"/>
        <v>0</v>
      </c>
      <c r="N1478" s="54" t="str">
        <f t="shared" ca="1" si="310"/>
        <v>DB2</v>
      </c>
      <c r="O1478" s="54" t="str">
        <f t="shared" ca="1" si="311"/>
        <v>Adhérent</v>
      </c>
    </row>
    <row r="1479" spans="1:15" x14ac:dyDescent="0.3">
      <c r="A1479" s="97">
        <f ca="1">MATCH(B1479,INDIRECT("Referentiel!a:a"),0)+COUNTIF($B$1:B1478,B1479)</f>
        <v>1479</v>
      </c>
      <c r="B1479" s="98" t="s">
        <v>7578</v>
      </c>
      <c r="C1479" s="54" t="str">
        <f t="shared" ca="1" si="299"/>
        <v>CPCI</v>
      </c>
      <c r="D1479" s="54" t="str">
        <f t="shared" ca="1" si="300"/>
        <v xml:space="preserve"> V0SGCLRM -J</v>
      </c>
      <c r="E1479" s="54">
        <f t="shared" ca="1" si="301"/>
        <v>0</v>
      </c>
      <c r="F1479" s="54" t="str">
        <f t="shared" ca="1" si="302"/>
        <v>ZH0DJP</v>
      </c>
      <c r="G1479" s="54" t="str">
        <f t="shared" ca="1" si="303"/>
        <v>AD3</v>
      </c>
      <c r="H1479" s="54" t="str">
        <f t="shared" ca="1" si="304"/>
        <v>COMPLET</v>
      </c>
      <c r="I1479" s="54" t="str">
        <f t="shared" ca="1" si="305"/>
        <v>Tn</v>
      </c>
      <c r="J1479" s="54" t="str">
        <f t="shared" ca="1" si="306"/>
        <v>SGST</v>
      </c>
      <c r="K1479" s="54" t="str">
        <f t="shared" ca="1" si="307"/>
        <v>SGCLRM</v>
      </c>
      <c r="L1479" s="54" t="str">
        <f t="shared" ca="1" si="308"/>
        <v/>
      </c>
      <c r="M1479" s="54">
        <f t="shared" ca="1" si="309"/>
        <v>0</v>
      </c>
      <c r="N1479" s="54" t="str">
        <f t="shared" ca="1" si="310"/>
        <v>DB2</v>
      </c>
      <c r="O1479" s="54" t="str">
        <f t="shared" ca="1" si="311"/>
        <v>Adhérent</v>
      </c>
    </row>
    <row r="1480" spans="1:15" x14ac:dyDescent="0.3">
      <c r="A1480" s="97">
        <f ca="1">MATCH(B1480,INDIRECT("Referentiel!a:a"),0)+COUNTIF($B$1:B1479,B1480)</f>
        <v>1480</v>
      </c>
      <c r="B1480" s="98" t="s">
        <v>7583</v>
      </c>
      <c r="C1480" s="54" t="str">
        <f t="shared" ca="1" si="299"/>
        <v>CPCI</v>
      </c>
      <c r="D1480" s="54" t="str">
        <f t="shared" ca="1" si="300"/>
        <v xml:space="preserve"> V0SGMTED -J</v>
      </c>
      <c r="E1480" s="54">
        <f t="shared" ca="1" si="301"/>
        <v>0</v>
      </c>
      <c r="F1480" s="54" t="str">
        <f t="shared" ca="1" si="302"/>
        <v>ZH0DJQ</v>
      </c>
      <c r="G1480" s="54" t="str">
        <f t="shared" ca="1" si="303"/>
        <v>AD3</v>
      </c>
      <c r="H1480" s="54" t="str">
        <f t="shared" ca="1" si="304"/>
        <v>COMPLET</v>
      </c>
      <c r="I1480" s="54" t="str">
        <f t="shared" ca="1" si="305"/>
        <v>BVnTn</v>
      </c>
      <c r="J1480" s="54" t="str">
        <f t="shared" ca="1" si="306"/>
        <v>SGST</v>
      </c>
      <c r="K1480" s="54" t="str">
        <f t="shared" ca="1" si="307"/>
        <v>SGMTED</v>
      </c>
      <c r="L1480" s="54" t="str">
        <f t="shared" ca="1" si="308"/>
        <v/>
      </c>
      <c r="M1480" s="54">
        <f t="shared" ca="1" si="309"/>
        <v>0</v>
      </c>
      <c r="N1480" s="54" t="str">
        <f t="shared" ca="1" si="310"/>
        <v>DB2</v>
      </c>
      <c r="O1480" s="54" t="str">
        <f t="shared" ca="1" si="311"/>
        <v>Adhérent</v>
      </c>
    </row>
    <row r="1481" spans="1:15" x14ac:dyDescent="0.3">
      <c r="A1481" s="97">
        <f ca="1">MATCH(B1481,INDIRECT("Referentiel!a:a"),0)+COUNTIF($B$1:B1480,B1481)</f>
        <v>1481</v>
      </c>
      <c r="B1481" s="98" t="s">
        <v>7588</v>
      </c>
      <c r="C1481" s="54" t="str">
        <f t="shared" ca="1" si="299"/>
        <v>CPCI</v>
      </c>
      <c r="D1481" s="54" t="str">
        <f t="shared" ca="1" si="300"/>
        <v xml:space="preserve"> V0SGMTFC -J</v>
      </c>
      <c r="E1481" s="54">
        <f t="shared" ca="1" si="301"/>
        <v>0</v>
      </c>
      <c r="F1481" s="54" t="str">
        <f t="shared" ca="1" si="302"/>
        <v>ZH0DJR</v>
      </c>
      <c r="G1481" s="54" t="str">
        <f t="shared" ca="1" si="303"/>
        <v>AD3</v>
      </c>
      <c r="H1481" s="54" t="str">
        <f t="shared" ca="1" si="304"/>
        <v>COMPLET</v>
      </c>
      <c r="I1481" s="54" t="str">
        <f t="shared" ca="1" si="305"/>
        <v>BVnTn</v>
      </c>
      <c r="J1481" s="54" t="str">
        <f t="shared" ca="1" si="306"/>
        <v>SGST</v>
      </c>
      <c r="K1481" s="54" t="str">
        <f t="shared" ca="1" si="307"/>
        <v>SGMTFC</v>
      </c>
      <c r="L1481" s="54" t="str">
        <f t="shared" ca="1" si="308"/>
        <v/>
      </c>
      <c r="M1481" s="54">
        <f t="shared" ca="1" si="309"/>
        <v>0</v>
      </c>
      <c r="N1481" s="54" t="str">
        <f t="shared" ca="1" si="310"/>
        <v>DB2</v>
      </c>
      <c r="O1481" s="54" t="str">
        <f t="shared" ca="1" si="311"/>
        <v>Adhérent</v>
      </c>
    </row>
    <row r="1482" spans="1:15" x14ac:dyDescent="0.3">
      <c r="A1482" s="97">
        <f ca="1">MATCH(B1482,INDIRECT("Referentiel!a:a"),0)+COUNTIF($B$1:B1481,B1482)</f>
        <v>1482</v>
      </c>
      <c r="B1482" s="98" t="s">
        <v>7593</v>
      </c>
      <c r="C1482" s="54" t="str">
        <f t="shared" ca="1" si="299"/>
        <v>CPCI</v>
      </c>
      <c r="D1482" s="54" t="str">
        <f t="shared" ca="1" si="300"/>
        <v xml:space="preserve"> V0SGMTPF -J</v>
      </c>
      <c r="E1482" s="54">
        <f t="shared" ca="1" si="301"/>
        <v>0</v>
      </c>
      <c r="F1482" s="54" t="str">
        <f t="shared" ca="1" si="302"/>
        <v>ZH0DJS</v>
      </c>
      <c r="G1482" s="54" t="str">
        <f t="shared" ca="1" si="303"/>
        <v>AD3</v>
      </c>
      <c r="H1482" s="54" t="str">
        <f t="shared" ca="1" si="304"/>
        <v>COMPLET</v>
      </c>
      <c r="I1482" s="54" t="str">
        <f t="shared" ca="1" si="305"/>
        <v>BVnTn</v>
      </c>
      <c r="J1482" s="54" t="str">
        <f t="shared" ca="1" si="306"/>
        <v>SGST</v>
      </c>
      <c r="K1482" s="54" t="str">
        <f t="shared" ca="1" si="307"/>
        <v>SGMTPF</v>
      </c>
      <c r="L1482" s="54" t="str">
        <f t="shared" ca="1" si="308"/>
        <v/>
      </c>
      <c r="M1482" s="54">
        <f t="shared" ca="1" si="309"/>
        <v>0</v>
      </c>
      <c r="N1482" s="54" t="str">
        <f t="shared" ca="1" si="310"/>
        <v>DB2</v>
      </c>
      <c r="O1482" s="54" t="str">
        <f t="shared" ca="1" si="311"/>
        <v>Adhérent</v>
      </c>
    </row>
    <row r="1483" spans="1:15" x14ac:dyDescent="0.3">
      <c r="A1483" s="97">
        <f ca="1">MATCH(B1483,INDIRECT("Referentiel!a:a"),0)+COUNTIF($B$1:B1482,B1483)</f>
        <v>1483</v>
      </c>
      <c r="B1483" s="98" t="s">
        <v>7598</v>
      </c>
      <c r="C1483" s="54" t="str">
        <f t="shared" ca="1" si="299"/>
        <v>CPCI</v>
      </c>
      <c r="D1483" s="54" t="str">
        <f t="shared" ca="1" si="300"/>
        <v xml:space="preserve"> V1SGRESS -J</v>
      </c>
      <c r="E1483" s="54">
        <f t="shared" ca="1" si="301"/>
        <v>0</v>
      </c>
      <c r="F1483" s="54" t="str">
        <f t="shared" ca="1" si="302"/>
        <v>ZH0DJT</v>
      </c>
      <c r="G1483" s="54" t="str">
        <f t="shared" ca="1" si="303"/>
        <v>AD3</v>
      </c>
      <c r="H1483" s="54" t="str">
        <f t="shared" ca="1" si="304"/>
        <v>COMPLET</v>
      </c>
      <c r="I1483" s="54" t="str">
        <f t="shared" ca="1" si="305"/>
        <v>Tn</v>
      </c>
      <c r="J1483" s="54" t="str">
        <f t="shared" ca="1" si="306"/>
        <v>SGST</v>
      </c>
      <c r="K1483" s="54" t="str">
        <f t="shared" ca="1" si="307"/>
        <v>SGRESS</v>
      </c>
      <c r="L1483" s="54" t="str">
        <f t="shared" ca="1" si="308"/>
        <v/>
      </c>
      <c r="M1483" s="54">
        <f t="shared" ca="1" si="309"/>
        <v>0</v>
      </c>
      <c r="N1483" s="54" t="str">
        <f t="shared" ca="1" si="310"/>
        <v>DB2</v>
      </c>
      <c r="O1483" s="54" t="str">
        <f t="shared" ca="1" si="311"/>
        <v>Adhérent</v>
      </c>
    </row>
    <row r="1484" spans="1:15" x14ac:dyDescent="0.3">
      <c r="A1484" s="97">
        <f ca="1">MATCH(B1484,INDIRECT("Referentiel!a:a"),0)+COUNTIF($B$1:B1483,B1484)</f>
        <v>1484</v>
      </c>
      <c r="B1484" s="98" t="s">
        <v>7603</v>
      </c>
      <c r="C1484" s="54" t="str">
        <f t="shared" ca="1" si="299"/>
        <v>CPCI</v>
      </c>
      <c r="D1484" s="54" t="str">
        <f t="shared" ca="1" si="300"/>
        <v xml:space="preserve"> V0SGRFON -J</v>
      </c>
      <c r="E1484" s="54">
        <f t="shared" ca="1" si="301"/>
        <v>0</v>
      </c>
      <c r="F1484" s="54" t="str">
        <f t="shared" ca="1" si="302"/>
        <v>ZH0DJU</v>
      </c>
      <c r="G1484" s="54" t="str">
        <f t="shared" ca="1" si="303"/>
        <v>AD3</v>
      </c>
      <c r="H1484" s="54" t="str">
        <f t="shared" ca="1" si="304"/>
        <v>COMPLET</v>
      </c>
      <c r="I1484" s="54" t="str">
        <f t="shared" ca="1" si="305"/>
        <v>Tn</v>
      </c>
      <c r="J1484" s="54" t="str">
        <f t="shared" ca="1" si="306"/>
        <v>SGST</v>
      </c>
      <c r="K1484" s="54" t="str">
        <f t="shared" ca="1" si="307"/>
        <v>SGRFON</v>
      </c>
      <c r="L1484" s="54" t="str">
        <f t="shared" ca="1" si="308"/>
        <v/>
      </c>
      <c r="M1484" s="54">
        <f t="shared" ca="1" si="309"/>
        <v>0</v>
      </c>
      <c r="N1484" s="54" t="str">
        <f t="shared" ca="1" si="310"/>
        <v>DB2</v>
      </c>
      <c r="O1484" s="54" t="str">
        <f t="shared" ca="1" si="311"/>
        <v>Adhérent</v>
      </c>
    </row>
    <row r="1485" spans="1:15" x14ac:dyDescent="0.3">
      <c r="A1485" s="97">
        <f ca="1">MATCH(B1485,INDIRECT("Referentiel!a:a"),0)+COUNTIF($B$1:B1484,B1485)</f>
        <v>1485</v>
      </c>
      <c r="B1485" s="98" t="s">
        <v>7608</v>
      </c>
      <c r="C1485" s="54" t="str">
        <f t="shared" ca="1" si="299"/>
        <v>CPCI</v>
      </c>
      <c r="D1485" s="54" t="str">
        <f t="shared" ca="1" si="300"/>
        <v xml:space="preserve"> V0SGRGEN -J</v>
      </c>
      <c r="E1485" s="54">
        <f t="shared" ca="1" si="301"/>
        <v>0</v>
      </c>
      <c r="F1485" s="54" t="str">
        <f t="shared" ca="1" si="302"/>
        <v>ZH0DJV</v>
      </c>
      <c r="G1485" s="54" t="str">
        <f t="shared" ca="1" si="303"/>
        <v>AD3</v>
      </c>
      <c r="H1485" s="54" t="str">
        <f t="shared" ca="1" si="304"/>
        <v>COMPLET</v>
      </c>
      <c r="I1485" s="54" t="str">
        <f t="shared" ca="1" si="305"/>
        <v>BVnTn</v>
      </c>
      <c r="J1485" s="54" t="str">
        <f t="shared" ca="1" si="306"/>
        <v>SGST</v>
      </c>
      <c r="K1485" s="54" t="str">
        <f t="shared" ca="1" si="307"/>
        <v>SGRGEN</v>
      </c>
      <c r="L1485" s="54" t="str">
        <f t="shared" ca="1" si="308"/>
        <v/>
      </c>
      <c r="M1485" s="54">
        <f t="shared" ca="1" si="309"/>
        <v>0</v>
      </c>
      <c r="N1485" s="54" t="str">
        <f t="shared" ca="1" si="310"/>
        <v>DB2</v>
      </c>
      <c r="O1485" s="54" t="str">
        <f t="shared" ca="1" si="311"/>
        <v>Adhérent</v>
      </c>
    </row>
    <row r="1486" spans="1:15" x14ac:dyDescent="0.3">
      <c r="A1486" s="97">
        <f ca="1">MATCH(B1486,INDIRECT("Referentiel!a:a"),0)+COUNTIF($B$1:B1485,B1486)</f>
        <v>1486</v>
      </c>
      <c r="B1486" s="98" t="s">
        <v>7613</v>
      </c>
      <c r="C1486" s="54" t="str">
        <f t="shared" ca="1" si="299"/>
        <v>CPDT</v>
      </c>
      <c r="D1486" s="54" t="str">
        <f t="shared" ca="1" si="300"/>
        <v>SGSCUMUL-J</v>
      </c>
      <c r="E1486" s="54">
        <f t="shared" ca="1" si="301"/>
        <v>0</v>
      </c>
      <c r="F1486" s="54" t="str">
        <f t="shared" ca="1" si="302"/>
        <v>ZH0AJ0</v>
      </c>
      <c r="G1486" s="54" t="str">
        <f t="shared" ca="1" si="303"/>
        <v>AD3</v>
      </c>
      <c r="H1486" s="54" t="str">
        <f t="shared" ca="1" si="304"/>
        <v>PARTIEL</v>
      </c>
      <c r="I1486" s="54" t="str">
        <f t="shared" ca="1" si="305"/>
        <v>Tn</v>
      </c>
      <c r="J1486" s="54" t="str">
        <f t="shared" ca="1" si="306"/>
        <v>PERF</v>
      </c>
      <c r="K1486" s="54" t="str">
        <f t="shared" ca="1" si="307"/>
        <v>SGSCUMUL</v>
      </c>
      <c r="L1486" s="54" t="str">
        <f t="shared" ca="1" si="308"/>
        <v/>
      </c>
      <c r="M1486" s="54">
        <f t="shared" ca="1" si="309"/>
        <v>0</v>
      </c>
      <c r="N1486" s="54" t="str">
        <f t="shared" ca="1" si="310"/>
        <v>a voir</v>
      </c>
      <c r="O1486" s="54" t="str">
        <f t="shared" ca="1" si="311"/>
        <v>Adhérent</v>
      </c>
    </row>
    <row r="1487" spans="1:15" x14ac:dyDescent="0.3">
      <c r="A1487" s="97">
        <f ca="1">MATCH(B1487,INDIRECT("Referentiel!a:a"),0)+COUNTIF($B$1:B1486,B1487)</f>
        <v>1487</v>
      </c>
      <c r="B1487" s="98" t="s">
        <v>7618</v>
      </c>
      <c r="C1487" s="54" t="str">
        <f t="shared" ca="1" si="299"/>
        <v>CPCI</v>
      </c>
      <c r="D1487" s="54" t="str">
        <f t="shared" ca="1" si="300"/>
        <v>TA/0AMT/SGSGRH  /0/-J</v>
      </c>
      <c r="E1487" s="54">
        <f t="shared" ca="1" si="301"/>
        <v>0</v>
      </c>
      <c r="F1487" s="54" t="str">
        <f t="shared" ca="1" si="302"/>
        <v>ZH0AJU</v>
      </c>
      <c r="G1487" s="54" t="str">
        <f t="shared" ca="1" si="303"/>
        <v>AD3</v>
      </c>
      <c r="H1487" s="54" t="str">
        <f t="shared" ca="1" si="304"/>
        <v>COMPLET</v>
      </c>
      <c r="I1487" s="54" t="str">
        <f t="shared" ca="1" si="305"/>
        <v>Tn</v>
      </c>
      <c r="J1487" s="54" t="str">
        <f t="shared" ca="1" si="306"/>
        <v>SDGE</v>
      </c>
      <c r="K1487" s="54" t="str">
        <f t="shared" ca="1" si="307"/>
        <v>SGSGRH</v>
      </c>
      <c r="L1487" s="54" t="str">
        <f t="shared" ca="1" si="308"/>
        <v/>
      </c>
      <c r="M1487" s="54">
        <f t="shared" ca="1" si="309"/>
        <v>0</v>
      </c>
      <c r="N1487" s="54" t="str">
        <f t="shared" ca="1" si="310"/>
        <v>START</v>
      </c>
      <c r="O1487" s="54" t="str">
        <f t="shared" ca="1" si="311"/>
        <v>Adhérent</v>
      </c>
    </row>
    <row r="1488" spans="1:15" x14ac:dyDescent="0.3">
      <c r="A1488" s="97">
        <f ca="1">MATCH(B1488,INDIRECT("Referentiel!a:a"),0)+COUNTIF($B$1:B1487,B1488)</f>
        <v>1488</v>
      </c>
      <c r="B1488" s="98" t="s">
        <v>7625</v>
      </c>
      <c r="C1488" s="54" t="str">
        <f t="shared" ca="1" si="299"/>
        <v>CPCI</v>
      </c>
      <c r="D1488" s="54" t="str">
        <f t="shared" ca="1" si="300"/>
        <v>TA/0AMT/SGSGRP  /0/        / -J</v>
      </c>
      <c r="E1488" s="54">
        <f t="shared" ca="1" si="301"/>
        <v>0</v>
      </c>
      <c r="F1488" s="54" t="str">
        <f t="shared" ca="1" si="302"/>
        <v>ZH0AJV</v>
      </c>
      <c r="G1488" s="54" t="str">
        <f t="shared" ca="1" si="303"/>
        <v>AD3</v>
      </c>
      <c r="H1488" s="54" t="str">
        <f t="shared" ca="1" si="304"/>
        <v>COMPLET</v>
      </c>
      <c r="I1488" s="54" t="str">
        <f t="shared" ca="1" si="305"/>
        <v>Tn</v>
      </c>
      <c r="J1488" s="54" t="str">
        <f t="shared" ca="1" si="306"/>
        <v>SDGE</v>
      </c>
      <c r="K1488" s="54" t="str">
        <f t="shared" ca="1" si="307"/>
        <v>SGSGRP</v>
      </c>
      <c r="L1488" s="54" t="str">
        <f t="shared" ca="1" si="308"/>
        <v/>
      </c>
      <c r="M1488" s="54">
        <f t="shared" ca="1" si="309"/>
        <v>0</v>
      </c>
      <c r="N1488" s="54" t="str">
        <f t="shared" ca="1" si="310"/>
        <v>START</v>
      </c>
      <c r="O1488" s="54" t="str">
        <f t="shared" ca="1" si="311"/>
        <v>Adhérent</v>
      </c>
    </row>
    <row r="1489" spans="1:15" x14ac:dyDescent="0.3">
      <c r="A1489" s="97">
        <f ca="1">MATCH(B1489,INDIRECT("Referentiel!a:a"),0)+COUNTIF($B$1:B1488,B1489)</f>
        <v>1489</v>
      </c>
      <c r="B1489" s="98" t="s">
        <v>7631</v>
      </c>
      <c r="C1489" s="54" t="str">
        <f t="shared" ca="1" si="299"/>
        <v>CPDT</v>
      </c>
      <c r="D1489" s="54" t="str">
        <f t="shared" ca="1" si="300"/>
        <v>SGSTRACE-J-ZH0FJZ-H0014</v>
      </c>
      <c r="E1489" s="54">
        <f t="shared" ca="1" si="301"/>
        <v>0</v>
      </c>
      <c r="F1489" s="54" t="str">
        <f t="shared" ca="1" si="302"/>
        <v>ZH0FJL</v>
      </c>
      <c r="G1489" s="54" t="str">
        <f t="shared" ca="1" si="303"/>
        <v>AD3</v>
      </c>
      <c r="H1489" s="54" t="str">
        <f t="shared" ca="1" si="304"/>
        <v>PARTIEL</v>
      </c>
      <c r="I1489" s="54" t="str">
        <f t="shared" ca="1" si="305"/>
        <v>Tn</v>
      </c>
      <c r="J1489" s="54" t="str">
        <f t="shared" ca="1" si="306"/>
        <v>PERF</v>
      </c>
      <c r="K1489" s="54" t="str">
        <f t="shared" ca="1" si="307"/>
        <v>SGSTRI20</v>
      </c>
      <c r="L1489" s="54" t="str">
        <f t="shared" ca="1" si="308"/>
        <v/>
      </c>
      <c r="M1489" s="54">
        <f t="shared" ca="1" si="309"/>
        <v>0</v>
      </c>
      <c r="N1489" s="54" t="str">
        <f t="shared" ca="1" si="310"/>
        <v>a voir</v>
      </c>
      <c r="O1489" s="54" t="str">
        <f t="shared" ca="1" si="311"/>
        <v>Adhérent</v>
      </c>
    </row>
    <row r="1490" spans="1:15" x14ac:dyDescent="0.3">
      <c r="A1490" s="97">
        <f ca="1">MATCH(B1490,INDIRECT("Referentiel!a:a"),0)+COUNTIF($B$1:B1489,B1490)</f>
        <v>1490</v>
      </c>
      <c r="B1490" s="98" t="s">
        <v>7638</v>
      </c>
      <c r="C1490" s="54" t="str">
        <f t="shared" ca="1" si="299"/>
        <v>CPDT</v>
      </c>
      <c r="D1490" s="54" t="str">
        <f t="shared" ca="1" si="300"/>
        <v>SGSTRACJ-J</v>
      </c>
      <c r="E1490" s="54">
        <f t="shared" ca="1" si="301"/>
        <v>0</v>
      </c>
      <c r="F1490" s="54" t="str">
        <f t="shared" ca="1" si="302"/>
        <v>ZH0DJX</v>
      </c>
      <c r="G1490" s="54" t="str">
        <f t="shared" ca="1" si="303"/>
        <v>AD3</v>
      </c>
      <c r="H1490" s="54" t="str">
        <f t="shared" ca="1" si="304"/>
        <v>PARTIEL</v>
      </c>
      <c r="I1490" s="54" t="str">
        <f t="shared" ca="1" si="305"/>
        <v>Tn</v>
      </c>
      <c r="J1490" s="54" t="str">
        <f t="shared" ca="1" si="306"/>
        <v>PERF</v>
      </c>
      <c r="K1490" s="54" t="str">
        <f t="shared" ca="1" si="307"/>
        <v>SGSTRACJ</v>
      </c>
      <c r="L1490" s="54" t="str">
        <f t="shared" ca="1" si="308"/>
        <v/>
      </c>
      <c r="M1490" s="54">
        <f t="shared" ca="1" si="309"/>
        <v>0</v>
      </c>
      <c r="N1490" s="54" t="str">
        <f t="shared" ca="1" si="310"/>
        <v>ISPOOL</v>
      </c>
      <c r="O1490" s="54" t="str">
        <f t="shared" ca="1" si="311"/>
        <v>Adhérent</v>
      </c>
    </row>
    <row r="1491" spans="1:15" x14ac:dyDescent="0.3">
      <c r="A1491" s="97">
        <f ca="1">MATCH(B1491,INDIRECT("Referentiel!a:a"),0)+COUNTIF($B$1:B1490,B1491)</f>
        <v>1491</v>
      </c>
      <c r="B1491" s="98" t="s">
        <v>7643</v>
      </c>
      <c r="C1491" s="54" t="str">
        <f t="shared" ca="1" si="299"/>
        <v>CPCI</v>
      </c>
      <c r="D1491" s="54" t="str">
        <f t="shared" ca="1" si="300"/>
        <v xml:space="preserve"> -J</v>
      </c>
      <c r="E1491" s="54">
        <f t="shared" ca="1" si="301"/>
        <v>0</v>
      </c>
      <c r="F1491" s="54">
        <f t="shared" ca="1" si="302"/>
        <v>0</v>
      </c>
      <c r="G1491" s="54" t="str">
        <f t="shared" ca="1" si="303"/>
        <v>AD3</v>
      </c>
      <c r="H1491" s="54" t="str">
        <f t="shared" ca="1" si="304"/>
        <v>COMPLET</v>
      </c>
      <c r="I1491" s="54" t="str">
        <f t="shared" ca="1" si="305"/>
        <v>Tn</v>
      </c>
      <c r="J1491" s="54" t="str">
        <f t="shared" ca="1" si="306"/>
        <v>SGST</v>
      </c>
      <c r="K1491" s="54" t="str">
        <f t="shared" ca="1" si="307"/>
        <v>SGSXS002</v>
      </c>
      <c r="L1491" s="54" t="str">
        <f t="shared" ca="1" si="308"/>
        <v/>
      </c>
      <c r="M1491" s="54">
        <f t="shared" ca="1" si="309"/>
        <v>0</v>
      </c>
      <c r="N1491" s="54" t="str">
        <f t="shared" ca="1" si="310"/>
        <v>FIC</v>
      </c>
      <c r="O1491" s="54" t="str">
        <f t="shared" ca="1" si="311"/>
        <v>Adhérent</v>
      </c>
    </row>
    <row r="1492" spans="1:15" x14ac:dyDescent="0.3">
      <c r="A1492" s="97">
        <f ca="1">MATCH(B1492,INDIRECT("Referentiel!a:a"),0)+COUNTIF($B$1:B1491,B1492)</f>
        <v>1492</v>
      </c>
      <c r="B1492" s="98" t="s">
        <v>7646</v>
      </c>
      <c r="C1492" s="54" t="str">
        <f t="shared" ca="1" si="299"/>
        <v>CPCI</v>
      </c>
      <c r="D1492" s="54" t="str">
        <f t="shared" ca="1" si="300"/>
        <v xml:space="preserve"> -J</v>
      </c>
      <c r="E1492" s="54">
        <f t="shared" ca="1" si="301"/>
        <v>0</v>
      </c>
      <c r="F1492" s="54">
        <f t="shared" ca="1" si="302"/>
        <v>0</v>
      </c>
      <c r="G1492" s="54" t="str">
        <f t="shared" ca="1" si="303"/>
        <v>AD3</v>
      </c>
      <c r="H1492" s="54" t="str">
        <f t="shared" ca="1" si="304"/>
        <v>COMPLET</v>
      </c>
      <c r="I1492" s="54" t="str">
        <f t="shared" ca="1" si="305"/>
        <v>Tn</v>
      </c>
      <c r="J1492" s="54" t="str">
        <f t="shared" ca="1" si="306"/>
        <v>SGST</v>
      </c>
      <c r="K1492" s="54" t="str">
        <f t="shared" ca="1" si="307"/>
        <v>SGSXS004</v>
      </c>
      <c r="L1492" s="54" t="str">
        <f t="shared" ca="1" si="308"/>
        <v/>
      </c>
      <c r="M1492" s="54">
        <f t="shared" ca="1" si="309"/>
        <v>0</v>
      </c>
      <c r="N1492" s="54" t="str">
        <f t="shared" ca="1" si="310"/>
        <v>FIC</v>
      </c>
      <c r="O1492" s="54" t="str">
        <f t="shared" ca="1" si="311"/>
        <v>Adhérent</v>
      </c>
    </row>
    <row r="1493" spans="1:15" x14ac:dyDescent="0.3">
      <c r="A1493" s="97">
        <f ca="1">MATCH(B1493,INDIRECT("Referentiel!a:a"),0)+COUNTIF($B$1:B1492,B1493)</f>
        <v>1493</v>
      </c>
      <c r="B1493" s="98" t="s">
        <v>7649</v>
      </c>
      <c r="C1493" s="54" t="str">
        <f t="shared" ca="1" si="299"/>
        <v>CPCI</v>
      </c>
      <c r="D1493" s="54" t="str">
        <f t="shared" ca="1" si="300"/>
        <v xml:space="preserve"> -J</v>
      </c>
      <c r="E1493" s="54">
        <f t="shared" ca="1" si="301"/>
        <v>0</v>
      </c>
      <c r="F1493" s="54">
        <f t="shared" ca="1" si="302"/>
        <v>0</v>
      </c>
      <c r="G1493" s="54" t="str">
        <f t="shared" ca="1" si="303"/>
        <v>AD3</v>
      </c>
      <c r="H1493" s="54" t="str">
        <f t="shared" ca="1" si="304"/>
        <v>COMPLET</v>
      </c>
      <c r="I1493" s="54" t="str">
        <f t="shared" ca="1" si="305"/>
        <v>Tn</v>
      </c>
      <c r="J1493" s="54" t="str">
        <f t="shared" ca="1" si="306"/>
        <v>SGST</v>
      </c>
      <c r="K1493" s="54" t="str">
        <f t="shared" ca="1" si="307"/>
        <v>SGSXS141</v>
      </c>
      <c r="L1493" s="54" t="str">
        <f t="shared" ca="1" si="308"/>
        <v/>
      </c>
      <c r="M1493" s="54">
        <f t="shared" ca="1" si="309"/>
        <v>0</v>
      </c>
      <c r="N1493" s="54" t="str">
        <f t="shared" ca="1" si="310"/>
        <v>FIC</v>
      </c>
      <c r="O1493" s="54" t="str">
        <f t="shared" ca="1" si="311"/>
        <v>Adhérent</v>
      </c>
    </row>
    <row r="1494" spans="1:15" x14ac:dyDescent="0.3">
      <c r="A1494" s="97">
        <f ca="1">MATCH(B1494,INDIRECT("Referentiel!a:a"),0)+COUNTIF($B$1:B1493,B1494)</f>
        <v>1494</v>
      </c>
      <c r="B1494" s="98" t="s">
        <v>7652</v>
      </c>
      <c r="C1494" s="54" t="str">
        <f t="shared" ca="1" si="299"/>
        <v>CPCI</v>
      </c>
      <c r="D1494" s="54" t="str">
        <f t="shared" ca="1" si="300"/>
        <v xml:space="preserve"> -J</v>
      </c>
      <c r="E1494" s="54">
        <f t="shared" ca="1" si="301"/>
        <v>0</v>
      </c>
      <c r="F1494" s="54">
        <f t="shared" ca="1" si="302"/>
        <v>0</v>
      </c>
      <c r="G1494" s="54" t="str">
        <f t="shared" ca="1" si="303"/>
        <v>AD3</v>
      </c>
      <c r="H1494" s="54" t="str">
        <f t="shared" ca="1" si="304"/>
        <v>COMPLET</v>
      </c>
      <c r="I1494" s="54" t="str">
        <f t="shared" ca="1" si="305"/>
        <v>Tn</v>
      </c>
      <c r="J1494" s="54" t="str">
        <f t="shared" ca="1" si="306"/>
        <v>SGST</v>
      </c>
      <c r="K1494" s="54" t="str">
        <f t="shared" ca="1" si="307"/>
        <v>SGTXS802</v>
      </c>
      <c r="L1494" s="54" t="str">
        <f t="shared" ca="1" si="308"/>
        <v/>
      </c>
      <c r="M1494" s="54">
        <f t="shared" ca="1" si="309"/>
        <v>0</v>
      </c>
      <c r="N1494" s="54" t="str">
        <f t="shared" ca="1" si="310"/>
        <v>FIC</v>
      </c>
      <c r="O1494" s="54" t="str">
        <f t="shared" ca="1" si="311"/>
        <v>Adhérent</v>
      </c>
    </row>
    <row r="1495" spans="1:15" x14ac:dyDescent="0.3">
      <c r="A1495" s="97">
        <f ca="1">MATCH(B1495,INDIRECT("Referentiel!a:a"),0)+COUNTIF($B$1:B1494,B1495)</f>
        <v>1495</v>
      </c>
      <c r="B1495" s="98" t="s">
        <v>7655</v>
      </c>
      <c r="C1495" s="54" t="str">
        <f t="shared" ca="1" si="299"/>
        <v>CPCI</v>
      </c>
      <c r="D1495" s="54" t="str">
        <f t="shared" ca="1" si="300"/>
        <v xml:space="preserve"> -J</v>
      </c>
      <c r="E1495" s="54">
        <f t="shared" ca="1" si="301"/>
        <v>0</v>
      </c>
      <c r="F1495" s="54">
        <f t="shared" ca="1" si="302"/>
        <v>0</v>
      </c>
      <c r="G1495" s="54" t="str">
        <f t="shared" ca="1" si="303"/>
        <v>AD3</v>
      </c>
      <c r="H1495" s="54" t="str">
        <f t="shared" ca="1" si="304"/>
        <v>COMPLET</v>
      </c>
      <c r="I1495" s="54" t="str">
        <f t="shared" ca="1" si="305"/>
        <v>BVnTn</v>
      </c>
      <c r="J1495" s="54" t="str">
        <f t="shared" ca="1" si="306"/>
        <v>SGST</v>
      </c>
      <c r="K1495" s="54" t="str">
        <f t="shared" ca="1" si="307"/>
        <v>SGTXS804</v>
      </c>
      <c r="L1495" s="54" t="str">
        <f t="shared" ca="1" si="308"/>
        <v/>
      </c>
      <c r="M1495" s="54">
        <f t="shared" ca="1" si="309"/>
        <v>0</v>
      </c>
      <c r="N1495" s="54" t="str">
        <f t="shared" ca="1" si="310"/>
        <v>FIC</v>
      </c>
      <c r="O1495" s="54" t="str">
        <f t="shared" ca="1" si="311"/>
        <v>Adhérent</v>
      </c>
    </row>
    <row r="1496" spans="1:15" x14ac:dyDescent="0.3">
      <c r="A1496" s="97">
        <f ca="1">MATCH(B1496,INDIRECT("Referentiel!a:a"),0)+COUNTIF($B$1:B1495,B1496)</f>
        <v>1496</v>
      </c>
      <c r="B1496" s="98" t="s">
        <v>7658</v>
      </c>
      <c r="C1496" s="54" t="str">
        <f t="shared" ca="1" si="299"/>
        <v>CPCI</v>
      </c>
      <c r="D1496" s="54" t="str">
        <f t="shared" ca="1" si="300"/>
        <v xml:space="preserve"> -J</v>
      </c>
      <c r="E1496" s="54">
        <f t="shared" ca="1" si="301"/>
        <v>0</v>
      </c>
      <c r="F1496" s="54">
        <f t="shared" ca="1" si="302"/>
        <v>0</v>
      </c>
      <c r="G1496" s="54" t="str">
        <f t="shared" ca="1" si="303"/>
        <v>AD3</v>
      </c>
      <c r="H1496" s="54" t="str">
        <f t="shared" ca="1" si="304"/>
        <v>COMPLET</v>
      </c>
      <c r="I1496" s="54" t="str">
        <f t="shared" ca="1" si="305"/>
        <v>Tn</v>
      </c>
      <c r="J1496" s="54" t="str">
        <f t="shared" ca="1" si="306"/>
        <v>SGST</v>
      </c>
      <c r="K1496" s="54" t="str">
        <f t="shared" ca="1" si="307"/>
        <v>SGTXS805</v>
      </c>
      <c r="L1496" s="54" t="str">
        <f t="shared" ca="1" si="308"/>
        <v/>
      </c>
      <c r="M1496" s="54">
        <f t="shared" ca="1" si="309"/>
        <v>0</v>
      </c>
      <c r="N1496" s="54" t="str">
        <f t="shared" ca="1" si="310"/>
        <v>FIC</v>
      </c>
      <c r="O1496" s="54" t="str">
        <f t="shared" ca="1" si="311"/>
        <v>Adhérent</v>
      </c>
    </row>
    <row r="1497" spans="1:15" x14ac:dyDescent="0.3">
      <c r="A1497" s="97">
        <f ca="1">MATCH(B1497,INDIRECT("Referentiel!a:a"),0)+COUNTIF($B$1:B1496,B1497)</f>
        <v>1497</v>
      </c>
      <c r="B1497" s="98" t="s">
        <v>7661</v>
      </c>
      <c r="C1497" s="54" t="str">
        <f t="shared" ca="1" si="299"/>
        <v>CPCI</v>
      </c>
      <c r="D1497" s="54" t="str">
        <f t="shared" ca="1" si="300"/>
        <v xml:space="preserve"> -J</v>
      </c>
      <c r="E1497" s="54">
        <f t="shared" ca="1" si="301"/>
        <v>0</v>
      </c>
      <c r="F1497" s="54">
        <f t="shared" ca="1" si="302"/>
        <v>0</v>
      </c>
      <c r="G1497" s="54" t="str">
        <f t="shared" ca="1" si="303"/>
        <v>AD3</v>
      </c>
      <c r="H1497" s="54" t="str">
        <f t="shared" ca="1" si="304"/>
        <v>COMPLET</v>
      </c>
      <c r="I1497" s="54" t="str">
        <f t="shared" ca="1" si="305"/>
        <v>Tn</v>
      </c>
      <c r="J1497" s="54" t="str">
        <f t="shared" ca="1" si="306"/>
        <v>SGST</v>
      </c>
      <c r="K1497" s="54" t="str">
        <f t="shared" ca="1" si="307"/>
        <v>SGTXS806</v>
      </c>
      <c r="L1497" s="54" t="str">
        <f t="shared" ca="1" si="308"/>
        <v/>
      </c>
      <c r="M1497" s="54">
        <f t="shared" ca="1" si="309"/>
        <v>0</v>
      </c>
      <c r="N1497" s="54" t="str">
        <f t="shared" ca="1" si="310"/>
        <v>FIC</v>
      </c>
      <c r="O1497" s="54" t="str">
        <f t="shared" ca="1" si="311"/>
        <v>Adhérent</v>
      </c>
    </row>
    <row r="1498" spans="1:15" x14ac:dyDescent="0.3">
      <c r="A1498" s="97">
        <f ca="1">MATCH(B1498,INDIRECT("Referentiel!a:a"),0)+COUNTIF($B$1:B1497,B1498)</f>
        <v>1498</v>
      </c>
      <c r="B1498" s="98" t="s">
        <v>7664</v>
      </c>
      <c r="C1498" s="54" t="str">
        <f t="shared" ca="1" si="299"/>
        <v>CPCI</v>
      </c>
      <c r="D1498" s="54" t="str">
        <f t="shared" ca="1" si="300"/>
        <v xml:space="preserve"> -J</v>
      </c>
      <c r="E1498" s="54">
        <f t="shared" ca="1" si="301"/>
        <v>0</v>
      </c>
      <c r="F1498" s="54">
        <f t="shared" ca="1" si="302"/>
        <v>0</v>
      </c>
      <c r="G1498" s="54" t="str">
        <f t="shared" ca="1" si="303"/>
        <v>AD3</v>
      </c>
      <c r="H1498" s="54" t="str">
        <f t="shared" ca="1" si="304"/>
        <v>COMPLET</v>
      </c>
      <c r="I1498" s="54" t="str">
        <f t="shared" ca="1" si="305"/>
        <v>BVnTn</v>
      </c>
      <c r="J1498" s="54" t="str">
        <f t="shared" ca="1" si="306"/>
        <v>SGST</v>
      </c>
      <c r="K1498" s="54" t="str">
        <f t="shared" ca="1" si="307"/>
        <v>SGTXS810</v>
      </c>
      <c r="L1498" s="54" t="str">
        <f t="shared" ca="1" si="308"/>
        <v/>
      </c>
      <c r="M1498" s="54">
        <f t="shared" ca="1" si="309"/>
        <v>0</v>
      </c>
      <c r="N1498" s="54" t="str">
        <f t="shared" ca="1" si="310"/>
        <v>FIC</v>
      </c>
      <c r="O1498" s="54" t="str">
        <f t="shared" ca="1" si="311"/>
        <v>Adhérent</v>
      </c>
    </row>
    <row r="1499" spans="1:15" x14ac:dyDescent="0.3">
      <c r="A1499" s="97">
        <f ca="1">MATCH(B1499,INDIRECT("Referentiel!a:a"),0)+COUNTIF($B$1:B1498,B1499)</f>
        <v>1499</v>
      </c>
      <c r="B1499" s="98" t="s">
        <v>7667</v>
      </c>
      <c r="C1499" s="54" t="str">
        <f t="shared" ca="1" si="299"/>
        <v>CPCI</v>
      </c>
      <c r="D1499" s="54" t="str">
        <f t="shared" ca="1" si="300"/>
        <v xml:space="preserve"> -J</v>
      </c>
      <c r="E1499" s="54">
        <f t="shared" ca="1" si="301"/>
        <v>0</v>
      </c>
      <c r="F1499" s="54">
        <f t="shared" ca="1" si="302"/>
        <v>0</v>
      </c>
      <c r="G1499" s="54" t="str">
        <f t="shared" ca="1" si="303"/>
        <v>AD3</v>
      </c>
      <c r="H1499" s="54" t="str">
        <f t="shared" ca="1" si="304"/>
        <v>COMPLET</v>
      </c>
      <c r="I1499" s="54" t="str">
        <f t="shared" ca="1" si="305"/>
        <v>BVnTn</v>
      </c>
      <c r="J1499" s="54" t="str">
        <f t="shared" ca="1" si="306"/>
        <v>SGST</v>
      </c>
      <c r="K1499" s="54" t="str">
        <f t="shared" ca="1" si="307"/>
        <v>SGTXS811</v>
      </c>
      <c r="L1499" s="54" t="str">
        <f t="shared" ca="1" si="308"/>
        <v/>
      </c>
      <c r="M1499" s="54">
        <f t="shared" ca="1" si="309"/>
        <v>0</v>
      </c>
      <c r="N1499" s="54" t="str">
        <f t="shared" ca="1" si="310"/>
        <v>FIC</v>
      </c>
      <c r="O1499" s="54" t="str">
        <f t="shared" ca="1" si="311"/>
        <v>Adhérent</v>
      </c>
    </row>
    <row r="1500" spans="1:15" x14ac:dyDescent="0.3">
      <c r="A1500" s="97">
        <f ca="1">MATCH(B1500,INDIRECT("Referentiel!a:a"),0)+COUNTIF($B$1:B1499,B1500)</f>
        <v>1500</v>
      </c>
      <c r="B1500" s="98" t="s">
        <v>7670</v>
      </c>
      <c r="C1500" s="54" t="str">
        <f t="shared" ca="1" si="299"/>
        <v>CPCI</v>
      </c>
      <c r="D1500" s="54" t="str">
        <f t="shared" ca="1" si="300"/>
        <v xml:space="preserve"> -J</v>
      </c>
      <c r="E1500" s="54">
        <f t="shared" ca="1" si="301"/>
        <v>0</v>
      </c>
      <c r="F1500" s="54">
        <f t="shared" ca="1" si="302"/>
        <v>0</v>
      </c>
      <c r="G1500" s="54" t="str">
        <f t="shared" ca="1" si="303"/>
        <v>AD3</v>
      </c>
      <c r="H1500" s="54" t="str">
        <f t="shared" ca="1" si="304"/>
        <v>COMPLET</v>
      </c>
      <c r="I1500" s="54" t="str">
        <f t="shared" ca="1" si="305"/>
        <v>BVnTn</v>
      </c>
      <c r="J1500" s="54" t="str">
        <f t="shared" ca="1" si="306"/>
        <v>SGST</v>
      </c>
      <c r="K1500" s="54" t="str">
        <f t="shared" ca="1" si="307"/>
        <v>SGTXS812</v>
      </c>
      <c r="L1500" s="54" t="str">
        <f t="shared" ca="1" si="308"/>
        <v/>
      </c>
      <c r="M1500" s="54">
        <f t="shared" ca="1" si="309"/>
        <v>0</v>
      </c>
      <c r="N1500" s="54" t="str">
        <f t="shared" ca="1" si="310"/>
        <v>FIC</v>
      </c>
      <c r="O1500" s="54" t="str">
        <f t="shared" ca="1" si="311"/>
        <v>Adhérent</v>
      </c>
    </row>
    <row r="1501" spans="1:15" x14ac:dyDescent="0.3">
      <c r="A1501" s="97">
        <f ca="1">MATCH(B1501,INDIRECT("Referentiel!a:a"),0)+COUNTIF($B$1:B1500,B1501)</f>
        <v>1501</v>
      </c>
      <c r="B1501" s="98" t="s">
        <v>7673</v>
      </c>
      <c r="C1501" s="54" t="str">
        <f t="shared" ca="1" si="299"/>
        <v>CPCI</v>
      </c>
      <c r="D1501" s="54" t="str">
        <f t="shared" ca="1" si="300"/>
        <v xml:space="preserve"> -J</v>
      </c>
      <c r="E1501" s="54">
        <f t="shared" ca="1" si="301"/>
        <v>0</v>
      </c>
      <c r="F1501" s="54">
        <f t="shared" ca="1" si="302"/>
        <v>0</v>
      </c>
      <c r="G1501" s="54" t="str">
        <f t="shared" ca="1" si="303"/>
        <v>AD3</v>
      </c>
      <c r="H1501" s="54" t="str">
        <f t="shared" ca="1" si="304"/>
        <v>COMPLET</v>
      </c>
      <c r="I1501" s="54" t="str">
        <f t="shared" ca="1" si="305"/>
        <v>BVnTn</v>
      </c>
      <c r="J1501" s="54" t="str">
        <f t="shared" ca="1" si="306"/>
        <v>SGST</v>
      </c>
      <c r="K1501" s="54" t="str">
        <f t="shared" ca="1" si="307"/>
        <v>SGTXS816</v>
      </c>
      <c r="L1501" s="54" t="str">
        <f t="shared" ca="1" si="308"/>
        <v/>
      </c>
      <c r="M1501" s="54">
        <f t="shared" ca="1" si="309"/>
        <v>0</v>
      </c>
      <c r="N1501" s="54" t="str">
        <f t="shared" ca="1" si="310"/>
        <v>FIC</v>
      </c>
      <c r="O1501" s="54" t="str">
        <f t="shared" ca="1" si="311"/>
        <v>Adhérent</v>
      </c>
    </row>
    <row r="1502" spans="1:15" x14ac:dyDescent="0.3">
      <c r="A1502" s="97">
        <f ca="1">MATCH(B1502,INDIRECT("Referentiel!a:a"),0)+COUNTIF($B$1:B1501,B1502)</f>
        <v>1502</v>
      </c>
      <c r="B1502" s="98" t="s">
        <v>7676</v>
      </c>
      <c r="C1502" s="54" t="str">
        <f t="shared" ca="1" si="299"/>
        <v>CPCI</v>
      </c>
      <c r="D1502" s="54" t="str">
        <f t="shared" ca="1" si="300"/>
        <v>SGTXS817-J</v>
      </c>
      <c r="E1502" s="54">
        <f t="shared" ca="1" si="301"/>
        <v>0</v>
      </c>
      <c r="F1502" s="54" t="str">
        <f t="shared" ca="1" si="302"/>
        <v>ZH0RJC</v>
      </c>
      <c r="G1502" s="54" t="str">
        <f t="shared" ca="1" si="303"/>
        <v>AD3</v>
      </c>
      <c r="H1502" s="54" t="str">
        <f t="shared" ca="1" si="304"/>
        <v>PARTIEL</v>
      </c>
      <c r="I1502" s="54" t="str">
        <f t="shared" ca="1" si="305"/>
        <v>Tn</v>
      </c>
      <c r="J1502" s="54" t="str">
        <f t="shared" ca="1" si="306"/>
        <v>SGST</v>
      </c>
      <c r="K1502" s="54" t="str">
        <f t="shared" ca="1" si="307"/>
        <v>SGTXS817</v>
      </c>
      <c r="L1502" s="54" t="str">
        <f t="shared" ca="1" si="308"/>
        <v/>
      </c>
      <c r="M1502" s="54">
        <f t="shared" ca="1" si="309"/>
        <v>0</v>
      </c>
      <c r="N1502" s="54" t="str">
        <f t="shared" ca="1" si="310"/>
        <v>a voir</v>
      </c>
      <c r="O1502" s="54" t="str">
        <f t="shared" ca="1" si="311"/>
        <v>Adhérent</v>
      </c>
    </row>
    <row r="1503" spans="1:15" x14ac:dyDescent="0.3">
      <c r="A1503" s="97">
        <f ca="1">MATCH(B1503,INDIRECT("Referentiel!a:a"),0)+COUNTIF($B$1:B1502,B1503)</f>
        <v>1503</v>
      </c>
      <c r="B1503" s="98" t="s">
        <v>7681</v>
      </c>
      <c r="C1503" s="54" t="str">
        <f t="shared" ca="1" si="299"/>
        <v>CPCI</v>
      </c>
      <c r="D1503" s="54" t="str">
        <f t="shared" ca="1" si="300"/>
        <v xml:space="preserve"> -J</v>
      </c>
      <c r="E1503" s="54">
        <f t="shared" ca="1" si="301"/>
        <v>0</v>
      </c>
      <c r="F1503" s="54">
        <f t="shared" ca="1" si="302"/>
        <v>0</v>
      </c>
      <c r="G1503" s="54" t="str">
        <f t="shared" ca="1" si="303"/>
        <v>AD3</v>
      </c>
      <c r="H1503" s="54" t="str">
        <f t="shared" ca="1" si="304"/>
        <v>COMPLET</v>
      </c>
      <c r="I1503" s="54" t="str">
        <f t="shared" ca="1" si="305"/>
        <v>Tn</v>
      </c>
      <c r="J1503" s="54" t="str">
        <f t="shared" ca="1" si="306"/>
        <v>SGST</v>
      </c>
      <c r="K1503" s="54" t="str">
        <f t="shared" ca="1" si="307"/>
        <v>SGTXS822</v>
      </c>
      <c r="L1503" s="54" t="str">
        <f t="shared" ca="1" si="308"/>
        <v/>
      </c>
      <c r="M1503" s="54">
        <f t="shared" ca="1" si="309"/>
        <v>0</v>
      </c>
      <c r="N1503" s="54" t="str">
        <f t="shared" ca="1" si="310"/>
        <v>FIC</v>
      </c>
      <c r="O1503" s="54" t="str">
        <f t="shared" ca="1" si="311"/>
        <v>Adhérent</v>
      </c>
    </row>
    <row r="1504" spans="1:15" x14ac:dyDescent="0.3">
      <c r="A1504" s="97">
        <f ca="1">MATCH(B1504,INDIRECT("Referentiel!a:a"),0)+COUNTIF($B$1:B1503,B1504)</f>
        <v>1504</v>
      </c>
      <c r="B1504" s="98" t="s">
        <v>7684</v>
      </c>
      <c r="C1504" s="54" t="str">
        <f t="shared" ca="1" si="299"/>
        <v>CPCI</v>
      </c>
      <c r="D1504" s="54" t="str">
        <f t="shared" ca="1" si="300"/>
        <v xml:space="preserve"> -J</v>
      </c>
      <c r="E1504" s="54">
        <f t="shared" ca="1" si="301"/>
        <v>0</v>
      </c>
      <c r="F1504" s="54">
        <f t="shared" ca="1" si="302"/>
        <v>0</v>
      </c>
      <c r="G1504" s="54" t="str">
        <f t="shared" ca="1" si="303"/>
        <v>AD3</v>
      </c>
      <c r="H1504" s="54" t="str">
        <f t="shared" ca="1" si="304"/>
        <v>COMPLET</v>
      </c>
      <c r="I1504" s="54" t="str">
        <f t="shared" ca="1" si="305"/>
        <v>Tn</v>
      </c>
      <c r="J1504" s="54" t="str">
        <f t="shared" ca="1" si="306"/>
        <v>SGST</v>
      </c>
      <c r="K1504" s="54" t="str">
        <f t="shared" ca="1" si="307"/>
        <v>SGTXS823</v>
      </c>
      <c r="L1504" s="54" t="str">
        <f t="shared" ca="1" si="308"/>
        <v/>
      </c>
      <c r="M1504" s="54">
        <f t="shared" ca="1" si="309"/>
        <v>0</v>
      </c>
      <c r="N1504" s="54" t="str">
        <f t="shared" ca="1" si="310"/>
        <v>FIC</v>
      </c>
      <c r="O1504" s="54" t="str">
        <f t="shared" ca="1" si="311"/>
        <v>Adhérent</v>
      </c>
    </row>
    <row r="1505" spans="1:15" x14ac:dyDescent="0.3">
      <c r="A1505" s="97">
        <f ca="1">MATCH(B1505,INDIRECT("Referentiel!a:a"),0)+COUNTIF($B$1:B1504,B1505)</f>
        <v>1505</v>
      </c>
      <c r="B1505" s="98" t="s">
        <v>7687</v>
      </c>
      <c r="C1505" s="54" t="str">
        <f t="shared" ca="1" si="299"/>
        <v>CPPL</v>
      </c>
      <c r="D1505" s="54" t="str">
        <f t="shared" ca="1" si="300"/>
        <v xml:space="preserve"> VMDDG71-H</v>
      </c>
      <c r="E1505" s="54">
        <f t="shared" ca="1" si="301"/>
        <v>0</v>
      </c>
      <c r="F1505" s="54" t="str">
        <f t="shared" ca="1" si="302"/>
        <v>ZH2AHA</v>
      </c>
      <c r="G1505" s="54" t="str">
        <f t="shared" ca="1" si="303"/>
        <v>AD3</v>
      </c>
      <c r="H1505" s="54" t="str">
        <f t="shared" ca="1" si="304"/>
        <v>COMPLET</v>
      </c>
      <c r="I1505" s="54" t="str">
        <f t="shared" ca="1" si="305"/>
        <v>Tn</v>
      </c>
      <c r="J1505" s="54" t="str">
        <f t="shared" ca="1" si="306"/>
        <v>ALIB</v>
      </c>
      <c r="K1505" s="54" t="str">
        <f t="shared" ca="1" si="307"/>
        <v>SI01</v>
      </c>
      <c r="L1505" s="54" t="str">
        <f t="shared" ca="1" si="308"/>
        <v/>
      </c>
      <c r="M1505" s="54">
        <f t="shared" ca="1" si="309"/>
        <v>0</v>
      </c>
      <c r="N1505" s="54" t="str">
        <f t="shared" ca="1" si="310"/>
        <v>DB2</v>
      </c>
      <c r="O1505" s="54" t="str">
        <f t="shared" ca="1" si="311"/>
        <v>Adhérent</v>
      </c>
    </row>
    <row r="1506" spans="1:15" x14ac:dyDescent="0.3">
      <c r="A1506" s="97">
        <f ca="1">MATCH(B1506,INDIRECT("Referentiel!a:a"),0)+COUNTIF($B$1:B1505,B1506)</f>
        <v>1506</v>
      </c>
      <c r="B1506" s="98" t="s">
        <v>7692</v>
      </c>
      <c r="C1506" s="54" t="str">
        <f t="shared" ca="1" si="299"/>
        <v>CPMP</v>
      </c>
      <c r="D1506" s="54" t="str">
        <f t="shared" ca="1" si="300"/>
        <v>CM7XSI05-J-ZH2BJ6-H2021</v>
      </c>
      <c r="E1506" s="54">
        <f t="shared" ca="1" si="301"/>
        <v>0</v>
      </c>
      <c r="F1506" s="54" t="str">
        <f t="shared" ca="1" si="302"/>
        <v>ZH2BJ8</v>
      </c>
      <c r="G1506" s="54" t="str">
        <f t="shared" ca="1" si="303"/>
        <v>AD3</v>
      </c>
      <c r="H1506" s="54" t="str">
        <f t="shared" ca="1" si="304"/>
        <v>PARTIEL</v>
      </c>
      <c r="I1506" s="54" t="str">
        <f t="shared" ca="1" si="305"/>
        <v>Tn</v>
      </c>
      <c r="J1506" s="54" t="str">
        <f t="shared" ca="1" si="306"/>
        <v>CMC7</v>
      </c>
      <c r="K1506" s="54" t="str">
        <f t="shared" ca="1" si="307"/>
        <v>CM7XSI05</v>
      </c>
      <c r="L1506" s="54" t="str">
        <f t="shared" ca="1" si="308"/>
        <v/>
      </c>
      <c r="M1506" s="54">
        <f t="shared" ca="1" si="309"/>
        <v>0</v>
      </c>
      <c r="N1506" s="54" t="str">
        <f t="shared" ca="1" si="310"/>
        <v>FIC</v>
      </c>
      <c r="O1506" s="54" t="str">
        <f t="shared" ca="1" si="311"/>
        <v>Adhérent</v>
      </c>
    </row>
    <row r="1507" spans="1:15" x14ac:dyDescent="0.3">
      <c r="A1507" s="97">
        <f ca="1">MATCH(B1507,INDIRECT("Referentiel!a:a"),0)+COUNTIF($B$1:B1506,B1507)</f>
        <v>1507</v>
      </c>
      <c r="B1507" s="98" t="s">
        <v>7698</v>
      </c>
      <c r="C1507" s="54" t="str">
        <f t="shared" ca="1" si="299"/>
        <v>CPMP</v>
      </c>
      <c r="D1507" s="54" t="str">
        <f t="shared" ca="1" si="300"/>
        <v>CM7XSI05-J-ZH2BJ6-H2021</v>
      </c>
      <c r="E1507" s="54">
        <f t="shared" ca="1" si="301"/>
        <v>0</v>
      </c>
      <c r="F1507" s="54" t="str">
        <f t="shared" ca="1" si="302"/>
        <v>ZH2BJ8</v>
      </c>
      <c r="G1507" s="54" t="str">
        <f t="shared" ca="1" si="303"/>
        <v>AD3</v>
      </c>
      <c r="H1507" s="54" t="str">
        <f t="shared" ca="1" si="304"/>
        <v>PARTIEL</v>
      </c>
      <c r="I1507" s="54" t="str">
        <f t="shared" ca="1" si="305"/>
        <v>Tn</v>
      </c>
      <c r="J1507" s="54" t="str">
        <f t="shared" ca="1" si="306"/>
        <v>CMC7</v>
      </c>
      <c r="K1507" s="54" t="str">
        <f t="shared" ca="1" si="307"/>
        <v>CM7XSI05</v>
      </c>
      <c r="L1507" s="54" t="str">
        <f t="shared" ca="1" si="308"/>
        <v/>
      </c>
      <c r="M1507" s="54">
        <f t="shared" ca="1" si="309"/>
        <v>0</v>
      </c>
      <c r="N1507" s="54" t="str">
        <f t="shared" ca="1" si="310"/>
        <v>FIC</v>
      </c>
      <c r="O1507" s="54" t="str">
        <f t="shared" ca="1" si="311"/>
        <v>Adhérent</v>
      </c>
    </row>
    <row r="1508" spans="1:15" x14ac:dyDescent="0.3">
      <c r="A1508" s="97">
        <f ca="1">MATCH(B1508,INDIRECT("Referentiel!a:a"),0)+COUNTIF($B$1:B1507,B1508)</f>
        <v>1508</v>
      </c>
      <c r="B1508" s="98" t="s">
        <v>7702</v>
      </c>
      <c r="C1508" s="54" t="str">
        <f t="shared" ca="1" si="299"/>
        <v>CPMP</v>
      </c>
      <c r="D1508" s="54" t="str">
        <f t="shared" ca="1" si="300"/>
        <v>CM7XSI05-J-ZH2BJ6-H2021</v>
      </c>
      <c r="E1508" s="54">
        <f t="shared" ca="1" si="301"/>
        <v>0</v>
      </c>
      <c r="F1508" s="54" t="str">
        <f t="shared" ca="1" si="302"/>
        <v>ZH2BJ8</v>
      </c>
      <c r="G1508" s="54" t="str">
        <f t="shared" ca="1" si="303"/>
        <v>AD3</v>
      </c>
      <c r="H1508" s="54" t="str">
        <f t="shared" ca="1" si="304"/>
        <v>PARTIEL</v>
      </c>
      <c r="I1508" s="54" t="str">
        <f t="shared" ca="1" si="305"/>
        <v>Tn</v>
      </c>
      <c r="J1508" s="54" t="str">
        <f t="shared" ca="1" si="306"/>
        <v>CMC7</v>
      </c>
      <c r="K1508" s="54" t="str">
        <f t="shared" ca="1" si="307"/>
        <v>CM7XSI05</v>
      </c>
      <c r="L1508" s="54" t="str">
        <f t="shared" ca="1" si="308"/>
        <v/>
      </c>
      <c r="M1508" s="54">
        <f t="shared" ca="1" si="309"/>
        <v>0</v>
      </c>
      <c r="N1508" s="54" t="str">
        <f t="shared" ca="1" si="310"/>
        <v>FIC</v>
      </c>
      <c r="O1508" s="54" t="str">
        <f t="shared" ca="1" si="311"/>
        <v>Adhérent</v>
      </c>
    </row>
    <row r="1509" spans="1:15" x14ac:dyDescent="0.3">
      <c r="A1509" s="97">
        <f ca="1">MATCH(B1509,INDIRECT("Referentiel!a:a"),0)+COUNTIF($B$1:B1508,B1509)</f>
        <v>1509</v>
      </c>
      <c r="B1509" s="98" t="s">
        <v>7706</v>
      </c>
      <c r="C1509" s="54" t="str">
        <f t="shared" ca="1" si="299"/>
        <v>CPMP</v>
      </c>
      <c r="D1509" s="54" t="str">
        <f t="shared" ca="1" si="300"/>
        <v>CM7XSI05-J-ZH2BJ6-H2021</v>
      </c>
      <c r="E1509" s="54">
        <f t="shared" ca="1" si="301"/>
        <v>0</v>
      </c>
      <c r="F1509" s="54" t="str">
        <f t="shared" ca="1" si="302"/>
        <v>ZH2BJ8</v>
      </c>
      <c r="G1509" s="54" t="str">
        <f t="shared" ca="1" si="303"/>
        <v>AD3</v>
      </c>
      <c r="H1509" s="54" t="str">
        <f t="shared" ca="1" si="304"/>
        <v>PARTIEL</v>
      </c>
      <c r="I1509" s="54" t="str">
        <f t="shared" ca="1" si="305"/>
        <v>Tn</v>
      </c>
      <c r="J1509" s="54" t="str">
        <f t="shared" ca="1" si="306"/>
        <v>CMC7</v>
      </c>
      <c r="K1509" s="54" t="str">
        <f t="shared" ca="1" si="307"/>
        <v>CM7XSI05</v>
      </c>
      <c r="L1509" s="54" t="str">
        <f t="shared" ca="1" si="308"/>
        <v/>
      </c>
      <c r="M1509" s="54">
        <f t="shared" ca="1" si="309"/>
        <v>0</v>
      </c>
      <c r="N1509" s="54" t="str">
        <f t="shared" ca="1" si="310"/>
        <v>FIC</v>
      </c>
      <c r="O1509" s="54" t="str">
        <f t="shared" ca="1" si="311"/>
        <v>Adhérent</v>
      </c>
    </row>
    <row r="1510" spans="1:15" x14ac:dyDescent="0.3">
      <c r="A1510" s="97">
        <f ca="1">MATCH(B1510,INDIRECT("Referentiel!a:a"),0)+COUNTIF($B$1:B1509,B1510)</f>
        <v>1510</v>
      </c>
      <c r="B1510" s="98" t="s">
        <v>7711</v>
      </c>
      <c r="C1510" s="54" t="str">
        <f t="shared" ca="1" si="299"/>
        <v>CPMP</v>
      </c>
      <c r="D1510" s="54" t="str">
        <f t="shared" ca="1" si="300"/>
        <v>CM7XSI25-J-ZH2BJ5-H2020</v>
      </c>
      <c r="E1510" s="54">
        <f t="shared" ca="1" si="301"/>
        <v>0</v>
      </c>
      <c r="F1510" s="54" t="str">
        <f t="shared" ca="1" si="302"/>
        <v>ZH2BJ9</v>
      </c>
      <c r="G1510" s="54" t="str">
        <f t="shared" ca="1" si="303"/>
        <v>AD3</v>
      </c>
      <c r="H1510" s="54" t="str">
        <f t="shared" ca="1" si="304"/>
        <v>PARTIEL</v>
      </c>
      <c r="I1510" s="54" t="str">
        <f t="shared" ca="1" si="305"/>
        <v>Tn</v>
      </c>
      <c r="J1510" s="54" t="str">
        <f t="shared" ca="1" si="306"/>
        <v>CMC7</v>
      </c>
      <c r="K1510" s="54" t="str">
        <f t="shared" ca="1" si="307"/>
        <v>CM7XSI25</v>
      </c>
      <c r="L1510" s="54" t="str">
        <f t="shared" ca="1" si="308"/>
        <v/>
      </c>
      <c r="M1510" s="54">
        <f t="shared" ca="1" si="309"/>
        <v>0</v>
      </c>
      <c r="N1510" s="54" t="str">
        <f t="shared" ca="1" si="310"/>
        <v>FIC</v>
      </c>
      <c r="O1510" s="54" t="str">
        <f t="shared" ca="1" si="311"/>
        <v>Adhérent</v>
      </c>
    </row>
    <row r="1511" spans="1:15" x14ac:dyDescent="0.3">
      <c r="A1511" s="97">
        <f ca="1">MATCH(B1511,INDIRECT("Referentiel!a:a"),0)+COUNTIF($B$1:B1510,B1511)</f>
        <v>1511</v>
      </c>
      <c r="B1511" s="98" t="s">
        <v>7716</v>
      </c>
      <c r="C1511" s="54" t="str">
        <f t="shared" ca="1" si="299"/>
        <v>CPMP</v>
      </c>
      <c r="D1511" s="54" t="str">
        <f t="shared" ca="1" si="300"/>
        <v>CM7XSI25-J-ZH2BJ5-H2020</v>
      </c>
      <c r="E1511" s="54">
        <f t="shared" ca="1" si="301"/>
        <v>0</v>
      </c>
      <c r="F1511" s="54" t="str">
        <f t="shared" ca="1" si="302"/>
        <v>ZH2BJ9</v>
      </c>
      <c r="G1511" s="54" t="str">
        <f t="shared" ca="1" si="303"/>
        <v>AD3</v>
      </c>
      <c r="H1511" s="54" t="str">
        <f t="shared" ca="1" si="304"/>
        <v>PARTIEL</v>
      </c>
      <c r="I1511" s="54" t="str">
        <f t="shared" ca="1" si="305"/>
        <v>Tn</v>
      </c>
      <c r="J1511" s="54" t="str">
        <f t="shared" ca="1" si="306"/>
        <v>CMC7</v>
      </c>
      <c r="K1511" s="54" t="str">
        <f t="shared" ca="1" si="307"/>
        <v>CM7XSI25</v>
      </c>
      <c r="L1511" s="54" t="str">
        <f t="shared" ca="1" si="308"/>
        <v/>
      </c>
      <c r="M1511" s="54">
        <f t="shared" ca="1" si="309"/>
        <v>0</v>
      </c>
      <c r="N1511" s="54" t="str">
        <f t="shared" ca="1" si="310"/>
        <v>FIC</v>
      </c>
      <c r="O1511" s="54" t="str">
        <f t="shared" ca="1" si="311"/>
        <v>Adhérent</v>
      </c>
    </row>
    <row r="1512" spans="1:15" x14ac:dyDescent="0.3">
      <c r="A1512" s="97">
        <f ca="1">MATCH(B1512,INDIRECT("Referentiel!a:a"),0)+COUNTIF($B$1:B1511,B1512)</f>
        <v>1512</v>
      </c>
      <c r="B1512" s="98" t="s">
        <v>7719</v>
      </c>
      <c r="C1512" s="54" t="str">
        <f t="shared" ca="1" si="299"/>
        <v>CPMP</v>
      </c>
      <c r="D1512" s="54" t="str">
        <f t="shared" ca="1" si="300"/>
        <v>CM7XSI25-J-ZH2BJ5-H2020</v>
      </c>
      <c r="E1512" s="54">
        <f t="shared" ca="1" si="301"/>
        <v>0</v>
      </c>
      <c r="F1512" s="54" t="str">
        <f t="shared" ca="1" si="302"/>
        <v>ZH2BJ9</v>
      </c>
      <c r="G1512" s="54" t="str">
        <f t="shared" ca="1" si="303"/>
        <v>AD3</v>
      </c>
      <c r="H1512" s="54" t="str">
        <f t="shared" ca="1" si="304"/>
        <v>PARTIEL</v>
      </c>
      <c r="I1512" s="54" t="str">
        <f t="shared" ca="1" si="305"/>
        <v>Tn</v>
      </c>
      <c r="J1512" s="54" t="str">
        <f t="shared" ca="1" si="306"/>
        <v>CMC7</v>
      </c>
      <c r="K1512" s="54" t="str">
        <f t="shared" ca="1" si="307"/>
        <v>CM7XSI25</v>
      </c>
      <c r="L1512" s="54" t="str">
        <f t="shared" ca="1" si="308"/>
        <v/>
      </c>
      <c r="M1512" s="54">
        <f t="shared" ca="1" si="309"/>
        <v>0</v>
      </c>
      <c r="N1512" s="54" t="str">
        <f t="shared" ca="1" si="310"/>
        <v>FIC</v>
      </c>
      <c r="O1512" s="54" t="str">
        <f t="shared" ca="1" si="311"/>
        <v>Adhérent</v>
      </c>
    </row>
    <row r="1513" spans="1:15" x14ac:dyDescent="0.3">
      <c r="A1513" s="97">
        <f ca="1">MATCH(B1513,INDIRECT("Referentiel!a:a"),0)+COUNTIF($B$1:B1512,B1513)</f>
        <v>1513</v>
      </c>
      <c r="B1513" s="98" t="s">
        <v>7722</v>
      </c>
      <c r="C1513" s="54" t="str">
        <f t="shared" ca="1" si="299"/>
        <v>CPMP</v>
      </c>
      <c r="D1513" s="54" t="str">
        <f t="shared" ca="1" si="300"/>
        <v>CM7XSI25-J-ZH2BJ5-H2020</v>
      </c>
      <c r="E1513" s="54">
        <f t="shared" ca="1" si="301"/>
        <v>0</v>
      </c>
      <c r="F1513" s="54" t="str">
        <f t="shared" ca="1" si="302"/>
        <v>ZH2BJ9</v>
      </c>
      <c r="G1513" s="54" t="str">
        <f t="shared" ca="1" si="303"/>
        <v>AD3</v>
      </c>
      <c r="H1513" s="54" t="str">
        <f t="shared" ca="1" si="304"/>
        <v>PARTIEL</v>
      </c>
      <c r="I1513" s="54" t="str">
        <f t="shared" ca="1" si="305"/>
        <v>Tn</v>
      </c>
      <c r="J1513" s="54" t="str">
        <f t="shared" ca="1" si="306"/>
        <v>CMC7</v>
      </c>
      <c r="K1513" s="54" t="str">
        <f t="shared" ca="1" si="307"/>
        <v>CM7XSI25</v>
      </c>
      <c r="L1513" s="54" t="str">
        <f t="shared" ca="1" si="308"/>
        <v/>
      </c>
      <c r="M1513" s="54">
        <f t="shared" ca="1" si="309"/>
        <v>0</v>
      </c>
      <c r="N1513" s="54" t="str">
        <f t="shared" ca="1" si="310"/>
        <v>FIC</v>
      </c>
      <c r="O1513" s="54" t="str">
        <f t="shared" ca="1" si="311"/>
        <v>Adhérent</v>
      </c>
    </row>
    <row r="1514" spans="1:15" x14ac:dyDescent="0.3">
      <c r="A1514" s="97">
        <f ca="1">MATCH(B1514,INDIRECT("Referentiel!a:a"),0)+COUNTIF($B$1:B1513,B1514)</f>
        <v>1514</v>
      </c>
      <c r="B1514" s="98" t="s">
        <v>7725</v>
      </c>
      <c r="C1514" s="54" t="str">
        <f t="shared" ca="1" si="299"/>
        <v>CPCR</v>
      </c>
      <c r="D1514" s="54" t="str">
        <f t="shared" ca="1" si="300"/>
        <v>V6SIMDOS -J</v>
      </c>
      <c r="E1514" s="54">
        <f t="shared" ca="1" si="301"/>
        <v>0</v>
      </c>
      <c r="F1514" s="54" t="str">
        <f t="shared" ca="1" si="302"/>
        <v>ZH1JJR</v>
      </c>
      <c r="G1514" s="54" t="str">
        <f t="shared" ca="1" si="303"/>
        <v>AD1</v>
      </c>
      <c r="H1514" s="54" t="str">
        <f t="shared" ca="1" si="304"/>
        <v>COMPLET</v>
      </c>
      <c r="I1514" s="54" t="str">
        <f t="shared" ca="1" si="305"/>
        <v>BVnTn</v>
      </c>
      <c r="J1514" s="54" t="str">
        <f t="shared" ca="1" si="306"/>
        <v>PRCR</v>
      </c>
      <c r="K1514" s="54" t="str">
        <f t="shared" ca="1" si="307"/>
        <v>SIMDOS</v>
      </c>
      <c r="L1514" s="54" t="str">
        <f t="shared" ca="1" si="308"/>
        <v>PRAD1</v>
      </c>
      <c r="M1514" s="54">
        <f t="shared" ca="1" si="309"/>
        <v>0</v>
      </c>
      <c r="N1514" s="54" t="str">
        <f t="shared" ca="1" si="310"/>
        <v>DB2</v>
      </c>
      <c r="O1514" s="54" t="str">
        <f t="shared" ca="1" si="311"/>
        <v>Adhérent</v>
      </c>
    </row>
    <row r="1515" spans="1:15" x14ac:dyDescent="0.3">
      <c r="A1515" s="97">
        <f ca="1">MATCH(B1515,INDIRECT("Referentiel!a:a"),0)+COUNTIF($B$1:B1514,B1515)</f>
        <v>1515</v>
      </c>
      <c r="B1515" s="98" t="s">
        <v>7731</v>
      </c>
      <c r="C1515" s="54" t="str">
        <f t="shared" ca="1" si="299"/>
        <v>CPCR</v>
      </c>
      <c r="D1515" s="54" t="str">
        <f t="shared" ca="1" si="300"/>
        <v>V2SIMEVT-J</v>
      </c>
      <c r="E1515" s="54">
        <f t="shared" ca="1" si="301"/>
        <v>0</v>
      </c>
      <c r="F1515" s="54" t="str">
        <f t="shared" ca="1" si="302"/>
        <v>ZH1JJS</v>
      </c>
      <c r="G1515" s="54" t="str">
        <f t="shared" ca="1" si="303"/>
        <v>AD1</v>
      </c>
      <c r="H1515" s="54" t="str">
        <f t="shared" ca="1" si="304"/>
        <v>PARTIEL</v>
      </c>
      <c r="I1515" s="54" t="str">
        <f t="shared" ca="1" si="305"/>
        <v>Tn</v>
      </c>
      <c r="J1515" s="54" t="str">
        <f t="shared" ca="1" si="306"/>
        <v>PRCR</v>
      </c>
      <c r="K1515" s="54" t="str">
        <f t="shared" ca="1" si="307"/>
        <v>SIMEVT</v>
      </c>
      <c r="L1515" s="54" t="str">
        <f t="shared" ca="1" si="308"/>
        <v>PRAD1</v>
      </c>
      <c r="M1515" s="54">
        <f t="shared" ca="1" si="309"/>
        <v>0</v>
      </c>
      <c r="N1515" s="54" t="str">
        <f t="shared" ca="1" si="310"/>
        <v>DB2</v>
      </c>
      <c r="O1515" s="54" t="str">
        <f t="shared" ca="1" si="311"/>
        <v>Adhérent</v>
      </c>
    </row>
    <row r="1516" spans="1:15" x14ac:dyDescent="0.3">
      <c r="A1516" s="97">
        <f ca="1">MATCH(B1516,INDIRECT("Referentiel!a:a"),0)+COUNTIF($B$1:B1515,B1516)</f>
        <v>1516</v>
      </c>
      <c r="B1516" s="98" t="s">
        <v>7737</v>
      </c>
      <c r="C1516" s="54" t="str">
        <f t="shared" ca="1" si="299"/>
        <v>CPCR</v>
      </c>
      <c r="D1516" s="54" t="str">
        <f t="shared" ca="1" si="300"/>
        <v>V1SIMSEG-J</v>
      </c>
      <c r="E1516" s="54">
        <f t="shared" ca="1" si="301"/>
        <v>0</v>
      </c>
      <c r="F1516" s="54" t="str">
        <f t="shared" ca="1" si="302"/>
        <v>ZH1JJT</v>
      </c>
      <c r="G1516" s="54" t="str">
        <f t="shared" ca="1" si="303"/>
        <v>AD3</v>
      </c>
      <c r="H1516" s="54" t="str">
        <f t="shared" ca="1" si="304"/>
        <v>COMPLET</v>
      </c>
      <c r="I1516" s="54" t="str">
        <f t="shared" ca="1" si="305"/>
        <v>Tn</v>
      </c>
      <c r="J1516" s="54" t="str">
        <f t="shared" ca="1" si="306"/>
        <v>PRCR</v>
      </c>
      <c r="K1516" s="54" t="str">
        <f t="shared" ca="1" si="307"/>
        <v>SIMSEG</v>
      </c>
      <c r="L1516" s="54" t="str">
        <f t="shared" ca="1" si="308"/>
        <v/>
      </c>
      <c r="M1516" s="54">
        <f t="shared" ca="1" si="309"/>
        <v>0</v>
      </c>
      <c r="N1516" s="54" t="str">
        <f t="shared" ca="1" si="310"/>
        <v>DB2 via PGM</v>
      </c>
      <c r="O1516" s="54" t="str">
        <f t="shared" ca="1" si="311"/>
        <v>Adhérent</v>
      </c>
    </row>
    <row r="1517" spans="1:15" x14ac:dyDescent="0.3">
      <c r="A1517" s="97">
        <f ca="1">MATCH(B1517,INDIRECT("Referentiel!a:a"),0)+COUNTIF($B$1:B1516,B1517)</f>
        <v>1517</v>
      </c>
      <c r="B1517" s="98" t="s">
        <v>7743</v>
      </c>
      <c r="C1517" s="54" t="str">
        <f t="shared" ca="1" si="299"/>
        <v>CPCC</v>
      </c>
      <c r="D1517" s="54" t="str">
        <f t="shared" ca="1" si="300"/>
        <v>V1SIPAEC -J</v>
      </c>
      <c r="E1517" s="54">
        <f t="shared" ca="1" si="301"/>
        <v>0</v>
      </c>
      <c r="F1517" s="54" t="str">
        <f t="shared" ca="1" si="302"/>
        <v>ZH1JJU</v>
      </c>
      <c r="G1517" s="54" t="str">
        <f t="shared" ca="1" si="303"/>
        <v>AD1</v>
      </c>
      <c r="H1517" s="54" t="str">
        <f t="shared" ca="1" si="304"/>
        <v>COMPLET</v>
      </c>
      <c r="I1517" s="54" t="str">
        <f t="shared" ca="1" si="305"/>
        <v>Tn</v>
      </c>
      <c r="J1517" s="54" t="str">
        <f t="shared" ca="1" si="306"/>
        <v>MESA</v>
      </c>
      <c r="K1517" s="54" t="str">
        <f t="shared" ca="1" si="307"/>
        <v>SIPAEC</v>
      </c>
      <c r="L1517" s="54" t="str">
        <f t="shared" ca="1" si="308"/>
        <v>PRAD1</v>
      </c>
      <c r="M1517" s="54">
        <f t="shared" ca="1" si="309"/>
        <v>0</v>
      </c>
      <c r="N1517" s="54" t="str">
        <f t="shared" ca="1" si="310"/>
        <v>DB2</v>
      </c>
      <c r="O1517" s="54" t="str">
        <f t="shared" ca="1" si="311"/>
        <v>Adhérent</v>
      </c>
    </row>
    <row r="1518" spans="1:15" x14ac:dyDescent="0.3">
      <c r="A1518" s="97">
        <f ca="1">MATCH(B1518,INDIRECT("Referentiel!a:a"),0)+COUNTIF($B$1:B1517,B1518)</f>
        <v>1518</v>
      </c>
      <c r="B1518" s="98" t="s">
        <v>7750</v>
      </c>
      <c r="C1518" s="54" t="str">
        <f t="shared" ca="1" si="299"/>
        <v>CPCC</v>
      </c>
      <c r="D1518" s="54" t="str">
        <f t="shared" ca="1" si="300"/>
        <v>V0SIPAGR -J</v>
      </c>
      <c r="E1518" s="54">
        <f t="shared" ca="1" si="301"/>
        <v>0</v>
      </c>
      <c r="F1518" s="54" t="str">
        <f t="shared" ca="1" si="302"/>
        <v>ZH1JJV</v>
      </c>
      <c r="G1518" s="54" t="str">
        <f t="shared" ca="1" si="303"/>
        <v>AD3</v>
      </c>
      <c r="H1518" s="54" t="str">
        <f t="shared" ca="1" si="304"/>
        <v>COMPLET</v>
      </c>
      <c r="I1518" s="54" t="str">
        <f t="shared" ca="1" si="305"/>
        <v>Tn</v>
      </c>
      <c r="J1518" s="54" t="str">
        <f t="shared" ca="1" si="306"/>
        <v>MESA</v>
      </c>
      <c r="K1518" s="54" t="str">
        <f t="shared" ca="1" si="307"/>
        <v>SIPAGR</v>
      </c>
      <c r="L1518" s="54" t="str">
        <f t="shared" ca="1" si="308"/>
        <v>PRIV1</v>
      </c>
      <c r="M1518" s="54">
        <f t="shared" ca="1" si="309"/>
        <v>0</v>
      </c>
      <c r="N1518" s="54" t="str">
        <f t="shared" ca="1" si="310"/>
        <v>DB2</v>
      </c>
      <c r="O1518" s="54" t="str">
        <f t="shared" ca="1" si="311"/>
        <v>Adhérent</v>
      </c>
    </row>
    <row r="1519" spans="1:15" x14ac:dyDescent="0.3">
      <c r="A1519" s="97">
        <f ca="1">MATCH(B1519,INDIRECT("Referentiel!a:a"),0)+COUNTIF($B$1:B1518,B1519)</f>
        <v>1519</v>
      </c>
      <c r="B1519" s="98" t="s">
        <v>7757</v>
      </c>
      <c r="C1519" s="54" t="str">
        <f t="shared" ca="1" si="299"/>
        <v>CPPL</v>
      </c>
      <c r="D1519" s="54" t="str">
        <f t="shared" ca="1" si="300"/>
        <v>V0SITFIS -J</v>
      </c>
      <c r="E1519" s="54">
        <f t="shared" ca="1" si="301"/>
        <v>0</v>
      </c>
      <c r="F1519" s="54" t="str">
        <f t="shared" ca="1" si="302"/>
        <v>ZH2FJE</v>
      </c>
      <c r="G1519" s="54" t="str">
        <f t="shared" ca="1" si="303"/>
        <v>AD3</v>
      </c>
      <c r="H1519" s="54" t="str">
        <f t="shared" ca="1" si="304"/>
        <v>COMPLET</v>
      </c>
      <c r="I1519" s="54" t="str">
        <f t="shared" ca="1" si="305"/>
        <v>Tn</v>
      </c>
      <c r="J1519" s="54" t="str">
        <f t="shared" ca="1" si="306"/>
        <v>FISC</v>
      </c>
      <c r="K1519" s="54" t="str">
        <f t="shared" ca="1" si="307"/>
        <v>SITFIS</v>
      </c>
      <c r="L1519" s="54" t="str">
        <f t="shared" ca="1" si="308"/>
        <v/>
      </c>
      <c r="M1519" s="54">
        <f t="shared" ca="1" si="309"/>
        <v>0</v>
      </c>
      <c r="N1519" s="54" t="str">
        <f t="shared" ca="1" si="310"/>
        <v>DB2</v>
      </c>
      <c r="O1519" s="54" t="str">
        <f t="shared" ca="1" si="311"/>
        <v>Adhérent</v>
      </c>
    </row>
    <row r="1520" spans="1:15" x14ac:dyDescent="0.3">
      <c r="A1520" s="97">
        <f ca="1">MATCH(B1520,INDIRECT("Referentiel!a:a"),0)+COUNTIF($B$1:B1519,B1520)</f>
        <v>1520</v>
      </c>
      <c r="B1520" s="98" t="s">
        <v>7764</v>
      </c>
      <c r="C1520" s="54" t="str">
        <f t="shared" ca="1" si="299"/>
        <v>CPMC</v>
      </c>
      <c r="D1520" s="54" t="str">
        <f t="shared" ca="1" si="300"/>
        <v>$SOFBAS1-S</v>
      </c>
      <c r="E1520" s="54">
        <f t="shared" ca="1" si="301"/>
        <v>0</v>
      </c>
      <c r="F1520" s="54" t="str">
        <f t="shared" ca="1" si="302"/>
        <v>ZH4AS0</v>
      </c>
      <c r="G1520" s="54" t="str">
        <f t="shared" ca="1" si="303"/>
        <v>AD3</v>
      </c>
      <c r="H1520" s="54" t="str">
        <f t="shared" ca="1" si="304"/>
        <v>COMPLET</v>
      </c>
      <c r="I1520" s="54" t="str">
        <f t="shared" ca="1" si="305"/>
        <v>BVnTn</v>
      </c>
      <c r="J1520" s="54" t="str">
        <f t="shared" ca="1" si="306"/>
        <v>MARK</v>
      </c>
      <c r="K1520" s="54" t="str">
        <f t="shared" ca="1" si="307"/>
        <v>$SOFBAS1</v>
      </c>
      <c r="L1520" s="54" t="str">
        <f t="shared" ca="1" si="308"/>
        <v/>
      </c>
      <c r="M1520" s="54">
        <f t="shared" ca="1" si="309"/>
        <v>0</v>
      </c>
      <c r="N1520" s="54" t="str">
        <f t="shared" ca="1" si="310"/>
        <v>FIC</v>
      </c>
      <c r="O1520" s="54" t="str">
        <f t="shared" ca="1" si="311"/>
        <v>Adhérent</v>
      </c>
    </row>
    <row r="1521" spans="1:15" x14ac:dyDescent="0.3">
      <c r="A1521" s="97">
        <f ca="1">MATCH(B1521,INDIRECT("Referentiel!a:a"),0)+COUNTIF($B$1:B1520,B1521)</f>
        <v>1521</v>
      </c>
      <c r="B1521" s="98" t="s">
        <v>7771</v>
      </c>
      <c r="C1521" s="54" t="str">
        <f t="shared" ca="1" si="299"/>
        <v>CPMC</v>
      </c>
      <c r="D1521" s="54" t="str">
        <f t="shared" ca="1" si="300"/>
        <v>$SOFBASE-M</v>
      </c>
      <c r="E1521" s="54">
        <f t="shared" ca="1" si="301"/>
        <v>0</v>
      </c>
      <c r="F1521" s="54" t="str">
        <f t="shared" ca="1" si="302"/>
        <v>ZH4AM0</v>
      </c>
      <c r="G1521" s="54" t="str">
        <f t="shared" ca="1" si="303"/>
        <v>AD3</v>
      </c>
      <c r="H1521" s="54" t="str">
        <f t="shared" ca="1" si="304"/>
        <v>COMPLET</v>
      </c>
      <c r="I1521" s="54" t="str">
        <f t="shared" ca="1" si="305"/>
        <v>BVaTn</v>
      </c>
      <c r="J1521" s="54" t="str">
        <f t="shared" ca="1" si="306"/>
        <v>MARK</v>
      </c>
      <c r="K1521" s="54" t="str">
        <f t="shared" ca="1" si="307"/>
        <v>$SOFBASE</v>
      </c>
      <c r="L1521" s="54" t="str">
        <f t="shared" ca="1" si="308"/>
        <v/>
      </c>
      <c r="M1521" s="54">
        <f t="shared" ca="1" si="309"/>
        <v>0</v>
      </c>
      <c r="N1521" s="54" t="str">
        <f t="shared" ca="1" si="310"/>
        <v>FIC</v>
      </c>
      <c r="O1521" s="54" t="str">
        <f t="shared" ca="1" si="311"/>
        <v>Adhérent</v>
      </c>
    </row>
    <row r="1522" spans="1:15" x14ac:dyDescent="0.3">
      <c r="A1522" s="97">
        <f ca="1">MATCH(B1522,INDIRECT("Referentiel!a:a"),0)+COUNTIF($B$1:B1521,B1522)</f>
        <v>1522</v>
      </c>
      <c r="B1522" s="98" t="s">
        <v>7775</v>
      </c>
      <c r="C1522" s="54" t="str">
        <f t="shared" ca="1" si="299"/>
        <v>CPMS</v>
      </c>
      <c r="D1522" s="54" t="str">
        <f t="shared" ca="1" si="300"/>
        <v>V1SOLDOF -J</v>
      </c>
      <c r="E1522" s="54">
        <f t="shared" ca="1" si="301"/>
        <v>0</v>
      </c>
      <c r="F1522" s="54" t="str">
        <f t="shared" ca="1" si="302"/>
        <v>ZH4GJE</v>
      </c>
      <c r="G1522" s="54" t="str">
        <f t="shared" ca="1" si="303"/>
        <v>AD1</v>
      </c>
      <c r="H1522" s="54" t="str">
        <f t="shared" ca="1" si="304"/>
        <v>COMPLET</v>
      </c>
      <c r="I1522" s="54" t="str">
        <f t="shared" ca="1" si="305"/>
        <v>Tn</v>
      </c>
      <c r="J1522" s="54" t="str">
        <f t="shared" ca="1" si="306"/>
        <v>TECD</v>
      </c>
      <c r="K1522" s="54" t="str">
        <f t="shared" ca="1" si="307"/>
        <v>SOLDOF</v>
      </c>
      <c r="L1522" s="54" t="str">
        <f t="shared" ca="1" si="308"/>
        <v>PRAD1</v>
      </c>
      <c r="M1522" s="54">
        <f t="shared" ca="1" si="309"/>
        <v>0</v>
      </c>
      <c r="N1522" s="54" t="str">
        <f t="shared" ca="1" si="310"/>
        <v>DB2</v>
      </c>
      <c r="O1522" s="54" t="str">
        <f t="shared" ca="1" si="311"/>
        <v>Adhérent</v>
      </c>
    </row>
    <row r="1523" spans="1:15" x14ac:dyDescent="0.3">
      <c r="A1523" s="97">
        <f ca="1">MATCH(B1523,INDIRECT("Referentiel!a:a"),0)+COUNTIF($B$1:B1522,B1523)</f>
        <v>1523</v>
      </c>
      <c r="B1523" s="98" t="s">
        <v>7783</v>
      </c>
      <c r="C1523" s="54" t="str">
        <f t="shared" ca="1" si="299"/>
        <v>CPMP</v>
      </c>
      <c r="D1523" s="54" t="str">
        <f t="shared" ca="1" si="300"/>
        <v xml:space="preserve"> -J</v>
      </c>
      <c r="E1523" s="54">
        <f t="shared" ca="1" si="301"/>
        <v>0</v>
      </c>
      <c r="F1523" s="54">
        <f t="shared" ca="1" si="302"/>
        <v>0</v>
      </c>
      <c r="G1523" s="54" t="str">
        <f t="shared" ca="1" si="303"/>
        <v>AD3</v>
      </c>
      <c r="H1523" s="54" t="str">
        <f t="shared" ca="1" si="304"/>
        <v>COMPLET</v>
      </c>
      <c r="I1523" s="54" t="str">
        <f t="shared" ca="1" si="305"/>
        <v>Tn</v>
      </c>
      <c r="J1523" s="54" t="str">
        <f t="shared" ca="1" si="306"/>
        <v>CAIS</v>
      </c>
      <c r="K1523" s="54" t="str">
        <f t="shared" ca="1" si="307"/>
        <v>CAISOLDE</v>
      </c>
      <c r="L1523" s="54" t="str">
        <f t="shared" ca="1" si="308"/>
        <v/>
      </c>
      <c r="M1523" s="54">
        <f t="shared" ca="1" si="309"/>
        <v>0</v>
      </c>
      <c r="N1523" s="54" t="str">
        <f t="shared" ca="1" si="310"/>
        <v>FIC</v>
      </c>
      <c r="O1523" s="54" t="str">
        <f t="shared" ca="1" si="311"/>
        <v>Adhérent</v>
      </c>
    </row>
    <row r="1524" spans="1:15" x14ac:dyDescent="0.3">
      <c r="A1524" s="97">
        <f ca="1">MATCH(B1524,INDIRECT("Referentiel!a:a"),0)+COUNTIF($B$1:B1523,B1524)</f>
        <v>1524</v>
      </c>
      <c r="B1524" s="98" t="s">
        <v>7787</v>
      </c>
      <c r="C1524" s="54" t="str">
        <f t="shared" ca="1" si="299"/>
        <v>CPCR</v>
      </c>
      <c r="D1524" s="54" t="str">
        <f t="shared" ca="1" si="300"/>
        <v>$SOSOFIN-M</v>
      </c>
      <c r="E1524" s="54">
        <f t="shared" ca="1" si="301"/>
        <v>0</v>
      </c>
      <c r="F1524" s="54" t="str">
        <f t="shared" ca="1" si="302"/>
        <v>ZH1AM0</v>
      </c>
      <c r="G1524" s="54" t="str">
        <f t="shared" ca="1" si="303"/>
        <v>AD3</v>
      </c>
      <c r="H1524" s="54" t="str">
        <f t="shared" ca="1" si="304"/>
        <v>COMPLET</v>
      </c>
      <c r="I1524" s="54" t="str">
        <f t="shared" ca="1" si="305"/>
        <v>BVaTn</v>
      </c>
      <c r="J1524" s="54" t="str">
        <f t="shared" ca="1" si="306"/>
        <v>ESOF</v>
      </c>
      <c r="K1524" s="54" t="str">
        <f t="shared" ca="1" si="307"/>
        <v>$SOSOFIN</v>
      </c>
      <c r="L1524" s="54" t="str">
        <f t="shared" ca="1" si="308"/>
        <v/>
      </c>
      <c r="M1524" s="54">
        <f t="shared" ca="1" si="309"/>
        <v>0</v>
      </c>
      <c r="N1524" s="54" t="str">
        <f t="shared" ca="1" si="310"/>
        <v>FIC</v>
      </c>
      <c r="O1524" s="54" t="str">
        <f t="shared" ca="1" si="311"/>
        <v>Adhérent</v>
      </c>
    </row>
    <row r="1525" spans="1:15" x14ac:dyDescent="0.3">
      <c r="A1525" s="97">
        <f ca="1">MATCH(B1525,INDIRECT("Referentiel!a:a"),0)+COUNTIF($B$1:B1524,B1525)</f>
        <v>1525</v>
      </c>
      <c r="B1525" s="98" t="s">
        <v>7793</v>
      </c>
      <c r="C1525" s="54" t="str">
        <f t="shared" ca="1" si="299"/>
        <v>CPPL</v>
      </c>
      <c r="D1525" s="54" t="str">
        <f t="shared" ca="1" si="300"/>
        <v>VMDDG70-H</v>
      </c>
      <c r="E1525" s="54">
        <f t="shared" ca="1" si="301"/>
        <v>0</v>
      </c>
      <c r="F1525" s="54" t="str">
        <f t="shared" ca="1" si="302"/>
        <v>ZH2AHB</v>
      </c>
      <c r="G1525" s="54" t="str">
        <f t="shared" ca="1" si="303"/>
        <v>AD3</v>
      </c>
      <c r="H1525" s="54" t="str">
        <f t="shared" ca="1" si="304"/>
        <v>COMPLET</v>
      </c>
      <c r="I1525" s="54" t="str">
        <f t="shared" ca="1" si="305"/>
        <v>BVnTn</v>
      </c>
      <c r="J1525" s="54" t="str">
        <f t="shared" ca="1" si="306"/>
        <v>ALIB</v>
      </c>
      <c r="K1525" s="54" t="str">
        <f t="shared" ca="1" si="307"/>
        <v>SP01</v>
      </c>
      <c r="L1525" s="54" t="str">
        <f t="shared" ca="1" si="308"/>
        <v/>
      </c>
      <c r="M1525" s="54">
        <f t="shared" ca="1" si="309"/>
        <v>0</v>
      </c>
      <c r="N1525" s="54" t="str">
        <f t="shared" ca="1" si="310"/>
        <v>DB2</v>
      </c>
      <c r="O1525" s="54" t="str">
        <f t="shared" ca="1" si="311"/>
        <v>Adhérent</v>
      </c>
    </row>
    <row r="1526" spans="1:15" x14ac:dyDescent="0.3">
      <c r="A1526" s="97">
        <f ca="1">MATCH(B1526,INDIRECT("Referentiel!a:a"),0)+COUNTIF($B$1:B1525,B1526)</f>
        <v>1526</v>
      </c>
      <c r="B1526" s="98" t="s">
        <v>10</v>
      </c>
      <c r="C1526" s="54" t="str">
        <f t="shared" ca="1" si="299"/>
        <v>CPAS</v>
      </c>
      <c r="D1526" s="54" t="str">
        <f t="shared" ca="1" si="300"/>
        <v>V0SPCASV-J</v>
      </c>
      <c r="E1526" s="54">
        <f t="shared" ca="1" si="301"/>
        <v>0</v>
      </c>
      <c r="F1526" s="54" t="str">
        <f t="shared" ca="1" si="302"/>
        <v>ZH2FJF</v>
      </c>
      <c r="G1526" s="54" t="str">
        <f t="shared" ca="1" si="303"/>
        <v>AD1</v>
      </c>
      <c r="H1526" s="54" t="str">
        <f t="shared" ca="1" si="304"/>
        <v>PARTIEL</v>
      </c>
      <c r="I1526" s="54" t="str">
        <f t="shared" ca="1" si="305"/>
        <v>Tn</v>
      </c>
      <c r="J1526" s="54" t="str">
        <f t="shared" ca="1" si="306"/>
        <v>PDIK</v>
      </c>
      <c r="K1526" s="54" t="str">
        <f t="shared" ca="1" si="307"/>
        <v>SPCASV</v>
      </c>
      <c r="L1526" s="54" t="str">
        <f t="shared" ca="1" si="308"/>
        <v>PRAD1</v>
      </c>
      <c r="M1526" s="54">
        <f t="shared" ca="1" si="309"/>
        <v>0</v>
      </c>
      <c r="N1526" s="54" t="str">
        <f t="shared" ca="1" si="310"/>
        <v>DB2</v>
      </c>
      <c r="O1526" s="54" t="str">
        <f t="shared" ca="1" si="311"/>
        <v>Adhérent</v>
      </c>
    </row>
    <row r="1527" spans="1:15" x14ac:dyDescent="0.3">
      <c r="A1527" s="97">
        <f ca="1">MATCH(B1527,INDIRECT("Referentiel!a:a"),0)+COUNTIF($B$1:B1526,B1527)</f>
        <v>1527</v>
      </c>
      <c r="B1527" s="98" t="s">
        <v>7801</v>
      </c>
      <c r="C1527" s="54" t="str">
        <f t="shared" ca="1" si="299"/>
        <v>CPFI</v>
      </c>
      <c r="D1527" s="54" t="str">
        <f t="shared" ca="1" si="300"/>
        <v>TA/0AMT/SPICIMPC/0/        /    -J</v>
      </c>
      <c r="E1527" s="54">
        <f t="shared" ca="1" si="301"/>
        <v>0</v>
      </c>
      <c r="F1527" s="54" t="str">
        <f t="shared" ca="1" si="302"/>
        <v>ZH2FJG</v>
      </c>
      <c r="G1527" s="54" t="str">
        <f t="shared" ca="1" si="303"/>
        <v>AD3</v>
      </c>
      <c r="H1527" s="54" t="str">
        <f t="shared" ca="1" si="304"/>
        <v>COMPLET</v>
      </c>
      <c r="I1527" s="54" t="str">
        <f t="shared" ca="1" si="305"/>
        <v>Tn</v>
      </c>
      <c r="J1527" s="54" t="str">
        <f t="shared" ca="1" si="306"/>
        <v>CPTG</v>
      </c>
      <c r="K1527" s="54" t="str">
        <f t="shared" ca="1" si="307"/>
        <v>SPICIMPC</v>
      </c>
      <c r="L1527" s="54" t="str">
        <f t="shared" ca="1" si="308"/>
        <v/>
      </c>
      <c r="M1527" s="54">
        <f t="shared" ca="1" si="309"/>
        <v>0</v>
      </c>
      <c r="N1527" s="54" t="str">
        <f t="shared" ca="1" si="310"/>
        <v>START</v>
      </c>
      <c r="O1527" s="54" t="str">
        <f t="shared" ca="1" si="311"/>
        <v>Adhérent</v>
      </c>
    </row>
    <row r="1528" spans="1:15" x14ac:dyDescent="0.3">
      <c r="A1528" s="97">
        <f ca="1">MATCH(B1528,INDIRECT("Referentiel!a:a"),0)+COUNTIF($B$1:B1527,B1528)</f>
        <v>1528</v>
      </c>
      <c r="B1528" s="98" t="s">
        <v>7807</v>
      </c>
      <c r="C1528" s="54" t="str">
        <f t="shared" ca="1" si="299"/>
        <v>CPMP</v>
      </c>
      <c r="D1528" s="54" t="str">
        <f t="shared" ca="1" si="300"/>
        <v>V1HIQ64M-M</v>
      </c>
      <c r="E1528" s="54">
        <f t="shared" ca="1" si="301"/>
        <v>0</v>
      </c>
      <c r="F1528" s="54" t="str">
        <f t="shared" ca="1" si="302"/>
        <v>ZH2AMQ</v>
      </c>
      <c r="G1528" s="54" t="str">
        <f t="shared" ca="1" si="303"/>
        <v>AD3</v>
      </c>
      <c r="H1528" s="54" t="str">
        <f t="shared" ca="1" si="304"/>
        <v>COMPLET</v>
      </c>
      <c r="I1528" s="54" t="str">
        <f t="shared" ca="1" si="305"/>
        <v>BVaTn</v>
      </c>
      <c r="J1528" s="54" t="str">
        <f t="shared" ca="1" si="306"/>
        <v>VIRJ</v>
      </c>
      <c r="K1528" s="54" t="str">
        <f t="shared" ca="1" si="307"/>
        <v>HIQ64M</v>
      </c>
      <c r="L1528" s="54" t="str">
        <f t="shared" ca="1" si="308"/>
        <v/>
      </c>
      <c r="M1528" s="54">
        <f t="shared" ca="1" si="309"/>
        <v>0</v>
      </c>
      <c r="N1528" s="54" t="str">
        <f t="shared" ca="1" si="310"/>
        <v>DB2</v>
      </c>
      <c r="O1528" s="54" t="str">
        <f t="shared" ca="1" si="311"/>
        <v>Adhérent</v>
      </c>
    </row>
    <row r="1529" spans="1:15" x14ac:dyDescent="0.3">
      <c r="A1529" s="97">
        <f ca="1">MATCH(B1529,INDIRECT("Referentiel!a:a"),0)+COUNTIF($B$1:B1528,B1529)</f>
        <v>1529</v>
      </c>
      <c r="B1529" s="98" t="s">
        <v>7815</v>
      </c>
      <c r="C1529" s="54" t="str">
        <f t="shared" ca="1" si="299"/>
        <v>CPDM</v>
      </c>
      <c r="D1529" s="54" t="str">
        <f t="shared" ca="1" si="300"/>
        <v>V2STADET-M</v>
      </c>
      <c r="E1529" s="54">
        <f t="shared" ca="1" si="301"/>
        <v>0</v>
      </c>
      <c r="F1529" s="54" t="str">
        <f t="shared" ca="1" si="302"/>
        <v>ZH4AMZ</v>
      </c>
      <c r="G1529" s="54" t="str">
        <f t="shared" ca="1" si="303"/>
        <v>AD3</v>
      </c>
      <c r="H1529" s="54" t="str">
        <f t="shared" ca="1" si="304"/>
        <v>PARTIEL</v>
      </c>
      <c r="I1529" s="54" t="str">
        <f t="shared" ca="1" si="305"/>
        <v>Tn</v>
      </c>
      <c r="J1529" s="54" t="str">
        <f t="shared" ca="1" si="306"/>
        <v>BAMA</v>
      </c>
      <c r="K1529" s="54" t="str">
        <f t="shared" ca="1" si="307"/>
        <v>STAGEN</v>
      </c>
      <c r="L1529" s="54" t="str">
        <f t="shared" ca="1" si="308"/>
        <v/>
      </c>
      <c r="M1529" s="54">
        <f t="shared" ca="1" si="309"/>
        <v>0</v>
      </c>
      <c r="N1529" s="54" t="str">
        <f t="shared" ca="1" si="310"/>
        <v>DB2 via PGM</v>
      </c>
      <c r="O1529" s="54" t="str">
        <f t="shared" ca="1" si="311"/>
        <v>Adhérent</v>
      </c>
    </row>
    <row r="1530" spans="1:15" x14ac:dyDescent="0.3">
      <c r="A1530" s="97">
        <f ca="1">MATCH(B1530,INDIRECT("Referentiel!a:a"),0)+COUNTIF($B$1:B1529,B1530)</f>
        <v>1530</v>
      </c>
      <c r="B1530" s="98" t="s">
        <v>7821</v>
      </c>
      <c r="C1530" s="54" t="str">
        <f t="shared" ca="1" si="299"/>
        <v>CPDT</v>
      </c>
      <c r="D1530" s="54" t="str">
        <f t="shared" ca="1" si="300"/>
        <v>STAINFOJ-J</v>
      </c>
      <c r="E1530" s="54">
        <f t="shared" ca="1" si="301"/>
        <v>0</v>
      </c>
      <c r="F1530" s="54" t="str">
        <f t="shared" ca="1" si="302"/>
        <v>ZH0EJF</v>
      </c>
      <c r="G1530" s="54" t="str">
        <f t="shared" ca="1" si="303"/>
        <v>AD3</v>
      </c>
      <c r="H1530" s="54" t="str">
        <f t="shared" ca="1" si="304"/>
        <v>COMPLET</v>
      </c>
      <c r="I1530" s="54" t="str">
        <f t="shared" ca="1" si="305"/>
        <v>BVnTn</v>
      </c>
      <c r="J1530" s="54" t="str">
        <f t="shared" ca="1" si="306"/>
        <v>ARMI</v>
      </c>
      <c r="K1530" s="54" t="str">
        <f t="shared" ca="1" si="307"/>
        <v>STAINFOJ</v>
      </c>
      <c r="L1530" s="54" t="str">
        <f t="shared" ca="1" si="308"/>
        <v/>
      </c>
      <c r="M1530" s="54">
        <f t="shared" ca="1" si="309"/>
        <v>0</v>
      </c>
      <c r="N1530" s="54" t="str">
        <f t="shared" ca="1" si="310"/>
        <v>FIC</v>
      </c>
      <c r="O1530" s="54" t="str">
        <f t="shared" ca="1" si="311"/>
        <v>Adhérent</v>
      </c>
    </row>
    <row r="1531" spans="1:15" x14ac:dyDescent="0.3">
      <c r="A1531" s="97">
        <f ca="1">MATCH(B1531,INDIRECT("Referentiel!a:a"),0)+COUNTIF($B$1:B1530,B1531)</f>
        <v>1531</v>
      </c>
      <c r="B1531" s="98" t="s">
        <v>7832</v>
      </c>
      <c r="C1531" s="54" t="str">
        <f t="shared" ca="1" si="299"/>
        <v>CPDT</v>
      </c>
      <c r="D1531" s="54" t="str">
        <f t="shared" ca="1" si="300"/>
        <v>STAINFOJ-J</v>
      </c>
      <c r="E1531" s="54">
        <f t="shared" ca="1" si="301"/>
        <v>0</v>
      </c>
      <c r="F1531" s="54" t="str">
        <f t="shared" ca="1" si="302"/>
        <v>ZH0EJF</v>
      </c>
      <c r="G1531" s="54" t="str">
        <f t="shared" ca="1" si="303"/>
        <v>AD3</v>
      </c>
      <c r="H1531" s="54" t="str">
        <f t="shared" ca="1" si="304"/>
        <v>COMPLET</v>
      </c>
      <c r="I1531" s="54" t="str">
        <f t="shared" ca="1" si="305"/>
        <v>BVnTn</v>
      </c>
      <c r="J1531" s="54" t="str">
        <f t="shared" ca="1" si="306"/>
        <v>ARMI</v>
      </c>
      <c r="K1531" s="54" t="str">
        <f t="shared" ca="1" si="307"/>
        <v>STAINFOJ</v>
      </c>
      <c r="L1531" s="54" t="str">
        <f t="shared" ca="1" si="308"/>
        <v/>
      </c>
      <c r="M1531" s="54">
        <f t="shared" ca="1" si="309"/>
        <v>0</v>
      </c>
      <c r="N1531" s="54" t="str">
        <f t="shared" ca="1" si="310"/>
        <v>FIC</v>
      </c>
      <c r="O1531" s="54" t="str">
        <f t="shared" ca="1" si="311"/>
        <v>Adhérent</v>
      </c>
    </row>
    <row r="1532" spans="1:15" x14ac:dyDescent="0.3">
      <c r="A1532" s="97">
        <f ca="1">MATCH(B1532,INDIRECT("Referentiel!a:a"),0)+COUNTIF($B$1:B1531,B1532)</f>
        <v>1532</v>
      </c>
      <c r="B1532" s="98" t="s">
        <v>7836</v>
      </c>
      <c r="C1532" s="54" t="str">
        <f t="shared" ca="1" si="299"/>
        <v>CPDT</v>
      </c>
      <c r="D1532" s="54" t="str">
        <f t="shared" ca="1" si="300"/>
        <v>STAINFOJ-J</v>
      </c>
      <c r="E1532" s="54">
        <f t="shared" ca="1" si="301"/>
        <v>0</v>
      </c>
      <c r="F1532" s="54" t="str">
        <f t="shared" ca="1" si="302"/>
        <v>ZH0EJF</v>
      </c>
      <c r="G1532" s="54" t="str">
        <f t="shared" ca="1" si="303"/>
        <v>AD3</v>
      </c>
      <c r="H1532" s="54" t="str">
        <f t="shared" ca="1" si="304"/>
        <v>COMPLET</v>
      </c>
      <c r="I1532" s="54" t="str">
        <f t="shared" ca="1" si="305"/>
        <v>BVnTn</v>
      </c>
      <c r="J1532" s="54" t="str">
        <f t="shared" ca="1" si="306"/>
        <v>ARMI</v>
      </c>
      <c r="K1532" s="54" t="str">
        <f t="shared" ca="1" si="307"/>
        <v>STAINFOJ</v>
      </c>
      <c r="L1532" s="54" t="str">
        <f t="shared" ca="1" si="308"/>
        <v/>
      </c>
      <c r="M1532" s="54">
        <f t="shared" ca="1" si="309"/>
        <v>0</v>
      </c>
      <c r="N1532" s="54" t="str">
        <f t="shared" ca="1" si="310"/>
        <v>FIC</v>
      </c>
      <c r="O1532" s="54" t="str">
        <f t="shared" ca="1" si="311"/>
        <v>Adhérent</v>
      </c>
    </row>
    <row r="1533" spans="1:15" x14ac:dyDescent="0.3">
      <c r="A1533" s="97">
        <f ca="1">MATCH(B1533,INDIRECT("Referentiel!a:a"),0)+COUNTIF($B$1:B1532,B1533)</f>
        <v>1533</v>
      </c>
      <c r="B1533" s="98" t="s">
        <v>7840</v>
      </c>
      <c r="C1533" s="54" t="str">
        <f t="shared" ca="1" si="299"/>
        <v>CPDM</v>
      </c>
      <c r="D1533" s="54" t="str">
        <f t="shared" ca="1" si="300"/>
        <v>V2STAINC-M</v>
      </c>
      <c r="E1533" s="54">
        <f t="shared" ca="1" si="301"/>
        <v>0</v>
      </c>
      <c r="F1533" s="54" t="str">
        <f t="shared" ca="1" si="302"/>
        <v>ZH4BM0</v>
      </c>
      <c r="G1533" s="54" t="str">
        <f t="shared" ca="1" si="303"/>
        <v>AD3</v>
      </c>
      <c r="H1533" s="54" t="str">
        <f t="shared" ca="1" si="304"/>
        <v>COMPLET</v>
      </c>
      <c r="I1533" s="54" t="str">
        <f t="shared" ca="1" si="305"/>
        <v>BVnTn</v>
      </c>
      <c r="J1533" s="54" t="str">
        <f t="shared" ca="1" si="306"/>
        <v>BAMA</v>
      </c>
      <c r="K1533" s="54" t="str">
        <f t="shared" ca="1" si="307"/>
        <v>STAINC</v>
      </c>
      <c r="L1533" s="54" t="str">
        <f t="shared" ca="1" si="308"/>
        <v/>
      </c>
      <c r="M1533" s="54">
        <f t="shared" ca="1" si="309"/>
        <v>0</v>
      </c>
      <c r="N1533" s="54" t="str">
        <f t="shared" ca="1" si="310"/>
        <v>DB2</v>
      </c>
      <c r="O1533" s="54" t="str">
        <f t="shared" ca="1" si="311"/>
        <v>Adhérent</v>
      </c>
    </row>
    <row r="1534" spans="1:15" x14ac:dyDescent="0.3">
      <c r="A1534" s="97">
        <f ca="1">MATCH(B1534,INDIRECT("Referentiel!a:a"),0)+COUNTIF($B$1:B1533,B1534)</f>
        <v>1534</v>
      </c>
      <c r="B1534" s="98" t="s">
        <v>7847</v>
      </c>
      <c r="C1534" s="54" t="str">
        <f t="shared" ca="1" si="299"/>
        <v>CPFI</v>
      </c>
      <c r="D1534" s="54" t="str">
        <f t="shared" ca="1" si="300"/>
        <v>TA/0AMT/STARDJCR/0  -J</v>
      </c>
      <c r="E1534" s="54">
        <f t="shared" ca="1" si="301"/>
        <v>0</v>
      </c>
      <c r="F1534" s="54" t="str">
        <f t="shared" ca="1" si="302"/>
        <v>ZH2AJQ</v>
      </c>
      <c r="G1534" s="54" t="str">
        <f t="shared" ca="1" si="303"/>
        <v>AD3</v>
      </c>
      <c r="H1534" s="54" t="str">
        <f t="shared" ca="1" si="304"/>
        <v>COMPLET</v>
      </c>
      <c r="I1534" s="54" t="str">
        <f t="shared" ca="1" si="305"/>
        <v>Tn</v>
      </c>
      <c r="J1534" s="54" t="str">
        <f t="shared" ca="1" si="306"/>
        <v>CPTG</v>
      </c>
      <c r="K1534" s="54" t="str">
        <f t="shared" ca="1" si="307"/>
        <v>TA/0AMT/STARDJCR/0</v>
      </c>
      <c r="L1534" s="54" t="str">
        <f t="shared" ca="1" si="308"/>
        <v/>
      </c>
      <c r="M1534" s="54">
        <f t="shared" ca="1" si="309"/>
        <v>0</v>
      </c>
      <c r="N1534" s="54" t="str">
        <f t="shared" ca="1" si="310"/>
        <v>START</v>
      </c>
      <c r="O1534" s="54" t="str">
        <f t="shared" ca="1" si="311"/>
        <v>Adhérent</v>
      </c>
    </row>
    <row r="1535" spans="1:15" x14ac:dyDescent="0.3">
      <c r="A1535" s="97">
        <f ca="1">MATCH(B1535,INDIRECT("Referentiel!a:a"),0)+COUNTIF($B$1:B1534,B1535)</f>
        <v>1535</v>
      </c>
      <c r="B1535" s="98" t="s">
        <v>7852</v>
      </c>
      <c r="C1535" s="54" t="str">
        <f t="shared" ca="1" si="299"/>
        <v>CPCC</v>
      </c>
      <c r="D1535" s="54" t="str">
        <f t="shared" ca="1" si="300"/>
        <v xml:space="preserve"> -T</v>
      </c>
      <c r="E1535" s="54">
        <f t="shared" ca="1" si="301"/>
        <v>0</v>
      </c>
      <c r="F1535" s="54">
        <f t="shared" ca="1" si="302"/>
        <v>0</v>
      </c>
      <c r="G1535" s="54" t="str">
        <f t="shared" ca="1" si="303"/>
        <v>AD3</v>
      </c>
      <c r="H1535" s="54" t="str">
        <f t="shared" ca="1" si="304"/>
        <v>COMPLET</v>
      </c>
      <c r="I1535" s="54" t="str">
        <f t="shared" ca="1" si="305"/>
        <v>BVaTn</v>
      </c>
      <c r="J1535" s="54" t="str">
        <f t="shared" ca="1" si="306"/>
        <v>GPAR</v>
      </c>
      <c r="K1535" s="54" t="str">
        <f t="shared" ca="1" si="307"/>
        <v>STKSIRN1</v>
      </c>
      <c r="L1535" s="54" t="str">
        <f t="shared" ca="1" si="308"/>
        <v/>
      </c>
      <c r="M1535" s="54">
        <f t="shared" ca="1" si="309"/>
        <v>0</v>
      </c>
      <c r="N1535" s="54" t="str">
        <f t="shared" ca="1" si="310"/>
        <v>FIC</v>
      </c>
      <c r="O1535" s="54" t="str">
        <f t="shared" ca="1" si="311"/>
        <v>Adhérent</v>
      </c>
    </row>
    <row r="1536" spans="1:15" x14ac:dyDescent="0.3">
      <c r="A1536" s="97">
        <f ca="1">MATCH(B1536,INDIRECT("Referentiel!a:a"),0)+COUNTIF($B$1:B1535,B1536)</f>
        <v>1536</v>
      </c>
      <c r="B1536" s="98" t="s">
        <v>7857</v>
      </c>
      <c r="C1536" s="54" t="str">
        <f t="shared" ca="1" si="299"/>
        <v>CPPL</v>
      </c>
      <c r="D1536" s="54" t="str">
        <f t="shared" ca="1" si="300"/>
        <v>SUCMICRA-J</v>
      </c>
      <c r="E1536" s="54">
        <f t="shared" ca="1" si="301"/>
        <v>0</v>
      </c>
      <c r="F1536" s="54" t="str">
        <f t="shared" ca="1" si="302"/>
        <v>ZH2IJC</v>
      </c>
      <c r="G1536" s="54" t="str">
        <f t="shared" ca="1" si="303"/>
        <v>AD3</v>
      </c>
      <c r="H1536" s="54" t="str">
        <f t="shared" ca="1" si="304"/>
        <v>COMPLET</v>
      </c>
      <c r="I1536" s="54" t="str">
        <f t="shared" ca="1" si="305"/>
        <v>Tn</v>
      </c>
      <c r="J1536" s="54" t="str">
        <f t="shared" ca="1" si="306"/>
        <v>SUCC</v>
      </c>
      <c r="K1536" s="54" t="str">
        <f t="shared" ca="1" si="307"/>
        <v>SUCMICRA</v>
      </c>
      <c r="L1536" s="54" t="str">
        <f t="shared" ca="1" si="308"/>
        <v/>
      </c>
      <c r="M1536" s="54">
        <f t="shared" ca="1" si="309"/>
        <v>0</v>
      </c>
      <c r="N1536" s="54" t="str">
        <f t="shared" ca="1" si="310"/>
        <v>FIC</v>
      </c>
      <c r="O1536" s="54" t="str">
        <f t="shared" ca="1" si="311"/>
        <v>Adhérent</v>
      </c>
    </row>
    <row r="1537" spans="1:15" x14ac:dyDescent="0.3">
      <c r="A1537" s="97">
        <f ca="1">MATCH(B1537,INDIRECT("Referentiel!a:a"),0)+COUNTIF($B$1:B1536,B1537)</f>
        <v>1537</v>
      </c>
      <c r="B1537" s="98" t="s">
        <v>7865</v>
      </c>
      <c r="C1537" s="54" t="str">
        <f t="shared" ca="1" si="299"/>
        <v>CPPL</v>
      </c>
      <c r="D1537" s="54" t="str">
        <f t="shared" ca="1" si="300"/>
        <v>SUCMICRA-J</v>
      </c>
      <c r="E1537" s="54">
        <f t="shared" ca="1" si="301"/>
        <v>0</v>
      </c>
      <c r="F1537" s="54" t="str">
        <f t="shared" ca="1" si="302"/>
        <v>ZH2IJC</v>
      </c>
      <c r="G1537" s="54" t="str">
        <f t="shared" ca="1" si="303"/>
        <v>AD3</v>
      </c>
      <c r="H1537" s="54" t="str">
        <f t="shared" ca="1" si="304"/>
        <v>COMPLET</v>
      </c>
      <c r="I1537" s="54" t="str">
        <f t="shared" ca="1" si="305"/>
        <v>Tn</v>
      </c>
      <c r="J1537" s="54" t="str">
        <f t="shared" ca="1" si="306"/>
        <v>SUCC</v>
      </c>
      <c r="K1537" s="54" t="str">
        <f t="shared" ca="1" si="307"/>
        <v>SUCMICRA</v>
      </c>
      <c r="L1537" s="54" t="str">
        <f t="shared" ca="1" si="308"/>
        <v/>
      </c>
      <c r="M1537" s="54">
        <f t="shared" ca="1" si="309"/>
        <v>0</v>
      </c>
      <c r="N1537" s="54" t="str">
        <f t="shared" ca="1" si="310"/>
        <v>FIC</v>
      </c>
      <c r="O1537" s="54" t="str">
        <f t="shared" ca="1" si="311"/>
        <v>Adhérent</v>
      </c>
    </row>
    <row r="1538" spans="1:15" x14ac:dyDescent="0.3">
      <c r="A1538" s="97">
        <f ca="1">MATCH(B1538,INDIRECT("Referentiel!a:a"),0)+COUNTIF($B$1:B1537,B1538)</f>
        <v>1538</v>
      </c>
      <c r="B1538" s="98" t="s">
        <v>7868</v>
      </c>
      <c r="C1538" s="54" t="str">
        <f t="shared" ca="1" si="299"/>
        <v>CPPL</v>
      </c>
      <c r="D1538" s="54" t="str">
        <f t="shared" ca="1" si="300"/>
        <v>SUCMICRA-J</v>
      </c>
      <c r="E1538" s="54">
        <f t="shared" ca="1" si="301"/>
        <v>0</v>
      </c>
      <c r="F1538" s="54" t="str">
        <f t="shared" ca="1" si="302"/>
        <v>ZH2IJC</v>
      </c>
      <c r="G1538" s="54" t="str">
        <f t="shared" ca="1" si="303"/>
        <v>AD3</v>
      </c>
      <c r="H1538" s="54" t="str">
        <f t="shared" ca="1" si="304"/>
        <v>COMPLET</v>
      </c>
      <c r="I1538" s="54" t="str">
        <f t="shared" ca="1" si="305"/>
        <v>Tn</v>
      </c>
      <c r="J1538" s="54" t="str">
        <f t="shared" ca="1" si="306"/>
        <v>SUCC</v>
      </c>
      <c r="K1538" s="54" t="str">
        <f t="shared" ca="1" si="307"/>
        <v>SUCMICRA</v>
      </c>
      <c r="L1538" s="54" t="str">
        <f t="shared" ca="1" si="308"/>
        <v/>
      </c>
      <c r="M1538" s="54">
        <f t="shared" ca="1" si="309"/>
        <v>0</v>
      </c>
      <c r="N1538" s="54" t="str">
        <f t="shared" ca="1" si="310"/>
        <v>FIC</v>
      </c>
      <c r="O1538" s="54" t="str">
        <f t="shared" ca="1" si="311"/>
        <v>Adhérent</v>
      </c>
    </row>
    <row r="1539" spans="1:15" x14ac:dyDescent="0.3">
      <c r="A1539" s="97">
        <f ca="1">MATCH(B1539,INDIRECT("Referentiel!a:a"),0)+COUNTIF($B$1:B1538,B1539)</f>
        <v>1539</v>
      </c>
      <c r="B1539" s="98" t="s">
        <v>7871</v>
      </c>
      <c r="C1539" s="54" t="str">
        <f t="shared" ref="C1539:C1602" ca="1" si="312">INDIRECT("'Referentiel'!c"&amp;$A1539)</f>
        <v>CPPL</v>
      </c>
      <c r="D1539" s="54" t="str">
        <f t="shared" ref="D1539:D1602" ca="1" si="313">INDIRECT("'Referentiel'!U"&amp;$A1539)&amp;IF((INDIRECT("'Referentiel'!U"&amp;$A1539)&lt;&gt;"")*(INDIRECT("'Referentiel'!V"&amp;$A1539)&lt;&gt;""),"-","")&amp;INDIRECT("'Referentiel'!V"&amp;$A1539)&amp;IF((INDIRECT("'Referentiel'!U"&amp;$A1539)&amp;INDIRECT("'Referentiel'!V"&amp;$A1539)&lt;&gt;"")*(INDIRECT("'Referentiel'!W"&amp;$A1539)&lt;&gt;""),"-","")&amp;INDIRECT("'Referentiel'!W"&amp;$A1539)&amp;IF((INDIRECT("'Referentiel'!U"&amp;$A1539)&amp;INDIRECT("'Referentiel'!V"&amp;$A1539)&amp;INDIRECT("'Referentiel'!W"&amp;$A1539)&lt;&gt;"")*(INDIRECT("'Referentiel'!Y"&amp;$A1539)&lt;&gt;""),"-","")&amp;INDIRECT("'Referentiel'!Y"&amp;$A1539)&amp;IF((INDIRECT("'Referentiel'!U"&amp;$A1539)&amp;INDIRECT("'Referentiel'!V"&amp;$A1539)&amp;INDIRECT("'Referentiel'!W"&amp;$A1539)&amp;INDIRECT("'Referentiel'!Y"&amp;$A1539)&lt;&gt;"")*(INDIRECT("'Referentiel'!Z"&amp;$A1539)&lt;&gt;""),"-","")&amp;INDIRECT("'Referentiel'!Z"&amp;$A1539)</f>
        <v>SUCMICRA-J</v>
      </c>
      <c r="E1539" s="54">
        <f t="shared" ref="E1539:E1602" ca="1" si="314">INDIRECT("'Referentiel'!AB"&amp;$A1539)</f>
        <v>0</v>
      </c>
      <c r="F1539" s="54" t="str">
        <f t="shared" ref="F1539:F1602" ca="1" si="315">INDIRECT("'Referentiel'!Aa"&amp;$A1539)</f>
        <v>ZH2IJC</v>
      </c>
      <c r="G1539" s="54" t="str">
        <f t="shared" ref="G1539:G1602" ca="1" si="316">INDIRECT("'Referentiel'!k"&amp;$A1539)</f>
        <v>AD3</v>
      </c>
      <c r="H1539" s="54" t="str">
        <f t="shared" ref="H1539:H1602" ca="1" si="317">INDIRECT("'Referentiel'!l"&amp;$A1539)</f>
        <v>COMPLET</v>
      </c>
      <c r="I1539" s="54" t="str">
        <f t="shared" ref="I1539:I1602" ca="1" si="318">INDIRECT("'Referentiel'!j"&amp;$A1539)</f>
        <v>Tn</v>
      </c>
      <c r="J1539" s="54" t="str">
        <f t="shared" ref="J1539:J1602" ca="1" si="319">INDIRECT("'Referentiel'!f"&amp;$A1539)</f>
        <v>SUCC</v>
      </c>
      <c r="K1539" s="54" t="str">
        <f t="shared" ref="K1539:K1602" ca="1" si="320">INDIRECT("'Referentiel'!e"&amp;$A1539)</f>
        <v>SUCMICRA</v>
      </c>
      <c r="L1539" s="54" t="str">
        <f t="shared" ref="L1539:L1602" ca="1" si="321">INDIRECT("'Referentiel'!n"&amp;$A1539)</f>
        <v/>
      </c>
      <c r="M1539" s="54">
        <f t="shared" ref="M1539:M1602" ca="1" si="322">INDIRECT("'Referentiel'!s"&amp;$A1539)</f>
        <v>0</v>
      </c>
      <c r="N1539" s="54" t="str">
        <f t="shared" ref="N1539:N1602" ca="1" si="323">INDIRECT("'Referentiel'!q"&amp;$A1539)</f>
        <v>FIC</v>
      </c>
      <c r="O1539" s="54" t="str">
        <f t="shared" ref="O1539:O1602" ca="1" si="324">INDIRECT("'Referentiel'!h"&amp;$A1539)</f>
        <v>Adhérent</v>
      </c>
    </row>
    <row r="1540" spans="1:15" x14ac:dyDescent="0.3">
      <c r="A1540" s="97">
        <f ca="1">MATCH(B1540,INDIRECT("Referentiel!a:a"),0)+COUNTIF($B$1:B1539,B1540)</f>
        <v>1540</v>
      </c>
      <c r="B1540" s="98" t="s">
        <v>7875</v>
      </c>
      <c r="C1540" s="54" t="str">
        <f t="shared" ca="1" si="312"/>
        <v>CPPL</v>
      </c>
      <c r="D1540" s="54" t="str">
        <f t="shared" ca="1" si="313"/>
        <v>SUCMICRA-J</v>
      </c>
      <c r="E1540" s="54">
        <f t="shared" ca="1" si="314"/>
        <v>0</v>
      </c>
      <c r="F1540" s="54" t="str">
        <f t="shared" ca="1" si="315"/>
        <v>ZH2IJC</v>
      </c>
      <c r="G1540" s="54" t="str">
        <f t="shared" ca="1" si="316"/>
        <v>AD3</v>
      </c>
      <c r="H1540" s="54" t="str">
        <f t="shared" ca="1" si="317"/>
        <v>COMPLET</v>
      </c>
      <c r="I1540" s="54" t="str">
        <f t="shared" ca="1" si="318"/>
        <v>Tn</v>
      </c>
      <c r="J1540" s="54" t="str">
        <f t="shared" ca="1" si="319"/>
        <v>SUCC</v>
      </c>
      <c r="K1540" s="54" t="str">
        <f t="shared" ca="1" si="320"/>
        <v>SUCMICRA</v>
      </c>
      <c r="L1540" s="54" t="str">
        <f t="shared" ca="1" si="321"/>
        <v/>
      </c>
      <c r="M1540" s="54">
        <f t="shared" ca="1" si="322"/>
        <v>0</v>
      </c>
      <c r="N1540" s="54" t="str">
        <f t="shared" ca="1" si="323"/>
        <v>FIC</v>
      </c>
      <c r="O1540" s="54" t="str">
        <f t="shared" ca="1" si="324"/>
        <v>Adhérent</v>
      </c>
    </row>
    <row r="1541" spans="1:15" x14ac:dyDescent="0.3">
      <c r="A1541" s="97">
        <f ca="1">MATCH(B1541,INDIRECT("Referentiel!a:a"),0)+COUNTIF($B$1:B1540,B1541)</f>
        <v>1541</v>
      </c>
      <c r="B1541" s="98" t="s">
        <v>7879</v>
      </c>
      <c r="C1541" s="54" t="str">
        <f t="shared" ca="1" si="312"/>
        <v>CPPL</v>
      </c>
      <c r="D1541" s="54" t="str">
        <f t="shared" ca="1" si="313"/>
        <v>SUCMICRA-J</v>
      </c>
      <c r="E1541" s="54">
        <f t="shared" ca="1" si="314"/>
        <v>0</v>
      </c>
      <c r="F1541" s="54" t="str">
        <f t="shared" ca="1" si="315"/>
        <v>ZH2IJC</v>
      </c>
      <c r="G1541" s="54" t="str">
        <f t="shared" ca="1" si="316"/>
        <v>AD3</v>
      </c>
      <c r="H1541" s="54" t="str">
        <f t="shared" ca="1" si="317"/>
        <v>COMPLET</v>
      </c>
      <c r="I1541" s="54" t="str">
        <f t="shared" ca="1" si="318"/>
        <v>Tn</v>
      </c>
      <c r="J1541" s="54" t="str">
        <f t="shared" ca="1" si="319"/>
        <v>SUCC</v>
      </c>
      <c r="K1541" s="54" t="str">
        <f t="shared" ca="1" si="320"/>
        <v>SUCMICRA</v>
      </c>
      <c r="L1541" s="54" t="str">
        <f t="shared" ca="1" si="321"/>
        <v/>
      </c>
      <c r="M1541" s="54">
        <f t="shared" ca="1" si="322"/>
        <v>0</v>
      </c>
      <c r="N1541" s="54" t="str">
        <f t="shared" ca="1" si="323"/>
        <v>FIC</v>
      </c>
      <c r="O1541" s="54" t="str">
        <f t="shared" ca="1" si="324"/>
        <v>Adhérent</v>
      </c>
    </row>
    <row r="1542" spans="1:15" x14ac:dyDescent="0.3">
      <c r="A1542" s="97">
        <f ca="1">MATCH(B1542,INDIRECT("Referentiel!a:a"),0)+COUNTIF($B$1:B1541,B1542)</f>
        <v>1542</v>
      </c>
      <c r="B1542" s="98" t="s">
        <v>7883</v>
      </c>
      <c r="C1542" s="54" t="str">
        <f t="shared" ca="1" si="312"/>
        <v>CPPL</v>
      </c>
      <c r="D1542" s="54" t="str">
        <f t="shared" ca="1" si="313"/>
        <v>SUCMICRA-J</v>
      </c>
      <c r="E1542" s="54">
        <f t="shared" ca="1" si="314"/>
        <v>0</v>
      </c>
      <c r="F1542" s="54" t="str">
        <f t="shared" ca="1" si="315"/>
        <v>ZH2IJC</v>
      </c>
      <c r="G1542" s="54" t="str">
        <f t="shared" ca="1" si="316"/>
        <v>AD3</v>
      </c>
      <c r="H1542" s="54" t="str">
        <f t="shared" ca="1" si="317"/>
        <v>COMPLET</v>
      </c>
      <c r="I1542" s="54" t="str">
        <f t="shared" ca="1" si="318"/>
        <v>Tn</v>
      </c>
      <c r="J1542" s="54" t="str">
        <f t="shared" ca="1" si="319"/>
        <v>SUCC</v>
      </c>
      <c r="K1542" s="54" t="str">
        <f t="shared" ca="1" si="320"/>
        <v>SUCMICRA</v>
      </c>
      <c r="L1542" s="54" t="str">
        <f t="shared" ca="1" si="321"/>
        <v/>
      </c>
      <c r="M1542" s="54">
        <f t="shared" ca="1" si="322"/>
        <v>0</v>
      </c>
      <c r="N1542" s="54" t="str">
        <f t="shared" ca="1" si="323"/>
        <v>FIC</v>
      </c>
      <c r="O1542" s="54" t="str">
        <f t="shared" ca="1" si="324"/>
        <v>Adhérent</v>
      </c>
    </row>
    <row r="1543" spans="1:15" x14ac:dyDescent="0.3">
      <c r="A1543" s="97">
        <f ca="1">MATCH(B1543,INDIRECT("Referentiel!a:a"),0)+COUNTIF($B$1:B1542,B1543)</f>
        <v>1543</v>
      </c>
      <c r="B1543" s="98" t="s">
        <v>7886</v>
      </c>
      <c r="C1543" s="54" t="str">
        <f t="shared" ca="1" si="312"/>
        <v>CPPL</v>
      </c>
      <c r="D1543" s="54" t="str">
        <f t="shared" ca="1" si="313"/>
        <v>SUCMICRA-J</v>
      </c>
      <c r="E1543" s="54">
        <f t="shared" ca="1" si="314"/>
        <v>0</v>
      </c>
      <c r="F1543" s="54" t="str">
        <f t="shared" ca="1" si="315"/>
        <v>ZH2IJC</v>
      </c>
      <c r="G1543" s="54" t="str">
        <f t="shared" ca="1" si="316"/>
        <v>AD3</v>
      </c>
      <c r="H1543" s="54" t="str">
        <f t="shared" ca="1" si="317"/>
        <v>COMPLET</v>
      </c>
      <c r="I1543" s="54" t="str">
        <f t="shared" ca="1" si="318"/>
        <v>Tn</v>
      </c>
      <c r="J1543" s="54" t="str">
        <f t="shared" ca="1" si="319"/>
        <v>SUCC</v>
      </c>
      <c r="K1543" s="54" t="str">
        <f t="shared" ca="1" si="320"/>
        <v>SUCMICRA</v>
      </c>
      <c r="L1543" s="54" t="str">
        <f t="shared" ca="1" si="321"/>
        <v/>
      </c>
      <c r="M1543" s="54">
        <f t="shared" ca="1" si="322"/>
        <v>0</v>
      </c>
      <c r="N1543" s="54" t="str">
        <f t="shared" ca="1" si="323"/>
        <v>FIC</v>
      </c>
      <c r="O1543" s="54" t="str">
        <f t="shared" ca="1" si="324"/>
        <v>Adhérent</v>
      </c>
    </row>
    <row r="1544" spans="1:15" x14ac:dyDescent="0.3">
      <c r="A1544" s="97">
        <f ca="1">MATCH(B1544,INDIRECT("Referentiel!a:a"),0)+COUNTIF($B$1:B1543,B1544)</f>
        <v>1544</v>
      </c>
      <c r="B1544" s="98" t="s">
        <v>7889</v>
      </c>
      <c r="C1544" s="54" t="str">
        <f t="shared" ca="1" si="312"/>
        <v>CPPL</v>
      </c>
      <c r="D1544" s="54" t="str">
        <f t="shared" ca="1" si="313"/>
        <v>SUCMICRA-J</v>
      </c>
      <c r="E1544" s="54">
        <f t="shared" ca="1" si="314"/>
        <v>0</v>
      </c>
      <c r="F1544" s="54" t="str">
        <f t="shared" ca="1" si="315"/>
        <v>ZH2IJC</v>
      </c>
      <c r="G1544" s="54" t="str">
        <f t="shared" ca="1" si="316"/>
        <v>AD3</v>
      </c>
      <c r="H1544" s="54" t="str">
        <f t="shared" ca="1" si="317"/>
        <v>COMPLET</v>
      </c>
      <c r="I1544" s="54" t="str">
        <f t="shared" ca="1" si="318"/>
        <v>Tn</v>
      </c>
      <c r="J1544" s="54" t="str">
        <f t="shared" ca="1" si="319"/>
        <v>SUCC</v>
      </c>
      <c r="K1544" s="54" t="str">
        <f t="shared" ca="1" si="320"/>
        <v>SUCMICRA</v>
      </c>
      <c r="L1544" s="54" t="str">
        <f t="shared" ca="1" si="321"/>
        <v/>
      </c>
      <c r="M1544" s="54">
        <f t="shared" ca="1" si="322"/>
        <v>0</v>
      </c>
      <c r="N1544" s="54" t="str">
        <f t="shared" ca="1" si="323"/>
        <v>FIC</v>
      </c>
      <c r="O1544" s="54" t="str">
        <f t="shared" ca="1" si="324"/>
        <v>Adhérent</v>
      </c>
    </row>
    <row r="1545" spans="1:15" x14ac:dyDescent="0.3">
      <c r="A1545" s="97">
        <f ca="1">MATCH(B1545,INDIRECT("Referentiel!a:a"),0)+COUNTIF($B$1:B1544,B1545)</f>
        <v>1545</v>
      </c>
      <c r="B1545" s="98" t="s">
        <v>7893</v>
      </c>
      <c r="C1545" s="54" t="str">
        <f t="shared" ca="1" si="312"/>
        <v>CPPL</v>
      </c>
      <c r="D1545" s="54" t="str">
        <f t="shared" ca="1" si="313"/>
        <v>SUCMICRA-J</v>
      </c>
      <c r="E1545" s="54">
        <f t="shared" ca="1" si="314"/>
        <v>0</v>
      </c>
      <c r="F1545" s="54" t="str">
        <f t="shared" ca="1" si="315"/>
        <v>ZH2IJC</v>
      </c>
      <c r="G1545" s="54" t="str">
        <f t="shared" ca="1" si="316"/>
        <v>AD3</v>
      </c>
      <c r="H1545" s="54" t="str">
        <f t="shared" ca="1" si="317"/>
        <v>COMPLET</v>
      </c>
      <c r="I1545" s="54" t="str">
        <f t="shared" ca="1" si="318"/>
        <v>Tn</v>
      </c>
      <c r="J1545" s="54" t="str">
        <f t="shared" ca="1" si="319"/>
        <v>SUCC</v>
      </c>
      <c r="K1545" s="54" t="str">
        <f t="shared" ca="1" si="320"/>
        <v>SUCMICRA</v>
      </c>
      <c r="L1545" s="54" t="str">
        <f t="shared" ca="1" si="321"/>
        <v/>
      </c>
      <c r="M1545" s="54">
        <f t="shared" ca="1" si="322"/>
        <v>0</v>
      </c>
      <c r="N1545" s="54" t="str">
        <f t="shared" ca="1" si="323"/>
        <v>FIC</v>
      </c>
      <c r="O1545" s="54" t="str">
        <f t="shared" ca="1" si="324"/>
        <v>Adhérent</v>
      </c>
    </row>
    <row r="1546" spans="1:15" x14ac:dyDescent="0.3">
      <c r="A1546" s="97">
        <f ca="1">MATCH(B1546,INDIRECT("Referentiel!a:a"),0)+COUNTIF($B$1:B1545,B1546)</f>
        <v>1546</v>
      </c>
      <c r="B1546" s="98" t="s">
        <v>7896</v>
      </c>
      <c r="C1546" s="54" t="str">
        <f t="shared" ca="1" si="312"/>
        <v>CPPL</v>
      </c>
      <c r="D1546" s="54" t="str">
        <f t="shared" ca="1" si="313"/>
        <v>SUCMICRA-J</v>
      </c>
      <c r="E1546" s="54">
        <f t="shared" ca="1" si="314"/>
        <v>0</v>
      </c>
      <c r="F1546" s="54" t="str">
        <f t="shared" ca="1" si="315"/>
        <v>ZH2IJC</v>
      </c>
      <c r="G1546" s="54" t="str">
        <f t="shared" ca="1" si="316"/>
        <v>AD3</v>
      </c>
      <c r="H1546" s="54" t="str">
        <f t="shared" ca="1" si="317"/>
        <v>COMPLET</v>
      </c>
      <c r="I1546" s="54" t="str">
        <f t="shared" ca="1" si="318"/>
        <v>Tn</v>
      </c>
      <c r="J1546" s="54" t="str">
        <f t="shared" ca="1" si="319"/>
        <v>SUCC</v>
      </c>
      <c r="K1546" s="54" t="str">
        <f t="shared" ca="1" si="320"/>
        <v>SUCMICRA</v>
      </c>
      <c r="L1546" s="54" t="str">
        <f t="shared" ca="1" si="321"/>
        <v/>
      </c>
      <c r="M1546" s="54">
        <f t="shared" ca="1" si="322"/>
        <v>0</v>
      </c>
      <c r="N1546" s="54" t="str">
        <f t="shared" ca="1" si="323"/>
        <v>FIC</v>
      </c>
      <c r="O1546" s="54" t="str">
        <f t="shared" ca="1" si="324"/>
        <v>Adhérent</v>
      </c>
    </row>
    <row r="1547" spans="1:15" x14ac:dyDescent="0.3">
      <c r="A1547" s="97">
        <f ca="1">MATCH(B1547,INDIRECT("Referentiel!a:a"),0)+COUNTIF($B$1:B1546,B1547)</f>
        <v>1547</v>
      </c>
      <c r="B1547" s="98" t="s">
        <v>7900</v>
      </c>
      <c r="C1547" s="54" t="str">
        <f t="shared" ca="1" si="312"/>
        <v>CPPL</v>
      </c>
      <c r="D1547" s="54" t="str">
        <f t="shared" ca="1" si="313"/>
        <v>SUCMICRA-J</v>
      </c>
      <c r="E1547" s="54">
        <f t="shared" ca="1" si="314"/>
        <v>0</v>
      </c>
      <c r="F1547" s="54" t="str">
        <f t="shared" ca="1" si="315"/>
        <v>ZH2IJC</v>
      </c>
      <c r="G1547" s="54" t="str">
        <f t="shared" ca="1" si="316"/>
        <v>AD3</v>
      </c>
      <c r="H1547" s="54" t="str">
        <f t="shared" ca="1" si="317"/>
        <v>COMPLET</v>
      </c>
      <c r="I1547" s="54" t="str">
        <f t="shared" ca="1" si="318"/>
        <v>Tn</v>
      </c>
      <c r="J1547" s="54" t="str">
        <f t="shared" ca="1" si="319"/>
        <v>SUCC</v>
      </c>
      <c r="K1547" s="54" t="str">
        <f t="shared" ca="1" si="320"/>
        <v>SUCMICRA</v>
      </c>
      <c r="L1547" s="54" t="str">
        <f t="shared" ca="1" si="321"/>
        <v/>
      </c>
      <c r="M1547" s="54">
        <f t="shared" ca="1" si="322"/>
        <v>0</v>
      </c>
      <c r="N1547" s="54" t="str">
        <f t="shared" ca="1" si="323"/>
        <v>FIC</v>
      </c>
      <c r="O1547" s="54" t="str">
        <f t="shared" ca="1" si="324"/>
        <v>Adhérent</v>
      </c>
    </row>
    <row r="1548" spans="1:15" x14ac:dyDescent="0.3">
      <c r="A1548" s="97">
        <f ca="1">MATCH(B1548,INDIRECT("Referentiel!a:a"),0)+COUNTIF($B$1:B1547,B1548)</f>
        <v>1548</v>
      </c>
      <c r="B1548" s="98" t="s">
        <v>7904</v>
      </c>
      <c r="C1548" s="54" t="str">
        <f t="shared" ca="1" si="312"/>
        <v>CPPL</v>
      </c>
      <c r="D1548" s="54" t="str">
        <f t="shared" ca="1" si="313"/>
        <v>SUCMICRA-J</v>
      </c>
      <c r="E1548" s="54">
        <f t="shared" ca="1" si="314"/>
        <v>0</v>
      </c>
      <c r="F1548" s="54" t="str">
        <f t="shared" ca="1" si="315"/>
        <v>ZH2IJC</v>
      </c>
      <c r="G1548" s="54" t="str">
        <f t="shared" ca="1" si="316"/>
        <v>AD3</v>
      </c>
      <c r="H1548" s="54" t="str">
        <f t="shared" ca="1" si="317"/>
        <v>COMPLET</v>
      </c>
      <c r="I1548" s="54" t="str">
        <f t="shared" ca="1" si="318"/>
        <v>Tn</v>
      </c>
      <c r="J1548" s="54" t="str">
        <f t="shared" ca="1" si="319"/>
        <v>SUCC</v>
      </c>
      <c r="K1548" s="54" t="str">
        <f t="shared" ca="1" si="320"/>
        <v>SUCMICRA</v>
      </c>
      <c r="L1548" s="54" t="str">
        <f t="shared" ca="1" si="321"/>
        <v/>
      </c>
      <c r="M1548" s="54">
        <f t="shared" ca="1" si="322"/>
        <v>0</v>
      </c>
      <c r="N1548" s="54" t="str">
        <f t="shared" ca="1" si="323"/>
        <v>FIC</v>
      </c>
      <c r="O1548" s="54" t="str">
        <f t="shared" ca="1" si="324"/>
        <v>Adhérent</v>
      </c>
    </row>
    <row r="1549" spans="1:15" x14ac:dyDescent="0.3">
      <c r="A1549" s="97">
        <f ca="1">MATCH(B1549,INDIRECT("Referentiel!a:a"),0)+COUNTIF($B$1:B1548,B1549)</f>
        <v>1549</v>
      </c>
      <c r="B1549" s="98" t="s">
        <v>7907</v>
      </c>
      <c r="C1549" s="54" t="str">
        <f t="shared" ca="1" si="312"/>
        <v>CPPL</v>
      </c>
      <c r="D1549" s="54" t="str">
        <f t="shared" ca="1" si="313"/>
        <v>SUCMICRA-J</v>
      </c>
      <c r="E1549" s="54">
        <f t="shared" ca="1" si="314"/>
        <v>0</v>
      </c>
      <c r="F1549" s="54" t="str">
        <f t="shared" ca="1" si="315"/>
        <v>ZH2IJC</v>
      </c>
      <c r="G1549" s="54" t="str">
        <f t="shared" ca="1" si="316"/>
        <v>AD3</v>
      </c>
      <c r="H1549" s="54" t="str">
        <f t="shared" ca="1" si="317"/>
        <v>COMPLET</v>
      </c>
      <c r="I1549" s="54" t="str">
        <f t="shared" ca="1" si="318"/>
        <v>Tn</v>
      </c>
      <c r="J1549" s="54" t="str">
        <f t="shared" ca="1" si="319"/>
        <v>SUCC</v>
      </c>
      <c r="K1549" s="54" t="str">
        <f t="shared" ca="1" si="320"/>
        <v>SUCMICRA</v>
      </c>
      <c r="L1549" s="54" t="str">
        <f t="shared" ca="1" si="321"/>
        <v/>
      </c>
      <c r="M1549" s="54">
        <f t="shared" ca="1" si="322"/>
        <v>0</v>
      </c>
      <c r="N1549" s="54" t="str">
        <f t="shared" ca="1" si="323"/>
        <v>FIC</v>
      </c>
      <c r="O1549" s="54" t="str">
        <f t="shared" ca="1" si="324"/>
        <v>Adhérent</v>
      </c>
    </row>
    <row r="1550" spans="1:15" x14ac:dyDescent="0.3">
      <c r="A1550" s="97">
        <f ca="1">MATCH(B1550,INDIRECT("Referentiel!a:a"),0)+COUNTIF($B$1:B1549,B1550)</f>
        <v>1550</v>
      </c>
      <c r="B1550" s="98" t="s">
        <v>7910</v>
      </c>
      <c r="C1550" s="54" t="str">
        <f t="shared" ca="1" si="312"/>
        <v>CPPL</v>
      </c>
      <c r="D1550" s="54" t="str">
        <f t="shared" ca="1" si="313"/>
        <v>SUCMICRA-J</v>
      </c>
      <c r="E1550" s="54">
        <f t="shared" ca="1" si="314"/>
        <v>0</v>
      </c>
      <c r="F1550" s="54" t="str">
        <f t="shared" ca="1" si="315"/>
        <v>ZH2IJC</v>
      </c>
      <c r="G1550" s="54" t="str">
        <f t="shared" ca="1" si="316"/>
        <v>AD3</v>
      </c>
      <c r="H1550" s="54" t="str">
        <f t="shared" ca="1" si="317"/>
        <v>COMPLET</v>
      </c>
      <c r="I1550" s="54" t="str">
        <f t="shared" ca="1" si="318"/>
        <v>Tn</v>
      </c>
      <c r="J1550" s="54" t="str">
        <f t="shared" ca="1" si="319"/>
        <v>SUCC</v>
      </c>
      <c r="K1550" s="54" t="str">
        <f t="shared" ca="1" si="320"/>
        <v>SUCMICRA</v>
      </c>
      <c r="L1550" s="54" t="str">
        <f t="shared" ca="1" si="321"/>
        <v/>
      </c>
      <c r="M1550" s="54">
        <f t="shared" ca="1" si="322"/>
        <v>0</v>
      </c>
      <c r="N1550" s="54" t="str">
        <f t="shared" ca="1" si="323"/>
        <v>FIC</v>
      </c>
      <c r="O1550" s="54" t="str">
        <f t="shared" ca="1" si="324"/>
        <v>Adhérent</v>
      </c>
    </row>
    <row r="1551" spans="1:15" x14ac:dyDescent="0.3">
      <c r="A1551" s="97">
        <f ca="1">MATCH(B1551,INDIRECT("Referentiel!a:a"),0)+COUNTIF($B$1:B1550,B1551)</f>
        <v>1551</v>
      </c>
      <c r="B1551" s="98" t="s">
        <v>7913</v>
      </c>
      <c r="C1551" s="54" t="str">
        <f t="shared" ca="1" si="312"/>
        <v>CPPL</v>
      </c>
      <c r="D1551" s="54" t="str">
        <f t="shared" ca="1" si="313"/>
        <v>SUCMICRA-J</v>
      </c>
      <c r="E1551" s="54">
        <f t="shared" ca="1" si="314"/>
        <v>0</v>
      </c>
      <c r="F1551" s="54" t="str">
        <f t="shared" ca="1" si="315"/>
        <v>ZH2IJC</v>
      </c>
      <c r="G1551" s="54" t="str">
        <f t="shared" ca="1" si="316"/>
        <v>AD3</v>
      </c>
      <c r="H1551" s="54" t="str">
        <f t="shared" ca="1" si="317"/>
        <v>COMPLET</v>
      </c>
      <c r="I1551" s="54" t="str">
        <f t="shared" ca="1" si="318"/>
        <v>Tn</v>
      </c>
      <c r="J1551" s="54" t="str">
        <f t="shared" ca="1" si="319"/>
        <v>SUCC</v>
      </c>
      <c r="K1551" s="54" t="str">
        <f t="shared" ca="1" si="320"/>
        <v>SUCMICRA</v>
      </c>
      <c r="L1551" s="54" t="str">
        <f t="shared" ca="1" si="321"/>
        <v/>
      </c>
      <c r="M1551" s="54">
        <f t="shared" ca="1" si="322"/>
        <v>0</v>
      </c>
      <c r="N1551" s="54" t="str">
        <f t="shared" ca="1" si="323"/>
        <v>FIC</v>
      </c>
      <c r="O1551" s="54" t="str">
        <f t="shared" ca="1" si="324"/>
        <v>Adhérent</v>
      </c>
    </row>
    <row r="1552" spans="1:15" x14ac:dyDescent="0.3">
      <c r="A1552" s="97">
        <f ca="1">MATCH(B1552,INDIRECT("Referentiel!a:a"),0)+COUNTIF($B$1:B1551,B1552)</f>
        <v>1552</v>
      </c>
      <c r="B1552" s="98" t="s">
        <v>7917</v>
      </c>
      <c r="C1552" s="54" t="str">
        <f t="shared" ca="1" si="312"/>
        <v>CPPL</v>
      </c>
      <c r="D1552" s="54" t="str">
        <f t="shared" ca="1" si="313"/>
        <v>SUCMICRA-J</v>
      </c>
      <c r="E1552" s="54">
        <f t="shared" ca="1" si="314"/>
        <v>0</v>
      </c>
      <c r="F1552" s="54" t="str">
        <f t="shared" ca="1" si="315"/>
        <v>ZH2IJC</v>
      </c>
      <c r="G1552" s="54" t="str">
        <f t="shared" ca="1" si="316"/>
        <v>AD3</v>
      </c>
      <c r="H1552" s="54" t="str">
        <f t="shared" ca="1" si="317"/>
        <v>COMPLET</v>
      </c>
      <c r="I1552" s="54" t="str">
        <f t="shared" ca="1" si="318"/>
        <v>Tn</v>
      </c>
      <c r="J1552" s="54" t="str">
        <f t="shared" ca="1" si="319"/>
        <v>SUCC</v>
      </c>
      <c r="K1552" s="54" t="str">
        <f t="shared" ca="1" si="320"/>
        <v>SUCMICRA</v>
      </c>
      <c r="L1552" s="54" t="str">
        <f t="shared" ca="1" si="321"/>
        <v/>
      </c>
      <c r="M1552" s="54">
        <f t="shared" ca="1" si="322"/>
        <v>0</v>
      </c>
      <c r="N1552" s="54" t="str">
        <f t="shared" ca="1" si="323"/>
        <v>FIC</v>
      </c>
      <c r="O1552" s="54" t="str">
        <f t="shared" ca="1" si="324"/>
        <v>Adhérent</v>
      </c>
    </row>
    <row r="1553" spans="1:15" x14ac:dyDescent="0.3">
      <c r="A1553" s="97">
        <f ca="1">MATCH(B1553,INDIRECT("Referentiel!a:a"),0)+COUNTIF($B$1:B1552,B1553)</f>
        <v>1553</v>
      </c>
      <c r="B1553" s="98" t="s">
        <v>7920</v>
      </c>
      <c r="C1553" s="54" t="str">
        <f t="shared" ca="1" si="312"/>
        <v>CPPL</v>
      </c>
      <c r="D1553" s="54" t="str">
        <f t="shared" ca="1" si="313"/>
        <v>SUCMICRA-J</v>
      </c>
      <c r="E1553" s="54">
        <f t="shared" ca="1" si="314"/>
        <v>0</v>
      </c>
      <c r="F1553" s="54" t="str">
        <f t="shared" ca="1" si="315"/>
        <v>ZH2IJC</v>
      </c>
      <c r="G1553" s="54" t="str">
        <f t="shared" ca="1" si="316"/>
        <v>AD3</v>
      </c>
      <c r="H1553" s="54" t="str">
        <f t="shared" ca="1" si="317"/>
        <v>COMPLET</v>
      </c>
      <c r="I1553" s="54" t="str">
        <f t="shared" ca="1" si="318"/>
        <v>Tn</v>
      </c>
      <c r="J1553" s="54" t="str">
        <f t="shared" ca="1" si="319"/>
        <v>SUCC</v>
      </c>
      <c r="K1553" s="54" t="str">
        <f t="shared" ca="1" si="320"/>
        <v>SUCMICRA</v>
      </c>
      <c r="L1553" s="54" t="str">
        <f t="shared" ca="1" si="321"/>
        <v/>
      </c>
      <c r="M1553" s="54">
        <f t="shared" ca="1" si="322"/>
        <v>0</v>
      </c>
      <c r="N1553" s="54" t="str">
        <f t="shared" ca="1" si="323"/>
        <v>FIC</v>
      </c>
      <c r="O1553" s="54" t="str">
        <f t="shared" ca="1" si="324"/>
        <v>Adhérent</v>
      </c>
    </row>
    <row r="1554" spans="1:15" x14ac:dyDescent="0.3">
      <c r="A1554" s="97">
        <f ca="1">MATCH(B1554,INDIRECT("Referentiel!a:a"),0)+COUNTIF($B$1:B1553,B1554)</f>
        <v>1554</v>
      </c>
      <c r="B1554" s="98" t="s">
        <v>7923</v>
      </c>
      <c r="C1554" s="54" t="str">
        <f t="shared" ca="1" si="312"/>
        <v>CPPL</v>
      </c>
      <c r="D1554" s="54" t="str">
        <f t="shared" ca="1" si="313"/>
        <v>SUCMICRA-J</v>
      </c>
      <c r="E1554" s="54">
        <f t="shared" ca="1" si="314"/>
        <v>0</v>
      </c>
      <c r="F1554" s="54" t="str">
        <f t="shared" ca="1" si="315"/>
        <v>ZH2IJC</v>
      </c>
      <c r="G1554" s="54" t="str">
        <f t="shared" ca="1" si="316"/>
        <v>AD3</v>
      </c>
      <c r="H1554" s="54" t="str">
        <f t="shared" ca="1" si="317"/>
        <v>COMPLET</v>
      </c>
      <c r="I1554" s="54" t="str">
        <f t="shared" ca="1" si="318"/>
        <v>Tn</v>
      </c>
      <c r="J1554" s="54" t="str">
        <f t="shared" ca="1" si="319"/>
        <v>SUCC</v>
      </c>
      <c r="K1554" s="54" t="str">
        <f t="shared" ca="1" si="320"/>
        <v>SUCMICRA</v>
      </c>
      <c r="L1554" s="54" t="str">
        <f t="shared" ca="1" si="321"/>
        <v/>
      </c>
      <c r="M1554" s="54">
        <f t="shared" ca="1" si="322"/>
        <v>0</v>
      </c>
      <c r="N1554" s="54" t="str">
        <f t="shared" ca="1" si="323"/>
        <v>FIC</v>
      </c>
      <c r="O1554" s="54" t="str">
        <f t="shared" ca="1" si="324"/>
        <v>Adhérent</v>
      </c>
    </row>
    <row r="1555" spans="1:15" x14ac:dyDescent="0.3">
      <c r="A1555" s="97">
        <f ca="1">MATCH(B1555,INDIRECT("Referentiel!a:a"),0)+COUNTIF($B$1:B1554,B1555)</f>
        <v>1555</v>
      </c>
      <c r="B1555" s="98" t="s">
        <v>7926</v>
      </c>
      <c r="C1555" s="54" t="str">
        <f t="shared" ca="1" si="312"/>
        <v>CPPL</v>
      </c>
      <c r="D1555" s="54" t="str">
        <f t="shared" ca="1" si="313"/>
        <v>SUCMICRA-J</v>
      </c>
      <c r="E1555" s="54">
        <f t="shared" ca="1" si="314"/>
        <v>0</v>
      </c>
      <c r="F1555" s="54" t="str">
        <f t="shared" ca="1" si="315"/>
        <v>ZH2IJC</v>
      </c>
      <c r="G1555" s="54" t="str">
        <f t="shared" ca="1" si="316"/>
        <v>AD3</v>
      </c>
      <c r="H1555" s="54" t="str">
        <f t="shared" ca="1" si="317"/>
        <v>COMPLET</v>
      </c>
      <c r="I1555" s="54" t="str">
        <f t="shared" ca="1" si="318"/>
        <v>Tn</v>
      </c>
      <c r="J1555" s="54" t="str">
        <f t="shared" ca="1" si="319"/>
        <v>SUCC</v>
      </c>
      <c r="K1555" s="54" t="str">
        <f t="shared" ca="1" si="320"/>
        <v>SUCMICRA</v>
      </c>
      <c r="L1555" s="54" t="str">
        <f t="shared" ca="1" si="321"/>
        <v/>
      </c>
      <c r="M1555" s="54">
        <f t="shared" ca="1" si="322"/>
        <v>0</v>
      </c>
      <c r="N1555" s="54" t="str">
        <f t="shared" ca="1" si="323"/>
        <v>FIC</v>
      </c>
      <c r="O1555" s="54" t="str">
        <f t="shared" ca="1" si="324"/>
        <v>Adhérent</v>
      </c>
    </row>
    <row r="1556" spans="1:15" x14ac:dyDescent="0.3">
      <c r="A1556" s="97">
        <f ca="1">MATCH(B1556,INDIRECT("Referentiel!a:a"),0)+COUNTIF($B$1:B1555,B1556)</f>
        <v>1556</v>
      </c>
      <c r="B1556" s="98" t="s">
        <v>7930</v>
      </c>
      <c r="C1556" s="54" t="str">
        <f t="shared" ca="1" si="312"/>
        <v>CPPL</v>
      </c>
      <c r="D1556" s="54" t="str">
        <f t="shared" ca="1" si="313"/>
        <v>SUCMICRA-J</v>
      </c>
      <c r="E1556" s="54">
        <f t="shared" ca="1" si="314"/>
        <v>0</v>
      </c>
      <c r="F1556" s="54" t="str">
        <f t="shared" ca="1" si="315"/>
        <v>ZH2IJC</v>
      </c>
      <c r="G1556" s="54" t="str">
        <f t="shared" ca="1" si="316"/>
        <v>AD3</v>
      </c>
      <c r="H1556" s="54" t="str">
        <f t="shared" ca="1" si="317"/>
        <v>COMPLET</v>
      </c>
      <c r="I1556" s="54" t="str">
        <f t="shared" ca="1" si="318"/>
        <v>Tn</v>
      </c>
      <c r="J1556" s="54" t="str">
        <f t="shared" ca="1" si="319"/>
        <v>SUCC</v>
      </c>
      <c r="K1556" s="54" t="str">
        <f t="shared" ca="1" si="320"/>
        <v>SUCMICRA</v>
      </c>
      <c r="L1556" s="54" t="str">
        <f t="shared" ca="1" si="321"/>
        <v/>
      </c>
      <c r="M1556" s="54">
        <f t="shared" ca="1" si="322"/>
        <v>0</v>
      </c>
      <c r="N1556" s="54" t="str">
        <f t="shared" ca="1" si="323"/>
        <v>FIC</v>
      </c>
      <c r="O1556" s="54" t="str">
        <f t="shared" ca="1" si="324"/>
        <v>Adhérent</v>
      </c>
    </row>
    <row r="1557" spans="1:15" x14ac:dyDescent="0.3">
      <c r="A1557" s="97">
        <f ca="1">MATCH(B1557,INDIRECT("Referentiel!a:a"),0)+COUNTIF($B$1:B1556,B1557)</f>
        <v>1557</v>
      </c>
      <c r="B1557" s="98" t="s">
        <v>7933</v>
      </c>
      <c r="C1557" s="54" t="str">
        <f t="shared" ca="1" si="312"/>
        <v>CPPL</v>
      </c>
      <c r="D1557" s="54" t="str">
        <f t="shared" ca="1" si="313"/>
        <v>SUCMICRA-J</v>
      </c>
      <c r="E1557" s="54">
        <f t="shared" ca="1" si="314"/>
        <v>0</v>
      </c>
      <c r="F1557" s="54" t="str">
        <f t="shared" ca="1" si="315"/>
        <v>ZH2IJC</v>
      </c>
      <c r="G1557" s="54" t="str">
        <f t="shared" ca="1" si="316"/>
        <v>AD3</v>
      </c>
      <c r="H1557" s="54" t="str">
        <f t="shared" ca="1" si="317"/>
        <v>COMPLET</v>
      </c>
      <c r="I1557" s="54" t="str">
        <f t="shared" ca="1" si="318"/>
        <v>Tn</v>
      </c>
      <c r="J1557" s="54" t="str">
        <f t="shared" ca="1" si="319"/>
        <v>SUCC</v>
      </c>
      <c r="K1557" s="54" t="str">
        <f t="shared" ca="1" si="320"/>
        <v>SUCMICRA</v>
      </c>
      <c r="L1557" s="54" t="str">
        <f t="shared" ca="1" si="321"/>
        <v/>
      </c>
      <c r="M1557" s="54">
        <f t="shared" ca="1" si="322"/>
        <v>0</v>
      </c>
      <c r="N1557" s="54" t="str">
        <f t="shared" ca="1" si="323"/>
        <v>FIC</v>
      </c>
      <c r="O1557" s="54" t="str">
        <f t="shared" ca="1" si="324"/>
        <v>Adhérent</v>
      </c>
    </row>
    <row r="1558" spans="1:15" x14ac:dyDescent="0.3">
      <c r="A1558" s="97">
        <f ca="1">MATCH(B1558,INDIRECT("Referentiel!a:a"),0)+COUNTIF($B$1:B1557,B1558)</f>
        <v>1558</v>
      </c>
      <c r="B1558" s="98" t="s">
        <v>7937</v>
      </c>
      <c r="C1558" s="54" t="str">
        <f t="shared" ca="1" si="312"/>
        <v>CPPL</v>
      </c>
      <c r="D1558" s="54" t="str">
        <f t="shared" ca="1" si="313"/>
        <v>SUCMICRA-J</v>
      </c>
      <c r="E1558" s="54">
        <f t="shared" ca="1" si="314"/>
        <v>0</v>
      </c>
      <c r="F1558" s="54" t="str">
        <f t="shared" ca="1" si="315"/>
        <v>ZH2IJC</v>
      </c>
      <c r="G1558" s="54" t="str">
        <f t="shared" ca="1" si="316"/>
        <v>AD3</v>
      </c>
      <c r="H1558" s="54" t="str">
        <f t="shared" ca="1" si="317"/>
        <v>COMPLET</v>
      </c>
      <c r="I1558" s="54" t="str">
        <f t="shared" ca="1" si="318"/>
        <v>Tn</v>
      </c>
      <c r="J1558" s="54" t="str">
        <f t="shared" ca="1" si="319"/>
        <v>SUCC</v>
      </c>
      <c r="K1558" s="54" t="str">
        <f t="shared" ca="1" si="320"/>
        <v>SUCMICRA</v>
      </c>
      <c r="L1558" s="54" t="str">
        <f t="shared" ca="1" si="321"/>
        <v/>
      </c>
      <c r="M1558" s="54">
        <f t="shared" ca="1" si="322"/>
        <v>0</v>
      </c>
      <c r="N1558" s="54" t="str">
        <f t="shared" ca="1" si="323"/>
        <v>FIC</v>
      </c>
      <c r="O1558" s="54" t="str">
        <f t="shared" ca="1" si="324"/>
        <v>Adhérent</v>
      </c>
    </row>
    <row r="1559" spans="1:15" x14ac:dyDescent="0.3">
      <c r="A1559" s="97">
        <f ca="1">MATCH(B1559,INDIRECT("Referentiel!a:a"),0)+COUNTIF($B$1:B1558,B1559)</f>
        <v>1559</v>
      </c>
      <c r="B1559" s="98" t="s">
        <v>7942</v>
      </c>
      <c r="C1559" s="54" t="str">
        <f t="shared" ca="1" si="312"/>
        <v>CPMS</v>
      </c>
      <c r="D1559" s="54" t="str">
        <f t="shared" ca="1" si="313"/>
        <v>#CR#EFAIJ_YYYYMMDDHHMISS_SUIVI_NUMERISATION_ADDINGED.TXT-J-ZH4EJY</v>
      </c>
      <c r="E1559" s="54">
        <f t="shared" ca="1" si="314"/>
        <v>0</v>
      </c>
      <c r="F1559" s="54">
        <f t="shared" ca="1" si="315"/>
        <v>0</v>
      </c>
      <c r="G1559" s="54" t="str">
        <f t="shared" ca="1" si="316"/>
        <v>AD4</v>
      </c>
      <c r="H1559" s="54" t="str">
        <f t="shared" ca="1" si="317"/>
        <v>PARTIEL</v>
      </c>
      <c r="I1559" s="54" t="str">
        <f t="shared" ca="1" si="318"/>
        <v>Tn</v>
      </c>
      <c r="J1559" s="54" t="str">
        <f t="shared" ca="1" si="319"/>
        <v>EFAI</v>
      </c>
      <c r="K1559" s="54" t="str">
        <f t="shared" ca="1" si="320"/>
        <v>SUIVI_NUMERISATION_ADDINGED.TXT</v>
      </c>
      <c r="L1559" s="54" t="str">
        <f t="shared" ca="1" si="321"/>
        <v/>
      </c>
      <c r="M1559" s="54" t="str">
        <f t="shared" ca="1" si="322"/>
        <v>CPMS</v>
      </c>
      <c r="N1559" s="54" t="str">
        <f t="shared" ca="1" si="323"/>
        <v>OPEN</v>
      </c>
      <c r="O1559" s="54" t="str">
        <f t="shared" ca="1" si="324"/>
        <v>Adhérent</v>
      </c>
    </row>
    <row r="1560" spans="1:15" x14ac:dyDescent="0.3">
      <c r="A1560" s="97">
        <f ca="1">MATCH(B1560,INDIRECT("Referentiel!a:a"),0)+COUNTIF($B$1:B1559,B1560)</f>
        <v>1560</v>
      </c>
      <c r="B1560" s="98" t="s">
        <v>7947</v>
      </c>
      <c r="C1560" s="54" t="str">
        <f t="shared" ca="1" si="312"/>
        <v>CPMS</v>
      </c>
      <c r="D1560" s="54" t="str">
        <f t="shared" ca="1" si="313"/>
        <v>#CR#EFAIJ_YYYYMMDDHHMISS_SUIVI_NUMERISATION_CREDITS.TXT-J-ZH4EJY</v>
      </c>
      <c r="E1560" s="54">
        <f t="shared" ca="1" si="314"/>
        <v>0</v>
      </c>
      <c r="F1560" s="54">
        <f t="shared" ca="1" si="315"/>
        <v>0</v>
      </c>
      <c r="G1560" s="54" t="str">
        <f t="shared" ca="1" si="316"/>
        <v>AD4</v>
      </c>
      <c r="H1560" s="54" t="str">
        <f t="shared" ca="1" si="317"/>
        <v>PARTIEL</v>
      </c>
      <c r="I1560" s="54" t="str">
        <f t="shared" ca="1" si="318"/>
        <v>Tn</v>
      </c>
      <c r="J1560" s="54" t="str">
        <f t="shared" ca="1" si="319"/>
        <v>EFAI</v>
      </c>
      <c r="K1560" s="54" t="str">
        <f t="shared" ca="1" si="320"/>
        <v>SUIVI_NUMERISATION_CREDITS.TXT</v>
      </c>
      <c r="L1560" s="54" t="str">
        <f t="shared" ca="1" si="321"/>
        <v/>
      </c>
      <c r="M1560" s="54" t="str">
        <f t="shared" ca="1" si="322"/>
        <v>CPMS</v>
      </c>
      <c r="N1560" s="54" t="str">
        <f t="shared" ca="1" si="323"/>
        <v>OPEN</v>
      </c>
      <c r="O1560" s="54" t="str">
        <f t="shared" ca="1" si="324"/>
        <v>Adhérent</v>
      </c>
    </row>
    <row r="1561" spans="1:15" x14ac:dyDescent="0.3">
      <c r="A1561" s="97">
        <f ca="1">MATCH(B1561,INDIRECT("Referentiel!a:a"),0)+COUNTIF($B$1:B1560,B1561)</f>
        <v>1561</v>
      </c>
      <c r="B1561" s="98" t="s">
        <v>7951</v>
      </c>
      <c r="C1561" s="54" t="str">
        <f t="shared" ca="1" si="312"/>
        <v>CPMS</v>
      </c>
      <c r="D1561" s="54" t="str">
        <f t="shared" ca="1" si="313"/>
        <v>#CR#EFAIJ_YYYYMMDDHHMISS_SUIVI_NUMERISATION_LIASSEFISCALE.TXT-J-ZH4EJY</v>
      </c>
      <c r="E1561" s="54">
        <f t="shared" ca="1" si="314"/>
        <v>0</v>
      </c>
      <c r="F1561" s="54">
        <f t="shared" ca="1" si="315"/>
        <v>0</v>
      </c>
      <c r="G1561" s="54" t="str">
        <f t="shared" ca="1" si="316"/>
        <v>AD4</v>
      </c>
      <c r="H1561" s="54" t="str">
        <f t="shared" ca="1" si="317"/>
        <v>PARTIEL</v>
      </c>
      <c r="I1561" s="54" t="str">
        <f t="shared" ca="1" si="318"/>
        <v>Tn</v>
      </c>
      <c r="J1561" s="54" t="str">
        <f t="shared" ca="1" si="319"/>
        <v>EFAI</v>
      </c>
      <c r="K1561" s="54" t="str">
        <f t="shared" ca="1" si="320"/>
        <v>SUIVI_NUMERISATION_LIASSEFISCALE.TXT</v>
      </c>
      <c r="L1561" s="54" t="str">
        <f t="shared" ca="1" si="321"/>
        <v/>
      </c>
      <c r="M1561" s="54" t="str">
        <f t="shared" ca="1" si="322"/>
        <v>CPMS</v>
      </c>
      <c r="N1561" s="54" t="str">
        <f t="shared" ca="1" si="323"/>
        <v>OPEN</v>
      </c>
      <c r="O1561" s="54" t="str">
        <f t="shared" ca="1" si="324"/>
        <v>Adhérent</v>
      </c>
    </row>
    <row r="1562" spans="1:15" x14ac:dyDescent="0.3">
      <c r="A1562" s="97">
        <f ca="1">MATCH(B1562,INDIRECT("Referentiel!a:a"),0)+COUNTIF($B$1:B1561,B1562)</f>
        <v>1562</v>
      </c>
      <c r="B1562" s="98" t="s">
        <v>7955</v>
      </c>
      <c r="C1562" s="54" t="str">
        <f t="shared" ca="1" si="312"/>
        <v>CPMS</v>
      </c>
      <c r="D1562" s="54" t="str">
        <f t="shared" ca="1" si="313"/>
        <v>#CR#EFAIJ_YYYYMMDDHHMISS_SUIVI_NUMERISATION_VIPSGPAR.TXT-J-ZH4EJY</v>
      </c>
      <c r="E1562" s="54">
        <f t="shared" ca="1" si="314"/>
        <v>0</v>
      </c>
      <c r="F1562" s="54">
        <f t="shared" ca="1" si="315"/>
        <v>0</v>
      </c>
      <c r="G1562" s="54" t="str">
        <f t="shared" ca="1" si="316"/>
        <v>AD4</v>
      </c>
      <c r="H1562" s="54" t="str">
        <f t="shared" ca="1" si="317"/>
        <v>PARTIEL</v>
      </c>
      <c r="I1562" s="54" t="str">
        <f t="shared" ca="1" si="318"/>
        <v>Tn</v>
      </c>
      <c r="J1562" s="54" t="str">
        <f t="shared" ca="1" si="319"/>
        <v>EFAI</v>
      </c>
      <c r="K1562" s="54" t="str">
        <f t="shared" ca="1" si="320"/>
        <v>SUIVI_NUMERISATION_VIPSGPAR.TXT</v>
      </c>
      <c r="L1562" s="54" t="str">
        <f t="shared" ca="1" si="321"/>
        <v/>
      </c>
      <c r="M1562" s="54" t="str">
        <f t="shared" ca="1" si="322"/>
        <v>CPMS</v>
      </c>
      <c r="N1562" s="54" t="str">
        <f t="shared" ca="1" si="323"/>
        <v>OPEN</v>
      </c>
      <c r="O1562" s="54" t="str">
        <f t="shared" ca="1" si="324"/>
        <v>Adhérent</v>
      </c>
    </row>
    <row r="1563" spans="1:15" x14ac:dyDescent="0.3">
      <c r="A1563" s="97">
        <f ca="1">MATCH(B1563,INDIRECT("Referentiel!a:a"),0)+COUNTIF($B$1:B1562,B1563)</f>
        <v>1563</v>
      </c>
      <c r="B1563" s="98" t="s">
        <v>7959</v>
      </c>
      <c r="C1563" s="54" t="str">
        <f t="shared" ca="1" si="312"/>
        <v>CPMS</v>
      </c>
      <c r="D1563" s="54" t="str">
        <f t="shared" ca="1" si="313"/>
        <v>#CR#EFAIJ_YYYYMMDDHHMISS_SUIVI_PRODUCTION.TXT-J-ZH4EJY</v>
      </c>
      <c r="E1563" s="54">
        <f t="shared" ca="1" si="314"/>
        <v>0</v>
      </c>
      <c r="F1563" s="54">
        <f t="shared" ca="1" si="315"/>
        <v>0</v>
      </c>
      <c r="G1563" s="54" t="str">
        <f t="shared" ca="1" si="316"/>
        <v>AD4</v>
      </c>
      <c r="H1563" s="54" t="str">
        <f t="shared" ca="1" si="317"/>
        <v>PARTIEL</v>
      </c>
      <c r="I1563" s="54" t="str">
        <f t="shared" ca="1" si="318"/>
        <v>Tn</v>
      </c>
      <c r="J1563" s="54" t="str">
        <f t="shared" ca="1" si="319"/>
        <v>EFAI</v>
      </c>
      <c r="K1563" s="54" t="str">
        <f t="shared" ca="1" si="320"/>
        <v>SUIVI_PRODUCTION.TXT</v>
      </c>
      <c r="L1563" s="54" t="str">
        <f t="shared" ca="1" si="321"/>
        <v/>
      </c>
      <c r="M1563" s="54" t="str">
        <f t="shared" ca="1" si="322"/>
        <v>CPMS</v>
      </c>
      <c r="N1563" s="54" t="str">
        <f t="shared" ca="1" si="323"/>
        <v>OPEN</v>
      </c>
      <c r="O1563" s="54" t="str">
        <f t="shared" ca="1" si="324"/>
        <v>Adhérent</v>
      </c>
    </row>
    <row r="1564" spans="1:15" x14ac:dyDescent="0.3">
      <c r="A1564" s="97">
        <f ca="1">MATCH(B1564,INDIRECT("Referentiel!a:a"),0)+COUNTIF($B$1:B1563,B1564)</f>
        <v>1564</v>
      </c>
      <c r="B1564" s="98" t="s">
        <v>7962</v>
      </c>
      <c r="C1564" s="54" t="str">
        <f t="shared" ca="1" si="312"/>
        <v>CPCC</v>
      </c>
      <c r="D1564" s="54" t="str">
        <f t="shared" ca="1" si="313"/>
        <v>V0SUPCOM -M</v>
      </c>
      <c r="E1564" s="54">
        <f t="shared" ca="1" si="314"/>
        <v>0</v>
      </c>
      <c r="F1564" s="54" t="str">
        <f t="shared" ca="1" si="315"/>
        <v>ZH1CM5</v>
      </c>
      <c r="G1564" s="54" t="str">
        <f t="shared" ca="1" si="316"/>
        <v>AD3</v>
      </c>
      <c r="H1564" s="54" t="str">
        <f t="shared" ca="1" si="317"/>
        <v>COMPLET</v>
      </c>
      <c r="I1564" s="54" t="str">
        <f t="shared" ca="1" si="318"/>
        <v>BVaTn</v>
      </c>
      <c r="J1564" s="54" t="str">
        <f t="shared" ca="1" si="319"/>
        <v>GADR</v>
      </c>
      <c r="K1564" s="54" t="str">
        <f t="shared" ca="1" si="320"/>
        <v>SUPCOM</v>
      </c>
      <c r="L1564" s="54" t="str">
        <f t="shared" ca="1" si="321"/>
        <v/>
      </c>
      <c r="M1564" s="54">
        <f t="shared" ca="1" si="322"/>
        <v>0</v>
      </c>
      <c r="N1564" s="54" t="str">
        <f t="shared" ca="1" si="323"/>
        <v>DB2</v>
      </c>
      <c r="O1564" s="54" t="str">
        <f t="shared" ca="1" si="324"/>
        <v>Adhérent</v>
      </c>
    </row>
    <row r="1565" spans="1:15" x14ac:dyDescent="0.3">
      <c r="A1565" s="97">
        <f ca="1">MATCH(B1565,INDIRECT("Referentiel!a:a"),0)+COUNTIF($B$1:B1564,B1565)</f>
        <v>1565</v>
      </c>
      <c r="B1565" s="98" t="s">
        <v>7967</v>
      </c>
      <c r="C1565" s="54" t="str">
        <f t="shared" ca="1" si="312"/>
        <v>CPCC</v>
      </c>
      <c r="D1565" s="54" t="str">
        <f t="shared" ca="1" si="313"/>
        <v>V0T1R01P -J</v>
      </c>
      <c r="E1565" s="54">
        <f t="shared" ca="1" si="314"/>
        <v>0</v>
      </c>
      <c r="F1565" s="54" t="str">
        <f t="shared" ca="1" si="315"/>
        <v>ZH1JJW</v>
      </c>
      <c r="G1565" s="54" t="str">
        <f t="shared" ca="1" si="316"/>
        <v>AD1</v>
      </c>
      <c r="H1565" s="54" t="str">
        <f t="shared" ca="1" si="317"/>
        <v>COMPLET</v>
      </c>
      <c r="I1565" s="54" t="str">
        <f t="shared" ca="1" si="318"/>
        <v>Tn</v>
      </c>
      <c r="J1565" s="54" t="str">
        <f t="shared" ca="1" si="319"/>
        <v>CNTR</v>
      </c>
      <c r="K1565" s="54" t="str">
        <f t="shared" ca="1" si="320"/>
        <v>T1R01P</v>
      </c>
      <c r="L1565" s="54" t="str">
        <f t="shared" ca="1" si="321"/>
        <v>PRAD1</v>
      </c>
      <c r="M1565" s="54">
        <f t="shared" ca="1" si="322"/>
        <v>0</v>
      </c>
      <c r="N1565" s="54" t="str">
        <f t="shared" ca="1" si="323"/>
        <v>DB2</v>
      </c>
      <c r="O1565" s="54" t="str">
        <f t="shared" ca="1" si="324"/>
        <v>Adhérent</v>
      </c>
    </row>
    <row r="1566" spans="1:15" x14ac:dyDescent="0.3">
      <c r="A1566" s="97">
        <f ca="1">MATCH(B1566,INDIRECT("Referentiel!a:a"),0)+COUNTIF($B$1:B1565,B1566)</f>
        <v>1566</v>
      </c>
      <c r="B1566" s="98" t="s">
        <v>7973</v>
      </c>
      <c r="C1566" s="54" t="str">
        <f t="shared" ca="1" si="312"/>
        <v>CPCC</v>
      </c>
      <c r="D1566" s="54" t="str">
        <f t="shared" ca="1" si="313"/>
        <v>V0T1R02P -J</v>
      </c>
      <c r="E1566" s="54">
        <f t="shared" ca="1" si="314"/>
        <v>0</v>
      </c>
      <c r="F1566" s="54" t="str">
        <f t="shared" ca="1" si="315"/>
        <v>ZH1JJX</v>
      </c>
      <c r="G1566" s="54" t="str">
        <f t="shared" ca="1" si="316"/>
        <v>AD1</v>
      </c>
      <c r="H1566" s="54" t="str">
        <f t="shared" ca="1" si="317"/>
        <v>COMPLET</v>
      </c>
      <c r="I1566" s="54" t="str">
        <f t="shared" ca="1" si="318"/>
        <v>BVnTn</v>
      </c>
      <c r="J1566" s="54" t="str">
        <f t="shared" ca="1" si="319"/>
        <v>CNTR</v>
      </c>
      <c r="K1566" s="54" t="str">
        <f t="shared" ca="1" si="320"/>
        <v>T1R02P</v>
      </c>
      <c r="L1566" s="54" t="str">
        <f t="shared" ca="1" si="321"/>
        <v>PRAD1</v>
      </c>
      <c r="M1566" s="54">
        <f t="shared" ca="1" si="322"/>
        <v>0</v>
      </c>
      <c r="N1566" s="54" t="str">
        <f t="shared" ca="1" si="323"/>
        <v>DB2</v>
      </c>
      <c r="O1566" s="54" t="str">
        <f t="shared" ca="1" si="324"/>
        <v>Adhérent</v>
      </c>
    </row>
    <row r="1567" spans="1:15" x14ac:dyDescent="0.3">
      <c r="A1567" s="97">
        <f ca="1">MATCH(B1567,INDIRECT("Referentiel!a:a"),0)+COUNTIF($B$1:B1566,B1567)</f>
        <v>1567</v>
      </c>
      <c r="B1567" s="98" t="s">
        <v>7977</v>
      </c>
      <c r="C1567" s="54" t="str">
        <f t="shared" ca="1" si="312"/>
        <v>CPCC</v>
      </c>
      <c r="D1567" s="54" t="str">
        <f t="shared" ca="1" si="313"/>
        <v>V0T1R07P -J</v>
      </c>
      <c r="E1567" s="54">
        <f t="shared" ca="1" si="314"/>
        <v>0</v>
      </c>
      <c r="F1567" s="54" t="str">
        <f t="shared" ca="1" si="315"/>
        <v>ZH1JJY</v>
      </c>
      <c r="G1567" s="54" t="str">
        <f t="shared" ca="1" si="316"/>
        <v>AD1</v>
      </c>
      <c r="H1567" s="54" t="str">
        <f t="shared" ca="1" si="317"/>
        <v>COMPLET</v>
      </c>
      <c r="I1567" s="54" t="str">
        <f t="shared" ca="1" si="318"/>
        <v>BVnTn</v>
      </c>
      <c r="J1567" s="54" t="str">
        <f t="shared" ca="1" si="319"/>
        <v>CNTR</v>
      </c>
      <c r="K1567" s="54" t="str">
        <f t="shared" ca="1" si="320"/>
        <v>T1R07P</v>
      </c>
      <c r="L1567" s="54" t="str">
        <f t="shared" ca="1" si="321"/>
        <v>PRAD1</v>
      </c>
      <c r="M1567" s="54">
        <f t="shared" ca="1" si="322"/>
        <v>0</v>
      </c>
      <c r="N1567" s="54" t="str">
        <f t="shared" ca="1" si="323"/>
        <v>DB2</v>
      </c>
      <c r="O1567" s="54" t="str">
        <f t="shared" ca="1" si="324"/>
        <v>Adhérent</v>
      </c>
    </row>
    <row r="1568" spans="1:15" x14ac:dyDescent="0.3">
      <c r="A1568" s="97">
        <f ca="1">MATCH(B1568,INDIRECT("Referentiel!a:a"),0)+COUNTIF($B$1:B1567,B1568)</f>
        <v>1568</v>
      </c>
      <c r="B1568" s="98" t="s">
        <v>7981</v>
      </c>
      <c r="C1568" s="54" t="str">
        <f t="shared" ca="1" si="312"/>
        <v>CPCC</v>
      </c>
      <c r="D1568" s="54" t="str">
        <f t="shared" ca="1" si="313"/>
        <v>V0T1R08P -J</v>
      </c>
      <c r="E1568" s="54">
        <f t="shared" ca="1" si="314"/>
        <v>0</v>
      </c>
      <c r="F1568" s="54" t="str">
        <f t="shared" ca="1" si="315"/>
        <v>ZH1JJZ</v>
      </c>
      <c r="G1568" s="54" t="str">
        <f t="shared" ca="1" si="316"/>
        <v>AD1</v>
      </c>
      <c r="H1568" s="54" t="str">
        <f t="shared" ca="1" si="317"/>
        <v>COMPLET</v>
      </c>
      <c r="I1568" s="54" t="str">
        <f t="shared" ca="1" si="318"/>
        <v>Tn</v>
      </c>
      <c r="J1568" s="54" t="str">
        <f t="shared" ca="1" si="319"/>
        <v>CNTR</v>
      </c>
      <c r="K1568" s="54" t="str">
        <f t="shared" ca="1" si="320"/>
        <v>T1R08P</v>
      </c>
      <c r="L1568" s="54" t="str">
        <f t="shared" ca="1" si="321"/>
        <v>PRAD1</v>
      </c>
      <c r="M1568" s="54">
        <f t="shared" ca="1" si="322"/>
        <v>0</v>
      </c>
      <c r="N1568" s="54" t="str">
        <f t="shared" ca="1" si="323"/>
        <v>DB2</v>
      </c>
      <c r="O1568" s="54" t="str">
        <f t="shared" ca="1" si="324"/>
        <v>Adhérent</v>
      </c>
    </row>
    <row r="1569" spans="1:15" x14ac:dyDescent="0.3">
      <c r="A1569" s="97">
        <f ca="1">MATCH(B1569,INDIRECT("Referentiel!a:a"),0)+COUNTIF($B$1:B1568,B1569)</f>
        <v>1569</v>
      </c>
      <c r="B1569" s="98" t="s">
        <v>7987</v>
      </c>
      <c r="C1569" s="54" t="str">
        <f t="shared" ca="1" si="312"/>
        <v>CPCC</v>
      </c>
      <c r="D1569" s="54" t="str">
        <f t="shared" ca="1" si="313"/>
        <v>V0T1R09 -J</v>
      </c>
      <c r="E1569" s="54">
        <f t="shared" ca="1" si="314"/>
        <v>0</v>
      </c>
      <c r="F1569" s="54" t="str">
        <f t="shared" ca="1" si="315"/>
        <v>ZH1KJ0</v>
      </c>
      <c r="G1569" s="54" t="str">
        <f t="shared" ca="1" si="316"/>
        <v>AD1</v>
      </c>
      <c r="H1569" s="54" t="str">
        <f t="shared" ca="1" si="317"/>
        <v>COMPLET</v>
      </c>
      <c r="I1569" s="54" t="str">
        <f t="shared" ca="1" si="318"/>
        <v>Tn</v>
      </c>
      <c r="J1569" s="54" t="str">
        <f t="shared" ca="1" si="319"/>
        <v>CNTR</v>
      </c>
      <c r="K1569" s="54" t="str">
        <f t="shared" ca="1" si="320"/>
        <v>T1R09</v>
      </c>
      <c r="L1569" s="54" t="str">
        <f t="shared" ca="1" si="321"/>
        <v>PRAD1</v>
      </c>
      <c r="M1569" s="54">
        <f t="shared" ca="1" si="322"/>
        <v>0</v>
      </c>
      <c r="N1569" s="54" t="str">
        <f t="shared" ca="1" si="323"/>
        <v>DB2</v>
      </c>
      <c r="O1569" s="54" t="str">
        <f t="shared" ca="1" si="324"/>
        <v>Adhérent</v>
      </c>
    </row>
    <row r="1570" spans="1:15" x14ac:dyDescent="0.3">
      <c r="A1570" s="97">
        <f ca="1">MATCH(B1570,INDIRECT("Referentiel!a:a"),0)+COUNTIF($B$1:B1569,B1570)</f>
        <v>1570</v>
      </c>
      <c r="B1570" s="98" t="s">
        <v>7993</v>
      </c>
      <c r="C1570" s="54" t="str">
        <f t="shared" ca="1" si="312"/>
        <v>CPCC</v>
      </c>
      <c r="D1570" s="54" t="str">
        <f t="shared" ca="1" si="313"/>
        <v>V0T1R09P-M</v>
      </c>
      <c r="E1570" s="54">
        <f t="shared" ca="1" si="314"/>
        <v>0</v>
      </c>
      <c r="F1570" s="54" t="str">
        <f t="shared" ca="1" si="315"/>
        <v>ZH1CM6</v>
      </c>
      <c r="G1570" s="54" t="str">
        <f t="shared" ca="1" si="316"/>
        <v>AD3</v>
      </c>
      <c r="H1570" s="54" t="str">
        <f t="shared" ca="1" si="317"/>
        <v>COMPLET</v>
      </c>
      <c r="I1570" s="54" t="str">
        <f t="shared" ca="1" si="318"/>
        <v>BVnTn</v>
      </c>
      <c r="J1570" s="54" t="str">
        <f t="shared" ca="1" si="319"/>
        <v>CNTR</v>
      </c>
      <c r="K1570" s="54" t="str">
        <f t="shared" ca="1" si="320"/>
        <v>T1R09P</v>
      </c>
      <c r="L1570" s="54" t="str">
        <f t="shared" ca="1" si="321"/>
        <v/>
      </c>
      <c r="M1570" s="54">
        <f t="shared" ca="1" si="322"/>
        <v>0</v>
      </c>
      <c r="N1570" s="54" t="str">
        <f t="shared" ca="1" si="323"/>
        <v>DB2</v>
      </c>
      <c r="O1570" s="54" t="str">
        <f t="shared" ca="1" si="324"/>
        <v>Adhérent</v>
      </c>
    </row>
    <row r="1571" spans="1:15" x14ac:dyDescent="0.3">
      <c r="A1571" s="97">
        <f ca="1">MATCH(B1571,INDIRECT("Referentiel!a:a"),0)+COUNTIF($B$1:B1570,B1571)</f>
        <v>1571</v>
      </c>
      <c r="B1571" s="98" t="s">
        <v>7999</v>
      </c>
      <c r="C1571" s="54" t="str">
        <f t="shared" ca="1" si="312"/>
        <v>CPCC</v>
      </c>
      <c r="D1571" s="54" t="str">
        <f t="shared" ca="1" si="313"/>
        <v>V2T1R10 )-J</v>
      </c>
      <c r="E1571" s="54">
        <f t="shared" ca="1" si="314"/>
        <v>0</v>
      </c>
      <c r="F1571" s="54" t="str">
        <f t="shared" ca="1" si="315"/>
        <v>ZH1KJ1</v>
      </c>
      <c r="G1571" s="54" t="str">
        <f t="shared" ca="1" si="316"/>
        <v>AD1</v>
      </c>
      <c r="H1571" s="54" t="str">
        <f t="shared" ca="1" si="317"/>
        <v>COMPLET</v>
      </c>
      <c r="I1571" s="54" t="str">
        <f t="shared" ca="1" si="318"/>
        <v>Tn</v>
      </c>
      <c r="J1571" s="54" t="str">
        <f t="shared" ca="1" si="319"/>
        <v>GPAR</v>
      </c>
      <c r="K1571" s="54" t="str">
        <f t="shared" ca="1" si="320"/>
        <v>T1R10</v>
      </c>
      <c r="L1571" s="54" t="str">
        <f t="shared" ca="1" si="321"/>
        <v>PRAD1</v>
      </c>
      <c r="M1571" s="54">
        <f t="shared" ca="1" si="322"/>
        <v>0</v>
      </c>
      <c r="N1571" s="54" t="str">
        <f t="shared" ca="1" si="323"/>
        <v>DB2</v>
      </c>
      <c r="O1571" s="54" t="str">
        <f t="shared" ca="1" si="324"/>
        <v>Adhérent</v>
      </c>
    </row>
    <row r="1572" spans="1:15" x14ac:dyDescent="0.3">
      <c r="A1572" s="97">
        <f ca="1">MATCH(B1572,INDIRECT("Referentiel!a:a"),0)+COUNTIF($B$1:B1571,B1572)</f>
        <v>1572</v>
      </c>
      <c r="B1572" s="98" t="s">
        <v>8004</v>
      </c>
      <c r="C1572" s="54" t="str">
        <f t="shared" ca="1" si="312"/>
        <v>CPCC</v>
      </c>
      <c r="D1572" s="54" t="str">
        <f t="shared" ca="1" si="313"/>
        <v>V3T1R11  -J</v>
      </c>
      <c r="E1572" s="54">
        <f t="shared" ca="1" si="314"/>
        <v>0</v>
      </c>
      <c r="F1572" s="54" t="str">
        <f t="shared" ca="1" si="315"/>
        <v>ZH1KJ2</v>
      </c>
      <c r="G1572" s="54" t="str">
        <f t="shared" ca="1" si="316"/>
        <v>AD1</v>
      </c>
      <c r="H1572" s="54" t="str">
        <f t="shared" ca="1" si="317"/>
        <v>COMPLET</v>
      </c>
      <c r="I1572" s="54" t="str">
        <f t="shared" ca="1" si="318"/>
        <v>Tn</v>
      </c>
      <c r="J1572" s="54" t="str">
        <f t="shared" ca="1" si="319"/>
        <v>GPAR</v>
      </c>
      <c r="K1572" s="54" t="str">
        <f t="shared" ca="1" si="320"/>
        <v>T1R11</v>
      </c>
      <c r="L1572" s="54" t="str">
        <f t="shared" ca="1" si="321"/>
        <v>PRAD1</v>
      </c>
      <c r="M1572" s="54">
        <f t="shared" ca="1" si="322"/>
        <v>0</v>
      </c>
      <c r="N1572" s="54" t="str">
        <f t="shared" ca="1" si="323"/>
        <v>DB2</v>
      </c>
      <c r="O1572" s="54" t="str">
        <f t="shared" ca="1" si="324"/>
        <v>Adhérent</v>
      </c>
    </row>
    <row r="1573" spans="1:15" x14ac:dyDescent="0.3">
      <c r="A1573" s="97">
        <f ca="1">MATCH(B1573,INDIRECT("Referentiel!a:a"),0)+COUNTIF($B$1:B1572,B1573)</f>
        <v>1573</v>
      </c>
      <c r="B1573" s="98" t="s">
        <v>8009</v>
      </c>
      <c r="C1573" s="54" t="str">
        <f t="shared" ca="1" si="312"/>
        <v>CPCC</v>
      </c>
      <c r="D1573" s="54" t="str">
        <f t="shared" ca="1" si="313"/>
        <v>V0T1R17P -J</v>
      </c>
      <c r="E1573" s="54">
        <f t="shared" ca="1" si="314"/>
        <v>0</v>
      </c>
      <c r="F1573" s="54" t="str">
        <f t="shared" ca="1" si="315"/>
        <v>ZH1KJ3</v>
      </c>
      <c r="G1573" s="54" t="str">
        <f t="shared" ca="1" si="316"/>
        <v>AD1</v>
      </c>
      <c r="H1573" s="54" t="str">
        <f t="shared" ca="1" si="317"/>
        <v>COMPLET</v>
      </c>
      <c r="I1573" s="54" t="str">
        <f t="shared" ca="1" si="318"/>
        <v>BVnTn</v>
      </c>
      <c r="J1573" s="54" t="str">
        <f t="shared" ca="1" si="319"/>
        <v>CNTR</v>
      </c>
      <c r="K1573" s="54" t="str">
        <f t="shared" ca="1" si="320"/>
        <v>T1R17P</v>
      </c>
      <c r="L1573" s="54" t="str">
        <f t="shared" ca="1" si="321"/>
        <v>PRAD1</v>
      </c>
      <c r="M1573" s="54">
        <f t="shared" ca="1" si="322"/>
        <v>0</v>
      </c>
      <c r="N1573" s="54" t="str">
        <f t="shared" ca="1" si="323"/>
        <v>DB2</v>
      </c>
      <c r="O1573" s="54" t="str">
        <f t="shared" ca="1" si="324"/>
        <v>Adhérent</v>
      </c>
    </row>
    <row r="1574" spans="1:15" x14ac:dyDescent="0.3">
      <c r="A1574" s="97">
        <f ca="1">MATCH(B1574,INDIRECT("Referentiel!a:a"),0)+COUNTIF($B$1:B1573,B1574)</f>
        <v>1574</v>
      </c>
      <c r="B1574" s="98" t="s">
        <v>8014</v>
      </c>
      <c r="C1574" s="54" t="str">
        <f t="shared" ca="1" si="312"/>
        <v>CPCC</v>
      </c>
      <c r="D1574" s="54" t="str">
        <f t="shared" ca="1" si="313"/>
        <v>V1T1R18  -J</v>
      </c>
      <c r="E1574" s="54">
        <f t="shared" ca="1" si="314"/>
        <v>0</v>
      </c>
      <c r="F1574" s="54" t="str">
        <f t="shared" ca="1" si="315"/>
        <v>ZH1KJ4</v>
      </c>
      <c r="G1574" s="54" t="str">
        <f t="shared" ca="1" si="316"/>
        <v>AD1</v>
      </c>
      <c r="H1574" s="54" t="str">
        <f t="shared" ca="1" si="317"/>
        <v>COMPLET</v>
      </c>
      <c r="I1574" s="54" t="str">
        <f t="shared" ca="1" si="318"/>
        <v>Tn</v>
      </c>
      <c r="J1574" s="54" t="str">
        <f t="shared" ca="1" si="319"/>
        <v>GPAR</v>
      </c>
      <c r="K1574" s="54" t="str">
        <f t="shared" ca="1" si="320"/>
        <v>T1R18</v>
      </c>
      <c r="L1574" s="54" t="str">
        <f t="shared" ca="1" si="321"/>
        <v>PRAD1</v>
      </c>
      <c r="M1574" s="54">
        <f t="shared" ca="1" si="322"/>
        <v>0</v>
      </c>
      <c r="N1574" s="54" t="str">
        <f t="shared" ca="1" si="323"/>
        <v>DB2</v>
      </c>
      <c r="O1574" s="54" t="str">
        <f t="shared" ca="1" si="324"/>
        <v>Adhérent</v>
      </c>
    </row>
    <row r="1575" spans="1:15" x14ac:dyDescent="0.3">
      <c r="A1575" s="97">
        <f ca="1">MATCH(B1575,INDIRECT("Referentiel!a:a"),0)+COUNTIF($B$1:B1574,B1575)</f>
        <v>1575</v>
      </c>
      <c r="B1575" s="98" t="s">
        <v>8020</v>
      </c>
      <c r="C1575" s="54" t="str">
        <f t="shared" ca="1" si="312"/>
        <v>CPCC</v>
      </c>
      <c r="D1575" s="54" t="str">
        <f t="shared" ca="1" si="313"/>
        <v>V0T1R18P -J</v>
      </c>
      <c r="E1575" s="54">
        <f t="shared" ca="1" si="314"/>
        <v>0</v>
      </c>
      <c r="F1575" s="54" t="str">
        <f t="shared" ca="1" si="315"/>
        <v>ZH1KJ5</v>
      </c>
      <c r="G1575" s="54" t="str">
        <f t="shared" ca="1" si="316"/>
        <v>AD1</v>
      </c>
      <c r="H1575" s="54" t="str">
        <f t="shared" ca="1" si="317"/>
        <v>COMPLET</v>
      </c>
      <c r="I1575" s="54" t="str">
        <f t="shared" ca="1" si="318"/>
        <v>Tn</v>
      </c>
      <c r="J1575" s="54" t="str">
        <f t="shared" ca="1" si="319"/>
        <v>CNTR</v>
      </c>
      <c r="K1575" s="54" t="str">
        <f t="shared" ca="1" si="320"/>
        <v>T1R18P</v>
      </c>
      <c r="L1575" s="54" t="str">
        <f t="shared" ca="1" si="321"/>
        <v>PRAD1</v>
      </c>
      <c r="M1575" s="54">
        <f t="shared" ca="1" si="322"/>
        <v>0</v>
      </c>
      <c r="N1575" s="54" t="str">
        <f t="shared" ca="1" si="323"/>
        <v>DB2</v>
      </c>
      <c r="O1575" s="54" t="str">
        <f t="shared" ca="1" si="324"/>
        <v>Adhérent</v>
      </c>
    </row>
    <row r="1576" spans="1:15" x14ac:dyDescent="0.3">
      <c r="A1576" s="97">
        <f ca="1">MATCH(B1576,INDIRECT("Referentiel!a:a"),0)+COUNTIF($B$1:B1575,B1576)</f>
        <v>1576</v>
      </c>
      <c r="B1576" s="98" t="s">
        <v>8025</v>
      </c>
      <c r="C1576" s="54" t="str">
        <f t="shared" ca="1" si="312"/>
        <v>CPCC</v>
      </c>
      <c r="D1576" s="54" t="str">
        <f t="shared" ca="1" si="313"/>
        <v>V0T1R19  -J</v>
      </c>
      <c r="E1576" s="54">
        <f t="shared" ca="1" si="314"/>
        <v>0</v>
      </c>
      <c r="F1576" s="54" t="str">
        <f t="shared" ca="1" si="315"/>
        <v>ZH1KJ6</v>
      </c>
      <c r="G1576" s="54" t="str">
        <f t="shared" ca="1" si="316"/>
        <v>AD1</v>
      </c>
      <c r="H1576" s="54" t="str">
        <f t="shared" ca="1" si="317"/>
        <v>COMPLET</v>
      </c>
      <c r="I1576" s="54" t="str">
        <f t="shared" ca="1" si="318"/>
        <v>Tn</v>
      </c>
      <c r="J1576" s="54" t="str">
        <f t="shared" ca="1" si="319"/>
        <v>GPAR</v>
      </c>
      <c r="K1576" s="54" t="str">
        <f t="shared" ca="1" si="320"/>
        <v>T1R19</v>
      </c>
      <c r="L1576" s="54" t="str">
        <f t="shared" ca="1" si="321"/>
        <v>PRAD1</v>
      </c>
      <c r="M1576" s="54">
        <f t="shared" ca="1" si="322"/>
        <v>0</v>
      </c>
      <c r="N1576" s="54" t="str">
        <f t="shared" ca="1" si="323"/>
        <v>DB2</v>
      </c>
      <c r="O1576" s="54" t="str">
        <f t="shared" ca="1" si="324"/>
        <v>Adhérent</v>
      </c>
    </row>
    <row r="1577" spans="1:15" x14ac:dyDescent="0.3">
      <c r="A1577" s="97">
        <f ca="1">MATCH(B1577,INDIRECT("Referentiel!a:a"),0)+COUNTIF($B$1:B1576,B1577)</f>
        <v>1577</v>
      </c>
      <c r="B1577" s="98" t="s">
        <v>8031</v>
      </c>
      <c r="C1577" s="54" t="str">
        <f t="shared" ca="1" si="312"/>
        <v>CPCC</v>
      </c>
      <c r="D1577" s="54" t="str">
        <f t="shared" ca="1" si="313"/>
        <v>V0T1R21  -J</v>
      </c>
      <c r="E1577" s="54">
        <f t="shared" ca="1" si="314"/>
        <v>0</v>
      </c>
      <c r="F1577" s="54" t="str">
        <f t="shared" ca="1" si="315"/>
        <v>ZH1KJ7</v>
      </c>
      <c r="G1577" s="54" t="str">
        <f t="shared" ca="1" si="316"/>
        <v>AD1</v>
      </c>
      <c r="H1577" s="54" t="str">
        <f t="shared" ca="1" si="317"/>
        <v>COMPLET</v>
      </c>
      <c r="I1577" s="54" t="str">
        <f t="shared" ca="1" si="318"/>
        <v>Tn</v>
      </c>
      <c r="J1577" s="54" t="str">
        <f t="shared" ca="1" si="319"/>
        <v>GPAR</v>
      </c>
      <c r="K1577" s="54" t="str">
        <f t="shared" ca="1" si="320"/>
        <v>T1R21</v>
      </c>
      <c r="L1577" s="54" t="str">
        <f t="shared" ca="1" si="321"/>
        <v>PRAD1</v>
      </c>
      <c r="M1577" s="54">
        <f t="shared" ca="1" si="322"/>
        <v>0</v>
      </c>
      <c r="N1577" s="54" t="str">
        <f t="shared" ca="1" si="323"/>
        <v>DB2</v>
      </c>
      <c r="O1577" s="54" t="str">
        <f t="shared" ca="1" si="324"/>
        <v>Adhérent</v>
      </c>
    </row>
    <row r="1578" spans="1:15" x14ac:dyDescent="0.3">
      <c r="A1578" s="97">
        <f ca="1">MATCH(B1578,INDIRECT("Referentiel!a:a"),0)+COUNTIF($B$1:B1577,B1578)</f>
        <v>1578</v>
      </c>
      <c r="B1578" s="98" t="s">
        <v>8036</v>
      </c>
      <c r="C1578" s="54" t="str">
        <f t="shared" ca="1" si="312"/>
        <v>CPCC</v>
      </c>
      <c r="D1578" s="54" t="str">
        <f t="shared" ca="1" si="313"/>
        <v>V0T1R23  -J</v>
      </c>
      <c r="E1578" s="54">
        <f t="shared" ca="1" si="314"/>
        <v>0</v>
      </c>
      <c r="F1578" s="54" t="str">
        <f t="shared" ca="1" si="315"/>
        <v>ZH1KJ8</v>
      </c>
      <c r="G1578" s="54" t="str">
        <f t="shared" ca="1" si="316"/>
        <v>AD1</v>
      </c>
      <c r="H1578" s="54" t="str">
        <f t="shared" ca="1" si="317"/>
        <v>COMPLET</v>
      </c>
      <c r="I1578" s="54" t="str">
        <f t="shared" ca="1" si="318"/>
        <v>Tn</v>
      </c>
      <c r="J1578" s="54" t="str">
        <f t="shared" ca="1" si="319"/>
        <v>GPAR</v>
      </c>
      <c r="K1578" s="54" t="str">
        <f t="shared" ca="1" si="320"/>
        <v>T1R23</v>
      </c>
      <c r="L1578" s="54" t="str">
        <f t="shared" ca="1" si="321"/>
        <v>PRAD1</v>
      </c>
      <c r="M1578" s="54">
        <f t="shared" ca="1" si="322"/>
        <v>0</v>
      </c>
      <c r="N1578" s="54" t="str">
        <f t="shared" ca="1" si="323"/>
        <v>DB2</v>
      </c>
      <c r="O1578" s="54" t="str">
        <f t="shared" ca="1" si="324"/>
        <v>Adhérent</v>
      </c>
    </row>
    <row r="1579" spans="1:15" x14ac:dyDescent="0.3">
      <c r="A1579" s="97">
        <f ca="1">MATCH(B1579,INDIRECT("Referentiel!a:a"),0)+COUNTIF($B$1:B1578,B1579)</f>
        <v>1579</v>
      </c>
      <c r="B1579" s="98" t="s">
        <v>8041</v>
      </c>
      <c r="C1579" s="54" t="str">
        <f t="shared" ca="1" si="312"/>
        <v>CPCC</v>
      </c>
      <c r="D1579" s="54" t="str">
        <f t="shared" ca="1" si="313"/>
        <v>V0T1R31  -J</v>
      </c>
      <c r="E1579" s="54">
        <f t="shared" ca="1" si="314"/>
        <v>0</v>
      </c>
      <c r="F1579" s="54" t="str">
        <f t="shared" ca="1" si="315"/>
        <v>ZH1KJ9</v>
      </c>
      <c r="G1579" s="54" t="str">
        <f t="shared" ca="1" si="316"/>
        <v>AD1</v>
      </c>
      <c r="H1579" s="54" t="str">
        <f t="shared" ca="1" si="317"/>
        <v>COMPLET</v>
      </c>
      <c r="I1579" s="54" t="str">
        <f t="shared" ca="1" si="318"/>
        <v>Tn</v>
      </c>
      <c r="J1579" s="54" t="str">
        <f t="shared" ca="1" si="319"/>
        <v>GPAR</v>
      </c>
      <c r="K1579" s="54" t="str">
        <f t="shared" ca="1" si="320"/>
        <v>T1R31</v>
      </c>
      <c r="L1579" s="54" t="str">
        <f t="shared" ca="1" si="321"/>
        <v>PRAD1</v>
      </c>
      <c r="M1579" s="54">
        <f t="shared" ca="1" si="322"/>
        <v>0</v>
      </c>
      <c r="N1579" s="54" t="str">
        <f t="shared" ca="1" si="323"/>
        <v>DB2</v>
      </c>
      <c r="O1579" s="54" t="str">
        <f t="shared" ca="1" si="324"/>
        <v>Adhérent</v>
      </c>
    </row>
    <row r="1580" spans="1:15" x14ac:dyDescent="0.3">
      <c r="A1580" s="97">
        <f ca="1">MATCH(B1580,INDIRECT("Referentiel!a:a"),0)+COUNTIF($B$1:B1579,B1580)</f>
        <v>1580</v>
      </c>
      <c r="B1580" s="98" t="s">
        <v>8046</v>
      </c>
      <c r="C1580" s="54" t="str">
        <f t="shared" ca="1" si="312"/>
        <v>CPCC</v>
      </c>
      <c r="D1580" s="54" t="str">
        <f t="shared" ca="1" si="313"/>
        <v>V0T1R35 -J</v>
      </c>
      <c r="E1580" s="54">
        <f t="shared" ca="1" si="314"/>
        <v>0</v>
      </c>
      <c r="F1580" s="54" t="str">
        <f t="shared" ca="1" si="315"/>
        <v>ZH1KJA</v>
      </c>
      <c r="G1580" s="54" t="str">
        <f t="shared" ca="1" si="316"/>
        <v>AD1</v>
      </c>
      <c r="H1580" s="54" t="str">
        <f t="shared" ca="1" si="317"/>
        <v>COMPLET</v>
      </c>
      <c r="I1580" s="54" t="str">
        <f t="shared" ca="1" si="318"/>
        <v>Tn</v>
      </c>
      <c r="J1580" s="54" t="str">
        <f t="shared" ca="1" si="319"/>
        <v>CNTR</v>
      </c>
      <c r="K1580" s="54" t="str">
        <f t="shared" ca="1" si="320"/>
        <v>T1R35</v>
      </c>
      <c r="L1580" s="54" t="str">
        <f t="shared" ca="1" si="321"/>
        <v>PRAD1</v>
      </c>
      <c r="M1580" s="54">
        <f t="shared" ca="1" si="322"/>
        <v>0</v>
      </c>
      <c r="N1580" s="54" t="str">
        <f t="shared" ca="1" si="323"/>
        <v>DB2</v>
      </c>
      <c r="O1580" s="54" t="str">
        <f t="shared" ca="1" si="324"/>
        <v>Adhérent</v>
      </c>
    </row>
    <row r="1581" spans="1:15" x14ac:dyDescent="0.3">
      <c r="A1581" s="97">
        <f ca="1">MATCH(B1581,INDIRECT("Referentiel!a:a"),0)+COUNTIF($B$1:B1580,B1581)</f>
        <v>1581</v>
      </c>
      <c r="B1581" s="98" t="s">
        <v>8052</v>
      </c>
      <c r="C1581" s="54" t="str">
        <f t="shared" ca="1" si="312"/>
        <v>CPDM</v>
      </c>
      <c r="D1581" s="54" t="str">
        <f t="shared" ca="1" si="313"/>
        <v>V0T1R48E -J</v>
      </c>
      <c r="E1581" s="54">
        <f t="shared" ca="1" si="314"/>
        <v>0</v>
      </c>
      <c r="F1581" s="54" t="str">
        <f t="shared" ca="1" si="315"/>
        <v>ZH4GJF</v>
      </c>
      <c r="G1581" s="54" t="str">
        <f t="shared" ca="1" si="316"/>
        <v>AD3</v>
      </c>
      <c r="H1581" s="54" t="str">
        <f t="shared" ca="1" si="317"/>
        <v>COMPLET</v>
      </c>
      <c r="I1581" s="54" t="str">
        <f t="shared" ca="1" si="318"/>
        <v>BVnTn</v>
      </c>
      <c r="J1581" s="54" t="str">
        <f t="shared" ca="1" si="319"/>
        <v>BAMA</v>
      </c>
      <c r="K1581" s="54" t="str">
        <f t="shared" ca="1" si="320"/>
        <v>T1R48E</v>
      </c>
      <c r="L1581" s="54" t="str">
        <f t="shared" ca="1" si="321"/>
        <v/>
      </c>
      <c r="M1581" s="54">
        <f t="shared" ca="1" si="322"/>
        <v>0</v>
      </c>
      <c r="N1581" s="54" t="str">
        <f t="shared" ca="1" si="323"/>
        <v>DB2</v>
      </c>
      <c r="O1581" s="54" t="str">
        <f t="shared" ca="1" si="324"/>
        <v>Adhérent</v>
      </c>
    </row>
    <row r="1582" spans="1:15" x14ac:dyDescent="0.3">
      <c r="A1582" s="97">
        <f ca="1">MATCH(B1582,INDIRECT("Referentiel!a:a"),0)+COUNTIF($B$1:B1581,B1582)</f>
        <v>1582</v>
      </c>
      <c r="B1582" s="98" t="s">
        <v>8057</v>
      </c>
      <c r="C1582" s="54" t="str">
        <f t="shared" ca="1" si="312"/>
        <v>CPCC</v>
      </c>
      <c r="D1582" s="54" t="str">
        <f t="shared" ca="1" si="313"/>
        <v>V3T1R49C -J</v>
      </c>
      <c r="E1582" s="54">
        <f t="shared" ca="1" si="314"/>
        <v>0</v>
      </c>
      <c r="F1582" s="54" t="str">
        <f t="shared" ca="1" si="315"/>
        <v>ZH1KJB</v>
      </c>
      <c r="G1582" s="54" t="str">
        <f t="shared" ca="1" si="316"/>
        <v>AD1</v>
      </c>
      <c r="H1582" s="54" t="str">
        <f t="shared" ca="1" si="317"/>
        <v>COMPLET</v>
      </c>
      <c r="I1582" s="54" t="str">
        <f t="shared" ca="1" si="318"/>
        <v>Tn</v>
      </c>
      <c r="J1582" s="54" t="str">
        <f t="shared" ca="1" si="319"/>
        <v>GPAR</v>
      </c>
      <c r="K1582" s="54" t="str">
        <f t="shared" ca="1" si="320"/>
        <v>T1R49C</v>
      </c>
      <c r="L1582" s="54" t="str">
        <f t="shared" ca="1" si="321"/>
        <v>PRAD1</v>
      </c>
      <c r="M1582" s="54">
        <f t="shared" ca="1" si="322"/>
        <v>0</v>
      </c>
      <c r="N1582" s="54" t="str">
        <f t="shared" ca="1" si="323"/>
        <v>DB2</v>
      </c>
      <c r="O1582" s="54" t="str">
        <f t="shared" ca="1" si="324"/>
        <v>Adhérent</v>
      </c>
    </row>
    <row r="1583" spans="1:15" x14ac:dyDescent="0.3">
      <c r="A1583" s="97">
        <f ca="1">MATCH(B1583,INDIRECT("Referentiel!a:a"),0)+COUNTIF($B$1:B1582,B1583)</f>
        <v>1583</v>
      </c>
      <c r="B1583" s="98" t="s">
        <v>8063</v>
      </c>
      <c r="C1583" s="54" t="str">
        <f t="shared" ca="1" si="312"/>
        <v>CPCC</v>
      </c>
      <c r="D1583" s="54" t="str">
        <f t="shared" ca="1" si="313"/>
        <v>V0T1R52C -J</v>
      </c>
      <c r="E1583" s="54">
        <f t="shared" ca="1" si="314"/>
        <v>0</v>
      </c>
      <c r="F1583" s="54" t="str">
        <f t="shared" ca="1" si="315"/>
        <v>ZH1KJC</v>
      </c>
      <c r="G1583" s="54" t="str">
        <f t="shared" ca="1" si="316"/>
        <v>AD1</v>
      </c>
      <c r="H1583" s="54" t="str">
        <f t="shared" ca="1" si="317"/>
        <v>COMPLET</v>
      </c>
      <c r="I1583" s="54" t="str">
        <f t="shared" ca="1" si="318"/>
        <v>Tn</v>
      </c>
      <c r="J1583" s="54" t="str">
        <f t="shared" ca="1" si="319"/>
        <v>GPAR</v>
      </c>
      <c r="K1583" s="54" t="str">
        <f t="shared" ca="1" si="320"/>
        <v>T1R52C</v>
      </c>
      <c r="L1583" s="54" t="str">
        <f t="shared" ca="1" si="321"/>
        <v>PRAD1</v>
      </c>
      <c r="M1583" s="54">
        <f t="shared" ca="1" si="322"/>
        <v>0</v>
      </c>
      <c r="N1583" s="54" t="str">
        <f t="shared" ca="1" si="323"/>
        <v>DB2</v>
      </c>
      <c r="O1583" s="54" t="str">
        <f t="shared" ca="1" si="324"/>
        <v>Adhérent</v>
      </c>
    </row>
    <row r="1584" spans="1:15" x14ac:dyDescent="0.3">
      <c r="A1584" s="97">
        <f ca="1">MATCH(B1584,INDIRECT("Referentiel!a:a"),0)+COUNTIF($B$1:B1583,B1584)</f>
        <v>1584</v>
      </c>
      <c r="B1584" s="98" t="s">
        <v>8068</v>
      </c>
      <c r="C1584" s="54" t="str">
        <f t="shared" ca="1" si="312"/>
        <v>CPCC</v>
      </c>
      <c r="D1584" s="54" t="str">
        <f t="shared" ca="1" si="313"/>
        <v>V0T1R53C -J</v>
      </c>
      <c r="E1584" s="54">
        <f t="shared" ca="1" si="314"/>
        <v>0</v>
      </c>
      <c r="F1584" s="54" t="str">
        <f t="shared" ca="1" si="315"/>
        <v>ZH1KJD</v>
      </c>
      <c r="G1584" s="54" t="str">
        <f t="shared" ca="1" si="316"/>
        <v>AD1</v>
      </c>
      <c r="H1584" s="54" t="str">
        <f t="shared" ca="1" si="317"/>
        <v>COMPLET</v>
      </c>
      <c r="I1584" s="54" t="str">
        <f t="shared" ca="1" si="318"/>
        <v>Tn</v>
      </c>
      <c r="J1584" s="54" t="str">
        <f t="shared" ca="1" si="319"/>
        <v>GPAR</v>
      </c>
      <c r="K1584" s="54" t="str">
        <f t="shared" ca="1" si="320"/>
        <v>T1R53C</v>
      </c>
      <c r="L1584" s="54" t="str">
        <f t="shared" ca="1" si="321"/>
        <v>PRAD1</v>
      </c>
      <c r="M1584" s="54">
        <f t="shared" ca="1" si="322"/>
        <v>0</v>
      </c>
      <c r="N1584" s="54" t="str">
        <f t="shared" ca="1" si="323"/>
        <v>DB2</v>
      </c>
      <c r="O1584" s="54" t="str">
        <f t="shared" ca="1" si="324"/>
        <v>Adhérent</v>
      </c>
    </row>
    <row r="1585" spans="1:15" x14ac:dyDescent="0.3">
      <c r="A1585" s="97">
        <f ca="1">MATCH(B1585,INDIRECT("Referentiel!a:a"),0)+COUNTIF($B$1:B1584,B1585)</f>
        <v>1585</v>
      </c>
      <c r="B1585" s="98" t="s">
        <v>8073</v>
      </c>
      <c r="C1585" s="54" t="str">
        <f t="shared" ca="1" si="312"/>
        <v>CPPL</v>
      </c>
      <c r="D1585" s="54" t="str">
        <f t="shared" ca="1" si="313"/>
        <v>V0T2R05P -J</v>
      </c>
      <c r="E1585" s="54">
        <f t="shared" ca="1" si="314"/>
        <v>0</v>
      </c>
      <c r="F1585" s="54" t="str">
        <f t="shared" ca="1" si="315"/>
        <v>ZH2FJR</v>
      </c>
      <c r="G1585" s="54" t="str">
        <f t="shared" ca="1" si="316"/>
        <v>AD1</v>
      </c>
      <c r="H1585" s="54" t="str">
        <f t="shared" ca="1" si="317"/>
        <v>COMPLET</v>
      </c>
      <c r="I1585" s="54" t="str">
        <f t="shared" ca="1" si="318"/>
        <v>BVnTn</v>
      </c>
      <c r="J1585" s="54" t="str">
        <f t="shared" ca="1" si="319"/>
        <v>FISC</v>
      </c>
      <c r="K1585" s="54" t="str">
        <f t="shared" ca="1" si="320"/>
        <v>T2R05P</v>
      </c>
      <c r="L1585" s="54" t="str">
        <f t="shared" ca="1" si="321"/>
        <v>PRAD1</v>
      </c>
      <c r="M1585" s="54">
        <f t="shared" ca="1" si="322"/>
        <v>0</v>
      </c>
      <c r="N1585" s="54" t="str">
        <f t="shared" ca="1" si="323"/>
        <v>DB2</v>
      </c>
      <c r="O1585" s="54" t="str">
        <f t="shared" ca="1" si="324"/>
        <v>Adhérent</v>
      </c>
    </row>
    <row r="1586" spans="1:15" x14ac:dyDescent="0.3">
      <c r="A1586" s="97">
        <f ca="1">MATCH(B1586,INDIRECT("Referentiel!a:a"),0)+COUNTIF($B$1:B1585,B1586)</f>
        <v>1586</v>
      </c>
      <c r="B1586" s="98" t="s">
        <v>8078</v>
      </c>
      <c r="C1586" s="54" t="str">
        <f t="shared" ca="1" si="312"/>
        <v>CPCC</v>
      </c>
      <c r="D1586" s="54" t="str">
        <f t="shared" ca="1" si="313"/>
        <v>V0T2R18P -J</v>
      </c>
      <c r="E1586" s="54">
        <f t="shared" ca="1" si="314"/>
        <v>0</v>
      </c>
      <c r="F1586" s="54" t="str">
        <f t="shared" ca="1" si="315"/>
        <v>ZH1KJE</v>
      </c>
      <c r="G1586" s="54" t="str">
        <f t="shared" ca="1" si="316"/>
        <v>AD1</v>
      </c>
      <c r="H1586" s="54" t="str">
        <f t="shared" ca="1" si="317"/>
        <v>COMPLET</v>
      </c>
      <c r="I1586" s="54" t="str">
        <f t="shared" ca="1" si="318"/>
        <v>Tn</v>
      </c>
      <c r="J1586" s="54" t="str">
        <f t="shared" ca="1" si="319"/>
        <v>GPAR</v>
      </c>
      <c r="K1586" s="54" t="str">
        <f t="shared" ca="1" si="320"/>
        <v>T2R18P</v>
      </c>
      <c r="L1586" s="54" t="str">
        <f t="shared" ca="1" si="321"/>
        <v>PRAD1</v>
      </c>
      <c r="M1586" s="54">
        <f t="shared" ca="1" si="322"/>
        <v>0</v>
      </c>
      <c r="N1586" s="54" t="str">
        <f t="shared" ca="1" si="323"/>
        <v>DB2</v>
      </c>
      <c r="O1586" s="54" t="str">
        <f t="shared" ca="1" si="324"/>
        <v>Adhérent</v>
      </c>
    </row>
    <row r="1587" spans="1:15" x14ac:dyDescent="0.3">
      <c r="A1587" s="97">
        <f ca="1">MATCH(B1587,INDIRECT("Referentiel!a:a"),0)+COUNTIF($B$1:B1586,B1587)</f>
        <v>1587</v>
      </c>
      <c r="B1587" s="98" t="s">
        <v>8083</v>
      </c>
      <c r="C1587" s="54" t="str">
        <f t="shared" ca="1" si="312"/>
        <v>CPDM</v>
      </c>
      <c r="D1587" s="54" t="str">
        <f t="shared" ca="1" si="313"/>
        <v>V1T3R05  -J</v>
      </c>
      <c r="E1587" s="54">
        <f t="shared" ca="1" si="314"/>
        <v>0</v>
      </c>
      <c r="F1587" s="54" t="str">
        <f t="shared" ca="1" si="315"/>
        <v>ZH4GJG</v>
      </c>
      <c r="G1587" s="54" t="str">
        <f t="shared" ca="1" si="316"/>
        <v>AD1</v>
      </c>
      <c r="H1587" s="54" t="str">
        <f t="shared" ca="1" si="317"/>
        <v>COMPLET</v>
      </c>
      <c r="I1587" s="54" t="str">
        <f t="shared" ca="1" si="318"/>
        <v>BVnTn</v>
      </c>
      <c r="J1587" s="54" t="str">
        <f t="shared" ca="1" si="319"/>
        <v>CCPO</v>
      </c>
      <c r="K1587" s="54" t="str">
        <f t="shared" ca="1" si="320"/>
        <v>T3R05</v>
      </c>
      <c r="L1587" s="54" t="str">
        <f t="shared" ca="1" si="321"/>
        <v>PRAD1</v>
      </c>
      <c r="M1587" s="54">
        <f t="shared" ca="1" si="322"/>
        <v>0</v>
      </c>
      <c r="N1587" s="54" t="str">
        <f t="shared" ca="1" si="323"/>
        <v>DB2</v>
      </c>
      <c r="O1587" s="54" t="str">
        <f t="shared" ca="1" si="324"/>
        <v>Adhérent</v>
      </c>
    </row>
    <row r="1588" spans="1:15" x14ac:dyDescent="0.3">
      <c r="A1588" s="97">
        <f ca="1">MATCH(B1588,INDIRECT("Referentiel!a:a"),0)+COUNTIF($B$1:B1587,B1588)</f>
        <v>1588</v>
      </c>
      <c r="B1588" s="98" t="s">
        <v>8087</v>
      </c>
      <c r="C1588" s="54" t="str">
        <f t="shared" ca="1" si="312"/>
        <v>CPCC</v>
      </c>
      <c r="D1588" s="54" t="str">
        <f t="shared" ca="1" si="313"/>
        <v>V1T3R07P -J</v>
      </c>
      <c r="E1588" s="54">
        <f t="shared" ca="1" si="314"/>
        <v>0</v>
      </c>
      <c r="F1588" s="54" t="str">
        <f t="shared" ca="1" si="315"/>
        <v>ZH1KJF</v>
      </c>
      <c r="G1588" s="54" t="str">
        <f t="shared" ca="1" si="316"/>
        <v>AD3</v>
      </c>
      <c r="H1588" s="54" t="str">
        <f t="shared" ca="1" si="317"/>
        <v>COMPLET</v>
      </c>
      <c r="I1588" s="54" t="str">
        <f t="shared" ca="1" si="318"/>
        <v>Tn</v>
      </c>
      <c r="J1588" s="54" t="str">
        <f t="shared" ca="1" si="319"/>
        <v>GADR</v>
      </c>
      <c r="K1588" s="54" t="str">
        <f t="shared" ca="1" si="320"/>
        <v>T3R07P</v>
      </c>
      <c r="L1588" s="54" t="str">
        <f t="shared" ca="1" si="321"/>
        <v/>
      </c>
      <c r="M1588" s="54">
        <f t="shared" ca="1" si="322"/>
        <v>0</v>
      </c>
      <c r="N1588" s="54" t="str">
        <f t="shared" ca="1" si="323"/>
        <v>DB2</v>
      </c>
      <c r="O1588" s="54" t="str">
        <f t="shared" ca="1" si="324"/>
        <v>Adhérent</v>
      </c>
    </row>
    <row r="1589" spans="1:15" x14ac:dyDescent="0.3">
      <c r="A1589" s="97">
        <f ca="1">MATCH(B1589,INDIRECT("Referentiel!a:a"),0)+COUNTIF($B$1:B1588,B1589)</f>
        <v>1589</v>
      </c>
      <c r="B1589" s="98" t="s">
        <v>8092</v>
      </c>
      <c r="C1589" s="54" t="str">
        <f t="shared" ca="1" si="312"/>
        <v>CPCC</v>
      </c>
      <c r="D1589" s="54" t="str">
        <f t="shared" ca="1" si="313"/>
        <v>V0T3R08  -J</v>
      </c>
      <c r="E1589" s="54">
        <f t="shared" ca="1" si="314"/>
        <v>0</v>
      </c>
      <c r="F1589" s="54" t="str">
        <f t="shared" ca="1" si="315"/>
        <v>ZH1KJG</v>
      </c>
      <c r="G1589" s="54" t="str">
        <f t="shared" ca="1" si="316"/>
        <v>AD1</v>
      </c>
      <c r="H1589" s="54" t="str">
        <f t="shared" ca="1" si="317"/>
        <v>COMPLET</v>
      </c>
      <c r="I1589" s="54" t="str">
        <f t="shared" ca="1" si="318"/>
        <v>BVnTn</v>
      </c>
      <c r="J1589" s="54" t="str">
        <f t="shared" ca="1" si="319"/>
        <v>GPAR</v>
      </c>
      <c r="K1589" s="54" t="str">
        <f t="shared" ca="1" si="320"/>
        <v>T3R08</v>
      </c>
      <c r="L1589" s="54" t="str">
        <f t="shared" ca="1" si="321"/>
        <v>PRAD1</v>
      </c>
      <c r="M1589" s="54">
        <f t="shared" ca="1" si="322"/>
        <v>0</v>
      </c>
      <c r="N1589" s="54" t="str">
        <f t="shared" ca="1" si="323"/>
        <v>DB2</v>
      </c>
      <c r="O1589" s="54" t="str">
        <f t="shared" ca="1" si="324"/>
        <v>Adhérent</v>
      </c>
    </row>
    <row r="1590" spans="1:15" x14ac:dyDescent="0.3">
      <c r="A1590" s="97">
        <f ca="1">MATCH(B1590,INDIRECT("Referentiel!a:a"),0)+COUNTIF($B$1:B1589,B1590)</f>
        <v>1590</v>
      </c>
      <c r="B1590" s="98" t="s">
        <v>8097</v>
      </c>
      <c r="C1590" s="54" t="str">
        <f t="shared" ca="1" si="312"/>
        <v>CPMC</v>
      </c>
      <c r="D1590" s="54" t="str">
        <f t="shared" ca="1" si="313"/>
        <v>V0T3R13  -J</v>
      </c>
      <c r="E1590" s="54">
        <f t="shared" ca="1" si="314"/>
        <v>0</v>
      </c>
      <c r="F1590" s="54" t="str">
        <f t="shared" ca="1" si="315"/>
        <v>ZH4GJH</v>
      </c>
      <c r="G1590" s="54" t="str">
        <f t="shared" ca="1" si="316"/>
        <v>AD1</v>
      </c>
      <c r="H1590" s="54" t="str">
        <f t="shared" ca="1" si="317"/>
        <v>COMPLET</v>
      </c>
      <c r="I1590" s="54" t="str">
        <f t="shared" ca="1" si="318"/>
        <v>Tn</v>
      </c>
      <c r="J1590" s="54" t="str">
        <f t="shared" ca="1" si="319"/>
        <v>SEGM</v>
      </c>
      <c r="K1590" s="54" t="str">
        <f t="shared" ca="1" si="320"/>
        <v>T3R13</v>
      </c>
      <c r="L1590" s="54" t="str">
        <f t="shared" ca="1" si="321"/>
        <v>PRAD1</v>
      </c>
      <c r="M1590" s="54">
        <f t="shared" ca="1" si="322"/>
        <v>0</v>
      </c>
      <c r="N1590" s="54" t="str">
        <f t="shared" ca="1" si="323"/>
        <v>DB2</v>
      </c>
      <c r="O1590" s="54" t="str">
        <f t="shared" ca="1" si="324"/>
        <v>Adhérent</v>
      </c>
    </row>
    <row r="1591" spans="1:15" x14ac:dyDescent="0.3">
      <c r="A1591" s="97">
        <f ca="1">MATCH(B1591,INDIRECT("Referentiel!a:a"),0)+COUNTIF($B$1:B1590,B1591)</f>
        <v>1591</v>
      </c>
      <c r="B1591" s="98" t="s">
        <v>8101</v>
      </c>
      <c r="C1591" s="54" t="str">
        <f t="shared" ca="1" si="312"/>
        <v>CPMC</v>
      </c>
      <c r="D1591" s="54" t="str">
        <f t="shared" ca="1" si="313"/>
        <v>V0T3R-J</v>
      </c>
      <c r="E1591" s="54">
        <f t="shared" ca="1" si="314"/>
        <v>0</v>
      </c>
      <c r="F1591" s="54" t="str">
        <f t="shared" ca="1" si="315"/>
        <v>ZH4GJI</v>
      </c>
      <c r="G1591" s="54" t="str">
        <f t="shared" ca="1" si="316"/>
        <v>AD1</v>
      </c>
      <c r="H1591" s="54" t="str">
        <f t="shared" ca="1" si="317"/>
        <v>COMPLET</v>
      </c>
      <c r="I1591" s="54" t="str">
        <f t="shared" ca="1" si="318"/>
        <v>Tn</v>
      </c>
      <c r="J1591" s="54" t="str">
        <f t="shared" ca="1" si="319"/>
        <v>SEGM</v>
      </c>
      <c r="K1591" s="54" t="str">
        <f t="shared" ca="1" si="320"/>
        <v>T3R14C</v>
      </c>
      <c r="L1591" s="54" t="str">
        <f t="shared" ca="1" si="321"/>
        <v>PRAD1</v>
      </c>
      <c r="M1591" s="54">
        <f t="shared" ca="1" si="322"/>
        <v>0</v>
      </c>
      <c r="N1591" s="54" t="str">
        <f t="shared" ca="1" si="323"/>
        <v>DB2</v>
      </c>
      <c r="O1591" s="54" t="str">
        <f t="shared" ca="1" si="324"/>
        <v>Adhérent</v>
      </c>
    </row>
    <row r="1592" spans="1:15" x14ac:dyDescent="0.3">
      <c r="A1592" s="97">
        <f ca="1">MATCH(B1592,INDIRECT("Referentiel!a:a"),0)+COUNTIF($B$1:B1591,B1592)</f>
        <v>1592</v>
      </c>
      <c r="B1592" s="98" t="s">
        <v>8106</v>
      </c>
      <c r="C1592" s="54" t="str">
        <f t="shared" ca="1" si="312"/>
        <v>CPCI</v>
      </c>
      <c r="D1592" s="54" t="str">
        <f t="shared" ca="1" si="313"/>
        <v xml:space="preserve"> V1T3R17C   -J</v>
      </c>
      <c r="E1592" s="54">
        <f t="shared" ca="1" si="314"/>
        <v>0</v>
      </c>
      <c r="F1592" s="54" t="str">
        <f t="shared" ca="1" si="315"/>
        <v>ZH0EJI</v>
      </c>
      <c r="G1592" s="54" t="str">
        <f t="shared" ca="1" si="316"/>
        <v>AD3</v>
      </c>
      <c r="H1592" s="54" t="str">
        <f t="shared" ca="1" si="317"/>
        <v>COMPLET</v>
      </c>
      <c r="I1592" s="54" t="str">
        <f t="shared" ca="1" si="318"/>
        <v>Tn</v>
      </c>
      <c r="J1592" s="54" t="str">
        <f t="shared" ca="1" si="319"/>
        <v>SDGE</v>
      </c>
      <c r="K1592" s="54" t="str">
        <f t="shared" ca="1" si="320"/>
        <v>T3R17C</v>
      </c>
      <c r="L1592" s="54" t="str">
        <f t="shared" ca="1" si="321"/>
        <v>PRIV1</v>
      </c>
      <c r="M1592" s="54">
        <f t="shared" ca="1" si="322"/>
        <v>0</v>
      </c>
      <c r="N1592" s="54" t="str">
        <f t="shared" ca="1" si="323"/>
        <v>DB2</v>
      </c>
      <c r="O1592" s="54" t="str">
        <f t="shared" ca="1" si="324"/>
        <v>Adhérent</v>
      </c>
    </row>
    <row r="1593" spans="1:15" x14ac:dyDescent="0.3">
      <c r="A1593" s="97">
        <f ca="1">MATCH(B1593,INDIRECT("Referentiel!a:a"),0)+COUNTIF($B$1:B1592,B1593)</f>
        <v>1593</v>
      </c>
      <c r="B1593" s="98" t="s">
        <v>8112</v>
      </c>
      <c r="C1593" s="54" t="str">
        <f t="shared" ca="1" si="312"/>
        <v>CPCC</v>
      </c>
      <c r="D1593" s="54" t="str">
        <f t="shared" ca="1" si="313"/>
        <v>V0T4R13  -J</v>
      </c>
      <c r="E1593" s="54">
        <f t="shared" ca="1" si="314"/>
        <v>0</v>
      </c>
      <c r="F1593" s="54" t="str">
        <f t="shared" ca="1" si="315"/>
        <v>ZH1KJH</v>
      </c>
      <c r="G1593" s="54" t="str">
        <f t="shared" ca="1" si="316"/>
        <v>AD3</v>
      </c>
      <c r="H1593" s="54" t="str">
        <f t="shared" ca="1" si="317"/>
        <v>COMPLET</v>
      </c>
      <c r="I1593" s="54" t="str">
        <f t="shared" ca="1" si="318"/>
        <v>Tn</v>
      </c>
      <c r="J1593" s="54" t="str">
        <f t="shared" ca="1" si="319"/>
        <v>GPAR</v>
      </c>
      <c r="K1593" s="54" t="str">
        <f t="shared" ca="1" si="320"/>
        <v>T4R13</v>
      </c>
      <c r="L1593" s="54" t="str">
        <f t="shared" ca="1" si="321"/>
        <v>PRIV1</v>
      </c>
      <c r="M1593" s="54">
        <f t="shared" ca="1" si="322"/>
        <v>0</v>
      </c>
      <c r="N1593" s="54" t="str">
        <f t="shared" ca="1" si="323"/>
        <v>DB2</v>
      </c>
      <c r="O1593" s="54" t="str">
        <f t="shared" ca="1" si="324"/>
        <v>Adhérent</v>
      </c>
    </row>
    <row r="1594" spans="1:15" x14ac:dyDescent="0.3">
      <c r="A1594" s="97">
        <f ca="1">MATCH(B1594,INDIRECT("Referentiel!a:a"),0)+COUNTIF($B$1:B1593,B1594)</f>
        <v>1594</v>
      </c>
      <c r="B1594" s="98" t="s">
        <v>8119</v>
      </c>
      <c r="C1594" s="54" t="str">
        <f t="shared" ca="1" si="312"/>
        <v>CPCI</v>
      </c>
      <c r="D1594" s="54" t="str">
        <f t="shared" ca="1" si="313"/>
        <v>V0T5R01        -J</v>
      </c>
      <c r="E1594" s="54">
        <f t="shared" ca="1" si="314"/>
        <v>0</v>
      </c>
      <c r="F1594" s="54" t="str">
        <f t="shared" ca="1" si="315"/>
        <v>ZH0AJT</v>
      </c>
      <c r="G1594" s="54" t="str">
        <f t="shared" ca="1" si="316"/>
        <v>AD3</v>
      </c>
      <c r="H1594" s="54" t="str">
        <f t="shared" ca="1" si="317"/>
        <v>COMPLET</v>
      </c>
      <c r="I1594" s="54" t="str">
        <f t="shared" ca="1" si="318"/>
        <v>BVnTn</v>
      </c>
      <c r="J1594" s="54" t="str">
        <f t="shared" ca="1" si="319"/>
        <v>SDGE</v>
      </c>
      <c r="K1594" s="54" t="str">
        <f t="shared" ca="1" si="320"/>
        <v xml:space="preserve">T5R01 </v>
      </c>
      <c r="L1594" s="54" t="str">
        <f t="shared" ca="1" si="321"/>
        <v/>
      </c>
      <c r="M1594" s="54">
        <f t="shared" ca="1" si="322"/>
        <v>0</v>
      </c>
      <c r="N1594" s="54" t="str">
        <f t="shared" ca="1" si="323"/>
        <v>DB2</v>
      </c>
      <c r="O1594" s="54" t="str">
        <f t="shared" ca="1" si="324"/>
        <v>Adhérent</v>
      </c>
    </row>
    <row r="1595" spans="1:15" x14ac:dyDescent="0.3">
      <c r="A1595" s="97">
        <f ca="1">MATCH(B1595,INDIRECT("Referentiel!a:a"),0)+COUNTIF($B$1:B1594,B1595)</f>
        <v>1595</v>
      </c>
      <c r="B1595" s="98" t="s">
        <v>8124</v>
      </c>
      <c r="C1595" s="54" t="str">
        <f t="shared" ca="1" si="312"/>
        <v>CPCC</v>
      </c>
      <c r="D1595" s="54" t="str">
        <f t="shared" ca="1" si="313"/>
        <v>V0T5R02  -J</v>
      </c>
      <c r="E1595" s="54">
        <f t="shared" ca="1" si="314"/>
        <v>0</v>
      </c>
      <c r="F1595" s="54" t="str">
        <f t="shared" ca="1" si="315"/>
        <v>ZH1KJI</v>
      </c>
      <c r="G1595" s="54" t="str">
        <f t="shared" ca="1" si="316"/>
        <v>AD1</v>
      </c>
      <c r="H1595" s="54" t="str">
        <f t="shared" ca="1" si="317"/>
        <v>COMPLET</v>
      </c>
      <c r="I1595" s="54" t="str">
        <f t="shared" ca="1" si="318"/>
        <v>BVnTn</v>
      </c>
      <c r="J1595" s="54" t="str">
        <f t="shared" ca="1" si="319"/>
        <v>GADR</v>
      </c>
      <c r="K1595" s="54" t="str">
        <f t="shared" ca="1" si="320"/>
        <v>T5R02</v>
      </c>
      <c r="L1595" s="54" t="str">
        <f t="shared" ca="1" si="321"/>
        <v>PRAD1</v>
      </c>
      <c r="M1595" s="54">
        <f t="shared" ca="1" si="322"/>
        <v>0</v>
      </c>
      <c r="N1595" s="54" t="str">
        <f t="shared" ca="1" si="323"/>
        <v>DB2</v>
      </c>
      <c r="O1595" s="54" t="str">
        <f t="shared" ca="1" si="324"/>
        <v>Adhérent</v>
      </c>
    </row>
    <row r="1596" spans="1:15" x14ac:dyDescent="0.3">
      <c r="A1596" s="97">
        <f ca="1">MATCH(B1596,INDIRECT("Referentiel!a:a"),0)+COUNTIF($B$1:B1595,B1596)</f>
        <v>1596</v>
      </c>
      <c r="B1596" s="98" t="s">
        <v>8129</v>
      </c>
      <c r="C1596" s="54" t="str">
        <f t="shared" ca="1" si="312"/>
        <v>CPCC</v>
      </c>
      <c r="D1596" s="54" t="str">
        <f t="shared" ca="1" si="313"/>
        <v>V0T5R03  -J</v>
      </c>
      <c r="E1596" s="54">
        <f t="shared" ca="1" si="314"/>
        <v>0</v>
      </c>
      <c r="F1596" s="54" t="str">
        <f t="shared" ca="1" si="315"/>
        <v>ZH1KJJ</v>
      </c>
      <c r="G1596" s="54" t="str">
        <f t="shared" ca="1" si="316"/>
        <v>AD1</v>
      </c>
      <c r="H1596" s="54" t="str">
        <f t="shared" ca="1" si="317"/>
        <v>COMPLET</v>
      </c>
      <c r="I1596" s="54" t="str">
        <f t="shared" ca="1" si="318"/>
        <v>BVnTn</v>
      </c>
      <c r="J1596" s="54" t="str">
        <f t="shared" ca="1" si="319"/>
        <v>GADR</v>
      </c>
      <c r="K1596" s="54" t="str">
        <f t="shared" ca="1" si="320"/>
        <v>T5R03</v>
      </c>
      <c r="L1596" s="54" t="str">
        <f t="shared" ca="1" si="321"/>
        <v>PRAD1</v>
      </c>
      <c r="M1596" s="54">
        <f t="shared" ca="1" si="322"/>
        <v>0</v>
      </c>
      <c r="N1596" s="54" t="str">
        <f t="shared" ca="1" si="323"/>
        <v>DB2</v>
      </c>
      <c r="O1596" s="54" t="str">
        <f t="shared" ca="1" si="324"/>
        <v>Adhérent</v>
      </c>
    </row>
    <row r="1597" spans="1:15" x14ac:dyDescent="0.3">
      <c r="A1597" s="97">
        <f ca="1">MATCH(B1597,INDIRECT("Referentiel!a:a"),0)+COUNTIF($B$1:B1596,B1597)</f>
        <v>1597</v>
      </c>
      <c r="B1597" s="98" t="s">
        <v>8133</v>
      </c>
      <c r="C1597" s="54" t="str">
        <f t="shared" ca="1" si="312"/>
        <v>CPCC</v>
      </c>
      <c r="D1597" s="54" t="str">
        <f t="shared" ca="1" si="313"/>
        <v>V0T5R03D -J</v>
      </c>
      <c r="E1597" s="54">
        <f t="shared" ca="1" si="314"/>
        <v>0</v>
      </c>
      <c r="F1597" s="54" t="str">
        <f t="shared" ca="1" si="315"/>
        <v>ZH1KJK</v>
      </c>
      <c r="G1597" s="54" t="str">
        <f t="shared" ca="1" si="316"/>
        <v>AD1</v>
      </c>
      <c r="H1597" s="54" t="str">
        <f t="shared" ca="1" si="317"/>
        <v>COMPLET</v>
      </c>
      <c r="I1597" s="54" t="str">
        <f t="shared" ca="1" si="318"/>
        <v>BVnTn</v>
      </c>
      <c r="J1597" s="54" t="str">
        <f t="shared" ca="1" si="319"/>
        <v>TKS0</v>
      </c>
      <c r="K1597" s="54" t="str">
        <f t="shared" ca="1" si="320"/>
        <v>T5R03D</v>
      </c>
      <c r="L1597" s="54" t="str">
        <f t="shared" ca="1" si="321"/>
        <v>PRAD1</v>
      </c>
      <c r="M1597" s="54">
        <f t="shared" ca="1" si="322"/>
        <v>0</v>
      </c>
      <c r="N1597" s="54" t="str">
        <f t="shared" ca="1" si="323"/>
        <v>DB2</v>
      </c>
      <c r="O1597" s="54" t="str">
        <f t="shared" ca="1" si="324"/>
        <v>Adhérent</v>
      </c>
    </row>
    <row r="1598" spans="1:15" x14ac:dyDescent="0.3">
      <c r="A1598" s="97">
        <f ca="1">MATCH(B1598,INDIRECT("Referentiel!a:a"),0)+COUNTIF($B$1:B1597,B1598)</f>
        <v>1598</v>
      </c>
      <c r="B1598" s="98" t="s">
        <v>8138</v>
      </c>
      <c r="C1598" s="54" t="str">
        <f t="shared" ca="1" si="312"/>
        <v>CPCC</v>
      </c>
      <c r="D1598" s="54" t="str">
        <f t="shared" ca="1" si="313"/>
        <v>V0T5R04P -J</v>
      </c>
      <c r="E1598" s="54">
        <f t="shared" ca="1" si="314"/>
        <v>0</v>
      </c>
      <c r="F1598" s="54" t="str">
        <f t="shared" ca="1" si="315"/>
        <v>ZH1KJL</v>
      </c>
      <c r="G1598" s="54" t="str">
        <f t="shared" ca="1" si="316"/>
        <v>AD3</v>
      </c>
      <c r="H1598" s="54" t="str">
        <f t="shared" ca="1" si="317"/>
        <v>COMPLET</v>
      </c>
      <c r="I1598" s="54" t="str">
        <f t="shared" ca="1" si="318"/>
        <v>BVnTn</v>
      </c>
      <c r="J1598" s="54" t="str">
        <f t="shared" ca="1" si="319"/>
        <v>CSCA</v>
      </c>
      <c r="K1598" s="54" t="str">
        <f t="shared" ca="1" si="320"/>
        <v>T5R04P</v>
      </c>
      <c r="L1598" s="54" t="str">
        <f t="shared" ca="1" si="321"/>
        <v/>
      </c>
      <c r="M1598" s="54">
        <f t="shared" ca="1" si="322"/>
        <v>0</v>
      </c>
      <c r="N1598" s="54" t="str">
        <f t="shared" ca="1" si="323"/>
        <v>DB2</v>
      </c>
      <c r="O1598" s="54" t="str">
        <f t="shared" ca="1" si="324"/>
        <v>Adhérent</v>
      </c>
    </row>
    <row r="1599" spans="1:15" x14ac:dyDescent="0.3">
      <c r="A1599" s="97">
        <f ca="1">MATCH(B1599,INDIRECT("Referentiel!a:a"),0)+COUNTIF($B$1:B1598,B1599)</f>
        <v>1599</v>
      </c>
      <c r="B1599" s="98" t="s">
        <v>8143</v>
      </c>
      <c r="C1599" s="54" t="str">
        <f t="shared" ca="1" si="312"/>
        <v>CPCC</v>
      </c>
      <c r="D1599" s="54" t="str">
        <f t="shared" ca="1" si="313"/>
        <v>V0T5R05P -J</v>
      </c>
      <c r="E1599" s="54">
        <f t="shared" ca="1" si="314"/>
        <v>0</v>
      </c>
      <c r="F1599" s="54" t="str">
        <f t="shared" ca="1" si="315"/>
        <v>ZH1KJM</v>
      </c>
      <c r="G1599" s="54" t="str">
        <f t="shared" ca="1" si="316"/>
        <v>AD1</v>
      </c>
      <c r="H1599" s="54" t="str">
        <f t="shared" ca="1" si="317"/>
        <v>COMPLET</v>
      </c>
      <c r="I1599" s="54" t="str">
        <f t="shared" ca="1" si="318"/>
        <v>Tn</v>
      </c>
      <c r="J1599" s="54" t="str">
        <f t="shared" ca="1" si="319"/>
        <v>CSCA</v>
      </c>
      <c r="K1599" s="54" t="str">
        <f t="shared" ca="1" si="320"/>
        <v>T5R05P</v>
      </c>
      <c r="L1599" s="54" t="str">
        <f t="shared" ca="1" si="321"/>
        <v>PRAD1</v>
      </c>
      <c r="M1599" s="54">
        <f t="shared" ca="1" si="322"/>
        <v>0</v>
      </c>
      <c r="N1599" s="54" t="str">
        <f t="shared" ca="1" si="323"/>
        <v>DB2</v>
      </c>
      <c r="O1599" s="54" t="str">
        <f t="shared" ca="1" si="324"/>
        <v>Adhérent</v>
      </c>
    </row>
    <row r="1600" spans="1:15" x14ac:dyDescent="0.3">
      <c r="A1600" s="97">
        <f ca="1">MATCH(B1600,INDIRECT("Referentiel!a:a"),0)+COUNTIF($B$1:B1599,B1600)</f>
        <v>1600</v>
      </c>
      <c r="B1600" s="98" t="s">
        <v>8148</v>
      </c>
      <c r="C1600" s="54" t="str">
        <f t="shared" ca="1" si="312"/>
        <v>CPCC</v>
      </c>
      <c r="D1600" s="54" t="str">
        <f t="shared" ca="1" si="313"/>
        <v>V0T5R09  -J</v>
      </c>
      <c r="E1600" s="54">
        <f t="shared" ca="1" si="314"/>
        <v>0</v>
      </c>
      <c r="F1600" s="54" t="str">
        <f t="shared" ca="1" si="315"/>
        <v>ZH1KJN</v>
      </c>
      <c r="G1600" s="54" t="str">
        <f t="shared" ca="1" si="316"/>
        <v>AD1</v>
      </c>
      <c r="H1600" s="54" t="str">
        <f t="shared" ca="1" si="317"/>
        <v>COMPLET</v>
      </c>
      <c r="I1600" s="54" t="str">
        <f t="shared" ca="1" si="318"/>
        <v>BVnTn</v>
      </c>
      <c r="J1600" s="54" t="str">
        <f t="shared" ca="1" si="319"/>
        <v>GADR</v>
      </c>
      <c r="K1600" s="54" t="str">
        <f t="shared" ca="1" si="320"/>
        <v>T5R09</v>
      </c>
      <c r="L1600" s="54" t="str">
        <f t="shared" ca="1" si="321"/>
        <v>PRAD1</v>
      </c>
      <c r="M1600" s="54">
        <f t="shared" ca="1" si="322"/>
        <v>0</v>
      </c>
      <c r="N1600" s="54" t="str">
        <f t="shared" ca="1" si="323"/>
        <v>DB2</v>
      </c>
      <c r="O1600" s="54" t="str">
        <f t="shared" ca="1" si="324"/>
        <v>Adhérent</v>
      </c>
    </row>
    <row r="1601" spans="1:15" x14ac:dyDescent="0.3">
      <c r="A1601" s="97">
        <f ca="1">MATCH(B1601,INDIRECT("Referentiel!a:a"),0)+COUNTIF($B$1:B1600,B1601)</f>
        <v>1601</v>
      </c>
      <c r="B1601" s="98" t="s">
        <v>8152</v>
      </c>
      <c r="C1601" s="54" t="str">
        <f t="shared" ca="1" si="312"/>
        <v>CPCI</v>
      </c>
      <c r="D1601" s="54" t="str">
        <f t="shared" ca="1" si="313"/>
        <v xml:space="preserve"> V0T5R15   -J</v>
      </c>
      <c r="E1601" s="54">
        <f t="shared" ca="1" si="314"/>
        <v>0</v>
      </c>
      <c r="F1601" s="54" t="str">
        <f t="shared" ca="1" si="315"/>
        <v>ZH0EJJ</v>
      </c>
      <c r="G1601" s="54" t="str">
        <f t="shared" ca="1" si="316"/>
        <v>AD3</v>
      </c>
      <c r="H1601" s="54" t="str">
        <f t="shared" ca="1" si="317"/>
        <v>COMPLET</v>
      </c>
      <c r="I1601" s="54" t="str">
        <f t="shared" ca="1" si="318"/>
        <v>Tn</v>
      </c>
      <c r="J1601" s="54" t="str">
        <f t="shared" ca="1" si="319"/>
        <v>SDGE</v>
      </c>
      <c r="K1601" s="54" t="str">
        <f t="shared" ca="1" si="320"/>
        <v>T5R15</v>
      </c>
      <c r="L1601" s="54" t="str">
        <f t="shared" ca="1" si="321"/>
        <v>PRIV1</v>
      </c>
      <c r="M1601" s="54">
        <f t="shared" ca="1" si="322"/>
        <v>0</v>
      </c>
      <c r="N1601" s="54" t="str">
        <f t="shared" ca="1" si="323"/>
        <v>DB2</v>
      </c>
      <c r="O1601" s="54" t="str">
        <f t="shared" ca="1" si="324"/>
        <v>Adhérent</v>
      </c>
    </row>
    <row r="1602" spans="1:15" x14ac:dyDescent="0.3">
      <c r="A1602" s="97">
        <f ca="1">MATCH(B1602,INDIRECT("Referentiel!a:a"),0)+COUNTIF($B$1:B1601,B1602)</f>
        <v>1602</v>
      </c>
      <c r="B1602" s="98" t="s">
        <v>8158</v>
      </c>
      <c r="C1602" s="54" t="str">
        <f t="shared" ca="1" si="312"/>
        <v>CPCI</v>
      </c>
      <c r="D1602" s="54" t="str">
        <f t="shared" ca="1" si="313"/>
        <v>V0T5R25        -J</v>
      </c>
      <c r="E1602" s="54">
        <f t="shared" ca="1" si="314"/>
        <v>0</v>
      </c>
      <c r="F1602" s="54" t="str">
        <f t="shared" ca="1" si="315"/>
        <v>ZH0AJS</v>
      </c>
      <c r="G1602" s="54" t="str">
        <f t="shared" ca="1" si="316"/>
        <v>AD3</v>
      </c>
      <c r="H1602" s="54" t="str">
        <f t="shared" ca="1" si="317"/>
        <v>COMPLET</v>
      </c>
      <c r="I1602" s="54" t="str">
        <f t="shared" ca="1" si="318"/>
        <v>BVnTn</v>
      </c>
      <c r="J1602" s="54" t="str">
        <f t="shared" ca="1" si="319"/>
        <v>SDGE</v>
      </c>
      <c r="K1602" s="54" t="str">
        <f t="shared" ca="1" si="320"/>
        <v xml:space="preserve">T5R25 </v>
      </c>
      <c r="L1602" s="54" t="str">
        <f t="shared" ca="1" si="321"/>
        <v/>
      </c>
      <c r="M1602" s="54">
        <f t="shared" ca="1" si="322"/>
        <v>0</v>
      </c>
      <c r="N1602" s="54" t="str">
        <f t="shared" ca="1" si="323"/>
        <v>DB2</v>
      </c>
      <c r="O1602" s="54" t="str">
        <f t="shared" ca="1" si="324"/>
        <v>Adhérent</v>
      </c>
    </row>
    <row r="1603" spans="1:15" x14ac:dyDescent="0.3">
      <c r="A1603" s="97">
        <f ca="1">MATCH(B1603,INDIRECT("Referentiel!a:a"),0)+COUNTIF($B$1:B1602,B1603)</f>
        <v>1603</v>
      </c>
      <c r="B1603" s="98" t="s">
        <v>8163</v>
      </c>
      <c r="C1603" s="54" t="str">
        <f t="shared" ref="C1603:C1666" ca="1" si="325">INDIRECT("'Referentiel'!c"&amp;$A1603)</f>
        <v>CPCC</v>
      </c>
      <c r="D1603" s="54" t="str">
        <f t="shared" ref="D1603:D1666" ca="1" si="326">INDIRECT("'Referentiel'!U"&amp;$A1603)&amp;IF((INDIRECT("'Referentiel'!U"&amp;$A1603)&lt;&gt;"")*(INDIRECT("'Referentiel'!V"&amp;$A1603)&lt;&gt;""),"-","")&amp;INDIRECT("'Referentiel'!V"&amp;$A1603)&amp;IF((INDIRECT("'Referentiel'!U"&amp;$A1603)&amp;INDIRECT("'Referentiel'!V"&amp;$A1603)&lt;&gt;"")*(INDIRECT("'Referentiel'!W"&amp;$A1603)&lt;&gt;""),"-","")&amp;INDIRECT("'Referentiel'!W"&amp;$A1603)&amp;IF((INDIRECT("'Referentiel'!U"&amp;$A1603)&amp;INDIRECT("'Referentiel'!V"&amp;$A1603)&amp;INDIRECT("'Referentiel'!W"&amp;$A1603)&lt;&gt;"")*(INDIRECT("'Referentiel'!Y"&amp;$A1603)&lt;&gt;""),"-","")&amp;INDIRECT("'Referentiel'!Y"&amp;$A1603)&amp;IF((INDIRECT("'Referentiel'!U"&amp;$A1603)&amp;INDIRECT("'Referentiel'!V"&amp;$A1603)&amp;INDIRECT("'Referentiel'!W"&amp;$A1603)&amp;INDIRECT("'Referentiel'!Y"&amp;$A1603)&lt;&gt;"")*(INDIRECT("'Referentiel'!Z"&amp;$A1603)&lt;&gt;""),"-","")&amp;INDIRECT("'Referentiel'!Z"&amp;$A1603)</f>
        <v>V0T6R01  -J</v>
      </c>
      <c r="E1603" s="54">
        <f t="shared" ref="E1603:E1666" ca="1" si="327">INDIRECT("'Referentiel'!AB"&amp;$A1603)</f>
        <v>0</v>
      </c>
      <c r="F1603" s="54" t="str">
        <f t="shared" ref="F1603:F1666" ca="1" si="328">INDIRECT("'Referentiel'!Aa"&amp;$A1603)</f>
        <v>ZH1KJO</v>
      </c>
      <c r="G1603" s="54" t="str">
        <f t="shared" ref="G1603:G1666" ca="1" si="329">INDIRECT("'Referentiel'!k"&amp;$A1603)</f>
        <v>AD1</v>
      </c>
      <c r="H1603" s="54" t="str">
        <f t="shared" ref="H1603:H1666" ca="1" si="330">INDIRECT("'Referentiel'!l"&amp;$A1603)</f>
        <v>COMPLET</v>
      </c>
      <c r="I1603" s="54" t="str">
        <f t="shared" ref="I1603:I1666" ca="1" si="331">INDIRECT("'Referentiel'!j"&amp;$A1603)</f>
        <v>Tn</v>
      </c>
      <c r="J1603" s="54" t="str">
        <f t="shared" ref="J1603:J1666" ca="1" si="332">INDIRECT("'Referentiel'!f"&amp;$A1603)</f>
        <v>MESA</v>
      </c>
      <c r="K1603" s="54" t="str">
        <f t="shared" ref="K1603:K1666" ca="1" si="333">INDIRECT("'Referentiel'!e"&amp;$A1603)</f>
        <v>T6R01</v>
      </c>
      <c r="L1603" s="54" t="str">
        <f t="shared" ref="L1603:L1666" ca="1" si="334">INDIRECT("'Referentiel'!n"&amp;$A1603)</f>
        <v>PRAD1</v>
      </c>
      <c r="M1603" s="54">
        <f t="shared" ref="M1603:M1666" ca="1" si="335">INDIRECT("'Referentiel'!s"&amp;$A1603)</f>
        <v>0</v>
      </c>
      <c r="N1603" s="54" t="str">
        <f t="shared" ref="N1603:N1666" ca="1" si="336">INDIRECT("'Referentiel'!q"&amp;$A1603)</f>
        <v>DB2</v>
      </c>
      <c r="O1603" s="54" t="str">
        <f t="shared" ref="O1603:O1666" ca="1" si="337">INDIRECT("'Referentiel'!h"&amp;$A1603)</f>
        <v>Adhérent</v>
      </c>
    </row>
    <row r="1604" spans="1:15" x14ac:dyDescent="0.3">
      <c r="A1604" s="97">
        <f ca="1">MATCH(B1604,INDIRECT("Referentiel!a:a"),0)+COUNTIF($B$1:B1603,B1604)</f>
        <v>1604</v>
      </c>
      <c r="B1604" s="98" t="s">
        <v>8169</v>
      </c>
      <c r="C1604" s="54" t="str">
        <f t="shared" ca="1" si="325"/>
        <v>CPCC</v>
      </c>
      <c r="D1604" s="54" t="str">
        <f t="shared" ca="1" si="326"/>
        <v>V0T6R05  -J</v>
      </c>
      <c r="E1604" s="54">
        <f t="shared" ca="1" si="327"/>
        <v>0</v>
      </c>
      <c r="F1604" s="54" t="str">
        <f t="shared" ca="1" si="328"/>
        <v>ZH1KJP</v>
      </c>
      <c r="G1604" s="54" t="str">
        <f t="shared" ca="1" si="329"/>
        <v>AD1</v>
      </c>
      <c r="H1604" s="54" t="str">
        <f t="shared" ca="1" si="330"/>
        <v>COMPLET</v>
      </c>
      <c r="I1604" s="54" t="str">
        <f t="shared" ca="1" si="331"/>
        <v>Tn</v>
      </c>
      <c r="J1604" s="54" t="str">
        <f t="shared" ca="1" si="332"/>
        <v>MESA</v>
      </c>
      <c r="K1604" s="54" t="str">
        <f t="shared" ca="1" si="333"/>
        <v>T6R05</v>
      </c>
      <c r="L1604" s="54" t="str">
        <f t="shared" ca="1" si="334"/>
        <v>PRAD1</v>
      </c>
      <c r="M1604" s="54">
        <f t="shared" ca="1" si="335"/>
        <v>0</v>
      </c>
      <c r="N1604" s="54" t="str">
        <f t="shared" ca="1" si="336"/>
        <v>DB2</v>
      </c>
      <c r="O1604" s="54" t="str">
        <f t="shared" ca="1" si="337"/>
        <v>Adhérent</v>
      </c>
    </row>
    <row r="1605" spans="1:15" x14ac:dyDescent="0.3">
      <c r="A1605" s="97">
        <f ca="1">MATCH(B1605,INDIRECT("Referentiel!a:a"),0)+COUNTIF($B$1:B1604,B1605)</f>
        <v>1605</v>
      </c>
      <c r="B1605" s="98" t="s">
        <v>8175</v>
      </c>
      <c r="C1605" s="54" t="str">
        <f t="shared" ca="1" si="325"/>
        <v>CPCC</v>
      </c>
      <c r="D1605" s="54" t="str">
        <f t="shared" ca="1" si="326"/>
        <v>V0T6R10  -J</v>
      </c>
      <c r="E1605" s="54">
        <f t="shared" ca="1" si="327"/>
        <v>0</v>
      </c>
      <c r="F1605" s="54" t="str">
        <f t="shared" ca="1" si="328"/>
        <v>ZH1KJQ</v>
      </c>
      <c r="G1605" s="54" t="str">
        <f t="shared" ca="1" si="329"/>
        <v>AD1</v>
      </c>
      <c r="H1605" s="54" t="str">
        <f t="shared" ca="1" si="330"/>
        <v>COMPLET</v>
      </c>
      <c r="I1605" s="54" t="str">
        <f t="shared" ca="1" si="331"/>
        <v>BVnTn</v>
      </c>
      <c r="J1605" s="54" t="str">
        <f t="shared" ca="1" si="332"/>
        <v>MESA</v>
      </c>
      <c r="K1605" s="54" t="str">
        <f t="shared" ca="1" si="333"/>
        <v>T6R10</v>
      </c>
      <c r="L1605" s="54" t="str">
        <f t="shared" ca="1" si="334"/>
        <v>PRAD1</v>
      </c>
      <c r="M1605" s="54">
        <f t="shared" ca="1" si="335"/>
        <v>0</v>
      </c>
      <c r="N1605" s="54" t="str">
        <f t="shared" ca="1" si="336"/>
        <v>DB2</v>
      </c>
      <c r="O1605" s="54" t="str">
        <f t="shared" ca="1" si="337"/>
        <v>Adhérent</v>
      </c>
    </row>
    <row r="1606" spans="1:15" x14ac:dyDescent="0.3">
      <c r="A1606" s="97">
        <f ca="1">MATCH(B1606,INDIRECT("Referentiel!a:a"),0)+COUNTIF($B$1:B1605,B1606)</f>
        <v>1606</v>
      </c>
      <c r="B1606" s="98" t="s">
        <v>8179</v>
      </c>
      <c r="C1606" s="54" t="str">
        <f t="shared" ca="1" si="325"/>
        <v>CPCC</v>
      </c>
      <c r="D1606" s="54" t="str">
        <f t="shared" ca="1" si="326"/>
        <v>V0T6R15  -J</v>
      </c>
      <c r="E1606" s="54">
        <f t="shared" ca="1" si="327"/>
        <v>0</v>
      </c>
      <c r="F1606" s="54" t="str">
        <f t="shared" ca="1" si="328"/>
        <v>ZH1KJR</v>
      </c>
      <c r="G1606" s="54" t="str">
        <f t="shared" ca="1" si="329"/>
        <v>AD1</v>
      </c>
      <c r="H1606" s="54" t="str">
        <f t="shared" ca="1" si="330"/>
        <v>COMPLET</v>
      </c>
      <c r="I1606" s="54" t="str">
        <f t="shared" ca="1" si="331"/>
        <v>BVnTn</v>
      </c>
      <c r="J1606" s="54" t="str">
        <f t="shared" ca="1" si="332"/>
        <v>MESA</v>
      </c>
      <c r="K1606" s="54" t="str">
        <f t="shared" ca="1" si="333"/>
        <v>T6R15</v>
      </c>
      <c r="L1606" s="54" t="str">
        <f t="shared" ca="1" si="334"/>
        <v>PRAD1</v>
      </c>
      <c r="M1606" s="54">
        <f t="shared" ca="1" si="335"/>
        <v>0</v>
      </c>
      <c r="N1606" s="54" t="str">
        <f t="shared" ca="1" si="336"/>
        <v>DB2</v>
      </c>
      <c r="O1606" s="54" t="str">
        <f t="shared" ca="1" si="337"/>
        <v>Adhérent</v>
      </c>
    </row>
    <row r="1607" spans="1:15" x14ac:dyDescent="0.3">
      <c r="A1607" s="97">
        <f ca="1">MATCH(B1607,INDIRECT("Referentiel!a:a"),0)+COUNTIF($B$1:B1606,B1607)</f>
        <v>1607</v>
      </c>
      <c r="B1607" s="98" t="s">
        <v>8183</v>
      </c>
      <c r="C1607" s="54" t="str">
        <f t="shared" ca="1" si="325"/>
        <v>CPCC</v>
      </c>
      <c r="D1607" s="54" t="str">
        <f t="shared" ca="1" si="326"/>
        <v>V0T6R21C -J</v>
      </c>
      <c r="E1607" s="54">
        <f t="shared" ca="1" si="327"/>
        <v>0</v>
      </c>
      <c r="F1607" s="54" t="str">
        <f t="shared" ca="1" si="328"/>
        <v>ZH1KJS</v>
      </c>
      <c r="G1607" s="54" t="str">
        <f t="shared" ca="1" si="329"/>
        <v>AD1</v>
      </c>
      <c r="H1607" s="54" t="str">
        <f t="shared" ca="1" si="330"/>
        <v>COMPLET</v>
      </c>
      <c r="I1607" s="54" t="str">
        <f t="shared" ca="1" si="331"/>
        <v>Tn</v>
      </c>
      <c r="J1607" s="54" t="str">
        <f t="shared" ca="1" si="332"/>
        <v>MESA</v>
      </c>
      <c r="K1607" s="54" t="str">
        <f t="shared" ca="1" si="333"/>
        <v>T6R21C</v>
      </c>
      <c r="L1607" s="54" t="str">
        <f t="shared" ca="1" si="334"/>
        <v>PRAD1</v>
      </c>
      <c r="M1607" s="54">
        <f t="shared" ca="1" si="335"/>
        <v>0</v>
      </c>
      <c r="N1607" s="54" t="str">
        <f t="shared" ca="1" si="336"/>
        <v>DB2</v>
      </c>
      <c r="O1607" s="54" t="str">
        <f t="shared" ca="1" si="337"/>
        <v>Adhérent</v>
      </c>
    </row>
    <row r="1608" spans="1:15" x14ac:dyDescent="0.3">
      <c r="A1608" s="97">
        <f ca="1">MATCH(B1608,INDIRECT("Referentiel!a:a"),0)+COUNTIF($B$1:B1607,B1608)</f>
        <v>1608</v>
      </c>
      <c r="B1608" s="98" t="s">
        <v>8189</v>
      </c>
      <c r="C1608" s="54" t="str">
        <f t="shared" ca="1" si="325"/>
        <v>CPCC</v>
      </c>
      <c r="D1608" s="54" t="str">
        <f t="shared" ca="1" si="326"/>
        <v>V1T6R21P -J</v>
      </c>
      <c r="E1608" s="54">
        <f t="shared" ca="1" si="327"/>
        <v>0</v>
      </c>
      <c r="F1608" s="54" t="str">
        <f t="shared" ca="1" si="328"/>
        <v>ZH1KJT</v>
      </c>
      <c r="G1608" s="54" t="str">
        <f t="shared" ca="1" si="329"/>
        <v>AD3</v>
      </c>
      <c r="H1608" s="54" t="str">
        <f t="shared" ca="1" si="330"/>
        <v>COMPLET</v>
      </c>
      <c r="I1608" s="54" t="str">
        <f t="shared" ca="1" si="331"/>
        <v>BVnTn</v>
      </c>
      <c r="J1608" s="54" t="str">
        <f t="shared" ca="1" si="332"/>
        <v>TKS0</v>
      </c>
      <c r="K1608" s="54" t="str">
        <f t="shared" ca="1" si="333"/>
        <v>T6R21P</v>
      </c>
      <c r="L1608" s="54" t="str">
        <f t="shared" ca="1" si="334"/>
        <v/>
      </c>
      <c r="M1608" s="54">
        <f t="shared" ca="1" si="335"/>
        <v>0</v>
      </c>
      <c r="N1608" s="54" t="str">
        <f t="shared" ca="1" si="336"/>
        <v>DB2</v>
      </c>
      <c r="O1608" s="54" t="str">
        <f t="shared" ca="1" si="337"/>
        <v>Adhérent</v>
      </c>
    </row>
    <row r="1609" spans="1:15" x14ac:dyDescent="0.3">
      <c r="A1609" s="97">
        <f ca="1">MATCH(B1609,INDIRECT("Referentiel!a:a"),0)+COUNTIF($B$1:B1608,B1609)</f>
        <v>1609</v>
      </c>
      <c r="B1609" s="98" t="s">
        <v>8194</v>
      </c>
      <c r="C1609" s="54" t="str">
        <f t="shared" ca="1" si="325"/>
        <v>CPCC</v>
      </c>
      <c r="D1609" s="54" t="str">
        <f t="shared" ca="1" si="326"/>
        <v>V0T6R27C -J</v>
      </c>
      <c r="E1609" s="54">
        <f t="shared" ca="1" si="327"/>
        <v>0</v>
      </c>
      <c r="F1609" s="54" t="str">
        <f t="shared" ca="1" si="328"/>
        <v>ZH1KJU</v>
      </c>
      <c r="G1609" s="54" t="str">
        <f t="shared" ca="1" si="329"/>
        <v>AD1</v>
      </c>
      <c r="H1609" s="54" t="str">
        <f t="shared" ca="1" si="330"/>
        <v>COMPLET</v>
      </c>
      <c r="I1609" s="54" t="str">
        <f t="shared" ca="1" si="331"/>
        <v>BVnTn</v>
      </c>
      <c r="J1609" s="54" t="str">
        <f t="shared" ca="1" si="332"/>
        <v>MESA</v>
      </c>
      <c r="K1609" s="54" t="str">
        <f t="shared" ca="1" si="333"/>
        <v>T6R27C</v>
      </c>
      <c r="L1609" s="54" t="str">
        <f t="shared" ca="1" si="334"/>
        <v>PRAD1</v>
      </c>
      <c r="M1609" s="54">
        <f t="shared" ca="1" si="335"/>
        <v>0</v>
      </c>
      <c r="N1609" s="54" t="str">
        <f t="shared" ca="1" si="336"/>
        <v>DB2</v>
      </c>
      <c r="O1609" s="54" t="str">
        <f t="shared" ca="1" si="337"/>
        <v>Adhérent</v>
      </c>
    </row>
    <row r="1610" spans="1:15" x14ac:dyDescent="0.3">
      <c r="A1610" s="97">
        <f ca="1">MATCH(B1610,INDIRECT("Referentiel!a:a"),0)+COUNTIF($B$1:B1609,B1610)</f>
        <v>1610</v>
      </c>
      <c r="B1610" s="98" t="s">
        <v>8198</v>
      </c>
      <c r="C1610" s="54" t="str">
        <f t="shared" ca="1" si="325"/>
        <v>CPCC</v>
      </c>
      <c r="D1610" s="54" t="str">
        <f t="shared" ca="1" si="326"/>
        <v>V0T7R02  -J</v>
      </c>
      <c r="E1610" s="54">
        <f t="shared" ca="1" si="327"/>
        <v>0</v>
      </c>
      <c r="F1610" s="54" t="str">
        <f t="shared" ca="1" si="328"/>
        <v>ZH1KJV</v>
      </c>
      <c r="G1610" s="54" t="str">
        <f t="shared" ca="1" si="329"/>
        <v>AD3</v>
      </c>
      <c r="H1610" s="54" t="str">
        <f t="shared" ca="1" si="330"/>
        <v>COMPLET</v>
      </c>
      <c r="I1610" s="54" t="str">
        <f t="shared" ca="1" si="331"/>
        <v>BVnTn</v>
      </c>
      <c r="J1610" s="54" t="str">
        <f t="shared" ca="1" si="332"/>
        <v>GPAR</v>
      </c>
      <c r="K1610" s="54" t="str">
        <f t="shared" ca="1" si="333"/>
        <v>T7R02</v>
      </c>
      <c r="L1610" s="54" t="str">
        <f t="shared" ca="1" si="334"/>
        <v/>
      </c>
      <c r="M1610" s="54">
        <f t="shared" ca="1" si="335"/>
        <v>0</v>
      </c>
      <c r="N1610" s="54" t="str">
        <f t="shared" ca="1" si="336"/>
        <v>DB2</v>
      </c>
      <c r="O1610" s="54" t="str">
        <f t="shared" ca="1" si="337"/>
        <v>Adhérent</v>
      </c>
    </row>
    <row r="1611" spans="1:15" x14ac:dyDescent="0.3">
      <c r="A1611" s="97">
        <f ca="1">MATCH(B1611,INDIRECT("Referentiel!a:a"),0)+COUNTIF($B$1:B1610,B1611)</f>
        <v>1611</v>
      </c>
      <c r="B1611" s="98" t="s">
        <v>8202</v>
      </c>
      <c r="C1611" s="54" t="str">
        <f t="shared" ca="1" si="325"/>
        <v>CPCC</v>
      </c>
      <c r="D1611" s="54" t="str">
        <f t="shared" ca="1" si="326"/>
        <v>V1T7R05  -J</v>
      </c>
      <c r="E1611" s="54">
        <f t="shared" ca="1" si="327"/>
        <v>0</v>
      </c>
      <c r="F1611" s="54" t="str">
        <f t="shared" ca="1" si="328"/>
        <v>ZH1KJW</v>
      </c>
      <c r="G1611" s="54" t="str">
        <f t="shared" ca="1" si="329"/>
        <v>AD3</v>
      </c>
      <c r="H1611" s="54" t="str">
        <f t="shared" ca="1" si="330"/>
        <v>COMPLET</v>
      </c>
      <c r="I1611" s="54" t="str">
        <f t="shared" ca="1" si="331"/>
        <v>BVnTn</v>
      </c>
      <c r="J1611" s="54" t="str">
        <f t="shared" ca="1" si="332"/>
        <v>GPAR</v>
      </c>
      <c r="K1611" s="54" t="str">
        <f t="shared" ca="1" si="333"/>
        <v>T7R05</v>
      </c>
      <c r="L1611" s="54" t="str">
        <f t="shared" ca="1" si="334"/>
        <v/>
      </c>
      <c r="M1611" s="54">
        <f t="shared" ca="1" si="335"/>
        <v>0</v>
      </c>
      <c r="N1611" s="54" t="str">
        <f t="shared" ca="1" si="336"/>
        <v>DB2</v>
      </c>
      <c r="O1611" s="54" t="str">
        <f t="shared" ca="1" si="337"/>
        <v>Adhérent</v>
      </c>
    </row>
    <row r="1612" spans="1:15" x14ac:dyDescent="0.3">
      <c r="A1612" s="97">
        <f ca="1">MATCH(B1612,INDIRECT("Referentiel!a:a"),0)+COUNTIF($B$1:B1611,B1612)</f>
        <v>1612</v>
      </c>
      <c r="B1612" s="98" t="s">
        <v>8206</v>
      </c>
      <c r="C1612" s="54" t="str">
        <f t="shared" ca="1" si="325"/>
        <v>CPPL</v>
      </c>
      <c r="D1612" s="54" t="str">
        <f t="shared" ca="1" si="326"/>
        <v xml:space="preserve"> -M</v>
      </c>
      <c r="E1612" s="54">
        <f t="shared" ca="1" si="327"/>
        <v>0</v>
      </c>
      <c r="F1612" s="54" t="str">
        <f t="shared" ca="1" si="328"/>
        <v>ZH2VMP</v>
      </c>
      <c r="G1612" s="54" t="str">
        <f t="shared" ca="1" si="329"/>
        <v>AD3</v>
      </c>
      <c r="H1612" s="54" t="str">
        <f t="shared" ca="1" si="330"/>
        <v>COMPLET</v>
      </c>
      <c r="I1612" s="54" t="str">
        <f t="shared" ca="1" si="331"/>
        <v>BVaTn</v>
      </c>
      <c r="J1612" s="54" t="str">
        <f t="shared" ca="1" si="332"/>
        <v>TAND</v>
      </c>
      <c r="K1612" s="54" t="str">
        <f t="shared" ca="1" si="333"/>
        <v>TAN00001</v>
      </c>
      <c r="L1612" s="54" t="str">
        <f t="shared" ca="1" si="334"/>
        <v/>
      </c>
      <c r="M1612" s="54">
        <f t="shared" ca="1" si="335"/>
        <v>0</v>
      </c>
      <c r="N1612" s="54" t="str">
        <f t="shared" ca="1" si="336"/>
        <v>FIC</v>
      </c>
      <c r="O1612" s="54" t="str">
        <f t="shared" ca="1" si="337"/>
        <v>Adhérent</v>
      </c>
    </row>
    <row r="1613" spans="1:15" x14ac:dyDescent="0.3">
      <c r="A1613" s="97">
        <f ca="1">MATCH(B1613,INDIRECT("Referentiel!a:a"),0)+COUNTIF($B$1:B1612,B1613)</f>
        <v>1613</v>
      </c>
      <c r="B1613" s="98" t="s">
        <v>8211</v>
      </c>
      <c r="C1613" s="54" t="str">
        <f t="shared" ca="1" si="325"/>
        <v>CPMP</v>
      </c>
      <c r="D1613" s="54" t="str">
        <f t="shared" ca="1" si="326"/>
        <v>TB3ARGVU0-J</v>
      </c>
      <c r="E1613" s="54">
        <f t="shared" ca="1" si="327"/>
        <v>0</v>
      </c>
      <c r="F1613" s="54" t="str">
        <f t="shared" ca="1" si="328"/>
        <v>ZH2FJS</v>
      </c>
      <c r="G1613" s="54" t="str">
        <f t="shared" ca="1" si="329"/>
        <v>AD3</v>
      </c>
      <c r="H1613" s="54" t="str">
        <f t="shared" ca="1" si="330"/>
        <v>COMPLET</v>
      </c>
      <c r="I1613" s="54" t="str">
        <f t="shared" ca="1" si="331"/>
        <v>Tn</v>
      </c>
      <c r="J1613" s="54" t="str">
        <f t="shared" ca="1" si="332"/>
        <v>GEBE</v>
      </c>
      <c r="K1613" s="54" t="str">
        <f t="shared" ca="1" si="333"/>
        <v>TB3ARGTB</v>
      </c>
      <c r="L1613" s="54" t="str">
        <f t="shared" ca="1" si="334"/>
        <v/>
      </c>
      <c r="M1613" s="54">
        <f t="shared" ca="1" si="335"/>
        <v>0</v>
      </c>
      <c r="N1613" s="54" t="str">
        <f t="shared" ca="1" si="336"/>
        <v>DB2</v>
      </c>
      <c r="O1613" s="54" t="str">
        <f t="shared" ca="1" si="337"/>
        <v>Adhérent</v>
      </c>
    </row>
    <row r="1614" spans="1:15" x14ac:dyDescent="0.3">
      <c r="A1614" s="97">
        <f ca="1">MATCH(B1614,INDIRECT("Referentiel!a:a"),0)+COUNTIF($B$1:B1613,B1614)</f>
        <v>1614</v>
      </c>
      <c r="B1614" s="98" t="s">
        <v>8216</v>
      </c>
      <c r="C1614" s="54" t="str">
        <f t="shared" ca="1" si="325"/>
        <v>CPMP</v>
      </c>
      <c r="D1614" s="54" t="str">
        <f t="shared" ca="1" si="326"/>
        <v>TB3AUTVU0-J</v>
      </c>
      <c r="E1614" s="54">
        <f t="shared" ca="1" si="327"/>
        <v>0</v>
      </c>
      <c r="F1614" s="54" t="str">
        <f t="shared" ca="1" si="328"/>
        <v>ZH2FJT</v>
      </c>
      <c r="G1614" s="54" t="str">
        <f t="shared" ca="1" si="329"/>
        <v>AD3</v>
      </c>
      <c r="H1614" s="54" t="str">
        <f t="shared" ca="1" si="330"/>
        <v>COMPLET</v>
      </c>
      <c r="I1614" s="54" t="str">
        <f t="shared" ca="1" si="331"/>
        <v>BVnTn</v>
      </c>
      <c r="J1614" s="54" t="str">
        <f t="shared" ca="1" si="332"/>
        <v>GEBE</v>
      </c>
      <c r="K1614" s="54" t="str">
        <f t="shared" ca="1" si="333"/>
        <v>TB3AUTTB</v>
      </c>
      <c r="L1614" s="54" t="str">
        <f t="shared" ca="1" si="334"/>
        <v/>
      </c>
      <c r="M1614" s="54">
        <f t="shared" ca="1" si="335"/>
        <v>0</v>
      </c>
      <c r="N1614" s="54" t="str">
        <f t="shared" ca="1" si="336"/>
        <v>DB2</v>
      </c>
      <c r="O1614" s="54" t="str">
        <f t="shared" ca="1" si="337"/>
        <v>Adhérent</v>
      </c>
    </row>
    <row r="1615" spans="1:15" x14ac:dyDescent="0.3">
      <c r="A1615" s="97">
        <f ca="1">MATCH(B1615,INDIRECT("Referentiel!a:a"),0)+COUNTIF($B$1:B1614,B1615)</f>
        <v>1615</v>
      </c>
      <c r="B1615" s="98" t="s">
        <v>8221</v>
      </c>
      <c r="C1615" s="54" t="str">
        <f t="shared" ca="1" si="325"/>
        <v>CPAS</v>
      </c>
      <c r="D1615" s="54" t="str">
        <f t="shared" ca="1" si="326"/>
        <v>IARFILES-M</v>
      </c>
      <c r="E1615" s="54">
        <f t="shared" ca="1" si="327"/>
        <v>0</v>
      </c>
      <c r="F1615" s="54" t="str">
        <f t="shared" ca="1" si="328"/>
        <v>ZH2AMR</v>
      </c>
      <c r="G1615" s="54" t="str">
        <f t="shared" ca="1" si="329"/>
        <v>AD3</v>
      </c>
      <c r="H1615" s="54" t="str">
        <f t="shared" ca="1" si="330"/>
        <v>COMPLET</v>
      </c>
      <c r="I1615" s="54" t="str">
        <f t="shared" ca="1" si="331"/>
        <v>BVaTn</v>
      </c>
      <c r="J1615" s="54" t="str">
        <f t="shared" ca="1" si="332"/>
        <v>IARD</v>
      </c>
      <c r="K1615" s="54" t="str">
        <f t="shared" ca="1" si="333"/>
        <v>IARFILES</v>
      </c>
      <c r="L1615" s="54" t="str">
        <f t="shared" ca="1" si="334"/>
        <v/>
      </c>
      <c r="M1615" s="54">
        <f t="shared" ca="1" si="335"/>
        <v>0</v>
      </c>
      <c r="N1615" s="54" t="str">
        <f t="shared" ca="1" si="336"/>
        <v>FIC</v>
      </c>
      <c r="O1615" s="54" t="str">
        <f t="shared" ca="1" si="337"/>
        <v>Adhérent</v>
      </c>
    </row>
    <row r="1616" spans="1:15" x14ac:dyDescent="0.3">
      <c r="A1616" s="97">
        <f ca="1">MATCH(B1616,INDIRECT("Referentiel!a:a"),0)+COUNTIF($B$1:B1615,B1616)</f>
        <v>1616</v>
      </c>
      <c r="B1616" s="98" t="s">
        <v>8225</v>
      </c>
      <c r="C1616" s="54" t="str">
        <f t="shared" ca="1" si="325"/>
        <v>CPMP</v>
      </c>
      <c r="D1616" s="54" t="str">
        <f t="shared" ca="1" si="326"/>
        <v>TB3CLNVU01-M</v>
      </c>
      <c r="E1616" s="54">
        <f t="shared" ca="1" si="327"/>
        <v>0</v>
      </c>
      <c r="F1616" s="54" t="str">
        <f t="shared" ca="1" si="328"/>
        <v>ZH2CMQ</v>
      </c>
      <c r="G1616" s="54" t="str">
        <f t="shared" ca="1" si="329"/>
        <v>AD3</v>
      </c>
      <c r="H1616" s="54" t="str">
        <f t="shared" ca="1" si="330"/>
        <v>COMPLET</v>
      </c>
      <c r="I1616" s="54" t="str">
        <f t="shared" ca="1" si="331"/>
        <v>BVaTn</v>
      </c>
      <c r="J1616" s="54" t="str">
        <f t="shared" ca="1" si="332"/>
        <v>GEBE</v>
      </c>
      <c r="K1616" s="54" t="str">
        <f t="shared" ca="1" si="333"/>
        <v>TB3CLNTB</v>
      </c>
      <c r="L1616" s="54" t="str">
        <f t="shared" ca="1" si="334"/>
        <v/>
      </c>
      <c r="M1616" s="54">
        <f t="shared" ca="1" si="335"/>
        <v>0</v>
      </c>
      <c r="N1616" s="54" t="str">
        <f t="shared" ca="1" si="336"/>
        <v>DB2</v>
      </c>
      <c r="O1616" s="54" t="str">
        <f t="shared" ca="1" si="337"/>
        <v>Adhérent</v>
      </c>
    </row>
    <row r="1617" spans="1:15" x14ac:dyDescent="0.3">
      <c r="A1617" s="97">
        <f ca="1">MATCH(B1617,INDIRECT("Referentiel!a:a"),0)+COUNTIF($B$1:B1616,B1617)</f>
        <v>1617</v>
      </c>
      <c r="B1617" s="98" t="s">
        <v>8231</v>
      </c>
      <c r="C1617" s="54" t="str">
        <f t="shared" ca="1" si="325"/>
        <v>CPMP</v>
      </c>
      <c r="D1617" s="54" t="str">
        <f t="shared" ca="1" si="326"/>
        <v>TB3DEMVU1-J</v>
      </c>
      <c r="E1617" s="54">
        <f t="shared" ca="1" si="327"/>
        <v>0</v>
      </c>
      <c r="F1617" s="54" t="str">
        <f t="shared" ca="1" si="328"/>
        <v>ZH2FJV</v>
      </c>
      <c r="G1617" s="54" t="str">
        <f t="shared" ca="1" si="329"/>
        <v>AD3</v>
      </c>
      <c r="H1617" s="54" t="str">
        <f t="shared" ca="1" si="330"/>
        <v>COMPLET</v>
      </c>
      <c r="I1617" s="54" t="str">
        <f t="shared" ca="1" si="331"/>
        <v>BVnTn</v>
      </c>
      <c r="J1617" s="54" t="str">
        <f t="shared" ca="1" si="332"/>
        <v>GEBE</v>
      </c>
      <c r="K1617" s="54" t="str">
        <f t="shared" ca="1" si="333"/>
        <v>TB3DEMTB</v>
      </c>
      <c r="L1617" s="54" t="str">
        <f t="shared" ca="1" si="334"/>
        <v/>
      </c>
      <c r="M1617" s="54">
        <f t="shared" ca="1" si="335"/>
        <v>0</v>
      </c>
      <c r="N1617" s="54" t="str">
        <f t="shared" ca="1" si="336"/>
        <v>DB2</v>
      </c>
      <c r="O1617" s="54" t="str">
        <f t="shared" ca="1" si="337"/>
        <v>Adhérent</v>
      </c>
    </row>
    <row r="1618" spans="1:15" x14ac:dyDescent="0.3">
      <c r="A1618" s="97">
        <f ca="1">MATCH(B1618,INDIRECT("Referentiel!a:a"),0)+COUNTIF($B$1:B1617,B1618)</f>
        <v>1618</v>
      </c>
      <c r="B1618" s="98" t="s">
        <v>8236</v>
      </c>
      <c r="C1618" s="54" t="str">
        <f t="shared" ca="1" si="325"/>
        <v>CPMP</v>
      </c>
      <c r="D1618" s="54" t="str">
        <f t="shared" ca="1" si="326"/>
        <v>TB3DVAVU0-J</v>
      </c>
      <c r="E1618" s="54">
        <f t="shared" ca="1" si="327"/>
        <v>0</v>
      </c>
      <c r="F1618" s="54" t="str">
        <f t="shared" ca="1" si="328"/>
        <v>ZH2FJW</v>
      </c>
      <c r="G1618" s="54" t="str">
        <f t="shared" ca="1" si="329"/>
        <v>AD3</v>
      </c>
      <c r="H1618" s="54" t="str">
        <f t="shared" ca="1" si="330"/>
        <v>COMPLET</v>
      </c>
      <c r="I1618" s="54" t="str">
        <f t="shared" ca="1" si="331"/>
        <v>Tn</v>
      </c>
      <c r="J1618" s="54" t="str">
        <f t="shared" ca="1" si="332"/>
        <v>GEBE</v>
      </c>
      <c r="K1618" s="54" t="str">
        <f t="shared" ca="1" si="333"/>
        <v>TB3DVATB</v>
      </c>
      <c r="L1618" s="54" t="str">
        <f t="shared" ca="1" si="334"/>
        <v/>
      </c>
      <c r="M1618" s="54">
        <f t="shared" ca="1" si="335"/>
        <v>0</v>
      </c>
      <c r="N1618" s="54" t="str">
        <f t="shared" ca="1" si="336"/>
        <v>DB2</v>
      </c>
      <c r="O1618" s="54" t="str">
        <f t="shared" ca="1" si="337"/>
        <v>Adhérent</v>
      </c>
    </row>
    <row r="1619" spans="1:15" x14ac:dyDescent="0.3">
      <c r="A1619" s="97">
        <f ca="1">MATCH(B1619,INDIRECT("Referentiel!a:a"),0)+COUNTIF($B$1:B1618,B1619)</f>
        <v>1619</v>
      </c>
      <c r="B1619" s="98" t="s">
        <v>8241</v>
      </c>
      <c r="C1619" s="54" t="str">
        <f t="shared" ca="1" si="325"/>
        <v>CPMP</v>
      </c>
      <c r="D1619" s="54" t="str">
        <f t="shared" ca="1" si="326"/>
        <v>TB3FORVU0-J</v>
      </c>
      <c r="E1619" s="54">
        <f t="shared" ca="1" si="327"/>
        <v>0</v>
      </c>
      <c r="F1619" s="54" t="str">
        <f t="shared" ca="1" si="328"/>
        <v>ZH2FJX</v>
      </c>
      <c r="G1619" s="54" t="str">
        <f t="shared" ca="1" si="329"/>
        <v>AD3</v>
      </c>
      <c r="H1619" s="54" t="str">
        <f t="shared" ca="1" si="330"/>
        <v>COMPLET</v>
      </c>
      <c r="I1619" s="54" t="str">
        <f t="shared" ca="1" si="331"/>
        <v>BVnTn</v>
      </c>
      <c r="J1619" s="54" t="str">
        <f t="shared" ca="1" si="332"/>
        <v>GEBE</v>
      </c>
      <c r="K1619" s="54" t="str">
        <f t="shared" ca="1" si="333"/>
        <v>TB3FORTB</v>
      </c>
      <c r="L1619" s="54" t="str">
        <f t="shared" ca="1" si="334"/>
        <v/>
      </c>
      <c r="M1619" s="54">
        <f t="shared" ca="1" si="335"/>
        <v>0</v>
      </c>
      <c r="N1619" s="54" t="str">
        <f t="shared" ca="1" si="336"/>
        <v>DB2</v>
      </c>
      <c r="O1619" s="54" t="str">
        <f t="shared" ca="1" si="337"/>
        <v>Adhérent</v>
      </c>
    </row>
    <row r="1620" spans="1:15" x14ac:dyDescent="0.3">
      <c r="A1620" s="97">
        <f ca="1">MATCH(B1620,INDIRECT("Referentiel!a:a"),0)+COUNTIF($B$1:B1619,B1620)</f>
        <v>1620</v>
      </c>
      <c r="B1620" s="98" t="s">
        <v>8246</v>
      </c>
      <c r="C1620" s="54" t="str">
        <f t="shared" ca="1" si="325"/>
        <v>CPMP</v>
      </c>
      <c r="D1620" s="54" t="str">
        <f t="shared" ca="1" si="326"/>
        <v>TB3IDTVU0-J</v>
      </c>
      <c r="E1620" s="54">
        <f t="shared" ca="1" si="327"/>
        <v>0</v>
      </c>
      <c r="F1620" s="54" t="str">
        <f t="shared" ca="1" si="328"/>
        <v>ZH2FJY</v>
      </c>
      <c r="G1620" s="54" t="str">
        <f t="shared" ca="1" si="329"/>
        <v>AD3</v>
      </c>
      <c r="H1620" s="54" t="str">
        <f t="shared" ca="1" si="330"/>
        <v>COMPLET</v>
      </c>
      <c r="I1620" s="54" t="str">
        <f t="shared" ca="1" si="331"/>
        <v>Tn</v>
      </c>
      <c r="J1620" s="54" t="str">
        <f t="shared" ca="1" si="332"/>
        <v>GEBE</v>
      </c>
      <c r="K1620" s="54" t="str">
        <f t="shared" ca="1" si="333"/>
        <v>TB3IDTTB</v>
      </c>
      <c r="L1620" s="54" t="str">
        <f t="shared" ca="1" si="334"/>
        <v/>
      </c>
      <c r="M1620" s="54">
        <f t="shared" ca="1" si="335"/>
        <v>0</v>
      </c>
      <c r="N1620" s="54" t="str">
        <f t="shared" ca="1" si="336"/>
        <v>DB2</v>
      </c>
      <c r="O1620" s="54" t="str">
        <f t="shared" ca="1" si="337"/>
        <v>Adhérent</v>
      </c>
    </row>
    <row r="1621" spans="1:15" x14ac:dyDescent="0.3">
      <c r="A1621" s="97">
        <f ca="1">MATCH(B1621,INDIRECT("Referentiel!a:a"),0)+COUNTIF($B$1:B1620,B1621)</f>
        <v>1621</v>
      </c>
      <c r="B1621" s="98" t="s">
        <v>8251</v>
      </c>
      <c r="C1621" s="54" t="str">
        <f t="shared" ca="1" si="325"/>
        <v>CPMP</v>
      </c>
      <c r="D1621" s="54" t="str">
        <f t="shared" ca="1" si="326"/>
        <v>TB3LOAVU10 -J</v>
      </c>
      <c r="E1621" s="54">
        <f t="shared" ca="1" si="327"/>
        <v>0</v>
      </c>
      <c r="F1621" s="54" t="str">
        <f t="shared" ca="1" si="328"/>
        <v>ZH2FJZ</v>
      </c>
      <c r="G1621" s="54" t="str">
        <f t="shared" ca="1" si="329"/>
        <v>AD3</v>
      </c>
      <c r="H1621" s="54" t="str">
        <f t="shared" ca="1" si="330"/>
        <v>COMPLET</v>
      </c>
      <c r="I1621" s="54" t="str">
        <f t="shared" ca="1" si="331"/>
        <v>Tn</v>
      </c>
      <c r="J1621" s="54" t="str">
        <f t="shared" ca="1" si="332"/>
        <v>GEBE</v>
      </c>
      <c r="K1621" s="54" t="str">
        <f t="shared" ca="1" si="333"/>
        <v>TB3LOATB</v>
      </c>
      <c r="L1621" s="54" t="str">
        <f t="shared" ca="1" si="334"/>
        <v/>
      </c>
      <c r="M1621" s="54">
        <f t="shared" ca="1" si="335"/>
        <v>0</v>
      </c>
      <c r="N1621" s="54" t="str">
        <f t="shared" ca="1" si="336"/>
        <v>DB2 via PGM</v>
      </c>
      <c r="O1621" s="54" t="str">
        <f t="shared" ca="1" si="337"/>
        <v>Adhérent</v>
      </c>
    </row>
    <row r="1622" spans="1:15" x14ac:dyDescent="0.3">
      <c r="A1622" s="97">
        <f ca="1">MATCH(B1622,INDIRECT("Referentiel!a:a"),0)+COUNTIF($B$1:B1621,B1622)</f>
        <v>1622</v>
      </c>
      <c r="B1622" s="98" t="s">
        <v>8256</v>
      </c>
      <c r="C1622" s="54" t="str">
        <f t="shared" ca="1" si="325"/>
        <v>CPMP</v>
      </c>
      <c r="D1622" s="54" t="str">
        <f t="shared" ca="1" si="326"/>
        <v>TB3LORVU02-J</v>
      </c>
      <c r="E1622" s="54">
        <f t="shared" ca="1" si="327"/>
        <v>0</v>
      </c>
      <c r="F1622" s="54" t="str">
        <f t="shared" ca="1" si="328"/>
        <v>ZH2GJ0</v>
      </c>
      <c r="G1622" s="54" t="str">
        <f t="shared" ca="1" si="329"/>
        <v>AD3</v>
      </c>
      <c r="H1622" s="54" t="str">
        <f t="shared" ca="1" si="330"/>
        <v>COMPLET</v>
      </c>
      <c r="I1622" s="54" t="str">
        <f t="shared" ca="1" si="331"/>
        <v>Tn</v>
      </c>
      <c r="J1622" s="54" t="str">
        <f t="shared" ca="1" si="332"/>
        <v>GEBE</v>
      </c>
      <c r="K1622" s="54" t="str">
        <f t="shared" ca="1" si="333"/>
        <v>TB3LORTB</v>
      </c>
      <c r="L1622" s="54" t="str">
        <f t="shared" ca="1" si="334"/>
        <v/>
      </c>
      <c r="M1622" s="54">
        <f t="shared" ca="1" si="335"/>
        <v>0</v>
      </c>
      <c r="N1622" s="54" t="str">
        <f t="shared" ca="1" si="336"/>
        <v>DB2 via PGM</v>
      </c>
      <c r="O1622" s="54" t="str">
        <f t="shared" ca="1" si="337"/>
        <v>Adhérent</v>
      </c>
    </row>
    <row r="1623" spans="1:15" x14ac:dyDescent="0.3">
      <c r="A1623" s="97">
        <f ca="1">MATCH(B1623,INDIRECT("Referentiel!a:a"),0)+COUNTIF($B$1:B1622,B1623)</f>
        <v>1623</v>
      </c>
      <c r="B1623" s="98" t="s">
        <v>8262</v>
      </c>
      <c r="C1623" s="54" t="str">
        <f t="shared" ca="1" si="325"/>
        <v>CPMP</v>
      </c>
      <c r="D1623" s="54" t="str">
        <f t="shared" ca="1" si="326"/>
        <v>TB3MVAVU02-J</v>
      </c>
      <c r="E1623" s="54">
        <f t="shared" ca="1" si="327"/>
        <v>0</v>
      </c>
      <c r="F1623" s="54" t="str">
        <f t="shared" ca="1" si="328"/>
        <v>ZH2GJ1</v>
      </c>
      <c r="G1623" s="54" t="str">
        <f t="shared" ca="1" si="329"/>
        <v>AD3</v>
      </c>
      <c r="H1623" s="54" t="str">
        <f t="shared" ca="1" si="330"/>
        <v>COMPLET</v>
      </c>
      <c r="I1623" s="54" t="str">
        <f t="shared" ca="1" si="331"/>
        <v>Tn</v>
      </c>
      <c r="J1623" s="54" t="str">
        <f t="shared" ca="1" si="332"/>
        <v>GEBE</v>
      </c>
      <c r="K1623" s="54" t="str">
        <f t="shared" ca="1" si="333"/>
        <v>TB3MVATB</v>
      </c>
      <c r="L1623" s="54" t="str">
        <f t="shared" ca="1" si="334"/>
        <v/>
      </c>
      <c r="M1623" s="54">
        <f t="shared" ca="1" si="335"/>
        <v>0</v>
      </c>
      <c r="N1623" s="54" t="str">
        <f t="shared" ca="1" si="336"/>
        <v>DB2 via PGM</v>
      </c>
      <c r="O1623" s="54" t="str">
        <f t="shared" ca="1" si="337"/>
        <v>Adhérent</v>
      </c>
    </row>
    <row r="1624" spans="1:15" x14ac:dyDescent="0.3">
      <c r="A1624" s="97">
        <f ca="1">MATCH(B1624,INDIRECT("Referentiel!a:a"),0)+COUNTIF($B$1:B1623,B1624)</f>
        <v>1624</v>
      </c>
      <c r="B1624" s="98" t="s">
        <v>8268</v>
      </c>
      <c r="C1624" s="54" t="str">
        <f t="shared" ca="1" si="325"/>
        <v>CPMP</v>
      </c>
      <c r="D1624" s="54" t="str">
        <f t="shared" ca="1" si="326"/>
        <v>TB3MVRVU01-J</v>
      </c>
      <c r="E1624" s="54">
        <f t="shared" ca="1" si="327"/>
        <v>0</v>
      </c>
      <c r="F1624" s="54" t="str">
        <f t="shared" ca="1" si="328"/>
        <v>ZH2GJ2</v>
      </c>
      <c r="G1624" s="54" t="str">
        <f t="shared" ca="1" si="329"/>
        <v>AD3</v>
      </c>
      <c r="H1624" s="54" t="str">
        <f t="shared" ca="1" si="330"/>
        <v>COMPLET</v>
      </c>
      <c r="I1624" s="54" t="str">
        <f t="shared" ca="1" si="331"/>
        <v>Tn</v>
      </c>
      <c r="J1624" s="54" t="str">
        <f t="shared" ca="1" si="332"/>
        <v>GEBE</v>
      </c>
      <c r="K1624" s="54" t="str">
        <f t="shared" ca="1" si="333"/>
        <v>TB3MVRTB</v>
      </c>
      <c r="L1624" s="54" t="str">
        <f t="shared" ca="1" si="334"/>
        <v/>
      </c>
      <c r="M1624" s="54">
        <f t="shared" ca="1" si="335"/>
        <v>0</v>
      </c>
      <c r="N1624" s="54" t="str">
        <f t="shared" ca="1" si="336"/>
        <v>DB2 via PGM</v>
      </c>
      <c r="O1624" s="54" t="str">
        <f t="shared" ca="1" si="337"/>
        <v>Adhérent</v>
      </c>
    </row>
    <row r="1625" spans="1:15" x14ac:dyDescent="0.3">
      <c r="A1625" s="97">
        <f ca="1">MATCH(B1625,INDIRECT("Referentiel!a:a"),0)+COUNTIF($B$1:B1624,B1625)</f>
        <v>1625</v>
      </c>
      <c r="B1625" s="98" t="s">
        <v>8274</v>
      </c>
      <c r="C1625" s="54" t="str">
        <f t="shared" ca="1" si="325"/>
        <v>CPMP</v>
      </c>
      <c r="D1625" s="54" t="str">
        <f t="shared" ca="1" si="326"/>
        <v>TB3SERVU0-J</v>
      </c>
      <c r="E1625" s="54">
        <f t="shared" ca="1" si="327"/>
        <v>0</v>
      </c>
      <c r="F1625" s="54" t="str">
        <f t="shared" ca="1" si="328"/>
        <v>ZH2GJ3</v>
      </c>
      <c r="G1625" s="54" t="str">
        <f t="shared" ca="1" si="329"/>
        <v>AD3</v>
      </c>
      <c r="H1625" s="54" t="str">
        <f t="shared" ca="1" si="330"/>
        <v>COMPLET</v>
      </c>
      <c r="I1625" s="54" t="str">
        <f t="shared" ca="1" si="331"/>
        <v>BVnTn</v>
      </c>
      <c r="J1625" s="54" t="str">
        <f t="shared" ca="1" si="332"/>
        <v>GEBE</v>
      </c>
      <c r="K1625" s="54" t="str">
        <f t="shared" ca="1" si="333"/>
        <v>TB3SERTB</v>
      </c>
      <c r="L1625" s="54" t="str">
        <f t="shared" ca="1" si="334"/>
        <v/>
      </c>
      <c r="M1625" s="54">
        <f t="shared" ca="1" si="335"/>
        <v>0</v>
      </c>
      <c r="N1625" s="54" t="str">
        <f t="shared" ca="1" si="336"/>
        <v>DB2</v>
      </c>
      <c r="O1625" s="54" t="str">
        <f t="shared" ca="1" si="337"/>
        <v>Adhérent</v>
      </c>
    </row>
    <row r="1626" spans="1:15" x14ac:dyDescent="0.3">
      <c r="A1626" s="97">
        <f ca="1">MATCH(B1626,INDIRECT("Referentiel!a:a"),0)+COUNTIF($B$1:B1625,B1626)</f>
        <v>1626</v>
      </c>
      <c r="B1626" s="98" t="s">
        <v>8279</v>
      </c>
      <c r="C1626" s="54" t="str">
        <f t="shared" ca="1" si="325"/>
        <v>CPMP</v>
      </c>
      <c r="D1626" s="54" t="str">
        <f t="shared" ca="1" si="326"/>
        <v>V2A24-J</v>
      </c>
      <c r="E1626" s="54">
        <f t="shared" ca="1" si="327"/>
        <v>0</v>
      </c>
      <c r="F1626" s="54" t="str">
        <f t="shared" ca="1" si="328"/>
        <v>ZH2GJ4</v>
      </c>
      <c r="G1626" s="54" t="str">
        <f t="shared" ca="1" si="329"/>
        <v>AD3</v>
      </c>
      <c r="H1626" s="54" t="str">
        <f t="shared" ca="1" si="330"/>
        <v>PARTIEL</v>
      </c>
      <c r="I1626" s="54" t="str">
        <f t="shared" ca="1" si="331"/>
        <v>Tn</v>
      </c>
      <c r="J1626" s="54" t="str">
        <f t="shared" ca="1" si="332"/>
        <v>TIMA</v>
      </c>
      <c r="K1626" s="54" t="str">
        <f t="shared" ca="1" si="333"/>
        <v>TBA24</v>
      </c>
      <c r="L1626" s="54" t="str">
        <f t="shared" ca="1" si="334"/>
        <v/>
      </c>
      <c r="M1626" s="54">
        <f t="shared" ca="1" si="335"/>
        <v>0</v>
      </c>
      <c r="N1626" s="54" t="str">
        <f t="shared" ca="1" si="336"/>
        <v>DB2</v>
      </c>
      <c r="O1626" s="54" t="str">
        <f t="shared" ca="1" si="337"/>
        <v>Adhérent</v>
      </c>
    </row>
    <row r="1627" spans="1:15" x14ac:dyDescent="0.3">
      <c r="A1627" s="97">
        <f ca="1">MATCH(B1627,INDIRECT("Referentiel!a:a"),0)+COUNTIF($B$1:B1626,B1627)</f>
        <v>1627</v>
      </c>
      <c r="B1627" s="98" t="s">
        <v>8286</v>
      </c>
      <c r="C1627" s="54" t="str">
        <f t="shared" ca="1" si="325"/>
        <v>CPCI</v>
      </c>
      <c r="D1627" s="54" t="str">
        <f t="shared" ca="1" si="326"/>
        <v xml:space="preserve"> TBECRIT   -J</v>
      </c>
      <c r="E1627" s="54">
        <f t="shared" ca="1" si="327"/>
        <v>0</v>
      </c>
      <c r="F1627" s="54" t="str">
        <f t="shared" ca="1" si="328"/>
        <v>ZH0EJL</v>
      </c>
      <c r="G1627" s="54" t="str">
        <f t="shared" ca="1" si="329"/>
        <v>AD3</v>
      </c>
      <c r="H1627" s="54" t="str">
        <f t="shared" ca="1" si="330"/>
        <v>COMPLET</v>
      </c>
      <c r="I1627" s="54" t="str">
        <f t="shared" ca="1" si="331"/>
        <v>Tn</v>
      </c>
      <c r="J1627" s="54" t="str">
        <f t="shared" ca="1" si="332"/>
        <v>SGST</v>
      </c>
      <c r="K1627" s="54" t="str">
        <f t="shared" ca="1" si="333"/>
        <v>TBECRITB</v>
      </c>
      <c r="L1627" s="54" t="str">
        <f t="shared" ca="1" si="334"/>
        <v/>
      </c>
      <c r="M1627" s="54">
        <f t="shared" ca="1" si="335"/>
        <v>0</v>
      </c>
      <c r="N1627" s="54" t="str">
        <f t="shared" ca="1" si="336"/>
        <v>DB2</v>
      </c>
      <c r="O1627" s="54" t="str">
        <f t="shared" ca="1" si="337"/>
        <v>Adhérent</v>
      </c>
    </row>
    <row r="1628" spans="1:15" x14ac:dyDescent="0.3">
      <c r="A1628" s="97">
        <f ca="1">MATCH(B1628,INDIRECT("Referentiel!a:a"),0)+COUNTIF($B$1:B1627,B1628)</f>
        <v>1628</v>
      </c>
      <c r="B1628" s="98" t="s">
        <v>8291</v>
      </c>
      <c r="C1628" s="54" t="str">
        <f t="shared" ca="1" si="325"/>
        <v>CPCI</v>
      </c>
      <c r="D1628" s="54" t="str">
        <f t="shared" ca="1" si="326"/>
        <v xml:space="preserve"> TBEDELM1   -J</v>
      </c>
      <c r="E1628" s="54">
        <f t="shared" ca="1" si="327"/>
        <v>0</v>
      </c>
      <c r="F1628" s="54" t="str">
        <f t="shared" ca="1" si="328"/>
        <v>ZH0EJM</v>
      </c>
      <c r="G1628" s="54" t="str">
        <f t="shared" ca="1" si="329"/>
        <v>AD3</v>
      </c>
      <c r="H1628" s="54" t="str">
        <f t="shared" ca="1" si="330"/>
        <v>COMPLET</v>
      </c>
      <c r="I1628" s="54" t="str">
        <f t="shared" ca="1" si="331"/>
        <v>Tn</v>
      </c>
      <c r="J1628" s="54" t="str">
        <f t="shared" ca="1" si="332"/>
        <v>SGST</v>
      </c>
      <c r="K1628" s="54" t="str">
        <f t="shared" ca="1" si="333"/>
        <v>TBEDELMA</v>
      </c>
      <c r="L1628" s="54" t="str">
        <f t="shared" ca="1" si="334"/>
        <v/>
      </c>
      <c r="M1628" s="54">
        <f t="shared" ca="1" si="335"/>
        <v>0</v>
      </c>
      <c r="N1628" s="54" t="str">
        <f t="shared" ca="1" si="336"/>
        <v>DB2</v>
      </c>
      <c r="O1628" s="54" t="str">
        <f t="shared" ca="1" si="337"/>
        <v>Adhérent</v>
      </c>
    </row>
    <row r="1629" spans="1:15" x14ac:dyDescent="0.3">
      <c r="A1629" s="97">
        <f ca="1">MATCH(B1629,INDIRECT("Referentiel!a:a"),0)+COUNTIF($B$1:B1628,B1629)</f>
        <v>1629</v>
      </c>
      <c r="B1629" s="98" t="s">
        <v>8296</v>
      </c>
      <c r="C1629" s="54" t="str">
        <f t="shared" ca="1" si="325"/>
        <v>CPCI</v>
      </c>
      <c r="D1629" s="54" t="str">
        <f t="shared" ca="1" si="326"/>
        <v xml:space="preserve"> TBEDEP   -J</v>
      </c>
      <c r="E1629" s="54">
        <f t="shared" ca="1" si="327"/>
        <v>0</v>
      </c>
      <c r="F1629" s="54" t="str">
        <f t="shared" ca="1" si="328"/>
        <v>ZH0EJN</v>
      </c>
      <c r="G1629" s="54" t="str">
        <f t="shared" ca="1" si="329"/>
        <v>AD3</v>
      </c>
      <c r="H1629" s="54" t="str">
        <f t="shared" ca="1" si="330"/>
        <v>COMPLET</v>
      </c>
      <c r="I1629" s="54" t="str">
        <f t="shared" ca="1" si="331"/>
        <v>Tn</v>
      </c>
      <c r="J1629" s="54" t="str">
        <f t="shared" ca="1" si="332"/>
        <v>SGST</v>
      </c>
      <c r="K1629" s="54" t="str">
        <f t="shared" ca="1" si="333"/>
        <v>TBEDEPB</v>
      </c>
      <c r="L1629" s="54" t="str">
        <f t="shared" ca="1" si="334"/>
        <v/>
      </c>
      <c r="M1629" s="54">
        <f t="shared" ca="1" si="335"/>
        <v>0</v>
      </c>
      <c r="N1629" s="54" t="str">
        <f t="shared" ca="1" si="336"/>
        <v>DB2</v>
      </c>
      <c r="O1629" s="54" t="str">
        <f t="shared" ca="1" si="337"/>
        <v>Adhérent</v>
      </c>
    </row>
    <row r="1630" spans="1:15" x14ac:dyDescent="0.3">
      <c r="A1630" s="97">
        <f ca="1">MATCH(B1630,INDIRECT("Referentiel!a:a"),0)+COUNTIF($B$1:B1629,B1630)</f>
        <v>1630</v>
      </c>
      <c r="B1630" s="98" t="s">
        <v>8301</v>
      </c>
      <c r="C1630" s="54" t="str">
        <f t="shared" ca="1" si="325"/>
        <v>CPCI</v>
      </c>
      <c r="D1630" s="54" t="str">
        <f t="shared" ca="1" si="326"/>
        <v xml:space="preserve"> TBEFIC   -J</v>
      </c>
      <c r="E1630" s="54">
        <f t="shared" ca="1" si="327"/>
        <v>0</v>
      </c>
      <c r="F1630" s="54" t="str">
        <f t="shared" ca="1" si="328"/>
        <v>ZH0EJO</v>
      </c>
      <c r="G1630" s="54" t="str">
        <f t="shared" ca="1" si="329"/>
        <v>AD3</v>
      </c>
      <c r="H1630" s="54" t="str">
        <f t="shared" ca="1" si="330"/>
        <v>COMPLET</v>
      </c>
      <c r="I1630" s="54" t="str">
        <f t="shared" ca="1" si="331"/>
        <v>Tn</v>
      </c>
      <c r="J1630" s="54" t="str">
        <f t="shared" ca="1" si="332"/>
        <v>SGST</v>
      </c>
      <c r="K1630" s="54" t="str">
        <f t="shared" ca="1" si="333"/>
        <v>TBEFICB</v>
      </c>
      <c r="L1630" s="54" t="str">
        <f t="shared" ca="1" si="334"/>
        <v/>
      </c>
      <c r="M1630" s="54">
        <f t="shared" ca="1" si="335"/>
        <v>0</v>
      </c>
      <c r="N1630" s="54" t="str">
        <f t="shared" ca="1" si="336"/>
        <v>DB2</v>
      </c>
      <c r="O1630" s="54" t="str">
        <f t="shared" ca="1" si="337"/>
        <v>Adhérent</v>
      </c>
    </row>
    <row r="1631" spans="1:15" x14ac:dyDescent="0.3">
      <c r="A1631" s="97">
        <f ca="1">MATCH(B1631,INDIRECT("Referentiel!a:a"),0)+COUNTIF($B$1:B1630,B1631)</f>
        <v>1631</v>
      </c>
      <c r="B1631" s="98" t="s">
        <v>8306</v>
      </c>
      <c r="C1631" s="54" t="str">
        <f t="shared" ca="1" si="325"/>
        <v>CPCI</v>
      </c>
      <c r="D1631" s="54" t="str">
        <f t="shared" ca="1" si="326"/>
        <v xml:space="preserve"> TBEMET1   -J</v>
      </c>
      <c r="E1631" s="54">
        <f t="shared" ca="1" si="327"/>
        <v>0</v>
      </c>
      <c r="F1631" s="54" t="str">
        <f t="shared" ca="1" si="328"/>
        <v>ZH0EJQ</v>
      </c>
      <c r="G1631" s="54" t="str">
        <f t="shared" ca="1" si="329"/>
        <v>AD3</v>
      </c>
      <c r="H1631" s="54" t="str">
        <f t="shared" ca="1" si="330"/>
        <v>COMPLET</v>
      </c>
      <c r="I1631" s="54" t="str">
        <f t="shared" ca="1" si="331"/>
        <v>Tn</v>
      </c>
      <c r="J1631" s="54" t="str">
        <f t="shared" ca="1" si="332"/>
        <v>SGST</v>
      </c>
      <c r="K1631" s="54" t="str">
        <f t="shared" ca="1" si="333"/>
        <v>TBEMETA</v>
      </c>
      <c r="L1631" s="54" t="str">
        <f t="shared" ca="1" si="334"/>
        <v/>
      </c>
      <c r="M1631" s="54">
        <f t="shared" ca="1" si="335"/>
        <v>0</v>
      </c>
      <c r="N1631" s="54" t="str">
        <f t="shared" ca="1" si="336"/>
        <v>DB2</v>
      </c>
      <c r="O1631" s="54" t="str">
        <f t="shared" ca="1" si="337"/>
        <v>Adhérent</v>
      </c>
    </row>
    <row r="1632" spans="1:15" x14ac:dyDescent="0.3">
      <c r="A1632" s="97">
        <f ca="1">MATCH(B1632,INDIRECT("Referentiel!a:a"),0)+COUNTIF($B$1:B1631,B1632)</f>
        <v>1632</v>
      </c>
      <c r="B1632" s="98" t="s">
        <v>8311</v>
      </c>
      <c r="C1632" s="54" t="str">
        <f t="shared" ca="1" si="325"/>
        <v>CPCI</v>
      </c>
      <c r="D1632" s="54" t="str">
        <f t="shared" ca="1" si="326"/>
        <v xml:space="preserve"> TBERDEM1   -J</v>
      </c>
      <c r="E1632" s="54">
        <f t="shared" ca="1" si="327"/>
        <v>0</v>
      </c>
      <c r="F1632" s="54" t="str">
        <f t="shared" ca="1" si="328"/>
        <v>ZH0EJR</v>
      </c>
      <c r="G1632" s="54" t="str">
        <f t="shared" ca="1" si="329"/>
        <v>AD3</v>
      </c>
      <c r="H1632" s="54" t="str">
        <f t="shared" ca="1" si="330"/>
        <v>COMPLET</v>
      </c>
      <c r="I1632" s="54" t="str">
        <f t="shared" ca="1" si="331"/>
        <v>Tn</v>
      </c>
      <c r="J1632" s="54" t="str">
        <f t="shared" ca="1" si="332"/>
        <v>SGST</v>
      </c>
      <c r="K1632" s="54" t="str">
        <f t="shared" ca="1" si="333"/>
        <v>TBERDEMA</v>
      </c>
      <c r="L1632" s="54" t="str">
        <f t="shared" ca="1" si="334"/>
        <v/>
      </c>
      <c r="M1632" s="54">
        <f t="shared" ca="1" si="335"/>
        <v>0</v>
      </c>
      <c r="N1632" s="54" t="str">
        <f t="shared" ca="1" si="336"/>
        <v>DB2</v>
      </c>
      <c r="O1632" s="54" t="str">
        <f t="shared" ca="1" si="337"/>
        <v>Adhérent</v>
      </c>
    </row>
    <row r="1633" spans="1:15" x14ac:dyDescent="0.3">
      <c r="A1633" s="97">
        <f ca="1">MATCH(B1633,INDIRECT("Referentiel!a:a"),0)+COUNTIF($B$1:B1632,B1633)</f>
        <v>1633</v>
      </c>
      <c r="B1633" s="98" t="s">
        <v>8317</v>
      </c>
      <c r="C1633" s="54" t="str">
        <f t="shared" ca="1" si="325"/>
        <v>CPCI</v>
      </c>
      <c r="D1633" s="54" t="str">
        <f t="shared" ca="1" si="326"/>
        <v xml:space="preserve"> TBETRANS   -J</v>
      </c>
      <c r="E1633" s="54">
        <f t="shared" ca="1" si="327"/>
        <v>0</v>
      </c>
      <c r="F1633" s="54" t="str">
        <f t="shared" ca="1" si="328"/>
        <v>ZH0EJT</v>
      </c>
      <c r="G1633" s="54" t="str">
        <f t="shared" ca="1" si="329"/>
        <v>AD3</v>
      </c>
      <c r="H1633" s="54" t="str">
        <f t="shared" ca="1" si="330"/>
        <v>COMPLET</v>
      </c>
      <c r="I1633" s="54" t="str">
        <f t="shared" ca="1" si="331"/>
        <v>Tn</v>
      </c>
      <c r="J1633" s="54" t="str">
        <f t="shared" ca="1" si="332"/>
        <v>SGST</v>
      </c>
      <c r="K1633" s="54" t="str">
        <f t="shared" ca="1" si="333"/>
        <v>TBETRANSB</v>
      </c>
      <c r="L1633" s="54" t="str">
        <f t="shared" ca="1" si="334"/>
        <v/>
      </c>
      <c r="M1633" s="54">
        <f t="shared" ca="1" si="335"/>
        <v>0</v>
      </c>
      <c r="N1633" s="54" t="str">
        <f t="shared" ca="1" si="336"/>
        <v>DB2</v>
      </c>
      <c r="O1633" s="54" t="str">
        <f t="shared" ca="1" si="337"/>
        <v>Adhérent</v>
      </c>
    </row>
    <row r="1634" spans="1:15" x14ac:dyDescent="0.3">
      <c r="A1634" s="97">
        <f ca="1">MATCH(B1634,INDIRECT("Referentiel!a:a"),0)+COUNTIF($B$1:B1633,B1634)</f>
        <v>1634</v>
      </c>
      <c r="B1634" s="98" t="s">
        <v>8322</v>
      </c>
      <c r="C1634" s="54" t="str">
        <f t="shared" ca="1" si="325"/>
        <v>CPCI</v>
      </c>
      <c r="D1634" s="54" t="str">
        <f t="shared" ca="1" si="326"/>
        <v xml:space="preserve"> TBETRAM2   -J</v>
      </c>
      <c r="E1634" s="54">
        <f t="shared" ca="1" si="327"/>
        <v>0</v>
      </c>
      <c r="F1634" s="54" t="str">
        <f t="shared" ca="1" si="328"/>
        <v>ZH0EJS</v>
      </c>
      <c r="G1634" s="54" t="str">
        <f t="shared" ca="1" si="329"/>
        <v>AD3</v>
      </c>
      <c r="H1634" s="54" t="str">
        <f t="shared" ca="1" si="330"/>
        <v>COMPLET</v>
      </c>
      <c r="I1634" s="54" t="str">
        <f t="shared" ca="1" si="331"/>
        <v>Tn</v>
      </c>
      <c r="J1634" s="54" t="str">
        <f t="shared" ca="1" si="332"/>
        <v>SGST</v>
      </c>
      <c r="K1634" s="54" t="str">
        <f t="shared" ca="1" si="333"/>
        <v>TBETRAMA</v>
      </c>
      <c r="L1634" s="54" t="str">
        <f t="shared" ca="1" si="334"/>
        <v/>
      </c>
      <c r="M1634" s="54">
        <f t="shared" ca="1" si="335"/>
        <v>0</v>
      </c>
      <c r="N1634" s="54" t="str">
        <f t="shared" ca="1" si="336"/>
        <v>DB2</v>
      </c>
      <c r="O1634" s="54" t="str">
        <f t="shared" ca="1" si="337"/>
        <v>Adhérent</v>
      </c>
    </row>
    <row r="1635" spans="1:15" x14ac:dyDescent="0.3">
      <c r="A1635" s="97">
        <f ca="1">MATCH(B1635,INDIRECT("Referentiel!a:a"),0)+COUNTIF($B$1:B1634,B1635)</f>
        <v>1635</v>
      </c>
      <c r="B1635" s="98" t="s">
        <v>8327</v>
      </c>
      <c r="C1635" s="54" t="str">
        <f t="shared" ca="1" si="325"/>
        <v>CPCI</v>
      </c>
      <c r="D1635" s="54" t="str">
        <f t="shared" ca="1" si="326"/>
        <v xml:space="preserve"> TBEUSER1   -J</v>
      </c>
      <c r="E1635" s="54">
        <f t="shared" ca="1" si="327"/>
        <v>0</v>
      </c>
      <c r="F1635" s="54" t="str">
        <f t="shared" ca="1" si="328"/>
        <v>ZH0EJU</v>
      </c>
      <c r="G1635" s="54" t="str">
        <f t="shared" ca="1" si="329"/>
        <v>AD3</v>
      </c>
      <c r="H1635" s="54" t="str">
        <f t="shared" ca="1" si="330"/>
        <v>COMPLET</v>
      </c>
      <c r="I1635" s="54" t="str">
        <f t="shared" ca="1" si="331"/>
        <v>BVnTn</v>
      </c>
      <c r="J1635" s="54" t="str">
        <f t="shared" ca="1" si="332"/>
        <v>SGST</v>
      </c>
      <c r="K1635" s="54" t="str">
        <f t="shared" ca="1" si="333"/>
        <v>TBEUSERB</v>
      </c>
      <c r="L1635" s="54" t="str">
        <f t="shared" ca="1" si="334"/>
        <v/>
      </c>
      <c r="M1635" s="54">
        <f t="shared" ca="1" si="335"/>
        <v>0</v>
      </c>
      <c r="N1635" s="54" t="str">
        <f t="shared" ca="1" si="336"/>
        <v>DB2</v>
      </c>
      <c r="O1635" s="54" t="str">
        <f t="shared" ca="1" si="337"/>
        <v>Adhérent</v>
      </c>
    </row>
    <row r="1636" spans="1:15" x14ac:dyDescent="0.3">
      <c r="A1636" s="97">
        <f ca="1">MATCH(B1636,INDIRECT("Referentiel!a:a"),0)+COUNTIF($B$1:B1635,B1636)</f>
        <v>1636</v>
      </c>
      <c r="B1636" s="98" t="s">
        <v>8332</v>
      </c>
      <c r="C1636" s="54" t="str">
        <f t="shared" ca="1" si="325"/>
        <v>CPCI</v>
      </c>
      <c r="D1636" s="54" t="str">
        <f t="shared" ca="1" si="326"/>
        <v>TBEUSMT2-J-ZH0EJV-H2021</v>
      </c>
      <c r="E1636" s="54">
        <f t="shared" ca="1" si="327"/>
        <v>0</v>
      </c>
      <c r="F1636" s="54" t="str">
        <f t="shared" ca="1" si="328"/>
        <v>ZH0IJV</v>
      </c>
      <c r="G1636" s="54" t="str">
        <f t="shared" ca="1" si="329"/>
        <v>AD3</v>
      </c>
      <c r="H1636" s="54" t="str">
        <f t="shared" ca="1" si="330"/>
        <v>PARTIEL</v>
      </c>
      <c r="I1636" s="54" t="str">
        <f t="shared" ca="1" si="331"/>
        <v>Tn</v>
      </c>
      <c r="J1636" s="54" t="str">
        <f t="shared" ca="1" si="332"/>
        <v>SGST</v>
      </c>
      <c r="K1636" s="54" t="str">
        <f t="shared" ca="1" si="333"/>
        <v>TBEUSMTA</v>
      </c>
      <c r="L1636" s="54" t="str">
        <f t="shared" ca="1" si="334"/>
        <v/>
      </c>
      <c r="M1636" s="54">
        <f t="shared" ca="1" si="335"/>
        <v>0</v>
      </c>
      <c r="N1636" s="54" t="str">
        <f t="shared" ca="1" si="336"/>
        <v>DB2</v>
      </c>
      <c r="O1636" s="54" t="str">
        <f t="shared" ca="1" si="337"/>
        <v>Adhérent</v>
      </c>
    </row>
    <row r="1637" spans="1:15" x14ac:dyDescent="0.3">
      <c r="A1637" s="97">
        <f ca="1">MATCH(B1637,INDIRECT("Referentiel!a:a"),0)+COUNTIF($B$1:B1636,B1637)</f>
        <v>1637</v>
      </c>
      <c r="B1637" s="98" t="s">
        <v>8339</v>
      </c>
      <c r="C1637" s="54" t="str">
        <f t="shared" ca="1" si="325"/>
        <v>CPMP</v>
      </c>
      <c r="D1637" s="54" t="str">
        <f t="shared" ca="1" si="326"/>
        <v>V2F11    -J</v>
      </c>
      <c r="E1637" s="54">
        <f t="shared" ca="1" si="327"/>
        <v>0</v>
      </c>
      <c r="F1637" s="54" t="str">
        <f t="shared" ca="1" si="328"/>
        <v>ZH2GJ5</v>
      </c>
      <c r="G1637" s="54" t="str">
        <f t="shared" ca="1" si="329"/>
        <v>AD3</v>
      </c>
      <c r="H1637" s="54" t="str">
        <f t="shared" ca="1" si="330"/>
        <v>COMPLET</v>
      </c>
      <c r="I1637" s="54" t="str">
        <f t="shared" ca="1" si="331"/>
        <v>Tn</v>
      </c>
      <c r="J1637" s="54" t="str">
        <f t="shared" ca="1" si="332"/>
        <v>TIMA</v>
      </c>
      <c r="K1637" s="54" t="str">
        <f t="shared" ca="1" si="333"/>
        <v>TBF11</v>
      </c>
      <c r="L1637" s="54" t="str">
        <f t="shared" ca="1" si="334"/>
        <v/>
      </c>
      <c r="M1637" s="54">
        <f t="shared" ca="1" si="335"/>
        <v>0</v>
      </c>
      <c r="N1637" s="54" t="str">
        <f t="shared" ca="1" si="336"/>
        <v>DB2</v>
      </c>
      <c r="O1637" s="54" t="str">
        <f t="shared" ca="1" si="337"/>
        <v>Adhérent</v>
      </c>
    </row>
    <row r="1638" spans="1:15" x14ac:dyDescent="0.3">
      <c r="A1638" s="97">
        <f ca="1">MATCH(B1638,INDIRECT("Referentiel!a:a"),0)+COUNTIF($B$1:B1637,B1638)</f>
        <v>1638</v>
      </c>
      <c r="B1638" s="98" t="s">
        <v>8344</v>
      </c>
      <c r="C1638" s="54" t="str">
        <f t="shared" ca="1" si="325"/>
        <v>CPMP</v>
      </c>
      <c r="D1638" s="54" t="str">
        <f t="shared" ca="1" si="326"/>
        <v>TIMBG20T-J</v>
      </c>
      <c r="E1638" s="54">
        <f t="shared" ca="1" si="327"/>
        <v>0</v>
      </c>
      <c r="F1638" s="54" t="str">
        <f t="shared" ca="1" si="328"/>
        <v>ZH2GJ6</v>
      </c>
      <c r="G1638" s="54" t="str">
        <f t="shared" ca="1" si="329"/>
        <v>AD3</v>
      </c>
      <c r="H1638" s="54" t="str">
        <f t="shared" ca="1" si="330"/>
        <v>PARTIEL</v>
      </c>
      <c r="I1638" s="54" t="str">
        <f t="shared" ca="1" si="331"/>
        <v>Tn</v>
      </c>
      <c r="J1638" s="54" t="str">
        <f t="shared" ca="1" si="332"/>
        <v>TIMP</v>
      </c>
      <c r="K1638" s="54" t="str">
        <f t="shared" ca="1" si="333"/>
        <v>TBG20</v>
      </c>
      <c r="L1638" s="54" t="str">
        <f t="shared" ca="1" si="334"/>
        <v/>
      </c>
      <c r="M1638" s="54">
        <f t="shared" ca="1" si="335"/>
        <v>0</v>
      </c>
      <c r="N1638" s="54" t="str">
        <f t="shared" ca="1" si="336"/>
        <v>a voir</v>
      </c>
      <c r="O1638" s="54" t="str">
        <f t="shared" ca="1" si="337"/>
        <v>Adhérent</v>
      </c>
    </row>
    <row r="1639" spans="1:15" x14ac:dyDescent="0.3">
      <c r="A1639" s="97">
        <f ca="1">MATCH(B1639,INDIRECT("Referentiel!a:a"),0)+COUNTIF($B$1:B1638,B1639)</f>
        <v>1639</v>
      </c>
      <c r="B1639" s="98" t="s">
        <v>8351</v>
      </c>
      <c r="C1639" s="54" t="str">
        <f t="shared" ca="1" si="325"/>
        <v>CPMP</v>
      </c>
      <c r="D1639" s="54" t="str">
        <f t="shared" ca="1" si="326"/>
        <v>ADELETER -J</v>
      </c>
      <c r="E1639" s="54">
        <f t="shared" ca="1" si="327"/>
        <v>0</v>
      </c>
      <c r="F1639" s="54" t="str">
        <f t="shared" ca="1" si="328"/>
        <v>ZH2GJ7</v>
      </c>
      <c r="G1639" s="54" t="str">
        <f t="shared" ca="1" si="329"/>
        <v>AD3</v>
      </c>
      <c r="H1639" s="54" t="str">
        <f t="shared" ca="1" si="330"/>
        <v>COMPLET</v>
      </c>
      <c r="I1639" s="54" t="str">
        <f t="shared" ca="1" si="331"/>
        <v>Tn</v>
      </c>
      <c r="J1639" s="54" t="str">
        <f t="shared" ca="1" si="332"/>
        <v>TIMA</v>
      </c>
      <c r="K1639" s="54" t="str">
        <f t="shared" ca="1" si="333"/>
        <v>TBI14</v>
      </c>
      <c r="L1639" s="54" t="str">
        <f t="shared" ca="1" si="334"/>
        <v/>
      </c>
      <c r="M1639" s="54">
        <f t="shared" ca="1" si="335"/>
        <v>0</v>
      </c>
      <c r="N1639" s="54" t="str">
        <f t="shared" ca="1" si="336"/>
        <v xml:space="preserve">ADELETER </v>
      </c>
      <c r="O1639" s="54" t="str">
        <f t="shared" ca="1" si="337"/>
        <v>Adhérent</v>
      </c>
    </row>
    <row r="1640" spans="1:15" x14ac:dyDescent="0.3">
      <c r="A1640" s="97">
        <f ca="1">MATCH(B1640,INDIRECT("Referentiel!a:a"),0)+COUNTIF($B$1:B1639,B1640)</f>
        <v>1640</v>
      </c>
      <c r="B1640" s="98" t="s">
        <v>8356</v>
      </c>
      <c r="C1640" s="54" t="str">
        <f t="shared" ca="1" si="325"/>
        <v>CPMP</v>
      </c>
      <c r="D1640" s="54" t="str">
        <f t="shared" ca="1" si="326"/>
        <v>V2K13    -J</v>
      </c>
      <c r="E1640" s="54">
        <f t="shared" ca="1" si="327"/>
        <v>0</v>
      </c>
      <c r="F1640" s="54" t="str">
        <f t="shared" ca="1" si="328"/>
        <v>ZH2GJ8</v>
      </c>
      <c r="G1640" s="54" t="str">
        <f t="shared" ca="1" si="329"/>
        <v>AD3</v>
      </c>
      <c r="H1640" s="54" t="str">
        <f t="shared" ca="1" si="330"/>
        <v>COMPLET</v>
      </c>
      <c r="I1640" s="54" t="str">
        <f t="shared" ca="1" si="331"/>
        <v>Tn</v>
      </c>
      <c r="J1640" s="54" t="str">
        <f t="shared" ca="1" si="332"/>
        <v>TIMK</v>
      </c>
      <c r="K1640" s="54" t="str">
        <f t="shared" ca="1" si="333"/>
        <v>TBK13</v>
      </c>
      <c r="L1640" s="54" t="str">
        <f t="shared" ca="1" si="334"/>
        <v/>
      </c>
      <c r="M1640" s="54">
        <f t="shared" ca="1" si="335"/>
        <v>0</v>
      </c>
      <c r="N1640" s="54" t="str">
        <f t="shared" ca="1" si="336"/>
        <v>DB2</v>
      </c>
      <c r="O1640" s="54" t="str">
        <f t="shared" ca="1" si="337"/>
        <v>Adhérent</v>
      </c>
    </row>
    <row r="1641" spans="1:15" x14ac:dyDescent="0.3">
      <c r="A1641" s="97">
        <f ca="1">MATCH(B1641,INDIRECT("Referentiel!a:a"),0)+COUNTIF($B$1:B1640,B1641)</f>
        <v>1641</v>
      </c>
      <c r="B1641" s="98" t="s">
        <v>8361</v>
      </c>
      <c r="C1641" s="54" t="str">
        <f t="shared" ca="1" si="325"/>
        <v>CPMP</v>
      </c>
      <c r="D1641" s="54" t="str">
        <f t="shared" ca="1" si="326"/>
        <v>V2K14    -J</v>
      </c>
      <c r="E1641" s="54">
        <f t="shared" ca="1" si="327"/>
        <v>0</v>
      </c>
      <c r="F1641" s="54" t="str">
        <f t="shared" ca="1" si="328"/>
        <v>ZH2GJ9</v>
      </c>
      <c r="G1641" s="54" t="str">
        <f t="shared" ca="1" si="329"/>
        <v>AD3</v>
      </c>
      <c r="H1641" s="54" t="str">
        <f t="shared" ca="1" si="330"/>
        <v>COMPLET</v>
      </c>
      <c r="I1641" s="54" t="str">
        <f t="shared" ca="1" si="331"/>
        <v>BVnTn</v>
      </c>
      <c r="J1641" s="54" t="str">
        <f t="shared" ca="1" si="332"/>
        <v>TIMK</v>
      </c>
      <c r="K1641" s="54" t="str">
        <f t="shared" ca="1" si="333"/>
        <v>TBK14</v>
      </c>
      <c r="L1641" s="54" t="str">
        <f t="shared" ca="1" si="334"/>
        <v/>
      </c>
      <c r="M1641" s="54">
        <f t="shared" ca="1" si="335"/>
        <v>0</v>
      </c>
      <c r="N1641" s="54" t="str">
        <f t="shared" ca="1" si="336"/>
        <v>DB2</v>
      </c>
      <c r="O1641" s="54" t="str">
        <f t="shared" ca="1" si="337"/>
        <v>Adhérent</v>
      </c>
    </row>
    <row r="1642" spans="1:15" x14ac:dyDescent="0.3">
      <c r="A1642" s="97">
        <f ca="1">MATCH(B1642,INDIRECT("Referentiel!a:a"),0)+COUNTIF($B$1:B1641,B1642)</f>
        <v>1642</v>
      </c>
      <c r="B1642" s="98" t="s">
        <v>8366</v>
      </c>
      <c r="C1642" s="54" t="str">
        <f t="shared" ca="1" si="325"/>
        <v>CPMP</v>
      </c>
      <c r="D1642" s="54" t="str">
        <f t="shared" ca="1" si="326"/>
        <v>ADELETER -J</v>
      </c>
      <c r="E1642" s="54">
        <f t="shared" ca="1" si="327"/>
        <v>0</v>
      </c>
      <c r="F1642" s="54" t="str">
        <f t="shared" ca="1" si="328"/>
        <v>ZH2GJA</v>
      </c>
      <c r="G1642" s="54" t="str">
        <f t="shared" ca="1" si="329"/>
        <v>AD3</v>
      </c>
      <c r="H1642" s="54" t="str">
        <f t="shared" ca="1" si="330"/>
        <v>COMPLET</v>
      </c>
      <c r="I1642" s="54" t="str">
        <f t="shared" ca="1" si="331"/>
        <v>BVnTn</v>
      </c>
      <c r="J1642" s="54" t="str">
        <f t="shared" ca="1" si="332"/>
        <v>TIMK</v>
      </c>
      <c r="K1642" s="54" t="str">
        <f t="shared" ca="1" si="333"/>
        <v>TBK21</v>
      </c>
      <c r="L1642" s="54" t="str">
        <f t="shared" ca="1" si="334"/>
        <v/>
      </c>
      <c r="M1642" s="54">
        <f t="shared" ca="1" si="335"/>
        <v>0</v>
      </c>
      <c r="N1642" s="54" t="str">
        <f t="shared" ca="1" si="336"/>
        <v xml:space="preserve">ADELETER </v>
      </c>
      <c r="O1642" s="54" t="str">
        <f t="shared" ca="1" si="337"/>
        <v>Adhérent</v>
      </c>
    </row>
    <row r="1643" spans="1:15" x14ac:dyDescent="0.3">
      <c r="A1643" s="97">
        <f ca="1">MATCH(B1643,INDIRECT("Referentiel!a:a"),0)+COUNTIF($B$1:B1642,B1643)</f>
        <v>1643</v>
      </c>
      <c r="B1643" s="98" t="s">
        <v>8371</v>
      </c>
      <c r="C1643" s="54" t="str">
        <f t="shared" ca="1" si="325"/>
        <v>CPMP</v>
      </c>
      <c r="D1643" s="54" t="str">
        <f t="shared" ca="1" si="326"/>
        <v>ADELETER -J</v>
      </c>
      <c r="E1643" s="54">
        <f t="shared" ca="1" si="327"/>
        <v>0</v>
      </c>
      <c r="F1643" s="54" t="str">
        <f t="shared" ca="1" si="328"/>
        <v>ZH2GJB</v>
      </c>
      <c r="G1643" s="54" t="str">
        <f t="shared" ca="1" si="329"/>
        <v>AD3</v>
      </c>
      <c r="H1643" s="54" t="str">
        <f t="shared" ca="1" si="330"/>
        <v>COMPLET</v>
      </c>
      <c r="I1643" s="54" t="str">
        <f t="shared" ca="1" si="331"/>
        <v>Tn</v>
      </c>
      <c r="J1643" s="54" t="str">
        <f t="shared" ca="1" si="332"/>
        <v>TIMP</v>
      </c>
      <c r="K1643" s="54" t="str">
        <f t="shared" ca="1" si="333"/>
        <v>TBP16</v>
      </c>
      <c r="L1643" s="54" t="str">
        <f t="shared" ca="1" si="334"/>
        <v/>
      </c>
      <c r="M1643" s="54">
        <f t="shared" ca="1" si="335"/>
        <v>0</v>
      </c>
      <c r="N1643" s="54" t="str">
        <f t="shared" ca="1" si="336"/>
        <v xml:space="preserve">ADELETER </v>
      </c>
      <c r="O1643" s="54" t="str">
        <f t="shared" ca="1" si="337"/>
        <v>Adhérent</v>
      </c>
    </row>
    <row r="1644" spans="1:15" x14ac:dyDescent="0.3">
      <c r="A1644" s="97">
        <f ca="1">MATCH(B1644,INDIRECT("Referentiel!a:a"),0)+COUNTIF($B$1:B1643,B1644)</f>
        <v>1644</v>
      </c>
      <c r="B1644" s="98" t="s">
        <v>8376</v>
      </c>
      <c r="C1644" s="54" t="str">
        <f t="shared" ca="1" si="325"/>
        <v>CPMP</v>
      </c>
      <c r="D1644" s="54" t="str">
        <f t="shared" ca="1" si="326"/>
        <v>TIMTBQ02-J-ZH2XJL-H2059</v>
      </c>
      <c r="E1644" s="54">
        <f t="shared" ca="1" si="327"/>
        <v>0</v>
      </c>
      <c r="F1644" s="54" t="str">
        <f t="shared" ca="1" si="328"/>
        <v>ZH2XJM</v>
      </c>
      <c r="G1644" s="54" t="str">
        <f t="shared" ca="1" si="329"/>
        <v>AD3</v>
      </c>
      <c r="H1644" s="54" t="str">
        <f t="shared" ca="1" si="330"/>
        <v>PARTIEL</v>
      </c>
      <c r="I1644" s="54" t="str">
        <f t="shared" ca="1" si="331"/>
        <v>Tn</v>
      </c>
      <c r="J1644" s="54" t="str">
        <f t="shared" ca="1" si="332"/>
        <v>TIMQ</v>
      </c>
      <c r="K1644" s="54" t="str">
        <f t="shared" ca="1" si="333"/>
        <v>TBQ02</v>
      </c>
      <c r="L1644" s="54" t="str">
        <f t="shared" ca="1" si="334"/>
        <v/>
      </c>
      <c r="M1644" s="54">
        <f t="shared" ca="1" si="335"/>
        <v>0</v>
      </c>
      <c r="N1644" s="54" t="str">
        <f t="shared" ca="1" si="336"/>
        <v>FIC</v>
      </c>
      <c r="O1644" s="54" t="str">
        <f t="shared" ca="1" si="337"/>
        <v>Adhérent</v>
      </c>
    </row>
    <row r="1645" spans="1:15" x14ac:dyDescent="0.3">
      <c r="A1645" s="97">
        <f ca="1">MATCH(B1645,INDIRECT("Referentiel!a:a"),0)+COUNTIF($B$1:B1644,B1645)</f>
        <v>1645</v>
      </c>
      <c r="B1645" s="98" t="s">
        <v>8381</v>
      </c>
      <c r="C1645" s="54" t="str">
        <f t="shared" ca="1" si="325"/>
        <v>CPMP</v>
      </c>
      <c r="D1645" s="54" t="str">
        <f t="shared" ca="1" si="326"/>
        <v>ADELETER -J</v>
      </c>
      <c r="E1645" s="54">
        <f t="shared" ca="1" si="327"/>
        <v>0</v>
      </c>
      <c r="F1645" s="54" t="str">
        <f t="shared" ca="1" si="328"/>
        <v>ZH2GJD</v>
      </c>
      <c r="G1645" s="54" t="str">
        <f t="shared" ca="1" si="329"/>
        <v>AD3</v>
      </c>
      <c r="H1645" s="54" t="str">
        <f t="shared" ca="1" si="330"/>
        <v>COMPLET</v>
      </c>
      <c r="I1645" s="54" t="str">
        <f t="shared" ca="1" si="331"/>
        <v>Tn</v>
      </c>
      <c r="J1645" s="54" t="str">
        <f t="shared" ca="1" si="332"/>
        <v>TIMP</v>
      </c>
      <c r="K1645" s="54" t="str">
        <f t="shared" ca="1" si="333"/>
        <v>TBR11</v>
      </c>
      <c r="L1645" s="54" t="str">
        <f t="shared" ca="1" si="334"/>
        <v/>
      </c>
      <c r="M1645" s="54">
        <f t="shared" ca="1" si="335"/>
        <v>0</v>
      </c>
      <c r="N1645" s="54" t="str">
        <f t="shared" ca="1" si="336"/>
        <v xml:space="preserve">ADELETER </v>
      </c>
      <c r="O1645" s="54" t="str">
        <f t="shared" ca="1" si="337"/>
        <v>Adhérent</v>
      </c>
    </row>
    <row r="1646" spans="1:15" x14ac:dyDescent="0.3">
      <c r="A1646" s="97">
        <f ca="1">MATCH(B1646,INDIRECT("Referentiel!a:a"),0)+COUNTIF($B$1:B1645,B1646)</f>
        <v>1646</v>
      </c>
      <c r="B1646" s="98" t="s">
        <v>8387</v>
      </c>
      <c r="C1646" s="54" t="str">
        <f t="shared" ca="1" si="325"/>
        <v>CPMP</v>
      </c>
      <c r="D1646" s="54" t="str">
        <f t="shared" ca="1" si="326"/>
        <v>V2T46    -J</v>
      </c>
      <c r="E1646" s="54">
        <f t="shared" ca="1" si="327"/>
        <v>0</v>
      </c>
      <c r="F1646" s="54" t="str">
        <f t="shared" ca="1" si="328"/>
        <v>ZH2GJE</v>
      </c>
      <c r="G1646" s="54" t="str">
        <f t="shared" ca="1" si="329"/>
        <v>AD3</v>
      </c>
      <c r="H1646" s="54" t="str">
        <f t="shared" ca="1" si="330"/>
        <v>COMPLET</v>
      </c>
      <c r="I1646" s="54" t="str">
        <f t="shared" ca="1" si="331"/>
        <v>Tn</v>
      </c>
      <c r="J1646" s="54" t="str">
        <f t="shared" ca="1" si="332"/>
        <v>TIMA</v>
      </c>
      <c r="K1646" s="54" t="str">
        <f t="shared" ca="1" si="333"/>
        <v>TBT46</v>
      </c>
      <c r="L1646" s="54" t="str">
        <f t="shared" ca="1" si="334"/>
        <v/>
      </c>
      <c r="M1646" s="54">
        <f t="shared" ca="1" si="335"/>
        <v>0</v>
      </c>
      <c r="N1646" s="54" t="str">
        <f t="shared" ca="1" si="336"/>
        <v>DB2</v>
      </c>
      <c r="O1646" s="54" t="str">
        <f t="shared" ca="1" si="337"/>
        <v>Adhérent</v>
      </c>
    </row>
    <row r="1647" spans="1:15" x14ac:dyDescent="0.3">
      <c r="A1647" s="97">
        <f ca="1">MATCH(B1647,INDIRECT("Referentiel!a:a"),0)+COUNTIF($B$1:B1646,B1647)</f>
        <v>1647</v>
      </c>
      <c r="B1647" s="98" t="s">
        <v>8393</v>
      </c>
      <c r="C1647" s="54" t="str">
        <f t="shared" ca="1" si="325"/>
        <v>CPMP</v>
      </c>
      <c r="D1647" s="54" t="str">
        <f t="shared" ca="1" si="326"/>
        <v>V2T4D    -J</v>
      </c>
      <c r="E1647" s="54">
        <f t="shared" ca="1" si="327"/>
        <v>0</v>
      </c>
      <c r="F1647" s="54" t="str">
        <f t="shared" ca="1" si="328"/>
        <v>ZH2GJF</v>
      </c>
      <c r="G1647" s="54" t="str">
        <f t="shared" ca="1" si="329"/>
        <v>AD3</v>
      </c>
      <c r="H1647" s="54" t="str">
        <f t="shared" ca="1" si="330"/>
        <v>COMPLET</v>
      </c>
      <c r="I1647" s="54" t="str">
        <f t="shared" ca="1" si="331"/>
        <v>Tn</v>
      </c>
      <c r="J1647" s="54" t="str">
        <f t="shared" ca="1" si="332"/>
        <v>TIMQ</v>
      </c>
      <c r="K1647" s="54" t="str">
        <f t="shared" ca="1" si="333"/>
        <v>TBT4D</v>
      </c>
      <c r="L1647" s="54" t="str">
        <f t="shared" ca="1" si="334"/>
        <v/>
      </c>
      <c r="M1647" s="54">
        <f t="shared" ca="1" si="335"/>
        <v>0</v>
      </c>
      <c r="N1647" s="54" t="str">
        <f t="shared" ca="1" si="336"/>
        <v>DB2</v>
      </c>
      <c r="O1647" s="54" t="str">
        <f t="shared" ca="1" si="337"/>
        <v>Adhérent</v>
      </c>
    </row>
    <row r="1648" spans="1:15" x14ac:dyDescent="0.3">
      <c r="A1648" s="97">
        <f ca="1">MATCH(B1648,INDIRECT("Referentiel!a:a"),0)+COUNTIF($B$1:B1647,B1648)</f>
        <v>1648</v>
      </c>
      <c r="B1648" s="98" t="s">
        <v>8399</v>
      </c>
      <c r="C1648" s="54" t="str">
        <f t="shared" ca="1" si="325"/>
        <v>CPMP</v>
      </c>
      <c r="D1648" s="54" t="str">
        <f t="shared" ca="1" si="326"/>
        <v>V2T65    -J</v>
      </c>
      <c r="E1648" s="54">
        <f t="shared" ca="1" si="327"/>
        <v>0</v>
      </c>
      <c r="F1648" s="54" t="str">
        <f t="shared" ca="1" si="328"/>
        <v>ZH2GJG</v>
      </c>
      <c r="G1648" s="54" t="str">
        <f t="shared" ca="1" si="329"/>
        <v>AD3</v>
      </c>
      <c r="H1648" s="54" t="str">
        <f t="shared" ca="1" si="330"/>
        <v>COMPLET</v>
      </c>
      <c r="I1648" s="54" t="str">
        <f t="shared" ca="1" si="331"/>
        <v>Tn</v>
      </c>
      <c r="J1648" s="54" t="str">
        <f t="shared" ca="1" si="332"/>
        <v>TIMA</v>
      </c>
      <c r="K1648" s="54" t="str">
        <f t="shared" ca="1" si="333"/>
        <v>TBT65</v>
      </c>
      <c r="L1648" s="54" t="str">
        <f t="shared" ca="1" si="334"/>
        <v/>
      </c>
      <c r="M1648" s="54">
        <f t="shared" ca="1" si="335"/>
        <v>0</v>
      </c>
      <c r="N1648" s="54" t="str">
        <f t="shared" ca="1" si="336"/>
        <v>DB2</v>
      </c>
      <c r="O1648" s="54" t="str">
        <f t="shared" ca="1" si="337"/>
        <v>Adhérent</v>
      </c>
    </row>
    <row r="1649" spans="1:15" x14ac:dyDescent="0.3">
      <c r="A1649" s="97">
        <f ca="1">MATCH(B1649,INDIRECT("Referentiel!a:a"),0)+COUNTIF($B$1:B1648,B1649)</f>
        <v>1649</v>
      </c>
      <c r="B1649" s="98" t="s">
        <v>8405</v>
      </c>
      <c r="C1649" s="54" t="str">
        <f t="shared" ca="1" si="325"/>
        <v>CPMP</v>
      </c>
      <c r="D1649" s="54" t="str">
        <f t="shared" ca="1" si="326"/>
        <v>V2T66    -J</v>
      </c>
      <c r="E1649" s="54">
        <f t="shared" ca="1" si="327"/>
        <v>0</v>
      </c>
      <c r="F1649" s="54" t="str">
        <f t="shared" ca="1" si="328"/>
        <v>ZH2GJH</v>
      </c>
      <c r="G1649" s="54" t="str">
        <f t="shared" ca="1" si="329"/>
        <v>AD3</v>
      </c>
      <c r="H1649" s="54" t="str">
        <f t="shared" ca="1" si="330"/>
        <v>COMPLET</v>
      </c>
      <c r="I1649" s="54" t="str">
        <f t="shared" ca="1" si="331"/>
        <v>Tn</v>
      </c>
      <c r="J1649" s="54" t="str">
        <f t="shared" ca="1" si="332"/>
        <v>TIMA</v>
      </c>
      <c r="K1649" s="54" t="str">
        <f t="shared" ca="1" si="333"/>
        <v>TBT66</v>
      </c>
      <c r="L1649" s="54" t="str">
        <f t="shared" ca="1" si="334"/>
        <v/>
      </c>
      <c r="M1649" s="54">
        <f t="shared" ca="1" si="335"/>
        <v>0</v>
      </c>
      <c r="N1649" s="54" t="str">
        <f t="shared" ca="1" si="336"/>
        <v>DB2</v>
      </c>
      <c r="O1649" s="54" t="str">
        <f t="shared" ca="1" si="337"/>
        <v>Adhérent</v>
      </c>
    </row>
    <row r="1650" spans="1:15" x14ac:dyDescent="0.3">
      <c r="A1650" s="97">
        <f ca="1">MATCH(B1650,INDIRECT("Referentiel!a:a"),0)+COUNTIF($B$1:B1649,B1650)</f>
        <v>1650</v>
      </c>
      <c r="B1650" s="98" t="s">
        <v>8411</v>
      </c>
      <c r="C1650" s="54" t="str">
        <f t="shared" ca="1" si="325"/>
        <v>CPMP</v>
      </c>
      <c r="D1650" s="54" t="str">
        <f t="shared" ca="1" si="326"/>
        <v>V2T67    -J</v>
      </c>
      <c r="E1650" s="54">
        <f t="shared" ca="1" si="327"/>
        <v>0</v>
      </c>
      <c r="F1650" s="54" t="str">
        <f t="shared" ca="1" si="328"/>
        <v>ZH2GJI</v>
      </c>
      <c r="G1650" s="54" t="str">
        <f t="shared" ca="1" si="329"/>
        <v>AD3</v>
      </c>
      <c r="H1650" s="54" t="str">
        <f t="shared" ca="1" si="330"/>
        <v>COMPLET</v>
      </c>
      <c r="I1650" s="54" t="str">
        <f t="shared" ca="1" si="331"/>
        <v>Tn</v>
      </c>
      <c r="J1650" s="54" t="str">
        <f t="shared" ca="1" si="332"/>
        <v>TIMA</v>
      </c>
      <c r="K1650" s="54" t="str">
        <f t="shared" ca="1" si="333"/>
        <v>TBT67</v>
      </c>
      <c r="L1650" s="54" t="str">
        <f t="shared" ca="1" si="334"/>
        <v/>
      </c>
      <c r="M1650" s="54">
        <f t="shared" ca="1" si="335"/>
        <v>0</v>
      </c>
      <c r="N1650" s="54" t="str">
        <f t="shared" ca="1" si="336"/>
        <v>DB2</v>
      </c>
      <c r="O1650" s="54" t="str">
        <f t="shared" ca="1" si="337"/>
        <v>Adhérent</v>
      </c>
    </row>
    <row r="1651" spans="1:15" x14ac:dyDescent="0.3">
      <c r="A1651" s="97">
        <f ca="1">MATCH(B1651,INDIRECT("Referentiel!a:a"),0)+COUNTIF($B$1:B1650,B1651)</f>
        <v>1651</v>
      </c>
      <c r="B1651" s="98" t="s">
        <v>8417</v>
      </c>
      <c r="C1651" s="54" t="str">
        <f t="shared" ca="1" si="325"/>
        <v>CPMP</v>
      </c>
      <c r="D1651" s="54" t="str">
        <f t="shared" ca="1" si="326"/>
        <v>V2T68    -J</v>
      </c>
      <c r="E1651" s="54">
        <f t="shared" ca="1" si="327"/>
        <v>0</v>
      </c>
      <c r="F1651" s="54" t="str">
        <f t="shared" ca="1" si="328"/>
        <v>ZH2GJJ</v>
      </c>
      <c r="G1651" s="54" t="str">
        <f t="shared" ca="1" si="329"/>
        <v>AD3</v>
      </c>
      <c r="H1651" s="54" t="str">
        <f t="shared" ca="1" si="330"/>
        <v>COMPLET</v>
      </c>
      <c r="I1651" s="54" t="str">
        <f t="shared" ca="1" si="331"/>
        <v>Tn</v>
      </c>
      <c r="J1651" s="54" t="str">
        <f t="shared" ca="1" si="332"/>
        <v>TIMA</v>
      </c>
      <c r="K1651" s="54" t="str">
        <f t="shared" ca="1" si="333"/>
        <v>TBT68</v>
      </c>
      <c r="L1651" s="54" t="str">
        <f t="shared" ca="1" si="334"/>
        <v/>
      </c>
      <c r="M1651" s="54">
        <f t="shared" ca="1" si="335"/>
        <v>0</v>
      </c>
      <c r="N1651" s="54" t="str">
        <f t="shared" ca="1" si="336"/>
        <v>DB2</v>
      </c>
      <c r="O1651" s="54" t="str">
        <f t="shared" ca="1" si="337"/>
        <v>Adhérent</v>
      </c>
    </row>
    <row r="1652" spans="1:15" x14ac:dyDescent="0.3">
      <c r="A1652" s="97">
        <f ca="1">MATCH(B1652,INDIRECT("Referentiel!a:a"),0)+COUNTIF($B$1:B1651,B1652)</f>
        <v>1652</v>
      </c>
      <c r="B1652" s="98" t="s">
        <v>8423</v>
      </c>
      <c r="C1652" s="54" t="str">
        <f t="shared" ca="1" si="325"/>
        <v>CPMP</v>
      </c>
      <c r="D1652" s="54" t="str">
        <f t="shared" ca="1" si="326"/>
        <v>V2T69    -J</v>
      </c>
      <c r="E1652" s="54">
        <f t="shared" ca="1" si="327"/>
        <v>0</v>
      </c>
      <c r="F1652" s="54" t="str">
        <f t="shared" ca="1" si="328"/>
        <v>ZH2GJK</v>
      </c>
      <c r="G1652" s="54" t="str">
        <f t="shared" ca="1" si="329"/>
        <v>AD3</v>
      </c>
      <c r="H1652" s="54" t="str">
        <f t="shared" ca="1" si="330"/>
        <v>COMPLET</v>
      </c>
      <c r="I1652" s="54" t="str">
        <f t="shared" ca="1" si="331"/>
        <v>BVnTn</v>
      </c>
      <c r="J1652" s="54" t="str">
        <f t="shared" ca="1" si="332"/>
        <v>TIMA</v>
      </c>
      <c r="K1652" s="54" t="str">
        <f t="shared" ca="1" si="333"/>
        <v>TBT69</v>
      </c>
      <c r="L1652" s="54" t="str">
        <f t="shared" ca="1" si="334"/>
        <v/>
      </c>
      <c r="M1652" s="54">
        <f t="shared" ca="1" si="335"/>
        <v>0</v>
      </c>
      <c r="N1652" s="54" t="str">
        <f t="shared" ca="1" si="336"/>
        <v>DB2</v>
      </c>
      <c r="O1652" s="54" t="str">
        <f t="shared" ca="1" si="337"/>
        <v>Adhérent</v>
      </c>
    </row>
    <row r="1653" spans="1:15" x14ac:dyDescent="0.3">
      <c r="A1653" s="97">
        <f ca="1">MATCH(B1653,INDIRECT("Referentiel!a:a"),0)+COUNTIF($B$1:B1652,B1653)</f>
        <v>1653</v>
      </c>
      <c r="B1653" s="98" t="s">
        <v>8429</v>
      </c>
      <c r="C1653" s="54" t="str">
        <f t="shared" ca="1" si="325"/>
        <v>CPMP</v>
      </c>
      <c r="D1653" s="54" t="str">
        <f t="shared" ca="1" si="326"/>
        <v>V2T92-M</v>
      </c>
      <c r="E1653" s="54">
        <f t="shared" ca="1" si="327"/>
        <v>0</v>
      </c>
      <c r="F1653" s="54" t="str">
        <f t="shared" ca="1" si="328"/>
        <v>ZH2CMR</v>
      </c>
      <c r="G1653" s="54" t="str">
        <f t="shared" ca="1" si="329"/>
        <v>AD3</v>
      </c>
      <c r="H1653" s="54" t="str">
        <f t="shared" ca="1" si="330"/>
        <v>COMPLET</v>
      </c>
      <c r="I1653" s="54" t="str">
        <f t="shared" ca="1" si="331"/>
        <v>BVaTn</v>
      </c>
      <c r="J1653" s="54" t="str">
        <f t="shared" ca="1" si="332"/>
        <v>TIMP</v>
      </c>
      <c r="K1653" s="54" t="str">
        <f t="shared" ca="1" si="333"/>
        <v>TBT92</v>
      </c>
      <c r="L1653" s="54" t="str">
        <f t="shared" ca="1" si="334"/>
        <v/>
      </c>
      <c r="M1653" s="54">
        <f t="shared" ca="1" si="335"/>
        <v>0</v>
      </c>
      <c r="N1653" s="54" t="str">
        <f t="shared" ca="1" si="336"/>
        <v>DB2</v>
      </c>
      <c r="O1653" s="54" t="str">
        <f t="shared" ca="1" si="337"/>
        <v>Adhérent</v>
      </c>
    </row>
    <row r="1654" spans="1:15" x14ac:dyDescent="0.3">
      <c r="A1654" s="97">
        <f ca="1">MATCH(B1654,INDIRECT("Referentiel!a:a"),0)+COUNTIF($B$1:B1653,B1654)</f>
        <v>1654</v>
      </c>
      <c r="B1654" s="98" t="s">
        <v>8436</v>
      </c>
      <c r="C1654" s="54" t="str">
        <f t="shared" ca="1" si="325"/>
        <v>CPCC</v>
      </c>
      <c r="D1654" s="54" t="str">
        <f t="shared" ca="1" si="326"/>
        <v>TCASFM -M</v>
      </c>
      <c r="E1654" s="54">
        <f t="shared" ca="1" si="327"/>
        <v>0</v>
      </c>
      <c r="F1654" s="54" t="str">
        <f t="shared" ca="1" si="328"/>
        <v>ZH1CM7</v>
      </c>
      <c r="G1654" s="54" t="str">
        <f t="shared" ca="1" si="329"/>
        <v>AD1</v>
      </c>
      <c r="H1654" s="54" t="str">
        <f t="shared" ca="1" si="330"/>
        <v>PARTIEL</v>
      </c>
      <c r="I1654" s="54" t="str">
        <f t="shared" ca="1" si="331"/>
        <v>Tn</v>
      </c>
      <c r="J1654" s="54" t="str">
        <f t="shared" ca="1" si="332"/>
        <v>TECC</v>
      </c>
      <c r="K1654" s="54" t="str">
        <f t="shared" ca="1" si="333"/>
        <v>TCASFM</v>
      </c>
      <c r="L1654" s="54" t="str">
        <f t="shared" ca="1" si="334"/>
        <v>PRAD1</v>
      </c>
      <c r="M1654" s="54">
        <f t="shared" ca="1" si="335"/>
        <v>0</v>
      </c>
      <c r="N1654" s="54" t="str">
        <f t="shared" ca="1" si="336"/>
        <v>DB2 via PGM</v>
      </c>
      <c r="O1654" s="54" t="str">
        <f t="shared" ca="1" si="337"/>
        <v>Adhérent</v>
      </c>
    </row>
    <row r="1655" spans="1:15" x14ac:dyDescent="0.3">
      <c r="A1655" s="97">
        <f ca="1">MATCH(B1655,INDIRECT("Referentiel!a:a"),0)+COUNTIF($B$1:B1654,B1655)</f>
        <v>1655</v>
      </c>
      <c r="B1655" s="98" t="s">
        <v>8441</v>
      </c>
      <c r="C1655" s="54" t="str">
        <f t="shared" ca="1" si="325"/>
        <v>CPFI</v>
      </c>
      <c r="D1655" s="54" t="str">
        <f t="shared" ca="1" si="326"/>
        <v>V0TCNEG  -J</v>
      </c>
      <c r="E1655" s="54">
        <f t="shared" ca="1" si="327"/>
        <v>0</v>
      </c>
      <c r="F1655" s="54" t="str">
        <f t="shared" ca="1" si="328"/>
        <v>ZH2GJL</v>
      </c>
      <c r="G1655" s="54" t="str">
        <f t="shared" ca="1" si="329"/>
        <v>AD3</v>
      </c>
      <c r="H1655" s="54" t="str">
        <f t="shared" ca="1" si="330"/>
        <v>COMPLET</v>
      </c>
      <c r="I1655" s="54" t="str">
        <f t="shared" ca="1" si="331"/>
        <v>Tn</v>
      </c>
      <c r="J1655" s="54" t="str">
        <f t="shared" ca="1" si="332"/>
        <v>GEST</v>
      </c>
      <c r="K1655" s="54" t="str">
        <f t="shared" ca="1" si="333"/>
        <v>TCNEG</v>
      </c>
      <c r="L1655" s="54" t="str">
        <f t="shared" ca="1" si="334"/>
        <v/>
      </c>
      <c r="M1655" s="54">
        <f t="shared" ca="1" si="335"/>
        <v>0</v>
      </c>
      <c r="N1655" s="54" t="str">
        <f t="shared" ca="1" si="336"/>
        <v>DB2</v>
      </c>
      <c r="O1655" s="54" t="str">
        <f t="shared" ca="1" si="337"/>
        <v>Adhérent</v>
      </c>
    </row>
    <row r="1656" spans="1:15" x14ac:dyDescent="0.3">
      <c r="A1656" s="97">
        <f ca="1">MATCH(B1656,INDIRECT("Referentiel!a:a"),0)+COUNTIF($B$1:B1655,B1656)</f>
        <v>1656</v>
      </c>
      <c r="B1656" s="98" t="s">
        <v>8446</v>
      </c>
      <c r="C1656" s="54" t="str">
        <f t="shared" ca="1" si="325"/>
        <v>CPCC</v>
      </c>
      <c r="D1656" s="54" t="str">
        <f t="shared" ca="1" si="326"/>
        <v xml:space="preserve"> -J</v>
      </c>
      <c r="E1656" s="54">
        <f t="shared" ca="1" si="327"/>
        <v>0</v>
      </c>
      <c r="F1656" s="54">
        <f t="shared" ca="1" si="328"/>
        <v>0</v>
      </c>
      <c r="G1656" s="54" t="str">
        <f t="shared" ca="1" si="329"/>
        <v>AD3</v>
      </c>
      <c r="H1656" s="54" t="str">
        <f t="shared" ca="1" si="330"/>
        <v>COMPLET</v>
      </c>
      <c r="I1656" s="54" t="str">
        <f t="shared" ca="1" si="331"/>
        <v>BVnTn</v>
      </c>
      <c r="J1656" s="54" t="str">
        <f t="shared" ca="1" si="332"/>
        <v>TECC</v>
      </c>
      <c r="K1656" s="54" t="str">
        <f t="shared" ca="1" si="333"/>
        <v>TCP00JI1</v>
      </c>
      <c r="L1656" s="54" t="str">
        <f t="shared" ca="1" si="334"/>
        <v/>
      </c>
      <c r="M1656" s="54">
        <f t="shared" ca="1" si="335"/>
        <v>0</v>
      </c>
      <c r="N1656" s="54" t="str">
        <f t="shared" ca="1" si="336"/>
        <v>FIC</v>
      </c>
      <c r="O1656" s="54" t="str">
        <f t="shared" ca="1" si="337"/>
        <v>Adhérent</v>
      </c>
    </row>
    <row r="1657" spans="1:15" x14ac:dyDescent="0.3">
      <c r="A1657" s="97">
        <f ca="1">MATCH(B1657,INDIRECT("Referentiel!a:a"),0)+COUNTIF($B$1:B1656,B1657)</f>
        <v>1657</v>
      </c>
      <c r="B1657" s="98" t="s">
        <v>8449</v>
      </c>
      <c r="C1657" s="54" t="str">
        <f t="shared" ca="1" si="325"/>
        <v>CPCC</v>
      </c>
      <c r="D1657" s="54" t="str">
        <f t="shared" ca="1" si="326"/>
        <v xml:space="preserve"> -M</v>
      </c>
      <c r="E1657" s="54">
        <f t="shared" ca="1" si="327"/>
        <v>0</v>
      </c>
      <c r="F1657" s="54">
        <f t="shared" ca="1" si="328"/>
        <v>0</v>
      </c>
      <c r="G1657" s="54" t="str">
        <f t="shared" ca="1" si="329"/>
        <v>AD3</v>
      </c>
      <c r="H1657" s="54" t="str">
        <f t="shared" ca="1" si="330"/>
        <v>COMPLET</v>
      </c>
      <c r="I1657" s="54" t="str">
        <f t="shared" ca="1" si="331"/>
        <v>BVaTn</v>
      </c>
      <c r="J1657" s="54" t="str">
        <f t="shared" ca="1" si="332"/>
        <v>TECC</v>
      </c>
      <c r="K1657" s="54" t="str">
        <f t="shared" ca="1" si="333"/>
        <v>TCPXS360</v>
      </c>
      <c r="L1657" s="54" t="str">
        <f t="shared" ca="1" si="334"/>
        <v/>
      </c>
      <c r="M1657" s="54">
        <f t="shared" ca="1" si="335"/>
        <v>0</v>
      </c>
      <c r="N1657" s="54" t="str">
        <f t="shared" ca="1" si="336"/>
        <v>FIC</v>
      </c>
      <c r="O1657" s="54" t="str">
        <f t="shared" ca="1" si="337"/>
        <v>Adhérent</v>
      </c>
    </row>
    <row r="1658" spans="1:15" x14ac:dyDescent="0.3">
      <c r="A1658" s="97">
        <f ca="1">MATCH(B1658,INDIRECT("Referentiel!a:a"),0)+COUNTIF($B$1:B1657,B1658)</f>
        <v>1658</v>
      </c>
      <c r="B1658" s="98" t="s">
        <v>8452</v>
      </c>
      <c r="C1658" s="54" t="str">
        <f t="shared" ca="1" si="325"/>
        <v>CPCC</v>
      </c>
      <c r="D1658" s="54" t="str">
        <f t="shared" ca="1" si="326"/>
        <v xml:space="preserve"> -M</v>
      </c>
      <c r="E1658" s="54">
        <f t="shared" ca="1" si="327"/>
        <v>0</v>
      </c>
      <c r="F1658" s="54">
        <f t="shared" ca="1" si="328"/>
        <v>0</v>
      </c>
      <c r="G1658" s="54" t="str">
        <f t="shared" ca="1" si="329"/>
        <v>AD3</v>
      </c>
      <c r="H1658" s="54" t="str">
        <f t="shared" ca="1" si="330"/>
        <v>COMPLET</v>
      </c>
      <c r="I1658" s="54" t="str">
        <f t="shared" ca="1" si="331"/>
        <v>BVaTn</v>
      </c>
      <c r="J1658" s="54" t="str">
        <f t="shared" ca="1" si="332"/>
        <v>TECC</v>
      </c>
      <c r="K1658" s="54" t="str">
        <f t="shared" ca="1" si="333"/>
        <v>TCPXSMI1</v>
      </c>
      <c r="L1658" s="54" t="str">
        <f t="shared" ca="1" si="334"/>
        <v/>
      </c>
      <c r="M1658" s="54">
        <f t="shared" ca="1" si="335"/>
        <v>0</v>
      </c>
      <c r="N1658" s="54" t="str">
        <f t="shared" ca="1" si="336"/>
        <v>FIC</v>
      </c>
      <c r="O1658" s="54" t="str">
        <f t="shared" ca="1" si="337"/>
        <v>Adhérent</v>
      </c>
    </row>
    <row r="1659" spans="1:15" x14ac:dyDescent="0.3">
      <c r="A1659" s="97">
        <f ca="1">MATCH(B1659,INDIRECT("Referentiel!a:a"),0)+COUNTIF($B$1:B1658,B1659)</f>
        <v>1659</v>
      </c>
      <c r="B1659" s="98" t="s">
        <v>8456</v>
      </c>
      <c r="C1659" s="54" t="str">
        <f t="shared" ca="1" si="325"/>
        <v>CPCC</v>
      </c>
      <c r="D1659" s="54" t="str">
        <f t="shared" ca="1" si="326"/>
        <v>TDSCRAIM-J</v>
      </c>
      <c r="E1659" s="54">
        <f t="shared" ca="1" si="327"/>
        <v>0</v>
      </c>
      <c r="F1659" s="54" t="str">
        <f t="shared" ca="1" si="328"/>
        <v>ZH1KJY</v>
      </c>
      <c r="G1659" s="54" t="str">
        <f t="shared" ca="1" si="329"/>
        <v>AD1</v>
      </c>
      <c r="H1659" s="54" t="str">
        <f t="shared" ca="1" si="330"/>
        <v>PARTIEL</v>
      </c>
      <c r="I1659" s="54" t="str">
        <f t="shared" ca="1" si="331"/>
        <v>Tn</v>
      </c>
      <c r="J1659" s="54" t="str">
        <f t="shared" ca="1" si="332"/>
        <v>TECC</v>
      </c>
      <c r="K1659" s="54" t="str">
        <f t="shared" ca="1" si="333"/>
        <v>TDSCRAIM</v>
      </c>
      <c r="L1659" s="54" t="str">
        <f t="shared" ca="1" si="334"/>
        <v>PRAD1</v>
      </c>
      <c r="M1659" s="54">
        <f t="shared" ca="1" si="335"/>
        <v>0</v>
      </c>
      <c r="N1659" s="54" t="str">
        <f t="shared" ca="1" si="336"/>
        <v>FIC</v>
      </c>
      <c r="O1659" s="54" t="str">
        <f t="shared" ca="1" si="337"/>
        <v>Adhérent</v>
      </c>
    </row>
    <row r="1660" spans="1:15" x14ac:dyDescent="0.3">
      <c r="A1660" s="97">
        <f ca="1">MATCH(B1660,INDIRECT("Referentiel!a:a"),0)+COUNTIF($B$1:B1659,B1660)</f>
        <v>1660</v>
      </c>
      <c r="B1660" s="98" t="s">
        <v>8461</v>
      </c>
      <c r="C1660" s="54" t="str">
        <f t="shared" ca="1" si="325"/>
        <v>CPCC</v>
      </c>
      <c r="D1660" s="54" t="str">
        <f t="shared" ca="1" si="326"/>
        <v>TDSCRAIM-J</v>
      </c>
      <c r="E1660" s="54">
        <f t="shared" ca="1" si="327"/>
        <v>0</v>
      </c>
      <c r="F1660" s="54" t="str">
        <f t="shared" ca="1" si="328"/>
        <v>ZH1KJY</v>
      </c>
      <c r="G1660" s="54" t="str">
        <f t="shared" ca="1" si="329"/>
        <v>AD1</v>
      </c>
      <c r="H1660" s="54" t="str">
        <f t="shared" ca="1" si="330"/>
        <v>PARTIEL</v>
      </c>
      <c r="I1660" s="54" t="str">
        <f t="shared" ca="1" si="331"/>
        <v>Tn</v>
      </c>
      <c r="J1660" s="54" t="str">
        <f t="shared" ca="1" si="332"/>
        <v>TECC</v>
      </c>
      <c r="K1660" s="54" t="str">
        <f t="shared" ca="1" si="333"/>
        <v>TDSCRAIM</v>
      </c>
      <c r="L1660" s="54" t="str">
        <f t="shared" ca="1" si="334"/>
        <v>PRAD1</v>
      </c>
      <c r="M1660" s="54">
        <f t="shared" ca="1" si="335"/>
        <v>0</v>
      </c>
      <c r="N1660" s="54" t="str">
        <f t="shared" ca="1" si="336"/>
        <v>FIC</v>
      </c>
      <c r="O1660" s="54" t="str">
        <f t="shared" ca="1" si="337"/>
        <v>Adhérent</v>
      </c>
    </row>
    <row r="1661" spans="1:15" x14ac:dyDescent="0.3">
      <c r="A1661" s="97">
        <f ca="1">MATCH(B1661,INDIRECT("Referentiel!a:a"),0)+COUNTIF($B$1:B1660,B1661)</f>
        <v>1661</v>
      </c>
      <c r="B1661" s="98" t="s">
        <v>8464</v>
      </c>
      <c r="C1661" s="54" t="str">
        <f t="shared" ca="1" si="325"/>
        <v>CPCC</v>
      </c>
      <c r="D1661" s="54" t="str">
        <f t="shared" ca="1" si="326"/>
        <v>TDSCRAIM-J</v>
      </c>
      <c r="E1661" s="54">
        <f t="shared" ca="1" si="327"/>
        <v>0</v>
      </c>
      <c r="F1661" s="54" t="str">
        <f t="shared" ca="1" si="328"/>
        <v>ZH1KJY</v>
      </c>
      <c r="G1661" s="54" t="str">
        <f t="shared" ca="1" si="329"/>
        <v>AD1</v>
      </c>
      <c r="H1661" s="54" t="str">
        <f t="shared" ca="1" si="330"/>
        <v>PARTIEL</v>
      </c>
      <c r="I1661" s="54" t="str">
        <f t="shared" ca="1" si="331"/>
        <v>Tn</v>
      </c>
      <c r="J1661" s="54" t="str">
        <f t="shared" ca="1" si="332"/>
        <v>TECC</v>
      </c>
      <c r="K1661" s="54" t="str">
        <f t="shared" ca="1" si="333"/>
        <v>TDSCRAIM</v>
      </c>
      <c r="L1661" s="54" t="str">
        <f t="shared" ca="1" si="334"/>
        <v>PRAD1</v>
      </c>
      <c r="M1661" s="54">
        <f t="shared" ca="1" si="335"/>
        <v>0</v>
      </c>
      <c r="N1661" s="54" t="str">
        <f t="shared" ca="1" si="336"/>
        <v>FIC</v>
      </c>
      <c r="O1661" s="54" t="str">
        <f t="shared" ca="1" si="337"/>
        <v>Adhérent</v>
      </c>
    </row>
    <row r="1662" spans="1:15" x14ac:dyDescent="0.3">
      <c r="A1662" s="97">
        <f ca="1">MATCH(B1662,INDIRECT("Referentiel!a:a"),0)+COUNTIF($B$1:B1661,B1662)</f>
        <v>1662</v>
      </c>
      <c r="B1662" s="98" t="s">
        <v>8467</v>
      </c>
      <c r="C1662" s="54" t="str">
        <f t="shared" ca="1" si="325"/>
        <v>CPCC</v>
      </c>
      <c r="D1662" s="54" t="str">
        <f t="shared" ca="1" si="326"/>
        <v>TDSCRAIM-J</v>
      </c>
      <c r="E1662" s="54">
        <f t="shared" ca="1" si="327"/>
        <v>0</v>
      </c>
      <c r="F1662" s="54" t="str">
        <f t="shared" ca="1" si="328"/>
        <v>ZH1KJY</v>
      </c>
      <c r="G1662" s="54" t="str">
        <f t="shared" ca="1" si="329"/>
        <v>AD1</v>
      </c>
      <c r="H1662" s="54" t="str">
        <f t="shared" ca="1" si="330"/>
        <v>PARTIEL</v>
      </c>
      <c r="I1662" s="54" t="str">
        <f t="shared" ca="1" si="331"/>
        <v>Tn</v>
      </c>
      <c r="J1662" s="54" t="str">
        <f t="shared" ca="1" si="332"/>
        <v>TECC</v>
      </c>
      <c r="K1662" s="54" t="str">
        <f t="shared" ca="1" si="333"/>
        <v>TDSCRAIM</v>
      </c>
      <c r="L1662" s="54" t="str">
        <f t="shared" ca="1" si="334"/>
        <v>PRAD1</v>
      </c>
      <c r="M1662" s="54">
        <f t="shared" ca="1" si="335"/>
        <v>0</v>
      </c>
      <c r="N1662" s="54" t="str">
        <f t="shared" ca="1" si="336"/>
        <v>FIC</v>
      </c>
      <c r="O1662" s="54" t="str">
        <f t="shared" ca="1" si="337"/>
        <v>Adhérent</v>
      </c>
    </row>
    <row r="1663" spans="1:15" x14ac:dyDescent="0.3">
      <c r="A1663" s="97">
        <f ca="1">MATCH(B1663,INDIRECT("Referentiel!a:a"),0)+COUNTIF($B$1:B1662,B1663)</f>
        <v>1663</v>
      </c>
      <c r="B1663" s="98" t="s">
        <v>8470</v>
      </c>
      <c r="C1663" s="54" t="str">
        <f t="shared" ca="1" si="325"/>
        <v>CPCC</v>
      </c>
      <c r="D1663" s="54" t="str">
        <f t="shared" ca="1" si="326"/>
        <v>TDSCRAIM-J</v>
      </c>
      <c r="E1663" s="54">
        <f t="shared" ca="1" si="327"/>
        <v>0</v>
      </c>
      <c r="F1663" s="54" t="str">
        <f t="shared" ca="1" si="328"/>
        <v>ZH1KJY</v>
      </c>
      <c r="G1663" s="54" t="str">
        <f t="shared" ca="1" si="329"/>
        <v>AD1</v>
      </c>
      <c r="H1663" s="54" t="str">
        <f t="shared" ca="1" si="330"/>
        <v>PARTIEL</v>
      </c>
      <c r="I1663" s="54" t="str">
        <f t="shared" ca="1" si="331"/>
        <v>Tn</v>
      </c>
      <c r="J1663" s="54" t="str">
        <f t="shared" ca="1" si="332"/>
        <v>TECC</v>
      </c>
      <c r="K1663" s="54" t="str">
        <f t="shared" ca="1" si="333"/>
        <v>TDSCRAIM</v>
      </c>
      <c r="L1663" s="54" t="str">
        <f t="shared" ca="1" si="334"/>
        <v>PRAD1</v>
      </c>
      <c r="M1663" s="54">
        <f t="shared" ca="1" si="335"/>
        <v>0</v>
      </c>
      <c r="N1663" s="54" t="str">
        <f t="shared" ca="1" si="336"/>
        <v>FIC</v>
      </c>
      <c r="O1663" s="54" t="str">
        <f t="shared" ca="1" si="337"/>
        <v>Adhérent</v>
      </c>
    </row>
    <row r="1664" spans="1:15" x14ac:dyDescent="0.3">
      <c r="A1664" s="97">
        <f ca="1">MATCH(B1664,INDIRECT("Referentiel!a:a"),0)+COUNTIF($B$1:B1663,B1664)</f>
        <v>1664</v>
      </c>
      <c r="B1664" s="98" t="s">
        <v>8473</v>
      </c>
      <c r="C1664" s="54" t="str">
        <f t="shared" ca="1" si="325"/>
        <v>CPCC</v>
      </c>
      <c r="D1664" s="54" t="str">
        <f t="shared" ca="1" si="326"/>
        <v>TDSCRAIM-J</v>
      </c>
      <c r="E1664" s="54">
        <f t="shared" ca="1" si="327"/>
        <v>0</v>
      </c>
      <c r="F1664" s="54" t="str">
        <f t="shared" ca="1" si="328"/>
        <v>ZH1KJY</v>
      </c>
      <c r="G1664" s="54" t="str">
        <f t="shared" ca="1" si="329"/>
        <v>AD1</v>
      </c>
      <c r="H1664" s="54" t="str">
        <f t="shared" ca="1" si="330"/>
        <v>PARTIEL</v>
      </c>
      <c r="I1664" s="54" t="str">
        <f t="shared" ca="1" si="331"/>
        <v>Tn</v>
      </c>
      <c r="J1664" s="54" t="str">
        <f t="shared" ca="1" si="332"/>
        <v>TECC</v>
      </c>
      <c r="K1664" s="54" t="str">
        <f t="shared" ca="1" si="333"/>
        <v>TDSCRAIM</v>
      </c>
      <c r="L1664" s="54" t="str">
        <f t="shared" ca="1" si="334"/>
        <v>PRAD1</v>
      </c>
      <c r="M1664" s="54">
        <f t="shared" ca="1" si="335"/>
        <v>0</v>
      </c>
      <c r="N1664" s="54" t="str">
        <f t="shared" ca="1" si="336"/>
        <v>FIC</v>
      </c>
      <c r="O1664" s="54" t="str">
        <f t="shared" ca="1" si="337"/>
        <v>Adhérent</v>
      </c>
    </row>
    <row r="1665" spans="1:15" x14ac:dyDescent="0.3">
      <c r="A1665" s="97">
        <f ca="1">MATCH(B1665,INDIRECT("Referentiel!a:a"),0)+COUNTIF($B$1:B1664,B1665)</f>
        <v>1665</v>
      </c>
      <c r="B1665" s="98" t="s">
        <v>8476</v>
      </c>
      <c r="C1665" s="54" t="str">
        <f t="shared" ca="1" si="325"/>
        <v>CPCC</v>
      </c>
      <c r="D1665" s="54" t="str">
        <f t="shared" ca="1" si="326"/>
        <v>TDSCRAIM-J</v>
      </c>
      <c r="E1665" s="54">
        <f t="shared" ca="1" si="327"/>
        <v>0</v>
      </c>
      <c r="F1665" s="54" t="str">
        <f t="shared" ca="1" si="328"/>
        <v>ZH1KJY</v>
      </c>
      <c r="G1665" s="54" t="str">
        <f t="shared" ca="1" si="329"/>
        <v>AD1</v>
      </c>
      <c r="H1665" s="54" t="str">
        <f t="shared" ca="1" si="330"/>
        <v>PARTIEL</v>
      </c>
      <c r="I1665" s="54" t="str">
        <f t="shared" ca="1" si="331"/>
        <v>Tn</v>
      </c>
      <c r="J1665" s="54" t="str">
        <f t="shared" ca="1" si="332"/>
        <v>TECC</v>
      </c>
      <c r="K1665" s="54" t="str">
        <f t="shared" ca="1" si="333"/>
        <v>TDSCRAIM</v>
      </c>
      <c r="L1665" s="54" t="str">
        <f t="shared" ca="1" si="334"/>
        <v>PRAD1</v>
      </c>
      <c r="M1665" s="54">
        <f t="shared" ca="1" si="335"/>
        <v>0</v>
      </c>
      <c r="N1665" s="54" t="str">
        <f t="shared" ca="1" si="336"/>
        <v>FIC</v>
      </c>
      <c r="O1665" s="54" t="str">
        <f t="shared" ca="1" si="337"/>
        <v>Adhérent</v>
      </c>
    </row>
    <row r="1666" spans="1:15" x14ac:dyDescent="0.3">
      <c r="A1666" s="97">
        <f ca="1">MATCH(B1666,INDIRECT("Referentiel!a:a"),0)+COUNTIF($B$1:B1665,B1666)</f>
        <v>1666</v>
      </c>
      <c r="B1666" s="98" t="s">
        <v>8479</v>
      </c>
      <c r="C1666" s="54" t="str">
        <f t="shared" ca="1" si="325"/>
        <v>CPCC</v>
      </c>
      <c r="D1666" s="54" t="str">
        <f t="shared" ca="1" si="326"/>
        <v>TDSCRAIM-J</v>
      </c>
      <c r="E1666" s="54">
        <f t="shared" ca="1" si="327"/>
        <v>0</v>
      </c>
      <c r="F1666" s="54" t="str">
        <f t="shared" ca="1" si="328"/>
        <v>ZH1KJY</v>
      </c>
      <c r="G1666" s="54" t="str">
        <f t="shared" ca="1" si="329"/>
        <v>AD1</v>
      </c>
      <c r="H1666" s="54" t="str">
        <f t="shared" ca="1" si="330"/>
        <v>PARTIEL</v>
      </c>
      <c r="I1666" s="54" t="str">
        <f t="shared" ca="1" si="331"/>
        <v>Tn</v>
      </c>
      <c r="J1666" s="54" t="str">
        <f t="shared" ca="1" si="332"/>
        <v>TECC</v>
      </c>
      <c r="K1666" s="54" t="str">
        <f t="shared" ca="1" si="333"/>
        <v>TDSCRAIM</v>
      </c>
      <c r="L1666" s="54" t="str">
        <f t="shared" ca="1" si="334"/>
        <v>PRAD1</v>
      </c>
      <c r="M1666" s="54">
        <f t="shared" ca="1" si="335"/>
        <v>0</v>
      </c>
      <c r="N1666" s="54" t="str">
        <f t="shared" ca="1" si="336"/>
        <v>FIC</v>
      </c>
      <c r="O1666" s="54" t="str">
        <f t="shared" ca="1" si="337"/>
        <v>Adhérent</v>
      </c>
    </row>
    <row r="1667" spans="1:15" x14ac:dyDescent="0.3">
      <c r="A1667" s="97">
        <f ca="1">MATCH(B1667,INDIRECT("Referentiel!a:a"),0)+COUNTIF($B$1:B1666,B1667)</f>
        <v>1667</v>
      </c>
      <c r="B1667" s="98" t="s">
        <v>8483</v>
      </c>
      <c r="C1667" s="54" t="str">
        <f t="shared" ref="C1667:C1730" ca="1" si="338">INDIRECT("'Referentiel'!c"&amp;$A1667)</f>
        <v>CPCC</v>
      </c>
      <c r="D1667" s="54" t="str">
        <f t="shared" ref="D1667:D1730" ca="1" si="339">INDIRECT("'Referentiel'!U"&amp;$A1667)&amp;IF((INDIRECT("'Referentiel'!U"&amp;$A1667)&lt;&gt;"")*(INDIRECT("'Referentiel'!V"&amp;$A1667)&lt;&gt;""),"-","")&amp;INDIRECT("'Referentiel'!V"&amp;$A1667)&amp;IF((INDIRECT("'Referentiel'!U"&amp;$A1667)&amp;INDIRECT("'Referentiel'!V"&amp;$A1667)&lt;&gt;"")*(INDIRECT("'Referentiel'!W"&amp;$A1667)&lt;&gt;""),"-","")&amp;INDIRECT("'Referentiel'!W"&amp;$A1667)&amp;IF((INDIRECT("'Referentiel'!U"&amp;$A1667)&amp;INDIRECT("'Referentiel'!V"&amp;$A1667)&amp;INDIRECT("'Referentiel'!W"&amp;$A1667)&lt;&gt;"")*(INDIRECT("'Referentiel'!Y"&amp;$A1667)&lt;&gt;""),"-","")&amp;INDIRECT("'Referentiel'!Y"&amp;$A1667)&amp;IF((INDIRECT("'Referentiel'!U"&amp;$A1667)&amp;INDIRECT("'Referentiel'!V"&amp;$A1667)&amp;INDIRECT("'Referentiel'!W"&amp;$A1667)&amp;INDIRECT("'Referentiel'!Y"&amp;$A1667)&lt;&gt;"")*(INDIRECT("'Referentiel'!Z"&amp;$A1667)&lt;&gt;""),"-","")&amp;INDIRECT("'Referentiel'!Z"&amp;$A1667)</f>
        <v>TDSCRAIM-J</v>
      </c>
      <c r="E1667" s="54">
        <f t="shared" ref="E1667:E1730" ca="1" si="340">INDIRECT("'Referentiel'!AB"&amp;$A1667)</f>
        <v>0</v>
      </c>
      <c r="F1667" s="54" t="str">
        <f t="shared" ref="F1667:F1730" ca="1" si="341">INDIRECT("'Referentiel'!Aa"&amp;$A1667)</f>
        <v>ZH1KJY</v>
      </c>
      <c r="G1667" s="54" t="str">
        <f t="shared" ref="G1667:G1730" ca="1" si="342">INDIRECT("'Referentiel'!k"&amp;$A1667)</f>
        <v>AD1</v>
      </c>
      <c r="H1667" s="54" t="str">
        <f t="shared" ref="H1667:H1730" ca="1" si="343">INDIRECT("'Referentiel'!l"&amp;$A1667)</f>
        <v>PARTIEL</v>
      </c>
      <c r="I1667" s="54" t="str">
        <f t="shared" ref="I1667:I1730" ca="1" si="344">INDIRECT("'Referentiel'!j"&amp;$A1667)</f>
        <v>Tn</v>
      </c>
      <c r="J1667" s="54" t="str">
        <f t="shared" ref="J1667:J1730" ca="1" si="345">INDIRECT("'Referentiel'!f"&amp;$A1667)</f>
        <v>TECC</v>
      </c>
      <c r="K1667" s="54" t="str">
        <f t="shared" ref="K1667:K1730" ca="1" si="346">INDIRECT("'Referentiel'!e"&amp;$A1667)</f>
        <v>TDSCRAIM</v>
      </c>
      <c r="L1667" s="54" t="str">
        <f t="shared" ref="L1667:L1730" ca="1" si="347">INDIRECT("'Referentiel'!n"&amp;$A1667)</f>
        <v>PRAD1</v>
      </c>
      <c r="M1667" s="54">
        <f t="shared" ref="M1667:M1730" ca="1" si="348">INDIRECT("'Referentiel'!s"&amp;$A1667)</f>
        <v>0</v>
      </c>
      <c r="N1667" s="54" t="str">
        <f t="shared" ref="N1667:N1730" ca="1" si="349">INDIRECT("'Referentiel'!q"&amp;$A1667)</f>
        <v>FIC</v>
      </c>
      <c r="O1667" s="54" t="str">
        <f t="shared" ref="O1667:O1730" ca="1" si="350">INDIRECT("'Referentiel'!h"&amp;$A1667)</f>
        <v>Adhérent</v>
      </c>
    </row>
    <row r="1668" spans="1:15" x14ac:dyDescent="0.3">
      <c r="A1668" s="97">
        <f ca="1">MATCH(B1668,INDIRECT("Referentiel!a:a"),0)+COUNTIF($B$1:B1667,B1668)</f>
        <v>1668</v>
      </c>
      <c r="B1668" s="98" t="s">
        <v>8486</v>
      </c>
      <c r="C1668" s="54" t="str">
        <f t="shared" ca="1" si="338"/>
        <v>CPCC</v>
      </c>
      <c r="D1668" s="54" t="str">
        <f t="shared" ca="1" si="339"/>
        <v>TDSCRAIM-J</v>
      </c>
      <c r="E1668" s="54">
        <f t="shared" ca="1" si="340"/>
        <v>0</v>
      </c>
      <c r="F1668" s="54" t="str">
        <f t="shared" ca="1" si="341"/>
        <v>ZH1KJY</v>
      </c>
      <c r="G1668" s="54" t="str">
        <f t="shared" ca="1" si="342"/>
        <v>AD1</v>
      </c>
      <c r="H1668" s="54" t="str">
        <f t="shared" ca="1" si="343"/>
        <v>PARTIEL</v>
      </c>
      <c r="I1668" s="54" t="str">
        <f t="shared" ca="1" si="344"/>
        <v>Tn</v>
      </c>
      <c r="J1668" s="54" t="str">
        <f t="shared" ca="1" si="345"/>
        <v>TECC</v>
      </c>
      <c r="K1668" s="54" t="str">
        <f t="shared" ca="1" si="346"/>
        <v>TDSCRAIM</v>
      </c>
      <c r="L1668" s="54" t="str">
        <f t="shared" ca="1" si="347"/>
        <v>PRAD1</v>
      </c>
      <c r="M1668" s="54">
        <f t="shared" ca="1" si="348"/>
        <v>0</v>
      </c>
      <c r="N1668" s="54" t="str">
        <f t="shared" ca="1" si="349"/>
        <v>FIC</v>
      </c>
      <c r="O1668" s="54" t="str">
        <f t="shared" ca="1" si="350"/>
        <v>Adhérent</v>
      </c>
    </row>
    <row r="1669" spans="1:15" x14ac:dyDescent="0.3">
      <c r="A1669" s="97">
        <f ca="1">MATCH(B1669,INDIRECT("Referentiel!a:a"),0)+COUNTIF($B$1:B1668,B1669)</f>
        <v>1669</v>
      </c>
      <c r="B1669" s="98" t="s">
        <v>8489</v>
      </c>
      <c r="C1669" s="54" t="str">
        <f t="shared" ca="1" si="338"/>
        <v>CPCC</v>
      </c>
      <c r="D1669" s="54" t="str">
        <f t="shared" ca="1" si="339"/>
        <v>TDSCRAIM-J</v>
      </c>
      <c r="E1669" s="54">
        <f t="shared" ca="1" si="340"/>
        <v>0</v>
      </c>
      <c r="F1669" s="54" t="str">
        <f t="shared" ca="1" si="341"/>
        <v>ZH1KJY</v>
      </c>
      <c r="G1669" s="54" t="str">
        <f t="shared" ca="1" si="342"/>
        <v>AD1</v>
      </c>
      <c r="H1669" s="54" t="str">
        <f t="shared" ca="1" si="343"/>
        <v>PARTIEL</v>
      </c>
      <c r="I1669" s="54" t="str">
        <f t="shared" ca="1" si="344"/>
        <v>Tn</v>
      </c>
      <c r="J1669" s="54" t="str">
        <f t="shared" ca="1" si="345"/>
        <v>TECC</v>
      </c>
      <c r="K1669" s="54" t="str">
        <f t="shared" ca="1" si="346"/>
        <v>TDSCRAIM</v>
      </c>
      <c r="L1669" s="54" t="str">
        <f t="shared" ca="1" si="347"/>
        <v>PRAD1</v>
      </c>
      <c r="M1669" s="54">
        <f t="shared" ca="1" si="348"/>
        <v>0</v>
      </c>
      <c r="N1669" s="54" t="str">
        <f t="shared" ca="1" si="349"/>
        <v>FIC</v>
      </c>
      <c r="O1669" s="54" t="str">
        <f t="shared" ca="1" si="350"/>
        <v>Adhérent</v>
      </c>
    </row>
    <row r="1670" spans="1:15" x14ac:dyDescent="0.3">
      <c r="A1670" s="97">
        <f ca="1">MATCH(B1670,INDIRECT("Referentiel!a:a"),0)+COUNTIF($B$1:B1669,B1670)</f>
        <v>1670</v>
      </c>
      <c r="B1670" s="98" t="s">
        <v>8492</v>
      </c>
      <c r="C1670" s="54" t="str">
        <f t="shared" ca="1" si="338"/>
        <v>CPCC</v>
      </c>
      <c r="D1670" s="54" t="str">
        <f t="shared" ca="1" si="339"/>
        <v>TDSCRAIM-J</v>
      </c>
      <c r="E1670" s="54">
        <f t="shared" ca="1" si="340"/>
        <v>0</v>
      </c>
      <c r="F1670" s="54" t="str">
        <f t="shared" ca="1" si="341"/>
        <v>ZH1KJY</v>
      </c>
      <c r="G1670" s="54" t="str">
        <f t="shared" ca="1" si="342"/>
        <v>AD1</v>
      </c>
      <c r="H1670" s="54" t="str">
        <f t="shared" ca="1" si="343"/>
        <v>PARTIEL</v>
      </c>
      <c r="I1670" s="54" t="str">
        <f t="shared" ca="1" si="344"/>
        <v>Tn</v>
      </c>
      <c r="J1670" s="54" t="str">
        <f t="shared" ca="1" si="345"/>
        <v>TECC</v>
      </c>
      <c r="K1670" s="54" t="str">
        <f t="shared" ca="1" si="346"/>
        <v>TDSCRAIM</v>
      </c>
      <c r="L1670" s="54" t="str">
        <f t="shared" ca="1" si="347"/>
        <v>PRAD1</v>
      </c>
      <c r="M1670" s="54">
        <f t="shared" ca="1" si="348"/>
        <v>0</v>
      </c>
      <c r="N1670" s="54" t="str">
        <f t="shared" ca="1" si="349"/>
        <v>FIC</v>
      </c>
      <c r="O1670" s="54" t="str">
        <f t="shared" ca="1" si="350"/>
        <v>Adhérent</v>
      </c>
    </row>
    <row r="1671" spans="1:15" x14ac:dyDescent="0.3">
      <c r="A1671" s="97">
        <f ca="1">MATCH(B1671,INDIRECT("Referentiel!a:a"),0)+COUNTIF($B$1:B1670,B1671)</f>
        <v>1671</v>
      </c>
      <c r="B1671" s="98" t="s">
        <v>8495</v>
      </c>
      <c r="C1671" s="54" t="str">
        <f t="shared" ca="1" si="338"/>
        <v>CPCC</v>
      </c>
      <c r="D1671" s="54" t="str">
        <f t="shared" ca="1" si="339"/>
        <v>TDSCRAIM-J</v>
      </c>
      <c r="E1671" s="54">
        <f t="shared" ca="1" si="340"/>
        <v>0</v>
      </c>
      <c r="F1671" s="54" t="str">
        <f t="shared" ca="1" si="341"/>
        <v>ZH1KJY</v>
      </c>
      <c r="G1671" s="54" t="str">
        <f t="shared" ca="1" si="342"/>
        <v>AD1</v>
      </c>
      <c r="H1671" s="54" t="str">
        <f t="shared" ca="1" si="343"/>
        <v>PARTIEL</v>
      </c>
      <c r="I1671" s="54" t="str">
        <f t="shared" ca="1" si="344"/>
        <v>Tn</v>
      </c>
      <c r="J1671" s="54" t="str">
        <f t="shared" ca="1" si="345"/>
        <v>TECC</v>
      </c>
      <c r="K1671" s="54" t="str">
        <f t="shared" ca="1" si="346"/>
        <v>TDSCRAIM</v>
      </c>
      <c r="L1671" s="54" t="str">
        <f t="shared" ca="1" si="347"/>
        <v>PRAD1</v>
      </c>
      <c r="M1671" s="54">
        <f t="shared" ca="1" si="348"/>
        <v>0</v>
      </c>
      <c r="N1671" s="54" t="str">
        <f t="shared" ca="1" si="349"/>
        <v>FIC</v>
      </c>
      <c r="O1671" s="54" t="str">
        <f t="shared" ca="1" si="350"/>
        <v>Adhérent</v>
      </c>
    </row>
    <row r="1672" spans="1:15" x14ac:dyDescent="0.3">
      <c r="A1672" s="97">
        <f ca="1">MATCH(B1672,INDIRECT("Referentiel!a:a"),0)+COUNTIF($B$1:B1671,B1672)</f>
        <v>1672</v>
      </c>
      <c r="B1672" s="98" t="s">
        <v>8498</v>
      </c>
      <c r="C1672" s="54" t="str">
        <f t="shared" ca="1" si="338"/>
        <v>CPCC</v>
      </c>
      <c r="D1672" s="54" t="str">
        <f t="shared" ca="1" si="339"/>
        <v>TDSCRAIM-J</v>
      </c>
      <c r="E1672" s="54">
        <f t="shared" ca="1" si="340"/>
        <v>0</v>
      </c>
      <c r="F1672" s="54" t="str">
        <f t="shared" ca="1" si="341"/>
        <v>ZH1KJY</v>
      </c>
      <c r="G1672" s="54" t="str">
        <f t="shared" ca="1" si="342"/>
        <v>AD1</v>
      </c>
      <c r="H1672" s="54" t="str">
        <f t="shared" ca="1" si="343"/>
        <v>PARTIEL</v>
      </c>
      <c r="I1672" s="54" t="str">
        <f t="shared" ca="1" si="344"/>
        <v>Tn</v>
      </c>
      <c r="J1672" s="54" t="str">
        <f t="shared" ca="1" si="345"/>
        <v>TECC</v>
      </c>
      <c r="K1672" s="54" t="str">
        <f t="shared" ca="1" si="346"/>
        <v>TDSCRAIM</v>
      </c>
      <c r="L1672" s="54" t="str">
        <f t="shared" ca="1" si="347"/>
        <v>PRAD1</v>
      </c>
      <c r="M1672" s="54">
        <f t="shared" ca="1" si="348"/>
        <v>0</v>
      </c>
      <c r="N1672" s="54" t="str">
        <f t="shared" ca="1" si="349"/>
        <v>FIC</v>
      </c>
      <c r="O1672" s="54" t="str">
        <f t="shared" ca="1" si="350"/>
        <v>Adhérent</v>
      </c>
    </row>
    <row r="1673" spans="1:15" x14ac:dyDescent="0.3">
      <c r="A1673" s="97">
        <f ca="1">MATCH(B1673,INDIRECT("Referentiel!a:a"),0)+COUNTIF($B$1:B1672,B1673)</f>
        <v>1673</v>
      </c>
      <c r="B1673" s="98" t="s">
        <v>8501</v>
      </c>
      <c r="C1673" s="54" t="str">
        <f t="shared" ca="1" si="338"/>
        <v>CPCC</v>
      </c>
      <c r="D1673" s="54" t="str">
        <f t="shared" ca="1" si="339"/>
        <v>TDSCRAIM-J</v>
      </c>
      <c r="E1673" s="54">
        <f t="shared" ca="1" si="340"/>
        <v>0</v>
      </c>
      <c r="F1673" s="54" t="str">
        <f t="shared" ca="1" si="341"/>
        <v>ZH1KJY</v>
      </c>
      <c r="G1673" s="54" t="str">
        <f t="shared" ca="1" si="342"/>
        <v>AD1</v>
      </c>
      <c r="H1673" s="54" t="str">
        <f t="shared" ca="1" si="343"/>
        <v>PARTIEL</v>
      </c>
      <c r="I1673" s="54" t="str">
        <f t="shared" ca="1" si="344"/>
        <v>Tn</v>
      </c>
      <c r="J1673" s="54" t="str">
        <f t="shared" ca="1" si="345"/>
        <v>TECC</v>
      </c>
      <c r="K1673" s="54" t="str">
        <f t="shared" ca="1" si="346"/>
        <v>TDSCRAIM</v>
      </c>
      <c r="L1673" s="54" t="str">
        <f t="shared" ca="1" si="347"/>
        <v>PRAD1</v>
      </c>
      <c r="M1673" s="54">
        <f t="shared" ca="1" si="348"/>
        <v>0</v>
      </c>
      <c r="N1673" s="54" t="str">
        <f t="shared" ca="1" si="349"/>
        <v>FIC</v>
      </c>
      <c r="O1673" s="54" t="str">
        <f t="shared" ca="1" si="350"/>
        <v>Adhérent</v>
      </c>
    </row>
    <row r="1674" spans="1:15" x14ac:dyDescent="0.3">
      <c r="A1674" s="97">
        <f ca="1">MATCH(B1674,INDIRECT("Referentiel!a:a"),0)+COUNTIF($B$1:B1673,B1674)</f>
        <v>1674</v>
      </c>
      <c r="B1674" s="98" t="s">
        <v>8504</v>
      </c>
      <c r="C1674" s="54" t="str">
        <f t="shared" ca="1" si="338"/>
        <v>CPCC</v>
      </c>
      <c r="D1674" s="54" t="str">
        <f t="shared" ca="1" si="339"/>
        <v>TDSCRAIM-J</v>
      </c>
      <c r="E1674" s="54">
        <f t="shared" ca="1" si="340"/>
        <v>0</v>
      </c>
      <c r="F1674" s="54" t="str">
        <f t="shared" ca="1" si="341"/>
        <v>ZH1KJY</v>
      </c>
      <c r="G1674" s="54" t="str">
        <f t="shared" ca="1" si="342"/>
        <v>AD1</v>
      </c>
      <c r="H1674" s="54" t="str">
        <f t="shared" ca="1" si="343"/>
        <v>PARTIEL</v>
      </c>
      <c r="I1674" s="54" t="str">
        <f t="shared" ca="1" si="344"/>
        <v>Tn</v>
      </c>
      <c r="J1674" s="54" t="str">
        <f t="shared" ca="1" si="345"/>
        <v>TECC</v>
      </c>
      <c r="K1674" s="54" t="str">
        <f t="shared" ca="1" si="346"/>
        <v>TDSCRAIM</v>
      </c>
      <c r="L1674" s="54" t="str">
        <f t="shared" ca="1" si="347"/>
        <v>PRAD1</v>
      </c>
      <c r="M1674" s="54">
        <f t="shared" ca="1" si="348"/>
        <v>0</v>
      </c>
      <c r="N1674" s="54" t="str">
        <f t="shared" ca="1" si="349"/>
        <v>FIC</v>
      </c>
      <c r="O1674" s="54" t="str">
        <f t="shared" ca="1" si="350"/>
        <v>Adhérent</v>
      </c>
    </row>
    <row r="1675" spans="1:15" x14ac:dyDescent="0.3">
      <c r="A1675" s="97">
        <f ca="1">MATCH(B1675,INDIRECT("Referentiel!a:a"),0)+COUNTIF($B$1:B1674,B1675)</f>
        <v>1675</v>
      </c>
      <c r="B1675" s="98" t="s">
        <v>8507</v>
      </c>
      <c r="C1675" s="54" t="str">
        <f t="shared" ca="1" si="338"/>
        <v>CPCC</v>
      </c>
      <c r="D1675" s="54" t="str">
        <f t="shared" ca="1" si="339"/>
        <v>TDSCRAIM-J</v>
      </c>
      <c r="E1675" s="54">
        <f t="shared" ca="1" si="340"/>
        <v>0</v>
      </c>
      <c r="F1675" s="54" t="str">
        <f t="shared" ca="1" si="341"/>
        <v>ZH1KJY</v>
      </c>
      <c r="G1675" s="54" t="str">
        <f t="shared" ca="1" si="342"/>
        <v>AD1</v>
      </c>
      <c r="H1675" s="54" t="str">
        <f t="shared" ca="1" si="343"/>
        <v>PARTIEL</v>
      </c>
      <c r="I1675" s="54" t="str">
        <f t="shared" ca="1" si="344"/>
        <v>Tn</v>
      </c>
      <c r="J1675" s="54" t="str">
        <f t="shared" ca="1" si="345"/>
        <v>TECC</v>
      </c>
      <c r="K1675" s="54" t="str">
        <f t="shared" ca="1" si="346"/>
        <v>TDSCRAIM</v>
      </c>
      <c r="L1675" s="54" t="str">
        <f t="shared" ca="1" si="347"/>
        <v>PRAD1</v>
      </c>
      <c r="M1675" s="54">
        <f t="shared" ca="1" si="348"/>
        <v>0</v>
      </c>
      <c r="N1675" s="54" t="str">
        <f t="shared" ca="1" si="349"/>
        <v>FIC</v>
      </c>
      <c r="O1675" s="54" t="str">
        <f t="shared" ca="1" si="350"/>
        <v>Adhérent</v>
      </c>
    </row>
    <row r="1676" spans="1:15" x14ac:dyDescent="0.3">
      <c r="A1676" s="97">
        <f ca="1">MATCH(B1676,INDIRECT("Referentiel!a:a"),0)+COUNTIF($B$1:B1675,B1676)</f>
        <v>1676</v>
      </c>
      <c r="B1676" s="98" t="s">
        <v>8510</v>
      </c>
      <c r="C1676" s="54" t="str">
        <f t="shared" ca="1" si="338"/>
        <v>CPCC</v>
      </c>
      <c r="D1676" s="54" t="str">
        <f t="shared" ca="1" si="339"/>
        <v>TDSCRAIM-J</v>
      </c>
      <c r="E1676" s="54">
        <f t="shared" ca="1" si="340"/>
        <v>0</v>
      </c>
      <c r="F1676" s="54" t="str">
        <f t="shared" ca="1" si="341"/>
        <v>ZH1KJY</v>
      </c>
      <c r="G1676" s="54" t="str">
        <f t="shared" ca="1" si="342"/>
        <v>AD1</v>
      </c>
      <c r="H1676" s="54" t="str">
        <f t="shared" ca="1" si="343"/>
        <v>PARTIEL</v>
      </c>
      <c r="I1676" s="54" t="str">
        <f t="shared" ca="1" si="344"/>
        <v>Tn</v>
      </c>
      <c r="J1676" s="54" t="str">
        <f t="shared" ca="1" si="345"/>
        <v>TECC</v>
      </c>
      <c r="K1676" s="54" t="str">
        <f t="shared" ca="1" si="346"/>
        <v>TDSCRAIM</v>
      </c>
      <c r="L1676" s="54" t="str">
        <f t="shared" ca="1" si="347"/>
        <v>PRAD1</v>
      </c>
      <c r="M1676" s="54">
        <f t="shared" ca="1" si="348"/>
        <v>0</v>
      </c>
      <c r="N1676" s="54" t="str">
        <f t="shared" ca="1" si="349"/>
        <v>FIC</v>
      </c>
      <c r="O1676" s="54" t="str">
        <f t="shared" ca="1" si="350"/>
        <v>Adhérent</v>
      </c>
    </row>
    <row r="1677" spans="1:15" x14ac:dyDescent="0.3">
      <c r="A1677" s="97">
        <f ca="1">MATCH(B1677,INDIRECT("Referentiel!a:a"),0)+COUNTIF($B$1:B1676,B1677)</f>
        <v>1677</v>
      </c>
      <c r="B1677" s="98" t="s">
        <v>8513</v>
      </c>
      <c r="C1677" s="54" t="str">
        <f t="shared" ca="1" si="338"/>
        <v>CPCC</v>
      </c>
      <c r="D1677" s="54" t="str">
        <f t="shared" ca="1" si="339"/>
        <v>TDSCRAIM-J</v>
      </c>
      <c r="E1677" s="54">
        <f t="shared" ca="1" si="340"/>
        <v>0</v>
      </c>
      <c r="F1677" s="54" t="str">
        <f t="shared" ca="1" si="341"/>
        <v>ZH1KJY</v>
      </c>
      <c r="G1677" s="54" t="str">
        <f t="shared" ca="1" si="342"/>
        <v>AD1</v>
      </c>
      <c r="H1677" s="54" t="str">
        <f t="shared" ca="1" si="343"/>
        <v>PARTIEL</v>
      </c>
      <c r="I1677" s="54" t="str">
        <f t="shared" ca="1" si="344"/>
        <v>Tn</v>
      </c>
      <c r="J1677" s="54" t="str">
        <f t="shared" ca="1" si="345"/>
        <v>TECC</v>
      </c>
      <c r="K1677" s="54" t="str">
        <f t="shared" ca="1" si="346"/>
        <v>TDSCRAIM</v>
      </c>
      <c r="L1677" s="54" t="str">
        <f t="shared" ca="1" si="347"/>
        <v>PRAD1</v>
      </c>
      <c r="M1677" s="54">
        <f t="shared" ca="1" si="348"/>
        <v>0</v>
      </c>
      <c r="N1677" s="54" t="str">
        <f t="shared" ca="1" si="349"/>
        <v>FIC</v>
      </c>
      <c r="O1677" s="54" t="str">
        <f t="shared" ca="1" si="350"/>
        <v>Adhérent</v>
      </c>
    </row>
    <row r="1678" spans="1:15" x14ac:dyDescent="0.3">
      <c r="A1678" s="97">
        <f ca="1">MATCH(B1678,INDIRECT("Referentiel!a:a"),0)+COUNTIF($B$1:B1677,B1678)</f>
        <v>1678</v>
      </c>
      <c r="B1678" s="98" t="s">
        <v>8516</v>
      </c>
      <c r="C1678" s="54" t="str">
        <f t="shared" ca="1" si="338"/>
        <v>CPCC</v>
      </c>
      <c r="D1678" s="54" t="str">
        <f t="shared" ca="1" si="339"/>
        <v>TDSCRAIM-J</v>
      </c>
      <c r="E1678" s="54">
        <f t="shared" ca="1" si="340"/>
        <v>0</v>
      </c>
      <c r="F1678" s="54" t="str">
        <f t="shared" ca="1" si="341"/>
        <v>ZH1KJY</v>
      </c>
      <c r="G1678" s="54" t="str">
        <f t="shared" ca="1" si="342"/>
        <v>AD1</v>
      </c>
      <c r="H1678" s="54" t="str">
        <f t="shared" ca="1" si="343"/>
        <v>PARTIEL</v>
      </c>
      <c r="I1678" s="54" t="str">
        <f t="shared" ca="1" si="344"/>
        <v>Tn</v>
      </c>
      <c r="J1678" s="54" t="str">
        <f t="shared" ca="1" si="345"/>
        <v>TECC</v>
      </c>
      <c r="K1678" s="54" t="str">
        <f t="shared" ca="1" si="346"/>
        <v>TDSCRAIM</v>
      </c>
      <c r="L1678" s="54" t="str">
        <f t="shared" ca="1" si="347"/>
        <v>PRAD1</v>
      </c>
      <c r="M1678" s="54">
        <f t="shared" ca="1" si="348"/>
        <v>0</v>
      </c>
      <c r="N1678" s="54" t="str">
        <f t="shared" ca="1" si="349"/>
        <v>FIC</v>
      </c>
      <c r="O1678" s="54" t="str">
        <f t="shared" ca="1" si="350"/>
        <v>Adhérent</v>
      </c>
    </row>
    <row r="1679" spans="1:15" x14ac:dyDescent="0.3">
      <c r="A1679" s="97">
        <f ca="1">MATCH(B1679,INDIRECT("Referentiel!a:a"),0)+COUNTIF($B$1:B1678,B1679)</f>
        <v>1679</v>
      </c>
      <c r="B1679" s="98" t="s">
        <v>8519</v>
      </c>
      <c r="C1679" s="54" t="str">
        <f t="shared" ca="1" si="338"/>
        <v>CPCC</v>
      </c>
      <c r="D1679" s="54" t="str">
        <f t="shared" ca="1" si="339"/>
        <v>V0TDSSOL -J</v>
      </c>
      <c r="E1679" s="54">
        <f t="shared" ca="1" si="340"/>
        <v>0</v>
      </c>
      <c r="F1679" s="54" t="str">
        <f t="shared" ca="1" si="341"/>
        <v>ZH1LJK</v>
      </c>
      <c r="G1679" s="54" t="str">
        <f t="shared" ca="1" si="342"/>
        <v>AD1</v>
      </c>
      <c r="H1679" s="54" t="str">
        <f t="shared" ca="1" si="343"/>
        <v>COMPLET</v>
      </c>
      <c r="I1679" s="54" t="str">
        <f t="shared" ca="1" si="344"/>
        <v>Tn</v>
      </c>
      <c r="J1679" s="54" t="str">
        <f t="shared" ca="1" si="345"/>
        <v>TECC</v>
      </c>
      <c r="K1679" s="54" t="str">
        <f t="shared" ca="1" si="346"/>
        <v>TDSSOL</v>
      </c>
      <c r="L1679" s="54" t="str">
        <f t="shared" ca="1" si="347"/>
        <v>PRAD1</v>
      </c>
      <c r="M1679" s="54">
        <f t="shared" ca="1" si="348"/>
        <v>0</v>
      </c>
      <c r="N1679" s="54" t="str">
        <f t="shared" ca="1" si="349"/>
        <v>DB2</v>
      </c>
      <c r="O1679" s="54" t="str">
        <f t="shared" ca="1" si="350"/>
        <v>Adhérent</v>
      </c>
    </row>
    <row r="1680" spans="1:15" x14ac:dyDescent="0.3">
      <c r="A1680" s="97">
        <f ca="1">MATCH(B1680,INDIRECT("Referentiel!a:a"),0)+COUNTIF($B$1:B1679,B1680)</f>
        <v>1680</v>
      </c>
      <c r="B1680" s="98" t="s">
        <v>8523</v>
      </c>
      <c r="C1680" s="54" t="str">
        <f t="shared" ca="1" si="338"/>
        <v>CPMC</v>
      </c>
      <c r="D1680" s="54" t="str">
        <f t="shared" ca="1" si="339"/>
        <v>V1TECCOM -J</v>
      </c>
      <c r="E1680" s="54">
        <f t="shared" ca="1" si="340"/>
        <v>0</v>
      </c>
      <c r="F1680" s="54" t="str">
        <f t="shared" ca="1" si="341"/>
        <v>ZH4GJJ</v>
      </c>
      <c r="G1680" s="54" t="str">
        <f t="shared" ca="1" si="342"/>
        <v>AD1</v>
      </c>
      <c r="H1680" s="54" t="str">
        <f t="shared" ca="1" si="343"/>
        <v>COMPLET</v>
      </c>
      <c r="I1680" s="54" t="str">
        <f t="shared" ca="1" si="344"/>
        <v>Tn</v>
      </c>
      <c r="J1680" s="54" t="str">
        <f t="shared" ca="1" si="345"/>
        <v>CVCM</v>
      </c>
      <c r="K1680" s="54" t="str">
        <f t="shared" ca="1" si="346"/>
        <v>TECCOM</v>
      </c>
      <c r="L1680" s="54" t="str">
        <f t="shared" ca="1" si="347"/>
        <v>PRAD1</v>
      </c>
      <c r="M1680" s="54">
        <f t="shared" ca="1" si="348"/>
        <v>0</v>
      </c>
      <c r="N1680" s="54" t="str">
        <f t="shared" ca="1" si="349"/>
        <v>DB2</v>
      </c>
      <c r="O1680" s="54" t="str">
        <f t="shared" ca="1" si="350"/>
        <v>Adhérent</v>
      </c>
    </row>
    <row r="1681" spans="1:15" x14ac:dyDescent="0.3">
      <c r="A1681" s="97">
        <f ca="1">MATCH(B1681,INDIRECT("Referentiel!a:a"),0)+COUNTIF($B$1:B1680,B1681)</f>
        <v>1681</v>
      </c>
      <c r="B1681" s="98" t="s">
        <v>8529</v>
      </c>
      <c r="C1681" s="54" t="str">
        <f t="shared" ca="1" si="338"/>
        <v>CPCC</v>
      </c>
      <c r="D1681" s="54" t="str">
        <f t="shared" ca="1" si="339"/>
        <v>TECHISTO-M</v>
      </c>
      <c r="E1681" s="54">
        <f t="shared" ca="1" si="340"/>
        <v>0</v>
      </c>
      <c r="F1681" s="54">
        <f t="shared" ca="1" si="341"/>
        <v>0</v>
      </c>
      <c r="G1681" s="54" t="str">
        <f t="shared" ca="1" si="342"/>
        <v>AD3</v>
      </c>
      <c r="H1681" s="54" t="str">
        <f t="shared" ca="1" si="343"/>
        <v>PARTIEL</v>
      </c>
      <c r="I1681" s="54" t="str">
        <f t="shared" ca="1" si="344"/>
        <v>Tn</v>
      </c>
      <c r="J1681" s="54" t="str">
        <f t="shared" ca="1" si="345"/>
        <v>TECC</v>
      </c>
      <c r="K1681" s="54" t="str">
        <f t="shared" ca="1" si="346"/>
        <v>TECHISTO</v>
      </c>
      <c r="L1681" s="54" t="str">
        <f t="shared" ca="1" si="347"/>
        <v/>
      </c>
      <c r="M1681" s="54">
        <f t="shared" ca="1" si="348"/>
        <v>0</v>
      </c>
      <c r="N1681" s="54" t="str">
        <f t="shared" ca="1" si="349"/>
        <v>FIC</v>
      </c>
      <c r="O1681" s="54" t="str">
        <f t="shared" ca="1" si="350"/>
        <v>Adhérent</v>
      </c>
    </row>
    <row r="1682" spans="1:15" x14ac:dyDescent="0.3">
      <c r="A1682" s="97">
        <f ca="1">MATCH(B1682,INDIRECT("Referentiel!a:a"),0)+COUNTIF($B$1:B1681,B1682)</f>
        <v>1682</v>
      </c>
      <c r="B1682" s="98" t="s">
        <v>8533</v>
      </c>
      <c r="C1682" s="54" t="str">
        <f t="shared" ca="1" si="338"/>
        <v>CPDM</v>
      </c>
      <c r="D1682" s="54" t="str">
        <f t="shared" ca="1" si="339"/>
        <v>V1TELFIA -J</v>
      </c>
      <c r="E1682" s="54">
        <f t="shared" ca="1" si="340"/>
        <v>0</v>
      </c>
      <c r="F1682" s="54" t="str">
        <f t="shared" ca="1" si="341"/>
        <v>ZH4GJK</v>
      </c>
      <c r="G1682" s="54" t="str">
        <f t="shared" ca="1" si="342"/>
        <v>AD3</v>
      </c>
      <c r="H1682" s="54" t="str">
        <f t="shared" ca="1" si="343"/>
        <v>COMPLET</v>
      </c>
      <c r="I1682" s="54" t="str">
        <f t="shared" ca="1" si="344"/>
        <v>Tn</v>
      </c>
      <c r="J1682" s="54" t="str">
        <f t="shared" ca="1" si="345"/>
        <v>AUIN</v>
      </c>
      <c r="K1682" s="54" t="str">
        <f t="shared" ca="1" si="346"/>
        <v>TELFIA</v>
      </c>
      <c r="L1682" s="54" t="str">
        <f t="shared" ca="1" si="347"/>
        <v/>
      </c>
      <c r="M1682" s="54">
        <f t="shared" ca="1" si="348"/>
        <v>0</v>
      </c>
      <c r="N1682" s="54" t="str">
        <f t="shared" ca="1" si="349"/>
        <v>DB2</v>
      </c>
      <c r="O1682" s="54" t="str">
        <f t="shared" ca="1" si="350"/>
        <v>Adhérent</v>
      </c>
    </row>
    <row r="1683" spans="1:15" x14ac:dyDescent="0.3">
      <c r="A1683" s="97">
        <f ca="1">MATCH(B1683,INDIRECT("Referentiel!a:a"),0)+COUNTIF($B$1:B1682,B1683)</f>
        <v>1683</v>
      </c>
      <c r="B1683" s="98" t="s">
        <v>8538</v>
      </c>
      <c r="C1683" s="54" t="str">
        <f t="shared" ca="1" si="338"/>
        <v>CPDT</v>
      </c>
      <c r="D1683" s="54" t="str">
        <f t="shared" ca="1" si="339"/>
        <v xml:space="preserve"> -J</v>
      </c>
      <c r="E1683" s="54">
        <f t="shared" ca="1" si="340"/>
        <v>0</v>
      </c>
      <c r="F1683" s="54">
        <f t="shared" ca="1" si="341"/>
        <v>0</v>
      </c>
      <c r="G1683" s="54" t="str">
        <f t="shared" ca="1" si="342"/>
        <v>AD3</v>
      </c>
      <c r="H1683" s="54" t="str">
        <f t="shared" ca="1" si="343"/>
        <v>COMPLET</v>
      </c>
      <c r="I1683" s="54" t="str">
        <f t="shared" ca="1" si="344"/>
        <v>Tn</v>
      </c>
      <c r="J1683" s="54" t="str">
        <f t="shared" ca="1" si="345"/>
        <v>GPTV</v>
      </c>
      <c r="K1683" s="54" t="str">
        <f t="shared" ca="1" si="346"/>
        <v>TELREMV2</v>
      </c>
      <c r="L1683" s="54" t="str">
        <f t="shared" ca="1" si="347"/>
        <v/>
      </c>
      <c r="M1683" s="54">
        <f t="shared" ca="1" si="348"/>
        <v>0</v>
      </c>
      <c r="N1683" s="54" t="str">
        <f t="shared" ca="1" si="349"/>
        <v>FIC</v>
      </c>
      <c r="O1683" s="54" t="str">
        <f t="shared" ca="1" si="350"/>
        <v>Adhérent</v>
      </c>
    </row>
    <row r="1684" spans="1:15" x14ac:dyDescent="0.3">
      <c r="A1684" s="97">
        <f ca="1">MATCH(B1684,INDIRECT("Referentiel!a:a"),0)+COUNTIF($B$1:B1683,B1684)</f>
        <v>1684</v>
      </c>
      <c r="B1684" s="98" t="s">
        <v>8541</v>
      </c>
      <c r="C1684" s="54" t="str">
        <f t="shared" ca="1" si="338"/>
        <v>CPDT</v>
      </c>
      <c r="D1684" s="54" t="str">
        <f t="shared" ca="1" si="339"/>
        <v>MDD07-J-MDD07</v>
      </c>
      <c r="E1684" s="54">
        <f t="shared" ca="1" si="340"/>
        <v>0</v>
      </c>
      <c r="F1684" s="54" t="str">
        <f t="shared" ca="1" si="341"/>
        <v>ZH0AJR</v>
      </c>
      <c r="G1684" s="54" t="str">
        <f t="shared" ca="1" si="342"/>
        <v>AD3</v>
      </c>
      <c r="H1684" s="54" t="str">
        <f t="shared" ca="1" si="343"/>
        <v>PARTIEL</v>
      </c>
      <c r="I1684" s="54" t="str">
        <f t="shared" ca="1" si="344"/>
        <v>Tn</v>
      </c>
      <c r="J1684" s="54" t="str">
        <f t="shared" ca="1" si="345"/>
        <v>TELA</v>
      </c>
      <c r="K1684" s="54" t="str">
        <f t="shared" ca="1" si="346"/>
        <v>TEMRECOP</v>
      </c>
      <c r="L1684" s="54" t="str">
        <f t="shared" ca="1" si="347"/>
        <v/>
      </c>
      <c r="M1684" s="54">
        <f t="shared" ca="1" si="348"/>
        <v>0</v>
      </c>
      <c r="N1684" s="54" t="str">
        <f t="shared" ca="1" si="349"/>
        <v>ISPOOL</v>
      </c>
      <c r="O1684" s="54" t="str">
        <f t="shared" ca="1" si="350"/>
        <v>Adhérent</v>
      </c>
    </row>
    <row r="1685" spans="1:15" x14ac:dyDescent="0.3">
      <c r="A1685" s="97">
        <f ca="1">MATCH(B1685,INDIRECT("Referentiel!a:a"),0)+COUNTIF($B$1:B1684,B1685)</f>
        <v>1685</v>
      </c>
      <c r="B1685" s="98" t="s">
        <v>8547</v>
      </c>
      <c r="C1685" s="54" t="str">
        <f t="shared" ca="1" si="338"/>
        <v>CPMP</v>
      </c>
      <c r="D1685" s="54" t="str">
        <f t="shared" ca="1" si="339"/>
        <v>TEMXSCRE-J</v>
      </c>
      <c r="E1685" s="54">
        <f t="shared" ca="1" si="340"/>
        <v>0</v>
      </c>
      <c r="F1685" s="54" t="str">
        <f t="shared" ca="1" si="341"/>
        <v>ZH2AJX</v>
      </c>
      <c r="G1685" s="54" t="str">
        <f t="shared" ca="1" si="342"/>
        <v>AD3</v>
      </c>
      <c r="H1685" s="54" t="str">
        <f t="shared" ca="1" si="343"/>
        <v>COMPLET</v>
      </c>
      <c r="I1685" s="54" t="str">
        <f t="shared" ca="1" si="344"/>
        <v>Tn</v>
      </c>
      <c r="J1685" s="54" t="str">
        <f t="shared" ca="1" si="345"/>
        <v>TELA</v>
      </c>
      <c r="K1685" s="54" t="str">
        <f t="shared" ca="1" si="346"/>
        <v>TEMXSCRE</v>
      </c>
      <c r="L1685" s="54" t="str">
        <f t="shared" ca="1" si="347"/>
        <v/>
      </c>
      <c r="M1685" s="54">
        <f t="shared" ca="1" si="348"/>
        <v>0</v>
      </c>
      <c r="N1685" s="54" t="str">
        <f t="shared" ca="1" si="349"/>
        <v>FIC</v>
      </c>
      <c r="O1685" s="54" t="str">
        <f t="shared" ca="1" si="350"/>
        <v>Adhérent</v>
      </c>
    </row>
    <row r="1686" spans="1:15" x14ac:dyDescent="0.3">
      <c r="A1686" s="97">
        <f ca="1">MATCH(B1686,INDIRECT("Referentiel!a:a"),0)+COUNTIF($B$1:B1685,B1686)</f>
        <v>1686</v>
      </c>
      <c r="B1686" s="98" t="s">
        <v>8553</v>
      </c>
      <c r="C1686" s="54" t="str">
        <f t="shared" ca="1" si="338"/>
        <v>CPPL</v>
      </c>
      <c r="D1686" s="54" t="str">
        <f t="shared" ca="1" si="339"/>
        <v>V0TEPAR  -J</v>
      </c>
      <c r="E1686" s="54">
        <f t="shared" ca="1" si="340"/>
        <v>0</v>
      </c>
      <c r="F1686" s="54" t="str">
        <f t="shared" ca="1" si="341"/>
        <v>ZH2AJY</v>
      </c>
      <c r="G1686" s="54" t="str">
        <f t="shared" ca="1" si="342"/>
        <v>AD3</v>
      </c>
      <c r="H1686" s="54" t="str">
        <f t="shared" ca="1" si="343"/>
        <v>COMPLET</v>
      </c>
      <c r="I1686" s="54" t="str">
        <f t="shared" ca="1" si="344"/>
        <v>BVnTn</v>
      </c>
      <c r="J1686" s="54" t="str">
        <f t="shared" ca="1" si="345"/>
        <v>CELC</v>
      </c>
      <c r="K1686" s="54" t="str">
        <f t="shared" ca="1" si="346"/>
        <v>TEPAR</v>
      </c>
      <c r="L1686" s="54" t="str">
        <f t="shared" ca="1" si="347"/>
        <v/>
      </c>
      <c r="M1686" s="54">
        <f t="shared" ca="1" si="348"/>
        <v>0</v>
      </c>
      <c r="N1686" s="54" t="str">
        <f t="shared" ca="1" si="349"/>
        <v>DB2</v>
      </c>
      <c r="O1686" s="54" t="str">
        <f t="shared" ca="1" si="350"/>
        <v>Adhérent</v>
      </c>
    </row>
    <row r="1687" spans="1:15" x14ac:dyDescent="0.3">
      <c r="A1687" s="97">
        <f ca="1">MATCH(B1687,INDIRECT("Referentiel!a:a"),0)+COUNTIF($B$1:B1686,B1687)</f>
        <v>1687</v>
      </c>
      <c r="B1687" s="98" t="s">
        <v>8560</v>
      </c>
      <c r="C1687" s="54" t="str">
        <f t="shared" ca="1" si="338"/>
        <v>CPDT</v>
      </c>
      <c r="D1687" s="54" t="str">
        <f t="shared" ca="1" si="339"/>
        <v>$TERDET-J</v>
      </c>
      <c r="E1687" s="54">
        <f t="shared" ca="1" si="340"/>
        <v>0</v>
      </c>
      <c r="F1687" s="54" t="str">
        <f t="shared" ca="1" si="341"/>
        <v>ZH0AJB</v>
      </c>
      <c r="G1687" s="54" t="str">
        <f t="shared" ca="1" si="342"/>
        <v>AD3</v>
      </c>
      <c r="H1687" s="54" t="str">
        <f t="shared" ca="1" si="343"/>
        <v>COMPLET</v>
      </c>
      <c r="I1687" s="54" t="str">
        <f t="shared" ca="1" si="344"/>
        <v>Tn</v>
      </c>
      <c r="J1687" s="54" t="str">
        <f t="shared" ca="1" si="345"/>
        <v>AFDS</v>
      </c>
      <c r="K1687" s="54" t="str">
        <f t="shared" ca="1" si="346"/>
        <v>$TERDET</v>
      </c>
      <c r="L1687" s="54" t="str">
        <f t="shared" ca="1" si="347"/>
        <v/>
      </c>
      <c r="M1687" s="54">
        <f t="shared" ca="1" si="348"/>
        <v>0</v>
      </c>
      <c r="N1687" s="54" t="str">
        <f t="shared" ca="1" si="349"/>
        <v>FIC</v>
      </c>
      <c r="O1687" s="54" t="str">
        <f t="shared" ca="1" si="350"/>
        <v>Adhérent</v>
      </c>
    </row>
    <row r="1688" spans="1:15" x14ac:dyDescent="0.3">
      <c r="A1688" s="97">
        <f ca="1">MATCH(B1688,INDIRECT("Referentiel!a:a"),0)+COUNTIF($B$1:B1687,B1688)</f>
        <v>1688</v>
      </c>
      <c r="B1688" s="98" t="s">
        <v>8566</v>
      </c>
      <c r="C1688" s="54" t="str">
        <f t="shared" ca="1" si="338"/>
        <v>CPDT</v>
      </c>
      <c r="D1688" s="54" t="str">
        <f t="shared" ca="1" si="339"/>
        <v>$TERLOC-J</v>
      </c>
      <c r="E1688" s="54">
        <f t="shared" ca="1" si="340"/>
        <v>0</v>
      </c>
      <c r="F1688" s="54" t="str">
        <f t="shared" ca="1" si="341"/>
        <v>ZH0AJC</v>
      </c>
      <c r="G1688" s="54" t="str">
        <f t="shared" ca="1" si="342"/>
        <v>AD3</v>
      </c>
      <c r="H1688" s="54" t="str">
        <f t="shared" ca="1" si="343"/>
        <v>COMPLET</v>
      </c>
      <c r="I1688" s="54" t="str">
        <f t="shared" ca="1" si="344"/>
        <v>Tn</v>
      </c>
      <c r="J1688" s="54" t="str">
        <f t="shared" ca="1" si="345"/>
        <v>AFDS</v>
      </c>
      <c r="K1688" s="54" t="str">
        <f t="shared" ca="1" si="346"/>
        <v>$TERLOC</v>
      </c>
      <c r="L1688" s="54" t="str">
        <f t="shared" ca="1" si="347"/>
        <v/>
      </c>
      <c r="M1688" s="54">
        <f t="shared" ca="1" si="348"/>
        <v>0</v>
      </c>
      <c r="N1688" s="54" t="str">
        <f t="shared" ca="1" si="349"/>
        <v>FIC</v>
      </c>
      <c r="O1688" s="54" t="str">
        <f t="shared" ca="1" si="350"/>
        <v>Adhérent</v>
      </c>
    </row>
    <row r="1689" spans="1:15" x14ac:dyDescent="0.3">
      <c r="A1689" s="97">
        <f ca="1">MATCH(B1689,INDIRECT("Referentiel!a:a"),0)+COUNTIF($B$1:B1688,B1689)</f>
        <v>1689</v>
      </c>
      <c r="B1689" s="98" t="s">
        <v>8571</v>
      </c>
      <c r="C1689" s="54" t="str">
        <f t="shared" ca="1" si="338"/>
        <v>CPCI</v>
      </c>
      <c r="D1689" s="54" t="str">
        <f t="shared" ca="1" si="339"/>
        <v>ZH0WJY-J</v>
      </c>
      <c r="E1689" s="54">
        <f t="shared" ca="1" si="340"/>
        <v>0</v>
      </c>
      <c r="F1689" s="54">
        <f t="shared" ca="1" si="341"/>
        <v>0</v>
      </c>
      <c r="G1689" s="54" t="str">
        <f t="shared" ca="1" si="342"/>
        <v>AD3</v>
      </c>
      <c r="H1689" s="54" t="str">
        <f t="shared" ca="1" si="343"/>
        <v>PARTIEL</v>
      </c>
      <c r="I1689" s="54" t="str">
        <f t="shared" ca="1" si="344"/>
        <v>Tn</v>
      </c>
      <c r="J1689" s="54" t="str">
        <f t="shared" ca="1" si="345"/>
        <v>DOFS</v>
      </c>
      <c r="K1689" s="54" t="str">
        <f t="shared" ca="1" si="346"/>
        <v>TFIJOUR</v>
      </c>
      <c r="L1689" s="54" t="str">
        <f t="shared" ca="1" si="347"/>
        <v/>
      </c>
      <c r="M1689" s="54">
        <f t="shared" ca="1" si="348"/>
        <v>0</v>
      </c>
      <c r="N1689" s="54" t="str">
        <f t="shared" ca="1" si="349"/>
        <v>a voir</v>
      </c>
      <c r="O1689" s="54" t="str">
        <f t="shared" ca="1" si="350"/>
        <v>Adhérent</v>
      </c>
    </row>
    <row r="1690" spans="1:15" x14ac:dyDescent="0.3">
      <c r="A1690" s="97">
        <f ca="1">MATCH(B1690,INDIRECT("Referentiel!a:a"),0)+COUNTIF($B$1:B1689,B1690)</f>
        <v>1690</v>
      </c>
      <c r="B1690" s="98" t="s">
        <v>8576</v>
      </c>
      <c r="C1690" s="54" t="str">
        <f t="shared" ca="1" si="338"/>
        <v>CPMC</v>
      </c>
      <c r="D1690" s="54" t="str">
        <f t="shared" ca="1" si="339"/>
        <v>VHICONSP-M</v>
      </c>
      <c r="E1690" s="54">
        <f t="shared" ca="1" si="340"/>
        <v>0</v>
      </c>
      <c r="F1690" s="54" t="str">
        <f t="shared" ca="1" si="341"/>
        <v>ZH4BM1</v>
      </c>
      <c r="G1690" s="54" t="str">
        <f t="shared" ca="1" si="342"/>
        <v>AD1</v>
      </c>
      <c r="H1690" s="54" t="str">
        <f t="shared" ca="1" si="343"/>
        <v>PARTIEL</v>
      </c>
      <c r="I1690" s="54" t="str">
        <f t="shared" ca="1" si="344"/>
        <v>Tn</v>
      </c>
      <c r="J1690" s="54" t="str">
        <f t="shared" ca="1" si="345"/>
        <v>MARK</v>
      </c>
      <c r="K1690" s="54" t="str">
        <f t="shared" ca="1" si="346"/>
        <v>THICONSP</v>
      </c>
      <c r="L1690" s="54" t="str">
        <f t="shared" ca="1" si="347"/>
        <v>PRAD1</v>
      </c>
      <c r="M1690" s="54">
        <f t="shared" ca="1" si="348"/>
        <v>0</v>
      </c>
      <c r="N1690" s="54" t="str">
        <f t="shared" ca="1" si="349"/>
        <v>DB2</v>
      </c>
      <c r="O1690" s="54" t="str">
        <f t="shared" ca="1" si="350"/>
        <v>Adhérent</v>
      </c>
    </row>
    <row r="1691" spans="1:15" x14ac:dyDescent="0.3">
      <c r="A1691" s="97">
        <f ca="1">MATCH(B1691,INDIRECT("Referentiel!a:a"),0)+COUNTIF($B$1:B1690,B1691)</f>
        <v>1691</v>
      </c>
      <c r="B1691" s="98" t="s">
        <v>8582</v>
      </c>
      <c r="C1691" s="54" t="str">
        <f t="shared" ca="1" si="338"/>
        <v>CPPI</v>
      </c>
      <c r="D1691" s="54" t="str">
        <f t="shared" ca="1" si="339"/>
        <v>$IATKEMV-J</v>
      </c>
      <c r="E1691" s="54">
        <f t="shared" ca="1" si="340"/>
        <v>0</v>
      </c>
      <c r="F1691" s="54" t="str">
        <f t="shared" ca="1" si="341"/>
        <v>ZH0EJZ</v>
      </c>
      <c r="G1691" s="54" t="str">
        <f t="shared" ca="1" si="342"/>
        <v>AD3</v>
      </c>
      <c r="H1691" s="54" t="str">
        <f t="shared" ca="1" si="343"/>
        <v>COMPLET</v>
      </c>
      <c r="I1691" s="54" t="str">
        <f t="shared" ca="1" si="344"/>
        <v>Tn</v>
      </c>
      <c r="J1691" s="54" t="str">
        <f t="shared" ca="1" si="345"/>
        <v>INFO</v>
      </c>
      <c r="K1691" s="54" t="str">
        <f t="shared" ca="1" si="346"/>
        <v>TIA3B</v>
      </c>
      <c r="L1691" s="54" t="str">
        <f t="shared" ca="1" si="347"/>
        <v/>
      </c>
      <c r="M1691" s="54">
        <f t="shared" ca="1" si="348"/>
        <v>0</v>
      </c>
      <c r="N1691" s="54" t="str">
        <f t="shared" ca="1" si="349"/>
        <v>FIC</v>
      </c>
      <c r="O1691" s="54" t="str">
        <f t="shared" ca="1" si="350"/>
        <v>Adhérent</v>
      </c>
    </row>
    <row r="1692" spans="1:15" x14ac:dyDescent="0.3">
      <c r="A1692" s="97">
        <f ca="1">MATCH(B1692,INDIRECT("Referentiel!a:a"),0)+COUNTIF($B$1:B1691,B1692)</f>
        <v>1692</v>
      </c>
      <c r="B1692" s="98" t="s">
        <v>8587</v>
      </c>
      <c r="C1692" s="54" t="str">
        <f t="shared" ca="1" si="338"/>
        <v>CPMP</v>
      </c>
      <c r="D1692" s="54" t="str">
        <f t="shared" ca="1" si="339"/>
        <v>TIAXT008-J-ZH2GJO</v>
      </c>
      <c r="E1692" s="54">
        <f t="shared" ca="1" si="340"/>
        <v>0</v>
      </c>
      <c r="F1692" s="54">
        <f t="shared" ca="1" si="341"/>
        <v>0</v>
      </c>
      <c r="G1692" s="54" t="str">
        <f t="shared" ca="1" si="342"/>
        <v>AD3</v>
      </c>
      <c r="H1692" s="54" t="str">
        <f t="shared" ca="1" si="343"/>
        <v>PARTIEL</v>
      </c>
      <c r="I1692" s="54" t="str">
        <f t="shared" ca="1" si="344"/>
        <v>Tn</v>
      </c>
      <c r="J1692" s="54" t="str">
        <f t="shared" ca="1" si="345"/>
        <v>TIMA</v>
      </c>
      <c r="K1692" s="54" t="str">
        <f t="shared" ca="1" si="346"/>
        <v>TIAXS008</v>
      </c>
      <c r="L1692" s="54" t="str">
        <f t="shared" ca="1" si="347"/>
        <v/>
      </c>
      <c r="M1692" s="54">
        <f t="shared" ca="1" si="348"/>
        <v>0</v>
      </c>
      <c r="N1692" s="54" t="str">
        <f t="shared" ca="1" si="349"/>
        <v>a voir</v>
      </c>
      <c r="O1692" s="54" t="str">
        <f t="shared" ca="1" si="350"/>
        <v>Adhérent</v>
      </c>
    </row>
    <row r="1693" spans="1:15" x14ac:dyDescent="0.3">
      <c r="A1693" s="97">
        <f ca="1">MATCH(B1693,INDIRECT("Referentiel!a:a"),0)+COUNTIF($B$1:B1692,B1693)</f>
        <v>1693</v>
      </c>
      <c r="B1693" s="98" t="s">
        <v>8592</v>
      </c>
      <c r="C1693" s="54" t="str">
        <f t="shared" ca="1" si="338"/>
        <v>CPRI</v>
      </c>
      <c r="D1693" s="54" t="str">
        <f t="shared" ca="1" si="339"/>
        <v>V3TIERS-J</v>
      </c>
      <c r="E1693" s="54">
        <f t="shared" ca="1" si="340"/>
        <v>0</v>
      </c>
      <c r="F1693" s="54" t="str">
        <f t="shared" ca="1" si="341"/>
        <v>ZH0FJ0</v>
      </c>
      <c r="G1693" s="54" t="str">
        <f t="shared" ca="1" si="342"/>
        <v>AD3</v>
      </c>
      <c r="H1693" s="54" t="str">
        <f t="shared" ca="1" si="343"/>
        <v>COMPLET</v>
      </c>
      <c r="I1693" s="54" t="str">
        <f t="shared" ca="1" si="344"/>
        <v>BVnTn</v>
      </c>
      <c r="J1693" s="54" t="str">
        <f t="shared" ca="1" si="345"/>
        <v>SURI</v>
      </c>
      <c r="K1693" s="54" t="str">
        <f t="shared" ca="1" si="346"/>
        <v>TIERS</v>
      </c>
      <c r="L1693" s="54" t="str">
        <f t="shared" ca="1" si="347"/>
        <v>PRIV2</v>
      </c>
      <c r="M1693" s="54">
        <f t="shared" ca="1" si="348"/>
        <v>0</v>
      </c>
      <c r="N1693" s="54" t="str">
        <f t="shared" ca="1" si="349"/>
        <v>DB2</v>
      </c>
      <c r="O1693" s="54" t="str">
        <f t="shared" ca="1" si="350"/>
        <v>Adhérent</v>
      </c>
    </row>
    <row r="1694" spans="1:15" x14ac:dyDescent="0.3">
      <c r="A1694" s="97">
        <f ca="1">MATCH(B1694,INDIRECT("Referentiel!a:a"),0)+COUNTIF($B$1:B1693,B1694)</f>
        <v>1694</v>
      </c>
      <c r="B1694" s="98" t="s">
        <v>8599</v>
      </c>
      <c r="C1694" s="54" t="str">
        <f t="shared" ca="1" si="338"/>
        <v>CPMP</v>
      </c>
      <c r="D1694" s="54" t="str">
        <f t="shared" ca="1" si="339"/>
        <v xml:space="preserve"> -J</v>
      </c>
      <c r="E1694" s="54">
        <f t="shared" ca="1" si="340"/>
        <v>0</v>
      </c>
      <c r="F1694" s="54">
        <f t="shared" ca="1" si="341"/>
        <v>0</v>
      </c>
      <c r="G1694" s="54" t="str">
        <f t="shared" ca="1" si="342"/>
        <v>AD3</v>
      </c>
      <c r="H1694" s="54" t="str">
        <f t="shared" ca="1" si="343"/>
        <v>COMPLET</v>
      </c>
      <c r="I1694" s="54" t="str">
        <f t="shared" ca="1" si="344"/>
        <v>Tn</v>
      </c>
      <c r="J1694" s="54" t="str">
        <f t="shared" ca="1" si="345"/>
        <v>TIMK</v>
      </c>
      <c r="K1694" s="54" t="str">
        <f t="shared" ca="1" si="346"/>
        <v>TIKCNTBG</v>
      </c>
      <c r="L1694" s="54" t="str">
        <f t="shared" ca="1" si="347"/>
        <v/>
      </c>
      <c r="M1694" s="54">
        <f t="shared" ca="1" si="348"/>
        <v>0</v>
      </c>
      <c r="N1694" s="54" t="str">
        <f t="shared" ca="1" si="349"/>
        <v>FIC</v>
      </c>
      <c r="O1694" s="54" t="str">
        <f t="shared" ca="1" si="350"/>
        <v>Adhérent</v>
      </c>
    </row>
    <row r="1695" spans="1:15" x14ac:dyDescent="0.3">
      <c r="A1695" s="97">
        <f ca="1">MATCH(B1695,INDIRECT("Referentiel!a:a"),0)+COUNTIF($B$1:B1694,B1695)</f>
        <v>1695</v>
      </c>
      <c r="B1695" s="98" t="s">
        <v>8604</v>
      </c>
      <c r="C1695" s="54" t="str">
        <f t="shared" ca="1" si="338"/>
        <v>CPMP</v>
      </c>
      <c r="D1695" s="54" t="str">
        <f t="shared" ca="1" si="339"/>
        <v xml:space="preserve"> -J</v>
      </c>
      <c r="E1695" s="54">
        <f t="shared" ca="1" si="340"/>
        <v>0</v>
      </c>
      <c r="F1695" s="54">
        <f t="shared" ca="1" si="341"/>
        <v>0</v>
      </c>
      <c r="G1695" s="54" t="str">
        <f t="shared" ca="1" si="342"/>
        <v>AD3</v>
      </c>
      <c r="H1695" s="54" t="str">
        <f t="shared" ca="1" si="343"/>
        <v>COMPLET</v>
      </c>
      <c r="I1695" s="54" t="str">
        <f t="shared" ca="1" si="344"/>
        <v>Tn</v>
      </c>
      <c r="J1695" s="54" t="str">
        <f t="shared" ca="1" si="345"/>
        <v>TIMK</v>
      </c>
      <c r="K1695" s="54" t="str">
        <f t="shared" ca="1" si="346"/>
        <v>TIKINFO1</v>
      </c>
      <c r="L1695" s="54" t="str">
        <f t="shared" ca="1" si="347"/>
        <v/>
      </c>
      <c r="M1695" s="54">
        <f t="shared" ca="1" si="348"/>
        <v>0</v>
      </c>
      <c r="N1695" s="54" t="str">
        <f t="shared" ca="1" si="349"/>
        <v>FIC</v>
      </c>
      <c r="O1695" s="54" t="str">
        <f t="shared" ca="1" si="350"/>
        <v>Adhérent</v>
      </c>
    </row>
    <row r="1696" spans="1:15" x14ac:dyDescent="0.3">
      <c r="A1696" s="97">
        <f ca="1">MATCH(B1696,INDIRECT("Referentiel!a:a"),0)+COUNTIF($B$1:B1695,B1696)</f>
        <v>1696</v>
      </c>
      <c r="B1696" s="98" t="s">
        <v>8608</v>
      </c>
      <c r="C1696" s="54" t="str">
        <f t="shared" ca="1" si="338"/>
        <v>CPMP</v>
      </c>
      <c r="D1696" s="54" t="str">
        <f t="shared" ca="1" si="339"/>
        <v>TIKXT006-J-zH24J6-H2013</v>
      </c>
      <c r="E1696" s="54">
        <f t="shared" ca="1" si="340"/>
        <v>0</v>
      </c>
      <c r="F1696" s="54" t="str">
        <f t="shared" ca="1" si="341"/>
        <v>zH24J7</v>
      </c>
      <c r="G1696" s="54" t="str">
        <f t="shared" ca="1" si="342"/>
        <v>AD3</v>
      </c>
      <c r="H1696" s="54" t="str">
        <f t="shared" ca="1" si="343"/>
        <v>PARTIEL</v>
      </c>
      <c r="I1696" s="54" t="str">
        <f t="shared" ca="1" si="344"/>
        <v>Tn</v>
      </c>
      <c r="J1696" s="54" t="str">
        <f t="shared" ca="1" si="345"/>
        <v>TIMK</v>
      </c>
      <c r="K1696" s="54" t="str">
        <f t="shared" ca="1" si="346"/>
        <v>TIKIX006</v>
      </c>
      <c r="L1696" s="54" t="str">
        <f t="shared" ca="1" si="347"/>
        <v/>
      </c>
      <c r="M1696" s="54">
        <f t="shared" ca="1" si="348"/>
        <v>0</v>
      </c>
      <c r="N1696" s="54" t="str">
        <f t="shared" ca="1" si="349"/>
        <v>FIC</v>
      </c>
      <c r="O1696" s="54" t="str">
        <f t="shared" ca="1" si="350"/>
        <v>Adhérent</v>
      </c>
    </row>
    <row r="1697" spans="1:15" x14ac:dyDescent="0.3">
      <c r="A1697" s="97">
        <f ca="1">MATCH(B1697,INDIRECT("Referentiel!a:a"),0)+COUNTIF($B$1:B1696,B1697)</f>
        <v>1697</v>
      </c>
      <c r="B1697" s="98" t="s">
        <v>8614</v>
      </c>
      <c r="C1697" s="54" t="str">
        <f t="shared" ca="1" si="338"/>
        <v>CPMP</v>
      </c>
      <c r="D1697" s="54" t="str">
        <f t="shared" ca="1" si="339"/>
        <v>V1TIMELC -J</v>
      </c>
      <c r="E1697" s="54">
        <f t="shared" ca="1" si="340"/>
        <v>0</v>
      </c>
      <c r="F1697" s="54" t="str">
        <f t="shared" ca="1" si="341"/>
        <v>ZH2GJT</v>
      </c>
      <c r="G1697" s="54" t="str">
        <f t="shared" ca="1" si="342"/>
        <v>AD1</v>
      </c>
      <c r="H1697" s="54" t="str">
        <f t="shared" ca="1" si="343"/>
        <v>COMPLET</v>
      </c>
      <c r="I1697" s="54" t="str">
        <f t="shared" ca="1" si="344"/>
        <v>Tn</v>
      </c>
      <c r="J1697" s="54" t="str">
        <f t="shared" ca="1" si="345"/>
        <v>TIMK</v>
      </c>
      <c r="K1697" s="54" t="str">
        <f t="shared" ca="1" si="346"/>
        <v>TIMELC</v>
      </c>
      <c r="L1697" s="54" t="str">
        <f t="shared" ca="1" si="347"/>
        <v>PRAD1</v>
      </c>
      <c r="M1697" s="54">
        <f t="shared" ca="1" si="348"/>
        <v>0</v>
      </c>
      <c r="N1697" s="54" t="str">
        <f t="shared" ca="1" si="349"/>
        <v>DB2</v>
      </c>
      <c r="O1697" s="54" t="str">
        <f t="shared" ca="1" si="350"/>
        <v>Adhérent</v>
      </c>
    </row>
    <row r="1698" spans="1:15" x14ac:dyDescent="0.3">
      <c r="A1698" s="97">
        <f ca="1">MATCH(B1698,INDIRECT("Referentiel!a:a"),0)+COUNTIF($B$1:B1697,B1698)</f>
        <v>1698</v>
      </c>
      <c r="B1698" s="98" t="s">
        <v>8621</v>
      </c>
      <c r="C1698" s="54" t="str">
        <f t="shared" ca="1" si="338"/>
        <v>CPMP</v>
      </c>
      <c r="D1698" s="54" t="str">
        <f t="shared" ca="1" si="339"/>
        <v>V2A02    -J</v>
      </c>
      <c r="E1698" s="54">
        <f t="shared" ca="1" si="340"/>
        <v>0</v>
      </c>
      <c r="F1698" s="54" t="str">
        <f t="shared" ca="1" si="341"/>
        <v>ZH2GJU</v>
      </c>
      <c r="G1698" s="54" t="str">
        <f t="shared" ca="1" si="342"/>
        <v>AD1</v>
      </c>
      <c r="H1698" s="54" t="str">
        <f t="shared" ca="1" si="343"/>
        <v>COMPLET</v>
      </c>
      <c r="I1698" s="54" t="str">
        <f t="shared" ca="1" si="344"/>
        <v>BVnTn</v>
      </c>
      <c r="J1698" s="54" t="str">
        <f t="shared" ca="1" si="345"/>
        <v>TIMA</v>
      </c>
      <c r="K1698" s="54" t="str">
        <f t="shared" ca="1" si="346"/>
        <v>TIMTBA02</v>
      </c>
      <c r="L1698" s="54" t="str">
        <f t="shared" ca="1" si="347"/>
        <v>PRAD1</v>
      </c>
      <c r="M1698" s="54">
        <f t="shared" ca="1" si="348"/>
        <v>0</v>
      </c>
      <c r="N1698" s="54" t="str">
        <f t="shared" ca="1" si="349"/>
        <v>DB2</v>
      </c>
      <c r="O1698" s="54" t="str">
        <f t="shared" ca="1" si="350"/>
        <v>Adhérent</v>
      </c>
    </row>
    <row r="1699" spans="1:15" x14ac:dyDescent="0.3">
      <c r="A1699" s="97">
        <f ca="1">MATCH(B1699,INDIRECT("Referentiel!a:a"),0)+COUNTIF($B$1:B1698,B1699)</f>
        <v>1699</v>
      </c>
      <c r="B1699" s="98" t="s">
        <v>8627</v>
      </c>
      <c r="C1699" s="54" t="str">
        <f t="shared" ca="1" si="338"/>
        <v>CPMP</v>
      </c>
      <c r="D1699" s="54" t="str">
        <f t="shared" ca="1" si="339"/>
        <v>TBA03    -J</v>
      </c>
      <c r="E1699" s="54">
        <f t="shared" ca="1" si="340"/>
        <v>0</v>
      </c>
      <c r="F1699" s="54" t="str">
        <f t="shared" ca="1" si="341"/>
        <v>ZH2GJV</v>
      </c>
      <c r="G1699" s="54" t="str">
        <f t="shared" ca="1" si="342"/>
        <v>AD3</v>
      </c>
      <c r="H1699" s="54" t="str">
        <f t="shared" ca="1" si="343"/>
        <v>COMPLET</v>
      </c>
      <c r="I1699" s="54" t="str">
        <f t="shared" ca="1" si="344"/>
        <v>BVnTn</v>
      </c>
      <c r="J1699" s="54" t="str">
        <f t="shared" ca="1" si="345"/>
        <v>TIMA</v>
      </c>
      <c r="K1699" s="54" t="str">
        <f t="shared" ca="1" si="346"/>
        <v>TIMTBA03</v>
      </c>
      <c r="L1699" s="54" t="str">
        <f t="shared" ca="1" si="347"/>
        <v/>
      </c>
      <c r="M1699" s="54">
        <f t="shared" ca="1" si="348"/>
        <v>0</v>
      </c>
      <c r="N1699" s="54" t="str">
        <f t="shared" ca="1" si="349"/>
        <v>DB2</v>
      </c>
      <c r="O1699" s="54" t="str">
        <f t="shared" ca="1" si="350"/>
        <v>Adhérent</v>
      </c>
    </row>
    <row r="1700" spans="1:15" x14ac:dyDescent="0.3">
      <c r="A1700" s="97">
        <f ca="1">MATCH(B1700,INDIRECT("Referentiel!a:a"),0)+COUNTIF($B$1:B1699,B1700)</f>
        <v>1700</v>
      </c>
      <c r="B1700" s="98" t="s">
        <v>8633</v>
      </c>
      <c r="C1700" s="54" t="str">
        <f t="shared" ca="1" si="338"/>
        <v>CPMP</v>
      </c>
      <c r="D1700" s="54" t="str">
        <f t="shared" ca="1" si="339"/>
        <v xml:space="preserve"> V2A04   -J</v>
      </c>
      <c r="E1700" s="54">
        <f t="shared" ca="1" si="340"/>
        <v>0</v>
      </c>
      <c r="F1700" s="54" t="str">
        <f t="shared" ca="1" si="341"/>
        <v>ZH2GJW</v>
      </c>
      <c r="G1700" s="54" t="str">
        <f t="shared" ca="1" si="342"/>
        <v>AD1</v>
      </c>
      <c r="H1700" s="54" t="str">
        <f t="shared" ca="1" si="343"/>
        <v>COMPLET</v>
      </c>
      <c r="I1700" s="54" t="str">
        <f t="shared" ca="1" si="344"/>
        <v>BVnTn</v>
      </c>
      <c r="J1700" s="54" t="str">
        <f t="shared" ca="1" si="345"/>
        <v>TIMA</v>
      </c>
      <c r="K1700" s="54" t="str">
        <f t="shared" ca="1" si="346"/>
        <v>TIMTBA04</v>
      </c>
      <c r="L1700" s="54" t="str">
        <f t="shared" ca="1" si="347"/>
        <v>PRAD1</v>
      </c>
      <c r="M1700" s="54">
        <f t="shared" ca="1" si="348"/>
        <v>0</v>
      </c>
      <c r="N1700" s="54" t="str">
        <f t="shared" ca="1" si="349"/>
        <v>DB2</v>
      </c>
      <c r="O1700" s="54" t="str">
        <f t="shared" ca="1" si="350"/>
        <v>Adhérent</v>
      </c>
    </row>
    <row r="1701" spans="1:15" x14ac:dyDescent="0.3">
      <c r="A1701" s="97">
        <f ca="1">MATCH(B1701,INDIRECT("Referentiel!a:a"),0)+COUNTIF($B$1:B1700,B1701)</f>
        <v>1701</v>
      </c>
      <c r="B1701" s="98" t="s">
        <v>8638</v>
      </c>
      <c r="C1701" s="54" t="str">
        <f t="shared" ca="1" si="338"/>
        <v>CPMP</v>
      </c>
      <c r="D1701" s="54" t="str">
        <f t="shared" ca="1" si="339"/>
        <v>TBA05    -J</v>
      </c>
      <c r="E1701" s="54">
        <f t="shared" ca="1" si="340"/>
        <v>0</v>
      </c>
      <c r="F1701" s="54" t="str">
        <f t="shared" ca="1" si="341"/>
        <v>ZH2GJX</v>
      </c>
      <c r="G1701" s="54" t="str">
        <f t="shared" ca="1" si="342"/>
        <v>AD3</v>
      </c>
      <c r="H1701" s="54" t="str">
        <f t="shared" ca="1" si="343"/>
        <v>COMPLET</v>
      </c>
      <c r="I1701" s="54" t="str">
        <f t="shared" ca="1" si="344"/>
        <v>Tn</v>
      </c>
      <c r="J1701" s="54" t="str">
        <f t="shared" ca="1" si="345"/>
        <v>TIMA</v>
      </c>
      <c r="K1701" s="54" t="str">
        <f t="shared" ca="1" si="346"/>
        <v>TIMTBA05</v>
      </c>
      <c r="L1701" s="54" t="str">
        <f t="shared" ca="1" si="347"/>
        <v/>
      </c>
      <c r="M1701" s="54">
        <f t="shared" ca="1" si="348"/>
        <v>0</v>
      </c>
      <c r="N1701" s="54" t="str">
        <f t="shared" ca="1" si="349"/>
        <v>DB2</v>
      </c>
      <c r="O1701" s="54" t="str">
        <f t="shared" ca="1" si="350"/>
        <v>Adhérent</v>
      </c>
    </row>
    <row r="1702" spans="1:15" x14ac:dyDescent="0.3">
      <c r="A1702" s="97">
        <f ca="1">MATCH(B1702,INDIRECT("Referentiel!a:a"),0)+COUNTIF($B$1:B1701,B1702)</f>
        <v>1702</v>
      </c>
      <c r="B1702" s="98" t="s">
        <v>8644</v>
      </c>
      <c r="C1702" s="54" t="str">
        <f t="shared" ca="1" si="338"/>
        <v>CPMP</v>
      </c>
      <c r="D1702" s="54" t="str">
        <f t="shared" ca="1" si="339"/>
        <v>TBA08    -J</v>
      </c>
      <c r="E1702" s="54">
        <f t="shared" ca="1" si="340"/>
        <v>0</v>
      </c>
      <c r="F1702" s="54" t="str">
        <f t="shared" ca="1" si="341"/>
        <v>ZH2GJY</v>
      </c>
      <c r="G1702" s="54" t="str">
        <f t="shared" ca="1" si="342"/>
        <v>AD3</v>
      </c>
      <c r="H1702" s="54" t="str">
        <f t="shared" ca="1" si="343"/>
        <v>COMPLET</v>
      </c>
      <c r="I1702" s="54" t="str">
        <f t="shared" ca="1" si="344"/>
        <v>Tn</v>
      </c>
      <c r="J1702" s="54" t="str">
        <f t="shared" ca="1" si="345"/>
        <v>TIMA</v>
      </c>
      <c r="K1702" s="54" t="str">
        <f t="shared" ca="1" si="346"/>
        <v>TIMTBA08</v>
      </c>
      <c r="L1702" s="54" t="str">
        <f t="shared" ca="1" si="347"/>
        <v/>
      </c>
      <c r="M1702" s="54">
        <f t="shared" ca="1" si="348"/>
        <v>0</v>
      </c>
      <c r="N1702" s="54" t="str">
        <f t="shared" ca="1" si="349"/>
        <v>DB2</v>
      </c>
      <c r="O1702" s="54" t="str">
        <f t="shared" ca="1" si="350"/>
        <v>Adhérent</v>
      </c>
    </row>
    <row r="1703" spans="1:15" x14ac:dyDescent="0.3">
      <c r="A1703" s="97">
        <f ca="1">MATCH(B1703,INDIRECT("Referentiel!a:a"),0)+COUNTIF($B$1:B1702,B1703)</f>
        <v>1703</v>
      </c>
      <c r="B1703" s="98" t="s">
        <v>8650</v>
      </c>
      <c r="C1703" s="54" t="str">
        <f t="shared" ca="1" si="338"/>
        <v>CPMP</v>
      </c>
      <c r="D1703" s="54" t="str">
        <f t="shared" ca="1" si="339"/>
        <v>TIMBA11T-J</v>
      </c>
      <c r="E1703" s="54">
        <f t="shared" ca="1" si="340"/>
        <v>0</v>
      </c>
      <c r="F1703" s="54" t="str">
        <f t="shared" ca="1" si="341"/>
        <v>ZH2GJZ</v>
      </c>
      <c r="G1703" s="54" t="str">
        <f t="shared" ca="1" si="342"/>
        <v>AD3</v>
      </c>
      <c r="H1703" s="54" t="str">
        <f t="shared" ca="1" si="343"/>
        <v>PARTIEL</v>
      </c>
      <c r="I1703" s="54" t="str">
        <f t="shared" ca="1" si="344"/>
        <v>Tn</v>
      </c>
      <c r="J1703" s="54" t="str">
        <f t="shared" ca="1" si="345"/>
        <v>TIMA</v>
      </c>
      <c r="K1703" s="54" t="str">
        <f t="shared" ca="1" si="346"/>
        <v>TIMTBA11</v>
      </c>
      <c r="L1703" s="54" t="str">
        <f t="shared" ca="1" si="347"/>
        <v/>
      </c>
      <c r="M1703" s="54">
        <f t="shared" ca="1" si="348"/>
        <v>0</v>
      </c>
      <c r="N1703" s="54" t="str">
        <f t="shared" ca="1" si="349"/>
        <v>a voir</v>
      </c>
      <c r="O1703" s="54" t="str">
        <f t="shared" ca="1" si="350"/>
        <v>Adhérent</v>
      </c>
    </row>
    <row r="1704" spans="1:15" x14ac:dyDescent="0.3">
      <c r="A1704" s="97">
        <f ca="1">MATCH(B1704,INDIRECT("Referentiel!a:a"),0)+COUNTIF($B$1:B1703,B1704)</f>
        <v>1704</v>
      </c>
      <c r="B1704" s="98" t="s">
        <v>8656</v>
      </c>
      <c r="C1704" s="54" t="str">
        <f t="shared" ca="1" si="338"/>
        <v>CPMP</v>
      </c>
      <c r="D1704" s="54" t="str">
        <f t="shared" ca="1" si="339"/>
        <v>TIMTBA12 -M</v>
      </c>
      <c r="E1704" s="54">
        <f t="shared" ca="1" si="340"/>
        <v>0</v>
      </c>
      <c r="F1704" s="54" t="str">
        <f t="shared" ca="1" si="341"/>
        <v>ZH2CMS</v>
      </c>
      <c r="G1704" s="54" t="str">
        <f t="shared" ca="1" si="342"/>
        <v>AD1</v>
      </c>
      <c r="H1704" s="54" t="str">
        <f t="shared" ca="1" si="343"/>
        <v>PARTIEL</v>
      </c>
      <c r="I1704" s="54" t="str">
        <f t="shared" ca="1" si="344"/>
        <v>Tn</v>
      </c>
      <c r="J1704" s="54" t="str">
        <f t="shared" ca="1" si="345"/>
        <v>TIMA</v>
      </c>
      <c r="K1704" s="54" t="str">
        <f t="shared" ca="1" si="346"/>
        <v>TIMTBA12</v>
      </c>
      <c r="L1704" s="54" t="str">
        <f t="shared" ca="1" si="347"/>
        <v>PRAD1</v>
      </c>
      <c r="M1704" s="54">
        <f t="shared" ca="1" si="348"/>
        <v>0</v>
      </c>
      <c r="N1704" s="54" t="str">
        <f t="shared" ca="1" si="349"/>
        <v>DB2 via PGM</v>
      </c>
      <c r="O1704" s="54" t="str">
        <f t="shared" ca="1" si="350"/>
        <v>Adhérent</v>
      </c>
    </row>
    <row r="1705" spans="1:15" x14ac:dyDescent="0.3">
      <c r="A1705" s="97">
        <f ca="1">MATCH(B1705,INDIRECT("Referentiel!a:a"),0)+COUNTIF($B$1:B1704,B1705)</f>
        <v>1705</v>
      </c>
      <c r="B1705" s="98" t="s">
        <v>8661</v>
      </c>
      <c r="C1705" s="54" t="str">
        <f t="shared" ca="1" si="338"/>
        <v>CPMP</v>
      </c>
      <c r="D1705" s="54" t="str">
        <f t="shared" ca="1" si="339"/>
        <v>ADELETER -J</v>
      </c>
      <c r="E1705" s="54">
        <f t="shared" ca="1" si="340"/>
        <v>0</v>
      </c>
      <c r="F1705" s="54" t="str">
        <f t="shared" ca="1" si="341"/>
        <v>ZH2HJ0</v>
      </c>
      <c r="G1705" s="54" t="str">
        <f t="shared" ca="1" si="342"/>
        <v>AD3</v>
      </c>
      <c r="H1705" s="54" t="str">
        <f t="shared" ca="1" si="343"/>
        <v>COMPLET</v>
      </c>
      <c r="I1705" s="54" t="str">
        <f t="shared" ca="1" si="344"/>
        <v>BVnTn</v>
      </c>
      <c r="J1705" s="54" t="str">
        <f t="shared" ca="1" si="345"/>
        <v>TIMK</v>
      </c>
      <c r="K1705" s="54" t="str">
        <f t="shared" ca="1" si="346"/>
        <v>TIMTBH02</v>
      </c>
      <c r="L1705" s="54" t="str">
        <f t="shared" ca="1" si="347"/>
        <v/>
      </c>
      <c r="M1705" s="54">
        <f t="shared" ca="1" si="348"/>
        <v>0</v>
      </c>
      <c r="N1705" s="54" t="str">
        <f t="shared" ca="1" si="349"/>
        <v xml:space="preserve">ADELETER </v>
      </c>
      <c r="O1705" s="54" t="str">
        <f t="shared" ca="1" si="350"/>
        <v>Adhérent</v>
      </c>
    </row>
    <row r="1706" spans="1:15" x14ac:dyDescent="0.3">
      <c r="A1706" s="97">
        <f ca="1">MATCH(B1706,INDIRECT("Referentiel!a:a"),0)+COUNTIF($B$1:B1705,B1706)</f>
        <v>1706</v>
      </c>
      <c r="B1706" s="98" t="s">
        <v>8667</v>
      </c>
      <c r="C1706" s="54" t="str">
        <f t="shared" ca="1" si="338"/>
        <v>CPMP</v>
      </c>
      <c r="D1706" s="54" t="str">
        <f t="shared" ca="1" si="339"/>
        <v>ADELETER -J</v>
      </c>
      <c r="E1706" s="54">
        <f t="shared" ca="1" si="340"/>
        <v>0</v>
      </c>
      <c r="F1706" s="54" t="str">
        <f t="shared" ca="1" si="341"/>
        <v>ZH2HJ1</v>
      </c>
      <c r="G1706" s="54" t="str">
        <f t="shared" ca="1" si="342"/>
        <v>AD1</v>
      </c>
      <c r="H1706" s="54" t="str">
        <f t="shared" ca="1" si="343"/>
        <v>COMPLET</v>
      </c>
      <c r="I1706" s="54" t="str">
        <f t="shared" ca="1" si="344"/>
        <v>Tn</v>
      </c>
      <c r="J1706" s="54" t="str">
        <f t="shared" ca="1" si="345"/>
        <v>TIMK</v>
      </c>
      <c r="K1706" s="54" t="str">
        <f t="shared" ca="1" si="346"/>
        <v>TIMTBK01</v>
      </c>
      <c r="L1706" s="54" t="str">
        <f t="shared" ca="1" si="347"/>
        <v>PRAD1</v>
      </c>
      <c r="M1706" s="54">
        <f t="shared" ca="1" si="348"/>
        <v>0</v>
      </c>
      <c r="N1706" s="54" t="str">
        <f t="shared" ca="1" si="349"/>
        <v xml:space="preserve">ADELETER </v>
      </c>
      <c r="O1706" s="54" t="str">
        <f t="shared" ca="1" si="350"/>
        <v>Adhérent</v>
      </c>
    </row>
    <row r="1707" spans="1:15" x14ac:dyDescent="0.3">
      <c r="A1707" s="97">
        <f ca="1">MATCH(B1707,INDIRECT("Referentiel!a:a"),0)+COUNTIF($B$1:B1706,B1707)</f>
        <v>1707</v>
      </c>
      <c r="B1707" s="98" t="s">
        <v>8674</v>
      </c>
      <c r="C1707" s="54" t="str">
        <f t="shared" ca="1" si="338"/>
        <v>CPMP</v>
      </c>
      <c r="D1707" s="54" t="str">
        <f t="shared" ca="1" si="339"/>
        <v>ADELETER -J</v>
      </c>
      <c r="E1707" s="54">
        <f t="shared" ca="1" si="340"/>
        <v>0</v>
      </c>
      <c r="F1707" s="54" t="str">
        <f t="shared" ca="1" si="341"/>
        <v>ZH2HJ2</v>
      </c>
      <c r="G1707" s="54" t="str">
        <f t="shared" ca="1" si="342"/>
        <v>AD1</v>
      </c>
      <c r="H1707" s="54" t="str">
        <f t="shared" ca="1" si="343"/>
        <v>COMPLET</v>
      </c>
      <c r="I1707" s="54" t="str">
        <f t="shared" ca="1" si="344"/>
        <v>Tn</v>
      </c>
      <c r="J1707" s="54" t="str">
        <f t="shared" ca="1" si="345"/>
        <v>TIMK</v>
      </c>
      <c r="K1707" s="54" t="str">
        <f t="shared" ca="1" si="346"/>
        <v>TIMTBK02</v>
      </c>
      <c r="L1707" s="54" t="str">
        <f t="shared" ca="1" si="347"/>
        <v>PRAD1</v>
      </c>
      <c r="M1707" s="54">
        <f t="shared" ca="1" si="348"/>
        <v>0</v>
      </c>
      <c r="N1707" s="54" t="str">
        <f t="shared" ca="1" si="349"/>
        <v xml:space="preserve">ADELETER </v>
      </c>
      <c r="O1707" s="54" t="str">
        <f t="shared" ca="1" si="350"/>
        <v>Adhérent</v>
      </c>
    </row>
    <row r="1708" spans="1:15" x14ac:dyDescent="0.3">
      <c r="A1708" s="97">
        <f ca="1">MATCH(B1708,INDIRECT("Referentiel!a:a"),0)+COUNTIF($B$1:B1707,B1708)</f>
        <v>1708</v>
      </c>
      <c r="B1708" s="98" t="s">
        <v>8680</v>
      </c>
      <c r="C1708" s="54" t="str">
        <f t="shared" ca="1" si="338"/>
        <v>CPMP</v>
      </c>
      <c r="D1708" s="54" t="str">
        <f t="shared" ca="1" si="339"/>
        <v>V2K03    -J</v>
      </c>
      <c r="E1708" s="54">
        <f t="shared" ca="1" si="340"/>
        <v>0</v>
      </c>
      <c r="F1708" s="54" t="str">
        <f t="shared" ca="1" si="341"/>
        <v>ZH2HJ3</v>
      </c>
      <c r="G1708" s="54" t="str">
        <f t="shared" ca="1" si="342"/>
        <v>AD1</v>
      </c>
      <c r="H1708" s="54" t="str">
        <f t="shared" ca="1" si="343"/>
        <v>COMPLET</v>
      </c>
      <c r="I1708" s="54" t="str">
        <f t="shared" ca="1" si="344"/>
        <v>BVnTn</v>
      </c>
      <c r="J1708" s="54" t="str">
        <f t="shared" ca="1" si="345"/>
        <v>TIMK</v>
      </c>
      <c r="K1708" s="54" t="str">
        <f t="shared" ca="1" si="346"/>
        <v>TIMTBK03</v>
      </c>
      <c r="L1708" s="54" t="str">
        <f t="shared" ca="1" si="347"/>
        <v>PRAD1</v>
      </c>
      <c r="M1708" s="54">
        <f t="shared" ca="1" si="348"/>
        <v>0</v>
      </c>
      <c r="N1708" s="54" t="str">
        <f t="shared" ca="1" si="349"/>
        <v>DB2</v>
      </c>
      <c r="O1708" s="54" t="str">
        <f t="shared" ca="1" si="350"/>
        <v>Adhérent</v>
      </c>
    </row>
    <row r="1709" spans="1:15" x14ac:dyDescent="0.3">
      <c r="A1709" s="97">
        <f ca="1">MATCH(B1709,INDIRECT("Referentiel!a:a"),0)+COUNTIF($B$1:B1708,B1709)</f>
        <v>1709</v>
      </c>
      <c r="B1709" s="98" t="s">
        <v>8686</v>
      </c>
      <c r="C1709" s="54" t="str">
        <f t="shared" ca="1" si="338"/>
        <v>CPMP</v>
      </c>
      <c r="D1709" s="54" t="str">
        <f t="shared" ca="1" si="339"/>
        <v>ADELETER -J</v>
      </c>
      <c r="E1709" s="54">
        <f t="shared" ca="1" si="340"/>
        <v>0</v>
      </c>
      <c r="F1709" s="54" t="str">
        <f t="shared" ca="1" si="341"/>
        <v>ZH2HJ4</v>
      </c>
      <c r="G1709" s="54" t="str">
        <f t="shared" ca="1" si="342"/>
        <v>AD3</v>
      </c>
      <c r="H1709" s="54" t="str">
        <f t="shared" ca="1" si="343"/>
        <v>COMPLET</v>
      </c>
      <c r="I1709" s="54" t="str">
        <f t="shared" ca="1" si="344"/>
        <v>BVnTn</v>
      </c>
      <c r="J1709" s="54" t="str">
        <f t="shared" ca="1" si="345"/>
        <v>TIMK</v>
      </c>
      <c r="K1709" s="54" t="str">
        <f t="shared" ca="1" si="346"/>
        <v>TIMTBK04</v>
      </c>
      <c r="L1709" s="54" t="str">
        <f t="shared" ca="1" si="347"/>
        <v/>
      </c>
      <c r="M1709" s="54">
        <f t="shared" ca="1" si="348"/>
        <v>0</v>
      </c>
      <c r="N1709" s="54" t="str">
        <f t="shared" ca="1" si="349"/>
        <v xml:space="preserve">ADELETER </v>
      </c>
      <c r="O1709" s="54" t="str">
        <f t="shared" ca="1" si="350"/>
        <v>Adhérent</v>
      </c>
    </row>
    <row r="1710" spans="1:15" x14ac:dyDescent="0.3">
      <c r="A1710" s="97">
        <f ca="1">MATCH(B1710,INDIRECT("Referentiel!a:a"),0)+COUNTIF($B$1:B1709,B1710)</f>
        <v>1710</v>
      </c>
      <c r="B1710" s="98" t="s">
        <v>8692</v>
      </c>
      <c r="C1710" s="54" t="str">
        <f t="shared" ca="1" si="338"/>
        <v>CPMP</v>
      </c>
      <c r="D1710" s="54" t="str">
        <f t="shared" ca="1" si="339"/>
        <v>V2K05    -J</v>
      </c>
      <c r="E1710" s="54">
        <f t="shared" ca="1" si="340"/>
        <v>0</v>
      </c>
      <c r="F1710" s="54" t="str">
        <f t="shared" ca="1" si="341"/>
        <v>ZH2HJ5</v>
      </c>
      <c r="G1710" s="54" t="str">
        <f t="shared" ca="1" si="342"/>
        <v>AD3</v>
      </c>
      <c r="H1710" s="54" t="str">
        <f t="shared" ca="1" si="343"/>
        <v>COMPLET</v>
      </c>
      <c r="I1710" s="54" t="str">
        <f t="shared" ca="1" si="344"/>
        <v>BVnTn</v>
      </c>
      <c r="J1710" s="54" t="str">
        <f t="shared" ca="1" si="345"/>
        <v>TIMK</v>
      </c>
      <c r="K1710" s="54" t="str">
        <f t="shared" ca="1" si="346"/>
        <v>TIMTBK05</v>
      </c>
      <c r="L1710" s="54" t="str">
        <f t="shared" ca="1" si="347"/>
        <v>PRIV1</v>
      </c>
      <c r="M1710" s="54">
        <f t="shared" ca="1" si="348"/>
        <v>0</v>
      </c>
      <c r="N1710" s="54" t="str">
        <f t="shared" ca="1" si="349"/>
        <v>DB2</v>
      </c>
      <c r="O1710" s="54" t="str">
        <f t="shared" ca="1" si="350"/>
        <v>Adhérent</v>
      </c>
    </row>
    <row r="1711" spans="1:15" x14ac:dyDescent="0.3">
      <c r="A1711" s="97">
        <f ca="1">MATCH(B1711,INDIRECT("Referentiel!a:a"),0)+COUNTIF($B$1:B1710,B1711)</f>
        <v>1711</v>
      </c>
      <c r="B1711" s="98" t="s">
        <v>8698</v>
      </c>
      <c r="C1711" s="54" t="str">
        <f t="shared" ca="1" si="338"/>
        <v>CPMP</v>
      </c>
      <c r="D1711" s="54" t="str">
        <f t="shared" ca="1" si="339"/>
        <v>TIMBO01T-J</v>
      </c>
      <c r="E1711" s="54">
        <f t="shared" ca="1" si="340"/>
        <v>0</v>
      </c>
      <c r="F1711" s="54" t="str">
        <f t="shared" ca="1" si="341"/>
        <v>ZH2HJ6</v>
      </c>
      <c r="G1711" s="54" t="str">
        <f t="shared" ca="1" si="342"/>
        <v>AD1</v>
      </c>
      <c r="H1711" s="54" t="str">
        <f t="shared" ca="1" si="343"/>
        <v>COMPLET</v>
      </c>
      <c r="I1711" s="54" t="str">
        <f t="shared" ca="1" si="344"/>
        <v>BVnTn</v>
      </c>
      <c r="J1711" s="54" t="str">
        <f t="shared" ca="1" si="345"/>
        <v>TIMO</v>
      </c>
      <c r="K1711" s="54" t="str">
        <f t="shared" ca="1" si="346"/>
        <v>TIMTBO01</v>
      </c>
      <c r="L1711" s="54" t="str">
        <f t="shared" ca="1" si="347"/>
        <v>PRAD1</v>
      </c>
      <c r="M1711" s="54">
        <f t="shared" ca="1" si="348"/>
        <v>0</v>
      </c>
      <c r="N1711" s="54" t="str">
        <f t="shared" ca="1" si="349"/>
        <v>FIC</v>
      </c>
      <c r="O1711" s="54" t="str">
        <f t="shared" ca="1" si="350"/>
        <v>Adhérent</v>
      </c>
    </row>
    <row r="1712" spans="1:15" x14ac:dyDescent="0.3">
      <c r="A1712" s="97">
        <f ca="1">MATCH(B1712,INDIRECT("Referentiel!a:a"),0)+COUNTIF($B$1:B1711,B1712)</f>
        <v>1712</v>
      </c>
      <c r="B1712" s="98" t="s">
        <v>8706</v>
      </c>
      <c r="C1712" s="54" t="str">
        <f t="shared" ca="1" si="338"/>
        <v>CPMP</v>
      </c>
      <c r="D1712" s="54" t="str">
        <f t="shared" ca="1" si="339"/>
        <v>TIPXT008-J</v>
      </c>
      <c r="E1712" s="54">
        <f t="shared" ca="1" si="340"/>
        <v>0</v>
      </c>
      <c r="F1712" s="54" t="str">
        <f t="shared" ca="1" si="341"/>
        <v>ZH2IJ1</v>
      </c>
      <c r="G1712" s="54" t="str">
        <f t="shared" ca="1" si="342"/>
        <v>AD1</v>
      </c>
      <c r="H1712" s="54" t="str">
        <f t="shared" ca="1" si="343"/>
        <v>PARTIEL</v>
      </c>
      <c r="I1712" s="54" t="str">
        <f t="shared" ca="1" si="344"/>
        <v>Tn</v>
      </c>
      <c r="J1712" s="54" t="str">
        <f t="shared" ca="1" si="345"/>
        <v>TIMP</v>
      </c>
      <c r="K1712" s="54" t="str">
        <f t="shared" ca="1" si="346"/>
        <v>TIPXS008</v>
      </c>
      <c r="L1712" s="54" t="str">
        <f t="shared" ca="1" si="347"/>
        <v>PRAD1</v>
      </c>
      <c r="M1712" s="54">
        <f t="shared" ca="1" si="348"/>
        <v>0</v>
      </c>
      <c r="N1712" s="54" t="str">
        <f t="shared" ca="1" si="349"/>
        <v>a voir</v>
      </c>
      <c r="O1712" s="54" t="str">
        <f t="shared" ca="1" si="350"/>
        <v>Adhérent</v>
      </c>
    </row>
    <row r="1713" spans="1:15" x14ac:dyDescent="0.3">
      <c r="A1713" s="97">
        <f ca="1">MATCH(B1713,INDIRECT("Referentiel!a:a"),0)+COUNTIF($B$1:B1712,B1713)</f>
        <v>1713</v>
      </c>
      <c r="B1713" s="98" t="s">
        <v>8709</v>
      </c>
      <c r="C1713" s="54" t="str">
        <f t="shared" ca="1" si="338"/>
        <v>CPMP</v>
      </c>
      <c r="D1713" s="54" t="str">
        <f t="shared" ca="1" si="339"/>
        <v>TBP07-J-ZTISJT-H2090</v>
      </c>
      <c r="E1713" s="54">
        <f t="shared" ca="1" si="340"/>
        <v>0</v>
      </c>
      <c r="F1713" s="54" t="str">
        <f t="shared" ca="1" si="341"/>
        <v>ZH2QJZ</v>
      </c>
      <c r="G1713" s="54" t="str">
        <f t="shared" ca="1" si="342"/>
        <v>AD3</v>
      </c>
      <c r="H1713" s="54" t="str">
        <f t="shared" ca="1" si="343"/>
        <v>PARTIEL</v>
      </c>
      <c r="I1713" s="54" t="str">
        <f t="shared" ca="1" si="344"/>
        <v>Tn</v>
      </c>
      <c r="J1713" s="54" t="str">
        <f t="shared" ca="1" si="345"/>
        <v>TIMP</v>
      </c>
      <c r="K1713" s="54" t="str">
        <f t="shared" ca="1" si="346"/>
        <v>TIMTBP07</v>
      </c>
      <c r="L1713" s="54" t="str">
        <f t="shared" ca="1" si="347"/>
        <v/>
      </c>
      <c r="M1713" s="54">
        <f t="shared" ca="1" si="348"/>
        <v>0</v>
      </c>
      <c r="N1713" s="54" t="str">
        <f t="shared" ca="1" si="349"/>
        <v>DB2 via PGM</v>
      </c>
      <c r="O1713" s="54" t="str">
        <f t="shared" ca="1" si="350"/>
        <v>Adhérent</v>
      </c>
    </row>
    <row r="1714" spans="1:15" x14ac:dyDescent="0.3">
      <c r="A1714" s="97">
        <f ca="1">MATCH(B1714,INDIRECT("Referentiel!a:a"),0)+COUNTIF($B$1:B1713,B1714)</f>
        <v>1714</v>
      </c>
      <c r="B1714" s="98" t="s">
        <v>8715</v>
      </c>
      <c r="C1714" s="54" t="str">
        <f t="shared" ca="1" si="338"/>
        <v>CPMP</v>
      </c>
      <c r="D1714" s="54" t="str">
        <f t="shared" ca="1" si="339"/>
        <v>ADELETER -J</v>
      </c>
      <c r="E1714" s="54">
        <f t="shared" ca="1" si="340"/>
        <v>0</v>
      </c>
      <c r="F1714" s="54" t="str">
        <f t="shared" ca="1" si="341"/>
        <v>ZH2HJ8</v>
      </c>
      <c r="G1714" s="54" t="str">
        <f t="shared" ca="1" si="342"/>
        <v>AD3</v>
      </c>
      <c r="H1714" s="54" t="str">
        <f t="shared" ca="1" si="343"/>
        <v>COMPLET</v>
      </c>
      <c r="I1714" s="54" t="str">
        <f t="shared" ca="1" si="344"/>
        <v>BVnTn</v>
      </c>
      <c r="J1714" s="54" t="str">
        <f t="shared" ca="1" si="345"/>
        <v>TIMP</v>
      </c>
      <c r="K1714" s="54" t="str">
        <f t="shared" ca="1" si="346"/>
        <v>TIMTBP09</v>
      </c>
      <c r="L1714" s="54" t="str">
        <f t="shared" ca="1" si="347"/>
        <v/>
      </c>
      <c r="M1714" s="54">
        <f t="shared" ca="1" si="348"/>
        <v>0</v>
      </c>
      <c r="N1714" s="54" t="str">
        <f t="shared" ca="1" si="349"/>
        <v xml:space="preserve">ADELETER </v>
      </c>
      <c r="O1714" s="54" t="str">
        <f t="shared" ca="1" si="350"/>
        <v>Adhérent</v>
      </c>
    </row>
    <row r="1715" spans="1:15" x14ac:dyDescent="0.3">
      <c r="A1715" s="97">
        <f ca="1">MATCH(B1715,INDIRECT("Referentiel!a:a"),0)+COUNTIF($B$1:B1714,B1715)</f>
        <v>1715</v>
      </c>
      <c r="B1715" s="98" t="s">
        <v>8721</v>
      </c>
      <c r="C1715" s="54" t="str">
        <f t="shared" ca="1" si="338"/>
        <v>CPMP</v>
      </c>
      <c r="D1715" s="54" t="str">
        <f t="shared" ca="1" si="339"/>
        <v>ADELETER -J</v>
      </c>
      <c r="E1715" s="54">
        <f t="shared" ca="1" si="340"/>
        <v>0</v>
      </c>
      <c r="F1715" s="54" t="str">
        <f t="shared" ca="1" si="341"/>
        <v>ZH2HJ9</v>
      </c>
      <c r="G1715" s="54" t="str">
        <f t="shared" ca="1" si="342"/>
        <v>AD3</v>
      </c>
      <c r="H1715" s="54" t="str">
        <f t="shared" ca="1" si="343"/>
        <v>COMPLET</v>
      </c>
      <c r="I1715" s="54" t="str">
        <f t="shared" ca="1" si="344"/>
        <v>BVnTn</v>
      </c>
      <c r="J1715" s="54" t="str">
        <f t="shared" ca="1" si="345"/>
        <v>TIMP</v>
      </c>
      <c r="K1715" s="54" t="str">
        <f t="shared" ca="1" si="346"/>
        <v>TIMTBP10</v>
      </c>
      <c r="L1715" s="54" t="str">
        <f t="shared" ca="1" si="347"/>
        <v/>
      </c>
      <c r="M1715" s="54">
        <f t="shared" ca="1" si="348"/>
        <v>0</v>
      </c>
      <c r="N1715" s="54" t="str">
        <f t="shared" ca="1" si="349"/>
        <v xml:space="preserve">ADELETER </v>
      </c>
      <c r="O1715" s="54" t="str">
        <f t="shared" ca="1" si="350"/>
        <v>Adhérent</v>
      </c>
    </row>
    <row r="1716" spans="1:15" x14ac:dyDescent="0.3">
      <c r="A1716" s="97">
        <f ca="1">MATCH(B1716,INDIRECT("Referentiel!a:a"),0)+COUNTIF($B$1:B1715,B1716)</f>
        <v>1716</v>
      </c>
      <c r="B1716" s="98" t="s">
        <v>8727</v>
      </c>
      <c r="C1716" s="54" t="str">
        <f t="shared" ca="1" si="338"/>
        <v>CPMP</v>
      </c>
      <c r="D1716" s="54" t="str">
        <f t="shared" ca="1" si="339"/>
        <v>TBP11    -J</v>
      </c>
      <c r="E1716" s="54">
        <f t="shared" ca="1" si="340"/>
        <v>0</v>
      </c>
      <c r="F1716" s="54" t="str">
        <f t="shared" ca="1" si="341"/>
        <v>ZH2HJA</v>
      </c>
      <c r="G1716" s="54" t="str">
        <f t="shared" ca="1" si="342"/>
        <v>AD3</v>
      </c>
      <c r="H1716" s="54" t="str">
        <f t="shared" ca="1" si="343"/>
        <v>COMPLET</v>
      </c>
      <c r="I1716" s="54" t="str">
        <f t="shared" ca="1" si="344"/>
        <v>BVnTn</v>
      </c>
      <c r="J1716" s="54" t="str">
        <f t="shared" ca="1" si="345"/>
        <v>TIMP</v>
      </c>
      <c r="K1716" s="54" t="str">
        <f t="shared" ca="1" si="346"/>
        <v>TIMTBP11</v>
      </c>
      <c r="L1716" s="54" t="str">
        <f t="shared" ca="1" si="347"/>
        <v/>
      </c>
      <c r="M1716" s="54">
        <f t="shared" ca="1" si="348"/>
        <v>0</v>
      </c>
      <c r="N1716" s="54" t="str">
        <f t="shared" ca="1" si="349"/>
        <v>DB2</v>
      </c>
      <c r="O1716" s="54" t="str">
        <f t="shared" ca="1" si="350"/>
        <v>Adhérent</v>
      </c>
    </row>
    <row r="1717" spans="1:15" x14ac:dyDescent="0.3">
      <c r="A1717" s="97">
        <f ca="1">MATCH(B1717,INDIRECT("Referentiel!a:a"),0)+COUNTIF($B$1:B1716,B1717)</f>
        <v>1717</v>
      </c>
      <c r="B1717" s="98" t="s">
        <v>8733</v>
      </c>
      <c r="C1717" s="54" t="str">
        <f t="shared" ca="1" si="338"/>
        <v>CPMP</v>
      </c>
      <c r="D1717" s="54" t="str">
        <f t="shared" ca="1" si="339"/>
        <v>ADELETER -J</v>
      </c>
      <c r="E1717" s="54">
        <f t="shared" ca="1" si="340"/>
        <v>0</v>
      </c>
      <c r="F1717" s="54" t="str">
        <f t="shared" ca="1" si="341"/>
        <v>ZH2HJB</v>
      </c>
      <c r="G1717" s="54" t="str">
        <f t="shared" ca="1" si="342"/>
        <v>AD3</v>
      </c>
      <c r="H1717" s="54" t="str">
        <f t="shared" ca="1" si="343"/>
        <v>COMPLET</v>
      </c>
      <c r="I1717" s="54" t="str">
        <f t="shared" ca="1" si="344"/>
        <v>BVnTn</v>
      </c>
      <c r="J1717" s="54" t="str">
        <f t="shared" ca="1" si="345"/>
        <v>TIMP</v>
      </c>
      <c r="K1717" s="54" t="str">
        <f t="shared" ca="1" si="346"/>
        <v>TIMTBP12</v>
      </c>
      <c r="L1717" s="54" t="str">
        <f t="shared" ca="1" si="347"/>
        <v/>
      </c>
      <c r="M1717" s="54">
        <f t="shared" ca="1" si="348"/>
        <v>0</v>
      </c>
      <c r="N1717" s="54" t="str">
        <f t="shared" ca="1" si="349"/>
        <v xml:space="preserve">ADELETER </v>
      </c>
      <c r="O1717" s="54" t="str">
        <f t="shared" ca="1" si="350"/>
        <v>Adhérent</v>
      </c>
    </row>
    <row r="1718" spans="1:15" x14ac:dyDescent="0.3">
      <c r="A1718" s="97">
        <f ca="1">MATCH(B1718,INDIRECT("Referentiel!a:a"),0)+COUNTIF($B$1:B1717,B1718)</f>
        <v>1718</v>
      </c>
      <c r="B1718" s="98" t="s">
        <v>8739</v>
      </c>
      <c r="C1718" s="54" t="str">
        <f t="shared" ca="1" si="338"/>
        <v>CPMP</v>
      </c>
      <c r="D1718" s="54" t="str">
        <f t="shared" ca="1" si="339"/>
        <v>TIMTBQ01-J-ZH2XJN-H2060</v>
      </c>
      <c r="E1718" s="54">
        <f t="shared" ca="1" si="340"/>
        <v>0</v>
      </c>
      <c r="F1718" s="54" t="str">
        <f t="shared" ca="1" si="341"/>
        <v>ZH2XJO</v>
      </c>
      <c r="G1718" s="54" t="str">
        <f t="shared" ca="1" si="342"/>
        <v>AD3</v>
      </c>
      <c r="H1718" s="54" t="str">
        <f t="shared" ca="1" si="343"/>
        <v>PARTIEL</v>
      </c>
      <c r="I1718" s="54" t="str">
        <f t="shared" ca="1" si="344"/>
        <v>Tn</v>
      </c>
      <c r="J1718" s="54" t="str">
        <f t="shared" ca="1" si="345"/>
        <v>TIMQ</v>
      </c>
      <c r="K1718" s="54" t="str">
        <f t="shared" ca="1" si="346"/>
        <v>TIMTBQ01</v>
      </c>
      <c r="L1718" s="54" t="str">
        <f t="shared" ca="1" si="347"/>
        <v/>
      </c>
      <c r="M1718" s="54">
        <f t="shared" ca="1" si="348"/>
        <v>0</v>
      </c>
      <c r="N1718" s="54" t="str">
        <f t="shared" ca="1" si="349"/>
        <v>FIC</v>
      </c>
      <c r="O1718" s="54" t="str">
        <f t="shared" ca="1" si="350"/>
        <v>Adhérent</v>
      </c>
    </row>
    <row r="1719" spans="1:15" x14ac:dyDescent="0.3">
      <c r="A1719" s="97">
        <f ca="1">MATCH(B1719,INDIRECT("Referentiel!a:a"),0)+COUNTIF($B$1:B1718,B1719)</f>
        <v>1719</v>
      </c>
      <c r="B1719" s="98" t="s">
        <v>8742</v>
      </c>
      <c r="C1719" s="54" t="str">
        <f t="shared" ca="1" si="338"/>
        <v>CPMP</v>
      </c>
      <c r="D1719" s="54" t="str">
        <f t="shared" ca="1" si="339"/>
        <v>TBT04    -J</v>
      </c>
      <c r="E1719" s="54">
        <f t="shared" ca="1" si="340"/>
        <v>0</v>
      </c>
      <c r="F1719" s="54" t="str">
        <f t="shared" ca="1" si="341"/>
        <v>ZH2HJE</v>
      </c>
      <c r="G1719" s="54" t="str">
        <f t="shared" ca="1" si="342"/>
        <v>AD3</v>
      </c>
      <c r="H1719" s="54" t="str">
        <f t="shared" ca="1" si="343"/>
        <v>COMPLET</v>
      </c>
      <c r="I1719" s="54" t="str">
        <f t="shared" ca="1" si="344"/>
        <v>Tn</v>
      </c>
      <c r="J1719" s="54" t="str">
        <f t="shared" ca="1" si="345"/>
        <v>TIMA</v>
      </c>
      <c r="K1719" s="54" t="str">
        <f t="shared" ca="1" si="346"/>
        <v>TIMTBT04</v>
      </c>
      <c r="L1719" s="54" t="str">
        <f t="shared" ca="1" si="347"/>
        <v/>
      </c>
      <c r="M1719" s="54">
        <f t="shared" ca="1" si="348"/>
        <v>0</v>
      </c>
      <c r="N1719" s="54" t="str">
        <f t="shared" ca="1" si="349"/>
        <v>DB2</v>
      </c>
      <c r="O1719" s="54" t="str">
        <f t="shared" ca="1" si="350"/>
        <v>Adhérent</v>
      </c>
    </row>
    <row r="1720" spans="1:15" x14ac:dyDescent="0.3">
      <c r="A1720" s="97">
        <f ca="1">MATCH(B1720,INDIRECT("Referentiel!a:a"),0)+COUNTIF($B$1:B1719,B1720)</f>
        <v>1720</v>
      </c>
      <c r="B1720" s="98" t="s">
        <v>8748</v>
      </c>
      <c r="C1720" s="54" t="str">
        <f t="shared" ca="1" si="338"/>
        <v>CPMP</v>
      </c>
      <c r="D1720" s="54" t="str">
        <f t="shared" ca="1" si="339"/>
        <v>TBT05    -J</v>
      </c>
      <c r="E1720" s="54">
        <f t="shared" ca="1" si="340"/>
        <v>0</v>
      </c>
      <c r="F1720" s="54" t="str">
        <f t="shared" ca="1" si="341"/>
        <v>ZH2HJF</v>
      </c>
      <c r="G1720" s="54" t="str">
        <f t="shared" ca="1" si="342"/>
        <v>AD3</v>
      </c>
      <c r="H1720" s="54" t="str">
        <f t="shared" ca="1" si="343"/>
        <v>COMPLET</v>
      </c>
      <c r="I1720" s="54" t="str">
        <f t="shared" ca="1" si="344"/>
        <v>Tn</v>
      </c>
      <c r="J1720" s="54" t="str">
        <f t="shared" ca="1" si="345"/>
        <v>TIMA</v>
      </c>
      <c r="K1720" s="54" t="str">
        <f t="shared" ca="1" si="346"/>
        <v>TIMTBT05</v>
      </c>
      <c r="L1720" s="54" t="str">
        <f t="shared" ca="1" si="347"/>
        <v/>
      </c>
      <c r="M1720" s="54">
        <f t="shared" ca="1" si="348"/>
        <v>0</v>
      </c>
      <c r="N1720" s="54" t="str">
        <f t="shared" ca="1" si="349"/>
        <v>DB2</v>
      </c>
      <c r="O1720" s="54" t="str">
        <f t="shared" ca="1" si="350"/>
        <v>Adhérent</v>
      </c>
    </row>
    <row r="1721" spans="1:15" x14ac:dyDescent="0.3">
      <c r="A1721" s="97">
        <f ca="1">MATCH(B1721,INDIRECT("Referentiel!a:a"),0)+COUNTIF($B$1:B1720,B1721)</f>
        <v>1721</v>
      </c>
      <c r="B1721" s="98" t="s">
        <v>8754</v>
      </c>
      <c r="C1721" s="54" t="str">
        <f t="shared" ca="1" si="338"/>
        <v>CPMP</v>
      </c>
      <c r="D1721" s="54" t="str">
        <f t="shared" ca="1" si="339"/>
        <v>TBT06-M</v>
      </c>
      <c r="E1721" s="54">
        <f t="shared" ca="1" si="340"/>
        <v>0</v>
      </c>
      <c r="F1721" s="54" t="str">
        <f t="shared" ca="1" si="341"/>
        <v>ZH2CMT</v>
      </c>
      <c r="G1721" s="54" t="str">
        <f t="shared" ca="1" si="342"/>
        <v>AD3</v>
      </c>
      <c r="H1721" s="54" t="str">
        <f t="shared" ca="1" si="343"/>
        <v>COMPLET</v>
      </c>
      <c r="I1721" s="54" t="str">
        <f t="shared" ca="1" si="344"/>
        <v>BVaTn</v>
      </c>
      <c r="J1721" s="54" t="str">
        <f t="shared" ca="1" si="345"/>
        <v>TIMA</v>
      </c>
      <c r="K1721" s="54" t="str">
        <f t="shared" ca="1" si="346"/>
        <v>TIMTBT06</v>
      </c>
      <c r="L1721" s="54" t="str">
        <f t="shared" ca="1" si="347"/>
        <v/>
      </c>
      <c r="M1721" s="54">
        <f t="shared" ca="1" si="348"/>
        <v>0</v>
      </c>
      <c r="N1721" s="54" t="str">
        <f t="shared" ca="1" si="349"/>
        <v>FIC</v>
      </c>
      <c r="O1721" s="54" t="str">
        <f t="shared" ca="1" si="350"/>
        <v>Adhérent</v>
      </c>
    </row>
    <row r="1722" spans="1:15" x14ac:dyDescent="0.3">
      <c r="A1722" s="97">
        <f ca="1">MATCH(B1722,INDIRECT("Referentiel!a:a"),0)+COUNTIF($B$1:B1721,B1722)</f>
        <v>1722</v>
      </c>
      <c r="B1722" s="98" t="s">
        <v>8761</v>
      </c>
      <c r="C1722" s="54" t="str">
        <f t="shared" ca="1" si="338"/>
        <v>CPMP</v>
      </c>
      <c r="D1722" s="54" t="str">
        <f t="shared" ca="1" si="339"/>
        <v>TBT08    -J</v>
      </c>
      <c r="E1722" s="54">
        <f t="shared" ca="1" si="340"/>
        <v>0</v>
      </c>
      <c r="F1722" s="54" t="str">
        <f t="shared" ca="1" si="341"/>
        <v>ZH2HJG</v>
      </c>
      <c r="G1722" s="54" t="str">
        <f t="shared" ca="1" si="342"/>
        <v>AD3</v>
      </c>
      <c r="H1722" s="54" t="str">
        <f t="shared" ca="1" si="343"/>
        <v>COMPLET</v>
      </c>
      <c r="I1722" s="54" t="str">
        <f t="shared" ca="1" si="344"/>
        <v>Tn</v>
      </c>
      <c r="J1722" s="54" t="str">
        <f t="shared" ca="1" si="345"/>
        <v>TIMA</v>
      </c>
      <c r="K1722" s="54" t="str">
        <f t="shared" ca="1" si="346"/>
        <v>TIMTBT08</v>
      </c>
      <c r="L1722" s="54" t="str">
        <f t="shared" ca="1" si="347"/>
        <v/>
      </c>
      <c r="M1722" s="54">
        <f t="shared" ca="1" si="348"/>
        <v>0</v>
      </c>
      <c r="N1722" s="54" t="str">
        <f t="shared" ca="1" si="349"/>
        <v>DB2</v>
      </c>
      <c r="O1722" s="54" t="str">
        <f t="shared" ca="1" si="350"/>
        <v>Adhérent</v>
      </c>
    </row>
    <row r="1723" spans="1:15" x14ac:dyDescent="0.3">
      <c r="A1723" s="97">
        <f ca="1">MATCH(B1723,INDIRECT("Referentiel!a:a"),0)+COUNTIF($B$1:B1722,B1723)</f>
        <v>1723</v>
      </c>
      <c r="B1723" s="98" t="s">
        <v>8767</v>
      </c>
      <c r="C1723" s="54" t="str">
        <f t="shared" ca="1" si="338"/>
        <v>CPMP</v>
      </c>
      <c r="D1723" s="54" t="str">
        <f t="shared" ca="1" si="339"/>
        <v>TBT12    -J</v>
      </c>
      <c r="E1723" s="54">
        <f t="shared" ca="1" si="340"/>
        <v>0</v>
      </c>
      <c r="F1723" s="54" t="str">
        <f t="shared" ca="1" si="341"/>
        <v>ZH2HJH</v>
      </c>
      <c r="G1723" s="54" t="str">
        <f t="shared" ca="1" si="342"/>
        <v>AD3</v>
      </c>
      <c r="H1723" s="54" t="str">
        <f t="shared" ca="1" si="343"/>
        <v>COMPLET</v>
      </c>
      <c r="I1723" s="54" t="str">
        <f t="shared" ca="1" si="344"/>
        <v>Tn</v>
      </c>
      <c r="J1723" s="54" t="str">
        <f t="shared" ca="1" si="345"/>
        <v>TIMA</v>
      </c>
      <c r="K1723" s="54" t="str">
        <f t="shared" ca="1" si="346"/>
        <v>TIMTBT12</v>
      </c>
      <c r="L1723" s="54" t="str">
        <f t="shared" ca="1" si="347"/>
        <v/>
      </c>
      <c r="M1723" s="54">
        <f t="shared" ca="1" si="348"/>
        <v>0</v>
      </c>
      <c r="N1723" s="54" t="str">
        <f t="shared" ca="1" si="349"/>
        <v>DB2</v>
      </c>
      <c r="O1723" s="54" t="str">
        <f t="shared" ca="1" si="350"/>
        <v>Adhérent</v>
      </c>
    </row>
    <row r="1724" spans="1:15" x14ac:dyDescent="0.3">
      <c r="A1724" s="97">
        <f ca="1">MATCH(B1724,INDIRECT("Referentiel!a:a"),0)+COUNTIF($B$1:B1723,B1724)</f>
        <v>1724</v>
      </c>
      <c r="B1724" s="98" t="s">
        <v>8773</v>
      </c>
      <c r="C1724" s="54" t="str">
        <f t="shared" ca="1" si="338"/>
        <v>CPMP</v>
      </c>
      <c r="D1724" s="54" t="str">
        <f t="shared" ca="1" si="339"/>
        <v>V2T14    -J</v>
      </c>
      <c r="E1724" s="54">
        <f t="shared" ca="1" si="340"/>
        <v>0</v>
      </c>
      <c r="F1724" s="54" t="str">
        <f t="shared" ca="1" si="341"/>
        <v>ZH2HJI</v>
      </c>
      <c r="G1724" s="54" t="str">
        <f t="shared" ca="1" si="342"/>
        <v>AD3</v>
      </c>
      <c r="H1724" s="54" t="str">
        <f t="shared" ca="1" si="343"/>
        <v>COMPLET</v>
      </c>
      <c r="I1724" s="54" t="str">
        <f t="shared" ca="1" si="344"/>
        <v>BVnTn</v>
      </c>
      <c r="J1724" s="54" t="str">
        <f t="shared" ca="1" si="345"/>
        <v>TIMA</v>
      </c>
      <c r="K1724" s="54" t="str">
        <f t="shared" ca="1" si="346"/>
        <v>TIMTBT14</v>
      </c>
      <c r="L1724" s="54" t="str">
        <f t="shared" ca="1" si="347"/>
        <v/>
      </c>
      <c r="M1724" s="54">
        <f t="shared" ca="1" si="348"/>
        <v>0</v>
      </c>
      <c r="N1724" s="54" t="str">
        <f t="shared" ca="1" si="349"/>
        <v>DB2</v>
      </c>
      <c r="O1724" s="54" t="str">
        <f t="shared" ca="1" si="350"/>
        <v>Adhérent</v>
      </c>
    </row>
    <row r="1725" spans="1:15" x14ac:dyDescent="0.3">
      <c r="A1725" s="97">
        <f ca="1">MATCH(B1725,INDIRECT("Referentiel!a:a"),0)+COUNTIF($B$1:B1724,B1725)</f>
        <v>1725</v>
      </c>
      <c r="B1725" s="98" t="s">
        <v>8778</v>
      </c>
      <c r="C1725" s="54" t="str">
        <f t="shared" ca="1" si="338"/>
        <v>CPMP</v>
      </c>
      <c r="D1725" s="54" t="str">
        <f t="shared" ca="1" si="339"/>
        <v>TBT15    -J</v>
      </c>
      <c r="E1725" s="54">
        <f t="shared" ca="1" si="340"/>
        <v>0</v>
      </c>
      <c r="F1725" s="54" t="str">
        <f t="shared" ca="1" si="341"/>
        <v>ZH2HJJ</v>
      </c>
      <c r="G1725" s="54" t="str">
        <f t="shared" ca="1" si="342"/>
        <v>AD3</v>
      </c>
      <c r="H1725" s="54" t="str">
        <f t="shared" ca="1" si="343"/>
        <v>COMPLET</v>
      </c>
      <c r="I1725" s="54" t="str">
        <f t="shared" ca="1" si="344"/>
        <v>Tn</v>
      </c>
      <c r="J1725" s="54" t="str">
        <f t="shared" ca="1" si="345"/>
        <v>TIMA</v>
      </c>
      <c r="K1725" s="54" t="str">
        <f t="shared" ca="1" si="346"/>
        <v>TIMTBT15</v>
      </c>
      <c r="L1725" s="54" t="str">
        <f t="shared" ca="1" si="347"/>
        <v/>
      </c>
      <c r="M1725" s="54">
        <f t="shared" ca="1" si="348"/>
        <v>0</v>
      </c>
      <c r="N1725" s="54" t="str">
        <f t="shared" ca="1" si="349"/>
        <v>DB2</v>
      </c>
      <c r="O1725" s="54" t="str">
        <f t="shared" ca="1" si="350"/>
        <v>Adhérent</v>
      </c>
    </row>
    <row r="1726" spans="1:15" x14ac:dyDescent="0.3">
      <c r="A1726" s="97">
        <f ca="1">MATCH(B1726,INDIRECT("Referentiel!a:a"),0)+COUNTIF($B$1:B1725,B1726)</f>
        <v>1726</v>
      </c>
      <c r="B1726" s="98" t="s">
        <v>8783</v>
      </c>
      <c r="C1726" s="54" t="str">
        <f t="shared" ca="1" si="338"/>
        <v>CPMP</v>
      </c>
      <c r="D1726" s="54" t="str">
        <f t="shared" ca="1" si="339"/>
        <v>TBT1I    -J</v>
      </c>
      <c r="E1726" s="54">
        <f t="shared" ca="1" si="340"/>
        <v>0</v>
      </c>
      <c r="F1726" s="54" t="str">
        <f t="shared" ca="1" si="341"/>
        <v>ZH2HJK</v>
      </c>
      <c r="G1726" s="54" t="str">
        <f t="shared" ca="1" si="342"/>
        <v>AD3</v>
      </c>
      <c r="H1726" s="54" t="str">
        <f t="shared" ca="1" si="343"/>
        <v>COMPLET</v>
      </c>
      <c r="I1726" s="54" t="str">
        <f t="shared" ca="1" si="344"/>
        <v>Tn</v>
      </c>
      <c r="J1726" s="54" t="str">
        <f t="shared" ca="1" si="345"/>
        <v>TIMK</v>
      </c>
      <c r="K1726" s="54" t="str">
        <f t="shared" ca="1" si="346"/>
        <v>TIMTBT1I</v>
      </c>
      <c r="L1726" s="54" t="str">
        <f t="shared" ca="1" si="347"/>
        <v/>
      </c>
      <c r="M1726" s="54">
        <f t="shared" ca="1" si="348"/>
        <v>0</v>
      </c>
      <c r="N1726" s="54" t="str">
        <f t="shared" ca="1" si="349"/>
        <v>DB2</v>
      </c>
      <c r="O1726" s="54" t="str">
        <f t="shared" ca="1" si="350"/>
        <v>Adhérent</v>
      </c>
    </row>
    <row r="1727" spans="1:15" x14ac:dyDescent="0.3">
      <c r="A1727" s="97">
        <f ca="1">MATCH(B1727,INDIRECT("Referentiel!a:a"),0)+COUNTIF($B$1:B1726,B1727)</f>
        <v>1727</v>
      </c>
      <c r="B1727" s="98" t="s">
        <v>8789</v>
      </c>
      <c r="C1727" s="54" t="str">
        <f t="shared" ca="1" si="338"/>
        <v>CPMP</v>
      </c>
      <c r="D1727" s="54" t="str">
        <f t="shared" ca="1" si="339"/>
        <v>TBT1Q    -J</v>
      </c>
      <c r="E1727" s="54">
        <f t="shared" ca="1" si="340"/>
        <v>0</v>
      </c>
      <c r="F1727" s="54" t="str">
        <f t="shared" ca="1" si="341"/>
        <v>ZH2HJL</v>
      </c>
      <c r="G1727" s="54" t="str">
        <f t="shared" ca="1" si="342"/>
        <v>AD3</v>
      </c>
      <c r="H1727" s="54" t="str">
        <f t="shared" ca="1" si="343"/>
        <v>COMPLET</v>
      </c>
      <c r="I1727" s="54" t="str">
        <f t="shared" ca="1" si="344"/>
        <v>Tn</v>
      </c>
      <c r="J1727" s="54" t="str">
        <f t="shared" ca="1" si="345"/>
        <v>TIMK</v>
      </c>
      <c r="K1727" s="54" t="str">
        <f t="shared" ca="1" si="346"/>
        <v>TIMTBT1Q</v>
      </c>
      <c r="L1727" s="54" t="str">
        <f t="shared" ca="1" si="347"/>
        <v/>
      </c>
      <c r="M1727" s="54">
        <f t="shared" ca="1" si="348"/>
        <v>0</v>
      </c>
      <c r="N1727" s="54" t="str">
        <f t="shared" ca="1" si="349"/>
        <v>DB2</v>
      </c>
      <c r="O1727" s="54" t="str">
        <f t="shared" ca="1" si="350"/>
        <v>Adhérent</v>
      </c>
    </row>
    <row r="1728" spans="1:15" x14ac:dyDescent="0.3">
      <c r="A1728" s="97">
        <f ca="1">MATCH(B1728,INDIRECT("Referentiel!a:a"),0)+COUNTIF($B$1:B1727,B1728)</f>
        <v>1728</v>
      </c>
      <c r="B1728" s="98" t="s">
        <v>8795</v>
      </c>
      <c r="C1728" s="54" t="str">
        <f t="shared" ca="1" si="338"/>
        <v>CPMP</v>
      </c>
      <c r="D1728" s="54" t="str">
        <f t="shared" ca="1" si="339"/>
        <v>V2T1Y    -J</v>
      </c>
      <c r="E1728" s="54">
        <f t="shared" ca="1" si="340"/>
        <v>0</v>
      </c>
      <c r="F1728" s="54" t="str">
        <f t="shared" ca="1" si="341"/>
        <v>ZH2HJM</v>
      </c>
      <c r="G1728" s="54" t="str">
        <f t="shared" ca="1" si="342"/>
        <v>AD3</v>
      </c>
      <c r="H1728" s="54" t="str">
        <f t="shared" ca="1" si="343"/>
        <v>COMPLET</v>
      </c>
      <c r="I1728" s="54" t="str">
        <f t="shared" ca="1" si="344"/>
        <v>Tn</v>
      </c>
      <c r="J1728" s="54" t="str">
        <f t="shared" ca="1" si="345"/>
        <v>TIMK</v>
      </c>
      <c r="K1728" s="54" t="str">
        <f t="shared" ca="1" si="346"/>
        <v>TIMTBT1Y</v>
      </c>
      <c r="L1728" s="54" t="str">
        <f t="shared" ca="1" si="347"/>
        <v/>
      </c>
      <c r="M1728" s="54">
        <f t="shared" ca="1" si="348"/>
        <v>0</v>
      </c>
      <c r="N1728" s="54" t="str">
        <f t="shared" ca="1" si="349"/>
        <v>DB2</v>
      </c>
      <c r="O1728" s="54" t="str">
        <f t="shared" ca="1" si="350"/>
        <v>Adhérent</v>
      </c>
    </row>
    <row r="1729" spans="1:15" x14ac:dyDescent="0.3">
      <c r="A1729" s="97">
        <f ca="1">MATCH(B1729,INDIRECT("Referentiel!a:a"),0)+COUNTIF($B$1:B1728,B1729)</f>
        <v>1729</v>
      </c>
      <c r="B1729" s="98" t="s">
        <v>8801</v>
      </c>
      <c r="C1729" s="54" t="str">
        <f t="shared" ca="1" si="338"/>
        <v>CPMP</v>
      </c>
      <c r="D1729" s="54" t="str">
        <f t="shared" ca="1" si="339"/>
        <v>TBT27-H</v>
      </c>
      <c r="E1729" s="54">
        <f t="shared" ca="1" si="340"/>
        <v>0</v>
      </c>
      <c r="F1729" s="54" t="str">
        <f t="shared" ca="1" si="341"/>
        <v>ZH2AHC</v>
      </c>
      <c r="G1729" s="54" t="str">
        <f t="shared" ca="1" si="342"/>
        <v>AD3</v>
      </c>
      <c r="H1729" s="54" t="str">
        <f t="shared" ca="1" si="343"/>
        <v>COMPLET</v>
      </c>
      <c r="I1729" s="54" t="str">
        <f t="shared" ca="1" si="344"/>
        <v>Tn</v>
      </c>
      <c r="J1729" s="54" t="str">
        <f t="shared" ca="1" si="345"/>
        <v>TIMA</v>
      </c>
      <c r="K1729" s="54" t="str">
        <f t="shared" ca="1" si="346"/>
        <v>TIMTBT27</v>
      </c>
      <c r="L1729" s="54" t="str">
        <f t="shared" ca="1" si="347"/>
        <v/>
      </c>
      <c r="M1729" s="54">
        <f t="shared" ca="1" si="348"/>
        <v>0</v>
      </c>
      <c r="N1729" s="54" t="str">
        <f t="shared" ca="1" si="349"/>
        <v>DB2</v>
      </c>
      <c r="O1729" s="54" t="str">
        <f t="shared" ca="1" si="350"/>
        <v>Adhérent</v>
      </c>
    </row>
    <row r="1730" spans="1:15" x14ac:dyDescent="0.3">
      <c r="A1730" s="97">
        <f ca="1">MATCH(B1730,INDIRECT("Referentiel!a:a"),0)+COUNTIF($B$1:B1729,B1730)</f>
        <v>1730</v>
      </c>
      <c r="B1730" s="98" t="s">
        <v>8807</v>
      </c>
      <c r="C1730" s="54" t="str">
        <f t="shared" ca="1" si="338"/>
        <v>CPMP</v>
      </c>
      <c r="D1730" s="54" t="str">
        <f t="shared" ca="1" si="339"/>
        <v>V3T28-H</v>
      </c>
      <c r="E1730" s="54">
        <f t="shared" ca="1" si="340"/>
        <v>0</v>
      </c>
      <c r="F1730" s="54" t="str">
        <f t="shared" ca="1" si="341"/>
        <v>ZH2AHD</v>
      </c>
      <c r="G1730" s="54" t="str">
        <f t="shared" ca="1" si="342"/>
        <v>AD3</v>
      </c>
      <c r="H1730" s="54" t="str">
        <f t="shared" ca="1" si="343"/>
        <v>COMPLET</v>
      </c>
      <c r="I1730" s="54" t="str">
        <f t="shared" ca="1" si="344"/>
        <v>BVnTn</v>
      </c>
      <c r="J1730" s="54" t="str">
        <f t="shared" ca="1" si="345"/>
        <v>TIMA</v>
      </c>
      <c r="K1730" s="54" t="str">
        <f t="shared" ca="1" si="346"/>
        <v>TIMTBT28</v>
      </c>
      <c r="L1730" s="54" t="str">
        <f t="shared" ca="1" si="347"/>
        <v/>
      </c>
      <c r="M1730" s="54">
        <f t="shared" ca="1" si="348"/>
        <v>0</v>
      </c>
      <c r="N1730" s="54" t="str">
        <f t="shared" ca="1" si="349"/>
        <v>DB2</v>
      </c>
      <c r="O1730" s="54" t="str">
        <f t="shared" ca="1" si="350"/>
        <v>Adhérent</v>
      </c>
    </row>
    <row r="1731" spans="1:15" x14ac:dyDescent="0.3">
      <c r="A1731" s="97">
        <f ca="1">MATCH(B1731,INDIRECT("Referentiel!a:a"),0)+COUNTIF($B$1:B1730,B1731)</f>
        <v>1731</v>
      </c>
      <c r="B1731" s="98" t="s">
        <v>8812</v>
      </c>
      <c r="C1731" s="54" t="str">
        <f t="shared" ref="C1731:C1794" ca="1" si="351">INDIRECT("'Referentiel'!c"&amp;$A1731)</f>
        <v>CPMP</v>
      </c>
      <c r="D1731" s="54" t="str">
        <f t="shared" ref="D1731:D1794" ca="1" si="352">INDIRECT("'Referentiel'!U"&amp;$A1731)&amp;IF((INDIRECT("'Referentiel'!U"&amp;$A1731)&lt;&gt;"")*(INDIRECT("'Referentiel'!V"&amp;$A1731)&lt;&gt;""),"-","")&amp;INDIRECT("'Referentiel'!V"&amp;$A1731)&amp;IF((INDIRECT("'Referentiel'!U"&amp;$A1731)&amp;INDIRECT("'Referentiel'!V"&amp;$A1731)&lt;&gt;"")*(INDIRECT("'Referentiel'!W"&amp;$A1731)&lt;&gt;""),"-","")&amp;INDIRECT("'Referentiel'!W"&amp;$A1731)&amp;IF((INDIRECT("'Referentiel'!U"&amp;$A1731)&amp;INDIRECT("'Referentiel'!V"&amp;$A1731)&amp;INDIRECT("'Referentiel'!W"&amp;$A1731)&lt;&gt;"")*(INDIRECT("'Referentiel'!Y"&amp;$A1731)&lt;&gt;""),"-","")&amp;INDIRECT("'Referentiel'!Y"&amp;$A1731)&amp;IF((INDIRECT("'Referentiel'!U"&amp;$A1731)&amp;INDIRECT("'Referentiel'!V"&amp;$A1731)&amp;INDIRECT("'Referentiel'!W"&amp;$A1731)&amp;INDIRECT("'Referentiel'!Y"&amp;$A1731)&lt;&gt;"")*(INDIRECT("'Referentiel'!Z"&amp;$A1731)&lt;&gt;""),"-","")&amp;INDIRECT("'Referentiel'!Z"&amp;$A1731)</f>
        <v>V2T2A    -J</v>
      </c>
      <c r="E1731" s="54">
        <f t="shared" ref="E1731:E1794" ca="1" si="353">INDIRECT("'Referentiel'!AB"&amp;$A1731)</f>
        <v>0</v>
      </c>
      <c r="F1731" s="54" t="str">
        <f t="shared" ref="F1731:F1794" ca="1" si="354">INDIRECT("'Referentiel'!Aa"&amp;$A1731)</f>
        <v>ZH2HJN</v>
      </c>
      <c r="G1731" s="54" t="str">
        <f t="shared" ref="G1731:G1794" ca="1" si="355">INDIRECT("'Referentiel'!k"&amp;$A1731)</f>
        <v>AD3</v>
      </c>
      <c r="H1731" s="54" t="str">
        <f t="shared" ref="H1731:H1794" ca="1" si="356">INDIRECT("'Referentiel'!l"&amp;$A1731)</f>
        <v>COMPLET</v>
      </c>
      <c r="I1731" s="54" t="str">
        <f t="shared" ref="I1731:I1794" ca="1" si="357">INDIRECT("'Referentiel'!j"&amp;$A1731)</f>
        <v>Tn</v>
      </c>
      <c r="J1731" s="54" t="str">
        <f t="shared" ref="J1731:J1794" ca="1" si="358">INDIRECT("'Referentiel'!f"&amp;$A1731)</f>
        <v>TIMK</v>
      </c>
      <c r="K1731" s="54" t="str">
        <f t="shared" ref="K1731:K1794" ca="1" si="359">INDIRECT("'Referentiel'!e"&amp;$A1731)</f>
        <v>TIMTBT2A</v>
      </c>
      <c r="L1731" s="54" t="str">
        <f t="shared" ref="L1731:L1794" ca="1" si="360">INDIRECT("'Referentiel'!n"&amp;$A1731)</f>
        <v/>
      </c>
      <c r="M1731" s="54">
        <f t="shared" ref="M1731:M1794" ca="1" si="361">INDIRECT("'Referentiel'!s"&amp;$A1731)</f>
        <v>0</v>
      </c>
      <c r="N1731" s="54" t="str">
        <f t="shared" ref="N1731:N1794" ca="1" si="362">INDIRECT("'Referentiel'!q"&amp;$A1731)</f>
        <v>DB2</v>
      </c>
      <c r="O1731" s="54" t="str">
        <f t="shared" ref="O1731:O1794" ca="1" si="363">INDIRECT("'Referentiel'!h"&amp;$A1731)</f>
        <v>Adhérent</v>
      </c>
    </row>
    <row r="1732" spans="1:15" x14ac:dyDescent="0.3">
      <c r="A1732" s="97">
        <f ca="1">MATCH(B1732,INDIRECT("Referentiel!a:a"),0)+COUNTIF($B$1:B1731,B1732)</f>
        <v>1732</v>
      </c>
      <c r="B1732" s="98" t="s">
        <v>8818</v>
      </c>
      <c r="C1732" s="54" t="str">
        <f t="shared" ca="1" si="351"/>
        <v>CPMP</v>
      </c>
      <c r="D1732" s="54" t="str">
        <f t="shared" ca="1" si="352"/>
        <v>V2T2B    -J</v>
      </c>
      <c r="E1732" s="54">
        <f t="shared" ca="1" si="353"/>
        <v>0</v>
      </c>
      <c r="F1732" s="54" t="str">
        <f t="shared" ca="1" si="354"/>
        <v>ZH2HJO</v>
      </c>
      <c r="G1732" s="54" t="str">
        <f t="shared" ca="1" si="355"/>
        <v>AD3</v>
      </c>
      <c r="H1732" s="54" t="str">
        <f t="shared" ca="1" si="356"/>
        <v>COMPLET</v>
      </c>
      <c r="I1732" s="54" t="str">
        <f t="shared" ca="1" si="357"/>
        <v>Tn</v>
      </c>
      <c r="J1732" s="54" t="str">
        <f t="shared" ca="1" si="358"/>
        <v>TIMK</v>
      </c>
      <c r="K1732" s="54" t="str">
        <f t="shared" ca="1" si="359"/>
        <v>TIMTBT2B</v>
      </c>
      <c r="L1732" s="54" t="str">
        <f t="shared" ca="1" si="360"/>
        <v/>
      </c>
      <c r="M1732" s="54">
        <f t="shared" ca="1" si="361"/>
        <v>0</v>
      </c>
      <c r="N1732" s="54" t="str">
        <f t="shared" ca="1" si="362"/>
        <v>DB2</v>
      </c>
      <c r="O1732" s="54" t="str">
        <f t="shared" ca="1" si="363"/>
        <v>Adhérent</v>
      </c>
    </row>
    <row r="1733" spans="1:15" x14ac:dyDescent="0.3">
      <c r="A1733" s="97">
        <f ca="1">MATCH(B1733,INDIRECT("Referentiel!a:a"),0)+COUNTIF($B$1:B1732,B1733)</f>
        <v>1733</v>
      </c>
      <c r="B1733" s="98" t="s">
        <v>8824</v>
      </c>
      <c r="C1733" s="54" t="str">
        <f t="shared" ca="1" si="351"/>
        <v>CPMP</v>
      </c>
      <c r="D1733" s="54" t="str">
        <f t="shared" ca="1" si="352"/>
        <v>TBT2J    -J</v>
      </c>
      <c r="E1733" s="54">
        <f t="shared" ca="1" si="353"/>
        <v>0</v>
      </c>
      <c r="F1733" s="54" t="str">
        <f t="shared" ca="1" si="354"/>
        <v>ZH2HJP</v>
      </c>
      <c r="G1733" s="54" t="str">
        <f t="shared" ca="1" si="355"/>
        <v>AD3</v>
      </c>
      <c r="H1733" s="54" t="str">
        <f t="shared" ca="1" si="356"/>
        <v>COMPLET</v>
      </c>
      <c r="I1733" s="54" t="str">
        <f t="shared" ca="1" si="357"/>
        <v>Tn</v>
      </c>
      <c r="J1733" s="54" t="str">
        <f t="shared" ca="1" si="358"/>
        <v>TIMK</v>
      </c>
      <c r="K1733" s="54" t="str">
        <f t="shared" ca="1" si="359"/>
        <v>TIMTBT2J</v>
      </c>
      <c r="L1733" s="54" t="str">
        <f t="shared" ca="1" si="360"/>
        <v/>
      </c>
      <c r="M1733" s="54">
        <f t="shared" ca="1" si="361"/>
        <v>0</v>
      </c>
      <c r="N1733" s="54" t="str">
        <f t="shared" ca="1" si="362"/>
        <v>DB2</v>
      </c>
      <c r="O1733" s="54" t="str">
        <f t="shared" ca="1" si="363"/>
        <v>Adhérent</v>
      </c>
    </row>
    <row r="1734" spans="1:15" x14ac:dyDescent="0.3">
      <c r="A1734" s="97">
        <f ca="1">MATCH(B1734,INDIRECT("Referentiel!a:a"),0)+COUNTIF($B$1:B1733,B1734)</f>
        <v>1734</v>
      </c>
      <c r="B1734" s="98" t="s">
        <v>8830</v>
      </c>
      <c r="C1734" s="54" t="str">
        <f t="shared" ca="1" si="351"/>
        <v>CPMP</v>
      </c>
      <c r="D1734" s="54" t="str">
        <f t="shared" ca="1" si="352"/>
        <v>TBT2K    -J</v>
      </c>
      <c r="E1734" s="54">
        <f t="shared" ca="1" si="353"/>
        <v>0</v>
      </c>
      <c r="F1734" s="54" t="str">
        <f t="shared" ca="1" si="354"/>
        <v>ZH2HJQ</v>
      </c>
      <c r="G1734" s="54" t="str">
        <f t="shared" ca="1" si="355"/>
        <v>AD3</v>
      </c>
      <c r="H1734" s="54" t="str">
        <f t="shared" ca="1" si="356"/>
        <v>COMPLET</v>
      </c>
      <c r="I1734" s="54" t="str">
        <f t="shared" ca="1" si="357"/>
        <v>Tn</v>
      </c>
      <c r="J1734" s="54" t="str">
        <f t="shared" ca="1" si="358"/>
        <v>TIMK</v>
      </c>
      <c r="K1734" s="54" t="str">
        <f t="shared" ca="1" si="359"/>
        <v>TIMTBT2K</v>
      </c>
      <c r="L1734" s="54" t="str">
        <f t="shared" ca="1" si="360"/>
        <v/>
      </c>
      <c r="M1734" s="54">
        <f t="shared" ca="1" si="361"/>
        <v>0</v>
      </c>
      <c r="N1734" s="54" t="str">
        <f t="shared" ca="1" si="362"/>
        <v>DB2</v>
      </c>
      <c r="O1734" s="54" t="str">
        <f t="shared" ca="1" si="363"/>
        <v>Adhérent</v>
      </c>
    </row>
    <row r="1735" spans="1:15" x14ac:dyDescent="0.3">
      <c r="A1735" s="97">
        <f ca="1">MATCH(B1735,INDIRECT("Referentiel!a:a"),0)+COUNTIF($B$1:B1734,B1735)</f>
        <v>1735</v>
      </c>
      <c r="B1735" s="98" t="s">
        <v>8836</v>
      </c>
      <c r="C1735" s="54" t="str">
        <f t="shared" ca="1" si="351"/>
        <v>CPMP</v>
      </c>
      <c r="D1735" s="54" t="str">
        <f t="shared" ca="1" si="352"/>
        <v>TBT2L    -J</v>
      </c>
      <c r="E1735" s="54">
        <f t="shared" ca="1" si="353"/>
        <v>0</v>
      </c>
      <c r="F1735" s="54" t="str">
        <f t="shared" ca="1" si="354"/>
        <v>ZH2HJR</v>
      </c>
      <c r="G1735" s="54" t="str">
        <f t="shared" ca="1" si="355"/>
        <v>AD3</v>
      </c>
      <c r="H1735" s="54" t="str">
        <f t="shared" ca="1" si="356"/>
        <v>COMPLET</v>
      </c>
      <c r="I1735" s="54" t="str">
        <f t="shared" ca="1" si="357"/>
        <v>Tn</v>
      </c>
      <c r="J1735" s="54" t="str">
        <f t="shared" ca="1" si="358"/>
        <v>TIMK</v>
      </c>
      <c r="K1735" s="54" t="str">
        <f t="shared" ca="1" si="359"/>
        <v>TIMTBT2L</v>
      </c>
      <c r="L1735" s="54" t="str">
        <f t="shared" ca="1" si="360"/>
        <v/>
      </c>
      <c r="M1735" s="54">
        <f t="shared" ca="1" si="361"/>
        <v>0</v>
      </c>
      <c r="N1735" s="54" t="str">
        <f t="shared" ca="1" si="362"/>
        <v>DB2</v>
      </c>
      <c r="O1735" s="54" t="str">
        <f t="shared" ca="1" si="363"/>
        <v>Adhérent</v>
      </c>
    </row>
    <row r="1736" spans="1:15" x14ac:dyDescent="0.3">
      <c r="A1736" s="97">
        <f ca="1">MATCH(B1736,INDIRECT("Referentiel!a:a"),0)+COUNTIF($B$1:B1735,B1736)</f>
        <v>1736</v>
      </c>
      <c r="B1736" s="98" t="s">
        <v>8842</v>
      </c>
      <c r="C1736" s="54" t="str">
        <f t="shared" ca="1" si="351"/>
        <v>CPMP</v>
      </c>
      <c r="D1736" s="54" t="str">
        <f t="shared" ca="1" si="352"/>
        <v>TBT2N    -J</v>
      </c>
      <c r="E1736" s="54">
        <f t="shared" ca="1" si="353"/>
        <v>0</v>
      </c>
      <c r="F1736" s="54" t="str">
        <f t="shared" ca="1" si="354"/>
        <v>ZH2HJS</v>
      </c>
      <c r="G1736" s="54" t="str">
        <f t="shared" ca="1" si="355"/>
        <v>AD3</v>
      </c>
      <c r="H1736" s="54" t="str">
        <f t="shared" ca="1" si="356"/>
        <v>COMPLET</v>
      </c>
      <c r="I1736" s="54" t="str">
        <f t="shared" ca="1" si="357"/>
        <v>Tn</v>
      </c>
      <c r="J1736" s="54" t="str">
        <f t="shared" ca="1" si="358"/>
        <v>TIMK</v>
      </c>
      <c r="K1736" s="54" t="str">
        <f t="shared" ca="1" si="359"/>
        <v>TIMTBT2N</v>
      </c>
      <c r="L1736" s="54" t="str">
        <f t="shared" ca="1" si="360"/>
        <v/>
      </c>
      <c r="M1736" s="54">
        <f t="shared" ca="1" si="361"/>
        <v>0</v>
      </c>
      <c r="N1736" s="54" t="str">
        <f t="shared" ca="1" si="362"/>
        <v>DB2</v>
      </c>
      <c r="O1736" s="54" t="str">
        <f t="shared" ca="1" si="363"/>
        <v>Adhérent</v>
      </c>
    </row>
    <row r="1737" spans="1:15" x14ac:dyDescent="0.3">
      <c r="A1737" s="97">
        <f ca="1">MATCH(B1737,INDIRECT("Referentiel!a:a"),0)+COUNTIF($B$1:B1736,B1737)</f>
        <v>1737</v>
      </c>
      <c r="B1737" s="98" t="s">
        <v>8848</v>
      </c>
      <c r="C1737" s="54" t="str">
        <f t="shared" ca="1" si="351"/>
        <v>CPMP</v>
      </c>
      <c r="D1737" s="54" t="str">
        <f t="shared" ca="1" si="352"/>
        <v>TBT2O    -J</v>
      </c>
      <c r="E1737" s="54">
        <f t="shared" ca="1" si="353"/>
        <v>0</v>
      </c>
      <c r="F1737" s="54" t="str">
        <f t="shared" ca="1" si="354"/>
        <v>ZH2HJT</v>
      </c>
      <c r="G1737" s="54" t="str">
        <f t="shared" ca="1" si="355"/>
        <v>AD3</v>
      </c>
      <c r="H1737" s="54" t="str">
        <f t="shared" ca="1" si="356"/>
        <v>COMPLET</v>
      </c>
      <c r="I1737" s="54" t="str">
        <f t="shared" ca="1" si="357"/>
        <v>Tn</v>
      </c>
      <c r="J1737" s="54" t="str">
        <f t="shared" ca="1" si="358"/>
        <v>TIMK</v>
      </c>
      <c r="K1737" s="54" t="str">
        <f t="shared" ca="1" si="359"/>
        <v>TIMTBT2O</v>
      </c>
      <c r="L1737" s="54" t="str">
        <f t="shared" ca="1" si="360"/>
        <v/>
      </c>
      <c r="M1737" s="54">
        <f t="shared" ca="1" si="361"/>
        <v>0</v>
      </c>
      <c r="N1737" s="54" t="str">
        <f t="shared" ca="1" si="362"/>
        <v>DB2</v>
      </c>
      <c r="O1737" s="54" t="str">
        <f t="shared" ca="1" si="363"/>
        <v>Adhérent</v>
      </c>
    </row>
    <row r="1738" spans="1:15" x14ac:dyDescent="0.3">
      <c r="A1738" s="97">
        <f ca="1">MATCH(B1738,INDIRECT("Referentiel!a:a"),0)+COUNTIF($B$1:B1737,B1738)</f>
        <v>1738</v>
      </c>
      <c r="B1738" s="98" t="s">
        <v>8854</v>
      </c>
      <c r="C1738" s="54" t="str">
        <f t="shared" ca="1" si="351"/>
        <v>CPMP</v>
      </c>
      <c r="D1738" s="54" t="str">
        <f t="shared" ca="1" si="352"/>
        <v>V2T2P    -J</v>
      </c>
      <c r="E1738" s="54">
        <f t="shared" ca="1" si="353"/>
        <v>0</v>
      </c>
      <c r="F1738" s="54" t="str">
        <f t="shared" ca="1" si="354"/>
        <v>ZH2HJU</v>
      </c>
      <c r="G1738" s="54" t="str">
        <f t="shared" ca="1" si="355"/>
        <v>AD3</v>
      </c>
      <c r="H1738" s="54" t="str">
        <f t="shared" ca="1" si="356"/>
        <v>COMPLET</v>
      </c>
      <c r="I1738" s="54" t="str">
        <f t="shared" ca="1" si="357"/>
        <v>Tn</v>
      </c>
      <c r="J1738" s="54" t="str">
        <f t="shared" ca="1" si="358"/>
        <v>TIMK</v>
      </c>
      <c r="K1738" s="54" t="str">
        <f t="shared" ca="1" si="359"/>
        <v>TIMTBT2P</v>
      </c>
      <c r="L1738" s="54" t="str">
        <f t="shared" ca="1" si="360"/>
        <v/>
      </c>
      <c r="M1738" s="54">
        <f t="shared" ca="1" si="361"/>
        <v>0</v>
      </c>
      <c r="N1738" s="54" t="str">
        <f t="shared" ca="1" si="362"/>
        <v>DB2</v>
      </c>
      <c r="O1738" s="54" t="str">
        <f t="shared" ca="1" si="363"/>
        <v>Adhérent</v>
      </c>
    </row>
    <row r="1739" spans="1:15" x14ac:dyDescent="0.3">
      <c r="A1739" s="97">
        <f ca="1">MATCH(B1739,INDIRECT("Referentiel!a:a"),0)+COUNTIF($B$1:B1738,B1739)</f>
        <v>1739</v>
      </c>
      <c r="B1739" s="98" t="s">
        <v>8860</v>
      </c>
      <c r="C1739" s="54" t="str">
        <f t="shared" ca="1" si="351"/>
        <v>CPMP</v>
      </c>
      <c r="D1739" s="54" t="str">
        <f t="shared" ca="1" si="352"/>
        <v>TBT2R    -J</v>
      </c>
      <c r="E1739" s="54">
        <f t="shared" ca="1" si="353"/>
        <v>0</v>
      </c>
      <c r="F1739" s="54" t="str">
        <f t="shared" ca="1" si="354"/>
        <v>ZH2HJV</v>
      </c>
      <c r="G1739" s="54" t="str">
        <f t="shared" ca="1" si="355"/>
        <v>AD3</v>
      </c>
      <c r="H1739" s="54" t="str">
        <f t="shared" ca="1" si="356"/>
        <v>COMPLET</v>
      </c>
      <c r="I1739" s="54" t="str">
        <f t="shared" ca="1" si="357"/>
        <v>Tn</v>
      </c>
      <c r="J1739" s="54" t="str">
        <f t="shared" ca="1" si="358"/>
        <v>TIMK</v>
      </c>
      <c r="K1739" s="54" t="str">
        <f t="shared" ca="1" si="359"/>
        <v>TIMTBT2R</v>
      </c>
      <c r="L1739" s="54" t="str">
        <f t="shared" ca="1" si="360"/>
        <v/>
      </c>
      <c r="M1739" s="54">
        <f t="shared" ca="1" si="361"/>
        <v>0</v>
      </c>
      <c r="N1739" s="54" t="str">
        <f t="shared" ca="1" si="362"/>
        <v>DB2</v>
      </c>
      <c r="O1739" s="54" t="str">
        <f t="shared" ca="1" si="363"/>
        <v>Adhérent</v>
      </c>
    </row>
    <row r="1740" spans="1:15" x14ac:dyDescent="0.3">
      <c r="A1740" s="97">
        <f ca="1">MATCH(B1740,INDIRECT("Referentiel!a:a"),0)+COUNTIF($B$1:B1739,B1740)</f>
        <v>1740</v>
      </c>
      <c r="B1740" s="98" t="s">
        <v>8866</v>
      </c>
      <c r="C1740" s="54" t="str">
        <f t="shared" ca="1" si="351"/>
        <v>CPMP</v>
      </c>
      <c r="D1740" s="54" t="str">
        <f t="shared" ca="1" si="352"/>
        <v>TBT2S    -J</v>
      </c>
      <c r="E1740" s="54">
        <f t="shared" ca="1" si="353"/>
        <v>0</v>
      </c>
      <c r="F1740" s="54" t="str">
        <f t="shared" ca="1" si="354"/>
        <v>ZH2HJW</v>
      </c>
      <c r="G1740" s="54" t="str">
        <f t="shared" ca="1" si="355"/>
        <v>AD3</v>
      </c>
      <c r="H1740" s="54" t="str">
        <f t="shared" ca="1" si="356"/>
        <v>COMPLET</v>
      </c>
      <c r="I1740" s="54" t="str">
        <f t="shared" ca="1" si="357"/>
        <v>Tn</v>
      </c>
      <c r="J1740" s="54" t="str">
        <f t="shared" ca="1" si="358"/>
        <v>TIMK</v>
      </c>
      <c r="K1740" s="54" t="str">
        <f t="shared" ca="1" si="359"/>
        <v>TIMTBT2S</v>
      </c>
      <c r="L1740" s="54" t="str">
        <f t="shared" ca="1" si="360"/>
        <v/>
      </c>
      <c r="M1740" s="54">
        <f t="shared" ca="1" si="361"/>
        <v>0</v>
      </c>
      <c r="N1740" s="54" t="str">
        <f t="shared" ca="1" si="362"/>
        <v>DB2</v>
      </c>
      <c r="O1740" s="54" t="str">
        <f t="shared" ca="1" si="363"/>
        <v>Adhérent</v>
      </c>
    </row>
    <row r="1741" spans="1:15" x14ac:dyDescent="0.3">
      <c r="A1741" s="97">
        <f ca="1">MATCH(B1741,INDIRECT("Referentiel!a:a"),0)+COUNTIF($B$1:B1740,B1741)</f>
        <v>1741</v>
      </c>
      <c r="B1741" s="98" t="s">
        <v>8872</v>
      </c>
      <c r="C1741" s="54" t="str">
        <f t="shared" ca="1" si="351"/>
        <v>CPMP</v>
      </c>
      <c r="D1741" s="54" t="str">
        <f t="shared" ca="1" si="352"/>
        <v>V2T2V    -J</v>
      </c>
      <c r="E1741" s="54">
        <f t="shared" ca="1" si="353"/>
        <v>0</v>
      </c>
      <c r="F1741" s="54" t="str">
        <f t="shared" ca="1" si="354"/>
        <v>ZH2HJX</v>
      </c>
      <c r="G1741" s="54" t="str">
        <f t="shared" ca="1" si="355"/>
        <v>AD3</v>
      </c>
      <c r="H1741" s="54" t="str">
        <f t="shared" ca="1" si="356"/>
        <v>COMPLET</v>
      </c>
      <c r="I1741" s="54" t="str">
        <f t="shared" ca="1" si="357"/>
        <v>Tn</v>
      </c>
      <c r="J1741" s="54" t="str">
        <f t="shared" ca="1" si="358"/>
        <v>TIMK</v>
      </c>
      <c r="K1741" s="54" t="str">
        <f t="shared" ca="1" si="359"/>
        <v>TIMTBT2V</v>
      </c>
      <c r="L1741" s="54" t="str">
        <f t="shared" ca="1" si="360"/>
        <v/>
      </c>
      <c r="M1741" s="54">
        <f t="shared" ca="1" si="361"/>
        <v>0</v>
      </c>
      <c r="N1741" s="54" t="str">
        <f t="shared" ca="1" si="362"/>
        <v>DB2</v>
      </c>
      <c r="O1741" s="54" t="str">
        <f t="shared" ca="1" si="363"/>
        <v>Adhérent</v>
      </c>
    </row>
    <row r="1742" spans="1:15" x14ac:dyDescent="0.3">
      <c r="A1742" s="97">
        <f ca="1">MATCH(B1742,INDIRECT("Referentiel!a:a"),0)+COUNTIF($B$1:B1741,B1742)</f>
        <v>1742</v>
      </c>
      <c r="B1742" s="98" t="s">
        <v>8878</v>
      </c>
      <c r="C1742" s="54" t="str">
        <f t="shared" ca="1" si="351"/>
        <v>CPMP</v>
      </c>
      <c r="D1742" s="54" t="str">
        <f t="shared" ca="1" si="352"/>
        <v>V2T3B    -J</v>
      </c>
      <c r="E1742" s="54">
        <f t="shared" ca="1" si="353"/>
        <v>0</v>
      </c>
      <c r="F1742" s="54" t="str">
        <f t="shared" ca="1" si="354"/>
        <v>ZH2HJY</v>
      </c>
      <c r="G1742" s="54" t="str">
        <f t="shared" ca="1" si="355"/>
        <v>AD3</v>
      </c>
      <c r="H1742" s="54" t="str">
        <f t="shared" ca="1" si="356"/>
        <v>COMPLET</v>
      </c>
      <c r="I1742" s="54" t="str">
        <f t="shared" ca="1" si="357"/>
        <v>Tn</v>
      </c>
      <c r="J1742" s="54" t="str">
        <f t="shared" ca="1" si="358"/>
        <v>TIMO</v>
      </c>
      <c r="K1742" s="54" t="str">
        <f t="shared" ca="1" si="359"/>
        <v>TIMTBT3B</v>
      </c>
      <c r="L1742" s="54" t="str">
        <f t="shared" ca="1" si="360"/>
        <v/>
      </c>
      <c r="M1742" s="54">
        <f t="shared" ca="1" si="361"/>
        <v>0</v>
      </c>
      <c r="N1742" s="54" t="str">
        <f t="shared" ca="1" si="362"/>
        <v>DB2</v>
      </c>
      <c r="O1742" s="54" t="str">
        <f t="shared" ca="1" si="363"/>
        <v>Adhérent</v>
      </c>
    </row>
    <row r="1743" spans="1:15" x14ac:dyDescent="0.3">
      <c r="A1743" s="97">
        <f ca="1">MATCH(B1743,INDIRECT("Referentiel!a:a"),0)+COUNTIF($B$1:B1742,B1743)</f>
        <v>1743</v>
      </c>
      <c r="B1743" s="98" t="s">
        <v>8884</v>
      </c>
      <c r="C1743" s="54" t="str">
        <f t="shared" ca="1" si="351"/>
        <v>CPMP</v>
      </c>
      <c r="D1743" s="54" t="str">
        <f t="shared" ca="1" si="352"/>
        <v>TBT3F    -J</v>
      </c>
      <c r="E1743" s="54">
        <f t="shared" ca="1" si="353"/>
        <v>0</v>
      </c>
      <c r="F1743" s="54" t="str">
        <f t="shared" ca="1" si="354"/>
        <v>ZH2HJZ</v>
      </c>
      <c r="G1743" s="54" t="str">
        <f t="shared" ca="1" si="355"/>
        <v>AD3</v>
      </c>
      <c r="H1743" s="54" t="str">
        <f t="shared" ca="1" si="356"/>
        <v>COMPLET</v>
      </c>
      <c r="I1743" s="54" t="str">
        <f t="shared" ca="1" si="357"/>
        <v>Tn</v>
      </c>
      <c r="J1743" s="54" t="str">
        <f t="shared" ca="1" si="358"/>
        <v>TIMO</v>
      </c>
      <c r="K1743" s="54" t="str">
        <f t="shared" ca="1" si="359"/>
        <v>TIMTBT3F</v>
      </c>
      <c r="L1743" s="54" t="str">
        <f t="shared" ca="1" si="360"/>
        <v/>
      </c>
      <c r="M1743" s="54">
        <f t="shared" ca="1" si="361"/>
        <v>0</v>
      </c>
      <c r="N1743" s="54" t="str">
        <f t="shared" ca="1" si="362"/>
        <v>DB2</v>
      </c>
      <c r="O1743" s="54" t="str">
        <f t="shared" ca="1" si="363"/>
        <v>Adhérent</v>
      </c>
    </row>
    <row r="1744" spans="1:15" x14ac:dyDescent="0.3">
      <c r="A1744" s="97">
        <f ca="1">MATCH(B1744,INDIRECT("Referentiel!a:a"),0)+COUNTIF($B$1:B1743,B1744)</f>
        <v>1744</v>
      </c>
      <c r="B1744" s="98" t="s">
        <v>8890</v>
      </c>
      <c r="C1744" s="54" t="str">
        <f t="shared" ca="1" si="351"/>
        <v>CPMP</v>
      </c>
      <c r="D1744" s="54" t="str">
        <f t="shared" ca="1" si="352"/>
        <v>TBT4B    -J</v>
      </c>
      <c r="E1744" s="54">
        <f t="shared" ca="1" si="353"/>
        <v>0</v>
      </c>
      <c r="F1744" s="54" t="str">
        <f t="shared" ca="1" si="354"/>
        <v>ZH2IJ0</v>
      </c>
      <c r="G1744" s="54" t="str">
        <f t="shared" ca="1" si="355"/>
        <v>AD3</v>
      </c>
      <c r="H1744" s="54" t="str">
        <f t="shared" ca="1" si="356"/>
        <v>COMPLET</v>
      </c>
      <c r="I1744" s="54" t="str">
        <f t="shared" ca="1" si="357"/>
        <v>Tn</v>
      </c>
      <c r="J1744" s="54" t="str">
        <f t="shared" ca="1" si="358"/>
        <v>TIMQ</v>
      </c>
      <c r="K1744" s="54" t="str">
        <f t="shared" ca="1" si="359"/>
        <v>TIMTBT4B</v>
      </c>
      <c r="L1744" s="54" t="str">
        <f t="shared" ca="1" si="360"/>
        <v/>
      </c>
      <c r="M1744" s="54">
        <f t="shared" ca="1" si="361"/>
        <v>0</v>
      </c>
      <c r="N1744" s="54" t="str">
        <f t="shared" ca="1" si="362"/>
        <v>DB2</v>
      </c>
      <c r="O1744" s="54" t="str">
        <f t="shared" ca="1" si="363"/>
        <v>Adhérent</v>
      </c>
    </row>
    <row r="1745" spans="1:15" x14ac:dyDescent="0.3">
      <c r="A1745" s="97">
        <f ca="1">MATCH(B1745,INDIRECT("Referentiel!a:a"),0)+COUNTIF($B$1:B1744,B1745)</f>
        <v>1745</v>
      </c>
      <c r="B1745" s="98" t="s">
        <v>8897</v>
      </c>
      <c r="C1745" s="54" t="str">
        <f t="shared" ca="1" si="351"/>
        <v>CPMP</v>
      </c>
      <c r="D1745" s="54" t="str">
        <f t="shared" ca="1" si="352"/>
        <v>V2T02    -J</v>
      </c>
      <c r="E1745" s="54">
        <f t="shared" ca="1" si="353"/>
        <v>0</v>
      </c>
      <c r="F1745" s="54" t="str">
        <f t="shared" ca="1" si="354"/>
        <v>ZH2HJD</v>
      </c>
      <c r="G1745" s="54" t="str">
        <f t="shared" ca="1" si="355"/>
        <v>AD3</v>
      </c>
      <c r="H1745" s="54" t="str">
        <f t="shared" ca="1" si="356"/>
        <v>COMPLET</v>
      </c>
      <c r="I1745" s="54" t="str">
        <f t="shared" ca="1" si="357"/>
        <v>Tn</v>
      </c>
      <c r="J1745" s="54" t="str">
        <f t="shared" ca="1" si="358"/>
        <v>TIMA</v>
      </c>
      <c r="K1745" s="54" t="str">
        <f t="shared" ca="1" si="359"/>
        <v>TIMTBT02</v>
      </c>
      <c r="L1745" s="54" t="str">
        <f t="shared" ca="1" si="360"/>
        <v/>
      </c>
      <c r="M1745" s="54">
        <f t="shared" ca="1" si="361"/>
        <v>0</v>
      </c>
      <c r="N1745" s="54" t="str">
        <f t="shared" ca="1" si="362"/>
        <v>DB2</v>
      </c>
      <c r="O1745" s="54" t="str">
        <f t="shared" ca="1" si="363"/>
        <v>Adhérent</v>
      </c>
    </row>
    <row r="1746" spans="1:15" x14ac:dyDescent="0.3">
      <c r="A1746" s="97">
        <f ca="1">MATCH(B1746,INDIRECT("Referentiel!a:a"),0)+COUNTIF($B$1:B1745,B1746)</f>
        <v>1746</v>
      </c>
      <c r="B1746" s="98" t="s">
        <v>8903</v>
      </c>
      <c r="C1746" s="54" t="str">
        <f t="shared" ca="1" si="351"/>
        <v>CPMP</v>
      </c>
      <c r="D1746" s="54" t="str">
        <f t="shared" ca="1" si="352"/>
        <v>TIP71-J-TIP71</v>
      </c>
      <c r="E1746" s="54">
        <f t="shared" ca="1" si="353"/>
        <v>0</v>
      </c>
      <c r="F1746" s="54" t="str">
        <f t="shared" ca="1" si="354"/>
        <v>ZH2CJU</v>
      </c>
      <c r="G1746" s="54" t="str">
        <f t="shared" ca="1" si="355"/>
        <v>AD3</v>
      </c>
      <c r="H1746" s="54" t="str">
        <f t="shared" ca="1" si="356"/>
        <v>PARTIEL</v>
      </c>
      <c r="I1746" s="54" t="str">
        <f t="shared" ca="1" si="357"/>
        <v>Tn</v>
      </c>
      <c r="J1746" s="54" t="str">
        <f t="shared" ca="1" si="358"/>
        <v>TIMP</v>
      </c>
      <c r="K1746" s="54" t="str">
        <f t="shared" ca="1" si="359"/>
        <v>TIP69</v>
      </c>
      <c r="L1746" s="54" t="str">
        <f t="shared" ca="1" si="360"/>
        <v/>
      </c>
      <c r="M1746" s="54">
        <f t="shared" ca="1" si="361"/>
        <v>0</v>
      </c>
      <c r="N1746" s="54" t="str">
        <f t="shared" ca="1" si="362"/>
        <v>ISPOOL</v>
      </c>
      <c r="O1746" s="54" t="str">
        <f t="shared" ca="1" si="363"/>
        <v>Adhérent</v>
      </c>
    </row>
    <row r="1747" spans="1:15" x14ac:dyDescent="0.3">
      <c r="A1747" s="97">
        <f ca="1">MATCH(B1747,INDIRECT("Referentiel!a:a"),0)+COUNTIF($B$1:B1746,B1747)</f>
        <v>1747</v>
      </c>
      <c r="B1747" s="98" t="s">
        <v>8908</v>
      </c>
      <c r="C1747" s="54" t="str">
        <f t="shared" ca="1" si="351"/>
        <v>CPPL</v>
      </c>
      <c r="D1747" s="54" t="str">
        <f t="shared" ca="1" si="352"/>
        <v xml:space="preserve"> -M</v>
      </c>
      <c r="E1747" s="54">
        <f t="shared" ca="1" si="353"/>
        <v>0</v>
      </c>
      <c r="F1747" s="54">
        <f t="shared" ca="1" si="354"/>
        <v>0</v>
      </c>
      <c r="G1747" s="54" t="str">
        <f t="shared" ca="1" si="355"/>
        <v>AD3</v>
      </c>
      <c r="H1747" s="54" t="str">
        <f t="shared" ca="1" si="356"/>
        <v>COMPLET</v>
      </c>
      <c r="I1747" s="54" t="str">
        <f t="shared" ca="1" si="357"/>
        <v>BVnTn</v>
      </c>
      <c r="J1747" s="54" t="str">
        <f t="shared" ca="1" si="358"/>
        <v>TITR</v>
      </c>
      <c r="K1747" s="54" t="str">
        <f t="shared" ca="1" si="359"/>
        <v>TITXSC04</v>
      </c>
      <c r="L1747" s="54" t="str">
        <f t="shared" ca="1" si="360"/>
        <v/>
      </c>
      <c r="M1747" s="54">
        <f t="shared" ca="1" si="361"/>
        <v>0</v>
      </c>
      <c r="N1747" s="54" t="str">
        <f t="shared" ca="1" si="362"/>
        <v>FIC</v>
      </c>
      <c r="O1747" s="54" t="str">
        <f t="shared" ca="1" si="363"/>
        <v>Adhérent</v>
      </c>
    </row>
    <row r="1748" spans="1:15" x14ac:dyDescent="0.3">
      <c r="A1748" s="97">
        <f ca="1">MATCH(B1748,INDIRECT("Referentiel!a:a"),0)+COUNTIF($B$1:B1747,B1748)</f>
        <v>1748</v>
      </c>
      <c r="B1748" s="98" t="s">
        <v>8912</v>
      </c>
      <c r="C1748" s="54" t="str">
        <f t="shared" ca="1" si="351"/>
        <v>CPPL</v>
      </c>
      <c r="D1748" s="54" t="str">
        <f t="shared" ca="1" si="352"/>
        <v xml:space="preserve"> -M</v>
      </c>
      <c r="E1748" s="54">
        <f t="shared" ca="1" si="353"/>
        <v>0</v>
      </c>
      <c r="F1748" s="54">
        <f t="shared" ca="1" si="354"/>
        <v>0</v>
      </c>
      <c r="G1748" s="54" t="str">
        <f t="shared" ca="1" si="355"/>
        <v>AD1</v>
      </c>
      <c r="H1748" s="54" t="str">
        <f t="shared" ca="1" si="356"/>
        <v>COMPLET</v>
      </c>
      <c r="I1748" s="54" t="str">
        <f t="shared" ca="1" si="357"/>
        <v>BVaTn</v>
      </c>
      <c r="J1748" s="54" t="str">
        <f t="shared" ca="1" si="358"/>
        <v>TITR</v>
      </c>
      <c r="K1748" s="54" t="str">
        <f t="shared" ca="1" si="359"/>
        <v>TITXSD04</v>
      </c>
      <c r="L1748" s="54" t="str">
        <f t="shared" ca="1" si="360"/>
        <v>PRAD1</v>
      </c>
      <c r="M1748" s="54">
        <f t="shared" ca="1" si="361"/>
        <v>0</v>
      </c>
      <c r="N1748" s="54" t="str">
        <f t="shared" ca="1" si="362"/>
        <v>FIC</v>
      </c>
      <c r="O1748" s="54" t="str">
        <f t="shared" ca="1" si="363"/>
        <v>Adhérent</v>
      </c>
    </row>
    <row r="1749" spans="1:15" x14ac:dyDescent="0.3">
      <c r="A1749" s="97">
        <f ca="1">MATCH(B1749,INDIRECT("Referentiel!a:a"),0)+COUNTIF($B$1:B1748,B1749)</f>
        <v>1749</v>
      </c>
      <c r="B1749" s="98" t="s">
        <v>8915</v>
      </c>
      <c r="C1749" s="54" t="str">
        <f t="shared" ca="1" si="351"/>
        <v>CPCC</v>
      </c>
      <c r="D1749" s="54" t="str">
        <f t="shared" ca="1" si="352"/>
        <v xml:space="preserve"> -M</v>
      </c>
      <c r="E1749" s="54">
        <f t="shared" ca="1" si="353"/>
        <v>0</v>
      </c>
      <c r="F1749" s="54">
        <f t="shared" ca="1" si="354"/>
        <v>0</v>
      </c>
      <c r="G1749" s="54" t="str">
        <f t="shared" ca="1" si="355"/>
        <v>AD3</v>
      </c>
      <c r="H1749" s="54" t="str">
        <f t="shared" ca="1" si="356"/>
        <v>COMPLET</v>
      </c>
      <c r="I1749" s="54" t="str">
        <f t="shared" ca="1" si="357"/>
        <v>BVaTn</v>
      </c>
      <c r="J1749" s="54" t="str">
        <f t="shared" ca="1" si="358"/>
        <v>TKS0</v>
      </c>
      <c r="K1749" s="54" t="str">
        <f t="shared" ca="1" si="359"/>
        <v>TKSXSIDC</v>
      </c>
      <c r="L1749" s="54" t="str">
        <f t="shared" ca="1" si="360"/>
        <v/>
      </c>
      <c r="M1749" s="54">
        <f t="shared" ca="1" si="361"/>
        <v>0</v>
      </c>
      <c r="N1749" s="54" t="str">
        <f t="shared" ca="1" si="362"/>
        <v>FIC</v>
      </c>
      <c r="O1749" s="54" t="str">
        <f t="shared" ca="1" si="363"/>
        <v>Adhérent</v>
      </c>
    </row>
    <row r="1750" spans="1:15" x14ac:dyDescent="0.3">
      <c r="A1750" s="97">
        <f ca="1">MATCH(B1750,INDIRECT("Referentiel!a:a"),0)+COUNTIF($B$1:B1749,B1750)</f>
        <v>1750</v>
      </c>
      <c r="B1750" s="98" t="s">
        <v>8918</v>
      </c>
      <c r="C1750" s="54" t="str">
        <f t="shared" ca="1" si="351"/>
        <v>CPMP</v>
      </c>
      <c r="D1750" s="54" t="str">
        <f t="shared" ca="1" si="352"/>
        <v>$TLAFACT-M</v>
      </c>
      <c r="E1750" s="54">
        <f t="shared" ca="1" si="353"/>
        <v>0</v>
      </c>
      <c r="F1750" s="54" t="str">
        <f t="shared" ca="1" si="354"/>
        <v>ZH2CMX</v>
      </c>
      <c r="G1750" s="54" t="str">
        <f t="shared" ca="1" si="355"/>
        <v>AD3</v>
      </c>
      <c r="H1750" s="54" t="str">
        <f t="shared" ca="1" si="356"/>
        <v>COMPLET</v>
      </c>
      <c r="I1750" s="54" t="str">
        <f t="shared" ca="1" si="357"/>
        <v>BVaTn</v>
      </c>
      <c r="J1750" s="54" t="str">
        <f t="shared" ca="1" si="358"/>
        <v>TELA</v>
      </c>
      <c r="K1750" s="54" t="str">
        <f t="shared" ca="1" si="359"/>
        <v>TLATF</v>
      </c>
      <c r="L1750" s="54" t="str">
        <f t="shared" ca="1" si="360"/>
        <v/>
      </c>
      <c r="M1750" s="54">
        <f t="shared" ca="1" si="361"/>
        <v>0</v>
      </c>
      <c r="N1750" s="54" t="str">
        <f t="shared" ca="1" si="362"/>
        <v>FIC</v>
      </c>
      <c r="O1750" s="54" t="str">
        <f t="shared" ca="1" si="363"/>
        <v>Adhérent</v>
      </c>
    </row>
    <row r="1751" spans="1:15" x14ac:dyDescent="0.3">
      <c r="A1751" s="97">
        <f ca="1">MATCH(B1751,INDIRECT("Referentiel!a:a"),0)+COUNTIF($B$1:B1750,B1751)</f>
        <v>1751</v>
      </c>
      <c r="B1751" s="98" t="s">
        <v>8923</v>
      </c>
      <c r="C1751" s="54" t="str">
        <f t="shared" ca="1" si="351"/>
        <v>CPCR</v>
      </c>
      <c r="D1751" s="54" t="str">
        <f t="shared" ca="1" si="352"/>
        <v>TLDMVDP3-M-ZH1UMR-H1003</v>
      </c>
      <c r="E1751" s="54">
        <f t="shared" ca="1" si="353"/>
        <v>0</v>
      </c>
      <c r="F1751" s="54" t="str">
        <f t="shared" ca="1" si="354"/>
        <v>ZH1UMQ</v>
      </c>
      <c r="G1751" s="54" t="str">
        <f t="shared" ca="1" si="355"/>
        <v>AD3</v>
      </c>
      <c r="H1751" s="54" t="str">
        <f t="shared" ca="1" si="356"/>
        <v>PARTIEL</v>
      </c>
      <c r="I1751" s="54" t="str">
        <f t="shared" ca="1" si="357"/>
        <v>Tn</v>
      </c>
      <c r="J1751" s="54" t="str">
        <f t="shared" ca="1" si="358"/>
        <v>ADI0</v>
      </c>
      <c r="K1751" s="54" t="str">
        <f t="shared" ca="1" si="359"/>
        <v>TLDMVDP3</v>
      </c>
      <c r="L1751" s="54" t="str">
        <f t="shared" ca="1" si="360"/>
        <v/>
      </c>
      <c r="M1751" s="54">
        <f t="shared" ca="1" si="361"/>
        <v>0</v>
      </c>
      <c r="N1751" s="54" t="str">
        <f t="shared" ca="1" si="362"/>
        <v>FIC</v>
      </c>
      <c r="O1751" s="54" t="str">
        <f t="shared" ca="1" si="363"/>
        <v>Adhérent</v>
      </c>
    </row>
    <row r="1752" spans="1:15" x14ac:dyDescent="0.3">
      <c r="A1752" s="97">
        <f ca="1">MATCH(B1752,INDIRECT("Referentiel!a:a"),0)+COUNTIF($B$1:B1751,B1752)</f>
        <v>1752</v>
      </c>
      <c r="B1752" s="98" t="s">
        <v>8929</v>
      </c>
      <c r="C1752" s="54" t="str">
        <f t="shared" ca="1" si="351"/>
        <v>CPCR</v>
      </c>
      <c r="D1752" s="54" t="str">
        <f t="shared" ca="1" si="352"/>
        <v>TLDMVPR4-M-ZH1AM5-H1001</v>
      </c>
      <c r="E1752" s="54">
        <f t="shared" ca="1" si="353"/>
        <v>0</v>
      </c>
      <c r="F1752" s="54" t="str">
        <f t="shared" ca="1" si="354"/>
        <v>ZH1VMD</v>
      </c>
      <c r="G1752" s="54" t="str">
        <f t="shared" ca="1" si="355"/>
        <v>AD3</v>
      </c>
      <c r="H1752" s="54" t="str">
        <f t="shared" ca="1" si="356"/>
        <v>PARTIEL</v>
      </c>
      <c r="I1752" s="54" t="str">
        <f t="shared" ca="1" si="357"/>
        <v>Tn</v>
      </c>
      <c r="J1752" s="54" t="str">
        <f t="shared" ca="1" si="358"/>
        <v>ADI0</v>
      </c>
      <c r="K1752" s="54" t="str">
        <f t="shared" ca="1" si="359"/>
        <v>TLDMVPR4</v>
      </c>
      <c r="L1752" s="54" t="str">
        <f t="shared" ca="1" si="360"/>
        <v/>
      </c>
      <c r="M1752" s="54">
        <f t="shared" ca="1" si="361"/>
        <v>0</v>
      </c>
      <c r="N1752" s="54" t="str">
        <f t="shared" ca="1" si="362"/>
        <v>FIC</v>
      </c>
      <c r="O1752" s="54" t="str">
        <f t="shared" ca="1" si="363"/>
        <v>Adhérent</v>
      </c>
    </row>
    <row r="1753" spans="1:15" x14ac:dyDescent="0.3">
      <c r="A1753" s="97">
        <f ca="1">MATCH(B1753,INDIRECT("Referentiel!a:a"),0)+COUNTIF($B$1:B1752,B1753)</f>
        <v>1753</v>
      </c>
      <c r="B1753" s="98" t="s">
        <v>8934</v>
      </c>
      <c r="C1753" s="54" t="str">
        <f t="shared" ca="1" si="351"/>
        <v>CPPL</v>
      </c>
      <c r="D1753" s="54" t="str">
        <f t="shared" ca="1" si="352"/>
        <v>VMDDG3S-H</v>
      </c>
      <c r="E1753" s="54">
        <f t="shared" ca="1" si="353"/>
        <v>0</v>
      </c>
      <c r="F1753" s="54" t="str">
        <f t="shared" ca="1" si="354"/>
        <v>ZH2AHE</v>
      </c>
      <c r="G1753" s="54" t="str">
        <f t="shared" ca="1" si="355"/>
        <v>AD3</v>
      </c>
      <c r="H1753" s="54" t="str">
        <f t="shared" ca="1" si="356"/>
        <v>COMPLET</v>
      </c>
      <c r="I1753" s="54" t="str">
        <f t="shared" ca="1" si="357"/>
        <v>Tn</v>
      </c>
      <c r="J1753" s="54" t="str">
        <f t="shared" ca="1" si="358"/>
        <v>ALIB</v>
      </c>
      <c r="K1753" s="54" t="str">
        <f t="shared" ca="1" si="359"/>
        <v>TMDDC51</v>
      </c>
      <c r="L1753" s="54" t="str">
        <f t="shared" ca="1" si="360"/>
        <v/>
      </c>
      <c r="M1753" s="54">
        <f t="shared" ca="1" si="361"/>
        <v>0</v>
      </c>
      <c r="N1753" s="54" t="str">
        <f t="shared" ca="1" si="362"/>
        <v>DB2</v>
      </c>
      <c r="O1753" s="54" t="str">
        <f t="shared" ca="1" si="363"/>
        <v>Adhérent</v>
      </c>
    </row>
    <row r="1754" spans="1:15" x14ac:dyDescent="0.3">
      <c r="A1754" s="97">
        <f ca="1">MATCH(B1754,INDIRECT("Referentiel!a:a"),0)+COUNTIF($B$1:B1753,B1754)</f>
        <v>1754</v>
      </c>
      <c r="B1754" s="98" t="s">
        <v>8940</v>
      </c>
      <c r="C1754" s="54" t="str">
        <f t="shared" ca="1" si="351"/>
        <v>CPPL</v>
      </c>
      <c r="D1754" s="54" t="str">
        <f t="shared" ca="1" si="352"/>
        <v>VMDDG3V-H</v>
      </c>
      <c r="E1754" s="54">
        <f t="shared" ca="1" si="353"/>
        <v>0</v>
      </c>
      <c r="F1754" s="54" t="str">
        <f t="shared" ca="1" si="354"/>
        <v>ZH2AHF</v>
      </c>
      <c r="G1754" s="54" t="str">
        <f t="shared" ca="1" si="355"/>
        <v>AD3</v>
      </c>
      <c r="H1754" s="54" t="str">
        <f t="shared" ca="1" si="356"/>
        <v>COMPLET</v>
      </c>
      <c r="I1754" s="54" t="str">
        <f t="shared" ca="1" si="357"/>
        <v>Tn</v>
      </c>
      <c r="J1754" s="54" t="str">
        <f t="shared" ca="1" si="358"/>
        <v>ALIB</v>
      </c>
      <c r="K1754" s="54" t="str">
        <f t="shared" ca="1" si="359"/>
        <v>TMDDC56</v>
      </c>
      <c r="L1754" s="54" t="str">
        <f t="shared" ca="1" si="360"/>
        <v/>
      </c>
      <c r="M1754" s="54">
        <f t="shared" ca="1" si="361"/>
        <v>0</v>
      </c>
      <c r="N1754" s="54" t="str">
        <f t="shared" ca="1" si="362"/>
        <v>DB2</v>
      </c>
      <c r="O1754" s="54" t="str">
        <f t="shared" ca="1" si="363"/>
        <v>Adhérent</v>
      </c>
    </row>
    <row r="1755" spans="1:15" x14ac:dyDescent="0.3">
      <c r="A1755" s="97">
        <f ca="1">MATCH(B1755,INDIRECT("Referentiel!a:a"),0)+COUNTIF($B$1:B1754,B1755)</f>
        <v>1755</v>
      </c>
      <c r="B1755" s="98" t="s">
        <v>8946</v>
      </c>
      <c r="C1755" s="54" t="str">
        <f t="shared" ca="1" si="351"/>
        <v>CPCC</v>
      </c>
      <c r="D1755" s="54" t="str">
        <f t="shared" ca="1" si="352"/>
        <v xml:space="preserve"> -M</v>
      </c>
      <c r="E1755" s="54">
        <f t="shared" ca="1" si="353"/>
        <v>0</v>
      </c>
      <c r="F1755" s="54">
        <f t="shared" ca="1" si="354"/>
        <v>0</v>
      </c>
      <c r="G1755" s="54" t="str">
        <f t="shared" ca="1" si="355"/>
        <v>AD3</v>
      </c>
      <c r="H1755" s="54" t="str">
        <f t="shared" ca="1" si="356"/>
        <v>COMPLET</v>
      </c>
      <c r="I1755" s="54" t="str">
        <f t="shared" ca="1" si="357"/>
        <v>BVaTn</v>
      </c>
      <c r="J1755" s="54" t="str">
        <f t="shared" ca="1" si="358"/>
        <v>TKS0</v>
      </c>
      <c r="K1755" s="54" t="str">
        <f t="shared" ca="1" si="359"/>
        <v>TOBFDVI2</v>
      </c>
      <c r="L1755" s="54" t="str">
        <f t="shared" ca="1" si="360"/>
        <v/>
      </c>
      <c r="M1755" s="54">
        <f t="shared" ca="1" si="361"/>
        <v>0</v>
      </c>
      <c r="N1755" s="54" t="str">
        <f t="shared" ca="1" si="362"/>
        <v>FIC</v>
      </c>
      <c r="O1755" s="54" t="str">
        <f t="shared" ca="1" si="363"/>
        <v>Adhérent</v>
      </c>
    </row>
    <row r="1756" spans="1:15" x14ac:dyDescent="0.3">
      <c r="A1756" s="97">
        <f ca="1">MATCH(B1756,INDIRECT("Referentiel!a:a"),0)+COUNTIF($B$1:B1755,B1756)</f>
        <v>1756</v>
      </c>
      <c r="B1756" s="98" t="s">
        <v>8950</v>
      </c>
      <c r="C1756" s="54" t="str">
        <f t="shared" ca="1" si="351"/>
        <v>CPCC</v>
      </c>
      <c r="D1756" s="54" t="str">
        <f t="shared" ca="1" si="352"/>
        <v>TOCDGNAM-M</v>
      </c>
      <c r="E1756" s="54">
        <f t="shared" ca="1" si="353"/>
        <v>0</v>
      </c>
      <c r="F1756" s="54" t="str">
        <f t="shared" ca="1" si="354"/>
        <v>ZH1CMF</v>
      </c>
      <c r="G1756" s="54" t="str">
        <f t="shared" ca="1" si="355"/>
        <v>AD3</v>
      </c>
      <c r="H1756" s="54" t="str">
        <f t="shared" ca="1" si="356"/>
        <v>COMPLET</v>
      </c>
      <c r="I1756" s="54" t="str">
        <f t="shared" ca="1" si="357"/>
        <v>BVaTn</v>
      </c>
      <c r="J1756" s="54" t="str">
        <f t="shared" ca="1" si="358"/>
        <v>TKS0</v>
      </c>
      <c r="K1756" s="54" t="str">
        <f t="shared" ca="1" si="359"/>
        <v>TOCDGNAM</v>
      </c>
      <c r="L1756" s="54" t="str">
        <f t="shared" ca="1" si="360"/>
        <v/>
      </c>
      <c r="M1756" s="54">
        <f t="shared" ca="1" si="361"/>
        <v>0</v>
      </c>
      <c r="N1756" s="54" t="str">
        <f t="shared" ca="1" si="362"/>
        <v>FIC</v>
      </c>
      <c r="O1756" s="54" t="str">
        <f t="shared" ca="1" si="363"/>
        <v>Adhérent</v>
      </c>
    </row>
    <row r="1757" spans="1:15" x14ac:dyDescent="0.3">
      <c r="A1757" s="97">
        <f ca="1">MATCH(B1757,INDIRECT("Referentiel!a:a"),0)+COUNTIF($B$1:B1756,B1757)</f>
        <v>1757</v>
      </c>
      <c r="B1757" s="98" t="s">
        <v>8955</v>
      </c>
      <c r="C1757" s="54" t="str">
        <f t="shared" ca="1" si="351"/>
        <v>CPCC</v>
      </c>
      <c r="D1757" s="54" t="str">
        <f t="shared" ca="1" si="352"/>
        <v>TOCDGNAM-M</v>
      </c>
      <c r="E1757" s="54">
        <f t="shared" ca="1" si="353"/>
        <v>0</v>
      </c>
      <c r="F1757" s="54" t="str">
        <f t="shared" ca="1" si="354"/>
        <v>ZH1CMF</v>
      </c>
      <c r="G1757" s="54" t="str">
        <f t="shared" ca="1" si="355"/>
        <v>AD3</v>
      </c>
      <c r="H1757" s="54" t="str">
        <f t="shared" ca="1" si="356"/>
        <v>COMPLET</v>
      </c>
      <c r="I1757" s="54" t="str">
        <f t="shared" ca="1" si="357"/>
        <v>BVaTn</v>
      </c>
      <c r="J1757" s="54" t="str">
        <f t="shared" ca="1" si="358"/>
        <v>TKS0</v>
      </c>
      <c r="K1757" s="54" t="str">
        <f t="shared" ca="1" si="359"/>
        <v>TOCDGNAM</v>
      </c>
      <c r="L1757" s="54" t="str">
        <f t="shared" ca="1" si="360"/>
        <v/>
      </c>
      <c r="M1757" s="54">
        <f t="shared" ca="1" si="361"/>
        <v>0</v>
      </c>
      <c r="N1757" s="54" t="str">
        <f t="shared" ca="1" si="362"/>
        <v>FIC</v>
      </c>
      <c r="O1757" s="54" t="str">
        <f t="shared" ca="1" si="363"/>
        <v>Adhérent</v>
      </c>
    </row>
    <row r="1758" spans="1:15" x14ac:dyDescent="0.3">
      <c r="A1758" s="97">
        <f ca="1">MATCH(B1758,INDIRECT("Referentiel!a:a"),0)+COUNTIF($B$1:B1757,B1758)</f>
        <v>1758</v>
      </c>
      <c r="B1758" s="98" t="s">
        <v>8959</v>
      </c>
      <c r="C1758" s="54" t="str">
        <f t="shared" ca="1" si="351"/>
        <v>CPCC</v>
      </c>
      <c r="D1758" s="54" t="str">
        <f t="shared" ca="1" si="352"/>
        <v>V0TQUAEX -J</v>
      </c>
      <c r="E1758" s="54">
        <f t="shared" ca="1" si="353"/>
        <v>0</v>
      </c>
      <c r="F1758" s="54" t="str">
        <f t="shared" ca="1" si="354"/>
        <v>ZH1LJL</v>
      </c>
      <c r="G1758" s="54" t="str">
        <f t="shared" ca="1" si="355"/>
        <v>AD1</v>
      </c>
      <c r="H1758" s="54" t="str">
        <f t="shared" ca="1" si="356"/>
        <v>COMPLET</v>
      </c>
      <c r="I1758" s="54" t="str">
        <f t="shared" ca="1" si="357"/>
        <v>Tn</v>
      </c>
      <c r="J1758" s="54" t="str">
        <f t="shared" ca="1" si="358"/>
        <v>GPAR</v>
      </c>
      <c r="K1758" s="54" t="str">
        <f t="shared" ca="1" si="359"/>
        <v>TQUAEX</v>
      </c>
      <c r="L1758" s="54" t="str">
        <f t="shared" ca="1" si="360"/>
        <v>PRAD1</v>
      </c>
      <c r="M1758" s="54">
        <f t="shared" ca="1" si="361"/>
        <v>0</v>
      </c>
      <c r="N1758" s="54" t="str">
        <f t="shared" ca="1" si="362"/>
        <v>DB2</v>
      </c>
      <c r="O1758" s="54" t="str">
        <f t="shared" ca="1" si="363"/>
        <v>Adhérent</v>
      </c>
    </row>
    <row r="1759" spans="1:15" x14ac:dyDescent="0.3">
      <c r="A1759" s="97">
        <f ca="1">MATCH(B1759,INDIRECT("Referentiel!a:a"),0)+COUNTIF($B$1:B1758,B1759)</f>
        <v>1759</v>
      </c>
      <c r="B1759" s="98" t="s">
        <v>8965</v>
      </c>
      <c r="C1759" s="54" t="str">
        <f t="shared" ca="1" si="351"/>
        <v>CPCI</v>
      </c>
      <c r="D1759" s="54" t="str">
        <f t="shared" ca="1" si="352"/>
        <v>TRACJOU2-J</v>
      </c>
      <c r="E1759" s="54">
        <f t="shared" ca="1" si="353"/>
        <v>0</v>
      </c>
      <c r="F1759" s="54" t="str">
        <f t="shared" ca="1" si="354"/>
        <v>ZH0GJA</v>
      </c>
      <c r="G1759" s="54" t="str">
        <f t="shared" ca="1" si="355"/>
        <v>AD3</v>
      </c>
      <c r="H1759" s="54" t="str">
        <f t="shared" ca="1" si="356"/>
        <v>COMPLET</v>
      </c>
      <c r="I1759" s="54" t="str">
        <f t="shared" ca="1" si="357"/>
        <v>Tn</v>
      </c>
      <c r="J1759" s="54" t="str">
        <f t="shared" ca="1" si="358"/>
        <v>DOFS</v>
      </c>
      <c r="K1759" s="54" t="str">
        <f t="shared" ca="1" si="359"/>
        <v>TRACJOU2</v>
      </c>
      <c r="L1759" s="54" t="str">
        <f t="shared" ca="1" si="360"/>
        <v/>
      </c>
      <c r="M1759" s="54">
        <f t="shared" ca="1" si="361"/>
        <v>0</v>
      </c>
      <c r="N1759" s="54" t="str">
        <f t="shared" ca="1" si="362"/>
        <v>FIC</v>
      </c>
      <c r="O1759" s="54" t="str">
        <f t="shared" ca="1" si="363"/>
        <v>Adhérent</v>
      </c>
    </row>
    <row r="1760" spans="1:15" x14ac:dyDescent="0.3">
      <c r="A1760" s="97">
        <f ca="1">MATCH(B1760,INDIRECT("Referentiel!a:a"),0)+COUNTIF($B$1:B1759,B1760)</f>
        <v>1760</v>
      </c>
      <c r="B1760" s="98" t="s">
        <v>8973</v>
      </c>
      <c r="C1760" s="54" t="str">
        <f t="shared" ca="1" si="351"/>
        <v>CPMS</v>
      </c>
      <c r="D1760" s="54" t="str">
        <f t="shared" ca="1" si="352"/>
        <v>#CR#OFISJ_YYYYMMDDHHMISS_TRAN_REMBST01.split-J-ZH4HJ6</v>
      </c>
      <c r="E1760" s="54">
        <f t="shared" ca="1" si="353"/>
        <v>0</v>
      </c>
      <c r="F1760" s="54">
        <f t="shared" ca="1" si="354"/>
        <v>0</v>
      </c>
      <c r="G1760" s="54" t="str">
        <f t="shared" ca="1" si="355"/>
        <v>AD4.2</v>
      </c>
      <c r="H1760" s="54" t="str">
        <f t="shared" ca="1" si="356"/>
        <v>PARTIEL</v>
      </c>
      <c r="I1760" s="54" t="str">
        <f t="shared" ca="1" si="357"/>
        <v>Tn</v>
      </c>
      <c r="J1760" s="54" t="str">
        <f t="shared" ca="1" si="358"/>
        <v>OFIS</v>
      </c>
      <c r="K1760" s="54" t="str">
        <f t="shared" ca="1" si="359"/>
        <v>TRAN.TXT</v>
      </c>
      <c r="L1760" s="54" t="str">
        <f t="shared" ca="1" si="360"/>
        <v/>
      </c>
      <c r="M1760" s="54" t="str">
        <f t="shared" ca="1" si="361"/>
        <v>CPMS</v>
      </c>
      <c r="N1760" s="54" t="str">
        <f t="shared" ca="1" si="362"/>
        <v>OPEN</v>
      </c>
      <c r="O1760" s="54" t="str">
        <f t="shared" ca="1" si="363"/>
        <v>Adhérent</v>
      </c>
    </row>
    <row r="1761" spans="1:15" x14ac:dyDescent="0.3">
      <c r="A1761" s="97">
        <f ca="1">MATCH(B1761,INDIRECT("Referentiel!a:a"),0)+COUNTIF($B$1:B1760,B1761)</f>
        <v>1761</v>
      </c>
      <c r="B1761" s="98" t="s">
        <v>8976</v>
      </c>
      <c r="C1761" s="54" t="str">
        <f t="shared" ca="1" si="351"/>
        <v>CPMS</v>
      </c>
      <c r="D1761" s="54" t="str">
        <f t="shared" ca="1" si="352"/>
        <v>#CR#OFISJ_YYYYMMDDHHMISS_TRAN_REMBST02.split-J-ZH4HJ6</v>
      </c>
      <c r="E1761" s="54">
        <f t="shared" ca="1" si="353"/>
        <v>0</v>
      </c>
      <c r="F1761" s="54">
        <f t="shared" ca="1" si="354"/>
        <v>0</v>
      </c>
      <c r="G1761" s="54" t="str">
        <f t="shared" ca="1" si="355"/>
        <v>AD4</v>
      </c>
      <c r="H1761" s="54" t="str">
        <f t="shared" ca="1" si="356"/>
        <v>PARTIEL</v>
      </c>
      <c r="I1761" s="54" t="str">
        <f t="shared" ca="1" si="357"/>
        <v>Tn</v>
      </c>
      <c r="J1761" s="54" t="str">
        <f t="shared" ca="1" si="358"/>
        <v>OFIS</v>
      </c>
      <c r="K1761" s="54" t="str">
        <f t="shared" ca="1" si="359"/>
        <v>TRAN.TXT</v>
      </c>
      <c r="L1761" s="54" t="str">
        <f t="shared" ca="1" si="360"/>
        <v/>
      </c>
      <c r="M1761" s="54" t="str">
        <f t="shared" ca="1" si="361"/>
        <v>CPMS</v>
      </c>
      <c r="N1761" s="54" t="str">
        <f t="shared" ca="1" si="362"/>
        <v>OPEN</v>
      </c>
      <c r="O1761" s="54" t="str">
        <f t="shared" ca="1" si="363"/>
        <v>Adhérent</v>
      </c>
    </row>
    <row r="1762" spans="1:15" x14ac:dyDescent="0.3">
      <c r="A1762" s="97">
        <f ca="1">MATCH(B1762,INDIRECT("Referentiel!a:a"),0)+COUNTIF($B$1:B1761,B1762)</f>
        <v>1762</v>
      </c>
      <c r="B1762" s="98" t="s">
        <v>8978</v>
      </c>
      <c r="C1762" s="54" t="str">
        <f t="shared" ca="1" si="351"/>
        <v>CPMC</v>
      </c>
      <c r="D1762" s="54" t="str">
        <f t="shared" ca="1" si="352"/>
        <v>CRM_TRMAIL_YYYYMMDDHHMISS.dat-J</v>
      </c>
      <c r="E1762" s="54">
        <f t="shared" ca="1" si="353"/>
        <v>0</v>
      </c>
      <c r="F1762" s="54">
        <f t="shared" ca="1" si="354"/>
        <v>0</v>
      </c>
      <c r="G1762" s="54" t="str">
        <f t="shared" ca="1" si="355"/>
        <v>AD4.2</v>
      </c>
      <c r="H1762" s="54" t="str">
        <f t="shared" ca="1" si="356"/>
        <v>PARTIEL</v>
      </c>
      <c r="I1762" s="54" t="str">
        <f t="shared" ca="1" si="357"/>
        <v>Tn</v>
      </c>
      <c r="J1762" s="54" t="str">
        <f t="shared" ca="1" si="358"/>
        <v>MARK</v>
      </c>
      <c r="K1762" s="54" t="str">
        <f t="shared" ca="1" si="359"/>
        <v>TRMAIL</v>
      </c>
      <c r="L1762" s="54" t="str">
        <f t="shared" ca="1" si="360"/>
        <v/>
      </c>
      <c r="M1762" s="54" t="str">
        <f t="shared" ca="1" si="361"/>
        <v>DTWH</v>
      </c>
      <c r="N1762" s="54" t="str">
        <f t="shared" ca="1" si="362"/>
        <v>OPEN</v>
      </c>
      <c r="O1762" s="54" t="str">
        <f t="shared" ca="1" si="363"/>
        <v>Communautaire</v>
      </c>
    </row>
    <row r="1763" spans="1:15" x14ac:dyDescent="0.3">
      <c r="A1763" s="97">
        <f ca="1">MATCH(B1763,INDIRECT("Referentiel!a:a"),0)+COUNTIF($B$1:B1762,B1763)</f>
        <v>1763</v>
      </c>
      <c r="B1763" s="98" t="s">
        <v>8981</v>
      </c>
      <c r="C1763" s="54" t="str">
        <f t="shared" ca="1" si="351"/>
        <v>CPCI</v>
      </c>
      <c r="D1763" s="54" t="str">
        <f t="shared" ca="1" si="352"/>
        <v>ZH0XJ3-J</v>
      </c>
      <c r="E1763" s="54">
        <f t="shared" ca="1" si="353"/>
        <v>0</v>
      </c>
      <c r="F1763" s="54">
        <f t="shared" ca="1" si="354"/>
        <v>0</v>
      </c>
      <c r="G1763" s="54" t="str">
        <f t="shared" ca="1" si="355"/>
        <v>AD3</v>
      </c>
      <c r="H1763" s="54" t="str">
        <f t="shared" ca="1" si="356"/>
        <v>PARTIEL</v>
      </c>
      <c r="I1763" s="54" t="str">
        <f t="shared" ca="1" si="357"/>
        <v>Tn</v>
      </c>
      <c r="J1763" s="54" t="str">
        <f t="shared" ca="1" si="358"/>
        <v>SGST</v>
      </c>
      <c r="K1763" s="54" t="str">
        <f t="shared" ca="1" si="359"/>
        <v>TSSTRACJ</v>
      </c>
      <c r="L1763" s="54" t="str">
        <f t="shared" ca="1" si="360"/>
        <v/>
      </c>
      <c r="M1763" s="54">
        <f t="shared" ca="1" si="361"/>
        <v>0</v>
      </c>
      <c r="N1763" s="54" t="str">
        <f t="shared" ca="1" si="362"/>
        <v>a voir</v>
      </c>
      <c r="O1763" s="54" t="str">
        <f t="shared" ca="1" si="363"/>
        <v>Adhérent</v>
      </c>
    </row>
    <row r="1764" spans="1:15" x14ac:dyDescent="0.3">
      <c r="A1764" s="97">
        <f ca="1">MATCH(B1764,INDIRECT("Referentiel!a:a"),0)+COUNTIF($B$1:B1763,B1764)</f>
        <v>1764</v>
      </c>
      <c r="B1764" s="98" t="s">
        <v>8984</v>
      </c>
      <c r="C1764" s="54" t="str">
        <f t="shared" ca="1" si="351"/>
        <v>CPPL</v>
      </c>
      <c r="D1764" s="54" t="str">
        <f t="shared" ca="1" si="352"/>
        <v>V0TXTEPL -J</v>
      </c>
      <c r="E1764" s="54">
        <f t="shared" ca="1" si="353"/>
        <v>0</v>
      </c>
      <c r="F1764" s="54" t="str">
        <f t="shared" ca="1" si="354"/>
        <v>ZH2IJ2</v>
      </c>
      <c r="G1764" s="54" t="str">
        <f t="shared" ca="1" si="355"/>
        <v>AD3</v>
      </c>
      <c r="H1764" s="54" t="str">
        <f t="shared" ca="1" si="356"/>
        <v>COMPLET</v>
      </c>
      <c r="I1764" s="54" t="str">
        <f t="shared" ca="1" si="357"/>
        <v>Tn</v>
      </c>
      <c r="J1764" s="54" t="str">
        <f t="shared" ca="1" si="358"/>
        <v>CELC</v>
      </c>
      <c r="K1764" s="54" t="str">
        <f t="shared" ca="1" si="359"/>
        <v>TXTEPL</v>
      </c>
      <c r="L1764" s="54" t="str">
        <f t="shared" ca="1" si="360"/>
        <v/>
      </c>
      <c r="M1764" s="54">
        <f t="shared" ca="1" si="361"/>
        <v>0</v>
      </c>
      <c r="N1764" s="54" t="str">
        <f t="shared" ca="1" si="362"/>
        <v>DB2</v>
      </c>
      <c r="O1764" s="54" t="str">
        <f t="shared" ca="1" si="363"/>
        <v>Adhérent</v>
      </c>
    </row>
    <row r="1765" spans="1:15" x14ac:dyDescent="0.3">
      <c r="A1765" s="97">
        <f ca="1">MATCH(B1765,INDIRECT("Referentiel!a:a"),0)+COUNTIF($B$1:B1764,B1765)</f>
        <v>1765</v>
      </c>
      <c r="B1765" s="98" t="s">
        <v>8989</v>
      </c>
      <c r="C1765" s="54" t="str">
        <f t="shared" ca="1" si="351"/>
        <v>CPCC</v>
      </c>
      <c r="D1765" s="54" t="str">
        <f t="shared" ca="1" si="352"/>
        <v>V0TYDOPH-M</v>
      </c>
      <c r="E1765" s="54">
        <f t="shared" ca="1" si="353"/>
        <v>0</v>
      </c>
      <c r="F1765" s="54" t="str">
        <f t="shared" ca="1" si="354"/>
        <v>ZH1CMH</v>
      </c>
      <c r="G1765" s="54" t="str">
        <f t="shared" ca="1" si="355"/>
        <v>AD3</v>
      </c>
      <c r="H1765" s="54" t="str">
        <f t="shared" ca="1" si="356"/>
        <v>COMPLET</v>
      </c>
      <c r="I1765" s="54" t="str">
        <f t="shared" ca="1" si="357"/>
        <v>BVaTn</v>
      </c>
      <c r="J1765" s="54" t="str">
        <f t="shared" ca="1" si="358"/>
        <v>GADR</v>
      </c>
      <c r="K1765" s="54" t="str">
        <f t="shared" ca="1" si="359"/>
        <v>TYDOPH</v>
      </c>
      <c r="L1765" s="54" t="str">
        <f t="shared" ca="1" si="360"/>
        <v/>
      </c>
      <c r="M1765" s="54">
        <f t="shared" ca="1" si="361"/>
        <v>0</v>
      </c>
      <c r="N1765" s="54" t="str">
        <f t="shared" ca="1" si="362"/>
        <v>DB2</v>
      </c>
      <c r="O1765" s="54" t="str">
        <f t="shared" ca="1" si="363"/>
        <v>Adhérent</v>
      </c>
    </row>
    <row r="1766" spans="1:15" x14ac:dyDescent="0.3">
      <c r="A1766" s="97">
        <f ca="1">MATCH(B1766,INDIRECT("Referentiel!a:a"),0)+COUNTIF($B$1:B1765,B1766)</f>
        <v>1766</v>
      </c>
      <c r="B1766" s="98" t="s">
        <v>8996</v>
      </c>
      <c r="C1766" s="54" t="str">
        <f t="shared" ca="1" si="351"/>
        <v>CPCC</v>
      </c>
      <c r="D1766" s="54" t="str">
        <f t="shared" ca="1" si="352"/>
        <v>V0TYELCO -J</v>
      </c>
      <c r="E1766" s="54">
        <f t="shared" ca="1" si="353"/>
        <v>0</v>
      </c>
      <c r="F1766" s="54" t="str">
        <f t="shared" ca="1" si="354"/>
        <v>ZH1LJM</v>
      </c>
      <c r="G1766" s="54" t="str">
        <f t="shared" ca="1" si="355"/>
        <v>AD3</v>
      </c>
      <c r="H1766" s="54" t="str">
        <f t="shared" ca="1" si="356"/>
        <v>COMPLET</v>
      </c>
      <c r="I1766" s="54" t="str">
        <f t="shared" ca="1" si="357"/>
        <v>Tn</v>
      </c>
      <c r="J1766" s="54" t="str">
        <f t="shared" ca="1" si="358"/>
        <v>CNTR</v>
      </c>
      <c r="K1766" s="54" t="str">
        <f t="shared" ca="1" si="359"/>
        <v>TYELCO</v>
      </c>
      <c r="L1766" s="54" t="str">
        <f t="shared" ca="1" si="360"/>
        <v>PRIV1</v>
      </c>
      <c r="M1766" s="54">
        <f t="shared" ca="1" si="361"/>
        <v>0</v>
      </c>
      <c r="N1766" s="54" t="str">
        <f t="shared" ca="1" si="362"/>
        <v>DB2</v>
      </c>
      <c r="O1766" s="54" t="str">
        <f t="shared" ca="1" si="363"/>
        <v>Adhérent</v>
      </c>
    </row>
    <row r="1767" spans="1:15" x14ac:dyDescent="0.3">
      <c r="A1767" s="97">
        <f ca="1">MATCH(B1767,INDIRECT("Referentiel!a:a"),0)+COUNTIF($B$1:B1766,B1767)</f>
        <v>1767</v>
      </c>
      <c r="B1767" s="98" t="s">
        <v>9003</v>
      </c>
      <c r="C1767" s="54" t="str">
        <f t="shared" ca="1" si="351"/>
        <v>CPCC</v>
      </c>
      <c r="D1767" s="54" t="str">
        <f t="shared" ca="1" si="352"/>
        <v>V0TYELPA -J</v>
      </c>
      <c r="E1767" s="54">
        <f t="shared" ca="1" si="353"/>
        <v>0</v>
      </c>
      <c r="F1767" s="54" t="str">
        <f t="shared" ca="1" si="354"/>
        <v>ZH1LJN</v>
      </c>
      <c r="G1767" s="54" t="str">
        <f t="shared" ca="1" si="355"/>
        <v>AD3</v>
      </c>
      <c r="H1767" s="54" t="str">
        <f t="shared" ca="1" si="356"/>
        <v>COMPLET</v>
      </c>
      <c r="I1767" s="54" t="str">
        <f t="shared" ca="1" si="357"/>
        <v>Tn</v>
      </c>
      <c r="J1767" s="54" t="str">
        <f t="shared" ca="1" si="358"/>
        <v>ENPA</v>
      </c>
      <c r="K1767" s="54" t="str">
        <f t="shared" ca="1" si="359"/>
        <v>TYELPA</v>
      </c>
      <c r="L1767" s="54" t="str">
        <f t="shared" ca="1" si="360"/>
        <v/>
      </c>
      <c r="M1767" s="54">
        <f t="shared" ca="1" si="361"/>
        <v>0</v>
      </c>
      <c r="N1767" s="54" t="str">
        <f t="shared" ca="1" si="362"/>
        <v>DB2</v>
      </c>
      <c r="O1767" s="54" t="str">
        <f t="shared" ca="1" si="363"/>
        <v>Adhérent</v>
      </c>
    </row>
    <row r="1768" spans="1:15" x14ac:dyDescent="0.3">
      <c r="A1768" s="97">
        <f ca="1">MATCH(B1768,INDIRECT("Referentiel!a:a"),0)+COUNTIF($B$1:B1767,B1768)</f>
        <v>1768</v>
      </c>
      <c r="B1768" s="98" t="s">
        <v>9010</v>
      </c>
      <c r="C1768" s="54" t="str">
        <f t="shared" ca="1" si="351"/>
        <v>CPDT</v>
      </c>
      <c r="D1768" s="54" t="str">
        <f t="shared" ca="1" si="352"/>
        <v>TA/0AMT/TYHIERUT/0/        /  -J</v>
      </c>
      <c r="E1768" s="54">
        <f t="shared" ca="1" si="353"/>
        <v>0</v>
      </c>
      <c r="F1768" s="54" t="str">
        <f t="shared" ca="1" si="354"/>
        <v>ZH0BJ4</v>
      </c>
      <c r="G1768" s="54" t="str">
        <f t="shared" ca="1" si="355"/>
        <v>AD1</v>
      </c>
      <c r="H1768" s="54" t="str">
        <f t="shared" ca="1" si="356"/>
        <v>COMPLET</v>
      </c>
      <c r="I1768" s="54" t="str">
        <f t="shared" ca="1" si="357"/>
        <v>Tn</v>
      </c>
      <c r="J1768" s="54" t="str">
        <f t="shared" ca="1" si="358"/>
        <v>PGEN</v>
      </c>
      <c r="K1768" s="54" t="str">
        <f t="shared" ca="1" si="359"/>
        <v>TYFAITUT</v>
      </c>
      <c r="L1768" s="54" t="str">
        <f t="shared" ca="1" si="360"/>
        <v>PRAD1</v>
      </c>
      <c r="M1768" s="54">
        <f t="shared" ca="1" si="361"/>
        <v>0</v>
      </c>
      <c r="N1768" s="54" t="str">
        <f t="shared" ca="1" si="362"/>
        <v>START</v>
      </c>
      <c r="O1768" s="54" t="str">
        <f t="shared" ca="1" si="363"/>
        <v>Adhérent</v>
      </c>
    </row>
    <row r="1769" spans="1:15" x14ac:dyDescent="0.3">
      <c r="A1769" s="97">
        <f ca="1">MATCH(B1769,INDIRECT("Referentiel!a:a"),0)+COUNTIF($B$1:B1768,B1769)</f>
        <v>1769</v>
      </c>
      <c r="B1769" s="98" t="s">
        <v>9016</v>
      </c>
      <c r="C1769" s="54" t="str">
        <f t="shared" ca="1" si="351"/>
        <v>CPDT</v>
      </c>
      <c r="D1769" s="54" t="str">
        <f t="shared" ca="1" si="352"/>
        <v>TA/0AMT/TYFAITUT/0/        /      -J</v>
      </c>
      <c r="E1769" s="54">
        <f t="shared" ca="1" si="353"/>
        <v>0</v>
      </c>
      <c r="F1769" s="54" t="str">
        <f t="shared" ca="1" si="354"/>
        <v>ZH0BJ3</v>
      </c>
      <c r="G1769" s="54" t="str">
        <f t="shared" ca="1" si="355"/>
        <v>AD1</v>
      </c>
      <c r="H1769" s="54" t="str">
        <f t="shared" ca="1" si="356"/>
        <v>COMPLET</v>
      </c>
      <c r="I1769" s="54" t="str">
        <f t="shared" ca="1" si="357"/>
        <v>Tn</v>
      </c>
      <c r="J1769" s="54" t="str">
        <f t="shared" ca="1" si="358"/>
        <v>PGEN</v>
      </c>
      <c r="K1769" s="54" t="str">
        <f t="shared" ca="1" si="359"/>
        <v>TYHIERUT</v>
      </c>
      <c r="L1769" s="54" t="str">
        <f t="shared" ca="1" si="360"/>
        <v>PRAD1</v>
      </c>
      <c r="M1769" s="54">
        <f t="shared" ca="1" si="361"/>
        <v>0</v>
      </c>
      <c r="N1769" s="54" t="str">
        <f t="shared" ca="1" si="362"/>
        <v>START</v>
      </c>
      <c r="O1769" s="54" t="str">
        <f t="shared" ca="1" si="363"/>
        <v>Adhérent</v>
      </c>
    </row>
    <row r="1770" spans="1:15" x14ac:dyDescent="0.3">
      <c r="A1770" s="97">
        <f ca="1">MATCH(B1770,INDIRECT("Referentiel!a:a"),0)+COUNTIF($B$1:B1769,B1770)</f>
        <v>1770</v>
      </c>
      <c r="B1770" s="98" t="s">
        <v>9020</v>
      </c>
      <c r="C1770" s="54" t="str">
        <f t="shared" ca="1" si="351"/>
        <v>CPDT</v>
      </c>
      <c r="D1770" s="54" t="str">
        <f t="shared" ca="1" si="352"/>
        <v>TA/0AMT/TYINDICC/0/        /  -J</v>
      </c>
      <c r="E1770" s="54">
        <f t="shared" ca="1" si="353"/>
        <v>0</v>
      </c>
      <c r="F1770" s="54" t="str">
        <f t="shared" ca="1" si="354"/>
        <v>ZH0FJ4</v>
      </c>
      <c r="G1770" s="54" t="str">
        <f t="shared" ca="1" si="355"/>
        <v>AD1</v>
      </c>
      <c r="H1770" s="54" t="str">
        <f t="shared" ca="1" si="356"/>
        <v>COMPLET</v>
      </c>
      <c r="I1770" s="54" t="str">
        <f t="shared" ca="1" si="357"/>
        <v>Tn</v>
      </c>
      <c r="J1770" s="54" t="str">
        <f t="shared" ca="1" si="358"/>
        <v>PGEN</v>
      </c>
      <c r="K1770" s="54" t="str">
        <f t="shared" ca="1" si="359"/>
        <v>TYINDICC</v>
      </c>
      <c r="L1770" s="54" t="str">
        <f t="shared" ca="1" si="360"/>
        <v>PRAD1</v>
      </c>
      <c r="M1770" s="54">
        <f t="shared" ca="1" si="361"/>
        <v>0</v>
      </c>
      <c r="N1770" s="54" t="str">
        <f t="shared" ca="1" si="362"/>
        <v>START</v>
      </c>
      <c r="O1770" s="54" t="str">
        <f t="shared" ca="1" si="363"/>
        <v>Adhérent</v>
      </c>
    </row>
    <row r="1771" spans="1:15" x14ac:dyDescent="0.3">
      <c r="A1771" s="97">
        <f ca="1">MATCH(B1771,INDIRECT("Referentiel!a:a"),0)+COUNTIF($B$1:B1770,B1771)</f>
        <v>1771</v>
      </c>
      <c r="B1771" s="98" t="s">
        <v>9025</v>
      </c>
      <c r="C1771" s="54" t="str">
        <f t="shared" ca="1" si="351"/>
        <v>CPMC</v>
      </c>
      <c r="D1771" s="54" t="str">
        <f t="shared" ca="1" si="352"/>
        <v>V0TYMOCO -J</v>
      </c>
      <c r="E1771" s="54">
        <f t="shared" ca="1" si="353"/>
        <v>0</v>
      </c>
      <c r="F1771" s="54" t="str">
        <f t="shared" ca="1" si="354"/>
        <v>ZH4GJL</v>
      </c>
      <c r="G1771" s="54" t="str">
        <f t="shared" ca="1" si="355"/>
        <v>AD1</v>
      </c>
      <c r="H1771" s="54" t="str">
        <f t="shared" ca="1" si="356"/>
        <v>COMPLET</v>
      </c>
      <c r="I1771" s="54" t="str">
        <f t="shared" ca="1" si="357"/>
        <v>Tn</v>
      </c>
      <c r="J1771" s="54" t="str">
        <f t="shared" ca="1" si="358"/>
        <v>CVCM</v>
      </c>
      <c r="K1771" s="54" t="str">
        <f t="shared" ca="1" si="359"/>
        <v>TYMOCO</v>
      </c>
      <c r="L1771" s="54" t="str">
        <f t="shared" ca="1" si="360"/>
        <v>PRAD1</v>
      </c>
      <c r="M1771" s="54">
        <f t="shared" ca="1" si="361"/>
        <v>0</v>
      </c>
      <c r="N1771" s="54" t="str">
        <f t="shared" ca="1" si="362"/>
        <v>DB2</v>
      </c>
      <c r="O1771" s="54" t="str">
        <f t="shared" ca="1" si="363"/>
        <v>Adhérent</v>
      </c>
    </row>
    <row r="1772" spans="1:15" x14ac:dyDescent="0.3">
      <c r="A1772" s="97">
        <f ca="1">MATCH(B1772,INDIRECT("Referentiel!a:a"),0)+COUNTIF($B$1:B1771,B1772)</f>
        <v>1772</v>
      </c>
      <c r="B1772" s="98" t="s">
        <v>9030</v>
      </c>
      <c r="C1772" s="54" t="str">
        <f t="shared" ca="1" si="351"/>
        <v>CPCC</v>
      </c>
      <c r="D1772" s="54" t="str">
        <f t="shared" ca="1" si="352"/>
        <v>V0TYPDOC-M</v>
      </c>
      <c r="E1772" s="54">
        <f t="shared" ca="1" si="353"/>
        <v>0</v>
      </c>
      <c r="F1772" s="54" t="str">
        <f t="shared" ca="1" si="354"/>
        <v>ZH1CMI</v>
      </c>
      <c r="G1772" s="54" t="str">
        <f t="shared" ca="1" si="355"/>
        <v>AD3</v>
      </c>
      <c r="H1772" s="54" t="str">
        <f t="shared" ca="1" si="356"/>
        <v>COMPLET</v>
      </c>
      <c r="I1772" s="54" t="str">
        <f t="shared" ca="1" si="357"/>
        <v>BVaTn</v>
      </c>
      <c r="J1772" s="54" t="str">
        <f t="shared" ca="1" si="358"/>
        <v>GADR</v>
      </c>
      <c r="K1772" s="54" t="str">
        <f t="shared" ca="1" si="359"/>
        <v>TYPDOC</v>
      </c>
      <c r="L1772" s="54" t="str">
        <f t="shared" ca="1" si="360"/>
        <v/>
      </c>
      <c r="M1772" s="54">
        <f t="shared" ca="1" si="361"/>
        <v>0</v>
      </c>
      <c r="N1772" s="54" t="str">
        <f t="shared" ca="1" si="362"/>
        <v>DB2</v>
      </c>
      <c r="O1772" s="54" t="str">
        <f t="shared" ca="1" si="363"/>
        <v>Adhérent</v>
      </c>
    </row>
    <row r="1773" spans="1:15" x14ac:dyDescent="0.3">
      <c r="A1773" s="97">
        <f ca="1">MATCH(B1773,INDIRECT("Referentiel!a:a"),0)+COUNTIF($B$1:B1772,B1773)</f>
        <v>1773</v>
      </c>
      <c r="B1773" s="98" t="s">
        <v>9037</v>
      </c>
      <c r="C1773" s="54" t="str">
        <f t="shared" ca="1" si="351"/>
        <v>CPCI</v>
      </c>
      <c r="D1773" s="54" t="str">
        <f t="shared" ca="1" si="352"/>
        <v>V0TYPEQT -J</v>
      </c>
      <c r="E1773" s="54">
        <f t="shared" ca="1" si="353"/>
        <v>0</v>
      </c>
      <c r="F1773" s="54" t="str">
        <f t="shared" ca="1" si="354"/>
        <v>ZH0FJ5</v>
      </c>
      <c r="G1773" s="54" t="str">
        <f t="shared" ca="1" si="355"/>
        <v>AD3</v>
      </c>
      <c r="H1773" s="54" t="str">
        <f t="shared" ca="1" si="356"/>
        <v>COMPLET</v>
      </c>
      <c r="I1773" s="54" t="str">
        <f t="shared" ca="1" si="357"/>
        <v>BVnTn</v>
      </c>
      <c r="J1773" s="54" t="str">
        <f t="shared" ca="1" si="358"/>
        <v>SDGE</v>
      </c>
      <c r="K1773" s="54" t="str">
        <f t="shared" ca="1" si="359"/>
        <v>TYPEQT</v>
      </c>
      <c r="L1773" s="54" t="str">
        <f t="shared" ca="1" si="360"/>
        <v/>
      </c>
      <c r="M1773" s="54">
        <f t="shared" ca="1" si="361"/>
        <v>0</v>
      </c>
      <c r="N1773" s="54" t="str">
        <f t="shared" ca="1" si="362"/>
        <v>DB2</v>
      </c>
      <c r="O1773" s="54" t="str">
        <f t="shared" ca="1" si="363"/>
        <v>Adhérent</v>
      </c>
    </row>
    <row r="1774" spans="1:15" x14ac:dyDescent="0.3">
      <c r="A1774" s="97">
        <f ca="1">MATCH(B1774,INDIRECT("Referentiel!a:a"),0)+COUNTIF($B$1:B1773,B1774)</f>
        <v>1774</v>
      </c>
      <c r="B1774" s="98" t="s">
        <v>9043</v>
      </c>
      <c r="C1774" s="54" t="str">
        <f t="shared" ca="1" si="351"/>
        <v>CPCI</v>
      </c>
      <c r="D1774" s="54" t="str">
        <f t="shared" ca="1" si="352"/>
        <v>V0TYPHOR -J</v>
      </c>
      <c r="E1774" s="54">
        <f t="shared" ca="1" si="353"/>
        <v>0</v>
      </c>
      <c r="F1774" s="54" t="str">
        <f t="shared" ca="1" si="354"/>
        <v>ZH0FJ6</v>
      </c>
      <c r="G1774" s="54" t="str">
        <f t="shared" ca="1" si="355"/>
        <v>AD3</v>
      </c>
      <c r="H1774" s="54" t="str">
        <f t="shared" ca="1" si="356"/>
        <v>COMPLET</v>
      </c>
      <c r="I1774" s="54" t="str">
        <f t="shared" ca="1" si="357"/>
        <v>Tn</v>
      </c>
      <c r="J1774" s="54" t="str">
        <f t="shared" ca="1" si="358"/>
        <v>SDGE</v>
      </c>
      <c r="K1774" s="54" t="str">
        <f t="shared" ca="1" si="359"/>
        <v>TYPHOR</v>
      </c>
      <c r="L1774" s="54" t="str">
        <f t="shared" ca="1" si="360"/>
        <v>PRIV1</v>
      </c>
      <c r="M1774" s="54">
        <f t="shared" ca="1" si="361"/>
        <v>0</v>
      </c>
      <c r="N1774" s="54" t="str">
        <f t="shared" ca="1" si="362"/>
        <v>DB2</v>
      </c>
      <c r="O1774" s="54" t="str">
        <f t="shared" ca="1" si="363"/>
        <v>Adhérent</v>
      </c>
    </row>
    <row r="1775" spans="1:15" x14ac:dyDescent="0.3">
      <c r="A1775" s="97">
        <f ca="1">MATCH(B1775,INDIRECT("Referentiel!a:a"),0)+COUNTIF($B$1:B1774,B1775)</f>
        <v>1775</v>
      </c>
      <c r="B1775" s="98" t="s">
        <v>9050</v>
      </c>
      <c r="C1775" s="54" t="str">
        <f t="shared" ca="1" si="351"/>
        <v>CPCI</v>
      </c>
      <c r="D1775" s="54" t="str">
        <f t="shared" ca="1" si="352"/>
        <v xml:space="preserve"> V1TYPORT -J</v>
      </c>
      <c r="E1775" s="54">
        <f t="shared" ca="1" si="353"/>
        <v>0</v>
      </c>
      <c r="F1775" s="54" t="str">
        <f t="shared" ca="1" si="354"/>
        <v>ZH0FJ7</v>
      </c>
      <c r="G1775" s="54" t="str">
        <f t="shared" ca="1" si="355"/>
        <v>AD3</v>
      </c>
      <c r="H1775" s="54" t="str">
        <f t="shared" ca="1" si="356"/>
        <v>COMPLET</v>
      </c>
      <c r="I1775" s="54" t="str">
        <f t="shared" ca="1" si="357"/>
        <v>BVnTn</v>
      </c>
      <c r="J1775" s="54" t="str">
        <f t="shared" ca="1" si="358"/>
        <v>SDGE</v>
      </c>
      <c r="K1775" s="54" t="str">
        <f t="shared" ca="1" si="359"/>
        <v>TYPORT</v>
      </c>
      <c r="L1775" s="54" t="str">
        <f t="shared" ca="1" si="360"/>
        <v/>
      </c>
      <c r="M1775" s="54">
        <f t="shared" ca="1" si="361"/>
        <v>0</v>
      </c>
      <c r="N1775" s="54" t="str">
        <f t="shared" ca="1" si="362"/>
        <v>DB2</v>
      </c>
      <c r="O1775" s="54" t="str">
        <f t="shared" ca="1" si="363"/>
        <v>Adhérent</v>
      </c>
    </row>
    <row r="1776" spans="1:15" x14ac:dyDescent="0.3">
      <c r="A1776" s="97">
        <f ca="1">MATCH(B1776,INDIRECT("Referentiel!a:a"),0)+COUNTIF($B$1:B1775,B1776)</f>
        <v>1776</v>
      </c>
      <c r="B1776" s="98" t="s">
        <v>9056</v>
      </c>
      <c r="C1776" s="54" t="str">
        <f t="shared" ca="1" si="351"/>
        <v>CPDT</v>
      </c>
      <c r="D1776" s="54" t="str">
        <f t="shared" ca="1" si="352"/>
        <v>TA/0AMT/TYSEGMTR/0/        / -J</v>
      </c>
      <c r="E1776" s="54">
        <f t="shared" ca="1" si="353"/>
        <v>0</v>
      </c>
      <c r="F1776" s="54" t="str">
        <f t="shared" ca="1" si="354"/>
        <v>ZH0FJ8</v>
      </c>
      <c r="G1776" s="54" t="str">
        <f t="shared" ca="1" si="355"/>
        <v>AD1</v>
      </c>
      <c r="H1776" s="54" t="str">
        <f t="shared" ca="1" si="356"/>
        <v>COMPLET</v>
      </c>
      <c r="I1776" s="54" t="str">
        <f t="shared" ca="1" si="357"/>
        <v>Tn</v>
      </c>
      <c r="J1776" s="54" t="str">
        <f t="shared" ca="1" si="358"/>
        <v>PGEN</v>
      </c>
      <c r="K1776" s="54" t="str">
        <f t="shared" ca="1" si="359"/>
        <v>TYSEGMTR</v>
      </c>
      <c r="L1776" s="54" t="str">
        <f t="shared" ca="1" si="360"/>
        <v>PRAD1</v>
      </c>
      <c r="M1776" s="54">
        <f t="shared" ca="1" si="361"/>
        <v>0</v>
      </c>
      <c r="N1776" s="54" t="str">
        <f t="shared" ca="1" si="362"/>
        <v>START</v>
      </c>
      <c r="O1776" s="54" t="str">
        <f t="shared" ca="1" si="363"/>
        <v>Adhérent</v>
      </c>
    </row>
    <row r="1777" spans="1:15" x14ac:dyDescent="0.3">
      <c r="A1777" s="97">
        <f ca="1">MATCH(B1777,INDIRECT("Referentiel!a:a"),0)+COUNTIF($B$1:B1776,B1777)</f>
        <v>1777</v>
      </c>
      <c r="B1777" s="98" t="s">
        <v>9061</v>
      </c>
      <c r="C1777" s="54" t="str">
        <f t="shared" ca="1" si="351"/>
        <v>CPMC</v>
      </c>
      <c r="D1777" s="54" t="str">
        <f t="shared" ca="1" si="352"/>
        <v>EMAXSFLH-J-ZH4AJV-H4014</v>
      </c>
      <c r="E1777" s="54">
        <f t="shared" ca="1" si="353"/>
        <v>0</v>
      </c>
      <c r="F1777" s="54" t="str">
        <f t="shared" ca="1" si="354"/>
        <v>ZH4AJW</v>
      </c>
      <c r="G1777" s="54" t="str">
        <f t="shared" ca="1" si="355"/>
        <v>AD1</v>
      </c>
      <c r="H1777" s="54" t="str">
        <f t="shared" ca="1" si="356"/>
        <v>PARTIEL</v>
      </c>
      <c r="I1777" s="54" t="str">
        <f t="shared" ca="1" si="357"/>
        <v>Tn</v>
      </c>
      <c r="J1777" s="54" t="str">
        <f t="shared" ca="1" si="358"/>
        <v>EMAE</v>
      </c>
      <c r="K1777" s="54" t="str">
        <f t="shared" ca="1" si="359"/>
        <v>EMAXSFLH</v>
      </c>
      <c r="L1777" s="54" t="str">
        <f t="shared" ca="1" si="360"/>
        <v>PRAD1</v>
      </c>
      <c r="M1777" s="54">
        <f t="shared" ca="1" si="361"/>
        <v>0</v>
      </c>
      <c r="N1777" s="54" t="str">
        <f t="shared" ca="1" si="362"/>
        <v>a voir</v>
      </c>
      <c r="O1777" s="54" t="str">
        <f t="shared" ca="1" si="363"/>
        <v>Adhérent</v>
      </c>
    </row>
    <row r="1778" spans="1:15" x14ac:dyDescent="0.3">
      <c r="A1778" s="97">
        <f ca="1">MATCH(B1778,INDIRECT("Referentiel!a:a"),0)+COUNTIF($B$1:B1777,B1778)</f>
        <v>1778</v>
      </c>
      <c r="B1778" s="98" t="s">
        <v>9065</v>
      </c>
      <c r="C1778" s="54" t="str">
        <f t="shared" ca="1" si="351"/>
        <v>CPMC</v>
      </c>
      <c r="D1778" s="54" t="str">
        <f t="shared" ca="1" si="352"/>
        <v>#ADABO#UNICJ_YYYYMMDDHHMISS_UNICA_3A.dat-J</v>
      </c>
      <c r="E1778" s="54">
        <f t="shared" ca="1" si="353"/>
        <v>0</v>
      </c>
      <c r="F1778" s="54">
        <f t="shared" ca="1" si="354"/>
        <v>0</v>
      </c>
      <c r="G1778" s="54" t="str">
        <f t="shared" ca="1" si="355"/>
        <v>AD4.2</v>
      </c>
      <c r="H1778" s="54" t="str">
        <f t="shared" ca="1" si="356"/>
        <v>COMPLET</v>
      </c>
      <c r="I1778" s="54" t="str">
        <f t="shared" ca="1" si="357"/>
        <v>Tn</v>
      </c>
      <c r="J1778" s="54" t="str">
        <f t="shared" ca="1" si="358"/>
        <v>UNIC</v>
      </c>
      <c r="K1778" s="54" t="str">
        <f t="shared" ca="1" si="359"/>
        <v>[ADABO]UNICJ_aaaammjjhhmmss_UNICA_3A.dat</v>
      </c>
      <c r="L1778" s="54" t="str">
        <f t="shared" ca="1" si="360"/>
        <v/>
      </c>
      <c r="M1778" s="54" t="str">
        <f t="shared" ca="1" si="361"/>
        <v>DTWH</v>
      </c>
      <c r="N1778" s="54" t="str">
        <f t="shared" ca="1" si="362"/>
        <v>OPEN</v>
      </c>
      <c r="O1778" s="54" t="str">
        <f t="shared" ca="1" si="363"/>
        <v>Communautaire</v>
      </c>
    </row>
    <row r="1779" spans="1:15" x14ac:dyDescent="0.3">
      <c r="A1779" s="97">
        <f ca="1">MATCH(B1779,INDIRECT("Referentiel!a:a"),0)+COUNTIF($B$1:B1778,B1779)</f>
        <v>1779</v>
      </c>
      <c r="B1779" s="98" t="s">
        <v>9069</v>
      </c>
      <c r="C1779" s="54" t="str">
        <f t="shared" ca="1" si="351"/>
        <v>CPMC</v>
      </c>
      <c r="D1779" s="54" t="str">
        <f t="shared" ca="1" si="352"/>
        <v>#ADABO#UNICJ_YYYYMMDDHHMISS_UNICA_3B.dat-J</v>
      </c>
      <c r="E1779" s="54">
        <f t="shared" ca="1" si="353"/>
        <v>0</v>
      </c>
      <c r="F1779" s="54">
        <f t="shared" ca="1" si="354"/>
        <v>0</v>
      </c>
      <c r="G1779" s="54" t="str">
        <f t="shared" ca="1" si="355"/>
        <v>AD4.2</v>
      </c>
      <c r="H1779" s="54" t="str">
        <f t="shared" ca="1" si="356"/>
        <v>COMPLET</v>
      </c>
      <c r="I1779" s="54" t="str">
        <f t="shared" ca="1" si="357"/>
        <v>BVnTn</v>
      </c>
      <c r="J1779" s="54" t="str">
        <f t="shared" ca="1" si="358"/>
        <v>UNIC</v>
      </c>
      <c r="K1779" s="54" t="str">
        <f t="shared" ca="1" si="359"/>
        <v>[ADABO]UNICJ_aaaammjjhhmmss_UNICA_3B.dat</v>
      </c>
      <c r="L1779" s="54" t="str">
        <f t="shared" ca="1" si="360"/>
        <v/>
      </c>
      <c r="M1779" s="54" t="str">
        <f t="shared" ca="1" si="361"/>
        <v>DTWH</v>
      </c>
      <c r="N1779" s="54" t="str">
        <f t="shared" ca="1" si="362"/>
        <v>OPEN</v>
      </c>
      <c r="O1779" s="54" t="str">
        <f t="shared" ca="1" si="363"/>
        <v>Communautaire</v>
      </c>
    </row>
    <row r="1780" spans="1:15" x14ac:dyDescent="0.3">
      <c r="A1780" s="97">
        <f ca="1">MATCH(B1780,INDIRECT("Referentiel!a:a"),0)+COUNTIF($B$1:B1779,B1780)</f>
        <v>1780</v>
      </c>
      <c r="B1780" s="98" t="s">
        <v>9073</v>
      </c>
      <c r="C1780" s="54" t="str">
        <f t="shared" ca="1" si="351"/>
        <v>CPMC</v>
      </c>
      <c r="D1780" s="54" t="str">
        <f t="shared" ca="1" si="352"/>
        <v>#ADABO#UNICJ_YYYYMMDDHHMISS_UNICA_3C.dat-J</v>
      </c>
      <c r="E1780" s="54">
        <f t="shared" ca="1" si="353"/>
        <v>0</v>
      </c>
      <c r="F1780" s="54">
        <f t="shared" ca="1" si="354"/>
        <v>0</v>
      </c>
      <c r="G1780" s="54" t="str">
        <f t="shared" ca="1" si="355"/>
        <v>AD4.2</v>
      </c>
      <c r="H1780" s="54" t="str">
        <f t="shared" ca="1" si="356"/>
        <v>COMPLET</v>
      </c>
      <c r="I1780" s="54" t="str">
        <f t="shared" ca="1" si="357"/>
        <v>Tn</v>
      </c>
      <c r="J1780" s="54" t="str">
        <f t="shared" ca="1" si="358"/>
        <v>UNIC</v>
      </c>
      <c r="K1780" s="54" t="str">
        <f t="shared" ca="1" si="359"/>
        <v>[ADABO]UNICJ_aaaammjjhhmmss_UNICA_3C.dat</v>
      </c>
      <c r="L1780" s="54" t="str">
        <f t="shared" ca="1" si="360"/>
        <v/>
      </c>
      <c r="M1780" s="54" t="str">
        <f t="shared" ca="1" si="361"/>
        <v>DTWH</v>
      </c>
      <c r="N1780" s="54" t="str">
        <f t="shared" ca="1" si="362"/>
        <v>OPEN</v>
      </c>
      <c r="O1780" s="54" t="str">
        <f t="shared" ca="1" si="363"/>
        <v>Communautaire</v>
      </c>
    </row>
    <row r="1781" spans="1:15" x14ac:dyDescent="0.3">
      <c r="A1781" s="97">
        <f ca="1">MATCH(B1781,INDIRECT("Referentiel!a:a"),0)+COUNTIF($B$1:B1780,B1781)</f>
        <v>1781</v>
      </c>
      <c r="B1781" s="98" t="s">
        <v>9077</v>
      </c>
      <c r="C1781" s="54" t="str">
        <f t="shared" ca="1" si="351"/>
        <v>CPMC</v>
      </c>
      <c r="D1781" s="54" t="str">
        <f t="shared" ca="1" si="352"/>
        <v>#ADABO#UNICJ_YYYYMMDDHHMISS_UNICA_3D.dat-J</v>
      </c>
      <c r="E1781" s="54">
        <f t="shared" ca="1" si="353"/>
        <v>0</v>
      </c>
      <c r="F1781" s="54">
        <f t="shared" ca="1" si="354"/>
        <v>0</v>
      </c>
      <c r="G1781" s="54" t="str">
        <f t="shared" ca="1" si="355"/>
        <v>AD4.2</v>
      </c>
      <c r="H1781" s="54" t="str">
        <f t="shared" ca="1" si="356"/>
        <v>COMPLET</v>
      </c>
      <c r="I1781" s="54" t="str">
        <f t="shared" ca="1" si="357"/>
        <v>BVnTn</v>
      </c>
      <c r="J1781" s="54" t="str">
        <f t="shared" ca="1" si="358"/>
        <v>UNIC</v>
      </c>
      <c r="K1781" s="54" t="str">
        <f t="shared" ca="1" si="359"/>
        <v>[ADABO]UNICJ_aaaammjjhhmmss_UNICA_3D.dat</v>
      </c>
      <c r="L1781" s="54" t="str">
        <f t="shared" ca="1" si="360"/>
        <v/>
      </c>
      <c r="M1781" s="54" t="str">
        <f t="shared" ca="1" si="361"/>
        <v>DTWH</v>
      </c>
      <c r="N1781" s="54" t="str">
        <f t="shared" ca="1" si="362"/>
        <v>OPEN</v>
      </c>
      <c r="O1781" s="54" t="str">
        <f t="shared" ca="1" si="363"/>
        <v>Communautaire</v>
      </c>
    </row>
    <row r="1782" spans="1:15" x14ac:dyDescent="0.3">
      <c r="A1782" s="97">
        <f ca="1">MATCH(B1782,INDIRECT("Referentiel!a:a"),0)+COUNTIF($B$1:B1781,B1782)</f>
        <v>1782</v>
      </c>
      <c r="B1782" s="98" t="s">
        <v>9081</v>
      </c>
      <c r="C1782" s="54" t="str">
        <f t="shared" ca="1" si="351"/>
        <v>CPMC</v>
      </c>
      <c r="D1782" s="54" t="str">
        <f t="shared" ca="1" si="352"/>
        <v>#ADABO#UNICJ_YYYYMMDDHHMISS_UNICA_3E.dat-J</v>
      </c>
      <c r="E1782" s="54">
        <f t="shared" ca="1" si="353"/>
        <v>0</v>
      </c>
      <c r="F1782" s="54">
        <f t="shared" ca="1" si="354"/>
        <v>0</v>
      </c>
      <c r="G1782" s="54" t="str">
        <f t="shared" ca="1" si="355"/>
        <v>AD4.2</v>
      </c>
      <c r="H1782" s="54" t="str">
        <f t="shared" ca="1" si="356"/>
        <v>COMPLET</v>
      </c>
      <c r="I1782" s="54" t="str">
        <f t="shared" ca="1" si="357"/>
        <v>Tn</v>
      </c>
      <c r="J1782" s="54" t="str">
        <f t="shared" ca="1" si="358"/>
        <v>UNIC</v>
      </c>
      <c r="K1782" s="54" t="str">
        <f t="shared" ca="1" si="359"/>
        <v>[ADABO]UNICJ_aaaammjjhhmmss_UNICA_3E.dat</v>
      </c>
      <c r="L1782" s="54" t="str">
        <f t="shared" ca="1" si="360"/>
        <v/>
      </c>
      <c r="M1782" s="54" t="str">
        <f t="shared" ca="1" si="361"/>
        <v>DTWH</v>
      </c>
      <c r="N1782" s="54" t="str">
        <f t="shared" ca="1" si="362"/>
        <v>OPEN</v>
      </c>
      <c r="O1782" s="54" t="str">
        <f t="shared" ca="1" si="363"/>
        <v>Communautaire</v>
      </c>
    </row>
    <row r="1783" spans="1:15" x14ac:dyDescent="0.3">
      <c r="A1783" s="97">
        <f ca="1">MATCH(B1783,INDIRECT("Referentiel!a:a"),0)+COUNTIF($B$1:B1782,B1783)</f>
        <v>1783</v>
      </c>
      <c r="B1783" s="98" t="s">
        <v>9085</v>
      </c>
      <c r="C1783" s="54" t="str">
        <f t="shared" ca="1" si="351"/>
        <v>CPMC</v>
      </c>
      <c r="D1783" s="54" t="str">
        <f t="shared" ca="1" si="352"/>
        <v>#ADABO#UNICJ_YYYYMMDDHHMISS_UNICA_3F.dat-J</v>
      </c>
      <c r="E1783" s="54">
        <f t="shared" ca="1" si="353"/>
        <v>0</v>
      </c>
      <c r="F1783" s="54">
        <f t="shared" ca="1" si="354"/>
        <v>0</v>
      </c>
      <c r="G1783" s="54" t="str">
        <f t="shared" ca="1" si="355"/>
        <v>AD4.2</v>
      </c>
      <c r="H1783" s="54" t="str">
        <f t="shared" ca="1" si="356"/>
        <v>COMPLET</v>
      </c>
      <c r="I1783" s="54" t="str">
        <f t="shared" ca="1" si="357"/>
        <v>BVnTn</v>
      </c>
      <c r="J1783" s="54" t="str">
        <f t="shared" ca="1" si="358"/>
        <v>UNIC</v>
      </c>
      <c r="K1783" s="54" t="str">
        <f t="shared" ca="1" si="359"/>
        <v>[ADABO]UNICJ_aaaammjjhhmmss_UNICA_3F.dat</v>
      </c>
      <c r="L1783" s="54" t="str">
        <f t="shared" ca="1" si="360"/>
        <v/>
      </c>
      <c r="M1783" s="54" t="str">
        <f t="shared" ca="1" si="361"/>
        <v>DTWH</v>
      </c>
      <c r="N1783" s="54" t="str">
        <f t="shared" ca="1" si="362"/>
        <v>OPEN</v>
      </c>
      <c r="O1783" s="54" t="str">
        <f t="shared" ca="1" si="363"/>
        <v>Communautaire</v>
      </c>
    </row>
    <row r="1784" spans="1:15" x14ac:dyDescent="0.3">
      <c r="A1784" s="97">
        <f ca="1">MATCH(B1784,INDIRECT("Referentiel!a:a"),0)+COUNTIF($B$1:B1783,B1784)</f>
        <v>1784</v>
      </c>
      <c r="B1784" s="98" t="s">
        <v>9089</v>
      </c>
      <c r="C1784" s="54" t="str">
        <f t="shared" ca="1" si="351"/>
        <v>CPMC</v>
      </c>
      <c r="D1784" s="54" t="str">
        <f t="shared" ca="1" si="352"/>
        <v>#ADABO#UNICJ_YYYYMMDDHHMISS_UNICA_3G.dat-J</v>
      </c>
      <c r="E1784" s="54">
        <f t="shared" ca="1" si="353"/>
        <v>0</v>
      </c>
      <c r="F1784" s="54">
        <f t="shared" ca="1" si="354"/>
        <v>0</v>
      </c>
      <c r="G1784" s="54" t="str">
        <f t="shared" ca="1" si="355"/>
        <v>AD4.2</v>
      </c>
      <c r="H1784" s="54" t="str">
        <f t="shared" ca="1" si="356"/>
        <v>COMPLET</v>
      </c>
      <c r="I1784" s="54" t="str">
        <f t="shared" ca="1" si="357"/>
        <v>Tn</v>
      </c>
      <c r="J1784" s="54" t="str">
        <f t="shared" ca="1" si="358"/>
        <v>UNIC</v>
      </c>
      <c r="K1784" s="54" t="str">
        <f t="shared" ca="1" si="359"/>
        <v>[ADABO]UNICJ_aaaammjjhhmmss_UNICA_3G.dat</v>
      </c>
      <c r="L1784" s="54" t="str">
        <f t="shared" ca="1" si="360"/>
        <v/>
      </c>
      <c r="M1784" s="54" t="str">
        <f t="shared" ca="1" si="361"/>
        <v>DTWH</v>
      </c>
      <c r="N1784" s="54" t="str">
        <f t="shared" ca="1" si="362"/>
        <v>OPEN</v>
      </c>
      <c r="O1784" s="54" t="str">
        <f t="shared" ca="1" si="363"/>
        <v>Communautaire</v>
      </c>
    </row>
    <row r="1785" spans="1:15" x14ac:dyDescent="0.3">
      <c r="A1785" s="97">
        <f ca="1">MATCH(B1785,INDIRECT("Referentiel!a:a"),0)+COUNTIF($B$1:B1784,B1785)</f>
        <v>1785</v>
      </c>
      <c r="B1785" s="98" t="s">
        <v>9093</v>
      </c>
      <c r="C1785" s="54" t="str">
        <f t="shared" ca="1" si="351"/>
        <v>CPMC</v>
      </c>
      <c r="D1785" s="54" t="str">
        <f t="shared" ca="1" si="352"/>
        <v>#ADABO#UNICJ_YYYYMMDDHHMISS_UNICA_3H.dat-J</v>
      </c>
      <c r="E1785" s="54">
        <f t="shared" ca="1" si="353"/>
        <v>0</v>
      </c>
      <c r="F1785" s="54">
        <f t="shared" ca="1" si="354"/>
        <v>0</v>
      </c>
      <c r="G1785" s="54" t="str">
        <f t="shared" ca="1" si="355"/>
        <v>AD4.2</v>
      </c>
      <c r="H1785" s="54" t="str">
        <f t="shared" ca="1" si="356"/>
        <v>COMPLET</v>
      </c>
      <c r="I1785" s="54" t="str">
        <f t="shared" ca="1" si="357"/>
        <v>Tn</v>
      </c>
      <c r="J1785" s="54" t="str">
        <f t="shared" ca="1" si="358"/>
        <v>UNIC</v>
      </c>
      <c r="K1785" s="54" t="str">
        <f t="shared" ca="1" si="359"/>
        <v>[ADABO]UNICJ_aaaammjjhhmmss_UNICA_3H.dat</v>
      </c>
      <c r="L1785" s="54" t="str">
        <f t="shared" ca="1" si="360"/>
        <v/>
      </c>
      <c r="M1785" s="54" t="str">
        <f t="shared" ca="1" si="361"/>
        <v>DTWH</v>
      </c>
      <c r="N1785" s="54" t="str">
        <f t="shared" ca="1" si="362"/>
        <v>OPEN</v>
      </c>
      <c r="O1785" s="54" t="str">
        <f t="shared" ca="1" si="363"/>
        <v>Communautaire</v>
      </c>
    </row>
    <row r="1786" spans="1:15" x14ac:dyDescent="0.3">
      <c r="A1786" s="97">
        <f ca="1">MATCH(B1786,INDIRECT("Referentiel!a:a"),0)+COUNTIF($B$1:B1785,B1786)</f>
        <v>1786</v>
      </c>
      <c r="B1786" s="98" t="s">
        <v>9097</v>
      </c>
      <c r="C1786" s="54" t="str">
        <f t="shared" ca="1" si="351"/>
        <v>CPMC</v>
      </c>
      <c r="D1786" s="54" t="str">
        <f t="shared" ca="1" si="352"/>
        <v>#ADABO#UNICJ_YYYYMMDDHHMISS_UNICA_F4.dat-J</v>
      </c>
      <c r="E1786" s="54">
        <f t="shared" ca="1" si="353"/>
        <v>0</v>
      </c>
      <c r="F1786" s="54">
        <f t="shared" ca="1" si="354"/>
        <v>0</v>
      </c>
      <c r="G1786" s="54" t="str">
        <f t="shared" ca="1" si="355"/>
        <v>AD4.2</v>
      </c>
      <c r="H1786" s="54" t="str">
        <f t="shared" ca="1" si="356"/>
        <v>COMPLET</v>
      </c>
      <c r="I1786" s="54" t="str">
        <f t="shared" ca="1" si="357"/>
        <v>Tn</v>
      </c>
      <c r="J1786" s="54" t="str">
        <f t="shared" ca="1" si="358"/>
        <v>UNIC</v>
      </c>
      <c r="K1786" s="54" t="str">
        <f t="shared" ca="1" si="359"/>
        <v>[ADABO]UNICJ_aaaammjjhhmmss_UNICA_F4.dat</v>
      </c>
      <c r="L1786" s="54" t="str">
        <f t="shared" ca="1" si="360"/>
        <v/>
      </c>
      <c r="M1786" s="54" t="str">
        <f t="shared" ca="1" si="361"/>
        <v>DTWH</v>
      </c>
      <c r="N1786" s="54" t="str">
        <f t="shared" ca="1" si="362"/>
        <v>OPEN</v>
      </c>
      <c r="O1786" s="54" t="str">
        <f t="shared" ca="1" si="363"/>
        <v>Communautaire</v>
      </c>
    </row>
    <row r="1787" spans="1:15" x14ac:dyDescent="0.3">
      <c r="A1787" s="97">
        <f ca="1">MATCH(B1787,INDIRECT("Referentiel!a:a"),0)+COUNTIF($B$1:B1786,B1787)</f>
        <v>1787</v>
      </c>
      <c r="B1787" s="98" t="s">
        <v>9100</v>
      </c>
      <c r="C1787" s="54" t="str">
        <f t="shared" ca="1" si="351"/>
        <v>CPCC</v>
      </c>
      <c r="D1787" s="54" t="str">
        <f t="shared" ca="1" si="352"/>
        <v>V0UNIQU1 -J</v>
      </c>
      <c r="E1787" s="54">
        <f t="shared" ca="1" si="353"/>
        <v>0</v>
      </c>
      <c r="F1787" s="54" t="str">
        <f t="shared" ca="1" si="354"/>
        <v>ZH1LJO</v>
      </c>
      <c r="G1787" s="54" t="str">
        <f t="shared" ca="1" si="355"/>
        <v>AD1</v>
      </c>
      <c r="H1787" s="54" t="str">
        <f t="shared" ca="1" si="356"/>
        <v>COMPLET</v>
      </c>
      <c r="I1787" s="54" t="str">
        <f t="shared" ca="1" si="357"/>
        <v>BVnTn</v>
      </c>
      <c r="J1787" s="54" t="str">
        <f t="shared" ca="1" si="358"/>
        <v>UNID</v>
      </c>
      <c r="K1787" s="54" t="str">
        <f t="shared" ca="1" si="359"/>
        <v>UNIQU1</v>
      </c>
      <c r="L1787" s="54" t="str">
        <f t="shared" ca="1" si="360"/>
        <v>PRAD1</v>
      </c>
      <c r="M1787" s="54">
        <f t="shared" ca="1" si="361"/>
        <v>0</v>
      </c>
      <c r="N1787" s="54" t="str">
        <f t="shared" ca="1" si="362"/>
        <v>DB2</v>
      </c>
      <c r="O1787" s="54" t="str">
        <f t="shared" ca="1" si="363"/>
        <v>Adhérent</v>
      </c>
    </row>
    <row r="1788" spans="1:15" x14ac:dyDescent="0.3">
      <c r="A1788" s="97">
        <f ca="1">MATCH(B1788,INDIRECT("Referentiel!a:a"),0)+COUNTIF($B$1:B1787,B1788)</f>
        <v>1788</v>
      </c>
      <c r="B1788" s="98" t="s">
        <v>9105</v>
      </c>
      <c r="C1788" s="54" t="str">
        <f t="shared" ca="1" si="351"/>
        <v>CPFI</v>
      </c>
      <c r="D1788" s="54" t="str">
        <f t="shared" ca="1" si="352"/>
        <v>#CR#GDPSJ_YYYYMMDDHHMISS_TA_VENDOR.TXT-J-ZH2AJK</v>
      </c>
      <c r="E1788" s="54">
        <f t="shared" ca="1" si="353"/>
        <v>0</v>
      </c>
      <c r="F1788" s="54">
        <f t="shared" ca="1" si="354"/>
        <v>0</v>
      </c>
      <c r="G1788" s="54" t="str">
        <f t="shared" ca="1" si="355"/>
        <v>AD4</v>
      </c>
      <c r="H1788" s="54" t="str">
        <f t="shared" ca="1" si="356"/>
        <v>COMPLET</v>
      </c>
      <c r="I1788" s="54" t="str">
        <f t="shared" ca="1" si="357"/>
        <v>Tn</v>
      </c>
      <c r="J1788" s="54" t="str">
        <f t="shared" ca="1" si="358"/>
        <v>GDPS</v>
      </c>
      <c r="K1788" s="54" t="str">
        <f t="shared" ca="1" si="359"/>
        <v>TA_VENDOR.TXT</v>
      </c>
      <c r="L1788" s="54" t="str">
        <f t="shared" ca="1" si="360"/>
        <v/>
      </c>
      <c r="M1788" s="54" t="str">
        <f t="shared" ca="1" si="361"/>
        <v>CPFI</v>
      </c>
      <c r="N1788" s="54" t="str">
        <f t="shared" ca="1" si="362"/>
        <v>OPEN</v>
      </c>
      <c r="O1788" s="54" t="str">
        <f t="shared" ca="1" si="363"/>
        <v>Adhérent</v>
      </c>
    </row>
    <row r="1789" spans="1:15" x14ac:dyDescent="0.3">
      <c r="A1789" s="97">
        <f ca="1">MATCH(B1789,INDIRECT("Referentiel!a:a"),0)+COUNTIF($B$1:B1788,B1789)</f>
        <v>1789</v>
      </c>
      <c r="B1789" s="98" t="s">
        <v>9109</v>
      </c>
      <c r="C1789" s="54" t="str">
        <f t="shared" ca="1" si="351"/>
        <v>CPMP</v>
      </c>
      <c r="D1789" s="54" t="str">
        <f t="shared" ca="1" si="352"/>
        <v>VIRXS230-M</v>
      </c>
      <c r="E1789" s="54">
        <f t="shared" ca="1" si="353"/>
        <v>0</v>
      </c>
      <c r="F1789" s="54" t="str">
        <f t="shared" ca="1" si="354"/>
        <v>ZH2AM1</v>
      </c>
      <c r="G1789" s="54" t="str">
        <f t="shared" ca="1" si="355"/>
        <v>AD3</v>
      </c>
      <c r="H1789" s="54" t="str">
        <f t="shared" ca="1" si="356"/>
        <v>PARTIEL</v>
      </c>
      <c r="I1789" s="54" t="str">
        <f t="shared" ca="1" si="357"/>
        <v>Tn</v>
      </c>
      <c r="J1789" s="54" t="str">
        <f t="shared" ca="1" si="358"/>
        <v>VIRJ</v>
      </c>
      <c r="K1789" s="54" t="str">
        <f t="shared" ca="1" si="359"/>
        <v>VIRXS230</v>
      </c>
      <c r="L1789" s="54" t="str">
        <f t="shared" ca="1" si="360"/>
        <v/>
      </c>
      <c r="M1789" s="54">
        <f t="shared" ca="1" si="361"/>
        <v>0</v>
      </c>
      <c r="N1789" s="54" t="str">
        <f t="shared" ca="1" si="362"/>
        <v>FIC</v>
      </c>
      <c r="O1789" s="54" t="str">
        <f t="shared" ca="1" si="363"/>
        <v>Adhérent</v>
      </c>
    </row>
    <row r="1790" spans="1:15" x14ac:dyDescent="0.3">
      <c r="A1790" s="97">
        <f ca="1">MATCH(B1790,INDIRECT("Referentiel!a:a"),0)+COUNTIF($B$1:B1789,B1790)</f>
        <v>1790</v>
      </c>
      <c r="B1790" s="98" t="s">
        <v>9115</v>
      </c>
      <c r="C1790" s="54" t="str">
        <f t="shared" ca="1" si="351"/>
        <v>CPDT</v>
      </c>
      <c r="D1790" s="54" t="str">
        <f t="shared" ca="1" si="352"/>
        <v>VPBILC  -J</v>
      </c>
      <c r="E1790" s="54">
        <f t="shared" ca="1" si="353"/>
        <v>0</v>
      </c>
      <c r="F1790" s="54" t="str">
        <f t="shared" ca="1" si="354"/>
        <v>ZH0FJ9</v>
      </c>
      <c r="G1790" s="54" t="str">
        <f t="shared" ca="1" si="355"/>
        <v>AD3</v>
      </c>
      <c r="H1790" s="54" t="str">
        <f t="shared" ca="1" si="356"/>
        <v>COMPLET</v>
      </c>
      <c r="I1790" s="54" t="str">
        <f t="shared" ca="1" si="357"/>
        <v>BVnTn</v>
      </c>
      <c r="J1790" s="54" t="str">
        <f t="shared" ca="1" si="358"/>
        <v>DCPA</v>
      </c>
      <c r="K1790" s="54" t="str">
        <f t="shared" ca="1" si="359"/>
        <v>VPBILC</v>
      </c>
      <c r="L1790" s="54" t="str">
        <f t="shared" ca="1" si="360"/>
        <v/>
      </c>
      <c r="M1790" s="54">
        <f t="shared" ca="1" si="361"/>
        <v>0</v>
      </c>
      <c r="N1790" s="54" t="str">
        <f t="shared" ca="1" si="362"/>
        <v>DB2</v>
      </c>
      <c r="O1790" s="54" t="str">
        <f t="shared" ca="1" si="363"/>
        <v>Adhérent</v>
      </c>
    </row>
    <row r="1791" spans="1:15" x14ac:dyDescent="0.3">
      <c r="A1791" s="97">
        <f ca="1">MATCH(B1791,INDIRECT("Referentiel!a:a"),0)+COUNTIF($B$1:B1790,B1791)</f>
        <v>1791</v>
      </c>
      <c r="B1791" s="98" t="s">
        <v>9120</v>
      </c>
      <c r="C1791" s="54" t="str">
        <f t="shared" ca="1" si="351"/>
        <v>CPDT</v>
      </c>
      <c r="D1791" s="54" t="str">
        <f t="shared" ca="1" si="352"/>
        <v>VPCNTR -J</v>
      </c>
      <c r="E1791" s="54">
        <f t="shared" ca="1" si="353"/>
        <v>0</v>
      </c>
      <c r="F1791" s="54" t="str">
        <f t="shared" ca="1" si="354"/>
        <v>ZH0FJA</v>
      </c>
      <c r="G1791" s="54" t="str">
        <f t="shared" ca="1" si="355"/>
        <v>AD3</v>
      </c>
      <c r="H1791" s="54" t="str">
        <f t="shared" ca="1" si="356"/>
        <v>COMPLET</v>
      </c>
      <c r="I1791" s="54" t="str">
        <f t="shared" ca="1" si="357"/>
        <v>Tn</v>
      </c>
      <c r="J1791" s="54" t="str">
        <f t="shared" ca="1" si="358"/>
        <v>DCPA</v>
      </c>
      <c r="K1791" s="54" t="str">
        <f t="shared" ca="1" si="359"/>
        <v>VPCNTR</v>
      </c>
      <c r="L1791" s="54" t="str">
        <f t="shared" ca="1" si="360"/>
        <v/>
      </c>
      <c r="M1791" s="54">
        <f t="shared" ca="1" si="361"/>
        <v>0</v>
      </c>
      <c r="N1791" s="54" t="str">
        <f t="shared" ca="1" si="362"/>
        <v>DB2</v>
      </c>
      <c r="O1791" s="54" t="str">
        <f t="shared" ca="1" si="363"/>
        <v>Adhérent</v>
      </c>
    </row>
    <row r="1792" spans="1:15" x14ac:dyDescent="0.3">
      <c r="A1792" s="97">
        <f ca="1">MATCH(B1792,INDIRECT("Referentiel!a:a"),0)+COUNTIF($B$1:B1791,B1792)</f>
        <v>1792</v>
      </c>
      <c r="B1792" s="98" t="s">
        <v>9126</v>
      </c>
      <c r="C1792" s="54" t="str">
        <f t="shared" ca="1" si="351"/>
        <v>CPPL</v>
      </c>
      <c r="D1792" s="54" t="str">
        <f t="shared" ca="1" si="352"/>
        <v>VR01-H</v>
      </c>
      <c r="E1792" s="54">
        <f t="shared" ca="1" si="353"/>
        <v>0</v>
      </c>
      <c r="F1792" s="54" t="str">
        <f t="shared" ca="1" si="354"/>
        <v>ZH2AHG</v>
      </c>
      <c r="G1792" s="54" t="str">
        <f t="shared" ca="1" si="355"/>
        <v>AD3</v>
      </c>
      <c r="H1792" s="54" t="str">
        <f t="shared" ca="1" si="356"/>
        <v>COMPLET</v>
      </c>
      <c r="I1792" s="54" t="str">
        <f t="shared" ca="1" si="357"/>
        <v>BVnTn</v>
      </c>
      <c r="J1792" s="54" t="str">
        <f t="shared" ca="1" si="358"/>
        <v>ALIB</v>
      </c>
      <c r="K1792" s="54" t="str">
        <f t="shared" ca="1" si="359"/>
        <v>VR01</v>
      </c>
      <c r="L1792" s="54" t="str">
        <f t="shared" ca="1" si="360"/>
        <v/>
      </c>
      <c r="M1792" s="54">
        <f t="shared" ca="1" si="361"/>
        <v>0</v>
      </c>
      <c r="N1792" s="54" t="str">
        <f t="shared" ca="1" si="362"/>
        <v>DB2</v>
      </c>
      <c r="O1792" s="54" t="str">
        <f t="shared" ca="1" si="363"/>
        <v>Adhérent</v>
      </c>
    </row>
    <row r="1793" spans="1:15" x14ac:dyDescent="0.3">
      <c r="A1793" s="97">
        <f ca="1">MATCH(B1793,INDIRECT("Referentiel!a:a"),0)+COUNTIF($B$1:B1792,B1793)</f>
        <v>1793</v>
      </c>
      <c r="B1793" s="98" t="s">
        <v>9130</v>
      </c>
      <c r="C1793" s="54" t="str">
        <f t="shared" ca="1" si="351"/>
        <v>CPCC</v>
      </c>
      <c r="D1793" s="54" t="str">
        <f t="shared" ca="1" si="352"/>
        <v>V0WPAHOM -J</v>
      </c>
      <c r="E1793" s="54">
        <f t="shared" ca="1" si="353"/>
        <v>0</v>
      </c>
      <c r="F1793" s="54" t="str">
        <f t="shared" ca="1" si="354"/>
        <v>ZH1LJQ</v>
      </c>
      <c r="G1793" s="54" t="str">
        <f t="shared" ca="1" si="355"/>
        <v>AD3</v>
      </c>
      <c r="H1793" s="54" t="str">
        <f t="shared" ca="1" si="356"/>
        <v>COMPLET</v>
      </c>
      <c r="I1793" s="54" t="str">
        <f t="shared" ca="1" si="357"/>
        <v>Tn</v>
      </c>
      <c r="J1793" s="54" t="str">
        <f t="shared" ca="1" si="358"/>
        <v>GPAR</v>
      </c>
      <c r="K1793" s="54" t="str">
        <f t="shared" ca="1" si="359"/>
        <v>WPAHOM</v>
      </c>
      <c r="L1793" s="54" t="str">
        <f t="shared" ca="1" si="360"/>
        <v/>
      </c>
      <c r="M1793" s="54">
        <f t="shared" ca="1" si="361"/>
        <v>0</v>
      </c>
      <c r="N1793" s="54" t="str">
        <f t="shared" ca="1" si="362"/>
        <v>DB2</v>
      </c>
      <c r="O1793" s="54" t="str">
        <f t="shared" ca="1" si="363"/>
        <v>Adhérent</v>
      </c>
    </row>
    <row r="1794" spans="1:15" x14ac:dyDescent="0.3">
      <c r="A1794" s="97">
        <f ca="1">MATCH(B1794,INDIRECT("Referentiel!a:a"),0)+COUNTIF($B$1:B1793,B1794)</f>
        <v>1794</v>
      </c>
      <c r="B1794" s="98" t="s">
        <v>9138</v>
      </c>
      <c r="C1794" s="54" t="str">
        <f t="shared" ca="1" si="351"/>
        <v>CPDM</v>
      </c>
      <c r="D1794" s="54" t="str">
        <f t="shared" ca="1" si="352"/>
        <v>99998MBUDH_YYYYMMDDHHMISS_ProfilsHebdo.csv-H</v>
      </c>
      <c r="E1794" s="54">
        <f t="shared" ca="1" si="353"/>
        <v>0</v>
      </c>
      <c r="F1794" s="54">
        <f t="shared" ca="1" si="354"/>
        <v>0</v>
      </c>
      <c r="G1794" s="54" t="str">
        <f t="shared" ca="1" si="355"/>
        <v>AD4.2</v>
      </c>
      <c r="H1794" s="54" t="str">
        <f t="shared" ca="1" si="356"/>
        <v>COMPLET</v>
      </c>
      <c r="I1794" s="54" t="str">
        <f t="shared" ca="1" si="357"/>
        <v>Tn</v>
      </c>
      <c r="J1794" s="54" t="str">
        <f t="shared" ca="1" si="358"/>
        <v>MBUD</v>
      </c>
      <c r="K1794" s="54" t="str">
        <f t="shared" ca="1" si="359"/>
        <v>ProfilsHebdo.csv</v>
      </c>
      <c r="L1794" s="54" t="str">
        <f t="shared" ca="1" si="360"/>
        <v/>
      </c>
      <c r="M1794" s="54" t="str">
        <f t="shared" ca="1" si="361"/>
        <v>CPDM</v>
      </c>
      <c r="N1794" s="54" t="str">
        <f t="shared" ca="1" si="362"/>
        <v>OPEN</v>
      </c>
      <c r="O1794" s="54" t="str">
        <f t="shared" ca="1" si="363"/>
        <v>Communautaire</v>
      </c>
    </row>
    <row r="1795" spans="1:15" x14ac:dyDescent="0.3">
      <c r="A1795" s="97">
        <f ca="1">MATCH(B1795,INDIRECT("Referentiel!a:a"),0)+COUNTIF($B$1:B1794,B1795)</f>
        <v>1795</v>
      </c>
      <c r="B1795" s="98" t="s">
        <v>9144</v>
      </c>
      <c r="C1795" s="54" t="str">
        <f t="shared" ref="C1795:C1858" ca="1" si="364">INDIRECT("'Referentiel'!c"&amp;$A1795)</f>
        <v>CPDM</v>
      </c>
      <c r="D1795" s="54" t="str">
        <f t="shared" ref="D1795:D1858" ca="1" si="365">INDIRECT("'Referentiel'!U"&amp;$A1795)&amp;IF((INDIRECT("'Referentiel'!U"&amp;$A1795)&lt;&gt;"")*(INDIRECT("'Referentiel'!V"&amp;$A1795)&lt;&gt;""),"-","")&amp;INDIRECT("'Referentiel'!V"&amp;$A1795)&amp;IF((INDIRECT("'Referentiel'!U"&amp;$A1795)&amp;INDIRECT("'Referentiel'!V"&amp;$A1795)&lt;&gt;"")*(INDIRECT("'Referentiel'!W"&amp;$A1795)&lt;&gt;""),"-","")&amp;INDIRECT("'Referentiel'!W"&amp;$A1795)&amp;IF((INDIRECT("'Referentiel'!U"&amp;$A1795)&amp;INDIRECT("'Referentiel'!V"&amp;$A1795)&amp;INDIRECT("'Referentiel'!W"&amp;$A1795)&lt;&gt;"")*(INDIRECT("'Referentiel'!Y"&amp;$A1795)&lt;&gt;""),"-","")&amp;INDIRECT("'Referentiel'!Y"&amp;$A1795)&amp;IF((INDIRECT("'Referentiel'!U"&amp;$A1795)&amp;INDIRECT("'Referentiel'!V"&amp;$A1795)&amp;INDIRECT("'Referentiel'!W"&amp;$A1795)&amp;INDIRECT("'Referentiel'!Y"&amp;$A1795)&lt;&gt;"")*(INDIRECT("'Referentiel'!Z"&amp;$A1795)&lt;&gt;""),"-","")&amp;INDIRECT("'Referentiel'!Z"&amp;$A1795)</f>
        <v>99998MBUDJ_YYYYMMDDHHMISS_SynchrosQuotd.csv-J</v>
      </c>
      <c r="E1795" s="54">
        <f t="shared" ref="E1795:E1858" ca="1" si="366">INDIRECT("'Referentiel'!AB"&amp;$A1795)</f>
        <v>0</v>
      </c>
      <c r="F1795" s="54">
        <f t="shared" ref="F1795:F1858" ca="1" si="367">INDIRECT("'Referentiel'!Aa"&amp;$A1795)</f>
        <v>0</v>
      </c>
      <c r="G1795" s="54" t="str">
        <f t="shared" ref="G1795:G1858" ca="1" si="368">INDIRECT("'Referentiel'!k"&amp;$A1795)</f>
        <v>AD4.2</v>
      </c>
      <c r="H1795" s="54" t="str">
        <f t="shared" ref="H1795:H1858" ca="1" si="369">INDIRECT("'Referentiel'!l"&amp;$A1795)</f>
        <v>PARTIEL</v>
      </c>
      <c r="I1795" s="54" t="str">
        <f t="shared" ref="I1795:I1858" ca="1" si="370">INDIRECT("'Referentiel'!j"&amp;$A1795)</f>
        <v>Tn</v>
      </c>
      <c r="J1795" s="54" t="str">
        <f t="shared" ref="J1795:J1858" ca="1" si="371">INDIRECT("'Referentiel'!f"&amp;$A1795)</f>
        <v>MBUD</v>
      </c>
      <c r="K1795" s="54" t="str">
        <f t="shared" ref="K1795:K1858" ca="1" si="372">INDIRECT("'Referentiel'!e"&amp;$A1795)</f>
        <v>SynchrosQuotd.csv</v>
      </c>
      <c r="L1795" s="54" t="str">
        <f t="shared" ref="L1795:L1858" ca="1" si="373">INDIRECT("'Referentiel'!n"&amp;$A1795)</f>
        <v/>
      </c>
      <c r="M1795" s="54" t="str">
        <f t="shared" ref="M1795:M1858" ca="1" si="374">INDIRECT("'Referentiel'!s"&amp;$A1795)</f>
        <v>CPDM</v>
      </c>
      <c r="N1795" s="54" t="str">
        <f t="shared" ref="N1795:N1858" ca="1" si="375">INDIRECT("'Referentiel'!q"&amp;$A1795)</f>
        <v>OPEN</v>
      </c>
      <c r="O1795" s="54" t="str">
        <f t="shared" ref="O1795:O1858" ca="1" si="376">INDIRECT("'Referentiel'!h"&amp;$A1795)</f>
        <v>Communautaire</v>
      </c>
    </row>
    <row r="1796" spans="1:15" x14ac:dyDescent="0.3">
      <c r="A1796" s="97">
        <f ca="1">MATCH(B1796,INDIRECT("Referentiel!a:a"),0)+COUNTIF($B$1:B1795,B1796)</f>
        <v>1796</v>
      </c>
      <c r="B1796" s="98" t="s">
        <v>9147</v>
      </c>
      <c r="C1796" s="54" t="str">
        <f t="shared" ca="1" si="364"/>
        <v>CPDM</v>
      </c>
      <c r="D1796" s="54" t="str">
        <f t="shared" ca="1" si="365"/>
        <v>99998MBUDJ_YYYYMMDDHHMISS_ProfilsQuotd.csv-J</v>
      </c>
      <c r="E1796" s="54">
        <f t="shared" ca="1" si="366"/>
        <v>0</v>
      </c>
      <c r="F1796" s="54">
        <f t="shared" ca="1" si="367"/>
        <v>0</v>
      </c>
      <c r="G1796" s="54" t="str">
        <f t="shared" ca="1" si="368"/>
        <v>AD4.2</v>
      </c>
      <c r="H1796" s="54" t="str">
        <f t="shared" ca="1" si="369"/>
        <v>PARTIEL</v>
      </c>
      <c r="I1796" s="54" t="str">
        <f t="shared" ca="1" si="370"/>
        <v>Tn</v>
      </c>
      <c r="J1796" s="54" t="str">
        <f t="shared" ca="1" si="371"/>
        <v>MBUD</v>
      </c>
      <c r="K1796" s="54" t="str">
        <f t="shared" ca="1" si="372"/>
        <v>ProfilsQuotd.csv</v>
      </c>
      <c r="L1796" s="54" t="str">
        <f t="shared" ca="1" si="373"/>
        <v/>
      </c>
      <c r="M1796" s="54" t="str">
        <f t="shared" ca="1" si="374"/>
        <v>CPDM</v>
      </c>
      <c r="N1796" s="54" t="str">
        <f t="shared" ca="1" si="375"/>
        <v>OPEN</v>
      </c>
      <c r="O1796" s="54" t="str">
        <f t="shared" ca="1" si="376"/>
        <v>Communautaire</v>
      </c>
    </row>
    <row r="1797" spans="1:15" x14ac:dyDescent="0.3">
      <c r="A1797" s="97">
        <f ca="1">MATCH(B1797,INDIRECT("Referentiel!a:a"),0)+COUNTIF($B$1:B1796,B1797)</f>
        <v>1797</v>
      </c>
      <c r="B1797" s="98" t="s">
        <v>9149</v>
      </c>
      <c r="C1797" s="54" t="str">
        <f t="shared" ca="1" si="364"/>
        <v>CPMP</v>
      </c>
      <c r="D1797" s="54" t="str">
        <f t="shared" ca="1" si="365"/>
        <v>V0LMACHQ-J</v>
      </c>
      <c r="E1797" s="54">
        <f t="shared" ca="1" si="366"/>
        <v>0</v>
      </c>
      <c r="F1797" s="54" t="str">
        <f t="shared" ca="1" si="367"/>
        <v>ZH24JI</v>
      </c>
      <c r="G1797" s="54" t="str">
        <f t="shared" ca="1" si="368"/>
        <v>AD3</v>
      </c>
      <c r="H1797" s="54" t="str">
        <f t="shared" ca="1" si="369"/>
        <v>COMPLET</v>
      </c>
      <c r="I1797" s="54" t="str">
        <f t="shared" ca="1" si="370"/>
        <v>Tn</v>
      </c>
      <c r="J1797" s="54" t="str">
        <f t="shared" ca="1" si="371"/>
        <v>MIB0</v>
      </c>
      <c r="K1797" s="54" t="str">
        <f t="shared" ca="1" si="372"/>
        <v>LMACHQ</v>
      </c>
      <c r="L1797" s="54" t="str">
        <f t="shared" ca="1" si="373"/>
        <v/>
      </c>
      <c r="M1797" s="54">
        <f t="shared" ca="1" si="374"/>
        <v>0</v>
      </c>
      <c r="N1797" s="54" t="str">
        <f t="shared" ca="1" si="375"/>
        <v>DB2</v>
      </c>
      <c r="O1797" s="54" t="str">
        <f t="shared" ca="1" si="376"/>
        <v>Adhérent</v>
      </c>
    </row>
    <row r="1798" spans="1:15" x14ac:dyDescent="0.3">
      <c r="A1798" s="97">
        <f ca="1">MATCH(B1798,INDIRECT("Referentiel!a:a"),0)+COUNTIF($B$1:B1797,B1798)</f>
        <v>1798</v>
      </c>
      <c r="B1798" s="98" t="s">
        <v>9159</v>
      </c>
      <c r="C1798" s="54" t="str">
        <f t="shared" ca="1" si="364"/>
        <v>CPMP</v>
      </c>
      <c r="D1798" s="54" t="str">
        <f t="shared" ca="1" si="365"/>
        <v>V0LMADM-J</v>
      </c>
      <c r="E1798" s="54">
        <f t="shared" ca="1" si="366"/>
        <v>0</v>
      </c>
      <c r="F1798" s="54" t="str">
        <f t="shared" ca="1" si="367"/>
        <v>ZH24JA</v>
      </c>
      <c r="G1798" s="54" t="str">
        <f t="shared" ca="1" si="368"/>
        <v>AD3</v>
      </c>
      <c r="H1798" s="54" t="str">
        <f t="shared" ca="1" si="369"/>
        <v>COMPLET</v>
      </c>
      <c r="I1798" s="54" t="str">
        <f t="shared" ca="1" si="370"/>
        <v>Tn</v>
      </c>
      <c r="J1798" s="54" t="str">
        <f t="shared" ca="1" si="371"/>
        <v>MIB0</v>
      </c>
      <c r="K1798" s="54" t="str">
        <f t="shared" ca="1" si="372"/>
        <v>LMADM</v>
      </c>
      <c r="L1798" s="54" t="str">
        <f t="shared" ca="1" si="373"/>
        <v/>
      </c>
      <c r="M1798" s="54">
        <f t="shared" ca="1" si="374"/>
        <v>0</v>
      </c>
      <c r="N1798" s="54" t="str">
        <f t="shared" ca="1" si="375"/>
        <v>DB2</v>
      </c>
      <c r="O1798" s="54" t="str">
        <f t="shared" ca="1" si="376"/>
        <v>Adhérent</v>
      </c>
    </row>
    <row r="1799" spans="1:15" x14ac:dyDescent="0.3">
      <c r="A1799" s="97">
        <f ca="1">MATCH(B1799,INDIRECT("Referentiel!a:a"),0)+COUNTIF($B$1:B1798,B1799)</f>
        <v>1799</v>
      </c>
      <c r="B1799" s="98" t="s">
        <v>9165</v>
      </c>
      <c r="C1799" s="54" t="str">
        <f t="shared" ca="1" si="364"/>
        <v>CPMP</v>
      </c>
      <c r="D1799" s="54" t="str">
        <f t="shared" ca="1" si="365"/>
        <v>V0LMAFLX -J</v>
      </c>
      <c r="E1799" s="54">
        <f t="shared" ca="1" si="366"/>
        <v>0</v>
      </c>
      <c r="F1799" s="54" t="str">
        <f t="shared" ca="1" si="367"/>
        <v>ZH24JQ</v>
      </c>
      <c r="G1799" s="54" t="str">
        <f t="shared" ca="1" si="368"/>
        <v>AD3</v>
      </c>
      <c r="H1799" s="54" t="str">
        <f t="shared" ca="1" si="369"/>
        <v>COMPLET</v>
      </c>
      <c r="I1799" s="54" t="str">
        <f t="shared" ca="1" si="370"/>
        <v>Tn</v>
      </c>
      <c r="J1799" s="54" t="str">
        <f t="shared" ca="1" si="371"/>
        <v>MIB0</v>
      </c>
      <c r="K1799" s="54" t="str">
        <f t="shared" ca="1" si="372"/>
        <v>LMAFLX</v>
      </c>
      <c r="L1799" s="54" t="str">
        <f t="shared" ca="1" si="373"/>
        <v/>
      </c>
      <c r="M1799" s="54">
        <f t="shared" ca="1" si="374"/>
        <v>0</v>
      </c>
      <c r="N1799" s="54" t="str">
        <f t="shared" ca="1" si="375"/>
        <v>DB2</v>
      </c>
      <c r="O1799" s="54" t="str">
        <f t="shared" ca="1" si="376"/>
        <v>Adhérent</v>
      </c>
    </row>
    <row r="1800" spans="1:15" x14ac:dyDescent="0.3">
      <c r="A1800" s="97">
        <f ca="1">MATCH(B1800,INDIRECT("Referentiel!a:a"),0)+COUNTIF($B$1:B1799,B1800)</f>
        <v>1800</v>
      </c>
      <c r="B1800" s="98" t="s">
        <v>9170</v>
      </c>
      <c r="C1800" s="54" t="str">
        <f t="shared" ca="1" si="364"/>
        <v>CPMP</v>
      </c>
      <c r="D1800" s="54" t="str">
        <f t="shared" ca="1" si="365"/>
        <v>V0LMAHIS-J</v>
      </c>
      <c r="E1800" s="54">
        <f t="shared" ca="1" si="366"/>
        <v>0</v>
      </c>
      <c r="F1800" s="54" t="str">
        <f t="shared" ca="1" si="367"/>
        <v>ZH24JC</v>
      </c>
      <c r="G1800" s="54" t="str">
        <f t="shared" ca="1" si="368"/>
        <v>AD3</v>
      </c>
      <c r="H1800" s="54" t="str">
        <f t="shared" ca="1" si="369"/>
        <v>COMPLET</v>
      </c>
      <c r="I1800" s="54" t="str">
        <f t="shared" ca="1" si="370"/>
        <v>Tn</v>
      </c>
      <c r="J1800" s="54" t="str">
        <f t="shared" ca="1" si="371"/>
        <v>MIB0</v>
      </c>
      <c r="K1800" s="54" t="str">
        <f t="shared" ca="1" si="372"/>
        <v>LMAHIS</v>
      </c>
      <c r="L1800" s="54" t="str">
        <f t="shared" ca="1" si="373"/>
        <v/>
      </c>
      <c r="M1800" s="54">
        <f t="shared" ca="1" si="374"/>
        <v>0</v>
      </c>
      <c r="N1800" s="54" t="str">
        <f t="shared" ca="1" si="375"/>
        <v>DB2</v>
      </c>
      <c r="O1800" s="54" t="str">
        <f t="shared" ca="1" si="376"/>
        <v>Adhérent</v>
      </c>
    </row>
    <row r="1801" spans="1:15" x14ac:dyDescent="0.3">
      <c r="A1801" s="97">
        <f ca="1">MATCH(B1801,INDIRECT("Referentiel!a:a"),0)+COUNTIF($B$1:B1800,B1801)</f>
        <v>1801</v>
      </c>
      <c r="B1801" s="98" t="s">
        <v>9176</v>
      </c>
      <c r="C1801" s="54" t="str">
        <f t="shared" ca="1" si="364"/>
        <v>CPMP</v>
      </c>
      <c r="D1801" s="54" t="str">
        <f t="shared" ca="1" si="365"/>
        <v>V0LMAHMA-J</v>
      </c>
      <c r="E1801" s="54">
        <f t="shared" ca="1" si="366"/>
        <v>0</v>
      </c>
      <c r="F1801" s="54" t="str">
        <f t="shared" ca="1" si="367"/>
        <v>ZH24JG</v>
      </c>
      <c r="G1801" s="54" t="str">
        <f t="shared" ca="1" si="368"/>
        <v>AD3</v>
      </c>
      <c r="H1801" s="54" t="str">
        <f t="shared" ca="1" si="369"/>
        <v>COMPLET</v>
      </c>
      <c r="I1801" s="54" t="str">
        <f t="shared" ca="1" si="370"/>
        <v>Tn</v>
      </c>
      <c r="J1801" s="54" t="str">
        <f t="shared" ca="1" si="371"/>
        <v>MIB0</v>
      </c>
      <c r="K1801" s="54" t="str">
        <f t="shared" ca="1" si="372"/>
        <v>LMAHMA</v>
      </c>
      <c r="L1801" s="54" t="str">
        <f t="shared" ca="1" si="373"/>
        <v/>
      </c>
      <c r="M1801" s="54">
        <f t="shared" ca="1" si="374"/>
        <v>0</v>
      </c>
      <c r="N1801" s="54" t="str">
        <f t="shared" ca="1" si="375"/>
        <v>DB2</v>
      </c>
      <c r="O1801" s="54" t="str">
        <f t="shared" ca="1" si="376"/>
        <v>Adhérent</v>
      </c>
    </row>
    <row r="1802" spans="1:15" x14ac:dyDescent="0.3">
      <c r="A1802" s="97">
        <f ca="1">MATCH(B1802,INDIRECT("Referentiel!a:a"),0)+COUNTIF($B$1:B1801,B1802)</f>
        <v>1802</v>
      </c>
      <c r="B1802" s="98" t="s">
        <v>9182</v>
      </c>
      <c r="C1802" s="54" t="str">
        <f t="shared" ca="1" si="364"/>
        <v>CPMP</v>
      </c>
      <c r="D1802" s="54" t="str">
        <f t="shared" ca="1" si="365"/>
        <v>V0LMAMAN-J</v>
      </c>
      <c r="E1802" s="54">
        <f t="shared" ca="1" si="366"/>
        <v>0</v>
      </c>
      <c r="F1802" s="54" t="str">
        <f t="shared" ca="1" si="367"/>
        <v>ZH24JE</v>
      </c>
      <c r="G1802" s="54" t="str">
        <f t="shared" ca="1" si="368"/>
        <v>AD3</v>
      </c>
      <c r="H1802" s="54" t="str">
        <f t="shared" ca="1" si="369"/>
        <v>COMPLET</v>
      </c>
      <c r="I1802" s="54" t="str">
        <f t="shared" ca="1" si="370"/>
        <v>Tn</v>
      </c>
      <c r="J1802" s="54" t="str">
        <f t="shared" ca="1" si="371"/>
        <v>MIB0</v>
      </c>
      <c r="K1802" s="54" t="str">
        <f t="shared" ca="1" si="372"/>
        <v>LMAMAN</v>
      </c>
      <c r="L1802" s="54" t="str">
        <f t="shared" ca="1" si="373"/>
        <v/>
      </c>
      <c r="M1802" s="54">
        <f t="shared" ca="1" si="374"/>
        <v>0</v>
      </c>
      <c r="N1802" s="54" t="str">
        <f t="shared" ca="1" si="375"/>
        <v>DB2</v>
      </c>
      <c r="O1802" s="54" t="str">
        <f t="shared" ca="1" si="376"/>
        <v>Adhérent</v>
      </c>
    </row>
    <row r="1803" spans="1:15" x14ac:dyDescent="0.3">
      <c r="A1803" s="97">
        <f ca="1">MATCH(B1803,INDIRECT("Referentiel!a:a"),0)+COUNTIF($B$1:B1802,B1803)</f>
        <v>1803</v>
      </c>
      <c r="B1803" s="98" t="s">
        <v>9188</v>
      </c>
      <c r="C1803" s="54" t="str">
        <f t="shared" ca="1" si="364"/>
        <v>CPMP</v>
      </c>
      <c r="D1803" s="54" t="str">
        <f t="shared" ca="1" si="365"/>
        <v>V0LMAOVP-J</v>
      </c>
      <c r="E1803" s="54">
        <f t="shared" ca="1" si="366"/>
        <v>0</v>
      </c>
      <c r="F1803" s="54" t="str">
        <f t="shared" ca="1" si="367"/>
        <v>ZH24JK</v>
      </c>
      <c r="G1803" s="54" t="str">
        <f t="shared" ca="1" si="368"/>
        <v>AD3</v>
      </c>
      <c r="H1803" s="54" t="str">
        <f t="shared" ca="1" si="369"/>
        <v>COMPLET</v>
      </c>
      <c r="I1803" s="54" t="str">
        <f t="shared" ca="1" si="370"/>
        <v>Tn</v>
      </c>
      <c r="J1803" s="54" t="str">
        <f t="shared" ca="1" si="371"/>
        <v>MIB0</v>
      </c>
      <c r="K1803" s="54" t="str">
        <f t="shared" ca="1" si="372"/>
        <v>LMAOVP</v>
      </c>
      <c r="L1803" s="54" t="str">
        <f t="shared" ca="1" si="373"/>
        <v/>
      </c>
      <c r="M1803" s="54">
        <f t="shared" ca="1" si="374"/>
        <v>0</v>
      </c>
      <c r="N1803" s="54" t="str">
        <f t="shared" ca="1" si="375"/>
        <v>DB2</v>
      </c>
      <c r="O1803" s="54" t="str">
        <f t="shared" ca="1" si="376"/>
        <v>Adhérent</v>
      </c>
    </row>
    <row r="1804" spans="1:15" x14ac:dyDescent="0.3">
      <c r="A1804" s="97">
        <f ca="1">MATCH(B1804,INDIRECT("Referentiel!a:a"),0)+COUNTIF($B$1:B1803,B1804)</f>
        <v>1804</v>
      </c>
      <c r="B1804" s="98" t="s">
        <v>9194</v>
      </c>
      <c r="C1804" s="54" t="str">
        <f t="shared" ca="1" si="364"/>
        <v>CPMP</v>
      </c>
      <c r="D1804" s="54" t="str">
        <f t="shared" ca="1" si="365"/>
        <v>V0LMAPRL-J</v>
      </c>
      <c r="E1804" s="54">
        <f t="shared" ca="1" si="366"/>
        <v>0</v>
      </c>
      <c r="F1804" s="54" t="str">
        <f t="shared" ca="1" si="367"/>
        <v>ZH24JO</v>
      </c>
      <c r="G1804" s="54" t="str">
        <f t="shared" ca="1" si="368"/>
        <v>AD3</v>
      </c>
      <c r="H1804" s="54" t="str">
        <f t="shared" ca="1" si="369"/>
        <v>COMPLET</v>
      </c>
      <c r="I1804" s="54" t="str">
        <f t="shared" ca="1" si="370"/>
        <v>Tn</v>
      </c>
      <c r="J1804" s="54" t="str">
        <f t="shared" ca="1" si="371"/>
        <v>MIB0</v>
      </c>
      <c r="K1804" s="54" t="str">
        <f t="shared" ca="1" si="372"/>
        <v>LMAPRL</v>
      </c>
      <c r="L1804" s="54" t="str">
        <f t="shared" ca="1" si="373"/>
        <v/>
      </c>
      <c r="M1804" s="54">
        <f t="shared" ca="1" si="374"/>
        <v>0</v>
      </c>
      <c r="N1804" s="54" t="str">
        <f t="shared" ca="1" si="375"/>
        <v>DB2</v>
      </c>
      <c r="O1804" s="54" t="str">
        <f t="shared" ca="1" si="376"/>
        <v>Adhérent</v>
      </c>
    </row>
    <row r="1805" spans="1:15" x14ac:dyDescent="0.3">
      <c r="A1805" s="97">
        <f ca="1">MATCH(B1805,INDIRECT("Referentiel!a:a"),0)+COUNTIF($B$1:B1804,B1805)</f>
        <v>1805</v>
      </c>
      <c r="B1805" s="98" t="s">
        <v>9200</v>
      </c>
      <c r="C1805" s="54" t="str">
        <f t="shared" ca="1" si="364"/>
        <v>CPMP</v>
      </c>
      <c r="D1805" s="54" t="str">
        <f t="shared" ca="1" si="365"/>
        <v>V0LMAVIR-J</v>
      </c>
      <c r="E1805" s="54">
        <f t="shared" ca="1" si="366"/>
        <v>0</v>
      </c>
      <c r="F1805" s="54" t="str">
        <f t="shared" ca="1" si="367"/>
        <v>ZH24JM</v>
      </c>
      <c r="G1805" s="54" t="str">
        <f t="shared" ca="1" si="368"/>
        <v>AD3</v>
      </c>
      <c r="H1805" s="54" t="str">
        <f t="shared" ca="1" si="369"/>
        <v>COMPLET</v>
      </c>
      <c r="I1805" s="54" t="str">
        <f t="shared" ca="1" si="370"/>
        <v>Tn</v>
      </c>
      <c r="J1805" s="54" t="str">
        <f t="shared" ca="1" si="371"/>
        <v>MIB0</v>
      </c>
      <c r="K1805" s="54" t="str">
        <f t="shared" ca="1" si="372"/>
        <v>LMAVIR</v>
      </c>
      <c r="L1805" s="54" t="str">
        <f t="shared" ca="1" si="373"/>
        <v/>
      </c>
      <c r="M1805" s="54">
        <f t="shared" ca="1" si="374"/>
        <v>0</v>
      </c>
      <c r="N1805" s="54" t="str">
        <f t="shared" ca="1" si="375"/>
        <v>DB2</v>
      </c>
      <c r="O1805" s="54" t="str">
        <f t="shared" ca="1" si="376"/>
        <v>Adhérent</v>
      </c>
    </row>
    <row r="1806" spans="1:15" x14ac:dyDescent="0.3">
      <c r="A1806" s="97">
        <f ca="1">MATCH(B1806,INDIRECT("Referentiel!a:a"),0)+COUNTIF($B$1:B1805,B1806)</f>
        <v>1806</v>
      </c>
      <c r="B1806" s="98" t="s">
        <v>9206</v>
      </c>
      <c r="C1806" s="54" t="str">
        <f t="shared" ca="1" si="364"/>
        <v>CPMP</v>
      </c>
      <c r="D1806" s="54" t="str">
        <f t="shared" ca="1" si="365"/>
        <v>V0LMOCHQ -J</v>
      </c>
      <c r="E1806" s="54">
        <f t="shared" ca="1" si="366"/>
        <v>0</v>
      </c>
      <c r="F1806" s="54" t="str">
        <f t="shared" ca="1" si="367"/>
        <v>ZH24JW</v>
      </c>
      <c r="G1806" s="54" t="str">
        <f t="shared" ca="1" si="368"/>
        <v>AD3</v>
      </c>
      <c r="H1806" s="54" t="str">
        <f t="shared" ca="1" si="369"/>
        <v>COMPLET</v>
      </c>
      <c r="I1806" s="54" t="str">
        <f t="shared" ca="1" si="370"/>
        <v>Tn</v>
      </c>
      <c r="J1806" s="54" t="str">
        <f t="shared" ca="1" si="371"/>
        <v>MIB0</v>
      </c>
      <c r="K1806" s="54" t="str">
        <f t="shared" ca="1" si="372"/>
        <v>LMOCHQ</v>
      </c>
      <c r="L1806" s="54" t="str">
        <f t="shared" ca="1" si="373"/>
        <v/>
      </c>
      <c r="M1806" s="54">
        <f t="shared" ca="1" si="374"/>
        <v>0</v>
      </c>
      <c r="N1806" s="54" t="str">
        <f t="shared" ca="1" si="375"/>
        <v>DB2</v>
      </c>
      <c r="O1806" s="54" t="str">
        <f t="shared" ca="1" si="376"/>
        <v>Adhérent</v>
      </c>
    </row>
    <row r="1807" spans="1:15" x14ac:dyDescent="0.3">
      <c r="A1807" s="97">
        <f ca="1">MATCH(B1807,INDIRECT("Referentiel!a:a"),0)+COUNTIF($B$1:B1806,B1807)</f>
        <v>1807</v>
      </c>
      <c r="B1807" s="98" t="s">
        <v>9211</v>
      </c>
      <c r="C1807" s="54" t="str">
        <f t="shared" ca="1" si="364"/>
        <v>CPMP</v>
      </c>
      <c r="D1807" s="54" t="str">
        <f t="shared" ca="1" si="365"/>
        <v>V1LMODM-J</v>
      </c>
      <c r="E1807" s="54">
        <f t="shared" ca="1" si="366"/>
        <v>0</v>
      </c>
      <c r="F1807" s="54" t="str">
        <f t="shared" ca="1" si="367"/>
        <v>ZH24JS</v>
      </c>
      <c r="G1807" s="54" t="str">
        <f t="shared" ca="1" si="368"/>
        <v>AD3</v>
      </c>
      <c r="H1807" s="54" t="str">
        <f t="shared" ca="1" si="369"/>
        <v>COMPLET</v>
      </c>
      <c r="I1807" s="54" t="str">
        <f t="shared" ca="1" si="370"/>
        <v>Tn</v>
      </c>
      <c r="J1807" s="54" t="str">
        <f t="shared" ca="1" si="371"/>
        <v>MIB0</v>
      </c>
      <c r="K1807" s="54" t="str">
        <f t="shared" ca="1" si="372"/>
        <v>LMODM</v>
      </c>
      <c r="L1807" s="54" t="str">
        <f t="shared" ca="1" si="373"/>
        <v/>
      </c>
      <c r="M1807" s="54">
        <f t="shared" ca="1" si="374"/>
        <v>0</v>
      </c>
      <c r="N1807" s="54" t="str">
        <f t="shared" ca="1" si="375"/>
        <v>DB2</v>
      </c>
      <c r="O1807" s="54" t="str">
        <f t="shared" ca="1" si="376"/>
        <v>Adhérent</v>
      </c>
    </row>
    <row r="1808" spans="1:15" x14ac:dyDescent="0.3">
      <c r="A1808" s="97">
        <f ca="1">MATCH(B1808,INDIRECT("Referentiel!a:a"),0)+COUNTIF($B$1:B1807,B1808)</f>
        <v>1808</v>
      </c>
      <c r="B1808" s="98" t="s">
        <v>9217</v>
      </c>
      <c r="C1808" s="54" t="str">
        <f t="shared" ca="1" si="364"/>
        <v>CPMP</v>
      </c>
      <c r="D1808" s="54" t="str">
        <f t="shared" ca="1" si="365"/>
        <v>V0LMOHIS-J</v>
      </c>
      <c r="E1808" s="54">
        <f t="shared" ca="1" si="366"/>
        <v>0</v>
      </c>
      <c r="F1808" s="54" t="str">
        <f t="shared" ca="1" si="367"/>
        <v>ZH24JU</v>
      </c>
      <c r="G1808" s="54" t="str">
        <f t="shared" ca="1" si="368"/>
        <v>AD3</v>
      </c>
      <c r="H1808" s="54" t="str">
        <f t="shared" ca="1" si="369"/>
        <v>COMPLET</v>
      </c>
      <c r="I1808" s="54" t="str">
        <f t="shared" ca="1" si="370"/>
        <v>Tn</v>
      </c>
      <c r="J1808" s="54" t="str">
        <f t="shared" ca="1" si="371"/>
        <v>MIB0</v>
      </c>
      <c r="K1808" s="54" t="str">
        <f t="shared" ca="1" si="372"/>
        <v>LMOHIS</v>
      </c>
      <c r="L1808" s="54" t="str">
        <f t="shared" ca="1" si="373"/>
        <v/>
      </c>
      <c r="M1808" s="54">
        <f t="shared" ca="1" si="374"/>
        <v>0</v>
      </c>
      <c r="N1808" s="54" t="str">
        <f t="shared" ca="1" si="375"/>
        <v>DB2</v>
      </c>
      <c r="O1808" s="54" t="str">
        <f t="shared" ca="1" si="376"/>
        <v>Adhérent</v>
      </c>
    </row>
    <row r="1809" spans="1:15" x14ac:dyDescent="0.3">
      <c r="A1809" s="97">
        <f ca="1">MATCH(B1809,INDIRECT("Referentiel!a:a"),0)+COUNTIF($B$1:B1808,B1809)</f>
        <v>1809</v>
      </c>
      <c r="B1809" s="98" t="s">
        <v>9223</v>
      </c>
      <c r="C1809" s="54" t="str">
        <f t="shared" ca="1" si="364"/>
        <v>CPMP</v>
      </c>
      <c r="D1809" s="54" t="str">
        <f t="shared" ca="1" si="365"/>
        <v>V0LMOOVP-J</v>
      </c>
      <c r="E1809" s="54">
        <f t="shared" ca="1" si="366"/>
        <v>0</v>
      </c>
      <c r="F1809" s="54" t="str">
        <f t="shared" ca="1" si="367"/>
        <v>ZH24JY</v>
      </c>
      <c r="G1809" s="54" t="str">
        <f t="shared" ca="1" si="368"/>
        <v>AD3</v>
      </c>
      <c r="H1809" s="54" t="str">
        <f t="shared" ca="1" si="369"/>
        <v>COMPLET</v>
      </c>
      <c r="I1809" s="54" t="str">
        <f t="shared" ca="1" si="370"/>
        <v>Tn</v>
      </c>
      <c r="J1809" s="54" t="str">
        <f t="shared" ca="1" si="371"/>
        <v>MIB0</v>
      </c>
      <c r="K1809" s="54" t="str">
        <f t="shared" ca="1" si="372"/>
        <v>LMOOVP</v>
      </c>
      <c r="L1809" s="54" t="str">
        <f t="shared" ca="1" si="373"/>
        <v/>
      </c>
      <c r="M1809" s="54">
        <f t="shared" ca="1" si="374"/>
        <v>0</v>
      </c>
      <c r="N1809" s="54" t="str">
        <f t="shared" ca="1" si="375"/>
        <v>DB2</v>
      </c>
      <c r="O1809" s="54" t="str">
        <f t="shared" ca="1" si="376"/>
        <v>Adhérent</v>
      </c>
    </row>
    <row r="1810" spans="1:15" x14ac:dyDescent="0.3">
      <c r="A1810" s="97">
        <f ca="1">MATCH(B1810,INDIRECT("Referentiel!a:a"),0)+COUNTIF($B$1:B1809,B1810)</f>
        <v>1810</v>
      </c>
      <c r="B1810" s="98" t="s">
        <v>9228</v>
      </c>
      <c r="C1810" s="54" t="str">
        <f t="shared" ca="1" si="364"/>
        <v>CPMP</v>
      </c>
      <c r="D1810" s="54" t="str">
        <f t="shared" ca="1" si="365"/>
        <v>V0LMOPRL-J</v>
      </c>
      <c r="E1810" s="54">
        <f t="shared" ca="1" si="366"/>
        <v>0</v>
      </c>
      <c r="F1810" s="54" t="str">
        <f t="shared" ca="1" si="367"/>
        <v>ZH24J2</v>
      </c>
      <c r="G1810" s="54" t="str">
        <f t="shared" ca="1" si="368"/>
        <v>AD3</v>
      </c>
      <c r="H1810" s="54" t="str">
        <f t="shared" ca="1" si="369"/>
        <v>COMPLET</v>
      </c>
      <c r="I1810" s="54" t="str">
        <f t="shared" ca="1" si="370"/>
        <v>Tn</v>
      </c>
      <c r="J1810" s="54" t="str">
        <f t="shared" ca="1" si="371"/>
        <v>MIB0</v>
      </c>
      <c r="K1810" s="54" t="str">
        <f t="shared" ca="1" si="372"/>
        <v>LMOPRL</v>
      </c>
      <c r="L1810" s="54" t="str">
        <f t="shared" ca="1" si="373"/>
        <v/>
      </c>
      <c r="M1810" s="54">
        <f t="shared" ca="1" si="374"/>
        <v>0</v>
      </c>
      <c r="N1810" s="54" t="str">
        <f t="shared" ca="1" si="375"/>
        <v>DB2</v>
      </c>
      <c r="O1810" s="54" t="str">
        <f t="shared" ca="1" si="376"/>
        <v>Adhérent</v>
      </c>
    </row>
    <row r="1811" spans="1:15" x14ac:dyDescent="0.3">
      <c r="A1811" s="97">
        <f ca="1">MATCH(B1811,INDIRECT("Referentiel!a:a"),0)+COUNTIF($B$1:B1810,B1811)</f>
        <v>1811</v>
      </c>
      <c r="B1811" s="98" t="s">
        <v>9234</v>
      </c>
      <c r="C1811" s="54" t="str">
        <f t="shared" ca="1" si="364"/>
        <v>CPMP</v>
      </c>
      <c r="D1811" s="54" t="str">
        <f t="shared" ca="1" si="365"/>
        <v>V0LMOVIR-J</v>
      </c>
      <c r="E1811" s="54">
        <f t="shared" ca="1" si="366"/>
        <v>0</v>
      </c>
      <c r="F1811" s="54" t="str">
        <f t="shared" ca="1" si="367"/>
        <v>ZH24J0</v>
      </c>
      <c r="G1811" s="54" t="str">
        <f t="shared" ca="1" si="368"/>
        <v>AD3</v>
      </c>
      <c r="H1811" s="54" t="str">
        <f t="shared" ca="1" si="369"/>
        <v>COMPLET</v>
      </c>
      <c r="I1811" s="54" t="str">
        <f t="shared" ca="1" si="370"/>
        <v>Tn</v>
      </c>
      <c r="J1811" s="54" t="str">
        <f t="shared" ca="1" si="371"/>
        <v>MIB0</v>
      </c>
      <c r="K1811" s="54" t="str">
        <f t="shared" ca="1" si="372"/>
        <v>LMOVIR</v>
      </c>
      <c r="L1811" s="54" t="str">
        <f t="shared" ca="1" si="373"/>
        <v/>
      </c>
      <c r="M1811" s="54">
        <f t="shared" ca="1" si="374"/>
        <v>0</v>
      </c>
      <c r="N1811" s="54" t="str">
        <f t="shared" ca="1" si="375"/>
        <v>DB2</v>
      </c>
      <c r="O1811" s="54" t="str">
        <f t="shared" ca="1" si="376"/>
        <v>Adhérent</v>
      </c>
    </row>
    <row r="1812" spans="1:15" x14ac:dyDescent="0.3">
      <c r="A1812" s="97">
        <f ca="1">MATCH(B1812,INDIRECT("Referentiel!a:a"),0)+COUNTIF($B$1:B1811,B1812)</f>
        <v>1812</v>
      </c>
      <c r="B1812" s="98" t="s">
        <v>9240</v>
      </c>
      <c r="C1812" s="54" t="str">
        <f t="shared" ca="1" si="364"/>
        <v>CPCR</v>
      </c>
      <c r="D1812" s="54" t="str">
        <f t="shared" ca="1" si="365"/>
        <v>ADIEV40-J</v>
      </c>
      <c r="E1812" s="54">
        <f t="shared" ca="1" si="366"/>
        <v>0</v>
      </c>
      <c r="F1812" s="54" t="str">
        <f t="shared" ca="1" si="367"/>
        <v>ZH13JX</v>
      </c>
      <c r="G1812" s="54" t="str">
        <f t="shared" ca="1" si="368"/>
        <v>AD3</v>
      </c>
      <c r="H1812" s="54" t="str">
        <f t="shared" ca="1" si="369"/>
        <v>COMPLET</v>
      </c>
      <c r="I1812" s="54" t="str">
        <f t="shared" ca="1" si="370"/>
        <v>Tn</v>
      </c>
      <c r="J1812" s="54" t="str">
        <f t="shared" ca="1" si="371"/>
        <v>ADI0</v>
      </c>
      <c r="K1812" s="54" t="str">
        <f t="shared" ca="1" si="372"/>
        <v>ADIEV40</v>
      </c>
      <c r="L1812" s="54" t="str">
        <f t="shared" ca="1" si="373"/>
        <v/>
      </c>
      <c r="M1812" s="54">
        <f t="shared" ca="1" si="374"/>
        <v>0</v>
      </c>
      <c r="N1812" s="54" t="str">
        <f t="shared" ca="1" si="375"/>
        <v>DB2 via PGM</v>
      </c>
      <c r="O1812" s="54" t="str">
        <f t="shared" ca="1" si="376"/>
        <v>Adhérent</v>
      </c>
    </row>
    <row r="1813" spans="1:15" x14ac:dyDescent="0.3">
      <c r="A1813" s="97">
        <f ca="1">MATCH(B1813,INDIRECT("Referentiel!a:a"),0)+COUNTIF($B$1:B1812,B1813)</f>
        <v>1813</v>
      </c>
      <c r="B1813" s="98" t="s">
        <v>9246</v>
      </c>
      <c r="C1813" s="54" t="str">
        <f t="shared" ca="1" si="364"/>
        <v>CPCC</v>
      </c>
      <c r="D1813" s="54" t="str">
        <f t="shared" ca="1" si="365"/>
        <v>TDSCRANI-J</v>
      </c>
      <c r="E1813" s="54">
        <f t="shared" ca="1" si="366"/>
        <v>0</v>
      </c>
      <c r="F1813" s="54" t="str">
        <f t="shared" ca="1" si="367"/>
        <v>ZH1LJJ</v>
      </c>
      <c r="G1813" s="54" t="str">
        <f t="shared" ca="1" si="368"/>
        <v>AD3</v>
      </c>
      <c r="H1813" s="54" t="str">
        <f t="shared" ca="1" si="369"/>
        <v>COMPLET</v>
      </c>
      <c r="I1813" s="54" t="str">
        <f t="shared" ca="1" si="370"/>
        <v>Tn</v>
      </c>
      <c r="J1813" s="54" t="str">
        <f t="shared" ca="1" si="371"/>
        <v>TECC</v>
      </c>
      <c r="K1813" s="54" t="str">
        <f t="shared" ca="1" si="372"/>
        <v>TDSCRANI</v>
      </c>
      <c r="L1813" s="54" t="str">
        <f t="shared" ca="1" si="373"/>
        <v/>
      </c>
      <c r="M1813" s="54">
        <f t="shared" ca="1" si="374"/>
        <v>0</v>
      </c>
      <c r="N1813" s="54" t="str">
        <f t="shared" ca="1" si="375"/>
        <v>FIC</v>
      </c>
      <c r="O1813" s="54" t="str">
        <f t="shared" ca="1" si="376"/>
        <v>Adhérent</v>
      </c>
    </row>
    <row r="1814" spans="1:15" x14ac:dyDescent="0.3">
      <c r="A1814" s="97">
        <f ca="1">MATCH(B1814,INDIRECT("Referentiel!a:a"),0)+COUNTIF($B$1:B1813,B1814)</f>
        <v>1814</v>
      </c>
      <c r="B1814" s="98" t="s">
        <v>9251</v>
      </c>
      <c r="C1814" s="54" t="str">
        <f t="shared" ca="1" si="364"/>
        <v>CPCC</v>
      </c>
      <c r="D1814" s="54" t="str">
        <f t="shared" ca="1" si="365"/>
        <v>TDSCRANI-J</v>
      </c>
      <c r="E1814" s="54">
        <f t="shared" ca="1" si="366"/>
        <v>0</v>
      </c>
      <c r="F1814" s="54" t="str">
        <f t="shared" ca="1" si="367"/>
        <v>ZH1LJJ</v>
      </c>
      <c r="G1814" s="54" t="str">
        <f t="shared" ca="1" si="368"/>
        <v>AD3</v>
      </c>
      <c r="H1814" s="54" t="str">
        <f t="shared" ca="1" si="369"/>
        <v>COMPLET</v>
      </c>
      <c r="I1814" s="54" t="str">
        <f t="shared" ca="1" si="370"/>
        <v>Tn</v>
      </c>
      <c r="J1814" s="54" t="str">
        <f t="shared" ca="1" si="371"/>
        <v>TECC</v>
      </c>
      <c r="K1814" s="54" t="str">
        <f t="shared" ca="1" si="372"/>
        <v>TDSCRANI</v>
      </c>
      <c r="L1814" s="54" t="str">
        <f t="shared" ca="1" si="373"/>
        <v/>
      </c>
      <c r="M1814" s="54">
        <f t="shared" ca="1" si="374"/>
        <v>0</v>
      </c>
      <c r="N1814" s="54" t="str">
        <f t="shared" ca="1" si="375"/>
        <v>FIC</v>
      </c>
      <c r="O1814" s="54" t="str">
        <f t="shared" ca="1" si="376"/>
        <v>Adhérent</v>
      </c>
    </row>
    <row r="1815" spans="1:15" x14ac:dyDescent="0.3">
      <c r="A1815" s="97">
        <f ca="1">MATCH(B1815,INDIRECT("Referentiel!a:a"),0)+COUNTIF($B$1:B1814,B1815)</f>
        <v>1815</v>
      </c>
      <c r="B1815" s="98" t="s">
        <v>9254</v>
      </c>
      <c r="C1815" s="54" t="str">
        <f t="shared" ca="1" si="364"/>
        <v>CPCC</v>
      </c>
      <c r="D1815" s="54" t="str">
        <f t="shared" ca="1" si="365"/>
        <v>TDSCRANI-J</v>
      </c>
      <c r="E1815" s="54">
        <f t="shared" ca="1" si="366"/>
        <v>0</v>
      </c>
      <c r="F1815" s="54" t="str">
        <f t="shared" ca="1" si="367"/>
        <v>ZH1LJJ</v>
      </c>
      <c r="G1815" s="54" t="str">
        <f t="shared" ca="1" si="368"/>
        <v>AD3</v>
      </c>
      <c r="H1815" s="54" t="str">
        <f t="shared" ca="1" si="369"/>
        <v>COMPLET</v>
      </c>
      <c r="I1815" s="54" t="str">
        <f t="shared" ca="1" si="370"/>
        <v>Tn</v>
      </c>
      <c r="J1815" s="54" t="str">
        <f t="shared" ca="1" si="371"/>
        <v>TECC</v>
      </c>
      <c r="K1815" s="54" t="str">
        <f t="shared" ca="1" si="372"/>
        <v>TDSCRANI</v>
      </c>
      <c r="L1815" s="54" t="str">
        <f t="shared" ca="1" si="373"/>
        <v/>
      </c>
      <c r="M1815" s="54">
        <f t="shared" ca="1" si="374"/>
        <v>0</v>
      </c>
      <c r="N1815" s="54" t="str">
        <f t="shared" ca="1" si="375"/>
        <v>FIC</v>
      </c>
      <c r="O1815" s="54" t="str">
        <f t="shared" ca="1" si="376"/>
        <v>Adhérent</v>
      </c>
    </row>
    <row r="1816" spans="1:15" x14ac:dyDescent="0.3">
      <c r="A1816" s="97">
        <f ca="1">MATCH(B1816,INDIRECT("Referentiel!a:a"),0)+COUNTIF($B$1:B1815,B1816)</f>
        <v>1816</v>
      </c>
      <c r="B1816" s="98" t="s">
        <v>9257</v>
      </c>
      <c r="C1816" s="54" t="str">
        <f t="shared" ca="1" si="364"/>
        <v>CPCC</v>
      </c>
      <c r="D1816" s="54" t="str">
        <f t="shared" ca="1" si="365"/>
        <v>TDSCRANI-J</v>
      </c>
      <c r="E1816" s="54">
        <f t="shared" ca="1" si="366"/>
        <v>0</v>
      </c>
      <c r="F1816" s="54" t="str">
        <f t="shared" ca="1" si="367"/>
        <v>ZH1LJJ</v>
      </c>
      <c r="G1816" s="54" t="str">
        <f t="shared" ca="1" si="368"/>
        <v>AD3</v>
      </c>
      <c r="H1816" s="54" t="str">
        <f t="shared" ca="1" si="369"/>
        <v>COMPLET</v>
      </c>
      <c r="I1816" s="54" t="str">
        <f t="shared" ca="1" si="370"/>
        <v>Tn</v>
      </c>
      <c r="J1816" s="54" t="str">
        <f t="shared" ca="1" si="371"/>
        <v>TECC</v>
      </c>
      <c r="K1816" s="54" t="str">
        <f t="shared" ca="1" si="372"/>
        <v>TDSCRANI</v>
      </c>
      <c r="L1816" s="54" t="str">
        <f t="shared" ca="1" si="373"/>
        <v/>
      </c>
      <c r="M1816" s="54">
        <f t="shared" ca="1" si="374"/>
        <v>0</v>
      </c>
      <c r="N1816" s="54" t="str">
        <f t="shared" ca="1" si="375"/>
        <v>FIC</v>
      </c>
      <c r="O1816" s="54" t="str">
        <f t="shared" ca="1" si="376"/>
        <v>Adhérent</v>
      </c>
    </row>
    <row r="1817" spans="1:15" x14ac:dyDescent="0.3">
      <c r="A1817" s="97">
        <f ca="1">MATCH(B1817,INDIRECT("Referentiel!a:a"),0)+COUNTIF($B$1:B1816,B1817)</f>
        <v>1817</v>
      </c>
      <c r="B1817" s="98" t="s">
        <v>9260</v>
      </c>
      <c r="C1817" s="54" t="str">
        <f t="shared" ca="1" si="364"/>
        <v>CPCC</v>
      </c>
      <c r="D1817" s="54" t="str">
        <f t="shared" ca="1" si="365"/>
        <v>TDSCRANI-J</v>
      </c>
      <c r="E1817" s="54">
        <f t="shared" ca="1" si="366"/>
        <v>0</v>
      </c>
      <c r="F1817" s="54" t="str">
        <f t="shared" ca="1" si="367"/>
        <v>ZH1LJJ</v>
      </c>
      <c r="G1817" s="54" t="str">
        <f t="shared" ca="1" si="368"/>
        <v>AD3</v>
      </c>
      <c r="H1817" s="54" t="str">
        <f t="shared" ca="1" si="369"/>
        <v>COMPLET</v>
      </c>
      <c r="I1817" s="54" t="str">
        <f t="shared" ca="1" si="370"/>
        <v>Tn</v>
      </c>
      <c r="J1817" s="54" t="str">
        <f t="shared" ca="1" si="371"/>
        <v>TECC</v>
      </c>
      <c r="K1817" s="54" t="str">
        <f t="shared" ca="1" si="372"/>
        <v>TDSCRANI</v>
      </c>
      <c r="L1817" s="54" t="str">
        <f t="shared" ca="1" si="373"/>
        <v/>
      </c>
      <c r="M1817" s="54">
        <f t="shared" ca="1" si="374"/>
        <v>0</v>
      </c>
      <c r="N1817" s="54" t="str">
        <f t="shared" ca="1" si="375"/>
        <v>FIC</v>
      </c>
      <c r="O1817" s="54" t="str">
        <f t="shared" ca="1" si="376"/>
        <v>Adhérent</v>
      </c>
    </row>
    <row r="1818" spans="1:15" x14ac:dyDescent="0.3">
      <c r="A1818" s="97">
        <f ca="1">MATCH(B1818,INDIRECT("Referentiel!a:a"),0)+COUNTIF($B$1:B1817,B1818)</f>
        <v>1818</v>
      </c>
      <c r="B1818" s="98" t="s">
        <v>9263</v>
      </c>
      <c r="C1818" s="54" t="str">
        <f t="shared" ca="1" si="364"/>
        <v>CPCC</v>
      </c>
      <c r="D1818" s="54" t="str">
        <f t="shared" ca="1" si="365"/>
        <v>TDSCRANI-J</v>
      </c>
      <c r="E1818" s="54">
        <f t="shared" ca="1" si="366"/>
        <v>0</v>
      </c>
      <c r="F1818" s="54" t="str">
        <f t="shared" ca="1" si="367"/>
        <v>ZH1LJJ</v>
      </c>
      <c r="G1818" s="54" t="str">
        <f t="shared" ca="1" si="368"/>
        <v>AD3</v>
      </c>
      <c r="H1818" s="54" t="str">
        <f t="shared" ca="1" si="369"/>
        <v>COMPLET</v>
      </c>
      <c r="I1818" s="54" t="str">
        <f t="shared" ca="1" si="370"/>
        <v>Tn</v>
      </c>
      <c r="J1818" s="54" t="str">
        <f t="shared" ca="1" si="371"/>
        <v>TECC</v>
      </c>
      <c r="K1818" s="54" t="str">
        <f t="shared" ca="1" si="372"/>
        <v>TDSCRANI</v>
      </c>
      <c r="L1818" s="54" t="str">
        <f t="shared" ca="1" si="373"/>
        <v/>
      </c>
      <c r="M1818" s="54">
        <f t="shared" ca="1" si="374"/>
        <v>0</v>
      </c>
      <c r="N1818" s="54" t="str">
        <f t="shared" ca="1" si="375"/>
        <v>FIC</v>
      </c>
      <c r="O1818" s="54" t="str">
        <f t="shared" ca="1" si="376"/>
        <v>Adhérent</v>
      </c>
    </row>
    <row r="1819" spans="1:15" x14ac:dyDescent="0.3">
      <c r="A1819" s="97">
        <f ca="1">MATCH(B1819,INDIRECT("Referentiel!a:a"),0)+COUNTIF($B$1:B1818,B1819)</f>
        <v>1819</v>
      </c>
      <c r="B1819" s="98" t="s">
        <v>9266</v>
      </c>
      <c r="C1819" s="54" t="str">
        <f t="shared" ca="1" si="364"/>
        <v>CPCC</v>
      </c>
      <c r="D1819" s="54" t="str">
        <f t="shared" ca="1" si="365"/>
        <v>TDSCRANI-J</v>
      </c>
      <c r="E1819" s="54">
        <f t="shared" ca="1" si="366"/>
        <v>0</v>
      </c>
      <c r="F1819" s="54" t="str">
        <f t="shared" ca="1" si="367"/>
        <v>ZH1LJJ</v>
      </c>
      <c r="G1819" s="54" t="str">
        <f t="shared" ca="1" si="368"/>
        <v>AD3</v>
      </c>
      <c r="H1819" s="54" t="str">
        <f t="shared" ca="1" si="369"/>
        <v>COMPLET</v>
      </c>
      <c r="I1819" s="54" t="str">
        <f t="shared" ca="1" si="370"/>
        <v>Tn</v>
      </c>
      <c r="J1819" s="54" t="str">
        <f t="shared" ca="1" si="371"/>
        <v>TECC</v>
      </c>
      <c r="K1819" s="54" t="str">
        <f t="shared" ca="1" si="372"/>
        <v>TDSCRANI</v>
      </c>
      <c r="L1819" s="54" t="str">
        <f t="shared" ca="1" si="373"/>
        <v/>
      </c>
      <c r="M1819" s="54">
        <f t="shared" ca="1" si="374"/>
        <v>0</v>
      </c>
      <c r="N1819" s="54" t="str">
        <f t="shared" ca="1" si="375"/>
        <v>FIC</v>
      </c>
      <c r="O1819" s="54" t="str">
        <f t="shared" ca="1" si="376"/>
        <v>Adhérent</v>
      </c>
    </row>
    <row r="1820" spans="1:15" x14ac:dyDescent="0.3">
      <c r="A1820" s="97">
        <f ca="1">MATCH(B1820,INDIRECT("Referentiel!a:a"),0)+COUNTIF($B$1:B1819,B1820)</f>
        <v>1820</v>
      </c>
      <c r="B1820" s="98" t="s">
        <v>9269</v>
      </c>
      <c r="C1820" s="54" t="str">
        <f t="shared" ca="1" si="364"/>
        <v>CPCC</v>
      </c>
      <c r="D1820" s="54" t="str">
        <f t="shared" ca="1" si="365"/>
        <v>TDSCRANI-J</v>
      </c>
      <c r="E1820" s="54">
        <f t="shared" ca="1" si="366"/>
        <v>0</v>
      </c>
      <c r="F1820" s="54" t="str">
        <f t="shared" ca="1" si="367"/>
        <v>ZH1LJJ</v>
      </c>
      <c r="G1820" s="54" t="str">
        <f t="shared" ca="1" si="368"/>
        <v>AD3</v>
      </c>
      <c r="H1820" s="54" t="str">
        <f t="shared" ca="1" si="369"/>
        <v>COMPLET</v>
      </c>
      <c r="I1820" s="54" t="str">
        <f t="shared" ca="1" si="370"/>
        <v>Tn</v>
      </c>
      <c r="J1820" s="54" t="str">
        <f t="shared" ca="1" si="371"/>
        <v>TECC</v>
      </c>
      <c r="K1820" s="54" t="str">
        <f t="shared" ca="1" si="372"/>
        <v>TDSCRANI</v>
      </c>
      <c r="L1820" s="54" t="str">
        <f t="shared" ca="1" si="373"/>
        <v/>
      </c>
      <c r="M1820" s="54">
        <f t="shared" ca="1" si="374"/>
        <v>0</v>
      </c>
      <c r="N1820" s="54" t="str">
        <f t="shared" ca="1" si="375"/>
        <v>FIC</v>
      </c>
      <c r="O1820" s="54" t="str">
        <f t="shared" ca="1" si="376"/>
        <v>Adhérent</v>
      </c>
    </row>
    <row r="1821" spans="1:15" x14ac:dyDescent="0.3">
      <c r="A1821" s="97">
        <f ca="1">MATCH(B1821,INDIRECT("Referentiel!a:a"),0)+COUNTIF($B$1:B1820,B1821)</f>
        <v>1821</v>
      </c>
      <c r="B1821" s="98" t="s">
        <v>9272</v>
      </c>
      <c r="C1821" s="54" t="str">
        <f t="shared" ca="1" si="364"/>
        <v>CPCC</v>
      </c>
      <c r="D1821" s="54" t="str">
        <f t="shared" ca="1" si="365"/>
        <v>TDSCRANI-J</v>
      </c>
      <c r="E1821" s="54">
        <f t="shared" ca="1" si="366"/>
        <v>0</v>
      </c>
      <c r="F1821" s="54" t="str">
        <f t="shared" ca="1" si="367"/>
        <v>ZH1LJJ</v>
      </c>
      <c r="G1821" s="54" t="str">
        <f t="shared" ca="1" si="368"/>
        <v>AD3</v>
      </c>
      <c r="H1821" s="54" t="str">
        <f t="shared" ca="1" si="369"/>
        <v>COMPLET</v>
      </c>
      <c r="I1821" s="54" t="str">
        <f t="shared" ca="1" si="370"/>
        <v>Tn</v>
      </c>
      <c r="J1821" s="54" t="str">
        <f t="shared" ca="1" si="371"/>
        <v>TECC</v>
      </c>
      <c r="K1821" s="54" t="str">
        <f t="shared" ca="1" si="372"/>
        <v>TDSCRANI</v>
      </c>
      <c r="L1821" s="54" t="str">
        <f t="shared" ca="1" si="373"/>
        <v/>
      </c>
      <c r="M1821" s="54">
        <f t="shared" ca="1" si="374"/>
        <v>0</v>
      </c>
      <c r="N1821" s="54" t="str">
        <f t="shared" ca="1" si="375"/>
        <v>FIC</v>
      </c>
      <c r="O1821" s="54" t="str">
        <f t="shared" ca="1" si="376"/>
        <v>Adhérent</v>
      </c>
    </row>
    <row r="1822" spans="1:15" x14ac:dyDescent="0.3">
      <c r="A1822" s="97">
        <f ca="1">MATCH(B1822,INDIRECT("Referentiel!a:a"),0)+COUNTIF($B$1:B1821,B1822)</f>
        <v>1822</v>
      </c>
      <c r="B1822" s="98" t="s">
        <v>9275</v>
      </c>
      <c r="C1822" s="54" t="str">
        <f t="shared" ca="1" si="364"/>
        <v>CPCC</v>
      </c>
      <c r="D1822" s="54" t="str">
        <f t="shared" ca="1" si="365"/>
        <v>TDSCRANI-J</v>
      </c>
      <c r="E1822" s="54">
        <f t="shared" ca="1" si="366"/>
        <v>0</v>
      </c>
      <c r="F1822" s="54" t="str">
        <f t="shared" ca="1" si="367"/>
        <v>ZH1LJJ</v>
      </c>
      <c r="G1822" s="54" t="str">
        <f t="shared" ca="1" si="368"/>
        <v>AD3</v>
      </c>
      <c r="H1822" s="54" t="str">
        <f t="shared" ca="1" si="369"/>
        <v>COMPLET</v>
      </c>
      <c r="I1822" s="54" t="str">
        <f t="shared" ca="1" si="370"/>
        <v>Tn</v>
      </c>
      <c r="J1822" s="54" t="str">
        <f t="shared" ca="1" si="371"/>
        <v>TECC</v>
      </c>
      <c r="K1822" s="54" t="str">
        <f t="shared" ca="1" si="372"/>
        <v>TDSCRANI</v>
      </c>
      <c r="L1822" s="54" t="str">
        <f t="shared" ca="1" si="373"/>
        <v/>
      </c>
      <c r="M1822" s="54">
        <f t="shared" ca="1" si="374"/>
        <v>0</v>
      </c>
      <c r="N1822" s="54" t="str">
        <f t="shared" ca="1" si="375"/>
        <v>FIC</v>
      </c>
      <c r="O1822" s="54" t="str">
        <f t="shared" ca="1" si="376"/>
        <v>Adhérent</v>
      </c>
    </row>
    <row r="1823" spans="1:15" x14ac:dyDescent="0.3">
      <c r="A1823" s="97">
        <f ca="1">MATCH(B1823,INDIRECT("Referentiel!a:a"),0)+COUNTIF($B$1:B1822,B1823)</f>
        <v>1823</v>
      </c>
      <c r="B1823" s="98" t="s">
        <v>9278</v>
      </c>
      <c r="C1823" s="54" t="str">
        <f t="shared" ca="1" si="364"/>
        <v>CPCC</v>
      </c>
      <c r="D1823" s="54" t="str">
        <f t="shared" ca="1" si="365"/>
        <v>TDSCRANI-J</v>
      </c>
      <c r="E1823" s="54">
        <f t="shared" ca="1" si="366"/>
        <v>0</v>
      </c>
      <c r="F1823" s="54" t="str">
        <f t="shared" ca="1" si="367"/>
        <v>ZH1LJJ</v>
      </c>
      <c r="G1823" s="54" t="str">
        <f t="shared" ca="1" si="368"/>
        <v>AD3</v>
      </c>
      <c r="H1823" s="54" t="str">
        <f t="shared" ca="1" si="369"/>
        <v>COMPLET</v>
      </c>
      <c r="I1823" s="54" t="str">
        <f t="shared" ca="1" si="370"/>
        <v>Tn</v>
      </c>
      <c r="J1823" s="54" t="str">
        <f t="shared" ca="1" si="371"/>
        <v>TECC</v>
      </c>
      <c r="K1823" s="54" t="str">
        <f t="shared" ca="1" si="372"/>
        <v>TDSCRANI</v>
      </c>
      <c r="L1823" s="54" t="str">
        <f t="shared" ca="1" si="373"/>
        <v/>
      </c>
      <c r="M1823" s="54">
        <f t="shared" ca="1" si="374"/>
        <v>0</v>
      </c>
      <c r="N1823" s="54" t="str">
        <f t="shared" ca="1" si="375"/>
        <v>FIC</v>
      </c>
      <c r="O1823" s="54" t="str">
        <f t="shared" ca="1" si="376"/>
        <v>Adhérent</v>
      </c>
    </row>
    <row r="1824" spans="1:15" x14ac:dyDescent="0.3">
      <c r="A1824" s="97">
        <f ca="1">MATCH(B1824,INDIRECT("Referentiel!a:a"),0)+COUNTIF($B$1:B1823,B1824)</f>
        <v>1824</v>
      </c>
      <c r="B1824" s="98" t="s">
        <v>9281</v>
      </c>
      <c r="C1824" s="54" t="str">
        <f t="shared" ca="1" si="364"/>
        <v>CPCC</v>
      </c>
      <c r="D1824" s="54" t="str">
        <f t="shared" ca="1" si="365"/>
        <v>TDSCRANI-J</v>
      </c>
      <c r="E1824" s="54">
        <f t="shared" ca="1" si="366"/>
        <v>0</v>
      </c>
      <c r="F1824" s="54" t="str">
        <f t="shared" ca="1" si="367"/>
        <v>ZH1LJJ</v>
      </c>
      <c r="G1824" s="54" t="str">
        <f t="shared" ca="1" si="368"/>
        <v>AD3</v>
      </c>
      <c r="H1824" s="54" t="str">
        <f t="shared" ca="1" si="369"/>
        <v>COMPLET</v>
      </c>
      <c r="I1824" s="54" t="str">
        <f t="shared" ca="1" si="370"/>
        <v>Tn</v>
      </c>
      <c r="J1824" s="54" t="str">
        <f t="shared" ca="1" si="371"/>
        <v>TECC</v>
      </c>
      <c r="K1824" s="54" t="str">
        <f t="shared" ca="1" si="372"/>
        <v>TDSCRANI</v>
      </c>
      <c r="L1824" s="54" t="str">
        <f t="shared" ca="1" si="373"/>
        <v/>
      </c>
      <c r="M1824" s="54">
        <f t="shared" ca="1" si="374"/>
        <v>0</v>
      </c>
      <c r="N1824" s="54" t="str">
        <f t="shared" ca="1" si="375"/>
        <v>FIC</v>
      </c>
      <c r="O1824" s="54" t="str">
        <f t="shared" ca="1" si="376"/>
        <v>Adhérent</v>
      </c>
    </row>
    <row r="1825" spans="1:15" x14ac:dyDescent="0.3">
      <c r="A1825" s="97">
        <f ca="1">MATCH(B1825,INDIRECT("Referentiel!a:a"),0)+COUNTIF($B$1:B1824,B1825)</f>
        <v>1825</v>
      </c>
      <c r="B1825" s="98" t="s">
        <v>9284</v>
      </c>
      <c r="C1825" s="54" t="str">
        <f t="shared" ca="1" si="364"/>
        <v>CPCC</v>
      </c>
      <c r="D1825" s="54" t="str">
        <f t="shared" ca="1" si="365"/>
        <v>TDSCRANI-J</v>
      </c>
      <c r="E1825" s="54">
        <f t="shared" ca="1" si="366"/>
        <v>0</v>
      </c>
      <c r="F1825" s="54" t="str">
        <f t="shared" ca="1" si="367"/>
        <v>ZH1LJJ</v>
      </c>
      <c r="G1825" s="54" t="str">
        <f t="shared" ca="1" si="368"/>
        <v>AD3</v>
      </c>
      <c r="H1825" s="54" t="str">
        <f t="shared" ca="1" si="369"/>
        <v>COMPLET</v>
      </c>
      <c r="I1825" s="54" t="str">
        <f t="shared" ca="1" si="370"/>
        <v>Tn</v>
      </c>
      <c r="J1825" s="54" t="str">
        <f t="shared" ca="1" si="371"/>
        <v>TECC</v>
      </c>
      <c r="K1825" s="54" t="str">
        <f t="shared" ca="1" si="372"/>
        <v>TDSCRANI</v>
      </c>
      <c r="L1825" s="54" t="str">
        <f t="shared" ca="1" si="373"/>
        <v/>
      </c>
      <c r="M1825" s="54">
        <f t="shared" ca="1" si="374"/>
        <v>0</v>
      </c>
      <c r="N1825" s="54" t="str">
        <f t="shared" ca="1" si="375"/>
        <v>FIC</v>
      </c>
      <c r="O1825" s="54" t="str">
        <f t="shared" ca="1" si="376"/>
        <v>Adhérent</v>
      </c>
    </row>
    <row r="1826" spans="1:15" x14ac:dyDescent="0.3">
      <c r="A1826" s="97">
        <f ca="1">MATCH(B1826,INDIRECT("Referentiel!a:a"),0)+COUNTIF($B$1:B1825,B1826)</f>
        <v>1826</v>
      </c>
      <c r="B1826" s="98" t="s">
        <v>9287</v>
      </c>
      <c r="C1826" s="54" t="str">
        <f t="shared" ca="1" si="364"/>
        <v>CPCC</v>
      </c>
      <c r="D1826" s="54" t="str">
        <f t="shared" ca="1" si="365"/>
        <v>TDSCRANI-J</v>
      </c>
      <c r="E1826" s="54">
        <f t="shared" ca="1" si="366"/>
        <v>0</v>
      </c>
      <c r="F1826" s="54" t="str">
        <f t="shared" ca="1" si="367"/>
        <v>ZH1LJJ</v>
      </c>
      <c r="G1826" s="54" t="str">
        <f t="shared" ca="1" si="368"/>
        <v>AD3</v>
      </c>
      <c r="H1826" s="54" t="str">
        <f t="shared" ca="1" si="369"/>
        <v>COMPLET</v>
      </c>
      <c r="I1826" s="54" t="str">
        <f t="shared" ca="1" si="370"/>
        <v>Tn</v>
      </c>
      <c r="J1826" s="54" t="str">
        <f t="shared" ca="1" si="371"/>
        <v>TECC</v>
      </c>
      <c r="K1826" s="54" t="str">
        <f t="shared" ca="1" si="372"/>
        <v>TDSCRANI</v>
      </c>
      <c r="L1826" s="54" t="str">
        <f t="shared" ca="1" si="373"/>
        <v/>
      </c>
      <c r="M1826" s="54">
        <f t="shared" ca="1" si="374"/>
        <v>0</v>
      </c>
      <c r="N1826" s="54" t="str">
        <f t="shared" ca="1" si="375"/>
        <v>FIC</v>
      </c>
      <c r="O1826" s="54" t="str">
        <f t="shared" ca="1" si="376"/>
        <v>Adhérent</v>
      </c>
    </row>
    <row r="1827" spans="1:15" x14ac:dyDescent="0.3">
      <c r="A1827" s="97">
        <f ca="1">MATCH(B1827,INDIRECT("Referentiel!a:a"),0)+COUNTIF($B$1:B1826,B1827)</f>
        <v>1827</v>
      </c>
      <c r="B1827" s="98" t="s">
        <v>9290</v>
      </c>
      <c r="C1827" s="54" t="str">
        <f t="shared" ca="1" si="364"/>
        <v>CPCC</v>
      </c>
      <c r="D1827" s="54" t="str">
        <f t="shared" ca="1" si="365"/>
        <v>TDSCRANI-J</v>
      </c>
      <c r="E1827" s="54">
        <f t="shared" ca="1" si="366"/>
        <v>0</v>
      </c>
      <c r="F1827" s="54" t="str">
        <f t="shared" ca="1" si="367"/>
        <v>ZH1LJJ</v>
      </c>
      <c r="G1827" s="54" t="str">
        <f t="shared" ca="1" si="368"/>
        <v>AD3</v>
      </c>
      <c r="H1827" s="54" t="str">
        <f t="shared" ca="1" si="369"/>
        <v>COMPLET</v>
      </c>
      <c r="I1827" s="54" t="str">
        <f t="shared" ca="1" si="370"/>
        <v>Tn</v>
      </c>
      <c r="J1827" s="54" t="str">
        <f t="shared" ca="1" si="371"/>
        <v>TECC</v>
      </c>
      <c r="K1827" s="54" t="str">
        <f t="shared" ca="1" si="372"/>
        <v>TDSCRANI</v>
      </c>
      <c r="L1827" s="54" t="str">
        <f t="shared" ca="1" si="373"/>
        <v/>
      </c>
      <c r="M1827" s="54">
        <f t="shared" ca="1" si="374"/>
        <v>0</v>
      </c>
      <c r="N1827" s="54" t="str">
        <f t="shared" ca="1" si="375"/>
        <v>FIC</v>
      </c>
      <c r="O1827" s="54" t="str">
        <f t="shared" ca="1" si="376"/>
        <v>Adhérent</v>
      </c>
    </row>
    <row r="1828" spans="1:15" x14ac:dyDescent="0.3">
      <c r="A1828" s="97">
        <f ca="1">MATCH(B1828,INDIRECT("Referentiel!a:a"),0)+COUNTIF($B$1:B1827,B1828)</f>
        <v>1828</v>
      </c>
      <c r="B1828" s="98" t="s">
        <v>9293</v>
      </c>
      <c r="C1828" s="54" t="str">
        <f t="shared" ca="1" si="364"/>
        <v>CPCC</v>
      </c>
      <c r="D1828" s="54" t="str">
        <f t="shared" ca="1" si="365"/>
        <v>TDSCRANI-J</v>
      </c>
      <c r="E1828" s="54">
        <f t="shared" ca="1" si="366"/>
        <v>0</v>
      </c>
      <c r="F1828" s="54" t="str">
        <f t="shared" ca="1" si="367"/>
        <v>ZH1LJJ</v>
      </c>
      <c r="G1828" s="54" t="str">
        <f t="shared" ca="1" si="368"/>
        <v>AD3</v>
      </c>
      <c r="H1828" s="54" t="str">
        <f t="shared" ca="1" si="369"/>
        <v>COMPLET</v>
      </c>
      <c r="I1828" s="54" t="str">
        <f t="shared" ca="1" si="370"/>
        <v>Tn</v>
      </c>
      <c r="J1828" s="54" t="str">
        <f t="shared" ca="1" si="371"/>
        <v>TECC</v>
      </c>
      <c r="K1828" s="54" t="str">
        <f t="shared" ca="1" si="372"/>
        <v>TDSCRANI</v>
      </c>
      <c r="L1828" s="54" t="str">
        <f t="shared" ca="1" si="373"/>
        <v/>
      </c>
      <c r="M1828" s="54">
        <f t="shared" ca="1" si="374"/>
        <v>0</v>
      </c>
      <c r="N1828" s="54" t="str">
        <f t="shared" ca="1" si="375"/>
        <v>FIC</v>
      </c>
      <c r="O1828" s="54" t="str">
        <f t="shared" ca="1" si="376"/>
        <v>Adhérent</v>
      </c>
    </row>
    <row r="1829" spans="1:15" x14ac:dyDescent="0.3">
      <c r="A1829" s="97">
        <f ca="1">MATCH(B1829,INDIRECT("Referentiel!a:a"),0)+COUNTIF($B$1:B1828,B1829)</f>
        <v>1829</v>
      </c>
      <c r="B1829" s="98" t="s">
        <v>9296</v>
      </c>
      <c r="C1829" s="54" t="str">
        <f t="shared" ca="1" si="364"/>
        <v>CPCC</v>
      </c>
      <c r="D1829" s="54" t="str">
        <f t="shared" ca="1" si="365"/>
        <v>TDSCRANI-J</v>
      </c>
      <c r="E1829" s="54">
        <f t="shared" ca="1" si="366"/>
        <v>0</v>
      </c>
      <c r="F1829" s="54" t="str">
        <f t="shared" ca="1" si="367"/>
        <v>ZH1LJJ</v>
      </c>
      <c r="G1829" s="54" t="str">
        <f t="shared" ca="1" si="368"/>
        <v>AD3</v>
      </c>
      <c r="H1829" s="54" t="str">
        <f t="shared" ca="1" si="369"/>
        <v>COMPLET</v>
      </c>
      <c r="I1829" s="54" t="str">
        <f t="shared" ca="1" si="370"/>
        <v>Tn</v>
      </c>
      <c r="J1829" s="54" t="str">
        <f t="shared" ca="1" si="371"/>
        <v>TECC</v>
      </c>
      <c r="K1829" s="54" t="str">
        <f t="shared" ca="1" si="372"/>
        <v>TDSCRANI</v>
      </c>
      <c r="L1829" s="54" t="str">
        <f t="shared" ca="1" si="373"/>
        <v/>
      </c>
      <c r="M1829" s="54">
        <f t="shared" ca="1" si="374"/>
        <v>0</v>
      </c>
      <c r="N1829" s="54" t="str">
        <f t="shared" ca="1" si="375"/>
        <v>FIC</v>
      </c>
      <c r="O1829" s="54" t="str">
        <f t="shared" ca="1" si="376"/>
        <v>Adhérent</v>
      </c>
    </row>
    <row r="1830" spans="1:15" x14ac:dyDescent="0.3">
      <c r="A1830" s="97">
        <f ca="1">MATCH(B1830,INDIRECT("Referentiel!a:a"),0)+COUNTIF($B$1:B1829,B1830)</f>
        <v>1830</v>
      </c>
      <c r="B1830" s="98" t="s">
        <v>9299</v>
      </c>
      <c r="C1830" s="54" t="str">
        <f t="shared" ca="1" si="364"/>
        <v>CPCC</v>
      </c>
      <c r="D1830" s="54" t="str">
        <f t="shared" ca="1" si="365"/>
        <v>TDSCRANI-J</v>
      </c>
      <c r="E1830" s="54">
        <f t="shared" ca="1" si="366"/>
        <v>0</v>
      </c>
      <c r="F1830" s="54" t="str">
        <f t="shared" ca="1" si="367"/>
        <v>ZH1LJJ</v>
      </c>
      <c r="G1830" s="54" t="str">
        <f t="shared" ca="1" si="368"/>
        <v>AD3</v>
      </c>
      <c r="H1830" s="54" t="str">
        <f t="shared" ca="1" si="369"/>
        <v>COMPLET</v>
      </c>
      <c r="I1830" s="54" t="str">
        <f t="shared" ca="1" si="370"/>
        <v>Tn</v>
      </c>
      <c r="J1830" s="54" t="str">
        <f t="shared" ca="1" si="371"/>
        <v>TECC</v>
      </c>
      <c r="K1830" s="54" t="str">
        <f t="shared" ca="1" si="372"/>
        <v>TDSCRANI</v>
      </c>
      <c r="L1830" s="54" t="str">
        <f t="shared" ca="1" si="373"/>
        <v/>
      </c>
      <c r="M1830" s="54">
        <f t="shared" ca="1" si="374"/>
        <v>0</v>
      </c>
      <c r="N1830" s="54" t="str">
        <f t="shared" ca="1" si="375"/>
        <v>FIC</v>
      </c>
      <c r="O1830" s="54" t="str">
        <f t="shared" ca="1" si="376"/>
        <v>Adhérent</v>
      </c>
    </row>
    <row r="1831" spans="1:15" x14ac:dyDescent="0.3">
      <c r="A1831" s="97">
        <f ca="1">MATCH(B1831,INDIRECT("Referentiel!a:a"),0)+COUNTIF($B$1:B1830,B1831)</f>
        <v>1831</v>
      </c>
      <c r="B1831" s="98" t="s">
        <v>9302</v>
      </c>
      <c r="C1831" s="54" t="str">
        <f t="shared" ca="1" si="364"/>
        <v>CPCC</v>
      </c>
      <c r="D1831" s="54" t="str">
        <f t="shared" ca="1" si="365"/>
        <v>TDSCRANI-J</v>
      </c>
      <c r="E1831" s="54">
        <f t="shared" ca="1" si="366"/>
        <v>0</v>
      </c>
      <c r="F1831" s="54" t="str">
        <f t="shared" ca="1" si="367"/>
        <v>ZH1LJJ</v>
      </c>
      <c r="G1831" s="54" t="str">
        <f t="shared" ca="1" si="368"/>
        <v>AD3</v>
      </c>
      <c r="H1831" s="54" t="str">
        <f t="shared" ca="1" si="369"/>
        <v>COMPLET</v>
      </c>
      <c r="I1831" s="54" t="str">
        <f t="shared" ca="1" si="370"/>
        <v>Tn</v>
      </c>
      <c r="J1831" s="54" t="str">
        <f t="shared" ca="1" si="371"/>
        <v>TECC</v>
      </c>
      <c r="K1831" s="54" t="str">
        <f t="shared" ca="1" si="372"/>
        <v>TDSCRANI</v>
      </c>
      <c r="L1831" s="54" t="str">
        <f t="shared" ca="1" si="373"/>
        <v/>
      </c>
      <c r="M1831" s="54">
        <f t="shared" ca="1" si="374"/>
        <v>0</v>
      </c>
      <c r="N1831" s="54" t="str">
        <f t="shared" ca="1" si="375"/>
        <v>FIC</v>
      </c>
      <c r="O1831" s="54" t="str">
        <f t="shared" ca="1" si="376"/>
        <v>Adhérent</v>
      </c>
    </row>
    <row r="1832" spans="1:15" x14ac:dyDescent="0.3">
      <c r="A1832" s="97">
        <f ca="1">MATCH(B1832,INDIRECT("Referentiel!a:a"),0)+COUNTIF($B$1:B1831,B1832)</f>
        <v>1832</v>
      </c>
      <c r="B1832" s="98" t="s">
        <v>9305</v>
      </c>
      <c r="C1832" s="54" t="str">
        <f t="shared" ca="1" si="364"/>
        <v>CPCC</v>
      </c>
      <c r="D1832" s="54" t="str">
        <f t="shared" ca="1" si="365"/>
        <v>TDSCRANI-J</v>
      </c>
      <c r="E1832" s="54">
        <f t="shared" ca="1" si="366"/>
        <v>0</v>
      </c>
      <c r="F1832" s="54" t="str">
        <f t="shared" ca="1" si="367"/>
        <v>ZH1LJJ</v>
      </c>
      <c r="G1832" s="54" t="str">
        <f t="shared" ca="1" si="368"/>
        <v>AD3</v>
      </c>
      <c r="H1832" s="54" t="str">
        <f t="shared" ca="1" si="369"/>
        <v>COMPLET</v>
      </c>
      <c r="I1832" s="54" t="str">
        <f t="shared" ca="1" si="370"/>
        <v>Tn</v>
      </c>
      <c r="J1832" s="54" t="str">
        <f t="shared" ca="1" si="371"/>
        <v>TECC</v>
      </c>
      <c r="K1832" s="54" t="str">
        <f t="shared" ca="1" si="372"/>
        <v>TDSCRANI</v>
      </c>
      <c r="L1832" s="54" t="str">
        <f t="shared" ca="1" si="373"/>
        <v/>
      </c>
      <c r="M1832" s="54">
        <f t="shared" ca="1" si="374"/>
        <v>0</v>
      </c>
      <c r="N1832" s="54" t="str">
        <f t="shared" ca="1" si="375"/>
        <v>FIC</v>
      </c>
      <c r="O1832" s="54" t="str">
        <f t="shared" ca="1" si="376"/>
        <v>Adhérent</v>
      </c>
    </row>
    <row r="1833" spans="1:15" x14ac:dyDescent="0.3">
      <c r="A1833" s="97">
        <f ca="1">MATCH(B1833,INDIRECT("Referentiel!a:a"),0)+COUNTIF($B$1:B1832,B1833)</f>
        <v>1833</v>
      </c>
      <c r="B1833" s="98" t="s">
        <v>9309</v>
      </c>
      <c r="C1833" s="54" t="str">
        <f t="shared" ca="1" si="364"/>
        <v>CPPI</v>
      </c>
      <c r="D1833" s="54" t="str">
        <f t="shared" ca="1" si="365"/>
        <v>TA/0AMT/EXTIT1  /0  -J</v>
      </c>
      <c r="E1833" s="54">
        <f t="shared" ca="1" si="366"/>
        <v>0</v>
      </c>
      <c r="F1833" s="54" t="str">
        <f t="shared" ca="1" si="367"/>
        <v>ZH0KJ1</v>
      </c>
      <c r="G1833" s="54" t="str">
        <f t="shared" ca="1" si="368"/>
        <v>AD3</v>
      </c>
      <c r="H1833" s="54" t="str">
        <f t="shared" ca="1" si="369"/>
        <v>COMPLET</v>
      </c>
      <c r="I1833" s="54" t="str">
        <f t="shared" ca="1" si="370"/>
        <v>Tn</v>
      </c>
      <c r="J1833" s="54" t="str">
        <f t="shared" ca="1" si="371"/>
        <v>EXTR</v>
      </c>
      <c r="K1833" s="54" t="str">
        <f t="shared" ca="1" si="372"/>
        <v>TA/0AMT/EXTIT1/0</v>
      </c>
      <c r="L1833" s="54" t="str">
        <f t="shared" ca="1" si="373"/>
        <v/>
      </c>
      <c r="M1833" s="54">
        <f t="shared" ca="1" si="374"/>
        <v>0</v>
      </c>
      <c r="N1833" s="54" t="str">
        <f t="shared" ca="1" si="375"/>
        <v>START</v>
      </c>
      <c r="O1833" s="54" t="str">
        <f t="shared" ca="1" si="376"/>
        <v>Adhérent</v>
      </c>
    </row>
    <row r="1834" spans="1:15" x14ac:dyDescent="0.3">
      <c r="A1834" s="97">
        <f ca="1">MATCH(B1834,INDIRECT("Referentiel!a:a"),0)+COUNTIF($B$1:B1833,B1834)</f>
        <v>1834</v>
      </c>
      <c r="B1834" s="98" t="s">
        <v>9313</v>
      </c>
      <c r="C1834" s="54" t="str">
        <f t="shared" ca="1" si="364"/>
        <v>CPPI</v>
      </c>
      <c r="D1834" s="54" t="str">
        <f t="shared" ca="1" si="365"/>
        <v>EXCCAPIX-A</v>
      </c>
      <c r="E1834" s="54">
        <f t="shared" ca="1" si="366"/>
        <v>0</v>
      </c>
      <c r="F1834" s="54" t="str">
        <f t="shared" ca="1" si="367"/>
        <v>ZH0AA1</v>
      </c>
      <c r="G1834" s="54" t="str">
        <f t="shared" ca="1" si="368"/>
        <v>AD1</v>
      </c>
      <c r="H1834" s="54" t="str">
        <f t="shared" ca="1" si="369"/>
        <v>PARTIEL</v>
      </c>
      <c r="I1834" s="54" t="str">
        <f t="shared" ca="1" si="370"/>
        <v>Tn</v>
      </c>
      <c r="J1834" s="54" t="str">
        <f t="shared" ca="1" si="371"/>
        <v>EXTR</v>
      </c>
      <c r="K1834" s="54" t="str">
        <f t="shared" ca="1" si="372"/>
        <v>EXCCAPIX</v>
      </c>
      <c r="L1834" s="54" t="str">
        <f t="shared" ca="1" si="373"/>
        <v>PRAD1</v>
      </c>
      <c r="M1834" s="54">
        <f t="shared" ca="1" si="374"/>
        <v>0</v>
      </c>
      <c r="N1834" s="54" t="str">
        <f t="shared" ca="1" si="375"/>
        <v>FIC</v>
      </c>
      <c r="O1834" s="54" t="str">
        <f t="shared" ca="1" si="376"/>
        <v>Adhérent</v>
      </c>
    </row>
    <row r="1835" spans="1:15" x14ac:dyDescent="0.3">
      <c r="A1835" s="97">
        <f ca="1">MATCH(B1835,INDIRECT("Referentiel!a:a"),0)+COUNTIF($B$1:B1834,B1835)</f>
        <v>1835</v>
      </c>
      <c r="B1835" s="98" t="s">
        <v>9317</v>
      </c>
      <c r="C1835" s="54" t="str">
        <f t="shared" ca="1" si="364"/>
        <v>CPPI</v>
      </c>
      <c r="D1835" s="54" t="str">
        <f t="shared" ca="1" si="365"/>
        <v>EXCTIDXX-M</v>
      </c>
      <c r="E1835" s="54">
        <f t="shared" ca="1" si="366"/>
        <v>0</v>
      </c>
      <c r="F1835" s="54" t="str">
        <f t="shared" ca="1" si="367"/>
        <v>ZH0AMC</v>
      </c>
      <c r="G1835" s="54" t="str">
        <f t="shared" ca="1" si="368"/>
        <v>AD1</v>
      </c>
      <c r="H1835" s="54" t="str">
        <f t="shared" ca="1" si="369"/>
        <v>PARTIEL</v>
      </c>
      <c r="I1835" s="54" t="str">
        <f t="shared" ca="1" si="370"/>
        <v>Tn</v>
      </c>
      <c r="J1835" s="54" t="str">
        <f t="shared" ca="1" si="371"/>
        <v>EXTR</v>
      </c>
      <c r="K1835" s="54" t="str">
        <f t="shared" ca="1" si="372"/>
        <v>EXCTIDXX</v>
      </c>
      <c r="L1835" s="54" t="str">
        <f t="shared" ca="1" si="373"/>
        <v>PRAD1</v>
      </c>
      <c r="M1835" s="54">
        <f t="shared" ca="1" si="374"/>
        <v>0</v>
      </c>
      <c r="N1835" s="54" t="str">
        <f t="shared" ca="1" si="375"/>
        <v>FIC</v>
      </c>
      <c r="O1835" s="54" t="str">
        <f t="shared" ca="1" si="376"/>
        <v>Adhérent</v>
      </c>
    </row>
    <row r="1836" spans="1:15" x14ac:dyDescent="0.3">
      <c r="A1836" s="97">
        <f ca="1">MATCH(B1836,INDIRECT("Referentiel!a:a"),0)+COUNTIF($B$1:B1835,B1836)</f>
        <v>1836</v>
      </c>
      <c r="B1836" s="98" t="s">
        <v>9321</v>
      </c>
      <c r="C1836" s="54" t="str">
        <f t="shared" ca="1" si="364"/>
        <v>CPDT</v>
      </c>
      <c r="D1836" s="54" t="str">
        <f t="shared" ca="1" si="365"/>
        <v>?-J</v>
      </c>
      <c r="E1836" s="54">
        <f t="shared" ca="1" si="366"/>
        <v>0</v>
      </c>
      <c r="F1836" s="54">
        <f t="shared" ca="1" si="367"/>
        <v>0</v>
      </c>
      <c r="G1836" s="54" t="str">
        <f t="shared" ca="1" si="368"/>
        <v>TAD</v>
      </c>
      <c r="H1836" s="54" t="str">
        <f t="shared" ca="1" si="369"/>
        <v>PARTIEL</v>
      </c>
      <c r="I1836" s="54">
        <f t="shared" ca="1" si="370"/>
        <v>0</v>
      </c>
      <c r="J1836" s="54" t="str">
        <f t="shared" ca="1" si="371"/>
        <v>CEDI</v>
      </c>
      <c r="K1836" s="54" t="str">
        <f t="shared" ca="1" si="372"/>
        <v>ADDPPE</v>
      </c>
      <c r="L1836" s="54" t="str">
        <f t="shared" ca="1" si="373"/>
        <v>PRIV1</v>
      </c>
      <c r="M1836" s="54">
        <f t="shared" ca="1" si="374"/>
        <v>0</v>
      </c>
      <c r="N1836" s="54" t="str">
        <f t="shared" ca="1" si="375"/>
        <v>CDP</v>
      </c>
      <c r="O1836" s="54" t="str">
        <f t="shared" ca="1" si="376"/>
        <v>Adhérent</v>
      </c>
    </row>
    <row r="1837" spans="1:15" x14ac:dyDescent="0.3">
      <c r="A1837" s="97">
        <f ca="1">MATCH(B1837,INDIRECT("Referentiel!a:a"),0)+COUNTIF($B$1:B1836,B1837)</f>
        <v>1837</v>
      </c>
      <c r="B1837" s="98" t="s">
        <v>9324</v>
      </c>
      <c r="C1837" s="54" t="str">
        <f t="shared" ca="1" si="364"/>
        <v>CPDT</v>
      </c>
      <c r="D1837" s="54" t="str">
        <f t="shared" ca="1" si="365"/>
        <v>?-J</v>
      </c>
      <c r="E1837" s="54">
        <f t="shared" ca="1" si="366"/>
        <v>0</v>
      </c>
      <c r="F1837" s="54">
        <f t="shared" ca="1" si="367"/>
        <v>0</v>
      </c>
      <c r="G1837" s="54" t="str">
        <f t="shared" ca="1" si="368"/>
        <v>TAD</v>
      </c>
      <c r="H1837" s="54" t="str">
        <f t="shared" ca="1" si="369"/>
        <v>PARTIEL</v>
      </c>
      <c r="I1837" s="54">
        <f t="shared" ca="1" si="370"/>
        <v>0</v>
      </c>
      <c r="J1837" s="54" t="str">
        <f t="shared" ca="1" si="371"/>
        <v>CEDI</v>
      </c>
      <c r="K1837" s="54" t="str">
        <f t="shared" ca="1" si="372"/>
        <v>ADDRPA</v>
      </c>
      <c r="L1837" s="54" t="str">
        <f t="shared" ca="1" si="373"/>
        <v>PRIV1</v>
      </c>
      <c r="M1837" s="54">
        <f t="shared" ca="1" si="374"/>
        <v>0</v>
      </c>
      <c r="N1837" s="54" t="str">
        <f t="shared" ca="1" si="375"/>
        <v>CDP</v>
      </c>
      <c r="O1837" s="54" t="str">
        <f t="shared" ca="1" si="376"/>
        <v>Adhérent</v>
      </c>
    </row>
    <row r="1838" spans="1:15" x14ac:dyDescent="0.3">
      <c r="A1838" s="97">
        <f ca="1">MATCH(B1838,INDIRECT("Referentiel!a:a"),0)+COUNTIF($B$1:B1837,B1838)</f>
        <v>1838</v>
      </c>
      <c r="B1838" s="98" t="s">
        <v>9326</v>
      </c>
      <c r="C1838" s="54" t="str">
        <f t="shared" ca="1" si="364"/>
        <v>CPDT</v>
      </c>
      <c r="D1838" s="54" t="str">
        <f t="shared" ca="1" si="365"/>
        <v>?-J</v>
      </c>
      <c r="E1838" s="54">
        <f t="shared" ca="1" si="366"/>
        <v>0</v>
      </c>
      <c r="F1838" s="54">
        <f t="shared" ca="1" si="367"/>
        <v>0</v>
      </c>
      <c r="G1838" s="54" t="str">
        <f t="shared" ca="1" si="368"/>
        <v>TAD</v>
      </c>
      <c r="H1838" s="54" t="str">
        <f t="shared" ca="1" si="369"/>
        <v>PARTIEL</v>
      </c>
      <c r="I1838" s="54">
        <f t="shared" ca="1" si="370"/>
        <v>0</v>
      </c>
      <c r="J1838" s="54" t="str">
        <f t="shared" ca="1" si="371"/>
        <v>CEDI</v>
      </c>
      <c r="K1838" s="54" t="str">
        <f t="shared" ca="1" si="372"/>
        <v>ADPROD</v>
      </c>
      <c r="L1838" s="54" t="str">
        <f t="shared" ca="1" si="373"/>
        <v>PRIV1</v>
      </c>
      <c r="M1838" s="54">
        <f t="shared" ca="1" si="374"/>
        <v>0</v>
      </c>
      <c r="N1838" s="54" t="str">
        <f t="shared" ca="1" si="375"/>
        <v>CDP</v>
      </c>
      <c r="O1838" s="54" t="str">
        <f t="shared" ca="1" si="376"/>
        <v>Adhérent</v>
      </c>
    </row>
    <row r="1839" spans="1:15" x14ac:dyDescent="0.3">
      <c r="A1839" s="97">
        <f ca="1">MATCH(B1839,INDIRECT("Referentiel!a:a"),0)+COUNTIF($B$1:B1838,B1839)</f>
        <v>1839</v>
      </c>
      <c r="B1839" s="98" t="s">
        <v>9328</v>
      </c>
      <c r="C1839" s="54" t="str">
        <f t="shared" ca="1" si="364"/>
        <v>CPDT</v>
      </c>
      <c r="D1839" s="54" t="str">
        <f t="shared" ca="1" si="365"/>
        <v>?-J</v>
      </c>
      <c r="E1839" s="54">
        <f t="shared" ca="1" si="366"/>
        <v>0</v>
      </c>
      <c r="F1839" s="54">
        <f t="shared" ca="1" si="367"/>
        <v>0</v>
      </c>
      <c r="G1839" s="54" t="str">
        <f t="shared" ca="1" si="368"/>
        <v>TAD</v>
      </c>
      <c r="H1839" s="54" t="str">
        <f t="shared" ca="1" si="369"/>
        <v>PARTIEL</v>
      </c>
      <c r="I1839" s="54">
        <f t="shared" ca="1" si="370"/>
        <v>0</v>
      </c>
      <c r="J1839" s="54" t="str">
        <f t="shared" ca="1" si="371"/>
        <v>CEDI</v>
      </c>
      <c r="K1839" s="54" t="str">
        <f t="shared" ca="1" si="372"/>
        <v>ADRPCC</v>
      </c>
      <c r="L1839" s="54" t="str">
        <f t="shared" ca="1" si="373"/>
        <v>PRIV1</v>
      </c>
      <c r="M1839" s="54">
        <f t="shared" ca="1" si="374"/>
        <v>0</v>
      </c>
      <c r="N1839" s="54" t="str">
        <f t="shared" ca="1" si="375"/>
        <v>CDP</v>
      </c>
      <c r="O1839" s="54" t="str">
        <f t="shared" ca="1" si="376"/>
        <v>Adhérent</v>
      </c>
    </row>
    <row r="1840" spans="1:15" x14ac:dyDescent="0.3">
      <c r="A1840" s="97">
        <f ca="1">MATCH(B1840,INDIRECT("Referentiel!a:a"),0)+COUNTIF($B$1:B1839,B1840)</f>
        <v>1840</v>
      </c>
      <c r="B1840" s="98" t="s">
        <v>9330</v>
      </c>
      <c r="C1840" s="54" t="str">
        <f t="shared" ca="1" si="364"/>
        <v>CPDT</v>
      </c>
      <c r="D1840" s="54" t="str">
        <f t="shared" ca="1" si="365"/>
        <v>?-J</v>
      </c>
      <c r="E1840" s="54">
        <f t="shared" ca="1" si="366"/>
        <v>0</v>
      </c>
      <c r="F1840" s="54">
        <f t="shared" ca="1" si="367"/>
        <v>0</v>
      </c>
      <c r="G1840" s="54" t="str">
        <f t="shared" ca="1" si="368"/>
        <v>TAD</v>
      </c>
      <c r="H1840" s="54" t="str">
        <f t="shared" ca="1" si="369"/>
        <v>PARTIEL</v>
      </c>
      <c r="I1840" s="54">
        <f t="shared" ca="1" si="370"/>
        <v>0</v>
      </c>
      <c r="J1840" s="54" t="str">
        <f t="shared" ca="1" si="371"/>
        <v>CEDI</v>
      </c>
      <c r="K1840" s="54" t="str">
        <f t="shared" ca="1" si="372"/>
        <v>ADDORG</v>
      </c>
      <c r="L1840" s="54" t="str">
        <f t="shared" ca="1" si="373"/>
        <v>PRIV1</v>
      </c>
      <c r="M1840" s="54">
        <f t="shared" ca="1" si="374"/>
        <v>0</v>
      </c>
      <c r="N1840" s="54" t="str">
        <f t="shared" ca="1" si="375"/>
        <v>CDP</v>
      </c>
      <c r="O1840" s="54" t="str">
        <f t="shared" ca="1" si="376"/>
        <v>Adhérent</v>
      </c>
    </row>
    <row r="1841" spans="1:15" x14ac:dyDescent="0.3">
      <c r="A1841" s="97">
        <f ca="1">MATCH(B1841,INDIRECT("Referentiel!a:a"),0)+COUNTIF($B$1:B1840,B1841)</f>
        <v>1841</v>
      </c>
      <c r="B1841" s="98" t="s">
        <v>9332</v>
      </c>
      <c r="C1841" s="54" t="str">
        <f t="shared" ca="1" si="364"/>
        <v>CPDT</v>
      </c>
      <c r="D1841" s="54" t="str">
        <f t="shared" ca="1" si="365"/>
        <v>?-J</v>
      </c>
      <c r="E1841" s="54">
        <f t="shared" ca="1" si="366"/>
        <v>0</v>
      </c>
      <c r="F1841" s="54">
        <f t="shared" ca="1" si="367"/>
        <v>0</v>
      </c>
      <c r="G1841" s="54" t="str">
        <f t="shared" ca="1" si="368"/>
        <v>TAD</v>
      </c>
      <c r="H1841" s="54" t="str">
        <f t="shared" ca="1" si="369"/>
        <v>PARTIEL</v>
      </c>
      <c r="I1841" s="54">
        <f t="shared" ca="1" si="370"/>
        <v>0</v>
      </c>
      <c r="J1841" s="54" t="str">
        <f t="shared" ca="1" si="371"/>
        <v>CEDI</v>
      </c>
      <c r="K1841" s="54" t="str">
        <f t="shared" ca="1" si="372"/>
        <v>ADCPTE</v>
      </c>
      <c r="L1841" s="54" t="str">
        <f t="shared" ca="1" si="373"/>
        <v>PRIV1</v>
      </c>
      <c r="M1841" s="54">
        <f t="shared" ca="1" si="374"/>
        <v>0</v>
      </c>
      <c r="N1841" s="54" t="str">
        <f t="shared" ca="1" si="375"/>
        <v>CDP</v>
      </c>
      <c r="O1841" s="54" t="str">
        <f t="shared" ca="1" si="376"/>
        <v>Adhérent</v>
      </c>
    </row>
    <row r="1842" spans="1:15" x14ac:dyDescent="0.3">
      <c r="A1842" s="97">
        <f ca="1">MATCH(B1842,INDIRECT("Referentiel!a:a"),0)+COUNTIF($B$1:B1841,B1842)</f>
        <v>1842</v>
      </c>
      <c r="B1842" s="98" t="s">
        <v>9334</v>
      </c>
      <c r="C1842" s="54" t="str">
        <f t="shared" ca="1" si="364"/>
        <v>CPDT</v>
      </c>
      <c r="D1842" s="54" t="str">
        <f t="shared" ca="1" si="365"/>
        <v>?-J</v>
      </c>
      <c r="E1842" s="54">
        <f t="shared" ca="1" si="366"/>
        <v>0</v>
      </c>
      <c r="F1842" s="54">
        <f t="shared" ca="1" si="367"/>
        <v>0</v>
      </c>
      <c r="G1842" s="54" t="str">
        <f t="shared" ca="1" si="368"/>
        <v>TAD</v>
      </c>
      <c r="H1842" s="54" t="str">
        <f t="shared" ca="1" si="369"/>
        <v>PARTIEL</v>
      </c>
      <c r="I1842" s="54">
        <f t="shared" ca="1" si="370"/>
        <v>0</v>
      </c>
      <c r="J1842" s="54" t="str">
        <f t="shared" ca="1" si="371"/>
        <v>CEDI</v>
      </c>
      <c r="K1842" s="54" t="str">
        <f t="shared" ca="1" si="372"/>
        <v>ADDEPI</v>
      </c>
      <c r="L1842" s="54" t="str">
        <f t="shared" ca="1" si="373"/>
        <v>PRIV1</v>
      </c>
      <c r="M1842" s="54">
        <f t="shared" ca="1" si="374"/>
        <v>0</v>
      </c>
      <c r="N1842" s="54" t="str">
        <f t="shared" ca="1" si="375"/>
        <v>CDP</v>
      </c>
      <c r="O1842" s="54" t="str">
        <f t="shared" ca="1" si="376"/>
        <v>Adhérent</v>
      </c>
    </row>
    <row r="1843" spans="1:15" x14ac:dyDescent="0.3">
      <c r="A1843" s="97">
        <f ca="1">MATCH(B1843,INDIRECT("Referentiel!a:a"),0)+COUNTIF($B$1:B1842,B1843)</f>
        <v>1843</v>
      </c>
      <c r="B1843" s="98" t="s">
        <v>9336</v>
      </c>
      <c r="C1843" s="54" t="str">
        <f t="shared" ca="1" si="364"/>
        <v>CPMC</v>
      </c>
      <c r="D1843" s="54" t="str">
        <f t="shared" ca="1" si="365"/>
        <v>V0RGFOFF-J</v>
      </c>
      <c r="E1843" s="54">
        <f t="shared" ca="1" si="366"/>
        <v>0</v>
      </c>
      <c r="F1843" s="54" t="str">
        <f t="shared" ca="1" si="367"/>
        <v>ZH4YJP</v>
      </c>
      <c r="G1843" s="54" t="str">
        <f t="shared" ca="1" si="368"/>
        <v>AD3</v>
      </c>
      <c r="H1843" s="54" t="str">
        <f t="shared" ca="1" si="369"/>
        <v>COMPLET</v>
      </c>
      <c r="I1843" s="54" t="str">
        <f t="shared" ca="1" si="370"/>
        <v>Tn</v>
      </c>
      <c r="J1843" s="54" t="str">
        <f t="shared" ca="1" si="371"/>
        <v>CATP</v>
      </c>
      <c r="K1843" s="54" t="str">
        <f t="shared" ca="1" si="372"/>
        <v>RGFOFF</v>
      </c>
      <c r="L1843" s="54" t="str">
        <f t="shared" ca="1" si="373"/>
        <v/>
      </c>
      <c r="M1843" s="54">
        <f t="shared" ca="1" si="374"/>
        <v>0</v>
      </c>
      <c r="N1843" s="54" t="str">
        <f t="shared" ca="1" si="375"/>
        <v>DB2</v>
      </c>
      <c r="O1843" s="54" t="str">
        <f t="shared" ca="1" si="376"/>
        <v>Adhérent</v>
      </c>
    </row>
    <row r="1844" spans="1:15" x14ac:dyDescent="0.3">
      <c r="A1844" s="97">
        <f ca="1">MATCH(B1844,INDIRECT("Referentiel!a:a"),0)+COUNTIF($B$1:B1843,B1844)</f>
        <v>1844</v>
      </c>
      <c r="B1844" s="98" t="s">
        <v>9341</v>
      </c>
      <c r="C1844" s="54" t="str">
        <f t="shared" ca="1" si="364"/>
        <v>CPCC</v>
      </c>
      <c r="D1844" s="54" t="str">
        <f t="shared" ca="1" si="365"/>
        <v>V0MARE04 -J</v>
      </c>
      <c r="E1844" s="54">
        <f t="shared" ca="1" si="366"/>
        <v>0</v>
      </c>
      <c r="F1844" s="54" t="str">
        <f t="shared" ca="1" si="367"/>
        <v>ZH1KJX</v>
      </c>
      <c r="G1844" s="54" t="str">
        <f t="shared" ca="1" si="368"/>
        <v>AD3</v>
      </c>
      <c r="H1844" s="54" t="str">
        <f t="shared" ca="1" si="369"/>
        <v>COMPLET</v>
      </c>
      <c r="I1844" s="54" t="str">
        <f t="shared" ca="1" si="370"/>
        <v>BVnTn</v>
      </c>
      <c r="J1844" s="54" t="str">
        <f t="shared" ca="1" si="371"/>
        <v>CNTR</v>
      </c>
      <c r="K1844" s="54" t="str">
        <f t="shared" ca="1" si="372"/>
        <v>MARE04</v>
      </c>
      <c r="L1844" s="54" t="str">
        <f t="shared" ca="1" si="373"/>
        <v/>
      </c>
      <c r="M1844" s="54">
        <f t="shared" ca="1" si="374"/>
        <v>0</v>
      </c>
      <c r="N1844" s="54" t="str">
        <f t="shared" ca="1" si="375"/>
        <v>DB2</v>
      </c>
      <c r="O1844" s="54" t="str">
        <f t="shared" ca="1" si="376"/>
        <v>Adhérent</v>
      </c>
    </row>
    <row r="1845" spans="1:15" x14ac:dyDescent="0.3">
      <c r="A1845" s="97">
        <f ca="1">MATCH(B1845,INDIRECT("Referentiel!a:a"),0)+COUNTIF($B$1:B1844,B1845)</f>
        <v>1845</v>
      </c>
      <c r="B1845" s="98" t="s">
        <v>9345</v>
      </c>
      <c r="C1845" s="54" t="str">
        <f t="shared" ca="1" si="364"/>
        <v>CPCC</v>
      </c>
      <c r="D1845" s="54" t="str">
        <f t="shared" ca="1" si="365"/>
        <v>V0CONFPM -J</v>
      </c>
      <c r="E1845" s="54">
        <f t="shared" ca="1" si="366"/>
        <v>0</v>
      </c>
      <c r="F1845" s="54" t="str">
        <f t="shared" ca="1" si="367"/>
        <v>ZH1LJA</v>
      </c>
      <c r="G1845" s="54" t="str">
        <f t="shared" ca="1" si="368"/>
        <v>AD3</v>
      </c>
      <c r="H1845" s="54" t="str">
        <f t="shared" ca="1" si="369"/>
        <v>COMPLET</v>
      </c>
      <c r="I1845" s="54" t="str">
        <f t="shared" ca="1" si="370"/>
        <v>Tn</v>
      </c>
      <c r="J1845" s="54" t="str">
        <f t="shared" ca="1" si="371"/>
        <v>CFPA</v>
      </c>
      <c r="K1845" s="54" t="str">
        <f t="shared" ca="1" si="372"/>
        <v>CONFPM</v>
      </c>
      <c r="L1845" s="54" t="str">
        <f t="shared" ca="1" si="373"/>
        <v/>
      </c>
      <c r="M1845" s="54">
        <f t="shared" ca="1" si="374"/>
        <v>0</v>
      </c>
      <c r="N1845" s="54" t="str">
        <f t="shared" ca="1" si="375"/>
        <v>DB2</v>
      </c>
      <c r="O1845" s="54" t="str">
        <f t="shared" ca="1" si="376"/>
        <v>Adhérent</v>
      </c>
    </row>
    <row r="1846" spans="1:15" x14ac:dyDescent="0.3">
      <c r="A1846" s="97">
        <f ca="1">MATCH(B1846,INDIRECT("Referentiel!a:a"),0)+COUNTIF($B$1:B1845,B1846)</f>
        <v>1846</v>
      </c>
      <c r="B1846" s="98" t="s">
        <v>9349</v>
      </c>
      <c r="C1846" s="54" t="str">
        <f t="shared" ca="1" si="364"/>
        <v>CPCR</v>
      </c>
      <c r="D1846" s="54" t="str">
        <f t="shared" ca="1" si="365"/>
        <v>V0EPHDON-J</v>
      </c>
      <c r="E1846" s="54">
        <f t="shared" ca="1" si="366"/>
        <v>0</v>
      </c>
      <c r="F1846" s="54" t="str">
        <f t="shared" ca="1" si="367"/>
        <v>ZH20J6</v>
      </c>
      <c r="G1846" s="54" t="str">
        <f t="shared" ca="1" si="368"/>
        <v>AD3</v>
      </c>
      <c r="H1846" s="54" t="str">
        <f t="shared" ca="1" si="369"/>
        <v>COMPLET</v>
      </c>
      <c r="I1846" s="54" t="str">
        <f t="shared" ca="1" si="370"/>
        <v>Tn</v>
      </c>
      <c r="J1846" s="54" t="str">
        <f t="shared" ca="1" si="371"/>
        <v>PRCR</v>
      </c>
      <c r="K1846" s="54" t="str">
        <f t="shared" ca="1" si="372"/>
        <v>EPHDON</v>
      </c>
      <c r="L1846" s="54" t="str">
        <f t="shared" ca="1" si="373"/>
        <v/>
      </c>
      <c r="M1846" s="54">
        <f t="shared" ca="1" si="374"/>
        <v>0</v>
      </c>
      <c r="N1846" s="54" t="str">
        <f t="shared" ca="1" si="375"/>
        <v>DB2</v>
      </c>
      <c r="O1846" s="54" t="str">
        <f t="shared" ca="1" si="376"/>
        <v>Adhérent</v>
      </c>
    </row>
    <row r="1847" spans="1:15" x14ac:dyDescent="0.3">
      <c r="A1847" s="97">
        <f ca="1">MATCH(B1847,INDIRECT("Referentiel!a:a"),0)+COUNTIF($B$1:B1846,B1847)</f>
        <v>1847</v>
      </c>
      <c r="B1847" s="98" t="s">
        <v>9355</v>
      </c>
      <c r="C1847" s="54" t="str">
        <f t="shared" ca="1" si="364"/>
        <v>CPCR</v>
      </c>
      <c r="D1847" s="54" t="str">
        <f t="shared" ca="1" si="365"/>
        <v>V0EPHPRC-J</v>
      </c>
      <c r="E1847" s="54">
        <f t="shared" ca="1" si="366"/>
        <v>0</v>
      </c>
      <c r="F1847" s="54" t="str">
        <f t="shared" ca="1" si="367"/>
        <v>ZH20JA</v>
      </c>
      <c r="G1847" s="54" t="str">
        <f t="shared" ca="1" si="368"/>
        <v>AD3</v>
      </c>
      <c r="H1847" s="54" t="str">
        <f t="shared" ca="1" si="369"/>
        <v>COMPLET</v>
      </c>
      <c r="I1847" s="54" t="str">
        <f t="shared" ca="1" si="370"/>
        <v>Tn</v>
      </c>
      <c r="J1847" s="54" t="str">
        <f t="shared" ca="1" si="371"/>
        <v>PRCR</v>
      </c>
      <c r="K1847" s="54" t="str">
        <f t="shared" ca="1" si="372"/>
        <v>EPHPRC</v>
      </c>
      <c r="L1847" s="54" t="str">
        <f t="shared" ca="1" si="373"/>
        <v/>
      </c>
      <c r="M1847" s="54">
        <f t="shared" ca="1" si="374"/>
        <v>0</v>
      </c>
      <c r="N1847" s="54" t="str">
        <f t="shared" ca="1" si="375"/>
        <v>DB2</v>
      </c>
      <c r="O1847" s="54" t="str">
        <f t="shared" ca="1" si="376"/>
        <v>Adhérent</v>
      </c>
    </row>
    <row r="1848" spans="1:15" x14ac:dyDescent="0.3">
      <c r="A1848" s="97">
        <f ca="1">MATCH(B1848,INDIRECT("Referentiel!a:a"),0)+COUNTIF($B$1:B1847,B1848)</f>
        <v>1848</v>
      </c>
      <c r="B1848" s="98" t="s">
        <v>9360</v>
      </c>
      <c r="C1848" s="54" t="str">
        <f t="shared" ca="1" si="364"/>
        <v>CPCR</v>
      </c>
      <c r="D1848" s="54" t="str">
        <f t="shared" ca="1" si="365"/>
        <v>V0EPHSUI-J</v>
      </c>
      <c r="E1848" s="54">
        <f t="shared" ca="1" si="366"/>
        <v>0</v>
      </c>
      <c r="F1848" s="54" t="str">
        <f t="shared" ca="1" si="367"/>
        <v>ZH20JQ</v>
      </c>
      <c r="G1848" s="54" t="str">
        <f t="shared" ca="1" si="368"/>
        <v>AD3</v>
      </c>
      <c r="H1848" s="54" t="str">
        <f t="shared" ca="1" si="369"/>
        <v>COMPLET</v>
      </c>
      <c r="I1848" s="54" t="str">
        <f t="shared" ca="1" si="370"/>
        <v>Tn</v>
      </c>
      <c r="J1848" s="54" t="str">
        <f t="shared" ca="1" si="371"/>
        <v>PRCR</v>
      </c>
      <c r="K1848" s="54" t="str">
        <f t="shared" ca="1" si="372"/>
        <v>EPHSUI</v>
      </c>
      <c r="L1848" s="54" t="str">
        <f t="shared" ca="1" si="373"/>
        <v/>
      </c>
      <c r="M1848" s="54">
        <f t="shared" ca="1" si="374"/>
        <v>0</v>
      </c>
      <c r="N1848" s="54" t="str">
        <f t="shared" ca="1" si="375"/>
        <v>DB2</v>
      </c>
      <c r="O1848" s="54" t="str">
        <f t="shared" ca="1" si="376"/>
        <v>Adhérent</v>
      </c>
    </row>
    <row r="1849" spans="1:15" x14ac:dyDescent="0.3">
      <c r="A1849" s="97">
        <f ca="1">MATCH(B1849,INDIRECT("Referentiel!a:a"),0)+COUNTIF($B$1:B1848,B1849)</f>
        <v>1849</v>
      </c>
      <c r="B1849" s="98" t="s">
        <v>9365</v>
      </c>
      <c r="C1849" s="54" t="str">
        <f t="shared" ca="1" si="364"/>
        <v>CPCR</v>
      </c>
      <c r="D1849" s="54" t="str">
        <f t="shared" ca="1" si="365"/>
        <v>V0EPHSTA-J</v>
      </c>
      <c r="E1849" s="54">
        <f t="shared" ca="1" si="366"/>
        <v>0</v>
      </c>
      <c r="F1849" s="54" t="str">
        <f t="shared" ca="1" si="367"/>
        <v>ZH20J4</v>
      </c>
      <c r="G1849" s="54" t="str">
        <f t="shared" ca="1" si="368"/>
        <v>AD3</v>
      </c>
      <c r="H1849" s="54" t="str">
        <f t="shared" ca="1" si="369"/>
        <v>COMPLET</v>
      </c>
      <c r="I1849" s="54" t="str">
        <f t="shared" ca="1" si="370"/>
        <v>Tn</v>
      </c>
      <c r="J1849" s="54" t="str">
        <f t="shared" ca="1" si="371"/>
        <v>PRCR</v>
      </c>
      <c r="K1849" s="54" t="str">
        <f t="shared" ca="1" si="372"/>
        <v>EPHSTA</v>
      </c>
      <c r="L1849" s="54" t="str">
        <f t="shared" ca="1" si="373"/>
        <v/>
      </c>
      <c r="M1849" s="54">
        <f t="shared" ca="1" si="374"/>
        <v>0</v>
      </c>
      <c r="N1849" s="54" t="str">
        <f t="shared" ca="1" si="375"/>
        <v>DB2</v>
      </c>
      <c r="O1849" s="54" t="str">
        <f t="shared" ca="1" si="376"/>
        <v>Adhérent</v>
      </c>
    </row>
    <row r="1850" spans="1:15" x14ac:dyDescent="0.3">
      <c r="A1850" s="97">
        <f ca="1">MATCH(B1850,INDIRECT("Referentiel!a:a"),0)+COUNTIF($B$1:B1849,B1850)</f>
        <v>1850</v>
      </c>
      <c r="B1850" s="98" t="s">
        <v>9370</v>
      </c>
      <c r="C1850" s="54" t="str">
        <f t="shared" ca="1" si="364"/>
        <v>CPCC</v>
      </c>
      <c r="D1850" s="54" t="str">
        <f t="shared" ca="1" si="365"/>
        <v>V0CACGRA-J</v>
      </c>
      <c r="E1850" s="54">
        <f t="shared" ca="1" si="366"/>
        <v>0</v>
      </c>
      <c r="F1850" s="54" t="str">
        <f t="shared" ca="1" si="367"/>
        <v>ZH20JC</v>
      </c>
      <c r="G1850" s="54" t="str">
        <f t="shared" ca="1" si="368"/>
        <v>AD3</v>
      </c>
      <c r="H1850" s="54" t="str">
        <f t="shared" ca="1" si="369"/>
        <v>COMPLET</v>
      </c>
      <c r="I1850" s="54" t="str">
        <f t="shared" ca="1" si="370"/>
        <v>Tn</v>
      </c>
      <c r="J1850" s="54" t="str">
        <f t="shared" ca="1" si="371"/>
        <v>FDSA</v>
      </c>
      <c r="K1850" s="54" t="str">
        <f t="shared" ca="1" si="372"/>
        <v>CACGRA</v>
      </c>
      <c r="L1850" s="54" t="str">
        <f t="shared" ca="1" si="373"/>
        <v/>
      </c>
      <c r="M1850" s="54">
        <f t="shared" ca="1" si="374"/>
        <v>0</v>
      </c>
      <c r="N1850" s="54" t="str">
        <f t="shared" ca="1" si="375"/>
        <v>DB2</v>
      </c>
      <c r="O1850" s="54" t="str">
        <f t="shared" ca="1" si="376"/>
        <v>Adhérent</v>
      </c>
    </row>
    <row r="1851" spans="1:15" x14ac:dyDescent="0.3">
      <c r="A1851" s="97">
        <f ca="1">MATCH(B1851,INDIRECT("Referentiel!a:a"),0)+COUNTIF($B$1:B1850,B1851)</f>
        <v>1851</v>
      </c>
      <c r="B1851" s="98" t="s">
        <v>9375</v>
      </c>
      <c r="C1851" s="54" t="str">
        <f t="shared" ca="1" si="364"/>
        <v>CPDT</v>
      </c>
      <c r="D1851" s="54" t="str">
        <f t="shared" ca="1" si="365"/>
        <v>?-J</v>
      </c>
      <c r="E1851" s="54">
        <f t="shared" ca="1" si="366"/>
        <v>0</v>
      </c>
      <c r="F1851" s="54">
        <f t="shared" ca="1" si="367"/>
        <v>0</v>
      </c>
      <c r="G1851" s="54" t="str">
        <f t="shared" ca="1" si="368"/>
        <v>TAD</v>
      </c>
      <c r="H1851" s="54" t="str">
        <f t="shared" ca="1" si="369"/>
        <v>PARTIEL</v>
      </c>
      <c r="I1851" s="54">
        <f t="shared" ca="1" si="370"/>
        <v>0</v>
      </c>
      <c r="J1851" s="54" t="str">
        <f t="shared" ca="1" si="371"/>
        <v>CPDT</v>
      </c>
      <c r="K1851" s="54" t="str">
        <f t="shared" ca="1" si="372"/>
        <v>ADCONT</v>
      </c>
      <c r="L1851" s="54" t="str">
        <f t="shared" ca="1" si="373"/>
        <v>PRIV1</v>
      </c>
      <c r="M1851" s="54">
        <f t="shared" ca="1" si="374"/>
        <v>0</v>
      </c>
      <c r="N1851" s="54" t="str">
        <f t="shared" ca="1" si="375"/>
        <v>CDP</v>
      </c>
      <c r="O1851" s="54" t="str">
        <f t="shared" ca="1" si="376"/>
        <v>Adhérent</v>
      </c>
    </row>
    <row r="1852" spans="1:15" x14ac:dyDescent="0.3">
      <c r="A1852" s="97">
        <f ca="1">MATCH(B1852,INDIRECT("Referentiel!a:a"),0)+COUNTIF($B$1:B1851,B1852)</f>
        <v>1852</v>
      </c>
      <c r="B1852" s="98" t="s">
        <v>9377</v>
      </c>
      <c r="C1852" s="54" t="str">
        <f t="shared" ca="1" si="364"/>
        <v>CPDT</v>
      </c>
      <c r="D1852" s="54" t="str">
        <f t="shared" ca="1" si="365"/>
        <v>?-J</v>
      </c>
      <c r="E1852" s="54">
        <f t="shared" ca="1" si="366"/>
        <v>0</v>
      </c>
      <c r="F1852" s="54">
        <f t="shared" ca="1" si="367"/>
        <v>0</v>
      </c>
      <c r="G1852" s="54" t="str">
        <f t="shared" ca="1" si="368"/>
        <v>TAD</v>
      </c>
      <c r="H1852" s="54" t="str">
        <f t="shared" ca="1" si="369"/>
        <v>PARTIEL</v>
      </c>
      <c r="I1852" s="54">
        <f t="shared" ca="1" si="370"/>
        <v>0</v>
      </c>
      <c r="J1852" s="54" t="str">
        <f t="shared" ca="1" si="371"/>
        <v>CPDT</v>
      </c>
      <c r="K1852" s="54" t="str">
        <f t="shared" ca="1" si="372"/>
        <v>ADDCCO</v>
      </c>
      <c r="L1852" s="54" t="str">
        <f t="shared" ca="1" si="373"/>
        <v>PRIV1</v>
      </c>
      <c r="M1852" s="54">
        <f t="shared" ca="1" si="374"/>
        <v>0</v>
      </c>
      <c r="N1852" s="54" t="str">
        <f t="shared" ca="1" si="375"/>
        <v>CDP</v>
      </c>
      <c r="O1852" s="54" t="str">
        <f t="shared" ca="1" si="376"/>
        <v>Adhérent</v>
      </c>
    </row>
    <row r="1853" spans="1:15" x14ac:dyDescent="0.3">
      <c r="A1853" s="97">
        <f ca="1">MATCH(B1853,INDIRECT("Referentiel!a:a"),0)+COUNTIF($B$1:B1852,B1853)</f>
        <v>1853</v>
      </c>
      <c r="B1853" s="98" t="s">
        <v>9379</v>
      </c>
      <c r="C1853" s="54" t="str">
        <f t="shared" ca="1" si="364"/>
        <v>CPDT</v>
      </c>
      <c r="D1853" s="54" t="str">
        <f t="shared" ca="1" si="365"/>
        <v>?-J</v>
      </c>
      <c r="E1853" s="54">
        <f t="shared" ca="1" si="366"/>
        <v>0</v>
      </c>
      <c r="F1853" s="54">
        <f t="shared" ca="1" si="367"/>
        <v>0</v>
      </c>
      <c r="G1853" s="54" t="str">
        <f t="shared" ca="1" si="368"/>
        <v>TAD</v>
      </c>
      <c r="H1853" s="54" t="str">
        <f t="shared" ca="1" si="369"/>
        <v>PARTIEL</v>
      </c>
      <c r="I1853" s="54">
        <f t="shared" ca="1" si="370"/>
        <v>0</v>
      </c>
      <c r="J1853" s="54" t="str">
        <f t="shared" ca="1" si="371"/>
        <v>CPDT</v>
      </c>
      <c r="K1853" s="54" t="str">
        <f t="shared" ca="1" si="372"/>
        <v>ADDEAC</v>
      </c>
      <c r="L1853" s="54" t="str">
        <f t="shared" ca="1" si="373"/>
        <v>PRIV1</v>
      </c>
      <c r="M1853" s="54">
        <f t="shared" ca="1" si="374"/>
        <v>0</v>
      </c>
      <c r="N1853" s="54" t="str">
        <f t="shared" ca="1" si="375"/>
        <v>CDP</v>
      </c>
      <c r="O1853" s="54" t="str">
        <f t="shared" ca="1" si="376"/>
        <v>Adhérent</v>
      </c>
    </row>
    <row r="1854" spans="1:15" x14ac:dyDescent="0.3">
      <c r="A1854" s="97">
        <f ca="1">MATCH(B1854,INDIRECT("Referentiel!a:a"),0)+COUNTIF($B$1:B1853,B1854)</f>
        <v>1854</v>
      </c>
      <c r="B1854" s="98" t="s">
        <v>9381</v>
      </c>
      <c r="C1854" s="54" t="str">
        <f t="shared" ca="1" si="364"/>
        <v>CPDT</v>
      </c>
      <c r="D1854" s="54" t="str">
        <f t="shared" ca="1" si="365"/>
        <v>?-J</v>
      </c>
      <c r="E1854" s="54">
        <f t="shared" ca="1" si="366"/>
        <v>0</v>
      </c>
      <c r="F1854" s="54">
        <f t="shared" ca="1" si="367"/>
        <v>0</v>
      </c>
      <c r="G1854" s="54" t="str">
        <f t="shared" ca="1" si="368"/>
        <v>TAD</v>
      </c>
      <c r="H1854" s="54" t="str">
        <f t="shared" ca="1" si="369"/>
        <v>PARTIEL</v>
      </c>
      <c r="I1854" s="54">
        <f t="shared" ca="1" si="370"/>
        <v>0</v>
      </c>
      <c r="J1854" s="54" t="str">
        <f t="shared" ca="1" si="371"/>
        <v>CPDT</v>
      </c>
      <c r="K1854" s="54" t="str">
        <f t="shared" ca="1" si="372"/>
        <v>ADDETB</v>
      </c>
      <c r="L1854" s="54" t="str">
        <f t="shared" ca="1" si="373"/>
        <v>PRIV1</v>
      </c>
      <c r="M1854" s="54">
        <f t="shared" ca="1" si="374"/>
        <v>0</v>
      </c>
      <c r="N1854" s="54" t="str">
        <f t="shared" ca="1" si="375"/>
        <v>CDP</v>
      </c>
      <c r="O1854" s="54" t="str">
        <f t="shared" ca="1" si="376"/>
        <v>Adhérent</v>
      </c>
    </row>
    <row r="1855" spans="1:15" x14ac:dyDescent="0.3">
      <c r="A1855" s="97">
        <f ca="1">MATCH(B1855,INDIRECT("Referentiel!a:a"),0)+COUNTIF($B$1:B1854,B1855)</f>
        <v>1855</v>
      </c>
      <c r="B1855" s="98" t="s">
        <v>9383</v>
      </c>
      <c r="C1855" s="54" t="str">
        <f t="shared" ca="1" si="364"/>
        <v>CPDT</v>
      </c>
      <c r="D1855" s="54" t="str">
        <f t="shared" ca="1" si="365"/>
        <v>?-J</v>
      </c>
      <c r="E1855" s="54">
        <f t="shared" ca="1" si="366"/>
        <v>0</v>
      </c>
      <c r="F1855" s="54">
        <f t="shared" ca="1" si="367"/>
        <v>0</v>
      </c>
      <c r="G1855" s="54" t="str">
        <f t="shared" ca="1" si="368"/>
        <v>TAD</v>
      </c>
      <c r="H1855" s="54" t="str">
        <f t="shared" ca="1" si="369"/>
        <v>PARTIEL</v>
      </c>
      <c r="I1855" s="54">
        <f t="shared" ca="1" si="370"/>
        <v>0</v>
      </c>
      <c r="J1855" s="54" t="str">
        <f t="shared" ca="1" si="371"/>
        <v>CPDT</v>
      </c>
      <c r="K1855" s="54" t="str">
        <f t="shared" ca="1" si="372"/>
        <v>ADDGPP</v>
      </c>
      <c r="L1855" s="54" t="str">
        <f t="shared" ca="1" si="373"/>
        <v>PRIV1</v>
      </c>
      <c r="M1855" s="54">
        <f t="shared" ca="1" si="374"/>
        <v>0</v>
      </c>
      <c r="N1855" s="54" t="str">
        <f t="shared" ca="1" si="375"/>
        <v>CDP</v>
      </c>
      <c r="O1855" s="54" t="str">
        <f t="shared" ca="1" si="376"/>
        <v>Adhérent</v>
      </c>
    </row>
    <row r="1856" spans="1:15" x14ac:dyDescent="0.3">
      <c r="A1856" s="97">
        <f ca="1">MATCH(B1856,INDIRECT("Referentiel!a:a"),0)+COUNTIF($B$1:B1855,B1856)</f>
        <v>1856</v>
      </c>
      <c r="B1856" s="98" t="s">
        <v>9385</v>
      </c>
      <c r="C1856" s="54" t="str">
        <f t="shared" ca="1" si="364"/>
        <v>CPDT</v>
      </c>
      <c r="D1856" s="54" t="str">
        <f t="shared" ca="1" si="365"/>
        <v>?-J</v>
      </c>
      <c r="E1856" s="54">
        <f t="shared" ca="1" si="366"/>
        <v>0</v>
      </c>
      <c r="F1856" s="54">
        <f t="shared" ca="1" si="367"/>
        <v>0</v>
      </c>
      <c r="G1856" s="54" t="str">
        <f t="shared" ca="1" si="368"/>
        <v>TAD</v>
      </c>
      <c r="H1856" s="54" t="str">
        <f t="shared" ca="1" si="369"/>
        <v>PARTIEL</v>
      </c>
      <c r="I1856" s="54">
        <f t="shared" ca="1" si="370"/>
        <v>0</v>
      </c>
      <c r="J1856" s="54" t="str">
        <f t="shared" ca="1" si="371"/>
        <v>CPDT</v>
      </c>
      <c r="K1856" s="54" t="str">
        <f t="shared" ca="1" si="372"/>
        <v>ADDPMO</v>
      </c>
      <c r="L1856" s="54" t="str">
        <f t="shared" ca="1" si="373"/>
        <v>PRIV1</v>
      </c>
      <c r="M1856" s="54">
        <f t="shared" ca="1" si="374"/>
        <v>0</v>
      </c>
      <c r="N1856" s="54" t="str">
        <f t="shared" ca="1" si="375"/>
        <v>CDP</v>
      </c>
      <c r="O1856" s="54" t="str">
        <f t="shared" ca="1" si="376"/>
        <v>Adhérent</v>
      </c>
    </row>
    <row r="1857" spans="1:15" x14ac:dyDescent="0.3">
      <c r="A1857" s="97">
        <f ca="1">MATCH(B1857,INDIRECT("Referentiel!a:a"),0)+COUNTIF($B$1:B1856,B1857)</f>
        <v>1857</v>
      </c>
      <c r="B1857" s="98" t="s">
        <v>9387</v>
      </c>
      <c r="C1857" s="54" t="str">
        <f t="shared" ca="1" si="364"/>
        <v>CPDT</v>
      </c>
      <c r="D1857" s="54" t="str">
        <f t="shared" ca="1" si="365"/>
        <v>?-J</v>
      </c>
      <c r="E1857" s="54">
        <f t="shared" ca="1" si="366"/>
        <v>0</v>
      </c>
      <c r="F1857" s="54">
        <f t="shared" ca="1" si="367"/>
        <v>0</v>
      </c>
      <c r="G1857" s="54" t="str">
        <f t="shared" ca="1" si="368"/>
        <v>TAD</v>
      </c>
      <c r="H1857" s="54" t="str">
        <f t="shared" ca="1" si="369"/>
        <v>PARTIEL</v>
      </c>
      <c r="I1857" s="54">
        <f t="shared" ca="1" si="370"/>
        <v>0</v>
      </c>
      <c r="J1857" s="54" t="str">
        <f t="shared" ca="1" si="371"/>
        <v>CPDT</v>
      </c>
      <c r="K1857" s="54" t="str">
        <f t="shared" ca="1" si="372"/>
        <v>ADDPRT</v>
      </c>
      <c r="L1857" s="54" t="str">
        <f t="shared" ca="1" si="373"/>
        <v>PRIV1</v>
      </c>
      <c r="M1857" s="54">
        <f t="shared" ca="1" si="374"/>
        <v>0</v>
      </c>
      <c r="N1857" s="54" t="str">
        <f t="shared" ca="1" si="375"/>
        <v>CDP</v>
      </c>
      <c r="O1857" s="54" t="str">
        <f t="shared" ca="1" si="376"/>
        <v>Adhérent</v>
      </c>
    </row>
    <row r="1858" spans="1:15" x14ac:dyDescent="0.3">
      <c r="A1858" s="97">
        <f ca="1">MATCH(B1858,INDIRECT("Referentiel!a:a"),0)+COUNTIF($B$1:B1857,B1858)</f>
        <v>1858</v>
      </c>
      <c r="B1858" s="98" t="s">
        <v>9389</v>
      </c>
      <c r="C1858" s="54" t="str">
        <f t="shared" ca="1" si="364"/>
        <v>CPDT</v>
      </c>
      <c r="D1858" s="54" t="str">
        <f t="shared" ca="1" si="365"/>
        <v>?-J</v>
      </c>
      <c r="E1858" s="54">
        <f t="shared" ca="1" si="366"/>
        <v>0</v>
      </c>
      <c r="F1858" s="54">
        <f t="shared" ca="1" si="367"/>
        <v>0</v>
      </c>
      <c r="G1858" s="54" t="str">
        <f t="shared" ca="1" si="368"/>
        <v>TAD</v>
      </c>
      <c r="H1858" s="54" t="str">
        <f t="shared" ca="1" si="369"/>
        <v>PARTIEL</v>
      </c>
      <c r="I1858" s="54">
        <f t="shared" ca="1" si="370"/>
        <v>0</v>
      </c>
      <c r="J1858" s="54" t="str">
        <f t="shared" ca="1" si="371"/>
        <v>CPDT</v>
      </c>
      <c r="K1858" s="54" t="str">
        <f t="shared" ca="1" si="372"/>
        <v>ADDSER</v>
      </c>
      <c r="L1858" s="54" t="str">
        <f t="shared" ca="1" si="373"/>
        <v>PRIV1</v>
      </c>
      <c r="M1858" s="54">
        <f t="shared" ca="1" si="374"/>
        <v>0</v>
      </c>
      <c r="N1858" s="54" t="str">
        <f t="shared" ca="1" si="375"/>
        <v>CDP</v>
      </c>
      <c r="O1858" s="54" t="str">
        <f t="shared" ca="1" si="376"/>
        <v>Adhérent</v>
      </c>
    </row>
    <row r="1859" spans="1:15" x14ac:dyDescent="0.3">
      <c r="A1859" s="97">
        <f ca="1">MATCH(B1859,INDIRECT("Referentiel!a:a"),0)+COUNTIF($B$1:B1858,B1859)</f>
        <v>1859</v>
      </c>
      <c r="B1859" s="98" t="s">
        <v>9391</v>
      </c>
      <c r="C1859" s="54" t="str">
        <f t="shared" ref="C1859:C1922" ca="1" si="377">INDIRECT("'Referentiel'!c"&amp;$A1859)</f>
        <v>CPDT</v>
      </c>
      <c r="D1859" s="54" t="str">
        <f t="shared" ref="D1859:D1922" ca="1" si="378">INDIRECT("'Referentiel'!U"&amp;$A1859)&amp;IF((INDIRECT("'Referentiel'!U"&amp;$A1859)&lt;&gt;"")*(INDIRECT("'Referentiel'!V"&amp;$A1859)&lt;&gt;""),"-","")&amp;INDIRECT("'Referentiel'!V"&amp;$A1859)&amp;IF((INDIRECT("'Referentiel'!U"&amp;$A1859)&amp;INDIRECT("'Referentiel'!V"&amp;$A1859)&lt;&gt;"")*(INDIRECT("'Referentiel'!W"&amp;$A1859)&lt;&gt;""),"-","")&amp;INDIRECT("'Referentiel'!W"&amp;$A1859)&amp;IF((INDIRECT("'Referentiel'!U"&amp;$A1859)&amp;INDIRECT("'Referentiel'!V"&amp;$A1859)&amp;INDIRECT("'Referentiel'!W"&amp;$A1859)&lt;&gt;"")*(INDIRECT("'Referentiel'!Y"&amp;$A1859)&lt;&gt;""),"-","")&amp;INDIRECT("'Referentiel'!Y"&amp;$A1859)&amp;IF((INDIRECT("'Referentiel'!U"&amp;$A1859)&amp;INDIRECT("'Referentiel'!V"&amp;$A1859)&amp;INDIRECT("'Referentiel'!W"&amp;$A1859)&amp;INDIRECT("'Referentiel'!Y"&amp;$A1859)&lt;&gt;"")*(INDIRECT("'Referentiel'!Z"&amp;$A1859)&lt;&gt;""),"-","")&amp;INDIRECT("'Referentiel'!Z"&amp;$A1859)</f>
        <v>?-J</v>
      </c>
      <c r="E1859" s="54">
        <f t="shared" ref="E1859:E1922" ca="1" si="379">INDIRECT("'Referentiel'!AB"&amp;$A1859)</f>
        <v>0</v>
      </c>
      <c r="F1859" s="54">
        <f t="shared" ref="F1859:F1922" ca="1" si="380">INDIRECT("'Referentiel'!Aa"&amp;$A1859)</f>
        <v>0</v>
      </c>
      <c r="G1859" s="54" t="str">
        <f t="shared" ref="G1859:G1922" ca="1" si="381">INDIRECT("'Referentiel'!k"&amp;$A1859)</f>
        <v>TAD</v>
      </c>
      <c r="H1859" s="54" t="str">
        <f t="shared" ref="H1859:H1922" ca="1" si="382">INDIRECT("'Referentiel'!l"&amp;$A1859)</f>
        <v>PARTIEL</v>
      </c>
      <c r="I1859" s="54">
        <f t="shared" ref="I1859:I1922" ca="1" si="383">INDIRECT("'Referentiel'!j"&amp;$A1859)</f>
        <v>0</v>
      </c>
      <c r="J1859" s="54" t="str">
        <f t="shared" ref="J1859:J1922" ca="1" si="384">INDIRECT("'Referentiel'!f"&amp;$A1859)</f>
        <v>CPDT</v>
      </c>
      <c r="K1859" s="54" t="str">
        <f t="shared" ref="K1859:K1922" ca="1" si="385">INDIRECT("'Referentiel'!e"&amp;$A1859)</f>
        <v>ADELSI</v>
      </c>
      <c r="L1859" s="54" t="str">
        <f t="shared" ref="L1859:L1922" ca="1" si="386">INDIRECT("'Referentiel'!n"&amp;$A1859)</f>
        <v>PRIV1</v>
      </c>
      <c r="M1859" s="54">
        <f t="shared" ref="M1859:M1922" ca="1" si="387">INDIRECT("'Referentiel'!s"&amp;$A1859)</f>
        <v>0</v>
      </c>
      <c r="N1859" s="54" t="str">
        <f t="shared" ref="N1859:N1922" ca="1" si="388">INDIRECT("'Referentiel'!q"&amp;$A1859)</f>
        <v>CDP</v>
      </c>
      <c r="O1859" s="54" t="str">
        <f t="shared" ref="O1859:O1922" ca="1" si="389">INDIRECT("'Referentiel'!h"&amp;$A1859)</f>
        <v>Adhérent</v>
      </c>
    </row>
    <row r="1860" spans="1:15" x14ac:dyDescent="0.3">
      <c r="A1860" s="97">
        <f ca="1">MATCH(B1860,INDIRECT("Referentiel!a:a"),0)+COUNTIF($B$1:B1859,B1860)</f>
        <v>1860</v>
      </c>
      <c r="B1860" s="98" t="s">
        <v>9393</v>
      </c>
      <c r="C1860" s="54" t="str">
        <f t="shared" ca="1" si="377"/>
        <v>CPDT</v>
      </c>
      <c r="D1860" s="54" t="str">
        <f t="shared" ca="1" si="378"/>
        <v>?-J</v>
      </c>
      <c r="E1860" s="54">
        <f t="shared" ca="1" si="379"/>
        <v>0</v>
      </c>
      <c r="F1860" s="54">
        <f t="shared" ca="1" si="380"/>
        <v>0</v>
      </c>
      <c r="G1860" s="54" t="str">
        <f t="shared" ca="1" si="381"/>
        <v>TAD</v>
      </c>
      <c r="H1860" s="54" t="str">
        <f t="shared" ca="1" si="382"/>
        <v>PARTIEL</v>
      </c>
      <c r="I1860" s="54">
        <f t="shared" ca="1" si="383"/>
        <v>0</v>
      </c>
      <c r="J1860" s="54" t="str">
        <f t="shared" ca="1" si="384"/>
        <v>CPDT</v>
      </c>
      <c r="K1860" s="54" t="str">
        <f t="shared" ca="1" si="385"/>
        <v>ADENTR</v>
      </c>
      <c r="L1860" s="54" t="str">
        <f t="shared" ca="1" si="386"/>
        <v>PRIV1</v>
      </c>
      <c r="M1860" s="54">
        <f t="shared" ca="1" si="387"/>
        <v>0</v>
      </c>
      <c r="N1860" s="54" t="str">
        <f t="shared" ca="1" si="388"/>
        <v>CDP</v>
      </c>
      <c r="O1860" s="54" t="str">
        <f t="shared" ca="1" si="389"/>
        <v>Adhérent</v>
      </c>
    </row>
    <row r="1861" spans="1:15" x14ac:dyDescent="0.3">
      <c r="A1861" s="97">
        <f ca="1">MATCH(B1861,INDIRECT("Referentiel!a:a"),0)+COUNTIF($B$1:B1860,B1861)</f>
        <v>1861</v>
      </c>
      <c r="B1861" s="98" t="s">
        <v>9395</v>
      </c>
      <c r="C1861" s="54" t="str">
        <f t="shared" ca="1" si="377"/>
        <v>CPDT</v>
      </c>
      <c r="D1861" s="54" t="str">
        <f t="shared" ca="1" si="378"/>
        <v>?-J</v>
      </c>
      <c r="E1861" s="54">
        <f t="shared" ca="1" si="379"/>
        <v>0</v>
      </c>
      <c r="F1861" s="54">
        <f t="shared" ca="1" si="380"/>
        <v>0</v>
      </c>
      <c r="G1861" s="54" t="str">
        <f t="shared" ca="1" si="381"/>
        <v>TAD</v>
      </c>
      <c r="H1861" s="54" t="str">
        <f t="shared" ca="1" si="382"/>
        <v>PARTIEL</v>
      </c>
      <c r="I1861" s="54">
        <f t="shared" ca="1" si="383"/>
        <v>0</v>
      </c>
      <c r="J1861" s="54" t="str">
        <f t="shared" ca="1" si="384"/>
        <v>CPDT</v>
      </c>
      <c r="K1861" s="54" t="str">
        <f t="shared" ca="1" si="385"/>
        <v>ADGRGC</v>
      </c>
      <c r="L1861" s="54" t="str">
        <f t="shared" ca="1" si="386"/>
        <v>PRIV2</v>
      </c>
      <c r="M1861" s="54">
        <f t="shared" ca="1" si="387"/>
        <v>0</v>
      </c>
      <c r="N1861" s="54" t="str">
        <f t="shared" ca="1" si="388"/>
        <v>CDP</v>
      </c>
      <c r="O1861" s="54" t="str">
        <f t="shared" ca="1" si="389"/>
        <v>Adhérent</v>
      </c>
    </row>
    <row r="1862" spans="1:15" x14ac:dyDescent="0.3">
      <c r="A1862" s="97">
        <f ca="1">MATCH(B1862,INDIRECT("Referentiel!a:a"),0)+COUNTIF($B$1:B1861,B1862)</f>
        <v>1862</v>
      </c>
      <c r="B1862" s="98" t="s">
        <v>9397</v>
      </c>
      <c r="C1862" s="54" t="str">
        <f t="shared" ca="1" si="377"/>
        <v>CPDT</v>
      </c>
      <c r="D1862" s="54" t="str">
        <f t="shared" ca="1" si="378"/>
        <v>?-J</v>
      </c>
      <c r="E1862" s="54">
        <f t="shared" ca="1" si="379"/>
        <v>0</v>
      </c>
      <c r="F1862" s="54">
        <f t="shared" ca="1" si="380"/>
        <v>0</v>
      </c>
      <c r="G1862" s="54" t="str">
        <f t="shared" ca="1" si="381"/>
        <v>TAD</v>
      </c>
      <c r="H1862" s="54" t="str">
        <f t="shared" ca="1" si="382"/>
        <v>PARTIEL</v>
      </c>
      <c r="I1862" s="54">
        <f t="shared" ca="1" si="383"/>
        <v>0</v>
      </c>
      <c r="J1862" s="54" t="str">
        <f t="shared" ca="1" si="384"/>
        <v>CPDT</v>
      </c>
      <c r="K1862" s="54" t="str">
        <f t="shared" ca="1" si="385"/>
        <v>ADPFON</v>
      </c>
      <c r="L1862" s="54" t="str">
        <f t="shared" ca="1" si="386"/>
        <v>PRIV1</v>
      </c>
      <c r="M1862" s="54">
        <f t="shared" ca="1" si="387"/>
        <v>0</v>
      </c>
      <c r="N1862" s="54" t="str">
        <f t="shared" ca="1" si="388"/>
        <v>CDP</v>
      </c>
      <c r="O1862" s="54" t="str">
        <f t="shared" ca="1" si="389"/>
        <v>Adhérent</v>
      </c>
    </row>
    <row r="1863" spans="1:15" x14ac:dyDescent="0.3">
      <c r="A1863" s="97">
        <f ca="1">MATCH(B1863,INDIRECT("Referentiel!a:a"),0)+COUNTIF($B$1:B1862,B1863)</f>
        <v>1863</v>
      </c>
      <c r="B1863" s="98" t="s">
        <v>9399</v>
      </c>
      <c r="C1863" s="54" t="str">
        <f t="shared" ca="1" si="377"/>
        <v>CPDT</v>
      </c>
      <c r="D1863" s="54" t="str">
        <f t="shared" ca="1" si="378"/>
        <v>?-J</v>
      </c>
      <c r="E1863" s="54">
        <f t="shared" ca="1" si="379"/>
        <v>0</v>
      </c>
      <c r="F1863" s="54">
        <f t="shared" ca="1" si="380"/>
        <v>0</v>
      </c>
      <c r="G1863" s="54" t="str">
        <f t="shared" ca="1" si="381"/>
        <v>TAD</v>
      </c>
      <c r="H1863" s="54" t="str">
        <f t="shared" ca="1" si="382"/>
        <v>PARTIEL</v>
      </c>
      <c r="I1863" s="54">
        <f t="shared" ca="1" si="383"/>
        <v>0</v>
      </c>
      <c r="J1863" s="54" t="str">
        <f t="shared" ca="1" si="384"/>
        <v>CPDT</v>
      </c>
      <c r="K1863" s="54" t="str">
        <f t="shared" ca="1" si="385"/>
        <v>ADPOUV</v>
      </c>
      <c r="L1863" s="54" t="str">
        <f t="shared" ca="1" si="386"/>
        <v>PRIV1</v>
      </c>
      <c r="M1863" s="54">
        <f t="shared" ca="1" si="387"/>
        <v>0</v>
      </c>
      <c r="N1863" s="54" t="str">
        <f t="shared" ca="1" si="388"/>
        <v>CDP</v>
      </c>
      <c r="O1863" s="54" t="str">
        <f t="shared" ca="1" si="389"/>
        <v>Adhérent</v>
      </c>
    </row>
    <row r="1864" spans="1:15" x14ac:dyDescent="0.3">
      <c r="A1864" s="97">
        <f ca="1">MATCH(B1864,INDIRECT("Referentiel!a:a"),0)+COUNTIF($B$1:B1863,B1864)</f>
        <v>1864</v>
      </c>
      <c r="B1864" s="98" t="s">
        <v>9401</v>
      </c>
      <c r="C1864" s="54" t="str">
        <f t="shared" ca="1" si="377"/>
        <v>CPDT</v>
      </c>
      <c r="D1864" s="54" t="str">
        <f t="shared" ca="1" si="378"/>
        <v>?-J</v>
      </c>
      <c r="E1864" s="54">
        <f t="shared" ca="1" si="379"/>
        <v>0</v>
      </c>
      <c r="F1864" s="54">
        <f t="shared" ca="1" si="380"/>
        <v>0</v>
      </c>
      <c r="G1864" s="54" t="str">
        <f t="shared" ca="1" si="381"/>
        <v>TAD</v>
      </c>
      <c r="H1864" s="54" t="str">
        <f t="shared" ca="1" si="382"/>
        <v>PARTIEL</v>
      </c>
      <c r="I1864" s="54">
        <f t="shared" ca="1" si="383"/>
        <v>0</v>
      </c>
      <c r="J1864" s="54" t="str">
        <f t="shared" ca="1" si="384"/>
        <v>CPDT</v>
      </c>
      <c r="K1864" s="54" t="str">
        <f t="shared" ca="1" si="385"/>
        <v>ADRACO</v>
      </c>
      <c r="L1864" s="54" t="str">
        <f t="shared" ca="1" si="386"/>
        <v>PRIV2</v>
      </c>
      <c r="M1864" s="54">
        <f t="shared" ca="1" si="387"/>
        <v>0</v>
      </c>
      <c r="N1864" s="54" t="str">
        <f t="shared" ca="1" si="388"/>
        <v>CDP</v>
      </c>
      <c r="O1864" s="54" t="str">
        <f t="shared" ca="1" si="389"/>
        <v>Adhérent</v>
      </c>
    </row>
    <row r="1865" spans="1:15" x14ac:dyDescent="0.3">
      <c r="A1865" s="97">
        <f ca="1">MATCH(B1865,INDIRECT("Referentiel!a:a"),0)+COUNTIF($B$1:B1864,B1865)</f>
        <v>1865</v>
      </c>
      <c r="B1865" s="98" t="s">
        <v>9403</v>
      </c>
      <c r="C1865" s="54" t="str">
        <f t="shared" ca="1" si="377"/>
        <v>CPDT</v>
      </c>
      <c r="D1865" s="54" t="str">
        <f t="shared" ca="1" si="378"/>
        <v>?-J</v>
      </c>
      <c r="E1865" s="54">
        <f t="shared" ca="1" si="379"/>
        <v>0</v>
      </c>
      <c r="F1865" s="54">
        <f t="shared" ca="1" si="380"/>
        <v>0</v>
      </c>
      <c r="G1865" s="54" t="str">
        <f t="shared" ca="1" si="381"/>
        <v>TAD</v>
      </c>
      <c r="H1865" s="54" t="str">
        <f t="shared" ca="1" si="382"/>
        <v>PARTIEL</v>
      </c>
      <c r="I1865" s="54">
        <f t="shared" ca="1" si="383"/>
        <v>0</v>
      </c>
      <c r="J1865" s="54" t="str">
        <f t="shared" ca="1" si="384"/>
        <v>CPDT</v>
      </c>
      <c r="K1865" s="54" t="str">
        <f t="shared" ca="1" si="385"/>
        <v>ADRPGR</v>
      </c>
      <c r="L1865" s="54" t="str">
        <f t="shared" ca="1" si="386"/>
        <v>PRIV1</v>
      </c>
      <c r="M1865" s="54">
        <f t="shared" ca="1" si="387"/>
        <v>0</v>
      </c>
      <c r="N1865" s="54" t="str">
        <f t="shared" ca="1" si="388"/>
        <v>CDP</v>
      </c>
      <c r="O1865" s="54" t="str">
        <f t="shared" ca="1" si="389"/>
        <v>Adhérent</v>
      </c>
    </row>
    <row r="1866" spans="1:15" x14ac:dyDescent="0.3">
      <c r="A1866" s="97">
        <f ca="1">MATCH(B1866,INDIRECT("Referentiel!a:a"),0)+COUNTIF($B$1:B1865,B1866)</f>
        <v>1866</v>
      </c>
      <c r="B1866" s="98" t="s">
        <v>9405</v>
      </c>
      <c r="C1866" s="54" t="str">
        <f t="shared" ca="1" si="377"/>
        <v>CPDT</v>
      </c>
      <c r="D1866" s="54" t="str">
        <f t="shared" ca="1" si="378"/>
        <v>?-J</v>
      </c>
      <c r="E1866" s="54">
        <f t="shared" ca="1" si="379"/>
        <v>0</v>
      </c>
      <c r="F1866" s="54">
        <f t="shared" ca="1" si="380"/>
        <v>0</v>
      </c>
      <c r="G1866" s="54" t="str">
        <f t="shared" ca="1" si="381"/>
        <v>TAD</v>
      </c>
      <c r="H1866" s="54" t="str">
        <f t="shared" ca="1" si="382"/>
        <v>PARTIEL</v>
      </c>
      <c r="I1866" s="54">
        <f t="shared" ca="1" si="383"/>
        <v>0</v>
      </c>
      <c r="J1866" s="54" t="str">
        <f t="shared" ca="1" si="384"/>
        <v>CPDT</v>
      </c>
      <c r="K1866" s="54" t="str">
        <f t="shared" ca="1" si="385"/>
        <v>ADRPPA</v>
      </c>
      <c r="L1866" s="54" t="str">
        <f t="shared" ca="1" si="386"/>
        <v>PRIV1</v>
      </c>
      <c r="M1866" s="54">
        <f t="shared" ca="1" si="387"/>
        <v>0</v>
      </c>
      <c r="N1866" s="54" t="str">
        <f t="shared" ca="1" si="388"/>
        <v>CDP</v>
      </c>
      <c r="O1866" s="54" t="str">
        <f t="shared" ca="1" si="389"/>
        <v>Adhérent</v>
      </c>
    </row>
    <row r="1867" spans="1:15" x14ac:dyDescent="0.3">
      <c r="A1867" s="97">
        <f ca="1">MATCH(B1867,INDIRECT("Referentiel!a:a"),0)+COUNTIF($B$1:B1866,B1867)</f>
        <v>1867</v>
      </c>
      <c r="B1867" s="98" t="s">
        <v>9408</v>
      </c>
      <c r="C1867" s="54" t="str">
        <f t="shared" ca="1" si="377"/>
        <v>CPDT</v>
      </c>
      <c r="D1867" s="54" t="str">
        <f t="shared" ca="1" si="378"/>
        <v>?-J</v>
      </c>
      <c r="E1867" s="54">
        <f t="shared" ca="1" si="379"/>
        <v>0</v>
      </c>
      <c r="F1867" s="54">
        <f t="shared" ca="1" si="380"/>
        <v>0</v>
      </c>
      <c r="G1867" s="54" t="str">
        <f t="shared" ca="1" si="381"/>
        <v>TAD</v>
      </c>
      <c r="H1867" s="54" t="str">
        <f t="shared" ca="1" si="382"/>
        <v>PARTIEL</v>
      </c>
      <c r="I1867" s="54">
        <f t="shared" ca="1" si="383"/>
        <v>0</v>
      </c>
      <c r="J1867" s="54" t="str">
        <f t="shared" ca="1" si="384"/>
        <v>CPDT</v>
      </c>
      <c r="K1867" s="54" t="str">
        <f t="shared" ca="1" si="385"/>
        <v>DSFI</v>
      </c>
      <c r="L1867" s="54" t="str">
        <f t="shared" ca="1" si="386"/>
        <v>PRIV1</v>
      </c>
      <c r="M1867" s="54">
        <f t="shared" ca="1" si="387"/>
        <v>0</v>
      </c>
      <c r="N1867" s="54" t="str">
        <f t="shared" ca="1" si="388"/>
        <v>CDP</v>
      </c>
      <c r="O1867" s="54" t="str">
        <f t="shared" ca="1" si="389"/>
        <v>Adhérent</v>
      </c>
    </row>
    <row r="1868" spans="1:15" x14ac:dyDescent="0.3">
      <c r="A1868" s="97">
        <f ca="1">MATCH(B1868,INDIRECT("Referentiel!a:a"),0)+COUNTIF($B$1:B1867,B1868)</f>
        <v>1868</v>
      </c>
      <c r="B1868" s="98" t="s">
        <v>9410</v>
      </c>
      <c r="C1868" s="54" t="str">
        <f t="shared" ca="1" si="377"/>
        <v>CPMP</v>
      </c>
      <c r="D1868" s="54" t="str">
        <f t="shared" ca="1" si="378"/>
        <v>V0LMOCR-J</v>
      </c>
      <c r="E1868" s="54">
        <f t="shared" ca="1" si="379"/>
        <v>0</v>
      </c>
      <c r="F1868" s="54" t="str">
        <f t="shared" ca="1" si="380"/>
        <v>ZH24J4</v>
      </c>
      <c r="G1868" s="54" t="str">
        <f t="shared" ca="1" si="381"/>
        <v>AD3</v>
      </c>
      <c r="H1868" s="54" t="str">
        <f t="shared" ca="1" si="382"/>
        <v>COMPLET</v>
      </c>
      <c r="I1868" s="54" t="str">
        <f t="shared" ca="1" si="383"/>
        <v>Tn</v>
      </c>
      <c r="J1868" s="54" t="str">
        <f t="shared" ca="1" si="384"/>
        <v>MIB0</v>
      </c>
      <c r="K1868" s="54" t="str">
        <f t="shared" ca="1" si="385"/>
        <v>LMOCR</v>
      </c>
      <c r="L1868" s="54" t="str">
        <f t="shared" ca="1" si="386"/>
        <v/>
      </c>
      <c r="M1868" s="54">
        <f t="shared" ca="1" si="387"/>
        <v>0</v>
      </c>
      <c r="N1868" s="54" t="str">
        <f t="shared" ca="1" si="388"/>
        <v>DB2</v>
      </c>
      <c r="O1868" s="54" t="str">
        <f t="shared" ca="1" si="389"/>
        <v>Adhérent</v>
      </c>
    </row>
    <row r="1869" spans="1:15" x14ac:dyDescent="0.3">
      <c r="A1869" s="97">
        <f ca="1">MATCH(B1869,INDIRECT("Referentiel!a:a"),0)+COUNTIF($B$1:B1868,B1869)</f>
        <v>1869</v>
      </c>
      <c r="B1869" s="98" t="s">
        <v>9415</v>
      </c>
      <c r="C1869" s="54" t="str">
        <f t="shared" ca="1" si="377"/>
        <v>CPFI</v>
      </c>
      <c r="D1869" s="54" t="str">
        <f t="shared" ca="1" si="378"/>
        <v>BAFIDEC3-D-ZH2SJO</v>
      </c>
      <c r="E1869" s="54">
        <f t="shared" ca="1" si="379"/>
        <v>0</v>
      </c>
      <c r="F1869" s="54" t="str">
        <f t="shared" ca="1" si="380"/>
        <v>ZH2ADA</v>
      </c>
      <c r="G1869" s="54" t="str">
        <f t="shared" ca="1" si="381"/>
        <v>AD3</v>
      </c>
      <c r="H1869" s="54" t="str">
        <f t="shared" ca="1" si="382"/>
        <v>COMPLET</v>
      </c>
      <c r="I1869" s="54" t="str">
        <f t="shared" ca="1" si="383"/>
        <v>Tn</v>
      </c>
      <c r="J1869" s="54" t="str">
        <f t="shared" ca="1" si="384"/>
        <v>BAFI</v>
      </c>
      <c r="K1869" s="54" t="str">
        <f t="shared" ca="1" si="385"/>
        <v>BAFIDEC3</v>
      </c>
      <c r="L1869" s="54" t="str">
        <f t="shared" ca="1" si="386"/>
        <v/>
      </c>
      <c r="M1869" s="54">
        <f t="shared" ca="1" si="387"/>
        <v>0</v>
      </c>
      <c r="N1869" s="54" t="str">
        <f t="shared" ca="1" si="388"/>
        <v>FIC</v>
      </c>
      <c r="O1869" s="54" t="str">
        <f t="shared" ca="1" si="389"/>
        <v>Adhérent</v>
      </c>
    </row>
    <row r="1870" spans="1:15" x14ac:dyDescent="0.3">
      <c r="A1870" s="97">
        <f ca="1">MATCH(B1870,INDIRECT("Referentiel!a:a"),0)+COUNTIF($B$1:B1869,B1870)</f>
        <v>1870</v>
      </c>
      <c r="B1870" s="98" t="s">
        <v>9419</v>
      </c>
      <c r="C1870" s="54" t="str">
        <f t="shared" ca="1" si="377"/>
        <v>CPDT</v>
      </c>
      <c r="D1870" s="54" t="str">
        <f t="shared" ca="1" si="378"/>
        <v>V0TCALEN-J</v>
      </c>
      <c r="E1870" s="54">
        <f t="shared" ca="1" si="379"/>
        <v>0</v>
      </c>
      <c r="F1870" s="54" t="str">
        <f t="shared" ca="1" si="380"/>
        <v>ZH0TJG</v>
      </c>
      <c r="G1870" s="54" t="str">
        <f t="shared" ca="1" si="381"/>
        <v>AD3</v>
      </c>
      <c r="H1870" s="54" t="str">
        <f t="shared" ca="1" si="382"/>
        <v>COMPLET</v>
      </c>
      <c r="I1870" s="54" t="str">
        <f t="shared" ca="1" si="383"/>
        <v>Tn</v>
      </c>
      <c r="J1870" s="54" t="str">
        <f t="shared" ca="1" si="384"/>
        <v>PGEN</v>
      </c>
      <c r="K1870" s="54" t="str">
        <f t="shared" ca="1" si="385"/>
        <v>TCALEN</v>
      </c>
      <c r="L1870" s="54" t="str">
        <f t="shared" ca="1" si="386"/>
        <v/>
      </c>
      <c r="M1870" s="54">
        <f t="shared" ca="1" si="387"/>
        <v>0</v>
      </c>
      <c r="N1870" s="54" t="str">
        <f t="shared" ca="1" si="388"/>
        <v>DB2</v>
      </c>
      <c r="O1870" s="54" t="str">
        <f t="shared" ca="1" si="389"/>
        <v>Adhérent</v>
      </c>
    </row>
    <row r="1871" spans="1:15" x14ac:dyDescent="0.3">
      <c r="A1871" s="97">
        <f ca="1">MATCH(B1871,INDIRECT("Referentiel!a:a"),0)+COUNTIF($B$1:B1870,B1871)</f>
        <v>1871</v>
      </c>
      <c r="B1871" s="98" t="s">
        <v>9423</v>
      </c>
      <c r="C1871" s="54" t="str">
        <f t="shared" ca="1" si="377"/>
        <v>CPFI</v>
      </c>
      <c r="D1871" s="54" t="str">
        <f t="shared" ca="1" si="378"/>
        <v>R8BXSFDR-D-ZH2ADH-H2007</v>
      </c>
      <c r="E1871" s="54">
        <f t="shared" ca="1" si="379"/>
        <v>0</v>
      </c>
      <c r="F1871" s="54" t="str">
        <f t="shared" ca="1" si="380"/>
        <v>ZH2SJN</v>
      </c>
      <c r="G1871" s="54" t="str">
        <f t="shared" ca="1" si="381"/>
        <v>AD3</v>
      </c>
      <c r="H1871" s="54" t="str">
        <f t="shared" ca="1" si="382"/>
        <v>PARTIEL</v>
      </c>
      <c r="I1871" s="54" t="str">
        <f t="shared" ca="1" si="383"/>
        <v>Tn</v>
      </c>
      <c r="J1871" s="54" t="str">
        <f t="shared" ca="1" si="384"/>
        <v>BAFI</v>
      </c>
      <c r="K1871" s="54" t="str">
        <f t="shared" ca="1" si="385"/>
        <v>R8BXBFPT</v>
      </c>
      <c r="L1871" s="54" t="str">
        <f t="shared" ca="1" si="386"/>
        <v/>
      </c>
      <c r="M1871" s="54">
        <f t="shared" ca="1" si="387"/>
        <v>0</v>
      </c>
      <c r="N1871" s="54" t="str">
        <f t="shared" ca="1" si="388"/>
        <v>FIC</v>
      </c>
      <c r="O1871" s="54" t="str">
        <f t="shared" ca="1" si="389"/>
        <v>Adhérent</v>
      </c>
    </row>
    <row r="1872" spans="1:15" x14ac:dyDescent="0.3">
      <c r="A1872" s="97">
        <f ca="1">MATCH(B1872,INDIRECT("Referentiel!a:a"),0)+COUNTIF($B$1:B1871,B1872)</f>
        <v>1872</v>
      </c>
      <c r="B1872" s="98" t="s">
        <v>9427</v>
      </c>
      <c r="C1872" s="54" t="str">
        <f t="shared" ca="1" si="377"/>
        <v>CPCI</v>
      </c>
      <c r="D1872" s="54" t="str">
        <f t="shared" ca="1" si="378"/>
        <v>#CR#RCP0H_YYYYMMDDHHMISS_Incident_Incident.csv-H-ZH0BH4</v>
      </c>
      <c r="E1872" s="54">
        <f t="shared" ca="1" si="379"/>
        <v>0</v>
      </c>
      <c r="F1872" s="54">
        <f t="shared" ca="1" si="380"/>
        <v>0</v>
      </c>
      <c r="G1872" s="54" t="str">
        <f t="shared" ca="1" si="381"/>
        <v>AD4</v>
      </c>
      <c r="H1872" s="54" t="str">
        <f t="shared" ca="1" si="382"/>
        <v>COMPLET</v>
      </c>
      <c r="I1872" s="54" t="str">
        <f t="shared" ca="1" si="383"/>
        <v>Tn</v>
      </c>
      <c r="J1872" s="54" t="str">
        <f t="shared" ca="1" si="384"/>
        <v>RCP0</v>
      </c>
      <c r="K1872" s="54" t="str">
        <f t="shared" ca="1" si="385"/>
        <v>LANGUE_SITEiD_Incident_Incident.CSV</v>
      </c>
      <c r="L1872" s="54" t="str">
        <f t="shared" ca="1" si="386"/>
        <v/>
      </c>
      <c r="M1872" s="54" t="str">
        <f t="shared" ca="1" si="387"/>
        <v>CPCI</v>
      </c>
      <c r="N1872" s="54" t="str">
        <f t="shared" ca="1" si="388"/>
        <v>OPEN</v>
      </c>
      <c r="O1872" s="54" t="str">
        <f t="shared" ca="1" si="389"/>
        <v>Adhérent</v>
      </c>
    </row>
    <row r="1873" spans="1:15" x14ac:dyDescent="0.3">
      <c r="A1873" s="97">
        <f ca="1">MATCH(B1873,INDIRECT("Referentiel!a:a"),0)+COUNTIF($B$1:B1872,B1873)</f>
        <v>1873</v>
      </c>
      <c r="B1873" s="98" t="s">
        <v>9431</v>
      </c>
      <c r="C1873" s="54" t="str">
        <f t="shared" ca="1" si="377"/>
        <v>CPCI</v>
      </c>
      <c r="D1873" s="54" t="str">
        <f t="shared" ca="1" si="378"/>
        <v>#CR#RCP0H_YYYYMMDDHHMISS_ConsequencesFinancieres_FinancialConsequences.csv-H-ZH0BH4</v>
      </c>
      <c r="E1873" s="54">
        <f t="shared" ca="1" si="379"/>
        <v>0</v>
      </c>
      <c r="F1873" s="54">
        <f t="shared" ca="1" si="380"/>
        <v>0</v>
      </c>
      <c r="G1873" s="54" t="str">
        <f t="shared" ca="1" si="381"/>
        <v>AD4</v>
      </c>
      <c r="H1873" s="54" t="str">
        <f t="shared" ca="1" si="382"/>
        <v>COMPLET</v>
      </c>
      <c r="I1873" s="54" t="str">
        <f t="shared" ca="1" si="383"/>
        <v>Tn</v>
      </c>
      <c r="J1873" s="54" t="str">
        <f t="shared" ca="1" si="384"/>
        <v>RCP0</v>
      </c>
      <c r="K1873" s="54" t="str">
        <f t="shared" ca="1" si="385"/>
        <v>LANGUE_SITEiD_ConsequencesFinancieres_FinancialConsequences.CSV</v>
      </c>
      <c r="L1873" s="54" t="str">
        <f t="shared" ca="1" si="386"/>
        <v/>
      </c>
      <c r="M1873" s="54" t="str">
        <f t="shared" ca="1" si="387"/>
        <v>CPCI</v>
      </c>
      <c r="N1873" s="54" t="str">
        <f t="shared" ca="1" si="388"/>
        <v>OPEN</v>
      </c>
      <c r="O1873" s="54" t="str">
        <f t="shared" ca="1" si="389"/>
        <v>Adhérent</v>
      </c>
    </row>
    <row r="1874" spans="1:15" x14ac:dyDescent="0.3">
      <c r="A1874" s="97">
        <f ca="1">MATCH(B1874,INDIRECT("Referentiel!a:a"),0)+COUNTIF($B$1:B1873,B1874)</f>
        <v>1874</v>
      </c>
      <c r="B1874" s="98" t="s">
        <v>9435</v>
      </c>
      <c r="C1874" s="54" t="str">
        <f t="shared" ca="1" si="377"/>
        <v>CPCI</v>
      </c>
      <c r="D1874" s="54" t="str">
        <f t="shared" ca="1" si="378"/>
        <v>#CR#RCP0H_YYYYMMDDHHMISS_PeriodeCollecte_CollectionPeriods.csv-H-ZH0BH4</v>
      </c>
      <c r="E1874" s="54">
        <f t="shared" ca="1" si="379"/>
        <v>0</v>
      </c>
      <c r="F1874" s="54">
        <f t="shared" ca="1" si="380"/>
        <v>0</v>
      </c>
      <c r="G1874" s="54" t="str">
        <f t="shared" ca="1" si="381"/>
        <v>AD4</v>
      </c>
      <c r="H1874" s="54" t="str">
        <f t="shared" ca="1" si="382"/>
        <v>COMPLET</v>
      </c>
      <c r="I1874" s="54" t="str">
        <f t="shared" ca="1" si="383"/>
        <v>Tn</v>
      </c>
      <c r="J1874" s="54" t="str">
        <f t="shared" ca="1" si="384"/>
        <v>RCP0</v>
      </c>
      <c r="K1874" s="54" t="str">
        <f t="shared" ca="1" si="385"/>
        <v>LANGUE_SITEiD_PeriodeCollecte_CollectionPeriods.CSV</v>
      </c>
      <c r="L1874" s="54" t="str">
        <f t="shared" ca="1" si="386"/>
        <v/>
      </c>
      <c r="M1874" s="54" t="str">
        <f t="shared" ca="1" si="387"/>
        <v>CPCI</v>
      </c>
      <c r="N1874" s="54" t="str">
        <f t="shared" ca="1" si="388"/>
        <v>OPEN</v>
      </c>
      <c r="O1874" s="54" t="str">
        <f t="shared" ca="1" si="389"/>
        <v>Adhérent</v>
      </c>
    </row>
    <row r="1875" spans="1:15" x14ac:dyDescent="0.3">
      <c r="A1875" s="97">
        <f ca="1">MATCH(B1875,INDIRECT("Referentiel!a:a"),0)+COUNTIF($B$1:B1874,B1875)</f>
        <v>1875</v>
      </c>
      <c r="B1875" s="98" t="s">
        <v>9439</v>
      </c>
      <c r="C1875" s="54" t="str">
        <f t="shared" ca="1" si="377"/>
        <v>CPCI</v>
      </c>
      <c r="D1875" s="54" t="str">
        <f t="shared" ca="1" si="378"/>
        <v>#CR#RCP0H_YYYYMMDDHHMISS_ProcessusORX_ORXProcess.csv-H-ZH0BH4</v>
      </c>
      <c r="E1875" s="54">
        <f t="shared" ca="1" si="379"/>
        <v>0</v>
      </c>
      <c r="F1875" s="54">
        <f t="shared" ca="1" si="380"/>
        <v>0</v>
      </c>
      <c r="G1875" s="54" t="str">
        <f t="shared" ca="1" si="381"/>
        <v>AD4</v>
      </c>
      <c r="H1875" s="54" t="str">
        <f t="shared" ca="1" si="382"/>
        <v>COMPLET</v>
      </c>
      <c r="I1875" s="54" t="str">
        <f t="shared" ca="1" si="383"/>
        <v>Tn</v>
      </c>
      <c r="J1875" s="54" t="str">
        <f t="shared" ca="1" si="384"/>
        <v>RCP0</v>
      </c>
      <c r="K1875" s="54" t="str">
        <f t="shared" ca="1" si="385"/>
        <v>LANGUE_SITEiD_ProcessusORX_ORXProcess.CSV</v>
      </c>
      <c r="L1875" s="54" t="str">
        <f t="shared" ca="1" si="386"/>
        <v/>
      </c>
      <c r="M1875" s="54" t="str">
        <f t="shared" ca="1" si="387"/>
        <v>CPCI</v>
      </c>
      <c r="N1875" s="54" t="str">
        <f t="shared" ca="1" si="388"/>
        <v>OPEN</v>
      </c>
      <c r="O1875" s="54" t="str">
        <f t="shared" ca="1" si="389"/>
        <v>Adhérent</v>
      </c>
    </row>
    <row r="1876" spans="1:15" x14ac:dyDescent="0.3">
      <c r="A1876" s="97">
        <f ca="1">MATCH(B1876,INDIRECT("Referentiel!a:a"),0)+COUNTIF($B$1:B1875,B1876)</f>
        <v>1876</v>
      </c>
      <c r="B1876" s="98" t="s">
        <v>9443</v>
      </c>
      <c r="C1876" s="54" t="str">
        <f t="shared" ca="1" si="377"/>
        <v>CPCI</v>
      </c>
      <c r="D1876" s="54" t="str">
        <f t="shared" ca="1" si="378"/>
        <v>#CR#RCP0H_YYYYMMDDHHMISS_CoursChange_CurrencyRates.csv-H-ZH0BH4</v>
      </c>
      <c r="E1876" s="54">
        <f t="shared" ca="1" si="379"/>
        <v>0</v>
      </c>
      <c r="F1876" s="54">
        <f t="shared" ca="1" si="380"/>
        <v>0</v>
      </c>
      <c r="G1876" s="54" t="str">
        <f t="shared" ca="1" si="381"/>
        <v>AD4</v>
      </c>
      <c r="H1876" s="54" t="str">
        <f t="shared" ca="1" si="382"/>
        <v>COMPLET</v>
      </c>
      <c r="I1876" s="54" t="str">
        <f t="shared" ca="1" si="383"/>
        <v>Tn</v>
      </c>
      <c r="J1876" s="54" t="str">
        <f t="shared" ca="1" si="384"/>
        <v>RCP0</v>
      </c>
      <c r="K1876" s="54" t="str">
        <f t="shared" ca="1" si="385"/>
        <v>LANGUE_SITEiD_CoursChange_CurrencyRates.CSV</v>
      </c>
      <c r="L1876" s="54" t="str">
        <f t="shared" ca="1" si="386"/>
        <v/>
      </c>
      <c r="M1876" s="54" t="str">
        <f t="shared" ca="1" si="387"/>
        <v>CPCI</v>
      </c>
      <c r="N1876" s="54" t="str">
        <f t="shared" ca="1" si="388"/>
        <v>OPEN</v>
      </c>
      <c r="O1876" s="54" t="str">
        <f t="shared" ca="1" si="389"/>
        <v>Adhérent</v>
      </c>
    </row>
    <row r="1877" spans="1:15" x14ac:dyDescent="0.3">
      <c r="A1877" s="97">
        <f ca="1">MATCH(B1877,INDIRECT("Referentiel!a:a"),0)+COUNTIF($B$1:B1876,B1877)</f>
        <v>1877</v>
      </c>
      <c r="B1877" s="98" t="s">
        <v>9447</v>
      </c>
      <c r="C1877" s="54" t="str">
        <f t="shared" ca="1" si="377"/>
        <v>CPCI</v>
      </c>
      <c r="D1877" s="54" t="str">
        <f t="shared" ca="1" si="378"/>
        <v>#CR#RCP0H_YYYYMMDDHHMISS_Devise_BaseCurrency.csv-H-ZH0BH4</v>
      </c>
      <c r="E1877" s="54">
        <f t="shared" ca="1" si="379"/>
        <v>0</v>
      </c>
      <c r="F1877" s="54">
        <f t="shared" ca="1" si="380"/>
        <v>0</v>
      </c>
      <c r="G1877" s="54" t="str">
        <f t="shared" ca="1" si="381"/>
        <v>AD4</v>
      </c>
      <c r="H1877" s="54" t="str">
        <f t="shared" ca="1" si="382"/>
        <v>COMPLET</v>
      </c>
      <c r="I1877" s="54" t="str">
        <f t="shared" ca="1" si="383"/>
        <v>Tn</v>
      </c>
      <c r="J1877" s="54" t="str">
        <f t="shared" ca="1" si="384"/>
        <v>RCP0</v>
      </c>
      <c r="K1877" s="54" t="str">
        <f t="shared" ca="1" si="385"/>
        <v>LANGUE_SITEiD_Devise_BaseCurrency.CSV</v>
      </c>
      <c r="L1877" s="54" t="str">
        <f t="shared" ca="1" si="386"/>
        <v/>
      </c>
      <c r="M1877" s="54" t="str">
        <f t="shared" ca="1" si="387"/>
        <v>CPCI</v>
      </c>
      <c r="N1877" s="54" t="str">
        <f t="shared" ca="1" si="388"/>
        <v>OPEN</v>
      </c>
      <c r="O1877" s="54" t="str">
        <f t="shared" ca="1" si="389"/>
        <v>Adhérent</v>
      </c>
    </row>
    <row r="1878" spans="1:15" x14ac:dyDescent="0.3">
      <c r="A1878" s="97">
        <f ca="1">MATCH(B1878,INDIRECT("Referentiel!a:a"),0)+COUNTIF($B$1:B1877,B1878)</f>
        <v>1878</v>
      </c>
      <c r="B1878" s="98" t="s">
        <v>9451</v>
      </c>
      <c r="C1878" s="54" t="str">
        <f t="shared" ca="1" si="377"/>
        <v>CPCI</v>
      </c>
      <c r="D1878" s="54" t="str">
        <f t="shared" ca="1" si="378"/>
        <v>#CR#RCP0H_YYYYMMDDHHMISS_TypeCF_CFTyperrency.csv-H-ZH0BH4</v>
      </c>
      <c r="E1878" s="54">
        <f t="shared" ca="1" si="379"/>
        <v>0</v>
      </c>
      <c r="F1878" s="54">
        <f t="shared" ca="1" si="380"/>
        <v>0</v>
      </c>
      <c r="G1878" s="54" t="str">
        <f t="shared" ca="1" si="381"/>
        <v>AD4</v>
      </c>
      <c r="H1878" s="54" t="str">
        <f t="shared" ca="1" si="382"/>
        <v>COMPLET</v>
      </c>
      <c r="I1878" s="54" t="str">
        <f t="shared" ca="1" si="383"/>
        <v>Tn</v>
      </c>
      <c r="J1878" s="54" t="str">
        <f t="shared" ca="1" si="384"/>
        <v>RCP0</v>
      </c>
      <c r="K1878" s="54" t="str">
        <f t="shared" ca="1" si="385"/>
        <v>LANGUE_SITEiD_TypeCF_CFTyperrency.CSV</v>
      </c>
      <c r="L1878" s="54" t="str">
        <f t="shared" ca="1" si="386"/>
        <v/>
      </c>
      <c r="M1878" s="54" t="str">
        <f t="shared" ca="1" si="387"/>
        <v>CPCI</v>
      </c>
      <c r="N1878" s="54" t="str">
        <f t="shared" ca="1" si="388"/>
        <v>OPEN</v>
      </c>
      <c r="O1878" s="54" t="str">
        <f t="shared" ca="1" si="389"/>
        <v>Adhérent</v>
      </c>
    </row>
    <row r="1879" spans="1:15" x14ac:dyDescent="0.3">
      <c r="A1879" s="97">
        <f ca="1">MATCH(B1879,INDIRECT("Referentiel!a:a"),0)+COUNTIF($B$1:B1878,B1879)</f>
        <v>1879</v>
      </c>
      <c r="B1879" s="98" t="s">
        <v>9455</v>
      </c>
      <c r="C1879" s="54" t="str">
        <f t="shared" ca="1" si="377"/>
        <v>CPCI</v>
      </c>
      <c r="D1879" s="54" t="str">
        <f t="shared" ca="1" si="378"/>
        <v>#CR#RCP0H_YYYYMMDDHHMISS_TypeMontant_TypeOfAmount.csv-H-ZH0BH4</v>
      </c>
      <c r="E1879" s="54">
        <f t="shared" ca="1" si="379"/>
        <v>0</v>
      </c>
      <c r="F1879" s="54">
        <f t="shared" ca="1" si="380"/>
        <v>0</v>
      </c>
      <c r="G1879" s="54" t="str">
        <f t="shared" ca="1" si="381"/>
        <v>AD4</v>
      </c>
      <c r="H1879" s="54" t="str">
        <f t="shared" ca="1" si="382"/>
        <v>COMPLET</v>
      </c>
      <c r="I1879" s="54" t="str">
        <f t="shared" ca="1" si="383"/>
        <v>Tn</v>
      </c>
      <c r="J1879" s="54" t="str">
        <f t="shared" ca="1" si="384"/>
        <v>RCP0</v>
      </c>
      <c r="K1879" s="54" t="str">
        <f t="shared" ca="1" si="385"/>
        <v>LANGUE_SITEiD_TypeMontant_TypeOfAmount.CSV</v>
      </c>
      <c r="L1879" s="54" t="str">
        <f t="shared" ca="1" si="386"/>
        <v/>
      </c>
      <c r="M1879" s="54" t="str">
        <f t="shared" ca="1" si="387"/>
        <v>CPCI</v>
      </c>
      <c r="N1879" s="54" t="str">
        <f t="shared" ca="1" si="388"/>
        <v>OPEN</v>
      </c>
      <c r="O1879" s="54" t="str">
        <f t="shared" ca="1" si="389"/>
        <v>Adhérent</v>
      </c>
    </row>
    <row r="1880" spans="1:15" x14ac:dyDescent="0.3">
      <c r="A1880" s="97">
        <f ca="1">MATCH(B1880,INDIRECT("Referentiel!a:a"),0)+COUNTIF($B$1:B1879,B1880)</f>
        <v>1880</v>
      </c>
      <c r="B1880" s="98" t="s">
        <v>9459</v>
      </c>
      <c r="C1880" s="54" t="str">
        <f t="shared" ca="1" si="377"/>
        <v>CPCI</v>
      </c>
      <c r="D1880" s="54" t="str">
        <f t="shared" ca="1" si="378"/>
        <v>#CR#RCP0H_YYYYMMDDHHMISS_referenceComptable_AccountingRefs.csv-H-ZH0BH4</v>
      </c>
      <c r="E1880" s="54">
        <f t="shared" ca="1" si="379"/>
        <v>0</v>
      </c>
      <c r="F1880" s="54">
        <f t="shared" ca="1" si="380"/>
        <v>0</v>
      </c>
      <c r="G1880" s="54" t="str">
        <f t="shared" ca="1" si="381"/>
        <v>AD4</v>
      </c>
      <c r="H1880" s="54" t="str">
        <f t="shared" ca="1" si="382"/>
        <v>COMPLET</v>
      </c>
      <c r="I1880" s="54" t="str">
        <f t="shared" ca="1" si="383"/>
        <v>Tn</v>
      </c>
      <c r="J1880" s="54" t="str">
        <f t="shared" ca="1" si="384"/>
        <v>RCP0</v>
      </c>
      <c r="K1880" s="54" t="str">
        <f t="shared" ca="1" si="385"/>
        <v>LANGUE_SITEiD_ReferenceComptable_AccountingRefs.CSV</v>
      </c>
      <c r="L1880" s="54" t="str">
        <f t="shared" ca="1" si="386"/>
        <v/>
      </c>
      <c r="M1880" s="54" t="str">
        <f t="shared" ca="1" si="387"/>
        <v>CPCI</v>
      </c>
      <c r="N1880" s="54" t="str">
        <f t="shared" ca="1" si="388"/>
        <v>OPEN</v>
      </c>
      <c r="O1880" s="54" t="str">
        <f t="shared" ca="1" si="389"/>
        <v>Adhérent</v>
      </c>
    </row>
    <row r="1881" spans="1:15" x14ac:dyDescent="0.3">
      <c r="A1881" s="97">
        <f ca="1">MATCH(B1881,INDIRECT("Referentiel!a:a"),0)+COUNTIF($B$1:B1880,B1881)</f>
        <v>1881</v>
      </c>
      <c r="B1881" s="98" t="s">
        <v>9463</v>
      </c>
      <c r="C1881" s="54" t="str">
        <f t="shared" ca="1" si="377"/>
        <v>CPCI</v>
      </c>
      <c r="D1881" s="54" t="str">
        <f t="shared" ca="1" si="378"/>
        <v>#CR#RCP0H_YYYYMMDDHHMISS_LigneMetier_BusinessLines.csv-H-ZH0BH4</v>
      </c>
      <c r="E1881" s="54">
        <f t="shared" ca="1" si="379"/>
        <v>0</v>
      </c>
      <c r="F1881" s="54">
        <f t="shared" ca="1" si="380"/>
        <v>0</v>
      </c>
      <c r="G1881" s="54" t="str">
        <f t="shared" ca="1" si="381"/>
        <v>AD4</v>
      </c>
      <c r="H1881" s="54" t="str">
        <f t="shared" ca="1" si="382"/>
        <v>COMPLET</v>
      </c>
      <c r="I1881" s="54" t="str">
        <f t="shared" ca="1" si="383"/>
        <v>Tn</v>
      </c>
      <c r="J1881" s="54" t="str">
        <f t="shared" ca="1" si="384"/>
        <v>RCP0</v>
      </c>
      <c r="K1881" s="54" t="str">
        <f t="shared" ca="1" si="385"/>
        <v>LANGUE_SITEiD_LigneMetier_BusinessLines.CSV</v>
      </c>
      <c r="L1881" s="54" t="str">
        <f t="shared" ca="1" si="386"/>
        <v/>
      </c>
      <c r="M1881" s="54" t="str">
        <f t="shared" ca="1" si="387"/>
        <v>CPCI</v>
      </c>
      <c r="N1881" s="54" t="str">
        <f t="shared" ca="1" si="388"/>
        <v>OPEN</v>
      </c>
      <c r="O1881" s="54" t="str">
        <f t="shared" ca="1" si="389"/>
        <v>Adhérent</v>
      </c>
    </row>
    <row r="1882" spans="1:15" x14ac:dyDescent="0.3">
      <c r="A1882" s="97">
        <f ca="1">MATCH(B1882,INDIRECT("Referentiel!a:a"),0)+COUNTIF($B$1:B1881,B1882)</f>
        <v>1882</v>
      </c>
      <c r="B1882" s="98" t="s">
        <v>9467</v>
      </c>
      <c r="C1882" s="54" t="str">
        <f t="shared" ca="1" si="377"/>
        <v>CPCI</v>
      </c>
      <c r="D1882" s="54" t="str">
        <f t="shared" ca="1" si="378"/>
        <v>#CR#RCP0H_YYYYMMDDHHMISS_LienDPMLM_LienDPMLM.csv-H-ZH0BH4</v>
      </c>
      <c r="E1882" s="54">
        <f t="shared" ca="1" si="379"/>
        <v>0</v>
      </c>
      <c r="F1882" s="54">
        <f t="shared" ca="1" si="380"/>
        <v>0</v>
      </c>
      <c r="G1882" s="54" t="str">
        <f t="shared" ca="1" si="381"/>
        <v>AD4</v>
      </c>
      <c r="H1882" s="54" t="str">
        <f t="shared" ca="1" si="382"/>
        <v>COMPLET</v>
      </c>
      <c r="I1882" s="54" t="str">
        <f t="shared" ca="1" si="383"/>
        <v>Tn</v>
      </c>
      <c r="J1882" s="54" t="str">
        <f t="shared" ca="1" si="384"/>
        <v>RCP0</v>
      </c>
      <c r="K1882" s="54" t="str">
        <f t="shared" ca="1" si="385"/>
        <v>LANGUE_SITEiD_LienDPMLM_LienDPMLM.CSV</v>
      </c>
      <c r="L1882" s="54" t="str">
        <f t="shared" ca="1" si="386"/>
        <v/>
      </c>
      <c r="M1882" s="54" t="str">
        <f t="shared" ca="1" si="387"/>
        <v>CPCI</v>
      </c>
      <c r="N1882" s="54" t="str">
        <f t="shared" ca="1" si="388"/>
        <v>OPEN</v>
      </c>
      <c r="O1882" s="54" t="str">
        <f t="shared" ca="1" si="389"/>
        <v>Adhérent</v>
      </c>
    </row>
    <row r="1883" spans="1:15" x14ac:dyDescent="0.3">
      <c r="A1883" s="97">
        <f ca="1">MATCH(B1883,INDIRECT("Referentiel!a:a"),0)+COUNTIF($B$1:B1882,B1883)</f>
        <v>1883</v>
      </c>
      <c r="B1883" s="98" t="s">
        <v>9471</v>
      </c>
      <c r="C1883" s="54" t="str">
        <f t="shared" ca="1" si="377"/>
        <v>CPCI</v>
      </c>
      <c r="D1883" s="54" t="str">
        <f t="shared" ca="1" si="378"/>
        <v>#CR#RCP0H_YYYYMMDDHHMISS_HistoriqueSignature_SignementHistory.csv-H-ZH0BH4</v>
      </c>
      <c r="E1883" s="54">
        <f t="shared" ca="1" si="379"/>
        <v>0</v>
      </c>
      <c r="F1883" s="54">
        <f t="shared" ca="1" si="380"/>
        <v>0</v>
      </c>
      <c r="G1883" s="54" t="str">
        <f t="shared" ca="1" si="381"/>
        <v>AD4</v>
      </c>
      <c r="H1883" s="54" t="str">
        <f t="shared" ca="1" si="382"/>
        <v>COMPLET</v>
      </c>
      <c r="I1883" s="54" t="str">
        <f t="shared" ca="1" si="383"/>
        <v>Tn</v>
      </c>
      <c r="J1883" s="54" t="str">
        <f t="shared" ca="1" si="384"/>
        <v>RCP0</v>
      </c>
      <c r="K1883" s="54" t="str">
        <f t="shared" ca="1" si="385"/>
        <v>LANGUE_SITEiD_HistoriqueSignature_SignementHistory.CSV</v>
      </c>
      <c r="L1883" s="54" t="str">
        <f t="shared" ca="1" si="386"/>
        <v/>
      </c>
      <c r="M1883" s="54" t="str">
        <f t="shared" ca="1" si="387"/>
        <v>CPCI</v>
      </c>
      <c r="N1883" s="54" t="str">
        <f t="shared" ca="1" si="388"/>
        <v>OPEN</v>
      </c>
      <c r="O1883" s="54" t="str">
        <f t="shared" ca="1" si="389"/>
        <v>Adhérent</v>
      </c>
    </row>
    <row r="1884" spans="1:15" x14ac:dyDescent="0.3">
      <c r="A1884" s="97">
        <f ca="1">MATCH(B1884,INDIRECT("Referentiel!a:a"),0)+COUNTIF($B$1:B1883,B1884)</f>
        <v>1884</v>
      </c>
      <c r="B1884" s="98" t="s">
        <v>9475</v>
      </c>
      <c r="C1884" s="54" t="str">
        <f t="shared" ca="1" si="377"/>
        <v>CPCI</v>
      </c>
      <c r="D1884" s="54" t="str">
        <f t="shared" ca="1" si="378"/>
        <v>#CR#RCP0H_YYYYMMDDHHMISS_SeuilCollecte_CollectionThreshold.csv-H-ZH0BH4</v>
      </c>
      <c r="E1884" s="54">
        <f t="shared" ca="1" si="379"/>
        <v>0</v>
      </c>
      <c r="F1884" s="54">
        <f t="shared" ca="1" si="380"/>
        <v>0</v>
      </c>
      <c r="G1884" s="54" t="str">
        <f t="shared" ca="1" si="381"/>
        <v>AD4</v>
      </c>
      <c r="H1884" s="54" t="str">
        <f t="shared" ca="1" si="382"/>
        <v>COMPLET</v>
      </c>
      <c r="I1884" s="54" t="str">
        <f t="shared" ca="1" si="383"/>
        <v>Tn</v>
      </c>
      <c r="J1884" s="54" t="str">
        <f t="shared" ca="1" si="384"/>
        <v>RCP0</v>
      </c>
      <c r="K1884" s="54" t="str">
        <f t="shared" ca="1" si="385"/>
        <v>LANGUE_SITEiD_SeuilCollecte_CollectionThreshold.CSV</v>
      </c>
      <c r="L1884" s="54" t="str">
        <f t="shared" ca="1" si="386"/>
        <v/>
      </c>
      <c r="M1884" s="54" t="str">
        <f t="shared" ca="1" si="387"/>
        <v>CPCI</v>
      </c>
      <c r="N1884" s="54" t="str">
        <f t="shared" ca="1" si="388"/>
        <v>OPEN</v>
      </c>
      <c r="O1884" s="54" t="str">
        <f t="shared" ca="1" si="389"/>
        <v>Adhérent</v>
      </c>
    </row>
    <row r="1885" spans="1:15" x14ac:dyDescent="0.3">
      <c r="A1885" s="97">
        <f ca="1">MATCH(B1885,INDIRECT("Referentiel!a:a"),0)+COUNTIF($B$1:B1884,B1885)</f>
        <v>1885</v>
      </c>
      <c r="B1885" s="98" t="s">
        <v>9479</v>
      </c>
      <c r="C1885" s="54" t="str">
        <f t="shared" ca="1" si="377"/>
        <v>CPCI</v>
      </c>
      <c r="D1885" s="54" t="str">
        <f t="shared" ca="1" si="378"/>
        <v>#CR#RCP0H_YYYYMMDDHHMISS_SeuilCollecteMax_MaxCollectionThreshold.csv-H-ZH0BH4</v>
      </c>
      <c r="E1885" s="54">
        <f t="shared" ca="1" si="379"/>
        <v>0</v>
      </c>
      <c r="F1885" s="54">
        <f t="shared" ca="1" si="380"/>
        <v>0</v>
      </c>
      <c r="G1885" s="54" t="str">
        <f t="shared" ca="1" si="381"/>
        <v>AD4</v>
      </c>
      <c r="H1885" s="54" t="str">
        <f t="shared" ca="1" si="382"/>
        <v>COMPLET</v>
      </c>
      <c r="I1885" s="54" t="str">
        <f t="shared" ca="1" si="383"/>
        <v>Tn</v>
      </c>
      <c r="J1885" s="54" t="str">
        <f t="shared" ca="1" si="384"/>
        <v>RCP0</v>
      </c>
      <c r="K1885" s="54" t="str">
        <f t="shared" ca="1" si="385"/>
        <v>LANGUE_SITEiD_SeuilCollecteMax_MaxCollectionThreshold.CSV</v>
      </c>
      <c r="L1885" s="54" t="str">
        <f t="shared" ca="1" si="386"/>
        <v/>
      </c>
      <c r="M1885" s="54" t="str">
        <f t="shared" ca="1" si="387"/>
        <v>CPCI</v>
      </c>
      <c r="N1885" s="54" t="str">
        <f t="shared" ca="1" si="388"/>
        <v>OPEN</v>
      </c>
      <c r="O1885" s="54" t="str">
        <f t="shared" ca="1" si="389"/>
        <v>Adhérent</v>
      </c>
    </row>
    <row r="1886" spans="1:15" x14ac:dyDescent="0.3">
      <c r="A1886" s="97">
        <f ca="1">MATCH(B1886,INDIRECT("Referentiel!a:a"),0)+COUNTIF($B$1:B1885,B1886)</f>
        <v>1886</v>
      </c>
      <c r="B1886" s="98" t="s">
        <v>9483</v>
      </c>
      <c r="C1886" s="54" t="str">
        <f t="shared" ca="1" si="377"/>
        <v>CPCI</v>
      </c>
      <c r="D1886" s="54" t="str">
        <f t="shared" ca="1" si="378"/>
        <v>#CR#RCP0H_YYYYMMDDHHMISS_EntitesP1_P1Entities.csv-H-ZH0BH4</v>
      </c>
      <c r="E1886" s="54">
        <f t="shared" ca="1" si="379"/>
        <v>0</v>
      </c>
      <c r="F1886" s="54">
        <f t="shared" ca="1" si="380"/>
        <v>0</v>
      </c>
      <c r="G1886" s="54" t="str">
        <f t="shared" ca="1" si="381"/>
        <v>AD4</v>
      </c>
      <c r="H1886" s="54" t="str">
        <f t="shared" ca="1" si="382"/>
        <v>COMPLET</v>
      </c>
      <c r="I1886" s="54" t="str">
        <f t="shared" ca="1" si="383"/>
        <v>Tn</v>
      </c>
      <c r="J1886" s="54" t="str">
        <f t="shared" ca="1" si="384"/>
        <v>RCP0</v>
      </c>
      <c r="K1886" s="54" t="str">
        <f t="shared" ca="1" si="385"/>
        <v>LANGUE_SITEiD_EntitesP1_P1Entities.CSV</v>
      </c>
      <c r="L1886" s="54" t="str">
        <f t="shared" ca="1" si="386"/>
        <v/>
      </c>
      <c r="M1886" s="54" t="str">
        <f t="shared" ca="1" si="387"/>
        <v>CPCI</v>
      </c>
      <c r="N1886" s="54" t="str">
        <f t="shared" ca="1" si="388"/>
        <v>OPEN</v>
      </c>
      <c r="O1886" s="54" t="str">
        <f t="shared" ca="1" si="389"/>
        <v>Adhérent</v>
      </c>
    </row>
    <row r="1887" spans="1:15" x14ac:dyDescent="0.3">
      <c r="A1887" s="97">
        <f ca="1">MATCH(B1887,INDIRECT("Referentiel!a:a"),0)+COUNTIF($B$1:B1886,B1887)</f>
        <v>1887</v>
      </c>
      <c r="B1887" s="98" t="s">
        <v>9487</v>
      </c>
      <c r="C1887" s="54" t="str">
        <f t="shared" ca="1" si="377"/>
        <v>CPCI</v>
      </c>
      <c r="D1887" s="54" t="str">
        <f t="shared" ca="1" si="378"/>
        <v>#CR#RCP0H_YYYYMMDDHHMISS_NombreClientsImpactes_ImpactedCustomersNumbers.csv-H-ZH0BH4</v>
      </c>
      <c r="E1887" s="54">
        <f t="shared" ca="1" si="379"/>
        <v>0</v>
      </c>
      <c r="F1887" s="54">
        <f t="shared" ca="1" si="380"/>
        <v>0</v>
      </c>
      <c r="G1887" s="54" t="str">
        <f t="shared" ca="1" si="381"/>
        <v>AD4</v>
      </c>
      <c r="H1887" s="54" t="str">
        <f t="shared" ca="1" si="382"/>
        <v>COMPLET</v>
      </c>
      <c r="I1887" s="54" t="str">
        <f t="shared" ca="1" si="383"/>
        <v>Tn</v>
      </c>
      <c r="J1887" s="54" t="str">
        <f t="shared" ca="1" si="384"/>
        <v>RCP0</v>
      </c>
      <c r="K1887" s="54" t="str">
        <f t="shared" ca="1" si="385"/>
        <v>LANGUE_SITEiD_NombreClientsImpactes_ImpactedCustomersNumbers</v>
      </c>
      <c r="L1887" s="54" t="str">
        <f t="shared" ca="1" si="386"/>
        <v/>
      </c>
      <c r="M1887" s="54" t="str">
        <f t="shared" ca="1" si="387"/>
        <v>CPCI</v>
      </c>
      <c r="N1887" s="54" t="str">
        <f t="shared" ca="1" si="388"/>
        <v>OPEN</v>
      </c>
      <c r="O1887" s="54" t="str">
        <f t="shared" ca="1" si="389"/>
        <v>Adhérent</v>
      </c>
    </row>
    <row r="1888" spans="1:15" x14ac:dyDescent="0.3">
      <c r="A1888" s="97">
        <f ca="1">MATCH(B1888,INDIRECT("Referentiel!a:a"),0)+COUNTIF($B$1:B1887,B1888)</f>
        <v>1888</v>
      </c>
      <c r="B1888" s="98" t="s">
        <v>9492</v>
      </c>
      <c r="C1888" s="54" t="str">
        <f t="shared" ca="1" si="377"/>
        <v>CPCC</v>
      </c>
      <c r="D1888" s="54" t="str">
        <f t="shared" ca="1" si="378"/>
        <v>V0MIRATP -J</v>
      </c>
      <c r="E1888" s="54">
        <f t="shared" ca="1" si="379"/>
        <v>0</v>
      </c>
      <c r="F1888" s="54" t="str">
        <f t="shared" ca="1" si="380"/>
        <v>ZH1LJC</v>
      </c>
      <c r="G1888" s="54" t="str">
        <f t="shared" ca="1" si="381"/>
        <v>AD1</v>
      </c>
      <c r="H1888" s="54" t="str">
        <f t="shared" ca="1" si="382"/>
        <v>COMPLET</v>
      </c>
      <c r="I1888" s="54" t="str">
        <f t="shared" ca="1" si="383"/>
        <v>Tn</v>
      </c>
      <c r="J1888" s="54" t="str">
        <f t="shared" ca="1" si="384"/>
        <v>ASAP</v>
      </c>
      <c r="K1888" s="54" t="str">
        <f t="shared" ca="1" si="385"/>
        <v>ASAP_MIRATP</v>
      </c>
      <c r="L1888" s="54" t="str">
        <f t="shared" ca="1" si="386"/>
        <v>PRAD1</v>
      </c>
      <c r="M1888" s="54">
        <f t="shared" ca="1" si="387"/>
        <v>0</v>
      </c>
      <c r="N1888" s="54" t="str">
        <f t="shared" ca="1" si="388"/>
        <v>DB2</v>
      </c>
      <c r="O1888" s="54" t="str">
        <f t="shared" ca="1" si="389"/>
        <v>Adhérent</v>
      </c>
    </row>
    <row r="1889" spans="1:15" x14ac:dyDescent="0.3">
      <c r="A1889" s="97">
        <f ca="1">MATCH(B1889,INDIRECT("Referentiel!a:a"),0)+COUNTIF($B$1:B1888,B1889)</f>
        <v>1889</v>
      </c>
      <c r="B1889" s="98">
        <v>0</v>
      </c>
      <c r="C1889" s="54">
        <f t="shared" ca="1" si="377"/>
        <v>0</v>
      </c>
      <c r="D1889" s="54" t="str">
        <f t="shared" ca="1" si="378"/>
        <v xml:space="preserve"> -J-ZH0JJW</v>
      </c>
      <c r="E1889" s="54">
        <f t="shared" ca="1" si="379"/>
        <v>0</v>
      </c>
      <c r="F1889" s="54">
        <f t="shared" ca="1" si="380"/>
        <v>0</v>
      </c>
      <c r="G1889" s="54" t="str">
        <f t="shared" ca="1" si="381"/>
        <v>SERV</v>
      </c>
      <c r="H1889" s="54">
        <f t="shared" ca="1" si="382"/>
        <v>0</v>
      </c>
      <c r="I1889" s="54">
        <f t="shared" ca="1" si="383"/>
        <v>0</v>
      </c>
      <c r="J1889" s="54" t="str">
        <f t="shared" ca="1" si="384"/>
        <v>CPDT</v>
      </c>
      <c r="K1889" s="54" t="str">
        <f t="shared" ca="1" si="385"/>
        <v xml:space="preserve">PCL de sauvegarde des fichiers host </v>
      </c>
      <c r="L1889" s="54" t="str">
        <f t="shared" ca="1" si="386"/>
        <v/>
      </c>
      <c r="M1889" s="54">
        <f t="shared" ca="1" si="387"/>
        <v>0</v>
      </c>
      <c r="N1889" s="54" t="str">
        <f t="shared" ca="1" si="388"/>
        <v>SERV</v>
      </c>
      <c r="O1889" s="54" t="str">
        <f t="shared" ca="1" si="389"/>
        <v>Adhérent</v>
      </c>
    </row>
    <row r="1890" spans="1:15" x14ac:dyDescent="0.3">
      <c r="A1890" s="97">
        <f ca="1">MATCH(B1890,INDIRECT("Referentiel!a:a"),0)+COUNTIF($B$1:B1889,B1890)</f>
        <v>1890</v>
      </c>
      <c r="B1890" s="98">
        <v>0</v>
      </c>
      <c r="C1890" s="54">
        <f t="shared" ca="1" si="377"/>
        <v>0</v>
      </c>
      <c r="D1890" s="54" t="str">
        <f t="shared" ca="1" si="378"/>
        <v xml:space="preserve"> -J</v>
      </c>
      <c r="E1890" s="54">
        <f t="shared" ca="1" si="379"/>
        <v>0</v>
      </c>
      <c r="F1890" s="54">
        <f t="shared" ca="1" si="380"/>
        <v>0</v>
      </c>
      <c r="G1890" s="54" t="str">
        <f t="shared" ca="1" si="381"/>
        <v>SERV</v>
      </c>
      <c r="H1890" s="54">
        <f t="shared" ca="1" si="382"/>
        <v>0</v>
      </c>
      <c r="I1890" s="54">
        <f t="shared" ca="1" si="383"/>
        <v>0</v>
      </c>
      <c r="J1890" s="54" t="str">
        <f t="shared" ca="1" si="384"/>
        <v>CPDT</v>
      </c>
      <c r="K1890" s="54" t="str">
        <f t="shared" ca="1" si="385"/>
        <v xml:space="preserve">TOP SAS </v>
      </c>
      <c r="L1890" s="54" t="str">
        <f t="shared" ca="1" si="386"/>
        <v/>
      </c>
      <c r="M1890" s="54">
        <f t="shared" ca="1" si="387"/>
        <v>0</v>
      </c>
      <c r="N1890" s="54" t="str">
        <f t="shared" ca="1" si="388"/>
        <v>SERV</v>
      </c>
      <c r="O1890" s="54" t="str">
        <f t="shared" ca="1" si="389"/>
        <v>Adhérent</v>
      </c>
    </row>
    <row r="1891" spans="1:15" x14ac:dyDescent="0.3">
      <c r="A1891" s="97">
        <f ca="1">MATCH(B1891,INDIRECT("Referentiel!a:a"),0)+COUNTIF($B$1:B1890,B1891)</f>
        <v>1891</v>
      </c>
      <c r="B1891" s="98" t="s">
        <v>9501</v>
      </c>
      <c r="C1891" s="54" t="str">
        <f t="shared" ca="1" si="377"/>
        <v>CPFI</v>
      </c>
      <c r="D1891" s="54" t="str">
        <f t="shared" ca="1" si="378"/>
        <v xml:space="preserve"> -D</v>
      </c>
      <c r="E1891" s="54">
        <f t="shared" ca="1" si="379"/>
        <v>0</v>
      </c>
      <c r="F1891" s="54">
        <f t="shared" ca="1" si="380"/>
        <v>0</v>
      </c>
      <c r="G1891" s="54" t="str">
        <f t="shared" ca="1" si="381"/>
        <v>AD3</v>
      </c>
      <c r="H1891" s="54" t="str">
        <f t="shared" ca="1" si="382"/>
        <v>COMPLET</v>
      </c>
      <c r="I1891" s="54" t="str">
        <f t="shared" ca="1" si="383"/>
        <v>Tn</v>
      </c>
      <c r="J1891" s="54" t="str">
        <f t="shared" ca="1" si="384"/>
        <v>BAFI</v>
      </c>
      <c r="K1891" s="54" t="str">
        <f t="shared" ca="1" si="385"/>
        <v>CPTXSSMO</v>
      </c>
      <c r="L1891" s="54" t="str">
        <f t="shared" ca="1" si="386"/>
        <v/>
      </c>
      <c r="M1891" s="54">
        <f t="shared" ca="1" si="387"/>
        <v>0</v>
      </c>
      <c r="N1891" s="54" t="str">
        <f t="shared" ca="1" si="388"/>
        <v>FIC</v>
      </c>
      <c r="O1891" s="54" t="str">
        <f t="shared" ca="1" si="389"/>
        <v>Adhérent</v>
      </c>
    </row>
    <row r="1892" spans="1:15" x14ac:dyDescent="0.3">
      <c r="A1892" s="97">
        <f ca="1">MATCH(B1892,INDIRECT("Referentiel!a:a"),0)+COUNTIF($B$1:B1891,B1892)</f>
        <v>1892</v>
      </c>
      <c r="B1892" s="98" t="s">
        <v>9504</v>
      </c>
      <c r="C1892" s="54" t="str">
        <f t="shared" ca="1" si="377"/>
        <v>CPFI</v>
      </c>
      <c r="D1892" s="54" t="str">
        <f t="shared" ca="1" si="378"/>
        <v>TA/0AMT/GDPSRDJ /0/        / -J</v>
      </c>
      <c r="E1892" s="54">
        <f t="shared" ca="1" si="379"/>
        <v>0</v>
      </c>
      <c r="F1892" s="54" t="str">
        <f t="shared" ca="1" si="380"/>
        <v>ZH2AJA</v>
      </c>
      <c r="G1892" s="54" t="str">
        <f t="shared" ca="1" si="381"/>
        <v>AD3</v>
      </c>
      <c r="H1892" s="54" t="str">
        <f t="shared" ca="1" si="382"/>
        <v>COMPLET</v>
      </c>
      <c r="I1892" s="54" t="str">
        <f t="shared" ca="1" si="383"/>
        <v>Tn</v>
      </c>
      <c r="J1892" s="54" t="str">
        <f t="shared" ca="1" si="384"/>
        <v>GDPS</v>
      </c>
      <c r="K1892" s="54" t="str">
        <f t="shared" ca="1" si="385"/>
        <v>GDPSRDJ</v>
      </c>
      <c r="L1892" s="54" t="str">
        <f t="shared" ca="1" si="386"/>
        <v/>
      </c>
      <c r="M1892" s="54">
        <f t="shared" ca="1" si="387"/>
        <v>0</v>
      </c>
      <c r="N1892" s="54" t="str">
        <f t="shared" ca="1" si="388"/>
        <v>START</v>
      </c>
      <c r="O1892" s="54" t="str">
        <f t="shared" ca="1" si="389"/>
        <v>Adhérent</v>
      </c>
    </row>
    <row r="1893" spans="1:15" x14ac:dyDescent="0.3">
      <c r="A1893" s="97">
        <f ca="1">MATCH(B1893,INDIRECT("Referentiel!a:a"),0)+COUNTIF($B$1:B1892,B1893)</f>
        <v>1893</v>
      </c>
      <c r="B1893" s="98" t="s">
        <v>9508</v>
      </c>
      <c r="C1893" s="54" t="str">
        <f t="shared" ca="1" si="377"/>
        <v>CPCC</v>
      </c>
      <c r="D1893" s="54" t="str">
        <f t="shared" ca="1" si="378"/>
        <v>FDPSFDIP-J</v>
      </c>
      <c r="E1893" s="54">
        <f t="shared" ca="1" si="379"/>
        <v>0</v>
      </c>
      <c r="F1893" s="54">
        <f t="shared" ca="1" si="380"/>
        <v>0</v>
      </c>
      <c r="G1893" s="54" t="str">
        <f t="shared" ca="1" si="381"/>
        <v>AD3</v>
      </c>
      <c r="H1893" s="54" t="str">
        <f t="shared" ca="1" si="382"/>
        <v>PARTIEL</v>
      </c>
      <c r="I1893" s="54" t="str">
        <f t="shared" ca="1" si="383"/>
        <v>Tn</v>
      </c>
      <c r="J1893" s="54" t="str">
        <f t="shared" ca="1" si="384"/>
        <v>FDS0</v>
      </c>
      <c r="K1893" s="54" t="str">
        <f t="shared" ca="1" si="385"/>
        <v>FDPSFDIP</v>
      </c>
      <c r="L1893" s="54" t="str">
        <f t="shared" ca="1" si="386"/>
        <v/>
      </c>
      <c r="M1893" s="54">
        <f t="shared" ca="1" si="387"/>
        <v>0</v>
      </c>
      <c r="N1893" s="54" t="str">
        <f t="shared" ca="1" si="388"/>
        <v>a voir</v>
      </c>
      <c r="O1893" s="54" t="str">
        <f t="shared" ca="1" si="389"/>
        <v>Adhérent</v>
      </c>
    </row>
    <row r="1894" spans="1:15" x14ac:dyDescent="0.3">
      <c r="A1894" s="97">
        <f ca="1">MATCH(B1894,INDIRECT("Referentiel!a:a"),0)+COUNTIF($B$1:B1893,B1894)</f>
        <v>1894</v>
      </c>
      <c r="B1894" s="98" t="s">
        <v>9511</v>
      </c>
      <c r="C1894" s="54" t="str">
        <f t="shared" ca="1" si="377"/>
        <v>CPCC</v>
      </c>
      <c r="D1894" s="54" t="str">
        <f t="shared" ca="1" si="378"/>
        <v>FDSSFDPP-J</v>
      </c>
      <c r="E1894" s="54">
        <f t="shared" ca="1" si="379"/>
        <v>0</v>
      </c>
      <c r="F1894" s="54">
        <f t="shared" ca="1" si="380"/>
        <v>0</v>
      </c>
      <c r="G1894" s="54" t="str">
        <f t="shared" ca="1" si="381"/>
        <v>AD3</v>
      </c>
      <c r="H1894" s="54" t="str">
        <f t="shared" ca="1" si="382"/>
        <v>PARTIEL</v>
      </c>
      <c r="I1894" s="54" t="str">
        <f t="shared" ca="1" si="383"/>
        <v>Tn</v>
      </c>
      <c r="J1894" s="54" t="str">
        <f t="shared" ca="1" si="384"/>
        <v>FDS0</v>
      </c>
      <c r="K1894" s="54" t="str">
        <f t="shared" ca="1" si="385"/>
        <v>FDSSFDPP</v>
      </c>
      <c r="L1894" s="54" t="str">
        <f t="shared" ca="1" si="386"/>
        <v/>
      </c>
      <c r="M1894" s="54">
        <f t="shared" ca="1" si="387"/>
        <v>0</v>
      </c>
      <c r="N1894" s="54" t="str">
        <f t="shared" ca="1" si="388"/>
        <v>a voir</v>
      </c>
      <c r="O1894" s="54" t="str">
        <f t="shared" ca="1" si="389"/>
        <v>Adhérent</v>
      </c>
    </row>
    <row r="1895" spans="1:15" x14ac:dyDescent="0.3">
      <c r="A1895" s="97">
        <f ca="1">MATCH(B1895,INDIRECT("Referentiel!a:a"),0)+COUNTIF($B$1:B1894,B1895)</f>
        <v>1895</v>
      </c>
      <c r="B1895" s="98" t="s">
        <v>9514</v>
      </c>
      <c r="C1895" s="54" t="str">
        <f t="shared" ca="1" si="377"/>
        <v>CPCR</v>
      </c>
      <c r="D1895" s="54" t="str">
        <f t="shared" ca="1" si="378"/>
        <v>ADIJO20-J</v>
      </c>
      <c r="E1895" s="54">
        <f t="shared" ca="1" si="379"/>
        <v>0</v>
      </c>
      <c r="F1895" s="54" t="str">
        <f t="shared" ca="1" si="380"/>
        <v>ZH18J1</v>
      </c>
      <c r="G1895" s="54" t="str">
        <f t="shared" ca="1" si="381"/>
        <v>AD3</v>
      </c>
      <c r="H1895" s="54" t="str">
        <f t="shared" ca="1" si="382"/>
        <v>COMPLET</v>
      </c>
      <c r="I1895" s="54" t="str">
        <f t="shared" ca="1" si="383"/>
        <v>Tn</v>
      </c>
      <c r="J1895" s="54" t="str">
        <f t="shared" ca="1" si="384"/>
        <v>ADI0</v>
      </c>
      <c r="K1895" s="54" t="str">
        <f t="shared" ca="1" si="385"/>
        <v>ADIJ020</v>
      </c>
      <c r="L1895" s="54" t="str">
        <f t="shared" ca="1" si="386"/>
        <v/>
      </c>
      <c r="M1895" s="54">
        <f t="shared" ca="1" si="387"/>
        <v>0</v>
      </c>
      <c r="N1895" s="54" t="str">
        <f t="shared" ca="1" si="388"/>
        <v>DB2</v>
      </c>
      <c r="O1895" s="54" t="str">
        <f t="shared" ca="1" si="389"/>
        <v>Adhérent</v>
      </c>
    </row>
    <row r="1896" spans="1:15" x14ac:dyDescent="0.3">
      <c r="A1896" s="97">
        <f ca="1">MATCH(B1896,INDIRECT("Referentiel!a:a"),0)+COUNTIF($B$1:B1895,B1896)</f>
        <v>1896</v>
      </c>
      <c r="B1896" s="98" t="s">
        <v>9519</v>
      </c>
      <c r="C1896" s="54" t="str">
        <f t="shared" ca="1" si="377"/>
        <v>CPCR</v>
      </c>
      <c r="D1896" s="54" t="str">
        <f t="shared" ca="1" si="378"/>
        <v>C514     -J</v>
      </c>
      <c r="E1896" s="54">
        <f t="shared" ca="1" si="379"/>
        <v>0</v>
      </c>
      <c r="F1896" s="54" t="str">
        <f t="shared" ca="1" si="380"/>
        <v>ZH1FJV</v>
      </c>
      <c r="G1896" s="54" t="str">
        <f t="shared" ca="1" si="381"/>
        <v>AD3</v>
      </c>
      <c r="H1896" s="54" t="str">
        <f t="shared" ca="1" si="382"/>
        <v>COMPLET</v>
      </c>
      <c r="I1896" s="54" t="str">
        <f t="shared" ca="1" si="383"/>
        <v>Tn</v>
      </c>
      <c r="J1896" s="54" t="str">
        <f t="shared" ca="1" si="384"/>
        <v>GREE</v>
      </c>
      <c r="K1896" s="54" t="str">
        <f t="shared" ca="1" si="385"/>
        <v>GRC514</v>
      </c>
      <c r="L1896" s="54" t="str">
        <f t="shared" ca="1" si="386"/>
        <v/>
      </c>
      <c r="M1896" s="54">
        <f t="shared" ca="1" si="387"/>
        <v>0</v>
      </c>
      <c r="N1896" s="54" t="str">
        <f t="shared" ca="1" si="388"/>
        <v>DB2</v>
      </c>
      <c r="O1896" s="54" t="str">
        <f t="shared" ca="1" si="389"/>
        <v>Adhérent</v>
      </c>
    </row>
    <row r="1897" spans="1:15" x14ac:dyDescent="0.3">
      <c r="A1897" s="97">
        <f ca="1">MATCH(B1897,INDIRECT("Referentiel!a:a"),0)+COUNTIF($B$1:B1896,B1897)</f>
        <v>1897</v>
      </c>
      <c r="B1897" s="98" t="s">
        <v>9524</v>
      </c>
      <c r="C1897" s="54" t="str">
        <f t="shared" ca="1" si="377"/>
        <v>CPDM</v>
      </c>
      <c r="D1897" s="54" t="str">
        <f t="shared" ca="1" si="378"/>
        <v>STADET-M</v>
      </c>
      <c r="E1897" s="54">
        <f t="shared" ca="1" si="379"/>
        <v>0</v>
      </c>
      <c r="F1897" s="54" t="str">
        <f t="shared" ca="1" si="380"/>
        <v>ZH4BMA</v>
      </c>
      <c r="G1897" s="54" t="str">
        <f t="shared" ca="1" si="381"/>
        <v>AD3</v>
      </c>
      <c r="H1897" s="54" t="str">
        <f t="shared" ca="1" si="382"/>
        <v>PARTIEL</v>
      </c>
      <c r="I1897" s="54" t="str">
        <f t="shared" ca="1" si="383"/>
        <v>Tn</v>
      </c>
      <c r="J1897" s="54" t="str">
        <f t="shared" ca="1" si="384"/>
        <v>BAMA</v>
      </c>
      <c r="K1897" s="54" t="str">
        <f t="shared" ca="1" si="385"/>
        <v>STADET</v>
      </c>
      <c r="L1897" s="54" t="str">
        <f t="shared" ca="1" si="386"/>
        <v/>
      </c>
      <c r="M1897" s="54">
        <f t="shared" ca="1" si="387"/>
        <v>0</v>
      </c>
      <c r="N1897" s="54" t="str">
        <f t="shared" ca="1" si="388"/>
        <v>DB2 via PGM</v>
      </c>
      <c r="O1897" s="54" t="str">
        <f t="shared" ca="1" si="389"/>
        <v>Adhérent</v>
      </c>
    </row>
    <row r="1898" spans="1:15" x14ac:dyDescent="0.3">
      <c r="A1898" s="97">
        <f ca="1">MATCH(B1898,INDIRECT("Referentiel!a:a"),0)+COUNTIF($B$1:B1897,B1898)</f>
        <v>1898</v>
      </c>
      <c r="B1898" s="98" t="s">
        <v>9529</v>
      </c>
      <c r="C1898" s="54" t="str">
        <f t="shared" ca="1" si="377"/>
        <v>CPDT</v>
      </c>
      <c r="D1898" s="54" t="str">
        <f t="shared" ca="1" si="378"/>
        <v>TBEFICMA   -J</v>
      </c>
      <c r="E1898" s="54">
        <f t="shared" ca="1" si="379"/>
        <v>0</v>
      </c>
      <c r="F1898" s="54" t="str">
        <f t="shared" ca="1" si="380"/>
        <v>ZH0EJP</v>
      </c>
      <c r="G1898" s="54" t="str">
        <f t="shared" ca="1" si="381"/>
        <v>AD3</v>
      </c>
      <c r="H1898" s="54" t="str">
        <f t="shared" ca="1" si="382"/>
        <v>COMPLET</v>
      </c>
      <c r="I1898" s="54" t="str">
        <f t="shared" ca="1" si="383"/>
        <v>Tn</v>
      </c>
      <c r="J1898" s="54" t="str">
        <f t="shared" ca="1" si="384"/>
        <v>SGST</v>
      </c>
      <c r="K1898" s="54" t="str">
        <f t="shared" ca="1" si="385"/>
        <v>TBEFICMA</v>
      </c>
      <c r="L1898" s="54" t="str">
        <f t="shared" ca="1" si="386"/>
        <v/>
      </c>
      <c r="M1898" s="54">
        <f t="shared" ca="1" si="387"/>
        <v>0</v>
      </c>
      <c r="N1898" s="54" t="str">
        <f t="shared" ca="1" si="388"/>
        <v>DB2</v>
      </c>
      <c r="O1898" s="54" t="str">
        <f t="shared" ca="1" si="389"/>
        <v>Adhérent</v>
      </c>
    </row>
    <row r="1899" spans="1:15" x14ac:dyDescent="0.3">
      <c r="A1899" s="97">
        <f ca="1">MATCH(B1899,INDIRECT("Referentiel!a:a"),0)+COUNTIF($B$1:B1898,B1899)</f>
        <v>1899</v>
      </c>
      <c r="B1899" s="98" t="s">
        <v>9534</v>
      </c>
      <c r="C1899" s="54" t="str">
        <f t="shared" ca="1" si="377"/>
        <v>CPRI</v>
      </c>
      <c r="D1899" s="54" t="str">
        <f t="shared" ca="1" si="378"/>
        <v>NOTFPAPP-M</v>
      </c>
      <c r="E1899" s="54">
        <f t="shared" ca="1" si="379"/>
        <v>0</v>
      </c>
      <c r="F1899" s="54" t="str">
        <f t="shared" ca="1" si="380"/>
        <v>ZH0GMA</v>
      </c>
      <c r="G1899" s="54" t="str">
        <f t="shared" ca="1" si="381"/>
        <v>AD3</v>
      </c>
      <c r="H1899" s="54" t="str">
        <f t="shared" ca="1" si="382"/>
        <v>COMPLET</v>
      </c>
      <c r="I1899" s="54" t="str">
        <f t="shared" ca="1" si="383"/>
        <v>Tn</v>
      </c>
      <c r="J1899" s="54" t="str">
        <f t="shared" ca="1" si="384"/>
        <v>NOTB</v>
      </c>
      <c r="K1899" s="54" t="str">
        <f t="shared" ca="1" si="385"/>
        <v>NOTFPAPP</v>
      </c>
      <c r="L1899" s="54" t="str">
        <f t="shared" ca="1" si="386"/>
        <v/>
      </c>
      <c r="M1899" s="54">
        <f t="shared" ca="1" si="387"/>
        <v>0</v>
      </c>
      <c r="N1899" s="54" t="str">
        <f t="shared" ca="1" si="388"/>
        <v>FIC</v>
      </c>
      <c r="O1899" s="54" t="str">
        <f t="shared" ca="1" si="389"/>
        <v>Adhérent</v>
      </c>
    </row>
    <row r="1900" spans="1:15" x14ac:dyDescent="0.3">
      <c r="A1900" s="97">
        <f ca="1">MATCH(B1900,INDIRECT("Referentiel!a:a"),0)+COUNTIF($B$1:B1899,B1900)</f>
        <v>1900</v>
      </c>
      <c r="B1900" s="98" t="s">
        <v>9539</v>
      </c>
      <c r="C1900" s="54" t="str">
        <f t="shared" ca="1" si="377"/>
        <v>CPRI</v>
      </c>
      <c r="D1900" s="54" t="str">
        <f t="shared" ca="1" si="378"/>
        <v>$SAPSLD3-M</v>
      </c>
      <c r="E1900" s="54">
        <f t="shared" ca="1" si="379"/>
        <v>0</v>
      </c>
      <c r="F1900" s="54" t="str">
        <f t="shared" ca="1" si="380"/>
        <v>ZH0GMD</v>
      </c>
      <c r="G1900" s="54" t="str">
        <f t="shared" ca="1" si="381"/>
        <v>AD3</v>
      </c>
      <c r="H1900" s="54" t="str">
        <f t="shared" ca="1" si="382"/>
        <v>PARTIEL</v>
      </c>
      <c r="I1900" s="54" t="str">
        <f t="shared" ca="1" si="383"/>
        <v>Tn</v>
      </c>
      <c r="J1900" s="54" t="str">
        <f t="shared" ca="1" si="384"/>
        <v>SAPH</v>
      </c>
      <c r="K1900" s="54" t="str">
        <f t="shared" ca="1" si="385"/>
        <v>SAPINF01</v>
      </c>
      <c r="L1900" s="54" t="str">
        <f t="shared" ca="1" si="386"/>
        <v/>
      </c>
      <c r="M1900" s="54">
        <f t="shared" ca="1" si="387"/>
        <v>0</v>
      </c>
      <c r="N1900" s="54" t="str">
        <f t="shared" ca="1" si="388"/>
        <v>FIC</v>
      </c>
      <c r="O1900" s="54" t="str">
        <f t="shared" ca="1" si="389"/>
        <v>Adhérent</v>
      </c>
    </row>
    <row r="1901" spans="1:15" x14ac:dyDescent="0.3">
      <c r="A1901" s="97">
        <f ca="1">MATCH(B1901,INDIRECT("Referentiel!a:a"),0)+COUNTIF($B$1:B1900,B1901)</f>
        <v>1901</v>
      </c>
      <c r="B1901" s="98" t="s">
        <v>9545</v>
      </c>
      <c r="C1901" s="54" t="str">
        <f t="shared" ca="1" si="377"/>
        <v>CPRI</v>
      </c>
      <c r="D1901" s="54" t="str">
        <f t="shared" ca="1" si="378"/>
        <v>$SAPSLD2-M</v>
      </c>
      <c r="E1901" s="54">
        <f t="shared" ca="1" si="379"/>
        <v>0</v>
      </c>
      <c r="F1901" s="54" t="str">
        <f t="shared" ca="1" si="380"/>
        <v>ZH0GME</v>
      </c>
      <c r="G1901" s="54" t="str">
        <f t="shared" ca="1" si="381"/>
        <v>AD3</v>
      </c>
      <c r="H1901" s="54" t="str">
        <f t="shared" ca="1" si="382"/>
        <v>COMPLET</v>
      </c>
      <c r="I1901" s="54" t="str">
        <f t="shared" ca="1" si="383"/>
        <v>BVaTn</v>
      </c>
      <c r="J1901" s="54" t="str">
        <f t="shared" ca="1" si="384"/>
        <v>SAPH</v>
      </c>
      <c r="K1901" s="54" t="str">
        <f t="shared" ca="1" si="385"/>
        <v>SAPINF12</v>
      </c>
      <c r="L1901" s="54" t="str">
        <f t="shared" ca="1" si="386"/>
        <v/>
      </c>
      <c r="M1901" s="54">
        <f t="shared" ca="1" si="387"/>
        <v>0</v>
      </c>
      <c r="N1901" s="54" t="str">
        <f t="shared" ca="1" si="388"/>
        <v>FIC</v>
      </c>
      <c r="O1901" s="54" t="str">
        <f t="shared" ca="1" si="389"/>
        <v>Adhérent</v>
      </c>
    </row>
    <row r="1902" spans="1:15" x14ac:dyDescent="0.3">
      <c r="A1902" s="97">
        <f ca="1">MATCH(B1902,INDIRECT("Referentiel!a:a"),0)+COUNTIF($B$1:B1901,B1902)</f>
        <v>1902</v>
      </c>
      <c r="B1902" s="98" t="s">
        <v>9549</v>
      </c>
      <c r="C1902" s="54" t="str">
        <f t="shared" ca="1" si="377"/>
        <v>CPAS</v>
      </c>
      <c r="D1902" s="54" t="str">
        <f t="shared" ca="1" si="378"/>
        <v>$ICPTPA-J</v>
      </c>
      <c r="E1902" s="54">
        <f t="shared" ca="1" si="379"/>
        <v>0</v>
      </c>
      <c r="F1902" s="54" t="str">
        <f t="shared" ca="1" si="380"/>
        <v>ZH2LJA</v>
      </c>
      <c r="G1902" s="54" t="str">
        <f t="shared" ca="1" si="381"/>
        <v>AD3</v>
      </c>
      <c r="H1902" s="54" t="str">
        <f t="shared" ca="1" si="382"/>
        <v>COMPLET</v>
      </c>
      <c r="I1902" s="54" t="str">
        <f t="shared" ca="1" si="383"/>
        <v>Tn</v>
      </c>
      <c r="J1902" s="54" t="str">
        <f t="shared" ca="1" si="384"/>
        <v>IARD</v>
      </c>
      <c r="K1902" s="54" t="str">
        <f t="shared" ca="1" si="385"/>
        <v>ICPTPA</v>
      </c>
      <c r="L1902" s="54" t="str">
        <f t="shared" ca="1" si="386"/>
        <v/>
      </c>
      <c r="M1902" s="54">
        <f t="shared" ca="1" si="387"/>
        <v>0</v>
      </c>
      <c r="N1902" s="54" t="str">
        <f t="shared" ca="1" si="388"/>
        <v>FIC</v>
      </c>
      <c r="O1902" s="54" t="str">
        <f t="shared" ca="1" si="389"/>
        <v>Adhérent</v>
      </c>
    </row>
    <row r="1903" spans="1:15" x14ac:dyDescent="0.3">
      <c r="A1903" s="97">
        <f ca="1">MATCH(B1903,INDIRECT("Referentiel!a:a"),0)+COUNTIF($B$1:B1902,B1903)</f>
        <v>1903</v>
      </c>
      <c r="B1903" s="98" t="s">
        <v>9555</v>
      </c>
      <c r="C1903" s="54" t="str">
        <f t="shared" ca="1" si="377"/>
        <v>CPFI</v>
      </c>
      <c r="D1903" s="54" t="str">
        <f t="shared" ca="1" si="378"/>
        <v>TB3ACTVU02-M</v>
      </c>
      <c r="E1903" s="54">
        <f t="shared" ca="1" si="379"/>
        <v>0</v>
      </c>
      <c r="F1903" s="54" t="str">
        <f t="shared" ca="1" si="380"/>
        <v>ZH2EMB</v>
      </c>
      <c r="G1903" s="54" t="str">
        <f t="shared" ca="1" si="381"/>
        <v>AD3</v>
      </c>
      <c r="H1903" s="54" t="str">
        <f t="shared" ca="1" si="382"/>
        <v>COMPLET</v>
      </c>
      <c r="I1903" s="54" t="str">
        <f t="shared" ca="1" si="383"/>
        <v>Tn</v>
      </c>
      <c r="J1903" s="54" t="str">
        <f t="shared" ca="1" si="384"/>
        <v>GEBE</v>
      </c>
      <c r="K1903" s="54" t="str">
        <f t="shared" ca="1" si="385"/>
        <v>TB3ACTTB</v>
      </c>
      <c r="L1903" s="54" t="str">
        <f t="shared" ca="1" si="386"/>
        <v/>
      </c>
      <c r="M1903" s="54">
        <f t="shared" ca="1" si="387"/>
        <v>0</v>
      </c>
      <c r="N1903" s="54" t="str">
        <f t="shared" ca="1" si="388"/>
        <v>DB2</v>
      </c>
      <c r="O1903" s="54" t="str">
        <f t="shared" ca="1" si="389"/>
        <v>Adhérent</v>
      </c>
    </row>
    <row r="1904" spans="1:15" x14ac:dyDescent="0.3">
      <c r="A1904" s="97">
        <f ca="1">MATCH(B1904,INDIRECT("Referentiel!a:a"),0)+COUNTIF($B$1:B1903,B1904)</f>
        <v>1904</v>
      </c>
      <c r="B1904" s="98" t="s">
        <v>9561</v>
      </c>
      <c r="C1904" s="54" t="str">
        <f t="shared" ca="1" si="377"/>
        <v>CPMP</v>
      </c>
      <c r="D1904" s="54" t="str">
        <f t="shared" ca="1" si="378"/>
        <v>CHQLCHV2-J</v>
      </c>
      <c r="E1904" s="54">
        <f t="shared" ca="1" si="379"/>
        <v>0</v>
      </c>
      <c r="F1904" s="54" t="str">
        <f t="shared" ca="1" si="380"/>
        <v>ZAXTJ1</v>
      </c>
      <c r="G1904" s="54" t="str">
        <f t="shared" ca="1" si="381"/>
        <v>AD3</v>
      </c>
      <c r="H1904" s="54" t="str">
        <f t="shared" ca="1" si="382"/>
        <v>COMPLET</v>
      </c>
      <c r="I1904" s="54" t="str">
        <f t="shared" ca="1" si="383"/>
        <v>Tn</v>
      </c>
      <c r="J1904" s="54" t="str">
        <f t="shared" ca="1" si="384"/>
        <v>CHEQ</v>
      </c>
      <c r="K1904" s="54" t="str">
        <f t="shared" ca="1" si="385"/>
        <v>CHQLJ</v>
      </c>
      <c r="L1904" s="54" t="str">
        <f t="shared" ca="1" si="386"/>
        <v/>
      </c>
      <c r="M1904" s="54">
        <f t="shared" ca="1" si="387"/>
        <v>0</v>
      </c>
      <c r="N1904" s="54" t="str">
        <f t="shared" ca="1" si="388"/>
        <v>FIC</v>
      </c>
      <c r="O1904" s="54" t="str">
        <f t="shared" ca="1" si="389"/>
        <v>Adhérent</v>
      </c>
    </row>
    <row r="1905" spans="1:15" x14ac:dyDescent="0.3">
      <c r="A1905" s="97">
        <f ca="1">MATCH(B1905,INDIRECT("Referentiel!a:a"),0)+COUNTIF($B$1:B1904,B1905)</f>
        <v>1905</v>
      </c>
      <c r="B1905" s="98" t="s">
        <v>9566</v>
      </c>
      <c r="C1905" s="54" t="str">
        <f t="shared" ca="1" si="377"/>
        <v>CPPI</v>
      </c>
      <c r="D1905" s="54" t="str">
        <f t="shared" ca="1" si="378"/>
        <v>$MSAUTAT-J-ZH0BJG-H0010</v>
      </c>
      <c r="E1905" s="54" t="str">
        <f t="shared" ca="1" si="379"/>
        <v>ZH0BJD</v>
      </c>
      <c r="F1905" s="54" t="str">
        <f t="shared" ca="1" si="380"/>
        <v>ZH0BJF</v>
      </c>
      <c r="G1905" s="54" t="str">
        <f t="shared" ca="1" si="381"/>
        <v>AD3</v>
      </c>
      <c r="H1905" s="54" t="str">
        <f t="shared" ca="1" si="382"/>
        <v>PARTIEL</v>
      </c>
      <c r="I1905" s="54" t="str">
        <f t="shared" ca="1" si="383"/>
        <v>Tn</v>
      </c>
      <c r="J1905" s="54" t="str">
        <f t="shared" ca="1" si="384"/>
        <v>INFO</v>
      </c>
      <c r="K1905" s="54" t="str">
        <f t="shared" ca="1" si="385"/>
        <v>CMS1VADS</v>
      </c>
      <c r="L1905" s="54" t="str">
        <f t="shared" ca="1" si="386"/>
        <v/>
      </c>
      <c r="M1905" s="54">
        <f t="shared" ca="1" si="387"/>
        <v>0</v>
      </c>
      <c r="N1905" s="54" t="str">
        <f t="shared" ca="1" si="388"/>
        <v>FIC</v>
      </c>
      <c r="O1905" s="54" t="str">
        <f t="shared" ca="1" si="389"/>
        <v>Adhérent</v>
      </c>
    </row>
    <row r="1906" spans="1:15" x14ac:dyDescent="0.3">
      <c r="A1906" s="97">
        <f ca="1">MATCH(B1906,INDIRECT("Referentiel!a:a"),0)+COUNTIF($B$1:B1905,B1906)</f>
        <v>1906</v>
      </c>
      <c r="B1906" s="98" t="s">
        <v>9569</v>
      </c>
      <c r="C1906" s="54" t="str">
        <f t="shared" ca="1" si="377"/>
        <v>CPPL</v>
      </c>
      <c r="D1906" s="54" t="str">
        <f t="shared" ca="1" si="378"/>
        <v xml:space="preserve"> -M</v>
      </c>
      <c r="E1906" s="54">
        <f t="shared" ca="1" si="379"/>
        <v>0</v>
      </c>
      <c r="F1906" s="54">
        <f t="shared" ca="1" si="380"/>
        <v>0</v>
      </c>
      <c r="G1906" s="54" t="str">
        <f t="shared" ca="1" si="381"/>
        <v>AD3</v>
      </c>
      <c r="H1906" s="54" t="str">
        <f t="shared" ca="1" si="382"/>
        <v>COMPLET</v>
      </c>
      <c r="I1906" s="54" t="str">
        <f t="shared" ca="1" si="383"/>
        <v>Tn</v>
      </c>
      <c r="J1906" s="54" t="str">
        <f t="shared" ca="1" si="384"/>
        <v>DTWH</v>
      </c>
      <c r="K1906" s="54" t="str">
        <f t="shared" ca="1" si="385"/>
        <v>DTW11</v>
      </c>
      <c r="L1906" s="54" t="str">
        <f t="shared" ca="1" si="386"/>
        <v/>
      </c>
      <c r="M1906" s="54">
        <f t="shared" ca="1" si="387"/>
        <v>0</v>
      </c>
      <c r="N1906" s="54" t="str">
        <f t="shared" ca="1" si="388"/>
        <v>FIC</v>
      </c>
      <c r="O1906" s="54" t="str">
        <f t="shared" ca="1" si="389"/>
        <v>Adhérent</v>
      </c>
    </row>
    <row r="1907" spans="1:15" x14ac:dyDescent="0.3">
      <c r="A1907" s="97">
        <f ca="1">MATCH(B1907,INDIRECT("Referentiel!a:a"),0)+COUNTIF($B$1:B1906,B1907)</f>
        <v>1907</v>
      </c>
      <c r="B1907" s="98" t="s">
        <v>9573</v>
      </c>
      <c r="C1907" s="54" t="str">
        <f t="shared" ca="1" si="377"/>
        <v>CPPL</v>
      </c>
      <c r="D1907" s="54" t="str">
        <f t="shared" ca="1" si="378"/>
        <v xml:space="preserve"> -M</v>
      </c>
      <c r="E1907" s="54">
        <f t="shared" ca="1" si="379"/>
        <v>0</v>
      </c>
      <c r="F1907" s="54">
        <f t="shared" ca="1" si="380"/>
        <v>0</v>
      </c>
      <c r="G1907" s="54" t="str">
        <f t="shared" ca="1" si="381"/>
        <v>AD3</v>
      </c>
      <c r="H1907" s="54" t="str">
        <f t="shared" ca="1" si="382"/>
        <v>COMPLET</v>
      </c>
      <c r="I1907" s="54" t="str">
        <f t="shared" ca="1" si="383"/>
        <v>Tn</v>
      </c>
      <c r="J1907" s="54" t="str">
        <f t="shared" ca="1" si="384"/>
        <v>DTWH</v>
      </c>
      <c r="K1907" s="54" t="str">
        <f t="shared" ca="1" si="385"/>
        <v>DTW12</v>
      </c>
      <c r="L1907" s="54" t="str">
        <f t="shared" ca="1" si="386"/>
        <v/>
      </c>
      <c r="M1907" s="54">
        <f t="shared" ca="1" si="387"/>
        <v>0</v>
      </c>
      <c r="N1907" s="54" t="str">
        <f t="shared" ca="1" si="388"/>
        <v>FIC</v>
      </c>
      <c r="O1907" s="54" t="str">
        <f t="shared" ca="1" si="389"/>
        <v>Adhérent</v>
      </c>
    </row>
    <row r="1908" spans="1:15" x14ac:dyDescent="0.3">
      <c r="A1908" s="97">
        <f ca="1">MATCH(B1908,INDIRECT("Referentiel!a:a"),0)+COUNTIF($B$1:B1907,B1908)</f>
        <v>1908</v>
      </c>
      <c r="B1908" s="98" t="s">
        <v>9578</v>
      </c>
      <c r="C1908" s="54" t="str">
        <f t="shared" ca="1" si="377"/>
        <v>CPFI</v>
      </c>
      <c r="D1908" s="54" t="str">
        <f t="shared" ca="1" si="378"/>
        <v>#CR#GDPSJ_YYYYMMDDHHMISS_TA_VENDOR_LOC_BANK_ACCT.TXT-J-ZH2AJK</v>
      </c>
      <c r="E1908" s="54">
        <f t="shared" ca="1" si="379"/>
        <v>0</v>
      </c>
      <c r="F1908" s="54">
        <f t="shared" ca="1" si="380"/>
        <v>0</v>
      </c>
      <c r="G1908" s="54" t="str">
        <f t="shared" ca="1" si="381"/>
        <v>AD4</v>
      </c>
      <c r="H1908" s="54" t="str">
        <f t="shared" ca="1" si="382"/>
        <v>COMPLET</v>
      </c>
      <c r="I1908" s="54" t="str">
        <f t="shared" ca="1" si="383"/>
        <v>Tn</v>
      </c>
      <c r="J1908" s="54" t="str">
        <f t="shared" ca="1" si="384"/>
        <v>GDPS</v>
      </c>
      <c r="K1908" s="54" t="str">
        <f t="shared" ca="1" si="385"/>
        <v>GDPS_VENDOR_LOC_BANK_ACCT</v>
      </c>
      <c r="L1908" s="54" t="str">
        <f t="shared" ca="1" si="386"/>
        <v/>
      </c>
      <c r="M1908" s="54" t="str">
        <f t="shared" ca="1" si="387"/>
        <v>CPFI</v>
      </c>
      <c r="N1908" s="54" t="str">
        <f t="shared" ca="1" si="388"/>
        <v>OPEN</v>
      </c>
      <c r="O1908" s="54" t="str">
        <f t="shared" ca="1" si="389"/>
        <v>Adhérent</v>
      </c>
    </row>
    <row r="1909" spans="1:15" x14ac:dyDescent="0.3">
      <c r="A1909" s="97">
        <f ca="1">MATCH(B1909,INDIRECT("Referentiel!a:a"),0)+COUNTIF($B$1:B1908,B1909)</f>
        <v>1909</v>
      </c>
      <c r="B1909" s="98" t="s">
        <v>9581</v>
      </c>
      <c r="C1909" s="54" t="str">
        <f t="shared" ca="1" si="377"/>
        <v>CPCC</v>
      </c>
      <c r="D1909" s="54" t="str">
        <f t="shared" ca="1" si="378"/>
        <v>V2PROCIV-J</v>
      </c>
      <c r="E1909" s="54">
        <f t="shared" ca="1" si="379"/>
        <v>0</v>
      </c>
      <c r="F1909" s="54" t="str">
        <f t="shared" ca="1" si="380"/>
        <v>ZH18J3</v>
      </c>
      <c r="G1909" s="54" t="str">
        <f t="shared" ca="1" si="381"/>
        <v>AD3</v>
      </c>
      <c r="H1909" s="54" t="str">
        <f t="shared" ca="1" si="382"/>
        <v>COMPLET</v>
      </c>
      <c r="I1909" s="54" t="str">
        <f t="shared" ca="1" si="383"/>
        <v>Tn</v>
      </c>
      <c r="J1909" s="54" t="str">
        <f t="shared" ca="1" si="384"/>
        <v>SATD</v>
      </c>
      <c r="K1909" s="54" t="str">
        <f t="shared" ca="1" si="385"/>
        <v>PROCIV</v>
      </c>
      <c r="L1909" s="54" t="str">
        <f t="shared" ca="1" si="386"/>
        <v/>
      </c>
      <c r="M1909" s="54">
        <f t="shared" ca="1" si="387"/>
        <v>0</v>
      </c>
      <c r="N1909" s="54" t="str">
        <f t="shared" ca="1" si="388"/>
        <v>DB2</v>
      </c>
      <c r="O1909" s="54" t="str">
        <f t="shared" ca="1" si="389"/>
        <v>Adhérent</v>
      </c>
    </row>
    <row r="1910" spans="1:15" x14ac:dyDescent="0.3">
      <c r="A1910" s="97">
        <f ca="1">MATCH(B1910,INDIRECT("Referentiel!a:a"),0)+COUNTIF($B$1:B1909,B1910)</f>
        <v>1910</v>
      </c>
      <c r="B1910" s="98" t="s">
        <v>9586</v>
      </c>
      <c r="C1910" s="54" t="str">
        <f t="shared" ca="1" si="377"/>
        <v>CPRI</v>
      </c>
      <c r="D1910" s="54" t="str">
        <f t="shared" ca="1" si="378"/>
        <v>NODTIERS-M</v>
      </c>
      <c r="E1910" s="54">
        <f t="shared" ca="1" si="379"/>
        <v>0</v>
      </c>
      <c r="F1910" s="54" t="str">
        <f t="shared" ca="1" si="380"/>
        <v>ZH1BMA</v>
      </c>
      <c r="G1910" s="54" t="str">
        <f t="shared" ca="1" si="381"/>
        <v>AD1</v>
      </c>
      <c r="H1910" s="54" t="str">
        <f t="shared" ca="1" si="382"/>
        <v>COMPLET</v>
      </c>
      <c r="I1910" s="54" t="str">
        <f t="shared" ca="1" si="383"/>
        <v>BvaTn</v>
      </c>
      <c r="J1910" s="54" t="str">
        <f t="shared" ca="1" si="384"/>
        <v>SURI</v>
      </c>
      <c r="K1910" s="54" t="str">
        <f t="shared" ca="1" si="385"/>
        <v>NODTIE01</v>
      </c>
      <c r="L1910" s="54" t="str">
        <f t="shared" ca="1" si="386"/>
        <v>PRAD1</v>
      </c>
      <c r="M1910" s="54">
        <f t="shared" ca="1" si="387"/>
        <v>0</v>
      </c>
      <c r="N1910" s="54" t="str">
        <f t="shared" ca="1" si="388"/>
        <v>FIC</v>
      </c>
      <c r="O1910" s="54" t="str">
        <f t="shared" ca="1" si="389"/>
        <v>Adhérent</v>
      </c>
    </row>
    <row r="1911" spans="1:15" x14ac:dyDescent="0.3">
      <c r="A1911" s="97">
        <f ca="1">MATCH(B1911,INDIRECT("Referentiel!a:a"),0)+COUNTIF($B$1:B1910,B1911)</f>
        <v>1911</v>
      </c>
      <c r="B1911" s="98" t="s">
        <v>9592</v>
      </c>
      <c r="C1911" s="54" t="str">
        <f t="shared" ca="1" si="377"/>
        <v>CPCI</v>
      </c>
      <c r="D1911" s="54" t="str">
        <f t="shared" ca="1" si="378"/>
        <v>TBEENFIC-J</v>
      </c>
      <c r="E1911" s="54">
        <f t="shared" ca="1" si="379"/>
        <v>0</v>
      </c>
      <c r="F1911" s="54" t="str">
        <f t="shared" ca="1" si="380"/>
        <v>ZH00J1</v>
      </c>
      <c r="G1911" s="54" t="str">
        <f t="shared" ca="1" si="381"/>
        <v>AD3</v>
      </c>
      <c r="H1911" s="54" t="str">
        <f t="shared" ca="1" si="382"/>
        <v>COMPLET</v>
      </c>
      <c r="I1911" s="54" t="str">
        <f t="shared" ca="1" si="383"/>
        <v>Tn</v>
      </c>
      <c r="J1911" s="54" t="str">
        <f t="shared" ca="1" si="384"/>
        <v>SGST</v>
      </c>
      <c r="K1911" s="54" t="str">
        <f t="shared" ca="1" si="385"/>
        <v>TBEENFIC</v>
      </c>
      <c r="L1911" s="54" t="str">
        <f t="shared" ca="1" si="386"/>
        <v/>
      </c>
      <c r="M1911" s="54">
        <f t="shared" ca="1" si="387"/>
        <v>0</v>
      </c>
      <c r="N1911" s="54" t="str">
        <f t="shared" ca="1" si="388"/>
        <v>DB2</v>
      </c>
      <c r="O1911" s="54" t="str">
        <f t="shared" ca="1" si="389"/>
        <v>Adhérent</v>
      </c>
    </row>
    <row r="1912" spans="1:15" x14ac:dyDescent="0.3">
      <c r="A1912" s="97">
        <f ca="1">MATCH(B1912,INDIRECT("Referentiel!a:a"),0)+COUNTIF($B$1:B1911,B1912)</f>
        <v>1912</v>
      </c>
      <c r="B1912" s="98" t="s">
        <v>9596</v>
      </c>
      <c r="C1912" s="54" t="str">
        <f t="shared" ca="1" si="377"/>
        <v>CPCI</v>
      </c>
      <c r="D1912" s="54" t="str">
        <f t="shared" ca="1" si="378"/>
        <v>TBEAPPL1-J</v>
      </c>
      <c r="E1912" s="54">
        <f t="shared" ca="1" si="379"/>
        <v>0</v>
      </c>
      <c r="F1912" s="54" t="str">
        <f t="shared" ca="1" si="380"/>
        <v>ZH00J3</v>
      </c>
      <c r="G1912" s="54" t="str">
        <f t="shared" ca="1" si="381"/>
        <v>AD3</v>
      </c>
      <c r="H1912" s="54" t="str">
        <f t="shared" ca="1" si="382"/>
        <v>COMPLET</v>
      </c>
      <c r="I1912" s="54" t="str">
        <f t="shared" ca="1" si="383"/>
        <v>Tn</v>
      </c>
      <c r="J1912" s="54" t="str">
        <f t="shared" ca="1" si="384"/>
        <v>SGST</v>
      </c>
      <c r="K1912" s="54" t="str">
        <f t="shared" ca="1" si="385"/>
        <v>TBEAPPLI</v>
      </c>
      <c r="L1912" s="54" t="str">
        <f t="shared" ca="1" si="386"/>
        <v/>
      </c>
      <c r="M1912" s="54">
        <f t="shared" ca="1" si="387"/>
        <v>0</v>
      </c>
      <c r="N1912" s="54" t="str">
        <f t="shared" ca="1" si="388"/>
        <v>DB2</v>
      </c>
      <c r="O1912" s="54" t="str">
        <f t="shared" ca="1" si="389"/>
        <v>Adhérent</v>
      </c>
    </row>
    <row r="1913" spans="1:15" x14ac:dyDescent="0.3">
      <c r="A1913" s="97">
        <f ca="1">MATCH(B1913,INDIRECT("Referentiel!a:a"),0)+COUNTIF($B$1:B1912,B1913)</f>
        <v>1913</v>
      </c>
      <c r="B1913" s="98" t="s">
        <v>9600</v>
      </c>
      <c r="C1913" s="54" t="str">
        <f t="shared" ca="1" si="377"/>
        <v>CPCI</v>
      </c>
      <c r="D1913" s="54" t="str">
        <f t="shared" ca="1" si="378"/>
        <v>V0SGCRES  -J</v>
      </c>
      <c r="E1913" s="54">
        <f t="shared" ca="1" si="379"/>
        <v>0</v>
      </c>
      <c r="F1913" s="54" t="str">
        <f t="shared" ca="1" si="380"/>
        <v>ZH0CJA</v>
      </c>
      <c r="G1913" s="54" t="str">
        <f t="shared" ca="1" si="381"/>
        <v>AD3</v>
      </c>
      <c r="H1913" s="54" t="str">
        <f t="shared" ca="1" si="382"/>
        <v>COMPLET</v>
      </c>
      <c r="I1913" s="54" t="str">
        <f t="shared" ca="1" si="383"/>
        <v>Tn</v>
      </c>
      <c r="J1913" s="54" t="str">
        <f t="shared" ca="1" si="384"/>
        <v>SGST</v>
      </c>
      <c r="K1913" s="54" t="str">
        <f t="shared" ca="1" si="385"/>
        <v>SGCRES</v>
      </c>
      <c r="L1913" s="54" t="str">
        <f t="shared" ca="1" si="386"/>
        <v/>
      </c>
      <c r="M1913" s="54">
        <f t="shared" ca="1" si="387"/>
        <v>0</v>
      </c>
      <c r="N1913" s="54" t="str">
        <f t="shared" ca="1" si="388"/>
        <v>DB2</v>
      </c>
      <c r="O1913" s="54" t="str">
        <f t="shared" ca="1" si="389"/>
        <v>Adhérent</v>
      </c>
    </row>
    <row r="1914" spans="1:15" x14ac:dyDescent="0.3">
      <c r="A1914" s="97">
        <f ca="1">MATCH(B1914,INDIRECT("Referentiel!a:a"),0)+COUNTIF($B$1:B1913,B1914)</f>
        <v>1914</v>
      </c>
      <c r="B1914" s="98" t="s">
        <v>9604</v>
      </c>
      <c r="C1914" s="54" t="str">
        <f t="shared" ca="1" si="377"/>
        <v>CPCI</v>
      </c>
      <c r="D1914" s="54" t="str">
        <f t="shared" ca="1" si="378"/>
        <v>V0SGZONE-J</v>
      </c>
      <c r="E1914" s="54">
        <f t="shared" ca="1" si="379"/>
        <v>0</v>
      </c>
      <c r="F1914" s="54" t="str">
        <f t="shared" ca="1" si="380"/>
        <v>ZH0IJA</v>
      </c>
      <c r="G1914" s="54" t="str">
        <f t="shared" ca="1" si="381"/>
        <v>AD3</v>
      </c>
      <c r="H1914" s="54" t="str">
        <f t="shared" ca="1" si="382"/>
        <v>COMPLET</v>
      </c>
      <c r="I1914" s="54" t="str">
        <f t="shared" ca="1" si="383"/>
        <v>Tn</v>
      </c>
      <c r="J1914" s="54" t="str">
        <f t="shared" ca="1" si="384"/>
        <v>SGST</v>
      </c>
      <c r="K1914" s="54" t="str">
        <f t="shared" ca="1" si="385"/>
        <v>SGZONE</v>
      </c>
      <c r="L1914" s="54" t="str">
        <f t="shared" ca="1" si="386"/>
        <v/>
      </c>
      <c r="M1914" s="54">
        <f t="shared" ca="1" si="387"/>
        <v>0</v>
      </c>
      <c r="N1914" s="54" t="str">
        <f t="shared" ca="1" si="388"/>
        <v>DB2</v>
      </c>
      <c r="O1914" s="54" t="str">
        <f t="shared" ca="1" si="389"/>
        <v>Adhérent</v>
      </c>
    </row>
    <row r="1915" spans="1:15" x14ac:dyDescent="0.3">
      <c r="A1915" s="97">
        <f ca="1">MATCH(B1915,INDIRECT("Referentiel!a:a"),0)+COUNTIF($B$1:B1914,B1915)</f>
        <v>1915</v>
      </c>
      <c r="B1915" s="98" t="s">
        <v>9608</v>
      </c>
      <c r="C1915" s="54" t="str">
        <f t="shared" ca="1" si="377"/>
        <v>CPCI</v>
      </c>
      <c r="D1915" s="54" t="str">
        <f t="shared" ca="1" si="378"/>
        <v>V0SGZNDV-J</v>
      </c>
      <c r="E1915" s="54">
        <f t="shared" ca="1" si="379"/>
        <v>0</v>
      </c>
      <c r="F1915" s="54" t="str">
        <f t="shared" ca="1" si="380"/>
        <v>ZH0LJA</v>
      </c>
      <c r="G1915" s="54" t="str">
        <f t="shared" ca="1" si="381"/>
        <v>AD3</v>
      </c>
      <c r="H1915" s="54" t="str">
        <f t="shared" ca="1" si="382"/>
        <v>COMPLET</v>
      </c>
      <c r="I1915" s="54" t="str">
        <f t="shared" ca="1" si="383"/>
        <v>Tn</v>
      </c>
      <c r="J1915" s="54" t="str">
        <f t="shared" ca="1" si="384"/>
        <v>SGST</v>
      </c>
      <c r="K1915" s="54" t="str">
        <f t="shared" ca="1" si="385"/>
        <v>SGZNDV</v>
      </c>
      <c r="L1915" s="54" t="str">
        <f t="shared" ca="1" si="386"/>
        <v/>
      </c>
      <c r="M1915" s="54">
        <f t="shared" ca="1" si="387"/>
        <v>0</v>
      </c>
      <c r="N1915" s="54" t="str">
        <f t="shared" ca="1" si="388"/>
        <v>DB2</v>
      </c>
      <c r="O1915" s="54" t="str">
        <f t="shared" ca="1" si="389"/>
        <v>Adhérent</v>
      </c>
    </row>
    <row r="1916" spans="1:15" x14ac:dyDescent="0.3">
      <c r="A1916" s="97">
        <f ca="1">MATCH(B1916,INDIRECT("Referentiel!a:a"),0)+COUNTIF($B$1:B1915,B1916)</f>
        <v>1916</v>
      </c>
      <c r="B1916" s="98" t="s">
        <v>9612</v>
      </c>
      <c r="C1916" s="54" t="str">
        <f t="shared" ca="1" si="377"/>
        <v>CPCI</v>
      </c>
      <c r="D1916" s="54" t="str">
        <f t="shared" ca="1" si="378"/>
        <v>TBEDIV-J</v>
      </c>
      <c r="E1916" s="54">
        <f t="shared" ca="1" si="379"/>
        <v>0</v>
      </c>
      <c r="F1916" s="54" t="str">
        <f t="shared" ca="1" si="380"/>
        <v>ZH0NJA</v>
      </c>
      <c r="G1916" s="54" t="str">
        <f t="shared" ca="1" si="381"/>
        <v>AD3</v>
      </c>
      <c r="H1916" s="54" t="str">
        <f t="shared" ca="1" si="382"/>
        <v>COMPLET</v>
      </c>
      <c r="I1916" s="54" t="str">
        <f t="shared" ca="1" si="383"/>
        <v>Tn</v>
      </c>
      <c r="J1916" s="54" t="str">
        <f t="shared" ca="1" si="384"/>
        <v>SGST</v>
      </c>
      <c r="K1916" s="54" t="str">
        <f t="shared" ca="1" si="385"/>
        <v>TBEDIVB</v>
      </c>
      <c r="L1916" s="54" t="str">
        <f t="shared" ca="1" si="386"/>
        <v/>
      </c>
      <c r="M1916" s="54">
        <f t="shared" ca="1" si="387"/>
        <v>0</v>
      </c>
      <c r="N1916" s="54" t="str">
        <f t="shared" ca="1" si="388"/>
        <v>DB2</v>
      </c>
      <c r="O1916" s="54" t="str">
        <f t="shared" ca="1" si="389"/>
        <v>Adhérent</v>
      </c>
    </row>
    <row r="1917" spans="1:15" x14ac:dyDescent="0.3">
      <c r="A1917" s="97">
        <f ca="1">MATCH(B1917,INDIRECT("Referentiel!a:a"),0)+COUNTIF($B$1:B1916,B1917)</f>
        <v>1917</v>
      </c>
      <c r="B1917" s="98" t="s">
        <v>9616</v>
      </c>
      <c r="C1917" s="54" t="str">
        <f t="shared" ca="1" si="377"/>
        <v>CPCR</v>
      </c>
      <c r="D1917" s="54" t="str">
        <f t="shared" ca="1" si="378"/>
        <v>C532     -J</v>
      </c>
      <c r="E1917" s="54">
        <f t="shared" ca="1" si="379"/>
        <v>0</v>
      </c>
      <c r="F1917" s="54" t="str">
        <f t="shared" ca="1" si="380"/>
        <v>ZH1GJ0</v>
      </c>
      <c r="G1917" s="54" t="str">
        <f t="shared" ca="1" si="381"/>
        <v>AD3</v>
      </c>
      <c r="H1917" s="54" t="str">
        <f t="shared" ca="1" si="382"/>
        <v>COMPLET</v>
      </c>
      <c r="I1917" s="54" t="str">
        <f t="shared" ca="1" si="383"/>
        <v>Tn</v>
      </c>
      <c r="J1917" s="54" t="str">
        <f t="shared" ca="1" si="384"/>
        <v>GREE</v>
      </c>
      <c r="K1917" s="54" t="str">
        <f t="shared" ca="1" si="385"/>
        <v>GRC5325</v>
      </c>
      <c r="L1917" s="54" t="str">
        <f t="shared" ca="1" si="386"/>
        <v/>
      </c>
      <c r="M1917" s="54">
        <f t="shared" ca="1" si="387"/>
        <v>0</v>
      </c>
      <c r="N1917" s="54" t="str">
        <f t="shared" ca="1" si="388"/>
        <v>DB2</v>
      </c>
      <c r="O1917" s="54" t="str">
        <f t="shared" ca="1" si="389"/>
        <v>Adhérent</v>
      </c>
    </row>
    <row r="1918" spans="1:15" x14ac:dyDescent="0.3">
      <c r="A1918" s="97">
        <f ca="1">MATCH(B1918,INDIRECT("Referentiel!a:a"),0)+COUNTIF($B$1:B1917,B1918)</f>
        <v>1918</v>
      </c>
      <c r="B1918" s="98" t="s">
        <v>9619</v>
      </c>
      <c r="C1918" s="54" t="str">
        <f t="shared" ca="1" si="377"/>
        <v>CPRI</v>
      </c>
      <c r="D1918" s="54" t="str">
        <f t="shared" ca="1" si="378"/>
        <v>DTWXS001-J</v>
      </c>
      <c r="E1918" s="54">
        <f t="shared" ca="1" si="379"/>
        <v>0</v>
      </c>
      <c r="F1918" s="54">
        <f t="shared" ca="1" si="380"/>
        <v>0</v>
      </c>
      <c r="G1918" s="54" t="str">
        <f t="shared" ca="1" si="381"/>
        <v>AD3</v>
      </c>
      <c r="H1918" s="54" t="str">
        <f t="shared" ca="1" si="382"/>
        <v>PARTIEL</v>
      </c>
      <c r="I1918" s="54" t="str">
        <f t="shared" ca="1" si="383"/>
        <v>Tn</v>
      </c>
      <c r="J1918" s="54" t="str">
        <f t="shared" ca="1" si="384"/>
        <v>DTWH</v>
      </c>
      <c r="K1918" s="54" t="str">
        <f t="shared" ca="1" si="385"/>
        <v>DTWXS001</v>
      </c>
      <c r="L1918" s="54" t="str">
        <f t="shared" ca="1" si="386"/>
        <v/>
      </c>
      <c r="M1918" s="54">
        <f t="shared" ca="1" si="387"/>
        <v>0</v>
      </c>
      <c r="N1918" s="54" t="str">
        <f t="shared" ca="1" si="388"/>
        <v>a voir</v>
      </c>
      <c r="O1918" s="54" t="str">
        <f t="shared" ca="1" si="389"/>
        <v>Adhérent</v>
      </c>
    </row>
    <row r="1919" spans="1:15" x14ac:dyDescent="0.3">
      <c r="A1919" s="97">
        <f ca="1">MATCH(B1919,INDIRECT("Referentiel!a:a"),0)+COUNTIF($B$1:B1918,B1919)</f>
        <v>1919</v>
      </c>
      <c r="B1919" s="98" t="s">
        <v>9621</v>
      </c>
      <c r="C1919" s="54" t="str">
        <f t="shared" ca="1" si="377"/>
        <v>CPRI</v>
      </c>
      <c r="D1919" s="54" t="str">
        <f t="shared" ca="1" si="378"/>
        <v>DTWXS003-J</v>
      </c>
      <c r="E1919" s="54">
        <f t="shared" ca="1" si="379"/>
        <v>0</v>
      </c>
      <c r="F1919" s="54">
        <f t="shared" ca="1" si="380"/>
        <v>0</v>
      </c>
      <c r="G1919" s="54" t="str">
        <f t="shared" ca="1" si="381"/>
        <v>AD3</v>
      </c>
      <c r="H1919" s="54" t="str">
        <f t="shared" ca="1" si="382"/>
        <v>PARTIEL</v>
      </c>
      <c r="I1919" s="54" t="str">
        <f t="shared" ca="1" si="383"/>
        <v>Tn</v>
      </c>
      <c r="J1919" s="54" t="str">
        <f t="shared" ca="1" si="384"/>
        <v>DTWH</v>
      </c>
      <c r="K1919" s="54" t="str">
        <f t="shared" ca="1" si="385"/>
        <v>DTWXS003</v>
      </c>
      <c r="L1919" s="54" t="str">
        <f t="shared" ca="1" si="386"/>
        <v/>
      </c>
      <c r="M1919" s="54">
        <f t="shared" ca="1" si="387"/>
        <v>0</v>
      </c>
      <c r="N1919" s="54" t="str">
        <f t="shared" ca="1" si="388"/>
        <v>a voir</v>
      </c>
      <c r="O1919" s="54" t="str">
        <f t="shared" ca="1" si="389"/>
        <v>Adhérent</v>
      </c>
    </row>
    <row r="1920" spans="1:15" x14ac:dyDescent="0.3">
      <c r="A1920" s="97">
        <f ca="1">MATCH(B1920,INDIRECT("Referentiel!a:a"),0)+COUNTIF($B$1:B1919,B1920)</f>
        <v>1920</v>
      </c>
      <c r="B1920" s="98" t="s">
        <v>9623</v>
      </c>
      <c r="C1920" s="54" t="str">
        <f t="shared" ca="1" si="377"/>
        <v>CPAS</v>
      </c>
      <c r="D1920" s="54" t="str">
        <f t="shared" ca="1" si="378"/>
        <v>ATOUPC-J</v>
      </c>
      <c r="E1920" s="54">
        <f t="shared" ca="1" si="379"/>
        <v>0</v>
      </c>
      <c r="F1920" s="54" t="str">
        <f t="shared" ca="1" si="380"/>
        <v>ZH2OJ3</v>
      </c>
      <c r="G1920" s="54" t="str">
        <f t="shared" ca="1" si="381"/>
        <v>AD3</v>
      </c>
      <c r="H1920" s="54" t="str">
        <f t="shared" ca="1" si="382"/>
        <v>COMPLET</v>
      </c>
      <c r="I1920" s="54" t="str">
        <f t="shared" ca="1" si="383"/>
        <v>Tn</v>
      </c>
      <c r="J1920" s="54" t="str">
        <f t="shared" ca="1" si="384"/>
        <v>ASAP</v>
      </c>
      <c r="K1920" s="54" t="str">
        <f t="shared" ca="1" si="385"/>
        <v>ATOUPC</v>
      </c>
      <c r="L1920" s="54" t="str">
        <f t="shared" ca="1" si="386"/>
        <v/>
      </c>
      <c r="M1920" s="54">
        <f t="shared" ca="1" si="387"/>
        <v>0</v>
      </c>
      <c r="N1920" s="54" t="str">
        <f t="shared" ca="1" si="388"/>
        <v>FIC</v>
      </c>
      <c r="O1920" s="54" t="str">
        <f t="shared" ca="1" si="389"/>
        <v>Adhérent</v>
      </c>
    </row>
    <row r="1921" spans="1:15" x14ac:dyDescent="0.3">
      <c r="A1921" s="97">
        <f ca="1">MATCH(B1921,INDIRECT("Referentiel!a:a"),0)+COUNTIF($B$1:B1920,B1921)</f>
        <v>1921</v>
      </c>
      <c r="B1921" s="98" t="s">
        <v>9627</v>
      </c>
      <c r="C1921" s="54" t="str">
        <f t="shared" ca="1" si="377"/>
        <v>CPPL</v>
      </c>
      <c r="D1921" s="54" t="str">
        <f t="shared" ca="1" si="378"/>
        <v>FREXS098-J</v>
      </c>
      <c r="E1921" s="54">
        <f t="shared" ca="1" si="379"/>
        <v>0</v>
      </c>
      <c r="F1921" s="54" t="str">
        <f t="shared" ca="1" si="380"/>
        <v>ZH2LJB</v>
      </c>
      <c r="G1921" s="54" t="str">
        <f t="shared" ca="1" si="381"/>
        <v>AD3</v>
      </c>
      <c r="H1921" s="54" t="str">
        <f t="shared" ca="1" si="382"/>
        <v>PARTIEL</v>
      </c>
      <c r="I1921" s="54" t="str">
        <f t="shared" ca="1" si="383"/>
        <v>Tn</v>
      </c>
      <c r="J1921" s="54">
        <f t="shared" ca="1" si="384"/>
        <v>0</v>
      </c>
      <c r="K1921" s="54" t="str">
        <f t="shared" ca="1" si="385"/>
        <v>FREJ061</v>
      </c>
      <c r="L1921" s="54" t="str">
        <f t="shared" ca="1" si="386"/>
        <v/>
      </c>
      <c r="M1921" s="54">
        <f t="shared" ca="1" si="387"/>
        <v>0</v>
      </c>
      <c r="N1921" s="54" t="str">
        <f t="shared" ca="1" si="388"/>
        <v>a voir</v>
      </c>
      <c r="O1921" s="54" t="str">
        <f t="shared" ca="1" si="389"/>
        <v>Adhérent</v>
      </c>
    </row>
    <row r="1922" spans="1:15" x14ac:dyDescent="0.3">
      <c r="A1922" s="97">
        <f ca="1">MATCH(B1922,INDIRECT("Referentiel!a:a"),0)+COUNTIF($B$1:B1921,B1922)</f>
        <v>1922</v>
      </c>
      <c r="B1922" s="98" t="s">
        <v>60</v>
      </c>
      <c r="C1922" s="54" t="str">
        <f t="shared" ca="1" si="377"/>
        <v>CPMP</v>
      </c>
      <c r="D1922" s="54" t="str">
        <f t="shared" ca="1" si="378"/>
        <v>CMSMVT-J-ZH2CJ2-H2058</v>
      </c>
      <c r="E1922" s="54">
        <f t="shared" ca="1" si="379"/>
        <v>0</v>
      </c>
      <c r="F1922" s="54" t="str">
        <f t="shared" ca="1" si="380"/>
        <v>ZH2CJ6</v>
      </c>
      <c r="G1922" s="54" t="str">
        <f t="shared" ca="1" si="381"/>
        <v>AD3</v>
      </c>
      <c r="H1922" s="54" t="str">
        <f t="shared" ca="1" si="382"/>
        <v>PARTIEL</v>
      </c>
      <c r="I1922" s="54" t="str">
        <f t="shared" ca="1" si="383"/>
        <v>Tn</v>
      </c>
      <c r="J1922" s="54" t="str">
        <f t="shared" ca="1" si="384"/>
        <v>GLSI</v>
      </c>
      <c r="K1922" s="54" t="str">
        <f t="shared" ca="1" si="385"/>
        <v xml:space="preserve">CMSMVT </v>
      </c>
      <c r="L1922" s="54" t="str">
        <f t="shared" ca="1" si="386"/>
        <v/>
      </c>
      <c r="M1922" s="54">
        <f t="shared" ca="1" si="387"/>
        <v>0</v>
      </c>
      <c r="N1922" s="54" t="str">
        <f t="shared" ca="1" si="388"/>
        <v>FIC</v>
      </c>
      <c r="O1922" s="54" t="str">
        <f t="shared" ca="1" si="389"/>
        <v>Adhérent</v>
      </c>
    </row>
    <row r="1923" spans="1:15" x14ac:dyDescent="0.3">
      <c r="A1923" s="97">
        <f ca="1">MATCH(B1923,INDIRECT("Referentiel!a:a"),0)+COUNTIF($B$1:B1922,B1923)</f>
        <v>1923</v>
      </c>
      <c r="B1923" s="98" t="s">
        <v>9634</v>
      </c>
      <c r="C1923" s="54" t="str">
        <f t="shared" ref="C1923:C1986" ca="1" si="390">INDIRECT("'Referentiel'!c"&amp;$A1923)</f>
        <v>CPDT</v>
      </c>
      <c r="D1923" s="54" t="str">
        <f t="shared" ref="D1923:D1986" ca="1" si="391">INDIRECT("'Referentiel'!U"&amp;$A1923)&amp;IF((INDIRECT("'Referentiel'!U"&amp;$A1923)&lt;&gt;"")*(INDIRECT("'Referentiel'!V"&amp;$A1923)&lt;&gt;""),"-","")&amp;INDIRECT("'Referentiel'!V"&amp;$A1923)&amp;IF((INDIRECT("'Referentiel'!U"&amp;$A1923)&amp;INDIRECT("'Referentiel'!V"&amp;$A1923)&lt;&gt;"")*(INDIRECT("'Referentiel'!W"&amp;$A1923)&lt;&gt;""),"-","")&amp;INDIRECT("'Referentiel'!W"&amp;$A1923)&amp;IF((INDIRECT("'Referentiel'!U"&amp;$A1923)&amp;INDIRECT("'Referentiel'!V"&amp;$A1923)&amp;INDIRECT("'Referentiel'!W"&amp;$A1923)&lt;&gt;"")*(INDIRECT("'Referentiel'!Y"&amp;$A1923)&lt;&gt;""),"-","")&amp;INDIRECT("'Referentiel'!Y"&amp;$A1923)&amp;IF((INDIRECT("'Referentiel'!U"&amp;$A1923)&amp;INDIRECT("'Referentiel'!V"&amp;$A1923)&amp;INDIRECT("'Referentiel'!W"&amp;$A1923)&amp;INDIRECT("'Referentiel'!Y"&amp;$A1923)&lt;&gt;"")*(INDIRECT("'Referentiel'!Z"&amp;$A1923)&lt;&gt;""),"-","")&amp;INDIRECT("'Referentiel'!Z"&amp;$A1923)</f>
        <v>SGSTRACJ-J</v>
      </c>
      <c r="E1923" s="54">
        <f t="shared" ref="E1923:E1986" ca="1" si="392">INDIRECT("'Referentiel'!AB"&amp;$A1923)</f>
        <v>0</v>
      </c>
      <c r="F1923" s="54" t="str">
        <f t="shared" ref="F1923:F1986" ca="1" si="393">INDIRECT("'Referentiel'!Aa"&amp;$A1923)</f>
        <v>ZH0DJX</v>
      </c>
      <c r="G1923" s="54" t="str">
        <f t="shared" ref="G1923:G1986" ca="1" si="394">INDIRECT("'Referentiel'!k"&amp;$A1923)</f>
        <v>AD3</v>
      </c>
      <c r="H1923" s="54" t="str">
        <f t="shared" ref="H1923:H1986" ca="1" si="395">INDIRECT("'Referentiel'!l"&amp;$A1923)</f>
        <v>PARTIEL</v>
      </c>
      <c r="I1923" s="54" t="str">
        <f t="shared" ref="I1923:I1986" ca="1" si="396">INDIRECT("'Referentiel'!j"&amp;$A1923)</f>
        <v>Tn</v>
      </c>
      <c r="J1923" s="54" t="str">
        <f t="shared" ref="J1923:J1986" ca="1" si="397">INDIRECT("'Referentiel'!f"&amp;$A1923)</f>
        <v>PERF</v>
      </c>
      <c r="K1923" s="54" t="str">
        <f t="shared" ref="K1923:K1986" ca="1" si="398">INDIRECT("'Referentiel'!e"&amp;$A1923)</f>
        <v>SGSTSG10</v>
      </c>
      <c r="L1923" s="54" t="str">
        <f t="shared" ref="L1923:L1986" ca="1" si="399">INDIRECT("'Referentiel'!n"&amp;$A1923)</f>
        <v/>
      </c>
      <c r="M1923" s="54">
        <f t="shared" ref="M1923:M1986" ca="1" si="400">INDIRECT("'Referentiel'!s"&amp;$A1923)</f>
        <v>0</v>
      </c>
      <c r="N1923" s="54" t="str">
        <f t="shared" ref="N1923:N1986" ca="1" si="401">INDIRECT("'Referentiel'!q"&amp;$A1923)</f>
        <v>ISPOOL</v>
      </c>
      <c r="O1923" s="54" t="str">
        <f t="shared" ref="O1923:O1986" ca="1" si="402">INDIRECT("'Referentiel'!h"&amp;$A1923)</f>
        <v>Adhérent</v>
      </c>
    </row>
    <row r="1924" spans="1:15" x14ac:dyDescent="0.3">
      <c r="A1924" s="97">
        <f ca="1">MATCH(B1924,INDIRECT("Referentiel!a:a"),0)+COUNTIF($B$1:B1923,B1924)</f>
        <v>1924</v>
      </c>
      <c r="B1924" s="98" t="s">
        <v>9637</v>
      </c>
      <c r="C1924" s="54" t="str">
        <f t="shared" ca="1" si="390"/>
        <v>CPDT</v>
      </c>
      <c r="D1924" s="54" t="str">
        <f t="shared" ca="1" si="391"/>
        <v>SGSTRACJ-J</v>
      </c>
      <c r="E1924" s="54">
        <f t="shared" ca="1" si="392"/>
        <v>0</v>
      </c>
      <c r="F1924" s="54" t="str">
        <f t="shared" ca="1" si="393"/>
        <v>ZH0DJX</v>
      </c>
      <c r="G1924" s="54" t="str">
        <f t="shared" ca="1" si="394"/>
        <v>AD3</v>
      </c>
      <c r="H1924" s="54" t="str">
        <f t="shared" ca="1" si="395"/>
        <v>PARTIEL</v>
      </c>
      <c r="I1924" s="54" t="str">
        <f t="shared" ca="1" si="396"/>
        <v>Tn</v>
      </c>
      <c r="J1924" s="54" t="str">
        <f t="shared" ca="1" si="397"/>
        <v>PERF</v>
      </c>
      <c r="K1924" s="54" t="str">
        <f t="shared" ca="1" si="398"/>
        <v>SGSTSG30</v>
      </c>
      <c r="L1924" s="54" t="str">
        <f t="shared" ca="1" si="399"/>
        <v/>
      </c>
      <c r="M1924" s="54">
        <f t="shared" ca="1" si="400"/>
        <v>0</v>
      </c>
      <c r="N1924" s="54" t="str">
        <f t="shared" ca="1" si="401"/>
        <v>ISPOOL</v>
      </c>
      <c r="O1924" s="54" t="str">
        <f t="shared" ca="1" si="402"/>
        <v>Adhérent</v>
      </c>
    </row>
    <row r="1925" spans="1:15" x14ac:dyDescent="0.3">
      <c r="A1925" s="97">
        <f ca="1">MATCH(B1925,INDIRECT("Referentiel!a:a"),0)+COUNTIF($B$1:B1924,B1925)</f>
        <v>1925</v>
      </c>
      <c r="B1925" s="98" t="s">
        <v>9640</v>
      </c>
      <c r="C1925" s="54" t="str">
        <f t="shared" ca="1" si="390"/>
        <v>CPDT</v>
      </c>
      <c r="D1925" s="54" t="str">
        <f t="shared" ca="1" si="391"/>
        <v>SGSTRACJ-J</v>
      </c>
      <c r="E1925" s="54">
        <f t="shared" ca="1" si="392"/>
        <v>0</v>
      </c>
      <c r="F1925" s="54" t="str">
        <f t="shared" ca="1" si="393"/>
        <v>ZH0DJX</v>
      </c>
      <c r="G1925" s="54" t="str">
        <f t="shared" ca="1" si="394"/>
        <v>AD3</v>
      </c>
      <c r="H1925" s="54" t="str">
        <f t="shared" ca="1" si="395"/>
        <v>PARTIEL</v>
      </c>
      <c r="I1925" s="54" t="str">
        <f t="shared" ca="1" si="396"/>
        <v>Tn</v>
      </c>
      <c r="J1925" s="54" t="str">
        <f t="shared" ca="1" si="397"/>
        <v>PERF</v>
      </c>
      <c r="K1925" s="54" t="str">
        <f t="shared" ca="1" si="398"/>
        <v>SGSTSGCC</v>
      </c>
      <c r="L1925" s="54" t="str">
        <f t="shared" ca="1" si="399"/>
        <v/>
      </c>
      <c r="M1925" s="54">
        <f t="shared" ca="1" si="400"/>
        <v>0</v>
      </c>
      <c r="N1925" s="54" t="str">
        <f t="shared" ca="1" si="401"/>
        <v>ISPOOL</v>
      </c>
      <c r="O1925" s="54" t="str">
        <f t="shared" ca="1" si="402"/>
        <v>Adhérent</v>
      </c>
    </row>
    <row r="1926" spans="1:15" x14ac:dyDescent="0.3">
      <c r="A1926" s="97">
        <f ca="1">MATCH(B1926,INDIRECT("Referentiel!a:a"),0)+COUNTIF($B$1:B1925,B1926)</f>
        <v>1926</v>
      </c>
      <c r="B1926" s="98" t="s">
        <v>9643</v>
      </c>
      <c r="C1926" s="54" t="str">
        <f t="shared" ca="1" si="390"/>
        <v>CPCC</v>
      </c>
      <c r="D1926" s="54" t="str">
        <f t="shared" ca="1" si="391"/>
        <v xml:space="preserve"> -J</v>
      </c>
      <c r="E1926" s="54">
        <f t="shared" ca="1" si="392"/>
        <v>0</v>
      </c>
      <c r="F1926" s="54">
        <f t="shared" ca="1" si="393"/>
        <v>0</v>
      </c>
      <c r="G1926" s="54" t="str">
        <f t="shared" ca="1" si="394"/>
        <v>AD3</v>
      </c>
      <c r="H1926" s="54" t="str">
        <f t="shared" ca="1" si="395"/>
        <v>COMPLET</v>
      </c>
      <c r="I1926" s="54" t="str">
        <f t="shared" ca="1" si="396"/>
        <v>Tn</v>
      </c>
      <c r="J1926" s="54" t="str">
        <f t="shared" ca="1" si="397"/>
        <v>FDS0</v>
      </c>
      <c r="K1926" s="54" t="str">
        <f t="shared" ca="1" si="398"/>
        <v>FDPCD4</v>
      </c>
      <c r="L1926" s="54" t="str">
        <f t="shared" ca="1" si="399"/>
        <v/>
      </c>
      <c r="M1926" s="54">
        <f t="shared" ca="1" si="400"/>
        <v>0</v>
      </c>
      <c r="N1926" s="54" t="str">
        <f t="shared" ca="1" si="401"/>
        <v>FIC</v>
      </c>
      <c r="O1926" s="54" t="str">
        <f t="shared" ca="1" si="402"/>
        <v>Adhérent</v>
      </c>
    </row>
    <row r="1927" spans="1:15" x14ac:dyDescent="0.3">
      <c r="A1927" s="97">
        <f ca="1">MATCH(B1927,INDIRECT("Referentiel!a:a"),0)+COUNTIF($B$1:B1926,B1927)</f>
        <v>1927</v>
      </c>
      <c r="B1927" s="98" t="s">
        <v>9647</v>
      </c>
      <c r="C1927" s="54" t="str">
        <f t="shared" ca="1" si="390"/>
        <v>CPCC</v>
      </c>
      <c r="D1927" s="54" t="str">
        <f t="shared" ca="1" si="391"/>
        <v xml:space="preserve"> -M</v>
      </c>
      <c r="E1927" s="54">
        <f t="shared" ca="1" si="392"/>
        <v>0</v>
      </c>
      <c r="F1927" s="54">
        <f t="shared" ca="1" si="393"/>
        <v>0</v>
      </c>
      <c r="G1927" s="54" t="str">
        <f t="shared" ca="1" si="394"/>
        <v>AD3</v>
      </c>
      <c r="H1927" s="54" t="str">
        <f t="shared" ca="1" si="395"/>
        <v>COMPLET</v>
      </c>
      <c r="I1927" s="54" t="str">
        <f t="shared" ca="1" si="396"/>
        <v>Tn</v>
      </c>
      <c r="J1927" s="54" t="str">
        <f t="shared" ca="1" si="397"/>
        <v>FDS0</v>
      </c>
      <c r="K1927" s="54" t="str">
        <f t="shared" ca="1" si="398"/>
        <v>FDSFCP11</v>
      </c>
      <c r="L1927" s="54" t="str">
        <f t="shared" ca="1" si="399"/>
        <v/>
      </c>
      <c r="M1927" s="54">
        <f t="shared" ca="1" si="400"/>
        <v>0</v>
      </c>
      <c r="N1927" s="54" t="str">
        <f t="shared" ca="1" si="401"/>
        <v>FIC</v>
      </c>
      <c r="O1927" s="54" t="str">
        <f t="shared" ca="1" si="402"/>
        <v>Adhérent</v>
      </c>
    </row>
    <row r="1928" spans="1:15" x14ac:dyDescent="0.3">
      <c r="A1928" s="97">
        <f ca="1">MATCH(B1928,INDIRECT("Referentiel!a:a"),0)+COUNTIF($B$1:B1927,B1928)</f>
        <v>1928</v>
      </c>
      <c r="B1928" s="98" t="s">
        <v>9650</v>
      </c>
      <c r="C1928" s="54" t="str">
        <f t="shared" ca="1" si="390"/>
        <v>CPCR</v>
      </c>
      <c r="D1928" s="54" t="str">
        <f t="shared" ca="1" si="391"/>
        <v>V0ACRGRE-J</v>
      </c>
      <c r="E1928" s="54">
        <f t="shared" ca="1" si="392"/>
        <v>0</v>
      </c>
      <c r="F1928" s="54" t="str">
        <f t="shared" ca="1" si="393"/>
        <v>ZH1CJK</v>
      </c>
      <c r="G1928" s="54" t="str">
        <f t="shared" ca="1" si="394"/>
        <v>AD3</v>
      </c>
      <c r="H1928" s="54" t="str">
        <f t="shared" ca="1" si="395"/>
        <v>COMPLET</v>
      </c>
      <c r="I1928" s="54" t="str">
        <f t="shared" ca="1" si="396"/>
        <v>Tn</v>
      </c>
      <c r="J1928" s="54" t="str">
        <f t="shared" ca="1" si="397"/>
        <v>GECR</v>
      </c>
      <c r="K1928" s="54" t="str">
        <f t="shared" ca="1" si="398"/>
        <v>ACRGRE</v>
      </c>
      <c r="L1928" s="54" t="str">
        <f t="shared" ca="1" si="399"/>
        <v/>
      </c>
      <c r="M1928" s="54">
        <f t="shared" ca="1" si="400"/>
        <v>0</v>
      </c>
      <c r="N1928" s="54" t="str">
        <f t="shared" ca="1" si="401"/>
        <v>DB2</v>
      </c>
      <c r="O1928" s="54" t="str">
        <f t="shared" ca="1" si="402"/>
        <v>Adhérent</v>
      </c>
    </row>
    <row r="1929" spans="1:15" x14ac:dyDescent="0.3">
      <c r="A1929" s="97">
        <f ca="1">MATCH(B1929,INDIRECT("Referentiel!a:a"),0)+COUNTIF($B$1:B1928,B1929)</f>
        <v>1929</v>
      </c>
      <c r="B1929" s="98" t="s">
        <v>9655</v>
      </c>
      <c r="C1929" s="54" t="str">
        <f t="shared" ca="1" si="390"/>
        <v>CPCC</v>
      </c>
      <c r="D1929" s="54" t="str">
        <f t="shared" ca="1" si="391"/>
        <v>V0COMINSEE-M</v>
      </c>
      <c r="E1929" s="54">
        <f t="shared" ca="1" si="392"/>
        <v>0</v>
      </c>
      <c r="F1929" s="54" t="str">
        <f t="shared" ca="1" si="393"/>
        <v>ZH1TMV</v>
      </c>
      <c r="G1929" s="54" t="str">
        <f t="shared" ca="1" si="394"/>
        <v>AD3</v>
      </c>
      <c r="H1929" s="54" t="str">
        <f t="shared" ca="1" si="395"/>
        <v>COMPLET</v>
      </c>
      <c r="I1929" s="54" t="str">
        <f t="shared" ca="1" si="396"/>
        <v>Tn</v>
      </c>
      <c r="J1929" s="54" t="str">
        <f t="shared" ca="1" si="397"/>
        <v>GPAR</v>
      </c>
      <c r="K1929" s="54" t="str">
        <f t="shared" ca="1" si="398"/>
        <v>COMINSEE</v>
      </c>
      <c r="L1929" s="54" t="str">
        <f t="shared" ca="1" si="399"/>
        <v/>
      </c>
      <c r="M1929" s="54">
        <f t="shared" ca="1" si="400"/>
        <v>0</v>
      </c>
      <c r="N1929" s="54" t="str">
        <f t="shared" ca="1" si="401"/>
        <v>DB2</v>
      </c>
      <c r="O1929" s="54" t="str">
        <f t="shared" ca="1" si="402"/>
        <v>Adhérent</v>
      </c>
    </row>
    <row r="1930" spans="1:15" x14ac:dyDescent="0.3">
      <c r="A1930" s="97">
        <f ca="1">MATCH(B1930,INDIRECT("Referentiel!a:a"),0)+COUNTIF($B$1:B1929,B1930)</f>
        <v>1930</v>
      </c>
      <c r="B1930" s="98" t="s">
        <v>9659</v>
      </c>
      <c r="C1930" s="54" t="str">
        <f t="shared" ca="1" si="390"/>
        <v>CPFI</v>
      </c>
      <c r="D1930" s="54" t="str">
        <f t="shared" ca="1" si="391"/>
        <v>#CR#GDPSD_YYYYMMDDHHMISS_BCRETRUB_CG.split-D-ZH2BDC-ZH2BDD</v>
      </c>
      <c r="E1930" s="54">
        <f t="shared" ca="1" si="392"/>
        <v>0</v>
      </c>
      <c r="F1930" s="54">
        <f t="shared" ca="1" si="393"/>
        <v>0</v>
      </c>
      <c r="G1930" s="54" t="str">
        <f t="shared" ca="1" si="394"/>
        <v>AD4</v>
      </c>
      <c r="H1930" s="54" t="str">
        <f t="shared" ca="1" si="395"/>
        <v>PARTIEL</v>
      </c>
      <c r="I1930" s="54" t="str">
        <f t="shared" ca="1" si="396"/>
        <v>Tn</v>
      </c>
      <c r="J1930" s="54">
        <f t="shared" ca="1" si="397"/>
        <v>0</v>
      </c>
      <c r="K1930" s="54" t="str">
        <f t="shared" ca="1" si="398"/>
        <v>BCRETRUB_CG</v>
      </c>
      <c r="L1930" s="54" t="str">
        <f t="shared" ca="1" si="399"/>
        <v/>
      </c>
      <c r="M1930" s="54" t="str">
        <f t="shared" ca="1" si="400"/>
        <v>CPFI</v>
      </c>
      <c r="N1930" s="54" t="str">
        <f t="shared" ca="1" si="401"/>
        <v>OPEN</v>
      </c>
      <c r="O1930" s="54" t="str">
        <f t="shared" ca="1" si="402"/>
        <v>Adhérent</v>
      </c>
    </row>
    <row r="1931" spans="1:15" x14ac:dyDescent="0.3">
      <c r="A1931" s="97">
        <f ca="1">MATCH(B1931,INDIRECT("Referentiel!a:a"),0)+COUNTIF($B$1:B1930,B1931)</f>
        <v>1931</v>
      </c>
      <c r="B1931" s="98" t="s">
        <v>9662</v>
      </c>
      <c r="C1931" s="54" t="str">
        <f t="shared" ca="1" si="390"/>
        <v>CPFI</v>
      </c>
      <c r="D1931" s="54" t="str">
        <f t="shared" ca="1" si="391"/>
        <v>#CR#GDPSD_YYYYMMDDHHMISS_BCRETRUB_SV.split-D-ZH2BDC-ZH2BDD</v>
      </c>
      <c r="E1931" s="54">
        <f t="shared" ca="1" si="392"/>
        <v>0</v>
      </c>
      <c r="F1931" s="54">
        <f t="shared" ca="1" si="393"/>
        <v>0</v>
      </c>
      <c r="G1931" s="54" t="str">
        <f t="shared" ca="1" si="394"/>
        <v>AD4</v>
      </c>
      <c r="H1931" s="54" t="str">
        <f t="shared" ca="1" si="395"/>
        <v>PARTIEL</v>
      </c>
      <c r="I1931" s="54" t="str">
        <f t="shared" ca="1" si="396"/>
        <v>Tn</v>
      </c>
      <c r="J1931" s="54">
        <f t="shared" ca="1" si="397"/>
        <v>0</v>
      </c>
      <c r="K1931" s="54" t="str">
        <f t="shared" ca="1" si="398"/>
        <v>BCRETRUB_SV</v>
      </c>
      <c r="L1931" s="54" t="str">
        <f t="shared" ca="1" si="399"/>
        <v/>
      </c>
      <c r="M1931" s="54" t="str">
        <f t="shared" ca="1" si="400"/>
        <v>CPFI</v>
      </c>
      <c r="N1931" s="54" t="str">
        <f t="shared" ca="1" si="401"/>
        <v>OPEN</v>
      </c>
      <c r="O1931" s="54" t="str">
        <f t="shared" ca="1" si="402"/>
        <v>Adhérent</v>
      </c>
    </row>
    <row r="1932" spans="1:15" x14ac:dyDescent="0.3">
      <c r="A1932" s="97">
        <f ca="1">MATCH(B1932,INDIRECT("Referentiel!a:a"),0)+COUNTIF($B$1:B1931,B1932)</f>
        <v>1932</v>
      </c>
      <c r="B1932" s="98" t="s">
        <v>61</v>
      </c>
      <c r="C1932" s="54" t="str">
        <f t="shared" ca="1" si="390"/>
        <v>CPMP</v>
      </c>
      <c r="D1932" s="54" t="str">
        <f t="shared" ca="1" si="391"/>
        <v>CMSMVT-J-ZH2CJ2-H2057</v>
      </c>
      <c r="E1932" s="54" t="str">
        <f t="shared" ca="1" si="392"/>
        <v>ZH2CJ4</v>
      </c>
      <c r="F1932" s="54" t="str">
        <f t="shared" ca="1" si="393"/>
        <v>ZH2CJ6</v>
      </c>
      <c r="G1932" s="54" t="str">
        <f t="shared" ca="1" si="394"/>
        <v>AD3</v>
      </c>
      <c r="H1932" s="54" t="str">
        <f t="shared" ca="1" si="395"/>
        <v>PARTIEL</v>
      </c>
      <c r="I1932" s="54" t="str">
        <f t="shared" ca="1" si="396"/>
        <v>Tn</v>
      </c>
      <c r="J1932" s="54" t="str">
        <f t="shared" ca="1" si="397"/>
        <v>GLSI</v>
      </c>
      <c r="K1932" s="54" t="str">
        <f t="shared" ca="1" si="398"/>
        <v xml:space="preserve">CMSMVT </v>
      </c>
      <c r="L1932" s="54" t="str">
        <f t="shared" ca="1" si="399"/>
        <v/>
      </c>
      <c r="M1932" s="54">
        <f t="shared" ca="1" si="400"/>
        <v>0</v>
      </c>
      <c r="N1932" s="54" t="str">
        <f t="shared" ca="1" si="401"/>
        <v>FIC</v>
      </c>
      <c r="O1932" s="54" t="str">
        <f t="shared" ca="1" si="402"/>
        <v>Adhérent</v>
      </c>
    </row>
    <row r="1933" spans="1:15" x14ac:dyDescent="0.3">
      <c r="A1933" s="97">
        <f ca="1">MATCH(B1933,INDIRECT("Referentiel!a:a"),0)+COUNTIF($B$1:B1932,B1933)</f>
        <v>1933</v>
      </c>
      <c r="B1933" s="98" t="s">
        <v>9666</v>
      </c>
      <c r="C1933" s="54" t="str">
        <f t="shared" ca="1" si="390"/>
        <v>CPAS</v>
      </c>
      <c r="D1933" s="54" t="str">
        <f t="shared" ca="1" si="391"/>
        <v>Obsolete-J</v>
      </c>
      <c r="E1933" s="54">
        <f t="shared" ca="1" si="392"/>
        <v>0</v>
      </c>
      <c r="F1933" s="54" t="str">
        <f t="shared" ca="1" si="393"/>
        <v>ZH23JJ</v>
      </c>
      <c r="G1933" s="54" t="str">
        <f t="shared" ca="1" si="394"/>
        <v>Hors Périmètre</v>
      </c>
      <c r="H1933" s="54" t="str">
        <f t="shared" ca="1" si="395"/>
        <v>COMPLET</v>
      </c>
      <c r="I1933" s="54" t="str">
        <f t="shared" ca="1" si="396"/>
        <v>Tn</v>
      </c>
      <c r="J1933" s="54" t="str">
        <f t="shared" ca="1" si="397"/>
        <v>IARD</v>
      </c>
      <c r="K1933" s="54" t="str">
        <f t="shared" ca="1" si="398"/>
        <v>IARJKA01</v>
      </c>
      <c r="L1933" s="54" t="str">
        <f t="shared" ca="1" si="399"/>
        <v/>
      </c>
      <c r="M1933" s="54">
        <f t="shared" ca="1" si="400"/>
        <v>0</v>
      </c>
      <c r="N1933" s="54" t="str">
        <f t="shared" ca="1" si="401"/>
        <v>FIC</v>
      </c>
      <c r="O1933" s="54" t="str">
        <f t="shared" ca="1" si="402"/>
        <v>Adhérent</v>
      </c>
    </row>
    <row r="1934" spans="1:15" x14ac:dyDescent="0.3">
      <c r="A1934" s="97">
        <f ca="1">MATCH(B1934,INDIRECT("Referentiel!a:a"),0)+COUNTIF($B$1:B1933,B1934)</f>
        <v>1934</v>
      </c>
      <c r="B1934" s="98" t="s">
        <v>9670</v>
      </c>
      <c r="C1934" s="54" t="str">
        <f t="shared" ca="1" si="390"/>
        <v>CPAS</v>
      </c>
      <c r="D1934" s="54" t="str">
        <f t="shared" ca="1" si="391"/>
        <v>Obsolete-J</v>
      </c>
      <c r="E1934" s="54">
        <f t="shared" ca="1" si="392"/>
        <v>0</v>
      </c>
      <c r="F1934" s="54" t="str">
        <f t="shared" ca="1" si="393"/>
        <v>ZH23JJ</v>
      </c>
      <c r="G1934" s="54" t="str">
        <f t="shared" ca="1" si="394"/>
        <v>Hors Périmètre</v>
      </c>
      <c r="H1934" s="54" t="str">
        <f t="shared" ca="1" si="395"/>
        <v>COMPLET</v>
      </c>
      <c r="I1934" s="54" t="str">
        <f t="shared" ca="1" si="396"/>
        <v>Tn</v>
      </c>
      <c r="J1934" s="54" t="str">
        <f t="shared" ca="1" si="397"/>
        <v>IARD</v>
      </c>
      <c r="K1934" s="54" t="str">
        <f t="shared" ca="1" si="398"/>
        <v>IARJKA20</v>
      </c>
      <c r="L1934" s="54" t="str">
        <f t="shared" ca="1" si="399"/>
        <v/>
      </c>
      <c r="M1934" s="54">
        <f t="shared" ca="1" si="400"/>
        <v>0</v>
      </c>
      <c r="N1934" s="54" t="str">
        <f t="shared" ca="1" si="401"/>
        <v>FIC</v>
      </c>
      <c r="O1934" s="54" t="str">
        <f t="shared" ca="1" si="402"/>
        <v>Adhérent</v>
      </c>
    </row>
    <row r="1935" spans="1:15" x14ac:dyDescent="0.3">
      <c r="A1935" s="97">
        <f ca="1">MATCH(B1935,INDIRECT("Referentiel!a:a"),0)+COUNTIF($B$1:B1934,B1935)</f>
        <v>1935</v>
      </c>
      <c r="B1935" s="98" t="s">
        <v>9673</v>
      </c>
      <c r="C1935" s="54" t="str">
        <f t="shared" ca="1" si="390"/>
        <v>CPAS</v>
      </c>
      <c r="D1935" s="54" t="str">
        <f t="shared" ca="1" si="391"/>
        <v>Obsolete-J</v>
      </c>
      <c r="E1935" s="54">
        <f t="shared" ca="1" si="392"/>
        <v>0</v>
      </c>
      <c r="F1935" s="54" t="str">
        <f t="shared" ca="1" si="393"/>
        <v>ZH23JJ</v>
      </c>
      <c r="G1935" s="54" t="str">
        <f t="shared" ca="1" si="394"/>
        <v>Hors Périmètre</v>
      </c>
      <c r="H1935" s="54" t="str">
        <f t="shared" ca="1" si="395"/>
        <v>COMPLET</v>
      </c>
      <c r="I1935" s="54" t="str">
        <f t="shared" ca="1" si="396"/>
        <v>Tn</v>
      </c>
      <c r="J1935" s="54" t="str">
        <f t="shared" ca="1" si="397"/>
        <v>IARD</v>
      </c>
      <c r="K1935" s="54" t="str">
        <f t="shared" ca="1" si="398"/>
        <v>IARJKA21</v>
      </c>
      <c r="L1935" s="54" t="str">
        <f t="shared" ca="1" si="399"/>
        <v/>
      </c>
      <c r="M1935" s="54">
        <f t="shared" ca="1" si="400"/>
        <v>0</v>
      </c>
      <c r="N1935" s="54" t="str">
        <f t="shared" ca="1" si="401"/>
        <v>FIC</v>
      </c>
      <c r="O1935" s="54" t="str">
        <f t="shared" ca="1" si="402"/>
        <v>Adhérent</v>
      </c>
    </row>
    <row r="1936" spans="1:15" x14ac:dyDescent="0.3">
      <c r="A1936" s="97">
        <f ca="1">MATCH(B1936,INDIRECT("Referentiel!a:a"),0)+COUNTIF($B$1:B1935,B1936)</f>
        <v>1936</v>
      </c>
      <c r="B1936" s="98" t="s">
        <v>9676</v>
      </c>
      <c r="C1936" s="54" t="str">
        <f t="shared" ca="1" si="390"/>
        <v>CPAS</v>
      </c>
      <c r="D1936" s="54" t="str">
        <f t="shared" ca="1" si="391"/>
        <v>Obsolete-J</v>
      </c>
      <c r="E1936" s="54">
        <f t="shared" ca="1" si="392"/>
        <v>0</v>
      </c>
      <c r="F1936" s="54" t="str">
        <f t="shared" ca="1" si="393"/>
        <v>ZH23JJ</v>
      </c>
      <c r="G1936" s="54" t="str">
        <f t="shared" ca="1" si="394"/>
        <v>Hors Périmètre</v>
      </c>
      <c r="H1936" s="54" t="str">
        <f t="shared" ca="1" si="395"/>
        <v>COMPLET</v>
      </c>
      <c r="I1936" s="54" t="str">
        <f t="shared" ca="1" si="396"/>
        <v>Tn</v>
      </c>
      <c r="J1936" s="54" t="str">
        <f t="shared" ca="1" si="397"/>
        <v>IARD</v>
      </c>
      <c r="K1936" s="54" t="str">
        <f t="shared" ca="1" si="398"/>
        <v>IARJKA22</v>
      </c>
      <c r="L1936" s="54" t="str">
        <f t="shared" ca="1" si="399"/>
        <v/>
      </c>
      <c r="M1936" s="54">
        <f t="shared" ca="1" si="400"/>
        <v>0</v>
      </c>
      <c r="N1936" s="54" t="str">
        <f t="shared" ca="1" si="401"/>
        <v>FIC</v>
      </c>
      <c r="O1936" s="54" t="str">
        <f t="shared" ca="1" si="402"/>
        <v>Adhérent</v>
      </c>
    </row>
    <row r="1937" spans="1:15" x14ac:dyDescent="0.3">
      <c r="A1937" s="97">
        <f ca="1">MATCH(B1937,INDIRECT("Referentiel!a:a"),0)+COUNTIF($B$1:B1936,B1937)</f>
        <v>1937</v>
      </c>
      <c r="B1937" s="98" t="s">
        <v>9679</v>
      </c>
      <c r="C1937" s="54" t="str">
        <f t="shared" ca="1" si="390"/>
        <v>CPAS</v>
      </c>
      <c r="D1937" s="54" t="str">
        <f t="shared" ca="1" si="391"/>
        <v>Obsolete-J</v>
      </c>
      <c r="E1937" s="54">
        <f t="shared" ca="1" si="392"/>
        <v>0</v>
      </c>
      <c r="F1937" s="54" t="str">
        <f t="shared" ca="1" si="393"/>
        <v>ZH23JJ</v>
      </c>
      <c r="G1937" s="54" t="str">
        <f t="shared" ca="1" si="394"/>
        <v>Hors Périmètre</v>
      </c>
      <c r="H1937" s="54" t="str">
        <f t="shared" ca="1" si="395"/>
        <v>COMPLET</v>
      </c>
      <c r="I1937" s="54" t="str">
        <f t="shared" ca="1" si="396"/>
        <v>Tn</v>
      </c>
      <c r="J1937" s="54" t="str">
        <f t="shared" ca="1" si="397"/>
        <v>IARD</v>
      </c>
      <c r="K1937" s="54" t="str">
        <f t="shared" ca="1" si="398"/>
        <v>IARJKA23</v>
      </c>
      <c r="L1937" s="54" t="str">
        <f t="shared" ca="1" si="399"/>
        <v/>
      </c>
      <c r="M1937" s="54">
        <f t="shared" ca="1" si="400"/>
        <v>0</v>
      </c>
      <c r="N1937" s="54" t="str">
        <f t="shared" ca="1" si="401"/>
        <v>FIC</v>
      </c>
      <c r="O1937" s="54" t="str">
        <f t="shared" ca="1" si="402"/>
        <v>Adhérent</v>
      </c>
    </row>
    <row r="1938" spans="1:15" x14ac:dyDescent="0.3">
      <c r="A1938" s="97">
        <f ca="1">MATCH(B1938,INDIRECT("Referentiel!a:a"),0)+COUNTIF($B$1:B1937,B1938)</f>
        <v>1938</v>
      </c>
      <c r="B1938" s="98" t="s">
        <v>9682</v>
      </c>
      <c r="C1938" s="54" t="str">
        <f t="shared" ca="1" si="390"/>
        <v>CPAS</v>
      </c>
      <c r="D1938" s="54" t="str">
        <f t="shared" ca="1" si="391"/>
        <v>Obsolete-J</v>
      </c>
      <c r="E1938" s="54">
        <f t="shared" ca="1" si="392"/>
        <v>0</v>
      </c>
      <c r="F1938" s="54" t="str">
        <f t="shared" ca="1" si="393"/>
        <v>ZH23JJ</v>
      </c>
      <c r="G1938" s="54" t="str">
        <f t="shared" ca="1" si="394"/>
        <v>Hors Périmètre</v>
      </c>
      <c r="H1938" s="54" t="str">
        <f t="shared" ca="1" si="395"/>
        <v>COMPLET</v>
      </c>
      <c r="I1938" s="54" t="str">
        <f t="shared" ca="1" si="396"/>
        <v>Tn</v>
      </c>
      <c r="J1938" s="54" t="str">
        <f t="shared" ca="1" si="397"/>
        <v>IARD</v>
      </c>
      <c r="K1938" s="54" t="str">
        <f t="shared" ca="1" si="398"/>
        <v>IARJKA24</v>
      </c>
      <c r="L1938" s="54" t="str">
        <f t="shared" ca="1" si="399"/>
        <v/>
      </c>
      <c r="M1938" s="54">
        <f t="shared" ca="1" si="400"/>
        <v>0</v>
      </c>
      <c r="N1938" s="54" t="str">
        <f t="shared" ca="1" si="401"/>
        <v>FIC</v>
      </c>
      <c r="O1938" s="54" t="str">
        <f t="shared" ca="1" si="402"/>
        <v>Adhérent</v>
      </c>
    </row>
    <row r="1939" spans="1:15" x14ac:dyDescent="0.3">
      <c r="A1939" s="97">
        <f ca="1">MATCH(B1939,INDIRECT("Referentiel!a:a"),0)+COUNTIF($B$1:B1938,B1939)</f>
        <v>1939</v>
      </c>
      <c r="B1939" s="98" t="s">
        <v>9685</v>
      </c>
      <c r="C1939" s="54" t="str">
        <f t="shared" ca="1" si="390"/>
        <v>CPAS</v>
      </c>
      <c r="D1939" s="54" t="str">
        <f t="shared" ca="1" si="391"/>
        <v>Obsolete-J</v>
      </c>
      <c r="E1939" s="54">
        <f t="shared" ca="1" si="392"/>
        <v>0</v>
      </c>
      <c r="F1939" s="54" t="str">
        <f t="shared" ca="1" si="393"/>
        <v>ZH23JJ</v>
      </c>
      <c r="G1939" s="54" t="str">
        <f t="shared" ca="1" si="394"/>
        <v>Hors Périmètre</v>
      </c>
      <c r="H1939" s="54" t="str">
        <f t="shared" ca="1" si="395"/>
        <v>COMPLET</v>
      </c>
      <c r="I1939" s="54" t="str">
        <f t="shared" ca="1" si="396"/>
        <v>Tn</v>
      </c>
      <c r="J1939" s="54" t="str">
        <f t="shared" ca="1" si="397"/>
        <v>IARD</v>
      </c>
      <c r="K1939" s="54" t="str">
        <f t="shared" ca="1" si="398"/>
        <v>IARJKA25</v>
      </c>
      <c r="L1939" s="54" t="str">
        <f t="shared" ca="1" si="399"/>
        <v/>
      </c>
      <c r="M1939" s="54">
        <f t="shared" ca="1" si="400"/>
        <v>0</v>
      </c>
      <c r="N1939" s="54" t="str">
        <f t="shared" ca="1" si="401"/>
        <v>FIC</v>
      </c>
      <c r="O1939" s="54" t="str">
        <f t="shared" ca="1" si="402"/>
        <v>Adhérent</v>
      </c>
    </row>
    <row r="1940" spans="1:15" x14ac:dyDescent="0.3">
      <c r="A1940" s="97">
        <f ca="1">MATCH(B1940,INDIRECT("Referentiel!a:a"),0)+COUNTIF($B$1:B1939,B1940)</f>
        <v>1940</v>
      </c>
      <c r="B1940" s="98" t="s">
        <v>9688</v>
      </c>
      <c r="C1940" s="54" t="str">
        <f t="shared" ca="1" si="390"/>
        <v>CPAS</v>
      </c>
      <c r="D1940" s="54" t="str">
        <f t="shared" ca="1" si="391"/>
        <v>Obsolete-J</v>
      </c>
      <c r="E1940" s="54">
        <f t="shared" ca="1" si="392"/>
        <v>0</v>
      </c>
      <c r="F1940" s="54" t="str">
        <f t="shared" ca="1" si="393"/>
        <v>ZH23JJ</v>
      </c>
      <c r="G1940" s="54" t="str">
        <f t="shared" ca="1" si="394"/>
        <v>Hors Périmètre</v>
      </c>
      <c r="H1940" s="54" t="str">
        <f t="shared" ca="1" si="395"/>
        <v>COMPLET</v>
      </c>
      <c r="I1940" s="54" t="str">
        <f t="shared" ca="1" si="396"/>
        <v>Tn</v>
      </c>
      <c r="J1940" s="54" t="str">
        <f t="shared" ca="1" si="397"/>
        <v>IARD</v>
      </c>
      <c r="K1940" s="54" t="str">
        <f t="shared" ca="1" si="398"/>
        <v>IARJKA26</v>
      </c>
      <c r="L1940" s="54" t="str">
        <f t="shared" ca="1" si="399"/>
        <v/>
      </c>
      <c r="M1940" s="54">
        <f t="shared" ca="1" si="400"/>
        <v>0</v>
      </c>
      <c r="N1940" s="54" t="str">
        <f t="shared" ca="1" si="401"/>
        <v>FIC</v>
      </c>
      <c r="O1940" s="54" t="str">
        <f t="shared" ca="1" si="402"/>
        <v>Adhérent</v>
      </c>
    </row>
    <row r="1941" spans="1:15" x14ac:dyDescent="0.3">
      <c r="A1941" s="97">
        <f ca="1">MATCH(B1941,INDIRECT("Referentiel!a:a"),0)+COUNTIF($B$1:B1940,B1941)</f>
        <v>1941</v>
      </c>
      <c r="B1941" s="98" t="s">
        <v>9691</v>
      </c>
      <c r="C1941" s="54" t="str">
        <f t="shared" ca="1" si="390"/>
        <v>CPAS</v>
      </c>
      <c r="D1941" s="54" t="str">
        <f t="shared" ca="1" si="391"/>
        <v>Obsolete-J</v>
      </c>
      <c r="E1941" s="54">
        <f t="shared" ca="1" si="392"/>
        <v>0</v>
      </c>
      <c r="F1941" s="54" t="str">
        <f t="shared" ca="1" si="393"/>
        <v>ZH23JJ</v>
      </c>
      <c r="G1941" s="54" t="str">
        <f t="shared" ca="1" si="394"/>
        <v>Hors Périmètre</v>
      </c>
      <c r="H1941" s="54" t="str">
        <f t="shared" ca="1" si="395"/>
        <v>COMPLET</v>
      </c>
      <c r="I1941" s="54" t="str">
        <f t="shared" ca="1" si="396"/>
        <v>Tn</v>
      </c>
      <c r="J1941" s="54" t="str">
        <f t="shared" ca="1" si="397"/>
        <v>IARD</v>
      </c>
      <c r="K1941" s="54" t="str">
        <f t="shared" ca="1" si="398"/>
        <v>IARJKA29</v>
      </c>
      <c r="L1941" s="54" t="str">
        <f t="shared" ca="1" si="399"/>
        <v/>
      </c>
      <c r="M1941" s="54">
        <f t="shared" ca="1" si="400"/>
        <v>0</v>
      </c>
      <c r="N1941" s="54" t="str">
        <f t="shared" ca="1" si="401"/>
        <v>FIC</v>
      </c>
      <c r="O1941" s="54" t="str">
        <f t="shared" ca="1" si="402"/>
        <v>Adhérent</v>
      </c>
    </row>
    <row r="1942" spans="1:15" x14ac:dyDescent="0.3">
      <c r="A1942" s="97">
        <f ca="1">MATCH(B1942,INDIRECT("Referentiel!a:a"),0)+COUNTIF($B$1:B1941,B1942)</f>
        <v>1942</v>
      </c>
      <c r="B1942" s="98" t="s">
        <v>9694</v>
      </c>
      <c r="C1942" s="54" t="str">
        <f t="shared" ca="1" si="390"/>
        <v>CPAS</v>
      </c>
      <c r="D1942" s="54" t="str">
        <f t="shared" ca="1" si="391"/>
        <v>Obsolete-J</v>
      </c>
      <c r="E1942" s="54">
        <f t="shared" ca="1" si="392"/>
        <v>0</v>
      </c>
      <c r="F1942" s="54" t="str">
        <f t="shared" ca="1" si="393"/>
        <v>ZH23JJ</v>
      </c>
      <c r="G1942" s="54" t="str">
        <f t="shared" ca="1" si="394"/>
        <v>Hors Périmètre</v>
      </c>
      <c r="H1942" s="54" t="str">
        <f t="shared" ca="1" si="395"/>
        <v>COMPLET</v>
      </c>
      <c r="I1942" s="54" t="str">
        <f t="shared" ca="1" si="396"/>
        <v>Tn</v>
      </c>
      <c r="J1942" s="54" t="str">
        <f t="shared" ca="1" si="397"/>
        <v>IARD</v>
      </c>
      <c r="K1942" s="54" t="str">
        <f t="shared" ca="1" si="398"/>
        <v>IARJKA50</v>
      </c>
      <c r="L1942" s="54" t="str">
        <f t="shared" ca="1" si="399"/>
        <v/>
      </c>
      <c r="M1942" s="54">
        <f t="shared" ca="1" si="400"/>
        <v>0</v>
      </c>
      <c r="N1942" s="54" t="str">
        <f t="shared" ca="1" si="401"/>
        <v>FIC</v>
      </c>
      <c r="O1942" s="54" t="str">
        <f t="shared" ca="1" si="402"/>
        <v>Adhérent</v>
      </c>
    </row>
    <row r="1943" spans="1:15" x14ac:dyDescent="0.3">
      <c r="A1943" s="97">
        <f ca="1">MATCH(B1943,INDIRECT("Referentiel!a:a"),0)+COUNTIF($B$1:B1942,B1943)</f>
        <v>1943</v>
      </c>
      <c r="B1943" s="98" t="s">
        <v>9697</v>
      </c>
      <c r="C1943" s="54" t="str">
        <f t="shared" ca="1" si="390"/>
        <v>CPAS</v>
      </c>
      <c r="D1943" s="54" t="str">
        <f t="shared" ca="1" si="391"/>
        <v>Obsolete-J</v>
      </c>
      <c r="E1943" s="54">
        <f t="shared" ca="1" si="392"/>
        <v>0</v>
      </c>
      <c r="F1943" s="54" t="str">
        <f t="shared" ca="1" si="393"/>
        <v>ZH23JJ</v>
      </c>
      <c r="G1943" s="54" t="str">
        <f t="shared" ca="1" si="394"/>
        <v>Hors Périmètre</v>
      </c>
      <c r="H1943" s="54" t="str">
        <f t="shared" ca="1" si="395"/>
        <v>COMPLET</v>
      </c>
      <c r="I1943" s="54" t="str">
        <f t="shared" ca="1" si="396"/>
        <v>Tn</v>
      </c>
      <c r="J1943" s="54" t="str">
        <f t="shared" ca="1" si="397"/>
        <v>IARD</v>
      </c>
      <c r="K1943" s="54" t="str">
        <f t="shared" ca="1" si="398"/>
        <v>IARJKA60</v>
      </c>
      <c r="L1943" s="54" t="str">
        <f t="shared" ca="1" si="399"/>
        <v/>
      </c>
      <c r="M1943" s="54">
        <f t="shared" ca="1" si="400"/>
        <v>0</v>
      </c>
      <c r="N1943" s="54" t="str">
        <f t="shared" ca="1" si="401"/>
        <v>FIC</v>
      </c>
      <c r="O1943" s="54" t="str">
        <f t="shared" ca="1" si="402"/>
        <v>Adhérent</v>
      </c>
    </row>
    <row r="1944" spans="1:15" x14ac:dyDescent="0.3">
      <c r="A1944" s="97">
        <f ca="1">MATCH(B1944,INDIRECT("Referentiel!a:a"),0)+COUNTIF($B$1:B1943,B1944)</f>
        <v>1944</v>
      </c>
      <c r="B1944" s="98" t="s">
        <v>9700</v>
      </c>
      <c r="C1944" s="54" t="str">
        <f t="shared" ca="1" si="390"/>
        <v>CPCR</v>
      </c>
      <c r="D1944" s="54" t="str">
        <f t="shared" ca="1" si="391"/>
        <v>BAC000OT-M</v>
      </c>
      <c r="E1944" s="54">
        <f t="shared" ca="1" si="392"/>
        <v>0</v>
      </c>
      <c r="F1944" s="54" t="str">
        <f t="shared" ca="1" si="393"/>
        <v>ZH1AMZ</v>
      </c>
      <c r="G1944" s="54" t="str">
        <f t="shared" ca="1" si="394"/>
        <v>AD3</v>
      </c>
      <c r="H1944" s="54" t="str">
        <f t="shared" ca="1" si="395"/>
        <v>COMPLET</v>
      </c>
      <c r="I1944" s="54" t="str">
        <f t="shared" ca="1" si="396"/>
        <v>BVnTn</v>
      </c>
      <c r="J1944" s="54" t="str">
        <f t="shared" ca="1" si="397"/>
        <v>BACR</v>
      </c>
      <c r="K1944" s="54" t="str">
        <f t="shared" ca="1" si="398"/>
        <v>BAC000OT</v>
      </c>
      <c r="L1944" s="54" t="str">
        <f t="shared" ca="1" si="399"/>
        <v/>
      </c>
      <c r="M1944" s="54">
        <f t="shared" ca="1" si="400"/>
        <v>0</v>
      </c>
      <c r="N1944" s="54" t="str">
        <f t="shared" ca="1" si="401"/>
        <v>FIC</v>
      </c>
      <c r="O1944" s="54" t="str">
        <f t="shared" ca="1" si="402"/>
        <v>Adhérent</v>
      </c>
    </row>
    <row r="1945" spans="1:15" x14ac:dyDescent="0.3">
      <c r="A1945" s="97">
        <f ca="1">MATCH(B1945,INDIRECT("Referentiel!a:a"),0)+COUNTIF($B$1:B1944,B1945)</f>
        <v>1945</v>
      </c>
      <c r="B1945" s="98" t="s">
        <v>9705</v>
      </c>
      <c r="C1945" s="54" t="str">
        <f t="shared" ca="1" si="390"/>
        <v>CPCR</v>
      </c>
      <c r="D1945" s="54" t="str">
        <f t="shared" ca="1" si="391"/>
        <v>C866     -J</v>
      </c>
      <c r="E1945" s="54">
        <f t="shared" ca="1" si="392"/>
        <v>0</v>
      </c>
      <c r="F1945" s="54" t="str">
        <f t="shared" ca="1" si="393"/>
        <v>ZH1MJG</v>
      </c>
      <c r="G1945" s="54" t="str">
        <f t="shared" ca="1" si="394"/>
        <v>AD3</v>
      </c>
      <c r="H1945" s="54" t="str">
        <f t="shared" ca="1" si="395"/>
        <v>COMPLET</v>
      </c>
      <c r="I1945" s="54" t="str">
        <f t="shared" ca="1" si="396"/>
        <v>Tn</v>
      </c>
      <c r="J1945" s="54" t="str">
        <f t="shared" ca="1" si="397"/>
        <v>GRII</v>
      </c>
      <c r="K1945" s="54" t="str">
        <f t="shared" ca="1" si="398"/>
        <v>GRC866</v>
      </c>
      <c r="L1945" s="54" t="str">
        <f t="shared" ca="1" si="399"/>
        <v/>
      </c>
      <c r="M1945" s="54">
        <f t="shared" ca="1" si="400"/>
        <v>0</v>
      </c>
      <c r="N1945" s="54" t="str">
        <f t="shared" ca="1" si="401"/>
        <v>DB2</v>
      </c>
      <c r="O1945" s="54" t="str">
        <f t="shared" ca="1" si="402"/>
        <v>Adhérent</v>
      </c>
    </row>
    <row r="1946" spans="1:15" x14ac:dyDescent="0.3">
      <c r="A1946" s="97">
        <f ca="1">MATCH(B1946,INDIRECT("Referentiel!a:a"),0)+COUNTIF($B$1:B1945,B1946)</f>
        <v>1946</v>
      </c>
      <c r="B1946" s="98" t="s">
        <v>9711</v>
      </c>
      <c r="C1946" s="54" t="str">
        <f t="shared" ca="1" si="390"/>
        <v>CPCR</v>
      </c>
      <c r="D1946" s="54" t="str">
        <f t="shared" ca="1" si="391"/>
        <v>C867     -J</v>
      </c>
      <c r="E1946" s="54">
        <f t="shared" ca="1" si="392"/>
        <v>0</v>
      </c>
      <c r="F1946" s="54" t="str">
        <f t="shared" ca="1" si="393"/>
        <v>ZH1MJH</v>
      </c>
      <c r="G1946" s="54" t="str">
        <f t="shared" ca="1" si="394"/>
        <v>AD3</v>
      </c>
      <c r="H1946" s="54" t="str">
        <f t="shared" ca="1" si="395"/>
        <v>COMPLET</v>
      </c>
      <c r="I1946" s="54" t="str">
        <f t="shared" ca="1" si="396"/>
        <v>Tn</v>
      </c>
      <c r="J1946" s="54" t="str">
        <f t="shared" ca="1" si="397"/>
        <v>GRII</v>
      </c>
      <c r="K1946" s="54" t="str">
        <f t="shared" ca="1" si="398"/>
        <v>GRC867</v>
      </c>
      <c r="L1946" s="54" t="str">
        <f t="shared" ca="1" si="399"/>
        <v/>
      </c>
      <c r="M1946" s="54">
        <f t="shared" ca="1" si="400"/>
        <v>0</v>
      </c>
      <c r="N1946" s="54" t="str">
        <f t="shared" ca="1" si="401"/>
        <v>DB2</v>
      </c>
      <c r="O1946" s="54" t="str">
        <f t="shared" ca="1" si="402"/>
        <v>Adhérent</v>
      </c>
    </row>
    <row r="1947" spans="1:15" x14ac:dyDescent="0.3">
      <c r="A1947" s="97">
        <f ca="1">MATCH(B1947,INDIRECT("Referentiel!a:a"),0)+COUNTIF($B$1:B1946,B1947)</f>
        <v>1947</v>
      </c>
      <c r="B1947" s="98" t="s">
        <v>9716</v>
      </c>
      <c r="C1947" s="54" t="str">
        <f t="shared" ca="1" si="390"/>
        <v>CPCR</v>
      </c>
      <c r="D1947" s="54" t="str">
        <f t="shared" ca="1" si="391"/>
        <v>C868     -J</v>
      </c>
      <c r="E1947" s="54">
        <f t="shared" ca="1" si="392"/>
        <v>0</v>
      </c>
      <c r="F1947" s="54" t="str">
        <f t="shared" ca="1" si="393"/>
        <v>ZH1MJI</v>
      </c>
      <c r="G1947" s="54" t="str">
        <f t="shared" ca="1" si="394"/>
        <v>AD3</v>
      </c>
      <c r="H1947" s="54" t="str">
        <f t="shared" ca="1" si="395"/>
        <v>COMPLET</v>
      </c>
      <c r="I1947" s="54" t="str">
        <f t="shared" ca="1" si="396"/>
        <v>Tn</v>
      </c>
      <c r="J1947" s="54" t="str">
        <f t="shared" ca="1" si="397"/>
        <v>GRII</v>
      </c>
      <c r="K1947" s="54" t="str">
        <f t="shared" ca="1" si="398"/>
        <v>GRC868</v>
      </c>
      <c r="L1947" s="54" t="str">
        <f t="shared" ca="1" si="399"/>
        <v/>
      </c>
      <c r="M1947" s="54">
        <f t="shared" ca="1" si="400"/>
        <v>0</v>
      </c>
      <c r="N1947" s="54" t="str">
        <f t="shared" ca="1" si="401"/>
        <v>DB2</v>
      </c>
      <c r="O1947" s="54" t="str">
        <f t="shared" ca="1" si="402"/>
        <v>Adhérent</v>
      </c>
    </row>
    <row r="1948" spans="1:15" x14ac:dyDescent="0.3">
      <c r="A1948" s="97">
        <f ca="1">MATCH(B1948,INDIRECT("Referentiel!a:a"),0)+COUNTIF($B$1:B1947,B1948)</f>
        <v>1948</v>
      </c>
      <c r="B1948" s="98" t="s">
        <v>9721</v>
      </c>
      <c r="C1948" s="54" t="str">
        <f t="shared" ca="1" si="390"/>
        <v>CPCR</v>
      </c>
      <c r="D1948" s="54" t="str">
        <f t="shared" ca="1" si="391"/>
        <v>C869 -J</v>
      </c>
      <c r="E1948" s="54">
        <f t="shared" ca="1" si="392"/>
        <v>0</v>
      </c>
      <c r="F1948" s="54" t="str">
        <f t="shared" ca="1" si="393"/>
        <v>ZH1MJJ</v>
      </c>
      <c r="G1948" s="54" t="str">
        <f t="shared" ca="1" si="394"/>
        <v>AD3</v>
      </c>
      <c r="H1948" s="54" t="str">
        <f t="shared" ca="1" si="395"/>
        <v>COMPLET</v>
      </c>
      <c r="I1948" s="54" t="str">
        <f t="shared" ca="1" si="396"/>
        <v>Tn</v>
      </c>
      <c r="J1948" s="54" t="str">
        <f t="shared" ca="1" si="397"/>
        <v>GRII</v>
      </c>
      <c r="K1948" s="54" t="str">
        <f t="shared" ca="1" si="398"/>
        <v>GRC869</v>
      </c>
      <c r="L1948" s="54" t="str">
        <f t="shared" ca="1" si="399"/>
        <v/>
      </c>
      <c r="M1948" s="54">
        <f t="shared" ca="1" si="400"/>
        <v>0</v>
      </c>
      <c r="N1948" s="54" t="str">
        <f t="shared" ca="1" si="401"/>
        <v>DB2</v>
      </c>
      <c r="O1948" s="54" t="str">
        <f t="shared" ca="1" si="402"/>
        <v>Adhérent</v>
      </c>
    </row>
    <row r="1949" spans="1:15" x14ac:dyDescent="0.3">
      <c r="A1949" s="97">
        <f ca="1">MATCH(B1949,INDIRECT("Referentiel!a:a"),0)+COUNTIF($B$1:B1948,B1949)</f>
        <v>1949</v>
      </c>
      <c r="B1949" s="98" t="s">
        <v>9726</v>
      </c>
      <c r="C1949" s="54" t="str">
        <f t="shared" ca="1" si="390"/>
        <v>CPMP</v>
      </c>
      <c r="D1949" s="54" t="str">
        <f t="shared" ca="1" si="391"/>
        <v>V0DECREC-J</v>
      </c>
      <c r="E1949" s="54">
        <f t="shared" ca="1" si="392"/>
        <v>0</v>
      </c>
      <c r="F1949" s="54" t="str">
        <f t="shared" ca="1" si="393"/>
        <v>ZH2CJ3</v>
      </c>
      <c r="G1949" s="54" t="str">
        <f t="shared" ca="1" si="394"/>
        <v>AD3</v>
      </c>
      <c r="H1949" s="54" t="str">
        <f t="shared" ca="1" si="395"/>
        <v>COMPLET</v>
      </c>
      <c r="I1949" s="54" t="str">
        <f t="shared" ca="1" si="396"/>
        <v>Tn</v>
      </c>
      <c r="J1949" s="54" t="str">
        <f t="shared" ca="1" si="397"/>
        <v>OPFI</v>
      </c>
      <c r="K1949" s="54" t="str">
        <f t="shared" ca="1" si="398"/>
        <v>DECREC</v>
      </c>
      <c r="L1949" s="54" t="str">
        <f t="shared" ca="1" si="399"/>
        <v/>
      </c>
      <c r="M1949" s="54">
        <f t="shared" ca="1" si="400"/>
        <v>0</v>
      </c>
      <c r="N1949" s="54" t="str">
        <f t="shared" ca="1" si="401"/>
        <v>DB2</v>
      </c>
      <c r="O1949" s="54" t="str">
        <f t="shared" ca="1" si="402"/>
        <v>Adhérent</v>
      </c>
    </row>
    <row r="1950" spans="1:15" x14ac:dyDescent="0.3">
      <c r="A1950" s="97">
        <f ca="1">MATCH(B1950,INDIRECT("Referentiel!a:a"),0)+COUNTIF($B$1:B1949,B1950)</f>
        <v>1950</v>
      </c>
      <c r="B1950" s="98" t="s">
        <v>9732</v>
      </c>
      <c r="C1950" s="54" t="str">
        <f t="shared" ca="1" si="390"/>
        <v>CPMP</v>
      </c>
      <c r="D1950" s="54" t="str">
        <f t="shared" ca="1" si="391"/>
        <v>V0ESPREC-J</v>
      </c>
      <c r="E1950" s="54">
        <f t="shared" ca="1" si="392"/>
        <v>0</v>
      </c>
      <c r="F1950" s="54" t="str">
        <f t="shared" ca="1" si="393"/>
        <v>ZH2CJ5</v>
      </c>
      <c r="G1950" s="54" t="str">
        <f t="shared" ca="1" si="394"/>
        <v>AD3</v>
      </c>
      <c r="H1950" s="54" t="str">
        <f t="shared" ca="1" si="395"/>
        <v>COMPLET</v>
      </c>
      <c r="I1950" s="54" t="str">
        <f t="shared" ca="1" si="396"/>
        <v>Tn</v>
      </c>
      <c r="J1950" s="54" t="str">
        <f t="shared" ca="1" si="397"/>
        <v>OPFI</v>
      </c>
      <c r="K1950" s="54" t="str">
        <f t="shared" ca="1" si="398"/>
        <v>ESPREC</v>
      </c>
      <c r="L1950" s="54" t="str">
        <f t="shared" ca="1" si="399"/>
        <v/>
      </c>
      <c r="M1950" s="54">
        <f t="shared" ca="1" si="400"/>
        <v>0</v>
      </c>
      <c r="N1950" s="54" t="str">
        <f t="shared" ca="1" si="401"/>
        <v>DB2</v>
      </c>
      <c r="O1950" s="54" t="str">
        <f t="shared" ca="1" si="402"/>
        <v>Adhérent</v>
      </c>
    </row>
    <row r="1951" spans="1:15" x14ac:dyDescent="0.3">
      <c r="A1951" s="97">
        <f ca="1">MATCH(B1951,INDIRECT("Referentiel!a:a"),0)+COUNTIF($B$1:B1950,B1951)</f>
        <v>1951</v>
      </c>
      <c r="B1951" s="98" t="s">
        <v>9738</v>
      </c>
      <c r="C1951" s="54" t="str">
        <f t="shared" ca="1" si="390"/>
        <v>CPCR</v>
      </c>
      <c r="D1951" s="54" t="str">
        <f t="shared" ca="1" si="391"/>
        <v>DF6B     -J</v>
      </c>
      <c r="E1951" s="54">
        <f t="shared" ca="1" si="392"/>
        <v>0</v>
      </c>
      <c r="F1951" s="54" t="str">
        <f t="shared" ca="1" si="393"/>
        <v>ZH1NJK</v>
      </c>
      <c r="G1951" s="54" t="str">
        <f t="shared" ca="1" si="394"/>
        <v>AD3</v>
      </c>
      <c r="H1951" s="54" t="str">
        <f t="shared" ca="1" si="395"/>
        <v>COMPLET</v>
      </c>
      <c r="I1951" s="54" t="str">
        <f t="shared" ca="1" si="396"/>
        <v>Tn</v>
      </c>
      <c r="J1951" s="54" t="str">
        <f t="shared" ca="1" si="397"/>
        <v>AVTG</v>
      </c>
      <c r="K1951" s="54" t="str">
        <f t="shared" ca="1" si="398"/>
        <v>GRDF6B</v>
      </c>
      <c r="L1951" s="54" t="str">
        <f t="shared" ca="1" si="399"/>
        <v/>
      </c>
      <c r="M1951" s="54">
        <f t="shared" ca="1" si="400"/>
        <v>0</v>
      </c>
      <c r="N1951" s="54" t="str">
        <f t="shared" ca="1" si="401"/>
        <v>DB2</v>
      </c>
      <c r="O1951" s="54" t="str">
        <f t="shared" ca="1" si="402"/>
        <v>Adhérent</v>
      </c>
    </row>
    <row r="1952" spans="1:15" x14ac:dyDescent="0.3">
      <c r="A1952" s="97">
        <f ca="1">MATCH(B1952,INDIRECT("Referentiel!a:a"),0)+COUNTIF($B$1:B1951,B1952)</f>
        <v>1952</v>
      </c>
      <c r="B1952" s="98" t="s">
        <v>9744</v>
      </c>
      <c r="C1952" s="54" t="str">
        <f t="shared" ca="1" si="390"/>
        <v>CPCR</v>
      </c>
      <c r="D1952" s="54" t="str">
        <f t="shared" ca="1" si="391"/>
        <v>DF6C     -J</v>
      </c>
      <c r="E1952" s="54">
        <f t="shared" ca="1" si="392"/>
        <v>0</v>
      </c>
      <c r="F1952" s="54" t="str">
        <f t="shared" ca="1" si="393"/>
        <v>ZH1NJL</v>
      </c>
      <c r="G1952" s="54" t="str">
        <f t="shared" ca="1" si="394"/>
        <v>AD3</v>
      </c>
      <c r="H1952" s="54" t="str">
        <f t="shared" ca="1" si="395"/>
        <v>COMPLET</v>
      </c>
      <c r="I1952" s="54" t="str">
        <f t="shared" ca="1" si="396"/>
        <v>Tn</v>
      </c>
      <c r="J1952" s="54" t="str">
        <f t="shared" ca="1" si="397"/>
        <v>AVTG</v>
      </c>
      <c r="K1952" s="54" t="str">
        <f t="shared" ca="1" si="398"/>
        <v>GRDF6C</v>
      </c>
      <c r="L1952" s="54" t="str">
        <f t="shared" ca="1" si="399"/>
        <v/>
      </c>
      <c r="M1952" s="54">
        <f t="shared" ca="1" si="400"/>
        <v>0</v>
      </c>
      <c r="N1952" s="54" t="str">
        <f t="shared" ca="1" si="401"/>
        <v>DB2</v>
      </c>
      <c r="O1952" s="54" t="str">
        <f t="shared" ca="1" si="402"/>
        <v>Adhérent</v>
      </c>
    </row>
    <row r="1953" spans="1:15" x14ac:dyDescent="0.3">
      <c r="A1953" s="97">
        <f ca="1">MATCH(B1953,INDIRECT("Referentiel!a:a"),0)+COUNTIF($B$1:B1952,B1953)</f>
        <v>1953</v>
      </c>
      <c r="B1953" s="98" t="s">
        <v>9749</v>
      </c>
      <c r="C1953" s="54" t="str">
        <f t="shared" ca="1" si="390"/>
        <v>CPCR</v>
      </c>
      <c r="D1953" s="54" t="str">
        <f t="shared" ca="1" si="391"/>
        <v>V3GRDF6J -J</v>
      </c>
      <c r="E1953" s="54">
        <f t="shared" ca="1" si="392"/>
        <v>0</v>
      </c>
      <c r="F1953" s="54" t="str">
        <f t="shared" ca="1" si="393"/>
        <v>ZH1NJM</v>
      </c>
      <c r="G1953" s="54" t="str">
        <f t="shared" ca="1" si="394"/>
        <v>AD3</v>
      </c>
      <c r="H1953" s="54" t="str">
        <f t="shared" ca="1" si="395"/>
        <v>COMPLET</v>
      </c>
      <c r="I1953" s="54" t="str">
        <f t="shared" ca="1" si="396"/>
        <v>Tn</v>
      </c>
      <c r="J1953" s="54" t="str">
        <f t="shared" ca="1" si="397"/>
        <v>ADI0</v>
      </c>
      <c r="K1953" s="54" t="str">
        <f t="shared" ca="1" si="398"/>
        <v>GRDF6J</v>
      </c>
      <c r="L1953" s="54" t="str">
        <f t="shared" ca="1" si="399"/>
        <v/>
      </c>
      <c r="M1953" s="54">
        <f t="shared" ca="1" si="400"/>
        <v>0</v>
      </c>
      <c r="N1953" s="54" t="str">
        <f t="shared" ca="1" si="401"/>
        <v>DB2</v>
      </c>
      <c r="O1953" s="54" t="str">
        <f t="shared" ca="1" si="402"/>
        <v>Adhérent</v>
      </c>
    </row>
    <row r="1954" spans="1:15" x14ac:dyDescent="0.3">
      <c r="A1954" s="97">
        <f ca="1">MATCH(B1954,INDIRECT("Referentiel!a:a"),0)+COUNTIF($B$1:B1953,B1954)</f>
        <v>1954</v>
      </c>
      <c r="B1954" s="98" t="s">
        <v>9754</v>
      </c>
      <c r="C1954" s="54" t="str">
        <f t="shared" ca="1" si="390"/>
        <v>CPCR</v>
      </c>
      <c r="D1954" s="54" t="str">
        <f t="shared" ca="1" si="391"/>
        <v>DF6K     -J</v>
      </c>
      <c r="E1954" s="54">
        <f t="shared" ca="1" si="392"/>
        <v>0</v>
      </c>
      <c r="F1954" s="54" t="str">
        <f t="shared" ca="1" si="393"/>
        <v>ZH1NJN</v>
      </c>
      <c r="G1954" s="54" t="str">
        <f t="shared" ca="1" si="394"/>
        <v>AD3</v>
      </c>
      <c r="H1954" s="54" t="str">
        <f t="shared" ca="1" si="395"/>
        <v>COMPLET</v>
      </c>
      <c r="I1954" s="54" t="str">
        <f t="shared" ca="1" si="396"/>
        <v>Tn</v>
      </c>
      <c r="J1954" s="54" t="str">
        <f t="shared" ca="1" si="397"/>
        <v>ADI0</v>
      </c>
      <c r="K1954" s="54" t="str">
        <f t="shared" ca="1" si="398"/>
        <v>GRDF6K</v>
      </c>
      <c r="L1954" s="54" t="str">
        <f t="shared" ca="1" si="399"/>
        <v/>
      </c>
      <c r="M1954" s="54">
        <f t="shared" ca="1" si="400"/>
        <v>0</v>
      </c>
      <c r="N1954" s="54" t="str">
        <f t="shared" ca="1" si="401"/>
        <v>DB2</v>
      </c>
      <c r="O1954" s="54" t="str">
        <f t="shared" ca="1" si="402"/>
        <v>Adhérent</v>
      </c>
    </row>
    <row r="1955" spans="1:15" x14ac:dyDescent="0.3">
      <c r="A1955" s="97">
        <f ca="1">MATCH(B1955,INDIRECT("Referentiel!a:a"),0)+COUNTIF($B$1:B1954,B1955)</f>
        <v>1955</v>
      </c>
      <c r="B1955" s="98" t="s">
        <v>9759</v>
      </c>
      <c r="C1955" s="54" t="str">
        <f t="shared" ca="1" si="390"/>
        <v>CPCR</v>
      </c>
      <c r="D1955" s="54" t="str">
        <f t="shared" ca="1" si="391"/>
        <v>V1GRDF6L -J</v>
      </c>
      <c r="E1955" s="54">
        <f t="shared" ca="1" si="392"/>
        <v>0</v>
      </c>
      <c r="F1955" s="54" t="str">
        <f t="shared" ca="1" si="393"/>
        <v>ZH1NJO</v>
      </c>
      <c r="G1955" s="54" t="str">
        <f t="shared" ca="1" si="394"/>
        <v>AD3</v>
      </c>
      <c r="H1955" s="54" t="str">
        <f t="shared" ca="1" si="395"/>
        <v>COMPLET</v>
      </c>
      <c r="I1955" s="54" t="str">
        <f t="shared" ca="1" si="396"/>
        <v>Tn</v>
      </c>
      <c r="J1955" s="54" t="str">
        <f t="shared" ca="1" si="397"/>
        <v>ADI0</v>
      </c>
      <c r="K1955" s="54" t="str">
        <f t="shared" ca="1" si="398"/>
        <v>GRDF6L</v>
      </c>
      <c r="L1955" s="54" t="str">
        <f t="shared" ca="1" si="399"/>
        <v/>
      </c>
      <c r="M1955" s="54">
        <f t="shared" ca="1" si="400"/>
        <v>0</v>
      </c>
      <c r="N1955" s="54" t="str">
        <f t="shared" ca="1" si="401"/>
        <v>DB2</v>
      </c>
      <c r="O1955" s="54" t="str">
        <f t="shared" ca="1" si="402"/>
        <v>Adhérent</v>
      </c>
    </row>
    <row r="1956" spans="1:15" x14ac:dyDescent="0.3">
      <c r="A1956" s="97">
        <f ca="1">MATCH(B1956,INDIRECT("Referentiel!a:a"),0)+COUNTIF($B$1:B1955,B1956)</f>
        <v>1956</v>
      </c>
      <c r="B1956" s="98" t="s">
        <v>9764</v>
      </c>
      <c r="C1956" s="54" t="str">
        <f t="shared" ca="1" si="390"/>
        <v>CPCR</v>
      </c>
      <c r="D1956" s="54" t="str">
        <f t="shared" ca="1" si="391"/>
        <v>V0EPHSEC -J</v>
      </c>
      <c r="E1956" s="54">
        <f t="shared" ca="1" si="392"/>
        <v>0</v>
      </c>
      <c r="F1956" s="54" t="str">
        <f t="shared" ca="1" si="393"/>
        <v>ZH1MJE</v>
      </c>
      <c r="G1956" s="54" t="str">
        <f t="shared" ca="1" si="394"/>
        <v>AD3</v>
      </c>
      <c r="H1956" s="54" t="str">
        <f t="shared" ca="1" si="395"/>
        <v>COMPLET</v>
      </c>
      <c r="I1956" s="54" t="str">
        <f t="shared" ca="1" si="396"/>
        <v>Tn</v>
      </c>
      <c r="J1956" s="54" t="str">
        <f t="shared" ca="1" si="397"/>
        <v>PRCR</v>
      </c>
      <c r="K1956" s="54" t="str">
        <f t="shared" ca="1" si="398"/>
        <v>EPHSEC</v>
      </c>
      <c r="L1956" s="54" t="str">
        <f t="shared" ca="1" si="399"/>
        <v/>
      </c>
      <c r="M1956" s="54">
        <f t="shared" ca="1" si="400"/>
        <v>0</v>
      </c>
      <c r="N1956" s="54" t="str">
        <f t="shared" ca="1" si="401"/>
        <v>DB2</v>
      </c>
      <c r="O1956" s="54" t="str">
        <f t="shared" ca="1" si="402"/>
        <v>Adhérent</v>
      </c>
    </row>
    <row r="1957" spans="1:15" x14ac:dyDescent="0.3">
      <c r="A1957" s="97">
        <f ca="1">MATCH(B1957,INDIRECT("Referentiel!a:a"),0)+COUNTIF($B$1:B1956,B1957)</f>
        <v>1957</v>
      </c>
      <c r="B1957" s="98" t="s">
        <v>9769</v>
      </c>
      <c r="C1957" s="54" t="str">
        <f t="shared" ca="1" si="390"/>
        <v>CPCR</v>
      </c>
      <c r="D1957" s="54" t="str">
        <f t="shared" ca="1" si="391"/>
        <v>V0EPHPIA -J</v>
      </c>
      <c r="E1957" s="54">
        <f t="shared" ca="1" si="392"/>
        <v>0</v>
      </c>
      <c r="F1957" s="54" t="str">
        <f t="shared" ca="1" si="393"/>
        <v>ZH1MJF</v>
      </c>
      <c r="G1957" s="54" t="str">
        <f t="shared" ca="1" si="394"/>
        <v>AD3</v>
      </c>
      <c r="H1957" s="54" t="str">
        <f t="shared" ca="1" si="395"/>
        <v>COMPLET</v>
      </c>
      <c r="I1957" s="54" t="str">
        <f t="shared" ca="1" si="396"/>
        <v>Tn</v>
      </c>
      <c r="J1957" s="54" t="str">
        <f t="shared" ca="1" si="397"/>
        <v>PRCR</v>
      </c>
      <c r="K1957" s="54" t="str">
        <f t="shared" ca="1" si="398"/>
        <v>EPHPIA</v>
      </c>
      <c r="L1957" s="54" t="str">
        <f t="shared" ca="1" si="399"/>
        <v/>
      </c>
      <c r="M1957" s="54">
        <f t="shared" ca="1" si="400"/>
        <v>0</v>
      </c>
      <c r="N1957" s="54" t="str">
        <f t="shared" ca="1" si="401"/>
        <v>DB2</v>
      </c>
      <c r="O1957" s="54" t="str">
        <f t="shared" ca="1" si="402"/>
        <v>Adhérent</v>
      </c>
    </row>
    <row r="1958" spans="1:15" x14ac:dyDescent="0.3">
      <c r="A1958" s="97">
        <f ca="1">MATCH(B1958,INDIRECT("Referentiel!a:a"),0)+COUNTIF($B$1:B1957,B1958)</f>
        <v>1958</v>
      </c>
      <c r="B1958" s="98" t="s">
        <v>9774</v>
      </c>
      <c r="C1958" s="54" t="str">
        <f t="shared" ca="1" si="390"/>
        <v>CPPI</v>
      </c>
      <c r="D1958" s="54" t="str">
        <f t="shared" ca="1" si="391"/>
        <v>ESPBDBDA-A</v>
      </c>
      <c r="E1958" s="54">
        <f t="shared" ca="1" si="392"/>
        <v>0</v>
      </c>
      <c r="F1958" s="54" t="str">
        <f t="shared" ca="1" si="393"/>
        <v>ZESPMT</v>
      </c>
      <c r="G1958" s="54" t="str">
        <f t="shared" ca="1" si="394"/>
        <v>AD1</v>
      </c>
      <c r="H1958" s="54" t="str">
        <f t="shared" ca="1" si="395"/>
        <v>COMPLET</v>
      </c>
      <c r="I1958" s="54" t="str">
        <f t="shared" ca="1" si="396"/>
        <v>BVnTn</v>
      </c>
      <c r="J1958" s="54" t="str">
        <f t="shared" ca="1" si="397"/>
        <v>ESPA</v>
      </c>
      <c r="K1958" s="54" t="str">
        <f t="shared" ca="1" si="398"/>
        <v>ESPBDBDA</v>
      </c>
      <c r="L1958" s="54" t="str">
        <f t="shared" ca="1" si="399"/>
        <v>PRAD1</v>
      </c>
      <c r="M1958" s="54">
        <f t="shared" ca="1" si="400"/>
        <v>0</v>
      </c>
      <c r="N1958" s="54" t="str">
        <f t="shared" ca="1" si="401"/>
        <v>FIC</v>
      </c>
      <c r="O1958" s="54" t="str">
        <f t="shared" ca="1" si="402"/>
        <v>Adhérent</v>
      </c>
    </row>
    <row r="1959" spans="1:15" x14ac:dyDescent="0.3">
      <c r="A1959" s="97">
        <f ca="1">MATCH(B1959,INDIRECT("Referentiel!a:a"),0)+COUNTIF($B$1:B1958,B1959)</f>
        <v>1959</v>
      </c>
      <c r="B1959" s="98" t="s">
        <v>9779</v>
      </c>
      <c r="C1959" s="54" t="str">
        <f t="shared" ca="1" si="390"/>
        <v>CPCC</v>
      </c>
      <c r="D1959" s="54" t="str">
        <f t="shared" ca="1" si="391"/>
        <v>OPE      -J</v>
      </c>
      <c r="E1959" s="54">
        <f t="shared" ca="1" si="392"/>
        <v>0</v>
      </c>
      <c r="F1959" s="54" t="str">
        <f t="shared" ca="1" si="393"/>
        <v>ZH1NJ9</v>
      </c>
      <c r="G1959" s="54" t="str">
        <f t="shared" ca="1" si="394"/>
        <v>AD1</v>
      </c>
      <c r="H1959" s="54" t="str">
        <f t="shared" ca="1" si="395"/>
        <v>COMPLET</v>
      </c>
      <c r="I1959" s="54" t="str">
        <f t="shared" ca="1" si="396"/>
        <v>Tn</v>
      </c>
      <c r="J1959" s="54" t="str">
        <f t="shared" ca="1" si="397"/>
        <v>FDS</v>
      </c>
      <c r="K1959" s="54" t="str">
        <f t="shared" ca="1" si="398"/>
        <v>OPE</v>
      </c>
      <c r="L1959" s="54" t="str">
        <f t="shared" ca="1" si="399"/>
        <v>PRAD1</v>
      </c>
      <c r="M1959" s="54">
        <f t="shared" ca="1" si="400"/>
        <v>0</v>
      </c>
      <c r="N1959" s="54" t="str">
        <f t="shared" ca="1" si="401"/>
        <v>DB2</v>
      </c>
      <c r="O1959" s="54" t="str">
        <f t="shared" ca="1" si="402"/>
        <v>Adhérent</v>
      </c>
    </row>
    <row r="1960" spans="1:15" x14ac:dyDescent="0.3">
      <c r="A1960" s="97">
        <f ca="1">MATCH(B1960,INDIRECT("Referentiel!a:a"),0)+COUNTIF($B$1:B1959,B1960)</f>
        <v>1960</v>
      </c>
      <c r="B1960" s="98" t="s">
        <v>9784</v>
      </c>
      <c r="C1960" s="54" t="str">
        <f t="shared" ca="1" si="390"/>
        <v>CPMS</v>
      </c>
      <c r="D1960" s="54" t="str">
        <f t="shared" ca="1" si="391"/>
        <v>V0PERLCB-J</v>
      </c>
      <c r="E1960" s="54">
        <f t="shared" ca="1" si="392"/>
        <v>0</v>
      </c>
      <c r="F1960" s="54" t="str">
        <f t="shared" ca="1" si="393"/>
        <v>ZH4AJ8</v>
      </c>
      <c r="G1960" s="54" t="str">
        <f t="shared" ca="1" si="394"/>
        <v>AD3</v>
      </c>
      <c r="H1960" s="54" t="str">
        <f t="shared" ca="1" si="395"/>
        <v>COMPLET</v>
      </c>
      <c r="I1960" s="54" t="str">
        <f t="shared" ca="1" si="396"/>
        <v>Tn</v>
      </c>
      <c r="J1960" s="54" t="str">
        <f t="shared" ca="1" si="397"/>
        <v>LFFT</v>
      </c>
      <c r="K1960" s="54" t="str">
        <f t="shared" ca="1" si="398"/>
        <v>PERLCB</v>
      </c>
      <c r="L1960" s="54" t="str">
        <f t="shared" ca="1" si="399"/>
        <v/>
      </c>
      <c r="M1960" s="54">
        <f t="shared" ca="1" si="400"/>
        <v>0</v>
      </c>
      <c r="N1960" s="54" t="str">
        <f t="shared" ca="1" si="401"/>
        <v>DB2</v>
      </c>
      <c r="O1960" s="54" t="str">
        <f t="shared" ca="1" si="402"/>
        <v>Adhérent</v>
      </c>
    </row>
    <row r="1961" spans="1:15" x14ac:dyDescent="0.3">
      <c r="A1961" s="97">
        <f ca="1">MATCH(B1961,INDIRECT("Referentiel!a:a"),0)+COUNTIF($B$1:B1960,B1961)</f>
        <v>1961</v>
      </c>
      <c r="B1961" s="98" t="s">
        <v>9791</v>
      </c>
      <c r="C1961" s="54" t="str">
        <f t="shared" ca="1" si="390"/>
        <v>CPMP</v>
      </c>
      <c r="D1961" s="54" t="str">
        <f t="shared" ca="1" si="391"/>
        <v>TIK65-J-TIK65</v>
      </c>
      <c r="E1961" s="54">
        <f t="shared" ca="1" si="392"/>
        <v>0</v>
      </c>
      <c r="F1961" s="54" t="str">
        <f t="shared" ca="1" si="393"/>
        <v>ZH2XJK</v>
      </c>
      <c r="G1961" s="54" t="str">
        <f t="shared" ca="1" si="394"/>
        <v>AD3</v>
      </c>
      <c r="H1961" s="54" t="str">
        <f t="shared" ca="1" si="395"/>
        <v>PARTIEL</v>
      </c>
      <c r="I1961" s="54" t="str">
        <f t="shared" ca="1" si="396"/>
        <v>Tn</v>
      </c>
      <c r="J1961" s="54" t="str">
        <f t="shared" ca="1" si="397"/>
        <v>TIMK</v>
      </c>
      <c r="K1961" s="54" t="str">
        <f t="shared" ca="1" si="398"/>
        <v>TIMTRADC</v>
      </c>
      <c r="L1961" s="54" t="str">
        <f t="shared" ca="1" si="399"/>
        <v/>
      </c>
      <c r="M1961" s="54">
        <f t="shared" ca="1" si="400"/>
        <v>0</v>
      </c>
      <c r="N1961" s="54" t="str">
        <f t="shared" ca="1" si="401"/>
        <v>ISPOOL</v>
      </c>
      <c r="O1961" s="54" t="str">
        <f t="shared" ca="1" si="402"/>
        <v>Adhérent</v>
      </c>
    </row>
    <row r="1962" spans="1:15" x14ac:dyDescent="0.3">
      <c r="A1962" s="97">
        <f ca="1">MATCH(B1962,INDIRECT("Referentiel!a:a"),0)+COUNTIF($B$1:B1961,B1962)</f>
        <v>1962</v>
      </c>
      <c r="B1962" s="98" t="s">
        <v>9795</v>
      </c>
      <c r="C1962" s="54" t="str">
        <f t="shared" ca="1" si="390"/>
        <v>CPCC</v>
      </c>
      <c r="D1962" s="54" t="str">
        <f t="shared" ca="1" si="391"/>
        <v>CPC01 -M-ZH1NJC-CPC01</v>
      </c>
      <c r="E1962" s="54">
        <f t="shared" ca="1" si="392"/>
        <v>0</v>
      </c>
      <c r="F1962" s="54" t="str">
        <f t="shared" ca="1" si="393"/>
        <v>ZH1CMC</v>
      </c>
      <c r="G1962" s="54" t="str">
        <f t="shared" ca="1" si="394"/>
        <v>AD1</v>
      </c>
      <c r="H1962" s="54" t="str">
        <f t="shared" ca="1" si="395"/>
        <v>PARTIEL</v>
      </c>
      <c r="I1962" s="54" t="str">
        <f t="shared" ca="1" si="396"/>
        <v>Tn</v>
      </c>
      <c r="J1962" s="54" t="str">
        <f t="shared" ca="1" si="397"/>
        <v>CPCC</v>
      </c>
      <c r="K1962" s="54" t="str">
        <f t="shared" ca="1" si="398"/>
        <v>FACILIT</v>
      </c>
      <c r="L1962" s="54" t="str">
        <f t="shared" ca="1" si="399"/>
        <v>PRAD1</v>
      </c>
      <c r="M1962" s="54">
        <f t="shared" ca="1" si="400"/>
        <v>0</v>
      </c>
      <c r="N1962" s="54" t="str">
        <f t="shared" ca="1" si="401"/>
        <v>ISPOOL</v>
      </c>
      <c r="O1962" s="54" t="str">
        <f t="shared" ca="1" si="402"/>
        <v>Adhérent</v>
      </c>
    </row>
    <row r="1963" spans="1:15" x14ac:dyDescent="0.3">
      <c r="A1963" s="97">
        <f ca="1">MATCH(B1963,INDIRECT("Referentiel!a:a"),0)+COUNTIF($B$1:B1962,B1963)</f>
        <v>1963</v>
      </c>
      <c r="B1963" s="98" t="s">
        <v>9800</v>
      </c>
      <c r="C1963" s="54" t="str">
        <f t="shared" ca="1" si="390"/>
        <v>CPMP</v>
      </c>
      <c r="D1963" s="54" t="str">
        <f t="shared" ca="1" si="391"/>
        <v>V2T9C    -J</v>
      </c>
      <c r="E1963" s="54">
        <f t="shared" ca="1" si="392"/>
        <v>0</v>
      </c>
      <c r="F1963" s="54" t="str">
        <f t="shared" ca="1" si="393"/>
        <v>ZH2NJ3</v>
      </c>
      <c r="G1963" s="54" t="str">
        <f t="shared" ca="1" si="394"/>
        <v>AD3</v>
      </c>
      <c r="H1963" s="54" t="str">
        <f t="shared" ca="1" si="395"/>
        <v>COMPLET</v>
      </c>
      <c r="I1963" s="54" t="str">
        <f t="shared" ca="1" si="396"/>
        <v>Tn</v>
      </c>
      <c r="J1963" s="54" t="str">
        <f t="shared" ca="1" si="397"/>
        <v>TIMA</v>
      </c>
      <c r="K1963" s="54" t="str">
        <f t="shared" ca="1" si="398"/>
        <v>TBT9C</v>
      </c>
      <c r="L1963" s="54" t="str">
        <f t="shared" ca="1" si="399"/>
        <v/>
      </c>
      <c r="M1963" s="54">
        <f t="shared" ca="1" si="400"/>
        <v>0</v>
      </c>
      <c r="N1963" s="54" t="str">
        <f t="shared" ca="1" si="401"/>
        <v>DB2</v>
      </c>
      <c r="O1963" s="54" t="str">
        <f t="shared" ca="1" si="402"/>
        <v>Adhérent</v>
      </c>
    </row>
    <row r="1964" spans="1:15" x14ac:dyDescent="0.3">
      <c r="A1964" s="97">
        <f ca="1">MATCH(B1964,INDIRECT("Referentiel!a:a"),0)+COUNTIF($B$1:B1963,B1964)</f>
        <v>1964</v>
      </c>
      <c r="B1964" s="98" t="s">
        <v>9806</v>
      </c>
      <c r="C1964" s="54" t="str">
        <f t="shared" ca="1" si="390"/>
        <v>CPMP</v>
      </c>
      <c r="D1964" s="54" t="str">
        <f t="shared" ca="1" si="391"/>
        <v>V2T9D   -J</v>
      </c>
      <c r="E1964" s="54">
        <f t="shared" ca="1" si="392"/>
        <v>0</v>
      </c>
      <c r="F1964" s="54" t="str">
        <f t="shared" ca="1" si="393"/>
        <v>ZH2NJ4</v>
      </c>
      <c r="G1964" s="54" t="str">
        <f t="shared" ca="1" si="394"/>
        <v>AD3</v>
      </c>
      <c r="H1964" s="54" t="str">
        <f t="shared" ca="1" si="395"/>
        <v>COMPLET</v>
      </c>
      <c r="I1964" s="54" t="str">
        <f t="shared" ca="1" si="396"/>
        <v>Tn</v>
      </c>
      <c r="J1964" s="54" t="str">
        <f t="shared" ca="1" si="397"/>
        <v>TIMA</v>
      </c>
      <c r="K1964" s="54" t="str">
        <f t="shared" ca="1" si="398"/>
        <v>TBT9D</v>
      </c>
      <c r="L1964" s="54" t="str">
        <f t="shared" ca="1" si="399"/>
        <v/>
      </c>
      <c r="M1964" s="54">
        <f t="shared" ca="1" si="400"/>
        <v>0</v>
      </c>
      <c r="N1964" s="54" t="str">
        <f t="shared" ca="1" si="401"/>
        <v>DB2</v>
      </c>
      <c r="O1964" s="54" t="str">
        <f t="shared" ca="1" si="402"/>
        <v>Adhérent</v>
      </c>
    </row>
    <row r="1965" spans="1:15" x14ac:dyDescent="0.3">
      <c r="A1965" s="97">
        <f ca="1">MATCH(B1965,INDIRECT("Referentiel!a:a"),0)+COUNTIF($B$1:B1964,B1965)</f>
        <v>1965</v>
      </c>
      <c r="B1965" s="98" t="s">
        <v>9811</v>
      </c>
      <c r="C1965" s="54" t="str">
        <f t="shared" ca="1" si="390"/>
        <v>CPMP</v>
      </c>
      <c r="D1965" s="54" t="str">
        <f t="shared" ca="1" si="391"/>
        <v>V2T9E   -J</v>
      </c>
      <c r="E1965" s="54">
        <f t="shared" ca="1" si="392"/>
        <v>0</v>
      </c>
      <c r="F1965" s="54" t="str">
        <f t="shared" ca="1" si="393"/>
        <v>ZH2NJ5</v>
      </c>
      <c r="G1965" s="54" t="str">
        <f t="shared" ca="1" si="394"/>
        <v>AD3</v>
      </c>
      <c r="H1965" s="54" t="str">
        <f t="shared" ca="1" si="395"/>
        <v>COMPLET</v>
      </c>
      <c r="I1965" s="54" t="str">
        <f t="shared" ca="1" si="396"/>
        <v>Tn</v>
      </c>
      <c r="J1965" s="54" t="str">
        <f t="shared" ca="1" si="397"/>
        <v>TIMA</v>
      </c>
      <c r="K1965" s="54" t="str">
        <f t="shared" ca="1" si="398"/>
        <v>TBT9E</v>
      </c>
      <c r="L1965" s="54" t="str">
        <f t="shared" ca="1" si="399"/>
        <v/>
      </c>
      <c r="M1965" s="54">
        <f t="shared" ca="1" si="400"/>
        <v>0</v>
      </c>
      <c r="N1965" s="54" t="str">
        <f t="shared" ca="1" si="401"/>
        <v>DB2</v>
      </c>
      <c r="O1965" s="54" t="str">
        <f t="shared" ca="1" si="402"/>
        <v>Adhérent</v>
      </c>
    </row>
    <row r="1966" spans="1:15" x14ac:dyDescent="0.3">
      <c r="A1966" s="97">
        <f ca="1">MATCH(B1966,INDIRECT("Referentiel!a:a"),0)+COUNTIF($B$1:B1965,B1966)</f>
        <v>1966</v>
      </c>
      <c r="B1966" s="98" t="s">
        <v>9816</v>
      </c>
      <c r="C1966" s="54" t="str">
        <f t="shared" ca="1" si="390"/>
        <v>CPMP</v>
      </c>
      <c r="D1966" s="54" t="str">
        <f t="shared" ca="1" si="391"/>
        <v>V2A25   -J</v>
      </c>
      <c r="E1966" s="54">
        <f t="shared" ca="1" si="392"/>
        <v>0</v>
      </c>
      <c r="F1966" s="54" t="str">
        <f t="shared" ca="1" si="393"/>
        <v>ZH2NJ6</v>
      </c>
      <c r="G1966" s="54" t="str">
        <f t="shared" ca="1" si="394"/>
        <v>AD3</v>
      </c>
      <c r="H1966" s="54" t="str">
        <f t="shared" ca="1" si="395"/>
        <v>COMPLET</v>
      </c>
      <c r="I1966" s="54" t="str">
        <f t="shared" ca="1" si="396"/>
        <v>Tn</v>
      </c>
      <c r="J1966" s="54" t="str">
        <f t="shared" ca="1" si="397"/>
        <v>TIMA</v>
      </c>
      <c r="K1966" s="54" t="str">
        <f t="shared" ca="1" si="398"/>
        <v>TBA25</v>
      </c>
      <c r="L1966" s="54" t="str">
        <f t="shared" ca="1" si="399"/>
        <v/>
      </c>
      <c r="M1966" s="54">
        <f t="shared" ca="1" si="400"/>
        <v>0</v>
      </c>
      <c r="N1966" s="54" t="str">
        <f t="shared" ca="1" si="401"/>
        <v>DB2</v>
      </c>
      <c r="O1966" s="54" t="str">
        <f t="shared" ca="1" si="402"/>
        <v>Adhérent</v>
      </c>
    </row>
    <row r="1967" spans="1:15" x14ac:dyDescent="0.3">
      <c r="A1967" s="97">
        <f ca="1">MATCH(B1967,INDIRECT("Referentiel!a:a"),0)+COUNTIF($B$1:B1966,B1967)</f>
        <v>1967</v>
      </c>
      <c r="B1967" s="98" t="s">
        <v>9821</v>
      </c>
      <c r="C1967" s="54" t="str">
        <f t="shared" ca="1" si="390"/>
        <v>CPMP</v>
      </c>
      <c r="D1967" s="54" t="str">
        <f t="shared" ca="1" si="391"/>
        <v>V2A26   -J</v>
      </c>
      <c r="E1967" s="54">
        <f t="shared" ca="1" si="392"/>
        <v>0</v>
      </c>
      <c r="F1967" s="54" t="str">
        <f t="shared" ca="1" si="393"/>
        <v>ZH2NJ2</v>
      </c>
      <c r="G1967" s="54" t="str">
        <f t="shared" ca="1" si="394"/>
        <v>AD3</v>
      </c>
      <c r="H1967" s="54" t="str">
        <f t="shared" ca="1" si="395"/>
        <v>COMPLET</v>
      </c>
      <c r="I1967" s="54" t="str">
        <f t="shared" ca="1" si="396"/>
        <v>Tn</v>
      </c>
      <c r="J1967" s="54" t="str">
        <f t="shared" ca="1" si="397"/>
        <v>TIMA</v>
      </c>
      <c r="K1967" s="54" t="str">
        <f t="shared" ca="1" si="398"/>
        <v>TBA26</v>
      </c>
      <c r="L1967" s="54" t="str">
        <f t="shared" ca="1" si="399"/>
        <v/>
      </c>
      <c r="M1967" s="54">
        <f t="shared" ca="1" si="400"/>
        <v>0</v>
      </c>
      <c r="N1967" s="54" t="str">
        <f t="shared" ca="1" si="401"/>
        <v>DB2</v>
      </c>
      <c r="O1967" s="54" t="str">
        <f t="shared" ca="1" si="402"/>
        <v>Adhérent</v>
      </c>
    </row>
    <row r="1968" spans="1:15" x14ac:dyDescent="0.3">
      <c r="A1968" s="97">
        <f ca="1">MATCH(B1968,INDIRECT("Referentiel!a:a"),0)+COUNTIF($B$1:B1967,B1968)</f>
        <v>1968</v>
      </c>
      <c r="B1968" s="98" t="s">
        <v>9826</v>
      </c>
      <c r="C1968" s="54" t="str">
        <f t="shared" ca="1" si="390"/>
        <v>CPMP</v>
      </c>
      <c r="D1968" s="54" t="str">
        <f t="shared" ca="1" si="391"/>
        <v>V2T16   -J</v>
      </c>
      <c r="E1968" s="54">
        <f t="shared" ca="1" si="392"/>
        <v>0</v>
      </c>
      <c r="F1968" s="54" t="str">
        <f t="shared" ca="1" si="393"/>
        <v>ZH2DJ7</v>
      </c>
      <c r="G1968" s="54" t="str">
        <f t="shared" ca="1" si="394"/>
        <v>AD3</v>
      </c>
      <c r="H1968" s="54" t="str">
        <f t="shared" ca="1" si="395"/>
        <v>COMPLET</v>
      </c>
      <c r="I1968" s="54" t="str">
        <f t="shared" ca="1" si="396"/>
        <v>Tn</v>
      </c>
      <c r="J1968" s="54" t="str">
        <f t="shared" ca="1" si="397"/>
        <v>TIMA</v>
      </c>
      <c r="K1968" s="54" t="str">
        <f t="shared" ca="1" si="398"/>
        <v>TBT16</v>
      </c>
      <c r="L1968" s="54" t="str">
        <f t="shared" ca="1" si="399"/>
        <v/>
      </c>
      <c r="M1968" s="54">
        <f t="shared" ca="1" si="400"/>
        <v>0</v>
      </c>
      <c r="N1968" s="54" t="str">
        <f t="shared" ca="1" si="401"/>
        <v>DB2</v>
      </c>
      <c r="O1968" s="54" t="str">
        <f t="shared" ca="1" si="402"/>
        <v>Adhérent</v>
      </c>
    </row>
    <row r="1969" spans="1:15" x14ac:dyDescent="0.3">
      <c r="A1969" s="97">
        <f ca="1">MATCH(B1969,INDIRECT("Referentiel!a:a"),0)+COUNTIF($B$1:B1968,B1969)</f>
        <v>1969</v>
      </c>
      <c r="B1969" s="98" t="s">
        <v>9831</v>
      </c>
      <c r="C1969" s="54" t="str">
        <f t="shared" ca="1" si="390"/>
        <v>CPMP</v>
      </c>
      <c r="D1969" s="54" t="str">
        <f t="shared" ca="1" si="391"/>
        <v>V2T10-J</v>
      </c>
      <c r="E1969" s="54">
        <f t="shared" ca="1" si="392"/>
        <v>0</v>
      </c>
      <c r="F1969" s="54" t="str">
        <f t="shared" ca="1" si="393"/>
        <v>ZH2MJ1</v>
      </c>
      <c r="G1969" s="54" t="str">
        <f t="shared" ca="1" si="394"/>
        <v>AD3</v>
      </c>
      <c r="H1969" s="54" t="str">
        <f t="shared" ca="1" si="395"/>
        <v>COMPLET</v>
      </c>
      <c r="I1969" s="54" t="str">
        <f t="shared" ca="1" si="396"/>
        <v>Tn</v>
      </c>
      <c r="J1969" s="54" t="str">
        <f t="shared" ca="1" si="397"/>
        <v>TIMA</v>
      </c>
      <c r="K1969" s="54" t="str">
        <f t="shared" ca="1" si="398"/>
        <v>TBT10</v>
      </c>
      <c r="L1969" s="54" t="str">
        <f t="shared" ca="1" si="399"/>
        <v/>
      </c>
      <c r="M1969" s="54">
        <f t="shared" ca="1" si="400"/>
        <v>0</v>
      </c>
      <c r="N1969" s="54" t="str">
        <f t="shared" ca="1" si="401"/>
        <v>DB2</v>
      </c>
      <c r="O1969" s="54" t="str">
        <f t="shared" ca="1" si="402"/>
        <v>Adhérent</v>
      </c>
    </row>
    <row r="1970" spans="1:15" x14ac:dyDescent="0.3">
      <c r="A1970" s="97">
        <f ca="1">MATCH(B1970,INDIRECT("Referentiel!a:a"),0)+COUNTIF($B$1:B1969,B1970)</f>
        <v>1970</v>
      </c>
      <c r="B1970" s="98" t="s">
        <v>9836</v>
      </c>
      <c r="C1970" s="54" t="str">
        <f t="shared" ca="1" si="390"/>
        <v>CPMP</v>
      </c>
      <c r="D1970" s="54" t="str">
        <f t="shared" ca="1" si="391"/>
        <v>V2T11   -J</v>
      </c>
      <c r="E1970" s="54">
        <f t="shared" ca="1" si="392"/>
        <v>0</v>
      </c>
      <c r="F1970" s="54" t="str">
        <f t="shared" ca="1" si="393"/>
        <v>ZH2NJ8</v>
      </c>
      <c r="G1970" s="54" t="str">
        <f t="shared" ca="1" si="394"/>
        <v>AD3</v>
      </c>
      <c r="H1970" s="54" t="str">
        <f t="shared" ca="1" si="395"/>
        <v>COMPLET</v>
      </c>
      <c r="I1970" s="54" t="str">
        <f t="shared" ca="1" si="396"/>
        <v>Tn</v>
      </c>
      <c r="J1970" s="54" t="str">
        <f t="shared" ca="1" si="397"/>
        <v>TIMA</v>
      </c>
      <c r="K1970" s="54" t="str">
        <f t="shared" ca="1" si="398"/>
        <v>TBT11</v>
      </c>
      <c r="L1970" s="54" t="str">
        <f t="shared" ca="1" si="399"/>
        <v/>
      </c>
      <c r="M1970" s="54">
        <f t="shared" ca="1" si="400"/>
        <v>0</v>
      </c>
      <c r="N1970" s="54" t="str">
        <f t="shared" ca="1" si="401"/>
        <v>DB2</v>
      </c>
      <c r="O1970" s="54" t="str">
        <f t="shared" ca="1" si="402"/>
        <v>Adhérent</v>
      </c>
    </row>
    <row r="1971" spans="1:15" x14ac:dyDescent="0.3">
      <c r="A1971" s="97">
        <f ca="1">MATCH(B1971,INDIRECT("Referentiel!a:a"),0)+COUNTIF($B$1:B1970,B1971)</f>
        <v>1971</v>
      </c>
      <c r="B1971" s="98" t="s">
        <v>9842</v>
      </c>
      <c r="C1971" s="54" t="str">
        <f t="shared" ca="1" si="390"/>
        <v>CPMP</v>
      </c>
      <c r="D1971" s="54" t="str">
        <f t="shared" ca="1" si="391"/>
        <v>V2T01   -J</v>
      </c>
      <c r="E1971" s="54">
        <f t="shared" ca="1" si="392"/>
        <v>0</v>
      </c>
      <c r="F1971" s="54" t="str">
        <f t="shared" ca="1" si="393"/>
        <v>ZH2NJ7</v>
      </c>
      <c r="G1971" s="54" t="str">
        <f t="shared" ca="1" si="394"/>
        <v>AD3</v>
      </c>
      <c r="H1971" s="54" t="str">
        <f t="shared" ca="1" si="395"/>
        <v>COMPLET</v>
      </c>
      <c r="I1971" s="54" t="str">
        <f t="shared" ca="1" si="396"/>
        <v>Tn</v>
      </c>
      <c r="J1971" s="54" t="str">
        <f t="shared" ca="1" si="397"/>
        <v>TIMA</v>
      </c>
      <c r="K1971" s="54" t="str">
        <f t="shared" ca="1" si="398"/>
        <v xml:space="preserve">TBT01 </v>
      </c>
      <c r="L1971" s="54" t="str">
        <f t="shared" ca="1" si="399"/>
        <v/>
      </c>
      <c r="M1971" s="54">
        <f t="shared" ca="1" si="400"/>
        <v>0</v>
      </c>
      <c r="N1971" s="54" t="str">
        <f t="shared" ca="1" si="401"/>
        <v>DB2</v>
      </c>
      <c r="O1971" s="54" t="str">
        <f t="shared" ca="1" si="402"/>
        <v>Adhérent</v>
      </c>
    </row>
    <row r="1972" spans="1:15" x14ac:dyDescent="0.3">
      <c r="A1972" s="97">
        <f ca="1">MATCH(B1972,INDIRECT("Referentiel!a:a"),0)+COUNTIF($B$1:B1971,B1972)</f>
        <v>1972</v>
      </c>
      <c r="B1972" s="98" t="s">
        <v>62</v>
      </c>
      <c r="C1972" s="54" t="str">
        <f t="shared" ca="1" si="390"/>
        <v>CPMP</v>
      </c>
      <c r="D1972" s="54" t="str">
        <f t="shared" ca="1" si="391"/>
        <v>CMSMVT-J-ZH2CJ2-H2046</v>
      </c>
      <c r="E1972" s="54">
        <f t="shared" ca="1" si="392"/>
        <v>0</v>
      </c>
      <c r="F1972" s="54" t="str">
        <f t="shared" ca="1" si="393"/>
        <v>ZH2CJ6</v>
      </c>
      <c r="G1972" s="54" t="str">
        <f t="shared" ca="1" si="394"/>
        <v>AD3</v>
      </c>
      <c r="H1972" s="54" t="str">
        <f t="shared" ca="1" si="395"/>
        <v>PARTIEL</v>
      </c>
      <c r="I1972" s="54" t="str">
        <f t="shared" ca="1" si="396"/>
        <v>Tn</v>
      </c>
      <c r="J1972" s="54" t="str">
        <f t="shared" ca="1" si="397"/>
        <v>GLSI</v>
      </c>
      <c r="K1972" s="54" t="str">
        <f t="shared" ca="1" si="398"/>
        <v xml:space="preserve">CMSMVT </v>
      </c>
      <c r="L1972" s="54" t="str">
        <f t="shared" ca="1" si="399"/>
        <v/>
      </c>
      <c r="M1972" s="54">
        <f t="shared" ca="1" si="400"/>
        <v>0</v>
      </c>
      <c r="N1972" s="54" t="str">
        <f t="shared" ca="1" si="401"/>
        <v>FIC</v>
      </c>
      <c r="O1972" s="54" t="str">
        <f t="shared" ca="1" si="402"/>
        <v>Adhérent</v>
      </c>
    </row>
    <row r="1973" spans="1:15" x14ac:dyDescent="0.3">
      <c r="A1973" s="97">
        <f ca="1">MATCH(B1973,INDIRECT("Referentiel!a:a"),0)+COUNTIF($B$1:B1972,B1973)</f>
        <v>1973</v>
      </c>
      <c r="B1973" s="98" t="s">
        <v>9849</v>
      </c>
      <c r="C1973" s="54" t="str">
        <f t="shared" ca="1" si="390"/>
        <v>CPMP</v>
      </c>
      <c r="D1973" s="54" t="str">
        <f t="shared" ca="1" si="391"/>
        <v>V0AVIIMP-H</v>
      </c>
      <c r="E1973" s="54">
        <f t="shared" ca="1" si="392"/>
        <v>0</v>
      </c>
      <c r="F1973" s="54" t="str">
        <f t="shared" ca="1" si="393"/>
        <v>ZH20H4</v>
      </c>
      <c r="G1973" s="54" t="str">
        <f t="shared" ca="1" si="394"/>
        <v>AD3</v>
      </c>
      <c r="H1973" s="54" t="str">
        <f t="shared" ca="1" si="395"/>
        <v>COMPLET</v>
      </c>
      <c r="I1973" s="54" t="str">
        <f t="shared" ca="1" si="396"/>
        <v>Tn</v>
      </c>
      <c r="J1973" s="54" t="str">
        <f t="shared" ca="1" si="397"/>
        <v>FISC</v>
      </c>
      <c r="K1973" s="54" t="str">
        <f t="shared" ca="1" si="398"/>
        <v>AVIIMP</v>
      </c>
      <c r="L1973" s="54" t="str">
        <f t="shared" ca="1" si="399"/>
        <v/>
      </c>
      <c r="M1973" s="54">
        <f t="shared" ca="1" si="400"/>
        <v>0</v>
      </c>
      <c r="N1973" s="54" t="str">
        <f t="shared" ca="1" si="401"/>
        <v>DB2</v>
      </c>
      <c r="O1973" s="54" t="str">
        <f t="shared" ca="1" si="402"/>
        <v>Adhérent</v>
      </c>
    </row>
    <row r="1974" spans="1:15" x14ac:dyDescent="0.3">
      <c r="A1974" s="97">
        <f ca="1">MATCH(B1974,INDIRECT("Referentiel!a:a"),0)+COUNTIF($B$1:B1973,B1974)</f>
        <v>1974</v>
      </c>
      <c r="B1974" s="98" t="s">
        <v>9854</v>
      </c>
      <c r="C1974" s="54" t="str">
        <f t="shared" ca="1" si="390"/>
        <v>CPDM</v>
      </c>
      <c r="D1974" s="54" t="str">
        <f t="shared" ca="1" si="391"/>
        <v>99998SIDOJ_YYYYMMDDHHMISS_DEMDSIMM-J</v>
      </c>
      <c r="E1974" s="54">
        <f t="shared" ca="1" si="392"/>
        <v>0</v>
      </c>
      <c r="F1974" s="54">
        <f t="shared" ca="1" si="393"/>
        <v>0</v>
      </c>
      <c r="G1974" s="54" t="str">
        <f t="shared" ca="1" si="394"/>
        <v>AD4.2</v>
      </c>
      <c r="H1974" s="54">
        <f t="shared" ca="1" si="395"/>
        <v>0</v>
      </c>
      <c r="I1974" s="54" t="str">
        <f t="shared" ca="1" si="396"/>
        <v>Tn</v>
      </c>
      <c r="J1974" s="54" t="str">
        <f t="shared" ca="1" si="397"/>
        <v>SIDO</v>
      </c>
      <c r="K1974" s="54" t="str">
        <f t="shared" ca="1" si="398"/>
        <v>SIDODS</v>
      </c>
      <c r="L1974" s="54" t="str">
        <f t="shared" ca="1" si="399"/>
        <v/>
      </c>
      <c r="M1974" s="54" t="str">
        <f t="shared" ca="1" si="400"/>
        <v>CPDM</v>
      </c>
      <c r="N1974" s="54" t="str">
        <f t="shared" ca="1" si="401"/>
        <v>OPEN</v>
      </c>
      <c r="O1974" s="54" t="str">
        <f t="shared" ca="1" si="402"/>
        <v>Communautaire</v>
      </c>
    </row>
    <row r="1975" spans="1:15" x14ac:dyDescent="0.3">
      <c r="A1975" s="97">
        <f ca="1">MATCH(B1975,INDIRECT("Referentiel!a:a"),0)+COUNTIF($B$1:B1974,B1975)</f>
        <v>1975</v>
      </c>
      <c r="B1975" s="98" t="s">
        <v>9858</v>
      </c>
      <c r="C1975" s="54" t="str">
        <f t="shared" ca="1" si="390"/>
        <v>CPOT</v>
      </c>
      <c r="D1975" s="54" t="str">
        <f t="shared" ca="1" si="391"/>
        <v>#CR#WDRCJ_YYYYMMDDHHMISS_CHAMPFORMULAIRE.CSV-J-ZH3AJA</v>
      </c>
      <c r="E1975" s="54">
        <f t="shared" ca="1" si="392"/>
        <v>0</v>
      </c>
      <c r="F1975" s="54">
        <f t="shared" ca="1" si="393"/>
        <v>0</v>
      </c>
      <c r="G1975" s="54" t="str">
        <f t="shared" ca="1" si="394"/>
        <v>AD4</v>
      </c>
      <c r="H1975" s="54" t="str">
        <f t="shared" ca="1" si="395"/>
        <v>COMPLET</v>
      </c>
      <c r="I1975" s="54" t="str">
        <f t="shared" ca="1" si="396"/>
        <v>Tn</v>
      </c>
      <c r="J1975" s="54" t="str">
        <f t="shared" ca="1" si="397"/>
        <v>WDRC</v>
      </c>
      <c r="K1975" s="54" t="str">
        <f t="shared" ca="1" si="398"/>
        <v>\WDRC\EXPORTBO\CHAMPFORMULAIRE.CSV</v>
      </c>
      <c r="L1975" s="54" t="str">
        <f t="shared" ca="1" si="399"/>
        <v/>
      </c>
      <c r="M1975" s="54" t="str">
        <f t="shared" ca="1" si="400"/>
        <v>CPOT</v>
      </c>
      <c r="N1975" s="54" t="str">
        <f t="shared" ca="1" si="401"/>
        <v>OPEN</v>
      </c>
      <c r="O1975" s="54" t="str">
        <f t="shared" ca="1" si="402"/>
        <v>Adhérent</v>
      </c>
    </row>
    <row r="1976" spans="1:15" x14ac:dyDescent="0.3">
      <c r="A1976" s="97">
        <f ca="1">MATCH(B1976,INDIRECT("Referentiel!a:a"),0)+COUNTIF($B$1:B1975,B1976)</f>
        <v>1976</v>
      </c>
      <c r="B1976" s="98" t="s">
        <v>9867</v>
      </c>
      <c r="C1976" s="54" t="str">
        <f t="shared" ca="1" si="390"/>
        <v>CPOT</v>
      </c>
      <c r="D1976" s="54" t="str">
        <f t="shared" ca="1" si="391"/>
        <v>#CR#WDRCJ_YYYYMMDDHHMISS_COMMENTAIREDEMANDE.CSV     -J-ZH3AJA</v>
      </c>
      <c r="E1976" s="54">
        <f t="shared" ca="1" si="392"/>
        <v>0</v>
      </c>
      <c r="F1976" s="54">
        <f t="shared" ca="1" si="393"/>
        <v>0</v>
      </c>
      <c r="G1976" s="54" t="str">
        <f t="shared" ca="1" si="394"/>
        <v>AD4</v>
      </c>
      <c r="H1976" s="54" t="str">
        <f t="shared" ca="1" si="395"/>
        <v>COMPLET</v>
      </c>
      <c r="I1976" s="54" t="str">
        <f t="shared" ca="1" si="396"/>
        <v>Tn</v>
      </c>
      <c r="J1976" s="54" t="str">
        <f t="shared" ca="1" si="397"/>
        <v>WDRC</v>
      </c>
      <c r="K1976" s="54" t="str">
        <f t="shared" ca="1" si="398"/>
        <v>\WDRC\EXPORTBO\COMMENTAIREDEMANDE.CSV</v>
      </c>
      <c r="L1976" s="54" t="str">
        <f t="shared" ca="1" si="399"/>
        <v/>
      </c>
      <c r="M1976" s="54" t="str">
        <f t="shared" ca="1" si="400"/>
        <v>CPOT</v>
      </c>
      <c r="N1976" s="54" t="str">
        <f t="shared" ca="1" si="401"/>
        <v>OPEN</v>
      </c>
      <c r="O1976" s="54" t="str">
        <f t="shared" ca="1" si="402"/>
        <v>Adhérent</v>
      </c>
    </row>
    <row r="1977" spans="1:15" x14ac:dyDescent="0.3">
      <c r="A1977" s="97">
        <f ca="1">MATCH(B1977,INDIRECT("Referentiel!a:a"),0)+COUNTIF($B$1:B1976,B1977)</f>
        <v>1977</v>
      </c>
      <c r="B1977" s="98" t="s">
        <v>9871</v>
      </c>
      <c r="C1977" s="54" t="str">
        <f t="shared" ca="1" si="390"/>
        <v>CPOT</v>
      </c>
      <c r="D1977" s="54" t="str">
        <f t="shared" ca="1" si="391"/>
        <v>#CR#WDRCJ_YYYYMMDDHHMISS_COMMENTAIREDEMANDESECONDAIRE.CSV-J-ZH3AJA</v>
      </c>
      <c r="E1977" s="54">
        <f t="shared" ca="1" si="392"/>
        <v>0</v>
      </c>
      <c r="F1977" s="54">
        <f t="shared" ca="1" si="393"/>
        <v>0</v>
      </c>
      <c r="G1977" s="54" t="str">
        <f t="shared" ca="1" si="394"/>
        <v>AD4</v>
      </c>
      <c r="H1977" s="54" t="str">
        <f t="shared" ca="1" si="395"/>
        <v>COMPLET</v>
      </c>
      <c r="I1977" s="54" t="str">
        <f t="shared" ca="1" si="396"/>
        <v>Tn</v>
      </c>
      <c r="J1977" s="54" t="str">
        <f t="shared" ca="1" si="397"/>
        <v>WDRC</v>
      </c>
      <c r="K1977" s="54" t="str">
        <f t="shared" ca="1" si="398"/>
        <v>\WDRC\EXPORTBO\COMMENTAIREDEMANDESECONDAIRE.CSV</v>
      </c>
      <c r="L1977" s="54" t="str">
        <f t="shared" ca="1" si="399"/>
        <v/>
      </c>
      <c r="M1977" s="54" t="str">
        <f t="shared" ca="1" si="400"/>
        <v>CPOT</v>
      </c>
      <c r="N1977" s="54" t="str">
        <f t="shared" ca="1" si="401"/>
        <v>OPEN</v>
      </c>
      <c r="O1977" s="54" t="str">
        <f t="shared" ca="1" si="402"/>
        <v>Adhérent</v>
      </c>
    </row>
    <row r="1978" spans="1:15" x14ac:dyDescent="0.3">
      <c r="A1978" s="97">
        <f ca="1">MATCH(B1978,INDIRECT("Referentiel!a:a"),0)+COUNTIF($B$1:B1977,B1978)</f>
        <v>1978</v>
      </c>
      <c r="B1978" s="98" t="s">
        <v>9875</v>
      </c>
      <c r="C1978" s="54" t="str">
        <f t="shared" ca="1" si="390"/>
        <v>CPOT</v>
      </c>
      <c r="D1978" s="54" t="str">
        <f t="shared" ca="1" si="391"/>
        <v>#CR#WDRCJ_YYYYMMDDHHMISS_COMMENTAIREREPONSE.CSV     -J-ZH3AJA</v>
      </c>
      <c r="E1978" s="54">
        <f t="shared" ca="1" si="392"/>
        <v>0</v>
      </c>
      <c r="F1978" s="54">
        <f t="shared" ca="1" si="393"/>
        <v>0</v>
      </c>
      <c r="G1978" s="54" t="str">
        <f t="shared" ca="1" si="394"/>
        <v>AD4</v>
      </c>
      <c r="H1978" s="54" t="str">
        <f t="shared" ca="1" si="395"/>
        <v>COMPLET</v>
      </c>
      <c r="I1978" s="54" t="str">
        <f t="shared" ca="1" si="396"/>
        <v>Tn</v>
      </c>
      <c r="J1978" s="54" t="str">
        <f t="shared" ca="1" si="397"/>
        <v>WDRC</v>
      </c>
      <c r="K1978" s="54" t="str">
        <f t="shared" ca="1" si="398"/>
        <v>\WDRC\EXPORTBO\COMMENTAIREREPONSE.CSV</v>
      </c>
      <c r="L1978" s="54" t="str">
        <f t="shared" ca="1" si="399"/>
        <v/>
      </c>
      <c r="M1978" s="54" t="str">
        <f t="shared" ca="1" si="400"/>
        <v>CPOT</v>
      </c>
      <c r="N1978" s="54" t="str">
        <f t="shared" ca="1" si="401"/>
        <v>OPEN</v>
      </c>
      <c r="O1978" s="54" t="str">
        <f t="shared" ca="1" si="402"/>
        <v>Adhérent</v>
      </c>
    </row>
    <row r="1979" spans="1:15" x14ac:dyDescent="0.3">
      <c r="A1979" s="97">
        <f ca="1">MATCH(B1979,INDIRECT("Referentiel!a:a"),0)+COUNTIF($B$1:B1978,B1979)</f>
        <v>1979</v>
      </c>
      <c r="B1979" s="98" t="s">
        <v>9879</v>
      </c>
      <c r="C1979" s="54" t="str">
        <f t="shared" ca="1" si="390"/>
        <v>CPOT</v>
      </c>
      <c r="D1979" s="54" t="str">
        <f t="shared" ca="1" si="391"/>
        <v>#CR#WDRCJ_YYYYMMDDHHMISS_DEMANDE.CSV                -J-ZH3AJA</v>
      </c>
      <c r="E1979" s="54">
        <f t="shared" ca="1" si="392"/>
        <v>0</v>
      </c>
      <c r="F1979" s="54">
        <f t="shared" ca="1" si="393"/>
        <v>0</v>
      </c>
      <c r="G1979" s="54" t="str">
        <f t="shared" ca="1" si="394"/>
        <v>AD4</v>
      </c>
      <c r="H1979" s="54" t="str">
        <f t="shared" ca="1" si="395"/>
        <v>COMPLET</v>
      </c>
      <c r="I1979" s="54" t="str">
        <f t="shared" ca="1" si="396"/>
        <v>Tn</v>
      </c>
      <c r="J1979" s="54" t="str">
        <f t="shared" ca="1" si="397"/>
        <v>WDRC</v>
      </c>
      <c r="K1979" s="54" t="str">
        <f t="shared" ca="1" si="398"/>
        <v>\WDRC\EXPORTBO\DEMANDE.CSV</v>
      </c>
      <c r="L1979" s="54" t="str">
        <f t="shared" ca="1" si="399"/>
        <v/>
      </c>
      <c r="M1979" s="54" t="str">
        <f t="shared" ca="1" si="400"/>
        <v>CPOT</v>
      </c>
      <c r="N1979" s="54" t="str">
        <f t="shared" ca="1" si="401"/>
        <v>OPEN</v>
      </c>
      <c r="O1979" s="54" t="str">
        <f t="shared" ca="1" si="402"/>
        <v>Adhérent</v>
      </c>
    </row>
    <row r="1980" spans="1:15" x14ac:dyDescent="0.3">
      <c r="A1980" s="97">
        <f ca="1">MATCH(B1980,INDIRECT("Referentiel!a:a"),0)+COUNTIF($B$1:B1979,B1980)</f>
        <v>1980</v>
      </c>
      <c r="B1980" s="98" t="s">
        <v>9883</v>
      </c>
      <c r="C1980" s="54" t="str">
        <f t="shared" ca="1" si="390"/>
        <v>CPOT</v>
      </c>
      <c r="D1980" s="54" t="str">
        <f t="shared" ca="1" si="391"/>
        <v>#CR#WDRCJ_YYYYMMDDHHMISS_DEMANDESECONDAIRE.CSV      -J-ZH3AJA</v>
      </c>
      <c r="E1980" s="54">
        <f t="shared" ca="1" si="392"/>
        <v>0</v>
      </c>
      <c r="F1980" s="54">
        <f t="shared" ca="1" si="393"/>
        <v>0</v>
      </c>
      <c r="G1980" s="54" t="str">
        <f t="shared" ca="1" si="394"/>
        <v>AD4</v>
      </c>
      <c r="H1980" s="54" t="str">
        <f t="shared" ca="1" si="395"/>
        <v>COMPLET</v>
      </c>
      <c r="I1980" s="54" t="str">
        <f t="shared" ca="1" si="396"/>
        <v>Tn</v>
      </c>
      <c r="J1980" s="54" t="str">
        <f t="shared" ca="1" si="397"/>
        <v>WDRC</v>
      </c>
      <c r="K1980" s="54" t="str">
        <f t="shared" ca="1" si="398"/>
        <v>\WDRC\EXPORTBO\DEMANDESECONDAIRE.CSV</v>
      </c>
      <c r="L1980" s="54" t="str">
        <f t="shared" ca="1" si="399"/>
        <v/>
      </c>
      <c r="M1980" s="54" t="str">
        <f t="shared" ca="1" si="400"/>
        <v>CPOT</v>
      </c>
      <c r="N1980" s="54" t="str">
        <f t="shared" ca="1" si="401"/>
        <v>OPEN</v>
      </c>
      <c r="O1980" s="54" t="str">
        <f t="shared" ca="1" si="402"/>
        <v>Adhérent</v>
      </c>
    </row>
    <row r="1981" spans="1:15" x14ac:dyDescent="0.3">
      <c r="A1981" s="97">
        <f ca="1">MATCH(B1981,INDIRECT("Referentiel!a:a"),0)+COUNTIF($B$1:B1980,B1981)</f>
        <v>1981</v>
      </c>
      <c r="B1981" s="98" t="s">
        <v>9887</v>
      </c>
      <c r="C1981" s="54" t="str">
        <f t="shared" ca="1" si="390"/>
        <v>CPOT</v>
      </c>
      <c r="D1981" s="54" t="str">
        <f t="shared" ca="1" si="391"/>
        <v>#CR#WDRCJ_YYYYMMDDHHMISS_DOCUMENTSGEIDE.CSV         -J-ZH3AJA</v>
      </c>
      <c r="E1981" s="54">
        <f t="shared" ca="1" si="392"/>
        <v>0</v>
      </c>
      <c r="F1981" s="54">
        <f t="shared" ca="1" si="393"/>
        <v>0</v>
      </c>
      <c r="G1981" s="54" t="str">
        <f t="shared" ca="1" si="394"/>
        <v>AD4</v>
      </c>
      <c r="H1981" s="54" t="str">
        <f t="shared" ca="1" si="395"/>
        <v>COMPLET</v>
      </c>
      <c r="I1981" s="54" t="str">
        <f t="shared" ca="1" si="396"/>
        <v>Tn</v>
      </c>
      <c r="J1981" s="54" t="str">
        <f t="shared" ca="1" si="397"/>
        <v>WDRC</v>
      </c>
      <c r="K1981" s="54" t="str">
        <f t="shared" ca="1" si="398"/>
        <v>\WDRC\EXPORTBO\DOCUMENTSGEIDE.CSV</v>
      </c>
      <c r="L1981" s="54" t="str">
        <f t="shared" ca="1" si="399"/>
        <v/>
      </c>
      <c r="M1981" s="54" t="str">
        <f t="shared" ca="1" si="400"/>
        <v>CPOT</v>
      </c>
      <c r="N1981" s="54" t="str">
        <f t="shared" ca="1" si="401"/>
        <v>OPEN</v>
      </c>
      <c r="O1981" s="54" t="str">
        <f t="shared" ca="1" si="402"/>
        <v>Adhérent</v>
      </c>
    </row>
    <row r="1982" spans="1:15" x14ac:dyDescent="0.3">
      <c r="A1982" s="97">
        <f ca="1">MATCH(B1982,INDIRECT("Referentiel!a:a"),0)+COUNTIF($B$1:B1981,B1982)</f>
        <v>1982</v>
      </c>
      <c r="B1982" s="98" t="s">
        <v>9891</v>
      </c>
      <c r="C1982" s="54" t="str">
        <f t="shared" ca="1" si="390"/>
        <v>CPOT</v>
      </c>
      <c r="D1982" s="54" t="str">
        <f t="shared" ca="1" si="391"/>
        <v>#CR#WDRCJ_YYYYMMDDHHMISS_HISTORIQUE.CSV             -J-ZH3AJA</v>
      </c>
      <c r="E1982" s="54">
        <f t="shared" ca="1" si="392"/>
        <v>0</v>
      </c>
      <c r="F1982" s="54">
        <f t="shared" ca="1" si="393"/>
        <v>0</v>
      </c>
      <c r="G1982" s="54" t="str">
        <f t="shared" ca="1" si="394"/>
        <v>AD4</v>
      </c>
      <c r="H1982" s="54" t="str">
        <f t="shared" ca="1" si="395"/>
        <v>COMPLET</v>
      </c>
      <c r="I1982" s="54" t="str">
        <f t="shared" ca="1" si="396"/>
        <v>Tn</v>
      </c>
      <c r="J1982" s="54" t="str">
        <f t="shared" ca="1" si="397"/>
        <v>WDRC</v>
      </c>
      <c r="K1982" s="54" t="str">
        <f t="shared" ca="1" si="398"/>
        <v>\WDRC\EXPORTBO\HISTORIQUE.CSV</v>
      </c>
      <c r="L1982" s="54" t="str">
        <f t="shared" ca="1" si="399"/>
        <v/>
      </c>
      <c r="M1982" s="54" t="str">
        <f t="shared" ca="1" si="400"/>
        <v>CPOT</v>
      </c>
      <c r="N1982" s="54" t="str">
        <f t="shared" ca="1" si="401"/>
        <v>OPEN</v>
      </c>
      <c r="O1982" s="54" t="str">
        <f t="shared" ca="1" si="402"/>
        <v>Adhérent</v>
      </c>
    </row>
    <row r="1983" spans="1:15" x14ac:dyDescent="0.3">
      <c r="A1983" s="97">
        <f ca="1">MATCH(B1983,INDIRECT("Referentiel!a:a"),0)+COUNTIF($B$1:B1982,B1983)</f>
        <v>1983</v>
      </c>
      <c r="B1983" s="98" t="s">
        <v>9895</v>
      </c>
      <c r="C1983" s="54" t="str">
        <f t="shared" ca="1" si="390"/>
        <v>CPOT</v>
      </c>
      <c r="D1983" s="54" t="str">
        <f t="shared" ca="1" si="391"/>
        <v>#CR#WDRCJ_YYYYMMDDHHMISS_MOUVEMENTSCOMPTE.CSV       -J-ZH3AJA</v>
      </c>
      <c r="E1983" s="54">
        <f t="shared" ca="1" si="392"/>
        <v>0</v>
      </c>
      <c r="F1983" s="54">
        <f t="shared" ca="1" si="393"/>
        <v>0</v>
      </c>
      <c r="G1983" s="54" t="str">
        <f t="shared" ca="1" si="394"/>
        <v>AD4</v>
      </c>
      <c r="H1983" s="54" t="str">
        <f t="shared" ca="1" si="395"/>
        <v>COMPLET</v>
      </c>
      <c r="I1983" s="54" t="str">
        <f t="shared" ca="1" si="396"/>
        <v>Tn</v>
      </c>
      <c r="J1983" s="54" t="str">
        <f t="shared" ca="1" si="397"/>
        <v>WDRC</v>
      </c>
      <c r="K1983" s="54" t="str">
        <f t="shared" ca="1" si="398"/>
        <v>\WDRC\EXPORTBO\MOUVEMENTSCOMPTE.CSV</v>
      </c>
      <c r="L1983" s="54" t="str">
        <f t="shared" ca="1" si="399"/>
        <v/>
      </c>
      <c r="M1983" s="54" t="str">
        <f t="shared" ca="1" si="400"/>
        <v>CPOT</v>
      </c>
      <c r="N1983" s="54" t="str">
        <f t="shared" ca="1" si="401"/>
        <v>OPEN</v>
      </c>
      <c r="O1983" s="54" t="str">
        <f t="shared" ca="1" si="402"/>
        <v>Adhérent</v>
      </c>
    </row>
    <row r="1984" spans="1:15" x14ac:dyDescent="0.3">
      <c r="A1984" s="97">
        <f ca="1">MATCH(B1984,INDIRECT("Referentiel!a:a"),0)+COUNTIF($B$1:B1983,B1984)</f>
        <v>1984</v>
      </c>
      <c r="B1984" s="98" t="s">
        <v>9899</v>
      </c>
      <c r="C1984" s="54" t="str">
        <f t="shared" ca="1" si="390"/>
        <v>CPOT</v>
      </c>
      <c r="D1984" s="54" t="str">
        <f t="shared" ca="1" si="391"/>
        <v>#CR#WDRCJ_YYYYMMDDHHMISS_REPONSE.CSV                -J-ZH3AJA</v>
      </c>
      <c r="E1984" s="54">
        <f t="shared" ca="1" si="392"/>
        <v>0</v>
      </c>
      <c r="F1984" s="54">
        <f t="shared" ca="1" si="393"/>
        <v>0</v>
      </c>
      <c r="G1984" s="54" t="str">
        <f t="shared" ca="1" si="394"/>
        <v>AD4</v>
      </c>
      <c r="H1984" s="54" t="str">
        <f t="shared" ca="1" si="395"/>
        <v>COMPLET</v>
      </c>
      <c r="I1984" s="54" t="str">
        <f t="shared" ca="1" si="396"/>
        <v>Tn</v>
      </c>
      <c r="J1984" s="54" t="str">
        <f t="shared" ca="1" si="397"/>
        <v>WDRC</v>
      </c>
      <c r="K1984" s="54" t="str">
        <f t="shared" ca="1" si="398"/>
        <v>\WDRC\EXPORTBO\REPONSE.CSV</v>
      </c>
      <c r="L1984" s="54" t="str">
        <f t="shared" ca="1" si="399"/>
        <v/>
      </c>
      <c r="M1984" s="54" t="str">
        <f t="shared" ca="1" si="400"/>
        <v>CPOT</v>
      </c>
      <c r="N1984" s="54" t="str">
        <f t="shared" ca="1" si="401"/>
        <v>OPEN</v>
      </c>
      <c r="O1984" s="54" t="str">
        <f t="shared" ca="1" si="402"/>
        <v>Adhérent</v>
      </c>
    </row>
    <row r="1985" spans="1:15" x14ac:dyDescent="0.3">
      <c r="A1985" s="97">
        <f ca="1">MATCH(B1985,INDIRECT("Referentiel!a:a"),0)+COUNTIF($B$1:B1984,B1985)</f>
        <v>1985</v>
      </c>
      <c r="B1985" s="98" t="s">
        <v>9902</v>
      </c>
      <c r="C1985" s="54" t="str">
        <f t="shared" ca="1" si="390"/>
        <v>CPFI</v>
      </c>
      <c r="D1985" s="54" t="str">
        <f t="shared" ca="1" si="391"/>
        <v>RCR_REF_PCI.csv-J</v>
      </c>
      <c r="E1985" s="54">
        <f t="shared" ca="1" si="392"/>
        <v>0</v>
      </c>
      <c r="F1985" s="54">
        <f t="shared" ca="1" si="393"/>
        <v>0</v>
      </c>
      <c r="G1985" s="54" t="str">
        <f t="shared" ca="1" si="394"/>
        <v>AD4</v>
      </c>
      <c r="H1985" s="54" t="str">
        <f t="shared" ca="1" si="395"/>
        <v>COMPLET</v>
      </c>
      <c r="I1985" s="54" t="str">
        <f t="shared" ca="1" si="396"/>
        <v>Tn</v>
      </c>
      <c r="J1985" s="54" t="str">
        <f t="shared" ca="1" si="397"/>
        <v>RCRH</v>
      </c>
      <c r="K1985" s="54" t="str">
        <f t="shared" ca="1" si="398"/>
        <v>RCR_REF_PCI</v>
      </c>
      <c r="L1985" s="54" t="str">
        <f t="shared" ca="1" si="399"/>
        <v/>
      </c>
      <c r="M1985" s="54" t="str">
        <f t="shared" ca="1" si="400"/>
        <v>CPFI</v>
      </c>
      <c r="N1985" s="54" t="str">
        <f t="shared" ca="1" si="401"/>
        <v>OPEN</v>
      </c>
      <c r="O1985" s="54" t="str">
        <f t="shared" ca="1" si="402"/>
        <v>Communautaire</v>
      </c>
    </row>
    <row r="1986" spans="1:15" x14ac:dyDescent="0.3">
      <c r="A1986" s="97">
        <f ca="1">MATCH(B1986,INDIRECT("Referentiel!a:a"),0)+COUNTIF($B$1:B1985,B1986)</f>
        <v>1986</v>
      </c>
      <c r="B1986" s="98" t="s">
        <v>9905</v>
      </c>
      <c r="C1986" s="54" t="str">
        <f t="shared" ca="1" si="390"/>
        <v>CPDT</v>
      </c>
      <c r="D1986" s="54" t="str">
        <f t="shared" ca="1" si="391"/>
        <v>RCR_DONNEES_EXTERNES.csv-J</v>
      </c>
      <c r="E1986" s="54">
        <f t="shared" ca="1" si="392"/>
        <v>0</v>
      </c>
      <c r="F1986" s="54">
        <f t="shared" ca="1" si="393"/>
        <v>0</v>
      </c>
      <c r="G1986" s="54" t="str">
        <f t="shared" ca="1" si="394"/>
        <v>AD4</v>
      </c>
      <c r="H1986" s="54" t="str">
        <f t="shared" ca="1" si="395"/>
        <v>PARTIEL</v>
      </c>
      <c r="I1986" s="54" t="str">
        <f t="shared" ca="1" si="396"/>
        <v>Tn</v>
      </c>
      <c r="J1986" s="54" t="str">
        <f t="shared" ca="1" si="397"/>
        <v>RCRH</v>
      </c>
      <c r="K1986" s="54" t="str">
        <f t="shared" ca="1" si="398"/>
        <v>RCR_DONNEES_EXTERNES</v>
      </c>
      <c r="L1986" s="54" t="str">
        <f t="shared" ca="1" si="399"/>
        <v/>
      </c>
      <c r="M1986" s="54" t="str">
        <f t="shared" ca="1" si="400"/>
        <v>CPDT</v>
      </c>
      <c r="N1986" s="54" t="str">
        <f t="shared" ca="1" si="401"/>
        <v>OPEN</v>
      </c>
      <c r="O1986" s="54" t="str">
        <f t="shared" ca="1" si="402"/>
        <v>Communautaire</v>
      </c>
    </row>
    <row r="1987" spans="1:15" x14ac:dyDescent="0.3">
      <c r="A1987" s="97">
        <f ca="1">MATCH(B1987,INDIRECT("Referentiel!a:a"),0)+COUNTIF($B$1:B1986,B1987)</f>
        <v>1987</v>
      </c>
      <c r="B1987" s="98" t="s">
        <v>9908</v>
      </c>
      <c r="C1987" s="54" t="str">
        <f t="shared" ref="C1987:C2050" ca="1" si="403">INDIRECT("'Referentiel'!c"&amp;$A1987)</f>
        <v>CPDT</v>
      </c>
      <c r="D1987" s="54" t="str">
        <f t="shared" ref="D1987:D2050" ca="1" si="404">INDIRECT("'Referentiel'!U"&amp;$A1987)&amp;IF((INDIRECT("'Referentiel'!U"&amp;$A1987)&lt;&gt;"")*(INDIRECT("'Referentiel'!V"&amp;$A1987)&lt;&gt;""),"-","")&amp;INDIRECT("'Referentiel'!V"&amp;$A1987)&amp;IF((INDIRECT("'Referentiel'!U"&amp;$A1987)&amp;INDIRECT("'Referentiel'!V"&amp;$A1987)&lt;&gt;"")*(INDIRECT("'Referentiel'!W"&amp;$A1987)&lt;&gt;""),"-","")&amp;INDIRECT("'Referentiel'!W"&amp;$A1987)&amp;IF((INDIRECT("'Referentiel'!U"&amp;$A1987)&amp;INDIRECT("'Referentiel'!V"&amp;$A1987)&amp;INDIRECT("'Referentiel'!W"&amp;$A1987)&lt;&gt;"")*(INDIRECT("'Referentiel'!Y"&amp;$A1987)&lt;&gt;""),"-","")&amp;INDIRECT("'Referentiel'!Y"&amp;$A1987)&amp;IF((INDIRECT("'Referentiel'!U"&amp;$A1987)&amp;INDIRECT("'Referentiel'!V"&amp;$A1987)&amp;INDIRECT("'Referentiel'!W"&amp;$A1987)&amp;INDIRECT("'Referentiel'!Y"&amp;$A1987)&lt;&gt;"")*(INDIRECT("'Referentiel'!Z"&amp;$A1987)&lt;&gt;""),"-","")&amp;INDIRECT("'Referentiel'!Z"&amp;$A1987)</f>
        <v>RCR_ISIN_FONDSVERTS.csv-J</v>
      </c>
      <c r="E1987" s="54">
        <f t="shared" ref="E1987:E2050" ca="1" si="405">INDIRECT("'Referentiel'!AB"&amp;$A1987)</f>
        <v>0</v>
      </c>
      <c r="F1987" s="54">
        <f t="shared" ref="F1987:F2050" ca="1" si="406">INDIRECT("'Referentiel'!Aa"&amp;$A1987)</f>
        <v>0</v>
      </c>
      <c r="G1987" s="54" t="str">
        <f t="shared" ref="G1987:G2050" ca="1" si="407">INDIRECT("'Referentiel'!k"&amp;$A1987)</f>
        <v>AD4</v>
      </c>
      <c r="H1987" s="54" t="str">
        <f t="shared" ref="H1987:H2050" ca="1" si="408">INDIRECT("'Referentiel'!l"&amp;$A1987)</f>
        <v>COMPLET</v>
      </c>
      <c r="I1987" s="54" t="str">
        <f t="shared" ref="I1987:I2050" ca="1" si="409">INDIRECT("'Referentiel'!j"&amp;$A1987)</f>
        <v>Tn</v>
      </c>
      <c r="J1987" s="54" t="str">
        <f t="shared" ref="J1987:J2050" ca="1" si="410">INDIRECT("'Referentiel'!f"&amp;$A1987)</f>
        <v>RCRH</v>
      </c>
      <c r="K1987" s="54" t="str">
        <f t="shared" ref="K1987:K2050" ca="1" si="411">INDIRECT("'Referentiel'!e"&amp;$A1987)</f>
        <v>RCR_ISIN_FONDSVERTS</v>
      </c>
      <c r="L1987" s="54" t="str">
        <f t="shared" ref="L1987:L2050" ca="1" si="412">INDIRECT("'Referentiel'!n"&amp;$A1987)</f>
        <v/>
      </c>
      <c r="M1987" s="54" t="str">
        <f t="shared" ref="M1987:M2050" ca="1" si="413">INDIRECT("'Referentiel'!s"&amp;$A1987)</f>
        <v>CPDT</v>
      </c>
      <c r="N1987" s="54" t="str">
        <f t="shared" ref="N1987:N2050" ca="1" si="414">INDIRECT("'Referentiel'!q"&amp;$A1987)</f>
        <v>OPEN</v>
      </c>
      <c r="O1987" s="54" t="str">
        <f t="shared" ref="O1987:O2050" ca="1" si="415">INDIRECT("'Referentiel'!h"&amp;$A1987)</f>
        <v>Communautaire</v>
      </c>
    </row>
    <row r="1988" spans="1:15" x14ac:dyDescent="0.3">
      <c r="A1988" s="97">
        <f ca="1">MATCH(B1988,INDIRECT("Referentiel!a:a"),0)+COUNTIF($B$1:B1987,B1988)</f>
        <v>1988</v>
      </c>
      <c r="B1988" s="98" t="s">
        <v>9911</v>
      </c>
      <c r="C1988" s="54" t="str">
        <f t="shared" ca="1" si="403"/>
        <v>CPDT</v>
      </c>
      <c r="D1988" s="54" t="str">
        <f t="shared" ca="1" si="404"/>
        <v>RCR_IDPART_CR.csv-J</v>
      </c>
      <c r="E1988" s="54">
        <f t="shared" ca="1" si="405"/>
        <v>0</v>
      </c>
      <c r="F1988" s="54">
        <f t="shared" ca="1" si="406"/>
        <v>0</v>
      </c>
      <c r="G1988" s="54" t="str">
        <f t="shared" ca="1" si="407"/>
        <v>AD4</v>
      </c>
      <c r="H1988" s="54" t="str">
        <f t="shared" ca="1" si="408"/>
        <v>COMPLET</v>
      </c>
      <c r="I1988" s="54" t="str">
        <f t="shared" ca="1" si="409"/>
        <v>Tn</v>
      </c>
      <c r="J1988" s="54" t="str">
        <f t="shared" ca="1" si="410"/>
        <v>RCRH</v>
      </c>
      <c r="K1988" s="54" t="str">
        <f t="shared" ca="1" si="411"/>
        <v>RCR_IDPART_CR</v>
      </c>
      <c r="L1988" s="54" t="str">
        <f t="shared" ca="1" si="412"/>
        <v/>
      </c>
      <c r="M1988" s="54" t="str">
        <f t="shared" ca="1" si="413"/>
        <v>CPDT</v>
      </c>
      <c r="N1988" s="54" t="str">
        <f t="shared" ca="1" si="414"/>
        <v>OPEN</v>
      </c>
      <c r="O1988" s="54" t="str">
        <f t="shared" ca="1" si="415"/>
        <v>Communautaire</v>
      </c>
    </row>
    <row r="1989" spans="1:15" x14ac:dyDescent="0.3">
      <c r="A1989" s="97">
        <f ca="1">MATCH(B1989,INDIRECT("Referentiel!a:a"),0)+COUNTIF($B$1:B1988,B1989)</f>
        <v>1989</v>
      </c>
      <c r="B1989" s="98" t="s">
        <v>9914</v>
      </c>
      <c r="C1989" s="54" t="str">
        <f t="shared" ca="1" si="403"/>
        <v>CPDT</v>
      </c>
      <c r="D1989" s="54" t="str">
        <f t="shared" ca="1" si="404"/>
        <v>RCR_AJUSTEMENT_PCCA.csv-J</v>
      </c>
      <c r="E1989" s="54">
        <f t="shared" ca="1" si="405"/>
        <v>0</v>
      </c>
      <c r="F1989" s="54">
        <f t="shared" ca="1" si="406"/>
        <v>0</v>
      </c>
      <c r="G1989" s="54" t="str">
        <f t="shared" ca="1" si="407"/>
        <v>AD4</v>
      </c>
      <c r="H1989" s="54" t="str">
        <f t="shared" ca="1" si="408"/>
        <v>PARTIEL</v>
      </c>
      <c r="I1989" s="54" t="str">
        <f t="shared" ca="1" si="409"/>
        <v>Tn</v>
      </c>
      <c r="J1989" s="54" t="str">
        <f t="shared" ca="1" si="410"/>
        <v>RCRH</v>
      </c>
      <c r="K1989" s="54" t="str">
        <f t="shared" ca="1" si="411"/>
        <v>RCR_AJUSTEMENT_PCCA</v>
      </c>
      <c r="L1989" s="54" t="str">
        <f t="shared" ca="1" si="412"/>
        <v/>
      </c>
      <c r="M1989" s="54" t="str">
        <f t="shared" ca="1" si="413"/>
        <v>CPDT</v>
      </c>
      <c r="N1989" s="54" t="str">
        <f t="shared" ca="1" si="414"/>
        <v>OPEN</v>
      </c>
      <c r="O1989" s="54" t="str">
        <f t="shared" ca="1" si="415"/>
        <v>Communautaire</v>
      </c>
    </row>
    <row r="1990" spans="1:15" x14ac:dyDescent="0.3">
      <c r="A1990" s="97">
        <f ca="1">MATCH(B1990,INDIRECT("Referentiel!a:a"),0)+COUNTIF($B$1:B1989,B1990)</f>
        <v>1990</v>
      </c>
      <c r="B1990" s="98" t="s">
        <v>9917</v>
      </c>
      <c r="C1990" s="54" t="str">
        <f t="shared" ca="1" si="403"/>
        <v>CPDT</v>
      </c>
      <c r="D1990" s="54" t="str">
        <f t="shared" ca="1" si="404"/>
        <v>RCR_AJUSTEMENT_AUTRE.csv-J</v>
      </c>
      <c r="E1990" s="54">
        <f t="shared" ca="1" si="405"/>
        <v>0</v>
      </c>
      <c r="F1990" s="54">
        <f t="shared" ca="1" si="406"/>
        <v>0</v>
      </c>
      <c r="G1990" s="54" t="str">
        <f t="shared" ca="1" si="407"/>
        <v>AD4</v>
      </c>
      <c r="H1990" s="54" t="str">
        <f t="shared" ca="1" si="408"/>
        <v>PARTIEL</v>
      </c>
      <c r="I1990" s="54" t="str">
        <f t="shared" ca="1" si="409"/>
        <v>Tn</v>
      </c>
      <c r="J1990" s="54" t="str">
        <f t="shared" ca="1" si="410"/>
        <v>RCRH</v>
      </c>
      <c r="K1990" s="54" t="str">
        <f t="shared" ca="1" si="411"/>
        <v>RCR_AJUSTEMENT_AUTRE</v>
      </c>
      <c r="L1990" s="54" t="str">
        <f t="shared" ca="1" si="412"/>
        <v/>
      </c>
      <c r="M1990" s="54" t="str">
        <f t="shared" ca="1" si="413"/>
        <v>CPDT</v>
      </c>
      <c r="N1990" s="54" t="str">
        <f t="shared" ca="1" si="414"/>
        <v>OPEN</v>
      </c>
      <c r="O1990" s="54" t="str">
        <f t="shared" ca="1" si="415"/>
        <v>Communautaire</v>
      </c>
    </row>
    <row r="1991" spans="1:15" x14ac:dyDescent="0.3">
      <c r="A1991" s="97">
        <f ca="1">MATCH(B1991,INDIRECT("Referentiel!a:a"),0)+COUNTIF($B$1:B1990,B1991)</f>
        <v>1991</v>
      </c>
      <c r="B1991" s="98" t="s">
        <v>9920</v>
      </c>
      <c r="C1991" s="54" t="str">
        <f t="shared" ca="1" si="403"/>
        <v>CPDM</v>
      </c>
      <c r="D1991" s="54" t="str">
        <f t="shared" ca="1" si="404"/>
        <v>V1BILADQ-J</v>
      </c>
      <c r="E1991" s="54">
        <f t="shared" ca="1" si="405"/>
        <v>0</v>
      </c>
      <c r="F1991" s="54" t="str">
        <f t="shared" ca="1" si="406"/>
        <v>ZH4ZJM</v>
      </c>
      <c r="G1991" s="54" t="str">
        <f t="shared" ca="1" si="407"/>
        <v>AD3</v>
      </c>
      <c r="H1991" s="54" t="str">
        <f t="shared" ca="1" si="408"/>
        <v>COMPLET</v>
      </c>
      <c r="I1991" s="54" t="str">
        <f t="shared" ca="1" si="409"/>
        <v>Tn</v>
      </c>
      <c r="J1991" s="54" t="str">
        <f t="shared" ca="1" si="410"/>
        <v>DCPA</v>
      </c>
      <c r="K1991" s="54" t="str">
        <f t="shared" ca="1" si="411"/>
        <v>BILADQ</v>
      </c>
      <c r="L1991" s="54" t="str">
        <f t="shared" ca="1" si="412"/>
        <v/>
      </c>
      <c r="M1991" s="54">
        <f t="shared" ca="1" si="413"/>
        <v>0</v>
      </c>
      <c r="N1991" s="54" t="str">
        <f t="shared" ca="1" si="414"/>
        <v>DB2</v>
      </c>
      <c r="O1991" s="54" t="str">
        <f t="shared" ca="1" si="415"/>
        <v>Adhérent</v>
      </c>
    </row>
    <row r="1992" spans="1:15" x14ac:dyDescent="0.3">
      <c r="A1992" s="97">
        <f ca="1">MATCH(B1992,INDIRECT("Referentiel!a:a"),0)+COUNTIF($B$1:B1991,B1992)</f>
        <v>1992</v>
      </c>
      <c r="B1992" s="98" t="s">
        <v>9929</v>
      </c>
      <c r="C1992" s="54" t="str">
        <f t="shared" ca="1" si="403"/>
        <v>CPMP</v>
      </c>
      <c r="D1992" s="54" t="str">
        <f t="shared" ca="1" si="404"/>
        <v>#CR#INCIJ_YYYYMMDDHHMISS_banques.csv-j</v>
      </c>
      <c r="E1992" s="54">
        <f t="shared" ca="1" si="405"/>
        <v>0</v>
      </c>
      <c r="F1992" s="54">
        <f t="shared" ca="1" si="406"/>
        <v>0</v>
      </c>
      <c r="G1992" s="54" t="str">
        <f t="shared" ca="1" si="407"/>
        <v>AD4</v>
      </c>
      <c r="H1992" s="54" t="str">
        <f t="shared" ca="1" si="408"/>
        <v>COMPLET</v>
      </c>
      <c r="I1992" s="54" t="str">
        <f t="shared" ca="1" si="409"/>
        <v>Tn</v>
      </c>
      <c r="J1992" s="54" t="str">
        <f t="shared" ca="1" si="410"/>
        <v>INCI</v>
      </c>
      <c r="K1992" s="54" t="str">
        <f t="shared" ca="1" si="411"/>
        <v>[Code_Entité]INCIJ_[YYYY][MM][DD][HH][MM][SS]_Banques.csv</v>
      </c>
      <c r="L1992" s="54" t="str">
        <f t="shared" ca="1" si="412"/>
        <v/>
      </c>
      <c r="M1992" s="54" t="str">
        <f t="shared" ca="1" si="413"/>
        <v>CPMP</v>
      </c>
      <c r="N1992" s="54" t="str">
        <f t="shared" ca="1" si="414"/>
        <v>OPEN</v>
      </c>
      <c r="O1992" s="54" t="str">
        <f t="shared" ca="1" si="415"/>
        <v>Adhérent</v>
      </c>
    </row>
    <row r="1993" spans="1:15" x14ac:dyDescent="0.3">
      <c r="A1993" s="97">
        <f ca="1">MATCH(B1993,INDIRECT("Referentiel!a:a"),0)+COUNTIF($B$1:B1992,B1993)</f>
        <v>1993</v>
      </c>
      <c r="B1993" s="98" t="s">
        <v>9933</v>
      </c>
      <c r="C1993" s="54" t="str">
        <f t="shared" ca="1" si="403"/>
        <v>CPMP</v>
      </c>
      <c r="D1993" s="54" t="str">
        <f t="shared" ca="1" si="404"/>
        <v>#CR#INCIJ_YYYYMMDDHHMISS_bureaux.csv-J</v>
      </c>
      <c r="E1993" s="54">
        <f t="shared" ca="1" si="405"/>
        <v>0</v>
      </c>
      <c r="F1993" s="54">
        <f t="shared" ca="1" si="406"/>
        <v>0</v>
      </c>
      <c r="G1993" s="54" t="str">
        <f t="shared" ca="1" si="407"/>
        <v>AD4</v>
      </c>
      <c r="H1993" s="54" t="str">
        <f t="shared" ca="1" si="408"/>
        <v>COMPLET</v>
      </c>
      <c r="I1993" s="54" t="str">
        <f t="shared" ca="1" si="409"/>
        <v>Tn</v>
      </c>
      <c r="J1993" s="54" t="str">
        <f t="shared" ca="1" si="410"/>
        <v>INCI</v>
      </c>
      <c r="K1993" s="54" t="str">
        <f t="shared" ca="1" si="411"/>
        <v>[Code_Entité]INCIJ_[YYYY][MM][DD][HH][MM][SS]_Bureaux.csv</v>
      </c>
      <c r="L1993" s="54" t="str">
        <f t="shared" ca="1" si="412"/>
        <v/>
      </c>
      <c r="M1993" s="54" t="str">
        <f t="shared" ca="1" si="413"/>
        <v>CPMP</v>
      </c>
      <c r="N1993" s="54" t="str">
        <f t="shared" ca="1" si="414"/>
        <v>OPEN</v>
      </c>
      <c r="O1993" s="54" t="str">
        <f t="shared" ca="1" si="415"/>
        <v>Adhérent</v>
      </c>
    </row>
    <row r="1994" spans="1:15" x14ac:dyDescent="0.3">
      <c r="A1994" s="97">
        <f ca="1">MATCH(B1994,INDIRECT("Referentiel!a:a"),0)+COUNTIF($B$1:B1993,B1994)</f>
        <v>1994</v>
      </c>
      <c r="B1994" s="98" t="s">
        <v>9937</v>
      </c>
      <c r="C1994" s="54" t="str">
        <f t="shared" ca="1" si="403"/>
        <v>CPMP</v>
      </c>
      <c r="D1994" s="54" t="str">
        <f t="shared" ca="1" si="404"/>
        <v>#CR#INCIJ_YYYYMMDDHHMISS_bx.csv-J</v>
      </c>
      <c r="E1994" s="54">
        <f t="shared" ca="1" si="405"/>
        <v>0</v>
      </c>
      <c r="F1994" s="54">
        <f t="shared" ca="1" si="406"/>
        <v>0</v>
      </c>
      <c r="G1994" s="54" t="str">
        <f t="shared" ca="1" si="407"/>
        <v>AD4</v>
      </c>
      <c r="H1994" s="54" t="str">
        <f t="shared" ca="1" si="408"/>
        <v>COMPLET</v>
      </c>
      <c r="I1994" s="54" t="str">
        <f t="shared" ca="1" si="409"/>
        <v>Tn</v>
      </c>
      <c r="J1994" s="54" t="str">
        <f t="shared" ca="1" si="410"/>
        <v>INCI</v>
      </c>
      <c r="K1994" s="54" t="str">
        <f t="shared" ca="1" si="411"/>
        <v>[Code_Entité]INCIJ_[YYYY][MM][DD][HH][MM][SS]_Bx.csv</v>
      </c>
      <c r="L1994" s="54" t="str">
        <f t="shared" ca="1" si="412"/>
        <v/>
      </c>
      <c r="M1994" s="54" t="str">
        <f t="shared" ca="1" si="413"/>
        <v>CPMP</v>
      </c>
      <c r="N1994" s="54" t="str">
        <f t="shared" ca="1" si="414"/>
        <v>OPEN</v>
      </c>
      <c r="O1994" s="54" t="str">
        <f t="shared" ca="1" si="415"/>
        <v>Adhérent</v>
      </c>
    </row>
    <row r="1995" spans="1:15" x14ac:dyDescent="0.3">
      <c r="A1995" s="97">
        <f ca="1">MATCH(B1995,INDIRECT("Referentiel!a:a"),0)+COUNTIF($B$1:B1994,B1995)</f>
        <v>1995</v>
      </c>
      <c r="B1995" s="98" t="s">
        <v>9941</v>
      </c>
      <c r="C1995" s="54" t="str">
        <f t="shared" ca="1" si="403"/>
        <v>CPMP</v>
      </c>
      <c r="D1995" s="54" t="str">
        <f t="shared" ca="1" si="404"/>
        <v>#CR#INCIJ_YYYYMMDDHHMISS_cheque.csv-J</v>
      </c>
      <c r="E1995" s="54">
        <f t="shared" ca="1" si="405"/>
        <v>0</v>
      </c>
      <c r="F1995" s="54">
        <f t="shared" ca="1" si="406"/>
        <v>0</v>
      </c>
      <c r="G1995" s="54" t="str">
        <f t="shared" ca="1" si="407"/>
        <v>AD4</v>
      </c>
      <c r="H1995" s="54" t="str">
        <f t="shared" ca="1" si="408"/>
        <v>COMPLET</v>
      </c>
      <c r="I1995" s="54" t="str">
        <f t="shared" ca="1" si="409"/>
        <v>Tn</v>
      </c>
      <c r="J1995" s="54" t="str">
        <f t="shared" ca="1" si="410"/>
        <v>INCI</v>
      </c>
      <c r="K1995" s="54" t="str">
        <f t="shared" ca="1" si="411"/>
        <v>[Code_Entité]INCIJ_[YYYY][MM][DD][HH][MM][SS]_Cheque.csv</v>
      </c>
      <c r="L1995" s="54" t="str">
        <f t="shared" ca="1" si="412"/>
        <v/>
      </c>
      <c r="M1995" s="54" t="str">
        <f t="shared" ca="1" si="413"/>
        <v>CPMP</v>
      </c>
      <c r="N1995" s="54" t="str">
        <f t="shared" ca="1" si="414"/>
        <v>OPEN</v>
      </c>
      <c r="O1995" s="54" t="str">
        <f t="shared" ca="1" si="415"/>
        <v>Adhérent</v>
      </c>
    </row>
    <row r="1996" spans="1:15" x14ac:dyDescent="0.3">
      <c r="A1996" s="97">
        <f ca="1">MATCH(B1996,INDIRECT("Referentiel!a:a"),0)+COUNTIF($B$1:B1995,B1996)</f>
        <v>1996</v>
      </c>
      <c r="B1996" s="98" t="s">
        <v>9945</v>
      </c>
      <c r="C1996" s="54" t="str">
        <f t="shared" ca="1" si="403"/>
        <v>CPMP</v>
      </c>
      <c r="D1996" s="54" t="str">
        <f t="shared" ca="1" si="404"/>
        <v>#CR#INCIJ_YYYYMMDDHHMISS_cli_compte.csv-J</v>
      </c>
      <c r="E1996" s="54">
        <f t="shared" ca="1" si="405"/>
        <v>0</v>
      </c>
      <c r="F1996" s="54">
        <f t="shared" ca="1" si="406"/>
        <v>0</v>
      </c>
      <c r="G1996" s="54" t="str">
        <f t="shared" ca="1" si="407"/>
        <v>AD4</v>
      </c>
      <c r="H1996" s="54" t="str">
        <f t="shared" ca="1" si="408"/>
        <v>COMPLET</v>
      </c>
      <c r="I1996" s="54" t="str">
        <f t="shared" ca="1" si="409"/>
        <v>Tn</v>
      </c>
      <c r="J1996" s="54" t="str">
        <f t="shared" ca="1" si="410"/>
        <v>INCI</v>
      </c>
      <c r="K1996" s="54" t="str">
        <f t="shared" ca="1" si="411"/>
        <v>[Code_Entité]INCIJ_[YYYY][MM][DD][HH][MM][SS]_Cli_compte.csv</v>
      </c>
      <c r="L1996" s="54" t="str">
        <f t="shared" ca="1" si="412"/>
        <v/>
      </c>
      <c r="M1996" s="54" t="str">
        <f t="shared" ca="1" si="413"/>
        <v>CPMP</v>
      </c>
      <c r="N1996" s="54" t="str">
        <f t="shared" ca="1" si="414"/>
        <v>OPEN</v>
      </c>
      <c r="O1996" s="54" t="str">
        <f t="shared" ca="1" si="415"/>
        <v>Adhérent</v>
      </c>
    </row>
    <row r="1997" spans="1:15" x14ac:dyDescent="0.3">
      <c r="A1997" s="97">
        <f ca="1">MATCH(B1997,INDIRECT("Referentiel!a:a"),0)+COUNTIF($B$1:B1996,B1997)</f>
        <v>1997</v>
      </c>
      <c r="B1997" s="98" t="s">
        <v>9949</v>
      </c>
      <c r="C1997" s="54" t="str">
        <f t="shared" ca="1" si="403"/>
        <v>CPMP</v>
      </c>
      <c r="D1997" s="54" t="str">
        <f t="shared" ca="1" si="404"/>
        <v>#CR#INCIJ_YYYYMMDDHHMISS_client.csv-J</v>
      </c>
      <c r="E1997" s="54">
        <f t="shared" ca="1" si="405"/>
        <v>0</v>
      </c>
      <c r="F1997" s="54">
        <f t="shared" ca="1" si="406"/>
        <v>0</v>
      </c>
      <c r="G1997" s="54" t="str">
        <f t="shared" ca="1" si="407"/>
        <v>AD4</v>
      </c>
      <c r="H1997" s="54" t="str">
        <f t="shared" ca="1" si="408"/>
        <v>COMPLET</v>
      </c>
      <c r="I1997" s="54" t="str">
        <f t="shared" ca="1" si="409"/>
        <v>Tn</v>
      </c>
      <c r="J1997" s="54" t="str">
        <f t="shared" ca="1" si="410"/>
        <v>INCI</v>
      </c>
      <c r="K1997" s="54" t="str">
        <f t="shared" ca="1" si="411"/>
        <v>[Code_Entité]INCIJ_[YYYY][MM][DD][HH][MM][SS]_Client.csv</v>
      </c>
      <c r="L1997" s="54" t="str">
        <f t="shared" ca="1" si="412"/>
        <v/>
      </c>
      <c r="M1997" s="54" t="str">
        <f t="shared" ca="1" si="413"/>
        <v>CPMP</v>
      </c>
      <c r="N1997" s="54" t="str">
        <f t="shared" ca="1" si="414"/>
        <v>OPEN</v>
      </c>
      <c r="O1997" s="54" t="str">
        <f t="shared" ca="1" si="415"/>
        <v>Adhérent</v>
      </c>
    </row>
    <row r="1998" spans="1:15" x14ac:dyDescent="0.3">
      <c r="A1998" s="97">
        <f ca="1">MATCH(B1998,INDIRECT("Referentiel!a:a"),0)+COUNTIF($B$1:B1997,B1998)</f>
        <v>1998</v>
      </c>
      <c r="B1998" s="98" t="s">
        <v>9953</v>
      </c>
      <c r="C1998" s="54" t="str">
        <f t="shared" ca="1" si="403"/>
        <v>CPMP</v>
      </c>
      <c r="D1998" s="54" t="str">
        <f t="shared" ca="1" si="404"/>
        <v>#CR#INCIJ_YYYYMMDDHHMISS_compte.csv-J</v>
      </c>
      <c r="E1998" s="54">
        <f t="shared" ca="1" si="405"/>
        <v>0</v>
      </c>
      <c r="F1998" s="54">
        <f t="shared" ca="1" si="406"/>
        <v>0</v>
      </c>
      <c r="G1998" s="54" t="str">
        <f t="shared" ca="1" si="407"/>
        <v>AD4</v>
      </c>
      <c r="H1998" s="54" t="str">
        <f t="shared" ca="1" si="408"/>
        <v>COMPLET</v>
      </c>
      <c r="I1998" s="54" t="str">
        <f t="shared" ca="1" si="409"/>
        <v>Tn</v>
      </c>
      <c r="J1998" s="54" t="str">
        <f t="shared" ca="1" si="410"/>
        <v>INCI</v>
      </c>
      <c r="K1998" s="54" t="str">
        <f t="shared" ca="1" si="411"/>
        <v>[Code_Entité]INCIJ_[YYYY][MM][DD][HH][MM][SS]_Compte.csv</v>
      </c>
      <c r="L1998" s="54" t="str">
        <f t="shared" ca="1" si="412"/>
        <v/>
      </c>
      <c r="M1998" s="54" t="str">
        <f t="shared" ca="1" si="413"/>
        <v>CPMP</v>
      </c>
      <c r="N1998" s="54" t="str">
        <f t="shared" ca="1" si="414"/>
        <v>OPEN</v>
      </c>
      <c r="O1998" s="54" t="str">
        <f t="shared" ca="1" si="415"/>
        <v>Adhérent</v>
      </c>
    </row>
    <row r="1999" spans="1:15" x14ac:dyDescent="0.3">
      <c r="A1999" s="97">
        <f ca="1">MATCH(B1999,INDIRECT("Referentiel!a:a"),0)+COUNTIF($B$1:B1998,B1999)</f>
        <v>1999</v>
      </c>
      <c r="B1999" s="98" t="s">
        <v>9957</v>
      </c>
      <c r="C1999" s="54" t="str">
        <f t="shared" ca="1" si="403"/>
        <v>CPMP</v>
      </c>
      <c r="D1999" s="54" t="str">
        <f t="shared" ca="1" si="404"/>
        <v>#CR#INCIJ_YYYYMMDDHHMISS_compteremettant.csv-J</v>
      </c>
      <c r="E1999" s="54">
        <f t="shared" ca="1" si="405"/>
        <v>0</v>
      </c>
      <c r="F1999" s="54">
        <f t="shared" ca="1" si="406"/>
        <v>0</v>
      </c>
      <c r="G1999" s="54" t="str">
        <f t="shared" ca="1" si="407"/>
        <v>AD4</v>
      </c>
      <c r="H1999" s="54" t="str">
        <f t="shared" ca="1" si="408"/>
        <v>COMPLET</v>
      </c>
      <c r="I1999" s="54" t="str">
        <f t="shared" ca="1" si="409"/>
        <v>Tn</v>
      </c>
      <c r="J1999" s="54" t="str">
        <f t="shared" ca="1" si="410"/>
        <v>INCI</v>
      </c>
      <c r="K1999" s="54" t="str">
        <f t="shared" ca="1" si="411"/>
        <v>[Code_Entité]INCIJ_[YYYY][MM][DD][HH][MM][SS]_Compteremettant.csv</v>
      </c>
      <c r="L1999" s="54" t="str">
        <f t="shared" ca="1" si="412"/>
        <v/>
      </c>
      <c r="M1999" s="54" t="str">
        <f t="shared" ca="1" si="413"/>
        <v>CPMP</v>
      </c>
      <c r="N1999" s="54" t="str">
        <f t="shared" ca="1" si="414"/>
        <v>OPEN</v>
      </c>
      <c r="O1999" s="54" t="str">
        <f t="shared" ca="1" si="415"/>
        <v>Adhérent</v>
      </c>
    </row>
    <row r="2000" spans="1:15" x14ac:dyDescent="0.3">
      <c r="A2000" s="97">
        <f ca="1">MATCH(B2000,INDIRECT("Referentiel!a:a"),0)+COUNTIF($B$1:B1999,B2000)</f>
        <v>2000</v>
      </c>
      <c r="B2000" s="98" t="s">
        <v>9961</v>
      </c>
      <c r="C2000" s="54" t="str">
        <f t="shared" ca="1" si="403"/>
        <v>CPMP</v>
      </c>
      <c r="D2000" s="54" t="str">
        <f t="shared" ca="1" si="404"/>
        <v>#CR#INCIJ_YYYYMMDDHHMISS_fautif.csv-J</v>
      </c>
      <c r="E2000" s="54">
        <f t="shared" ca="1" si="405"/>
        <v>0</v>
      </c>
      <c r="F2000" s="54">
        <f t="shared" ca="1" si="406"/>
        <v>0</v>
      </c>
      <c r="G2000" s="54" t="str">
        <f t="shared" ca="1" si="407"/>
        <v>AD4</v>
      </c>
      <c r="H2000" s="54" t="str">
        <f t="shared" ca="1" si="408"/>
        <v>COMPLET</v>
      </c>
      <c r="I2000" s="54" t="str">
        <f t="shared" ca="1" si="409"/>
        <v>Tn</v>
      </c>
      <c r="J2000" s="54" t="str">
        <f t="shared" ca="1" si="410"/>
        <v>INCI</v>
      </c>
      <c r="K2000" s="54" t="str">
        <f t="shared" ca="1" si="411"/>
        <v>[Code_Entité]INCIJ_[YYYY][MM][DD][HH][MM][SS]_Fautif.csv</v>
      </c>
      <c r="L2000" s="54" t="str">
        <f t="shared" ca="1" si="412"/>
        <v/>
      </c>
      <c r="M2000" s="54" t="str">
        <f t="shared" ca="1" si="413"/>
        <v>CPMP</v>
      </c>
      <c r="N2000" s="54" t="str">
        <f t="shared" ca="1" si="414"/>
        <v>OPEN</v>
      </c>
      <c r="O2000" s="54" t="str">
        <f t="shared" ca="1" si="415"/>
        <v>Adhérent</v>
      </c>
    </row>
    <row r="2001" spans="1:15" x14ac:dyDescent="0.3">
      <c r="A2001" s="97">
        <f ca="1">MATCH(B2001,INDIRECT("Referentiel!a:a"),0)+COUNTIF($B$1:B2000,B2001)</f>
        <v>2001</v>
      </c>
      <c r="B2001" s="98" t="s">
        <v>9965</v>
      </c>
      <c r="C2001" s="54" t="str">
        <f t="shared" ca="1" si="403"/>
        <v>CPMP</v>
      </c>
      <c r="D2001" s="54" t="str">
        <f t="shared" ca="1" si="404"/>
        <v>#CR#INCIJ_YYYYMMDDHHMISS_motif_rejet_imp.csv-J</v>
      </c>
      <c r="E2001" s="54">
        <f t="shared" ca="1" si="405"/>
        <v>0</v>
      </c>
      <c r="F2001" s="54">
        <f t="shared" ca="1" si="406"/>
        <v>0</v>
      </c>
      <c r="G2001" s="54" t="str">
        <f t="shared" ca="1" si="407"/>
        <v>AD4</v>
      </c>
      <c r="H2001" s="54" t="str">
        <f t="shared" ca="1" si="408"/>
        <v>COMPLET</v>
      </c>
      <c r="I2001" s="54" t="str">
        <f t="shared" ca="1" si="409"/>
        <v>Tn</v>
      </c>
      <c r="J2001" s="54" t="str">
        <f t="shared" ca="1" si="410"/>
        <v>INCI</v>
      </c>
      <c r="K2001" s="54" t="str">
        <f t="shared" ca="1" si="411"/>
        <v>[Code_Entité]INCIJ_[YYYY][MM][DD][HH][MM][SS]_Motif_rejet_imp.csv</v>
      </c>
      <c r="L2001" s="54" t="str">
        <f t="shared" ca="1" si="412"/>
        <v/>
      </c>
      <c r="M2001" s="54" t="str">
        <f t="shared" ca="1" si="413"/>
        <v>CPMP</v>
      </c>
      <c r="N2001" s="54" t="str">
        <f t="shared" ca="1" si="414"/>
        <v>OPEN</v>
      </c>
      <c r="O2001" s="54" t="str">
        <f t="shared" ca="1" si="415"/>
        <v>Adhérent</v>
      </c>
    </row>
    <row r="2002" spans="1:15" x14ac:dyDescent="0.3">
      <c r="A2002" s="97">
        <f ca="1">MATCH(B2002,INDIRECT("Referentiel!a:a"),0)+COUNTIF($B$1:B2001,B2002)</f>
        <v>2002</v>
      </c>
      <c r="B2002" s="98" t="s">
        <v>9969</v>
      </c>
      <c r="C2002" s="54" t="str">
        <f t="shared" ca="1" si="403"/>
        <v>CPMP</v>
      </c>
      <c r="D2002" s="54" t="str">
        <f t="shared" ca="1" si="404"/>
        <v>#CR#INCIJ_YYYYMMDDHHMISS_pres_chq.csv-J</v>
      </c>
      <c r="E2002" s="54">
        <f t="shared" ca="1" si="405"/>
        <v>0</v>
      </c>
      <c r="F2002" s="54">
        <f t="shared" ca="1" si="406"/>
        <v>0</v>
      </c>
      <c r="G2002" s="54" t="str">
        <f t="shared" ca="1" si="407"/>
        <v>AD4</v>
      </c>
      <c r="H2002" s="54" t="str">
        <f t="shared" ca="1" si="408"/>
        <v>COMPLET</v>
      </c>
      <c r="I2002" s="54" t="str">
        <f t="shared" ca="1" si="409"/>
        <v>Tn</v>
      </c>
      <c r="J2002" s="54" t="str">
        <f t="shared" ca="1" si="410"/>
        <v>INCI</v>
      </c>
      <c r="K2002" s="54" t="str">
        <f t="shared" ca="1" si="411"/>
        <v>[Code_Entité]INCIJ_[YYYY][MM][DD][HH][MM][SS]_Pres_chq.csv</v>
      </c>
      <c r="L2002" s="54" t="str">
        <f t="shared" ca="1" si="412"/>
        <v/>
      </c>
      <c r="M2002" s="54" t="str">
        <f t="shared" ca="1" si="413"/>
        <v>CPMP</v>
      </c>
      <c r="N2002" s="54" t="str">
        <f t="shared" ca="1" si="414"/>
        <v>OPEN</v>
      </c>
      <c r="O2002" s="54" t="str">
        <f t="shared" ca="1" si="415"/>
        <v>Adhérent</v>
      </c>
    </row>
    <row r="2003" spans="1:15" x14ac:dyDescent="0.3">
      <c r="A2003" s="97">
        <f ca="1">MATCH(B2003,INDIRECT("Referentiel!a:a"),0)+COUNTIF($B$1:B2002,B2003)</f>
        <v>2003</v>
      </c>
      <c r="B2003" s="98" t="s">
        <v>9973</v>
      </c>
      <c r="C2003" s="54" t="str">
        <f t="shared" ca="1" si="403"/>
        <v>CPMP</v>
      </c>
      <c r="D2003" s="54" t="str">
        <f t="shared" ca="1" si="404"/>
        <v>#CR#INCIJ_YYYYMMDDHHMISS_remettant.csv-J</v>
      </c>
      <c r="E2003" s="54">
        <f t="shared" ca="1" si="405"/>
        <v>0</v>
      </c>
      <c r="F2003" s="54">
        <f t="shared" ca="1" si="406"/>
        <v>0</v>
      </c>
      <c r="G2003" s="54" t="str">
        <f t="shared" ca="1" si="407"/>
        <v>AD4</v>
      </c>
      <c r="H2003" s="54" t="str">
        <f t="shared" ca="1" si="408"/>
        <v>COMPLET</v>
      </c>
      <c r="I2003" s="54" t="str">
        <f t="shared" ca="1" si="409"/>
        <v>Tn</v>
      </c>
      <c r="J2003" s="54" t="str">
        <f t="shared" ca="1" si="410"/>
        <v>INCI</v>
      </c>
      <c r="K2003" s="54" t="str">
        <f t="shared" ca="1" si="411"/>
        <v>[Code_Entité]INCIJ_[YYYY][MM][DD][HH][MM][SS]_Remettant.csv</v>
      </c>
      <c r="L2003" s="54" t="str">
        <f t="shared" ca="1" si="412"/>
        <v/>
      </c>
      <c r="M2003" s="54" t="str">
        <f t="shared" ca="1" si="413"/>
        <v>CPMP</v>
      </c>
      <c r="N2003" s="54" t="str">
        <f t="shared" ca="1" si="414"/>
        <v>OPEN</v>
      </c>
      <c r="O2003" s="54" t="str">
        <f t="shared" ca="1" si="415"/>
        <v>Adhérent</v>
      </c>
    </row>
    <row r="2004" spans="1:15" x14ac:dyDescent="0.3">
      <c r="A2004" s="97">
        <f ca="1">MATCH(B2004,INDIRECT("Referentiel!a:a"),0)+COUNTIF($B$1:B2003,B2004)</f>
        <v>2004</v>
      </c>
      <c r="B2004" s="98" t="s">
        <v>9977</v>
      </c>
      <c r="C2004" s="54" t="str">
        <f t="shared" ca="1" si="403"/>
        <v>CPMP</v>
      </c>
      <c r="D2004" s="54" t="str">
        <f t="shared" ca="1" si="404"/>
        <v>#CR#INCIJ_YYYYMMDDHHMISS_sortie_ib.csv-J</v>
      </c>
      <c r="E2004" s="54">
        <f t="shared" ca="1" si="405"/>
        <v>0</v>
      </c>
      <c r="F2004" s="54">
        <f t="shared" ca="1" si="406"/>
        <v>0</v>
      </c>
      <c r="G2004" s="54" t="str">
        <f t="shared" ca="1" si="407"/>
        <v>AD4</v>
      </c>
      <c r="H2004" s="54" t="str">
        <f t="shared" ca="1" si="408"/>
        <v>COMPLET</v>
      </c>
      <c r="I2004" s="54" t="str">
        <f t="shared" ca="1" si="409"/>
        <v>Tn</v>
      </c>
      <c r="J2004" s="54" t="str">
        <f t="shared" ca="1" si="410"/>
        <v>INCI</v>
      </c>
      <c r="K2004" s="54" t="str">
        <f t="shared" ca="1" si="411"/>
        <v>[Code_Entité]INCIJ_[YYYY][MM][DD][HH][MM][SS]_Sortie_IB.csv</v>
      </c>
      <c r="L2004" s="54" t="str">
        <f t="shared" ca="1" si="412"/>
        <v/>
      </c>
      <c r="M2004" s="54" t="str">
        <f t="shared" ca="1" si="413"/>
        <v>CPMP</v>
      </c>
      <c r="N2004" s="54" t="str">
        <f t="shared" ca="1" si="414"/>
        <v>OPEN</v>
      </c>
      <c r="O2004" s="54" t="str">
        <f t="shared" ca="1" si="415"/>
        <v>Adhérent</v>
      </c>
    </row>
    <row r="2005" spans="1:15" x14ac:dyDescent="0.3">
      <c r="A2005" s="97">
        <f ca="1">MATCH(B2005,INDIRECT("Referentiel!a:a"),0)+COUNTIF($B$1:B2004,B2005)</f>
        <v>2005</v>
      </c>
      <c r="B2005" s="98" t="s">
        <v>9981</v>
      </c>
      <c r="C2005" s="54" t="str">
        <f t="shared" ca="1" si="403"/>
        <v>CPMP</v>
      </c>
      <c r="D2005" s="54" t="str">
        <f t="shared" ca="1" si="404"/>
        <v>#CR#INCIJ_YYYYMMDDHHMISS_suite_leg.csv-J</v>
      </c>
      <c r="E2005" s="54">
        <f t="shared" ca="1" si="405"/>
        <v>0</v>
      </c>
      <c r="F2005" s="54">
        <f t="shared" ca="1" si="406"/>
        <v>0</v>
      </c>
      <c r="G2005" s="54" t="str">
        <f t="shared" ca="1" si="407"/>
        <v>AD4</v>
      </c>
      <c r="H2005" s="54" t="str">
        <f t="shared" ca="1" si="408"/>
        <v>COMPLET</v>
      </c>
      <c r="I2005" s="54" t="str">
        <f t="shared" ca="1" si="409"/>
        <v>Tn</v>
      </c>
      <c r="J2005" s="54" t="str">
        <f t="shared" ca="1" si="410"/>
        <v>INCI</v>
      </c>
      <c r="K2005" s="54" t="str">
        <f t="shared" ca="1" si="411"/>
        <v>[Code_Entité]INCIJ_[YYYY][MM][DD][HH][MM][SS]_Suite_leg.csv</v>
      </c>
      <c r="L2005" s="54" t="str">
        <f t="shared" ca="1" si="412"/>
        <v/>
      </c>
      <c r="M2005" s="54" t="str">
        <f t="shared" ca="1" si="413"/>
        <v>CPMP</v>
      </c>
      <c r="N2005" s="54" t="str">
        <f t="shared" ca="1" si="414"/>
        <v>OPEN</v>
      </c>
      <c r="O2005" s="54" t="str">
        <f t="shared" ca="1" si="415"/>
        <v>Adhérent</v>
      </c>
    </row>
    <row r="2006" spans="1:15" x14ac:dyDescent="0.3">
      <c r="A2006" s="97">
        <f ca="1">MATCH(B2006,INDIRECT("Referentiel!a:a"),0)+COUNTIF($B$1:B2005,B2006)</f>
        <v>2006</v>
      </c>
      <c r="B2006" s="98" t="s">
        <v>9985</v>
      </c>
      <c r="C2006" s="54" t="str">
        <f t="shared" ca="1" si="403"/>
        <v>CPDT</v>
      </c>
      <c r="D2006" s="54" t="str">
        <f t="shared" ca="1" si="404"/>
        <v>SUIVCP-J</v>
      </c>
      <c r="E2006" s="54">
        <f t="shared" ca="1" si="405"/>
        <v>0</v>
      </c>
      <c r="F2006" s="54" t="str">
        <f t="shared" ca="1" si="406"/>
        <v>ZH0EJB</v>
      </c>
      <c r="G2006" s="54" t="str">
        <f t="shared" ca="1" si="407"/>
        <v>AD3</v>
      </c>
      <c r="H2006" s="54" t="str">
        <f t="shared" ca="1" si="408"/>
        <v>COMPLET</v>
      </c>
      <c r="I2006" s="54" t="str">
        <f t="shared" ca="1" si="409"/>
        <v>Tn</v>
      </c>
      <c r="J2006" s="54" t="str">
        <f t="shared" ca="1" si="410"/>
        <v>CPDT</v>
      </c>
      <c r="K2006" s="54" t="str">
        <f t="shared" ca="1" si="411"/>
        <v>TWSLOG 7h30</v>
      </c>
      <c r="L2006" s="54" t="str">
        <f t="shared" ca="1" si="412"/>
        <v/>
      </c>
      <c r="M2006" s="54">
        <f t="shared" ca="1" si="413"/>
        <v>0</v>
      </c>
      <c r="N2006" s="54" t="str">
        <f t="shared" ca="1" si="414"/>
        <v>FIC</v>
      </c>
      <c r="O2006" s="54" t="str">
        <f t="shared" ca="1" si="415"/>
        <v>Adhérent</v>
      </c>
    </row>
    <row r="2007" spans="1:15" x14ac:dyDescent="0.3">
      <c r="A2007" s="97">
        <f ca="1">MATCH(B2007,INDIRECT("Referentiel!a:a"),0)+COUNTIF($B$1:B2006,B2007)</f>
        <v>2007</v>
      </c>
      <c r="B2007" s="98" t="s">
        <v>9985</v>
      </c>
      <c r="C2007" s="54" t="str">
        <f t="shared" ca="1" si="403"/>
        <v>CPDT</v>
      </c>
      <c r="D2007" s="54" t="str">
        <f t="shared" ca="1" si="404"/>
        <v>SUIVCP-J</v>
      </c>
      <c r="E2007" s="54">
        <f t="shared" ca="1" si="405"/>
        <v>0</v>
      </c>
      <c r="F2007" s="54" t="str">
        <f t="shared" ca="1" si="406"/>
        <v>ZH0EJC</v>
      </c>
      <c r="G2007" s="54" t="str">
        <f t="shared" ca="1" si="407"/>
        <v>AD3</v>
      </c>
      <c r="H2007" s="54" t="str">
        <f t="shared" ca="1" si="408"/>
        <v>COMPLET</v>
      </c>
      <c r="I2007" s="54" t="str">
        <f t="shared" ca="1" si="409"/>
        <v>Tn</v>
      </c>
      <c r="J2007" s="54" t="str">
        <f t="shared" ca="1" si="410"/>
        <v>CPDT</v>
      </c>
      <c r="K2007" s="54" t="str">
        <f t="shared" ca="1" si="411"/>
        <v>TWSLOG 8h30</v>
      </c>
      <c r="L2007" s="54" t="str">
        <f t="shared" ca="1" si="412"/>
        <v/>
      </c>
      <c r="M2007" s="54">
        <f t="shared" ca="1" si="413"/>
        <v>0</v>
      </c>
      <c r="N2007" s="54" t="str">
        <f t="shared" ca="1" si="414"/>
        <v>FIC</v>
      </c>
      <c r="O2007" s="54" t="str">
        <f t="shared" ca="1" si="415"/>
        <v>Adhérent</v>
      </c>
    </row>
    <row r="2008" spans="1:15" x14ac:dyDescent="0.3">
      <c r="A2008" s="97">
        <f ca="1">MATCH(B2008,INDIRECT("Referentiel!a:a"),0)+COUNTIF($B$1:B2007,B2008)</f>
        <v>2008</v>
      </c>
      <c r="B2008" s="98" t="s">
        <v>9985</v>
      </c>
      <c r="C2008" s="54" t="str">
        <f t="shared" ca="1" si="403"/>
        <v>CPDT</v>
      </c>
      <c r="D2008" s="54" t="str">
        <f t="shared" ca="1" si="404"/>
        <v>SUIVCP-J</v>
      </c>
      <c r="E2008" s="54">
        <f t="shared" ca="1" si="405"/>
        <v>0</v>
      </c>
      <c r="F2008" s="54" t="str">
        <f t="shared" ca="1" si="406"/>
        <v>ZH0EJD</v>
      </c>
      <c r="G2008" s="54" t="str">
        <f t="shared" ca="1" si="407"/>
        <v>AD3</v>
      </c>
      <c r="H2008" s="54" t="str">
        <f t="shared" ca="1" si="408"/>
        <v>COMPLET</v>
      </c>
      <c r="I2008" s="54" t="str">
        <f t="shared" ca="1" si="409"/>
        <v>Tn</v>
      </c>
      <c r="J2008" s="54" t="str">
        <f t="shared" ca="1" si="410"/>
        <v>CPDT</v>
      </c>
      <c r="K2008" s="54" t="str">
        <f t="shared" ca="1" si="411"/>
        <v>TWSLOG 12H30</v>
      </c>
      <c r="L2008" s="54" t="str">
        <f t="shared" ca="1" si="412"/>
        <v/>
      </c>
      <c r="M2008" s="54">
        <f t="shared" ca="1" si="413"/>
        <v>0</v>
      </c>
      <c r="N2008" s="54" t="str">
        <f t="shared" ca="1" si="414"/>
        <v>FIC</v>
      </c>
      <c r="O2008" s="54" t="str">
        <f t="shared" ca="1" si="415"/>
        <v>Adhérent</v>
      </c>
    </row>
    <row r="2009" spans="1:15" x14ac:dyDescent="0.3">
      <c r="A2009" s="97">
        <f ca="1">MATCH(B2009,INDIRECT("Referentiel!a:a"),0)+COUNTIF($B$1:B2008,B2009)</f>
        <v>2009</v>
      </c>
      <c r="B2009" s="98" t="s">
        <v>9985</v>
      </c>
      <c r="C2009" s="54" t="str">
        <f t="shared" ca="1" si="403"/>
        <v>CPDT</v>
      </c>
      <c r="D2009" s="54" t="str">
        <f t="shared" ca="1" si="404"/>
        <v>SUIVCP-J</v>
      </c>
      <c r="E2009" s="54">
        <f t="shared" ca="1" si="405"/>
        <v>0</v>
      </c>
      <c r="F2009" s="54" t="str">
        <f t="shared" ca="1" si="406"/>
        <v>ZH0EJE</v>
      </c>
      <c r="G2009" s="54" t="str">
        <f t="shared" ca="1" si="407"/>
        <v>AD3</v>
      </c>
      <c r="H2009" s="54" t="str">
        <f t="shared" ca="1" si="408"/>
        <v>COMPLET</v>
      </c>
      <c r="I2009" s="54" t="str">
        <f t="shared" ca="1" si="409"/>
        <v>Tn</v>
      </c>
      <c r="J2009" s="54" t="str">
        <f t="shared" ca="1" si="410"/>
        <v>CPDT</v>
      </c>
      <c r="K2009" s="54" t="str">
        <f t="shared" ca="1" si="411"/>
        <v>TWSLOG 14h30</v>
      </c>
      <c r="L2009" s="54" t="str">
        <f t="shared" ca="1" si="412"/>
        <v/>
      </c>
      <c r="M2009" s="54">
        <f t="shared" ca="1" si="413"/>
        <v>0</v>
      </c>
      <c r="N2009" s="54" t="str">
        <f t="shared" ca="1" si="414"/>
        <v>FIC</v>
      </c>
      <c r="O2009" s="54" t="str">
        <f t="shared" ca="1" si="415"/>
        <v>Adhérent</v>
      </c>
    </row>
    <row r="2010" spans="1:15" x14ac:dyDescent="0.3">
      <c r="A2010" s="97">
        <f ca="1">MATCH(B2010,INDIRECT("Referentiel!a:a"),0)+COUNTIF($B$1:B2009,B2010)</f>
        <v>2010</v>
      </c>
      <c r="B2010" s="98" t="s">
        <v>9985</v>
      </c>
      <c r="C2010" s="54" t="str">
        <f t="shared" ca="1" si="403"/>
        <v>CPDT</v>
      </c>
      <c r="D2010" s="54" t="str">
        <f t="shared" ca="1" si="404"/>
        <v>SUIVCP-D</v>
      </c>
      <c r="E2010" s="54">
        <f t="shared" ca="1" si="405"/>
        <v>0</v>
      </c>
      <c r="F2010" s="54" t="str">
        <f t="shared" ca="1" si="406"/>
        <v>ZH0EDB</v>
      </c>
      <c r="G2010" s="54" t="str">
        <f t="shared" ca="1" si="407"/>
        <v>AD3</v>
      </c>
      <c r="H2010" s="54" t="str">
        <f t="shared" ca="1" si="408"/>
        <v>COMPLET</v>
      </c>
      <c r="I2010" s="54" t="str">
        <f t="shared" ca="1" si="409"/>
        <v>Tn</v>
      </c>
      <c r="J2010" s="54" t="str">
        <f t="shared" ca="1" si="410"/>
        <v>CPDT</v>
      </c>
      <c r="K2010" s="54" t="str">
        <f t="shared" ca="1" si="411"/>
        <v xml:space="preserve">TWSLOG à la dmeande </v>
      </c>
      <c r="L2010" s="54" t="str">
        <f t="shared" ca="1" si="412"/>
        <v/>
      </c>
      <c r="M2010" s="54">
        <f t="shared" ca="1" si="413"/>
        <v>0</v>
      </c>
      <c r="N2010" s="54" t="str">
        <f t="shared" ca="1" si="414"/>
        <v>FIC</v>
      </c>
      <c r="O2010" s="54" t="str">
        <f t="shared" ca="1" si="415"/>
        <v>Adhérent</v>
      </c>
    </row>
    <row r="2011" spans="1:15" x14ac:dyDescent="0.3">
      <c r="A2011" s="97">
        <f ca="1">MATCH(B2011,INDIRECT("Referentiel!a:a"),0)+COUNTIF($B$1:B2010,B2011)</f>
        <v>2011</v>
      </c>
      <c r="B2011" s="98" t="s">
        <v>9985</v>
      </c>
      <c r="C2011" s="54" t="str">
        <f t="shared" ca="1" si="403"/>
        <v>CPDT</v>
      </c>
      <c r="D2011" s="54" t="str">
        <f t="shared" ca="1" si="404"/>
        <v>SUIVCP-J</v>
      </c>
      <c r="E2011" s="54">
        <f t="shared" ca="1" si="405"/>
        <v>0</v>
      </c>
      <c r="F2011" s="54" t="str">
        <f t="shared" ca="1" si="406"/>
        <v>ZH0EJG</v>
      </c>
      <c r="G2011" s="54" t="str">
        <f t="shared" ca="1" si="407"/>
        <v>AD3</v>
      </c>
      <c r="H2011" s="54" t="str">
        <f t="shared" ca="1" si="408"/>
        <v>COMPLET</v>
      </c>
      <c r="I2011" s="54" t="str">
        <f t="shared" ca="1" si="409"/>
        <v>Tn</v>
      </c>
      <c r="J2011" s="54" t="str">
        <f t="shared" ca="1" si="410"/>
        <v>CPDT</v>
      </c>
      <c r="K2011" s="54" t="str">
        <f t="shared" ca="1" si="411"/>
        <v>TWSLOG 9h30</v>
      </c>
      <c r="L2011" s="54" t="str">
        <f t="shared" ca="1" si="412"/>
        <v/>
      </c>
      <c r="M2011" s="54">
        <f t="shared" ca="1" si="413"/>
        <v>0</v>
      </c>
      <c r="N2011" s="54" t="str">
        <f t="shared" ca="1" si="414"/>
        <v>FIC</v>
      </c>
      <c r="O2011" s="54" t="str">
        <f t="shared" ca="1" si="415"/>
        <v>Adhérent</v>
      </c>
    </row>
    <row r="2012" spans="1:15" x14ac:dyDescent="0.3">
      <c r="A2012" s="97">
        <f ca="1">MATCH(B2012,INDIRECT("Referentiel!a:a"),0)+COUNTIF($B$1:B2011,B2012)</f>
        <v>2012</v>
      </c>
      <c r="B2012" s="98" t="s">
        <v>9985</v>
      </c>
      <c r="C2012" s="54" t="str">
        <f t="shared" ca="1" si="403"/>
        <v>CPDT</v>
      </c>
      <c r="D2012" s="54" t="str">
        <f t="shared" ca="1" si="404"/>
        <v>SUIVCP-J</v>
      </c>
      <c r="E2012" s="54">
        <f t="shared" ca="1" si="405"/>
        <v>0</v>
      </c>
      <c r="F2012" s="54" t="str">
        <f t="shared" ca="1" si="406"/>
        <v>ZH0EJ1</v>
      </c>
      <c r="G2012" s="54" t="str">
        <f t="shared" ca="1" si="407"/>
        <v>AD3</v>
      </c>
      <c r="H2012" s="54" t="str">
        <f t="shared" ca="1" si="408"/>
        <v>COMPLET</v>
      </c>
      <c r="I2012" s="54" t="str">
        <f t="shared" ca="1" si="409"/>
        <v>Tn</v>
      </c>
      <c r="J2012" s="54" t="str">
        <f t="shared" ca="1" si="410"/>
        <v>CPDT</v>
      </c>
      <c r="K2012" s="54" t="str">
        <f t="shared" ca="1" si="411"/>
        <v>TWSLOG 10h30</v>
      </c>
      <c r="L2012" s="54" t="str">
        <f t="shared" ca="1" si="412"/>
        <v/>
      </c>
      <c r="M2012" s="54">
        <f t="shared" ca="1" si="413"/>
        <v>0</v>
      </c>
      <c r="N2012" s="54" t="str">
        <f t="shared" ca="1" si="414"/>
        <v>FIC</v>
      </c>
      <c r="O2012" s="54" t="str">
        <f t="shared" ca="1" si="415"/>
        <v>Adhérent</v>
      </c>
    </row>
    <row r="2013" spans="1:15" x14ac:dyDescent="0.3">
      <c r="A2013" s="97">
        <f ca="1">MATCH(B2013,INDIRECT("Referentiel!a:a"),0)+COUNTIF($B$1:B2012,B2013)</f>
        <v>2013</v>
      </c>
      <c r="B2013" s="98" t="s">
        <v>9985</v>
      </c>
      <c r="C2013" s="54" t="str">
        <f t="shared" ca="1" si="403"/>
        <v>CPDT</v>
      </c>
      <c r="D2013" s="54" t="str">
        <f t="shared" ca="1" si="404"/>
        <v>SUIVCP-J</v>
      </c>
      <c r="E2013" s="54">
        <f t="shared" ca="1" si="405"/>
        <v>0</v>
      </c>
      <c r="F2013" s="54" t="str">
        <f t="shared" ca="1" si="406"/>
        <v>ZH0EJ2</v>
      </c>
      <c r="G2013" s="54" t="str">
        <f t="shared" ca="1" si="407"/>
        <v>AD3</v>
      </c>
      <c r="H2013" s="54" t="str">
        <f t="shared" ca="1" si="408"/>
        <v>COMPLET</v>
      </c>
      <c r="I2013" s="54" t="str">
        <f t="shared" ca="1" si="409"/>
        <v>Tn</v>
      </c>
      <c r="J2013" s="54" t="str">
        <f t="shared" ca="1" si="410"/>
        <v>CPDT</v>
      </c>
      <c r="K2013" s="54" t="str">
        <f t="shared" ca="1" si="411"/>
        <v>TWSLOG 15H30</v>
      </c>
      <c r="L2013" s="54" t="str">
        <f t="shared" ca="1" si="412"/>
        <v/>
      </c>
      <c r="M2013" s="54">
        <f t="shared" ca="1" si="413"/>
        <v>0</v>
      </c>
      <c r="N2013" s="54" t="str">
        <f t="shared" ca="1" si="414"/>
        <v>FIC</v>
      </c>
      <c r="O2013" s="54" t="str">
        <f t="shared" ca="1" si="415"/>
        <v>Adhérent</v>
      </c>
    </row>
    <row r="2014" spans="1:15" x14ac:dyDescent="0.3">
      <c r="A2014" s="97">
        <f ca="1">MATCH(B2014,INDIRECT("Referentiel!a:a"),0)+COUNTIF($B$1:B2013,B2014)</f>
        <v>2014</v>
      </c>
      <c r="B2014" s="98" t="s">
        <v>9985</v>
      </c>
      <c r="C2014" s="54" t="str">
        <f t="shared" ca="1" si="403"/>
        <v>CPDT</v>
      </c>
      <c r="D2014" s="54" t="str">
        <f t="shared" ca="1" si="404"/>
        <v>SUIVCP-J</v>
      </c>
      <c r="E2014" s="54">
        <f t="shared" ca="1" si="405"/>
        <v>0</v>
      </c>
      <c r="F2014" s="54" t="str">
        <f t="shared" ca="1" si="406"/>
        <v>ZH0EJ3</v>
      </c>
      <c r="G2014" s="54" t="str">
        <f t="shared" ca="1" si="407"/>
        <v>AD3</v>
      </c>
      <c r="H2014" s="54" t="str">
        <f t="shared" ca="1" si="408"/>
        <v>COMPLET</v>
      </c>
      <c r="I2014" s="54" t="str">
        <f t="shared" ca="1" si="409"/>
        <v>Tn</v>
      </c>
      <c r="J2014" s="54" t="str">
        <f t="shared" ca="1" si="410"/>
        <v>CPDT</v>
      </c>
      <c r="K2014" s="54" t="str">
        <f t="shared" ca="1" si="411"/>
        <v>TWSLOG 16h30</v>
      </c>
      <c r="L2014" s="54" t="str">
        <f t="shared" ca="1" si="412"/>
        <v/>
      </c>
      <c r="M2014" s="54">
        <f t="shared" ca="1" si="413"/>
        <v>0</v>
      </c>
      <c r="N2014" s="54" t="str">
        <f t="shared" ca="1" si="414"/>
        <v>FIC</v>
      </c>
      <c r="O2014" s="54" t="str">
        <f t="shared" ca="1" si="415"/>
        <v>Adhérent</v>
      </c>
    </row>
    <row r="2015" spans="1:15" x14ac:dyDescent="0.3">
      <c r="A2015" s="97">
        <f ca="1">MATCH(B2015,INDIRECT("Referentiel!a:a"),0)+COUNTIF($B$1:B2014,B2015)</f>
        <v>2015</v>
      </c>
      <c r="B2015" s="98" t="s">
        <v>10021</v>
      </c>
      <c r="C2015" s="54" t="str">
        <f t="shared" ca="1" si="403"/>
        <v>CPFI</v>
      </c>
      <c r="D2015" s="54" t="str">
        <f t="shared" ca="1" si="404"/>
        <v>BCREC807-D</v>
      </c>
      <c r="E2015" s="54">
        <f t="shared" ca="1" si="405"/>
        <v>0</v>
      </c>
      <c r="F2015" s="54">
        <f t="shared" ca="1" si="406"/>
        <v>0</v>
      </c>
      <c r="G2015" s="54" t="str">
        <f t="shared" ca="1" si="407"/>
        <v>AD3</v>
      </c>
      <c r="H2015" s="54" t="str">
        <f t="shared" ca="1" si="408"/>
        <v>PARTIEL</v>
      </c>
      <c r="I2015" s="54" t="str">
        <f t="shared" ca="1" si="409"/>
        <v>Tn</v>
      </c>
      <c r="J2015" s="54" t="str">
        <f t="shared" ca="1" si="410"/>
        <v>BAFI</v>
      </c>
      <c r="K2015" s="54">
        <f t="shared" ca="1" si="411"/>
        <v>0</v>
      </c>
      <c r="L2015" s="54" t="str">
        <f t="shared" ca="1" si="412"/>
        <v/>
      </c>
      <c r="M2015" s="54">
        <f t="shared" ca="1" si="413"/>
        <v>0</v>
      </c>
      <c r="N2015" s="54" t="str">
        <f t="shared" ca="1" si="414"/>
        <v>FIC</v>
      </c>
      <c r="O2015" s="54" t="str">
        <f t="shared" ca="1" si="415"/>
        <v>Adhérent</v>
      </c>
    </row>
    <row r="2016" spans="1:15" x14ac:dyDescent="0.3">
      <c r="A2016" s="97">
        <f ca="1">MATCH(B2016,INDIRECT("Referentiel!a:a"),0)+COUNTIF($B$1:B2015,B2016)</f>
        <v>2016</v>
      </c>
      <c r="B2016" s="98" t="s">
        <v>10024</v>
      </c>
      <c r="C2016" s="54" t="str">
        <f t="shared" ca="1" si="403"/>
        <v>CPAS</v>
      </c>
      <c r="D2016" s="54" t="str">
        <f t="shared" ca="1" si="404"/>
        <v>DWX501-M</v>
      </c>
      <c r="E2016" s="54">
        <f t="shared" ca="1" si="405"/>
        <v>0</v>
      </c>
      <c r="F2016" s="54" t="str">
        <f t="shared" ca="1" si="406"/>
        <v>ZH2CMA</v>
      </c>
      <c r="G2016" s="54" t="str">
        <f t="shared" ca="1" si="407"/>
        <v>AD3</v>
      </c>
      <c r="H2016" s="54" t="str">
        <f t="shared" ca="1" si="408"/>
        <v>COMPLET</v>
      </c>
      <c r="I2016" s="54" t="str">
        <f t="shared" ca="1" si="409"/>
        <v>BVnTn</v>
      </c>
      <c r="J2016" s="54" t="str">
        <f t="shared" ca="1" si="410"/>
        <v>PDIK</v>
      </c>
      <c r="K2016" s="54">
        <f t="shared" ca="1" si="411"/>
        <v>0</v>
      </c>
      <c r="L2016" s="54" t="str">
        <f t="shared" ca="1" si="412"/>
        <v/>
      </c>
      <c r="M2016" s="54">
        <f t="shared" ca="1" si="413"/>
        <v>0</v>
      </c>
      <c r="N2016" s="54" t="str">
        <f t="shared" ca="1" si="414"/>
        <v>FIC</v>
      </c>
      <c r="O2016" s="54" t="str">
        <f t="shared" ca="1" si="415"/>
        <v>Adhérent</v>
      </c>
    </row>
    <row r="2017" spans="1:15" x14ac:dyDescent="0.3">
      <c r="A2017" s="97">
        <f ca="1">MATCH(B2017,INDIRECT("Referentiel!a:a"),0)+COUNTIF($B$1:B2016,B2017)</f>
        <v>2017</v>
      </c>
      <c r="B2017" s="98" t="s">
        <v>10027</v>
      </c>
      <c r="C2017" s="54" t="str">
        <f t="shared" ca="1" si="403"/>
        <v>CPAS</v>
      </c>
      <c r="D2017" s="54" t="str">
        <f t="shared" ca="1" si="404"/>
        <v>DWX501-M</v>
      </c>
      <c r="E2017" s="54">
        <f t="shared" ca="1" si="405"/>
        <v>0</v>
      </c>
      <c r="F2017" s="54" t="str">
        <f t="shared" ca="1" si="406"/>
        <v>ZH2CMA</v>
      </c>
      <c r="G2017" s="54" t="str">
        <f t="shared" ca="1" si="407"/>
        <v>AD3</v>
      </c>
      <c r="H2017" s="54" t="str">
        <f t="shared" ca="1" si="408"/>
        <v>COMPLET</v>
      </c>
      <c r="I2017" s="54" t="str">
        <f t="shared" ca="1" si="409"/>
        <v>BVnTn</v>
      </c>
      <c r="J2017" s="54" t="str">
        <f t="shared" ca="1" si="410"/>
        <v>PDIK</v>
      </c>
      <c r="K2017" s="54">
        <f t="shared" ca="1" si="411"/>
        <v>0</v>
      </c>
      <c r="L2017" s="54" t="str">
        <f t="shared" ca="1" si="412"/>
        <v/>
      </c>
      <c r="M2017" s="54">
        <f t="shared" ca="1" si="413"/>
        <v>0</v>
      </c>
      <c r="N2017" s="54" t="str">
        <f t="shared" ca="1" si="414"/>
        <v>FIC</v>
      </c>
      <c r="O2017" s="54" t="str">
        <f t="shared" ca="1" si="415"/>
        <v>Adhérent</v>
      </c>
    </row>
    <row r="2018" spans="1:15" x14ac:dyDescent="0.3">
      <c r="A2018" s="97">
        <f ca="1">MATCH(B2018,INDIRECT("Referentiel!a:a"),0)+COUNTIF($B$1:B2017,B2018)</f>
        <v>2018</v>
      </c>
      <c r="B2018" s="98" t="s">
        <v>10030</v>
      </c>
      <c r="C2018" s="54" t="str">
        <f t="shared" ca="1" si="403"/>
        <v>CPAS</v>
      </c>
      <c r="D2018" s="54" t="str">
        <f t="shared" ca="1" si="404"/>
        <v>DWX501-M</v>
      </c>
      <c r="E2018" s="54">
        <f t="shared" ca="1" si="405"/>
        <v>0</v>
      </c>
      <c r="F2018" s="54" t="str">
        <f t="shared" ca="1" si="406"/>
        <v>ZH2CMA</v>
      </c>
      <c r="G2018" s="54" t="str">
        <f t="shared" ca="1" si="407"/>
        <v>AD3</v>
      </c>
      <c r="H2018" s="54" t="str">
        <f t="shared" ca="1" si="408"/>
        <v>COMPLET</v>
      </c>
      <c r="I2018" s="54" t="str">
        <f t="shared" ca="1" si="409"/>
        <v>BVnTn</v>
      </c>
      <c r="J2018" s="54" t="str">
        <f t="shared" ca="1" si="410"/>
        <v>PDIK</v>
      </c>
      <c r="K2018" s="54">
        <f t="shared" ca="1" si="411"/>
        <v>0</v>
      </c>
      <c r="L2018" s="54" t="str">
        <f t="shared" ca="1" si="412"/>
        <v/>
      </c>
      <c r="M2018" s="54">
        <f t="shared" ca="1" si="413"/>
        <v>0</v>
      </c>
      <c r="N2018" s="54" t="str">
        <f t="shared" ca="1" si="414"/>
        <v>FIC</v>
      </c>
      <c r="O2018" s="54" t="str">
        <f t="shared" ca="1" si="415"/>
        <v>Adhérent</v>
      </c>
    </row>
    <row r="2019" spans="1:15" x14ac:dyDescent="0.3">
      <c r="A2019" s="97">
        <f ca="1">MATCH(B2019,INDIRECT("Referentiel!a:a"),0)+COUNTIF($B$1:B2018,B2019)</f>
        <v>2019</v>
      </c>
      <c r="B2019" s="98" t="s">
        <v>10033</v>
      </c>
      <c r="C2019" s="54" t="str">
        <f t="shared" ca="1" si="403"/>
        <v>CPAS</v>
      </c>
      <c r="D2019" s="54" t="str">
        <f t="shared" ca="1" si="404"/>
        <v>DWX501-M</v>
      </c>
      <c r="E2019" s="54">
        <f t="shared" ca="1" si="405"/>
        <v>0</v>
      </c>
      <c r="F2019" s="54" t="str">
        <f t="shared" ca="1" si="406"/>
        <v>ZH2CMA</v>
      </c>
      <c r="G2019" s="54" t="str">
        <f t="shared" ca="1" si="407"/>
        <v>AD3</v>
      </c>
      <c r="H2019" s="54" t="str">
        <f t="shared" ca="1" si="408"/>
        <v>COMPLET</v>
      </c>
      <c r="I2019" s="54" t="str">
        <f t="shared" ca="1" si="409"/>
        <v>BVnTn</v>
      </c>
      <c r="J2019" s="54" t="str">
        <f t="shared" ca="1" si="410"/>
        <v>PDIK</v>
      </c>
      <c r="K2019" s="54">
        <f t="shared" ca="1" si="411"/>
        <v>0</v>
      </c>
      <c r="L2019" s="54" t="str">
        <f t="shared" ca="1" si="412"/>
        <v/>
      </c>
      <c r="M2019" s="54">
        <f t="shared" ca="1" si="413"/>
        <v>0</v>
      </c>
      <c r="N2019" s="54" t="str">
        <f t="shared" ca="1" si="414"/>
        <v>FIC</v>
      </c>
      <c r="O2019" s="54" t="str">
        <f t="shared" ca="1" si="415"/>
        <v>Adhérent</v>
      </c>
    </row>
    <row r="2020" spans="1:15" x14ac:dyDescent="0.3">
      <c r="A2020" s="97">
        <f ca="1">MATCH(B2020,INDIRECT("Referentiel!a:a"),0)+COUNTIF($B$1:B2019,B2020)</f>
        <v>2020</v>
      </c>
      <c r="B2020" s="98" t="s">
        <v>10036</v>
      </c>
      <c r="C2020" s="54" t="str">
        <f t="shared" ca="1" si="403"/>
        <v>CPMS</v>
      </c>
      <c r="D2020" s="54" t="str">
        <f t="shared" ca="1" si="404"/>
        <v>#CR#OFISJ_YYYYMMDDHHMISS_TRAN_RGLIMP01.split-J-ZH4HJ6</v>
      </c>
      <c r="E2020" s="54">
        <f t="shared" ca="1" si="405"/>
        <v>0</v>
      </c>
      <c r="F2020" s="54">
        <f t="shared" ca="1" si="406"/>
        <v>0</v>
      </c>
      <c r="G2020" s="54" t="str">
        <f t="shared" ca="1" si="407"/>
        <v>AD4</v>
      </c>
      <c r="H2020" s="54" t="str">
        <f t="shared" ca="1" si="408"/>
        <v>PARTIEL</v>
      </c>
      <c r="I2020" s="54" t="str">
        <f t="shared" ca="1" si="409"/>
        <v>Tn</v>
      </c>
      <c r="J2020" s="54">
        <f t="shared" ca="1" si="410"/>
        <v>0</v>
      </c>
      <c r="K2020" s="54">
        <f t="shared" ca="1" si="411"/>
        <v>0</v>
      </c>
      <c r="L2020" s="54" t="str">
        <f t="shared" ca="1" si="412"/>
        <v/>
      </c>
      <c r="M2020" s="54" t="str">
        <f t="shared" ca="1" si="413"/>
        <v>CPMS</v>
      </c>
      <c r="N2020" s="54" t="str">
        <f t="shared" ca="1" si="414"/>
        <v>OPEN</v>
      </c>
      <c r="O2020" s="54" t="str">
        <f t="shared" ca="1" si="415"/>
        <v>Adhérent</v>
      </c>
    </row>
    <row r="2021" spans="1:15" x14ac:dyDescent="0.3">
      <c r="A2021" s="97">
        <f ca="1">MATCH(B2021,INDIRECT("Referentiel!a:a"),0)+COUNTIF($B$1:B2020,B2021)</f>
        <v>2021</v>
      </c>
      <c r="B2021" s="98" t="s">
        <v>10039</v>
      </c>
      <c r="C2021" s="54" t="str">
        <f t="shared" ca="1" si="403"/>
        <v>CPOT</v>
      </c>
      <c r="D2021" s="54" t="str">
        <f t="shared" ca="1" si="404"/>
        <v>$BASSY-M</v>
      </c>
      <c r="E2021" s="54">
        <f t="shared" ca="1" si="405"/>
        <v>0</v>
      </c>
      <c r="F2021" s="54" t="str">
        <f t="shared" ca="1" si="406"/>
        <v>ZH00M2</v>
      </c>
      <c r="G2021" s="54" t="str">
        <f t="shared" ca="1" si="407"/>
        <v>AD3</v>
      </c>
      <c r="H2021" s="54" t="str">
        <f t="shared" ca="1" si="408"/>
        <v>PARTIEL</v>
      </c>
      <c r="I2021" s="54" t="str">
        <f t="shared" ca="1" si="409"/>
        <v>Tn</v>
      </c>
      <c r="J2021" s="54" t="str">
        <f t="shared" ca="1" si="410"/>
        <v>BCI</v>
      </c>
      <c r="K2021" s="54">
        <f t="shared" ca="1" si="411"/>
        <v>0</v>
      </c>
      <c r="L2021" s="54" t="str">
        <f t="shared" ca="1" si="412"/>
        <v/>
      </c>
      <c r="M2021" s="54">
        <f t="shared" ca="1" si="413"/>
        <v>0</v>
      </c>
      <c r="N2021" s="54" t="str">
        <f t="shared" ca="1" si="414"/>
        <v>FIC</v>
      </c>
      <c r="O2021" s="54" t="str">
        <f t="shared" ca="1" si="415"/>
        <v>Adhérent</v>
      </c>
    </row>
    <row r="2022" spans="1:15" x14ac:dyDescent="0.3">
      <c r="A2022" s="97">
        <f ca="1">MATCH(B2022,INDIRECT("Referentiel!a:a"),0)+COUNTIF($B$1:B2021,B2022)</f>
        <v>2022</v>
      </c>
      <c r="B2022" s="98" t="s">
        <v>10043</v>
      </c>
      <c r="C2022" s="54" t="str">
        <f t="shared" ca="1" si="403"/>
        <v>CPPI</v>
      </c>
      <c r="D2022" s="54" t="str">
        <f t="shared" ca="1" si="404"/>
        <v>AXPXS091-M</v>
      </c>
      <c r="E2022" s="54">
        <f t="shared" ca="1" si="405"/>
        <v>0</v>
      </c>
      <c r="F2022" s="54" t="str">
        <f t="shared" ca="1" si="406"/>
        <v>ZH0DMW</v>
      </c>
      <c r="G2022" s="54" t="str">
        <f t="shared" ca="1" si="407"/>
        <v>AD3</v>
      </c>
      <c r="H2022" s="54" t="str">
        <f t="shared" ca="1" si="408"/>
        <v>PARTIEL</v>
      </c>
      <c r="I2022" s="54" t="str">
        <f t="shared" ca="1" si="409"/>
        <v>Tn</v>
      </c>
      <c r="J2022" s="54" t="str">
        <f t="shared" ca="1" si="410"/>
        <v>PDIK</v>
      </c>
      <c r="K2022" s="54">
        <f t="shared" ca="1" si="411"/>
        <v>0</v>
      </c>
      <c r="L2022" s="54" t="str">
        <f t="shared" ca="1" si="412"/>
        <v/>
      </c>
      <c r="M2022" s="54">
        <f t="shared" ca="1" si="413"/>
        <v>0</v>
      </c>
      <c r="N2022" s="54" t="str">
        <f t="shared" ca="1" si="414"/>
        <v>FIC</v>
      </c>
      <c r="O2022" s="54" t="str">
        <f t="shared" ca="1" si="415"/>
        <v>Adhérent</v>
      </c>
    </row>
    <row r="2023" spans="1:15" x14ac:dyDescent="0.3">
      <c r="A2023" s="97">
        <f ca="1">MATCH(B2023,INDIRECT("Referentiel!a:a"),0)+COUNTIF($B$1:B2022,B2023)</f>
        <v>2023</v>
      </c>
      <c r="B2023" s="98" t="s">
        <v>10046</v>
      </c>
      <c r="C2023" s="54" t="str">
        <f t="shared" ca="1" si="403"/>
        <v>CPDT</v>
      </c>
      <c r="D2023" s="54" t="str">
        <f t="shared" ca="1" si="404"/>
        <v>RCR_REF_RUBRIQUE.csv-J</v>
      </c>
      <c r="E2023" s="54">
        <f t="shared" ca="1" si="405"/>
        <v>0</v>
      </c>
      <c r="F2023" s="54">
        <f t="shared" ca="1" si="406"/>
        <v>0</v>
      </c>
      <c r="G2023" s="54" t="str">
        <f t="shared" ca="1" si="407"/>
        <v>AD4</v>
      </c>
      <c r="H2023" s="54" t="str">
        <f t="shared" ca="1" si="408"/>
        <v>COMPLET</v>
      </c>
      <c r="I2023" s="54" t="str">
        <f t="shared" ca="1" si="409"/>
        <v>Tn</v>
      </c>
      <c r="J2023" s="54" t="str">
        <f t="shared" ca="1" si="410"/>
        <v>RCRH</v>
      </c>
      <c r="K2023" s="54" t="str">
        <f t="shared" ca="1" si="411"/>
        <v>RCR_REF_RUBRIQUE</v>
      </c>
      <c r="L2023" s="54" t="str">
        <f t="shared" ca="1" si="412"/>
        <v/>
      </c>
      <c r="M2023" s="54" t="str">
        <f t="shared" ca="1" si="413"/>
        <v>CPDT</v>
      </c>
      <c r="N2023" s="54" t="str">
        <f t="shared" ca="1" si="414"/>
        <v>OPEN</v>
      </c>
      <c r="O2023" s="54" t="str">
        <f t="shared" ca="1" si="415"/>
        <v>Communautaire</v>
      </c>
    </row>
    <row r="2024" spans="1:15" x14ac:dyDescent="0.3">
      <c r="A2024" s="97">
        <f ca="1">MATCH(B2024,INDIRECT("Referentiel!a:a"),0)+COUNTIF($B$1:B2023,B2024)</f>
        <v>2024</v>
      </c>
      <c r="B2024" s="98" t="s">
        <v>10046</v>
      </c>
      <c r="C2024" s="54" t="str">
        <f t="shared" ca="1" si="403"/>
        <v>CPDT</v>
      </c>
      <c r="D2024" s="54" t="str">
        <f t="shared" ca="1" si="404"/>
        <v>RCR_REF_RUBRIQUE.csv-J</v>
      </c>
      <c r="E2024" s="54">
        <f t="shared" ca="1" si="405"/>
        <v>0</v>
      </c>
      <c r="F2024" s="54">
        <f t="shared" ca="1" si="406"/>
        <v>0</v>
      </c>
      <c r="G2024" s="54" t="str">
        <f t="shared" ca="1" si="407"/>
        <v>AD4</v>
      </c>
      <c r="H2024" s="54" t="str">
        <f t="shared" ca="1" si="408"/>
        <v>COMPLET</v>
      </c>
      <c r="I2024" s="54" t="str">
        <f t="shared" ca="1" si="409"/>
        <v>Tn</v>
      </c>
      <c r="J2024" s="54" t="str">
        <f t="shared" ca="1" si="410"/>
        <v>RCRH</v>
      </c>
      <c r="K2024" s="54">
        <f t="shared" ca="1" si="411"/>
        <v>0</v>
      </c>
      <c r="L2024" s="54" t="str">
        <f t="shared" ca="1" si="412"/>
        <v/>
      </c>
      <c r="M2024" s="54" t="str">
        <f t="shared" ca="1" si="413"/>
        <v>CPDT</v>
      </c>
      <c r="N2024" s="54" t="str">
        <f t="shared" ca="1" si="414"/>
        <v>OPEN</v>
      </c>
      <c r="O2024" s="54" t="str">
        <f t="shared" ca="1" si="415"/>
        <v>Communautaire</v>
      </c>
    </row>
    <row r="2025" spans="1:15" x14ac:dyDescent="0.3">
      <c r="A2025" s="97">
        <f ca="1">MATCH(B2025,INDIRECT("Referentiel!a:a"),0)+COUNTIF($B$1:B2024,B2025)</f>
        <v>2025</v>
      </c>
      <c r="B2025" s="98" t="s">
        <v>10046</v>
      </c>
      <c r="C2025" s="54" t="str">
        <f t="shared" ca="1" si="403"/>
        <v>CPDT</v>
      </c>
      <c r="D2025" s="54" t="str">
        <f t="shared" ca="1" si="404"/>
        <v>RCR_REF_RUBRIQUE.csv-J</v>
      </c>
      <c r="E2025" s="54">
        <f t="shared" ca="1" si="405"/>
        <v>0</v>
      </c>
      <c r="F2025" s="54">
        <f t="shared" ca="1" si="406"/>
        <v>0</v>
      </c>
      <c r="G2025" s="54" t="str">
        <f t="shared" ca="1" si="407"/>
        <v>AD4</v>
      </c>
      <c r="H2025" s="54" t="str">
        <f t="shared" ca="1" si="408"/>
        <v>COMPLET</v>
      </c>
      <c r="I2025" s="54" t="str">
        <f t="shared" ca="1" si="409"/>
        <v>Tn</v>
      </c>
      <c r="J2025" s="54" t="str">
        <f t="shared" ca="1" si="410"/>
        <v>RCRH</v>
      </c>
      <c r="K2025" s="54">
        <f t="shared" ca="1" si="411"/>
        <v>0</v>
      </c>
      <c r="L2025" s="54" t="str">
        <f t="shared" ca="1" si="412"/>
        <v/>
      </c>
      <c r="M2025" s="54" t="str">
        <f t="shared" ca="1" si="413"/>
        <v>CPDT</v>
      </c>
      <c r="N2025" s="54" t="str">
        <f t="shared" ca="1" si="414"/>
        <v>OPEN</v>
      </c>
      <c r="O2025" s="54" t="str">
        <f t="shared" ca="1" si="415"/>
        <v>Communautaire</v>
      </c>
    </row>
    <row r="2026" spans="1:15" x14ac:dyDescent="0.3">
      <c r="A2026" s="97">
        <f ca="1">MATCH(B2026,INDIRECT("Referentiel!a:a"),0)+COUNTIF($B$1:B2025,B2026)</f>
        <v>2026</v>
      </c>
      <c r="B2026" s="98" t="s">
        <v>10054</v>
      </c>
      <c r="C2026" s="54" t="str">
        <f t="shared" ca="1" si="403"/>
        <v>CPDT</v>
      </c>
      <c r="D2026" s="54" t="str">
        <f t="shared" ca="1" si="404"/>
        <v>J</v>
      </c>
      <c r="E2026" s="54">
        <f t="shared" ca="1" si="405"/>
        <v>0</v>
      </c>
      <c r="F2026" s="54">
        <f t="shared" ca="1" si="406"/>
        <v>0</v>
      </c>
      <c r="G2026" s="54" t="str">
        <f t="shared" ca="1" si="407"/>
        <v>AD4</v>
      </c>
      <c r="H2026" s="54" t="str">
        <f t="shared" ca="1" si="408"/>
        <v>PARTIEL</v>
      </c>
      <c r="I2026" s="54" t="str">
        <f t="shared" ca="1" si="409"/>
        <v>Tn</v>
      </c>
      <c r="J2026" s="54">
        <f t="shared" ca="1" si="410"/>
        <v>0</v>
      </c>
      <c r="K2026" s="54">
        <f t="shared" ca="1" si="411"/>
        <v>0</v>
      </c>
      <c r="L2026" s="54" t="str">
        <f t="shared" ca="1" si="412"/>
        <v/>
      </c>
      <c r="M2026" s="54" t="str">
        <f t="shared" ca="1" si="413"/>
        <v>CPDT</v>
      </c>
      <c r="N2026" s="54" t="str">
        <f t="shared" ca="1" si="414"/>
        <v>OPEN</v>
      </c>
      <c r="O2026" s="54" t="str">
        <f t="shared" ca="1" si="415"/>
        <v>Communautaire</v>
      </c>
    </row>
    <row r="2027" spans="1:15" x14ac:dyDescent="0.3">
      <c r="A2027" s="97">
        <f ca="1">MATCH(B2027,INDIRECT("Referentiel!a:a"),0)+COUNTIF($B$1:B2026,B2027)</f>
        <v>2027</v>
      </c>
      <c r="B2027" s="98" t="s">
        <v>10056</v>
      </c>
      <c r="C2027" s="54" t="str">
        <f t="shared" ca="1" si="403"/>
        <v>CPDT</v>
      </c>
      <c r="D2027" s="54" t="str">
        <f t="shared" ca="1" si="404"/>
        <v>J</v>
      </c>
      <c r="E2027" s="54">
        <f t="shared" ca="1" si="405"/>
        <v>0</v>
      </c>
      <c r="F2027" s="54">
        <f t="shared" ca="1" si="406"/>
        <v>0</v>
      </c>
      <c r="G2027" s="54" t="str">
        <f t="shared" ca="1" si="407"/>
        <v>AD4</v>
      </c>
      <c r="H2027" s="54" t="str">
        <f t="shared" ca="1" si="408"/>
        <v>PARTIEL</v>
      </c>
      <c r="I2027" s="54" t="str">
        <f t="shared" ca="1" si="409"/>
        <v>Tn</v>
      </c>
      <c r="J2027" s="54">
        <f t="shared" ca="1" si="410"/>
        <v>0</v>
      </c>
      <c r="K2027" s="54">
        <f t="shared" ca="1" si="411"/>
        <v>0</v>
      </c>
      <c r="L2027" s="54" t="str">
        <f t="shared" ca="1" si="412"/>
        <v/>
      </c>
      <c r="M2027" s="54" t="str">
        <f t="shared" ca="1" si="413"/>
        <v>CPDT</v>
      </c>
      <c r="N2027" s="54" t="str">
        <f t="shared" ca="1" si="414"/>
        <v>OPEN</v>
      </c>
      <c r="O2027" s="54" t="str">
        <f t="shared" ca="1" si="415"/>
        <v>Communautaire</v>
      </c>
    </row>
    <row r="2028" spans="1:15" x14ac:dyDescent="0.3">
      <c r="A2028" s="97">
        <f ca="1">MATCH(B2028,INDIRECT("Referentiel!a:a"),0)+COUNTIF($B$1:B2027,B2028)</f>
        <v>2028</v>
      </c>
      <c r="B2028" s="98" t="s">
        <v>10058</v>
      </c>
      <c r="C2028" s="54" t="str">
        <f t="shared" ca="1" si="403"/>
        <v>CPDT</v>
      </c>
      <c r="D2028" s="54" t="str">
        <f t="shared" ca="1" si="404"/>
        <v>RCR_PREVISIONS.csv-J</v>
      </c>
      <c r="E2028" s="54">
        <f t="shared" ca="1" si="405"/>
        <v>0</v>
      </c>
      <c r="F2028" s="54">
        <f t="shared" ca="1" si="406"/>
        <v>0</v>
      </c>
      <c r="G2028" s="54" t="str">
        <f t="shared" ca="1" si="407"/>
        <v>AD4</v>
      </c>
      <c r="H2028" s="54" t="str">
        <f t="shared" ca="1" si="408"/>
        <v>PARTIEL</v>
      </c>
      <c r="I2028" s="54" t="str">
        <f t="shared" ca="1" si="409"/>
        <v>Tn</v>
      </c>
      <c r="J2028" s="54" t="str">
        <f t="shared" ca="1" si="410"/>
        <v>RCRH</v>
      </c>
      <c r="K2028" s="54">
        <f t="shared" ca="1" si="411"/>
        <v>0</v>
      </c>
      <c r="L2028" s="54" t="str">
        <f t="shared" ca="1" si="412"/>
        <v/>
      </c>
      <c r="M2028" s="54" t="str">
        <f t="shared" ca="1" si="413"/>
        <v>CPDT</v>
      </c>
      <c r="N2028" s="54" t="str">
        <f t="shared" ca="1" si="414"/>
        <v>OPEN</v>
      </c>
      <c r="O2028" s="54" t="str">
        <f t="shared" ca="1" si="415"/>
        <v>Communautaire</v>
      </c>
    </row>
    <row r="2029" spans="1:15" x14ac:dyDescent="0.3">
      <c r="A2029" s="97">
        <f ca="1">MATCH(B2029,INDIRECT("Referentiel!a:a"),0)+COUNTIF($B$1:B2028,B2029)</f>
        <v>2029</v>
      </c>
      <c r="B2029" s="98" t="s">
        <v>10060</v>
      </c>
      <c r="C2029" s="54" t="str">
        <f t="shared" ca="1" si="403"/>
        <v>CPMS</v>
      </c>
      <c r="D2029" s="54" t="str">
        <f t="shared" ca="1" si="404"/>
        <v>#CR#EFAIJ_YYYYMMDDHHMISS_PAYS.txt-J-ZH4BJW</v>
      </c>
      <c r="E2029" s="54">
        <f t="shared" ca="1" si="405"/>
        <v>0</v>
      </c>
      <c r="F2029" s="54">
        <f t="shared" ca="1" si="406"/>
        <v>0</v>
      </c>
      <c r="G2029" s="54" t="str">
        <f t="shared" ca="1" si="407"/>
        <v>AD4</v>
      </c>
      <c r="H2029" s="54" t="str">
        <f t="shared" ca="1" si="408"/>
        <v>COMPLET</v>
      </c>
      <c r="I2029" s="54" t="str">
        <f t="shared" ca="1" si="409"/>
        <v>Tn</v>
      </c>
      <c r="J2029" s="54">
        <f t="shared" ca="1" si="410"/>
        <v>0</v>
      </c>
      <c r="K2029" s="54">
        <f t="shared" ca="1" si="411"/>
        <v>0</v>
      </c>
      <c r="L2029" s="54" t="str">
        <f t="shared" ca="1" si="412"/>
        <v/>
      </c>
      <c r="M2029" s="54" t="str">
        <f t="shared" ca="1" si="413"/>
        <v>CPMS</v>
      </c>
      <c r="N2029" s="54" t="str">
        <f t="shared" ca="1" si="414"/>
        <v>OPEN</v>
      </c>
      <c r="O2029" s="54" t="str">
        <f t="shared" ca="1" si="415"/>
        <v>Adhérent</v>
      </c>
    </row>
    <row r="2030" spans="1:15" x14ac:dyDescent="0.3">
      <c r="A2030" s="97">
        <f ca="1">MATCH(B2030,INDIRECT("Referentiel!a:a"),0)+COUNTIF($B$1:B2029,B2030)</f>
        <v>2030</v>
      </c>
      <c r="B2030" s="98" t="s">
        <v>10062</v>
      </c>
      <c r="C2030" s="54" t="str">
        <f t="shared" ca="1" si="403"/>
        <v>CPMS</v>
      </c>
      <c r="D2030" s="54" t="str">
        <f t="shared" ca="1" si="404"/>
        <v>ACTAD0-J</v>
      </c>
      <c r="E2030" s="54">
        <f t="shared" ca="1" si="405"/>
        <v>0</v>
      </c>
      <c r="F2030" s="54" t="str">
        <f t="shared" ca="1" si="406"/>
        <v>ZH4AJ3</v>
      </c>
      <c r="G2030" s="54" t="str">
        <f t="shared" ca="1" si="407"/>
        <v>AD3</v>
      </c>
      <c r="H2030" s="54" t="str">
        <f t="shared" ca="1" si="408"/>
        <v>COMPLET</v>
      </c>
      <c r="I2030" s="54" t="str">
        <f t="shared" ca="1" si="409"/>
        <v>Tn</v>
      </c>
      <c r="J2030" s="54" t="str">
        <f t="shared" ca="1" si="410"/>
        <v>ACT0</v>
      </c>
      <c r="K2030" s="54">
        <f t="shared" ca="1" si="411"/>
        <v>0</v>
      </c>
      <c r="L2030" s="54" t="str">
        <f t="shared" ca="1" si="412"/>
        <v/>
      </c>
      <c r="M2030" s="54">
        <f t="shared" ca="1" si="413"/>
        <v>0</v>
      </c>
      <c r="N2030" s="54" t="str">
        <f t="shared" ca="1" si="414"/>
        <v>FIC</v>
      </c>
      <c r="O2030" s="54" t="str">
        <f t="shared" ca="1" si="415"/>
        <v>Adhérent</v>
      </c>
    </row>
    <row r="2031" spans="1:15" x14ac:dyDescent="0.3">
      <c r="A2031" s="97">
        <f ca="1">MATCH(B2031,INDIRECT("Referentiel!a:a"),0)+COUNTIF($B$1:B2030,B2031)</f>
        <v>2031</v>
      </c>
      <c r="B2031" s="98" t="s">
        <v>10065</v>
      </c>
      <c r="C2031" s="54" t="str">
        <f t="shared" ca="1" si="403"/>
        <v>CPMS</v>
      </c>
      <c r="D2031" s="54" t="str">
        <f t="shared" ca="1" si="404"/>
        <v>ACTAD0-J</v>
      </c>
      <c r="E2031" s="54">
        <f t="shared" ca="1" si="405"/>
        <v>0</v>
      </c>
      <c r="F2031" s="54" t="str">
        <f t="shared" ca="1" si="406"/>
        <v>ZH4AJ3</v>
      </c>
      <c r="G2031" s="54" t="str">
        <f t="shared" ca="1" si="407"/>
        <v>AD3</v>
      </c>
      <c r="H2031" s="54" t="str">
        <f t="shared" ca="1" si="408"/>
        <v>COMPLET</v>
      </c>
      <c r="I2031" s="54" t="str">
        <f t="shared" ca="1" si="409"/>
        <v>Tn</v>
      </c>
      <c r="J2031" s="54" t="str">
        <f t="shared" ca="1" si="410"/>
        <v>ACT0</v>
      </c>
      <c r="K2031" s="54">
        <f t="shared" ca="1" si="411"/>
        <v>0</v>
      </c>
      <c r="L2031" s="54" t="str">
        <f t="shared" ca="1" si="412"/>
        <v/>
      </c>
      <c r="M2031" s="54">
        <f t="shared" ca="1" si="413"/>
        <v>0</v>
      </c>
      <c r="N2031" s="54" t="str">
        <f t="shared" ca="1" si="414"/>
        <v>FIC</v>
      </c>
      <c r="O2031" s="54" t="str">
        <f t="shared" ca="1" si="415"/>
        <v>Adhérent</v>
      </c>
    </row>
    <row r="2032" spans="1:15" x14ac:dyDescent="0.3">
      <c r="A2032" s="97">
        <f ca="1">MATCH(B2032,INDIRECT("Referentiel!a:a"),0)+COUNTIF($B$1:B2031,B2032)</f>
        <v>2032</v>
      </c>
      <c r="B2032" s="98" t="s">
        <v>10068</v>
      </c>
      <c r="C2032" s="54" t="str">
        <f t="shared" ca="1" si="403"/>
        <v>CPDM</v>
      </c>
      <c r="D2032" s="54" t="str">
        <f t="shared" ca="1" si="404"/>
        <v>#CR#CCMCJ_YYYYMMDDHHMISS_DIGITAL_ACTIVITE.txt-J</v>
      </c>
      <c r="E2032" s="54">
        <f t="shared" ca="1" si="405"/>
        <v>0</v>
      </c>
      <c r="F2032" s="54">
        <f t="shared" ca="1" si="406"/>
        <v>0</v>
      </c>
      <c r="G2032" s="54" t="str">
        <f t="shared" ca="1" si="407"/>
        <v>AD4</v>
      </c>
      <c r="H2032" s="54" t="str">
        <f t="shared" ca="1" si="408"/>
        <v>PARTIEL</v>
      </c>
      <c r="I2032" s="54" t="str">
        <f t="shared" ca="1" si="409"/>
        <v>Tn</v>
      </c>
      <c r="J2032" s="54" t="str">
        <f t="shared" ca="1" si="410"/>
        <v>CCMC</v>
      </c>
      <c r="K2032" s="54">
        <f t="shared" ca="1" si="411"/>
        <v>0</v>
      </c>
      <c r="L2032" s="54" t="str">
        <f t="shared" ca="1" si="412"/>
        <v/>
      </c>
      <c r="M2032" s="54" t="str">
        <f t="shared" ca="1" si="413"/>
        <v>CPDM</v>
      </c>
      <c r="N2032" s="54" t="str">
        <f t="shared" ca="1" si="414"/>
        <v>OPEN</v>
      </c>
      <c r="O2032" s="54" t="str">
        <f t="shared" ca="1" si="415"/>
        <v>Adhérent</v>
      </c>
    </row>
    <row r="2033" spans="1:15" x14ac:dyDescent="0.3">
      <c r="A2033" s="97">
        <f ca="1">MATCH(B2033,INDIRECT("Referentiel!a:a"),0)+COUNTIF($B$1:B2032,B2033)</f>
        <v>2033</v>
      </c>
      <c r="B2033" s="98" t="s">
        <v>10071</v>
      </c>
      <c r="C2033" s="54" t="str">
        <f t="shared" ca="1" si="403"/>
        <v>CPDM</v>
      </c>
      <c r="D2033" s="54" t="str">
        <f t="shared" ca="1" si="404"/>
        <v>#CR#CCMCJ_YYYYMMDDHHMISS_DIGITAL_AGENT.txt-J</v>
      </c>
      <c r="E2033" s="54">
        <f t="shared" ca="1" si="405"/>
        <v>0</v>
      </c>
      <c r="F2033" s="54">
        <f t="shared" ca="1" si="406"/>
        <v>0</v>
      </c>
      <c r="G2033" s="54" t="str">
        <f t="shared" ca="1" si="407"/>
        <v>AD4</v>
      </c>
      <c r="H2033" s="54" t="str">
        <f t="shared" ca="1" si="408"/>
        <v>PARTIEL</v>
      </c>
      <c r="I2033" s="54" t="str">
        <f t="shared" ca="1" si="409"/>
        <v>Tn</v>
      </c>
      <c r="J2033" s="54" t="str">
        <f t="shared" ca="1" si="410"/>
        <v>CCMC</v>
      </c>
      <c r="K2033" s="54">
        <f t="shared" ca="1" si="411"/>
        <v>0</v>
      </c>
      <c r="L2033" s="54" t="str">
        <f t="shared" ca="1" si="412"/>
        <v/>
      </c>
      <c r="M2033" s="54" t="str">
        <f t="shared" ca="1" si="413"/>
        <v>CPDM</v>
      </c>
      <c r="N2033" s="54" t="str">
        <f t="shared" ca="1" si="414"/>
        <v>OPEN</v>
      </c>
      <c r="O2033" s="54" t="str">
        <f t="shared" ca="1" si="415"/>
        <v>Adhérent</v>
      </c>
    </row>
    <row r="2034" spans="1:15" x14ac:dyDescent="0.3">
      <c r="A2034" s="97">
        <f ca="1">MATCH(B2034,INDIRECT("Referentiel!a:a"),0)+COUNTIF($B$1:B2033,B2034)</f>
        <v>2034</v>
      </c>
      <c r="B2034" s="98" t="s">
        <v>10074</v>
      </c>
      <c r="C2034" s="54" t="str">
        <f t="shared" ca="1" si="403"/>
        <v>CPDM</v>
      </c>
      <c r="D2034" s="54" t="str">
        <f t="shared" ca="1" si="404"/>
        <v>#CR#CCMCJ_YYYYMMDDHHMISS_DIGITAL_SERVICE.txt-J</v>
      </c>
      <c r="E2034" s="54">
        <f t="shared" ca="1" si="405"/>
        <v>0</v>
      </c>
      <c r="F2034" s="54">
        <f t="shared" ca="1" si="406"/>
        <v>0</v>
      </c>
      <c r="G2034" s="54" t="str">
        <f t="shared" ca="1" si="407"/>
        <v>AD4</v>
      </c>
      <c r="H2034" s="54" t="str">
        <f t="shared" ca="1" si="408"/>
        <v>PARTIEL</v>
      </c>
      <c r="I2034" s="54" t="str">
        <f t="shared" ca="1" si="409"/>
        <v>Tn</v>
      </c>
      <c r="J2034" s="54" t="str">
        <f t="shared" ca="1" si="410"/>
        <v>CCMC</v>
      </c>
      <c r="K2034" s="54">
        <f t="shared" ca="1" si="411"/>
        <v>0</v>
      </c>
      <c r="L2034" s="54" t="str">
        <f t="shared" ca="1" si="412"/>
        <v/>
      </c>
      <c r="M2034" s="54" t="str">
        <f t="shared" ca="1" si="413"/>
        <v>CPDM</v>
      </c>
      <c r="N2034" s="54" t="str">
        <f t="shared" ca="1" si="414"/>
        <v>OPEN</v>
      </c>
      <c r="O2034" s="54" t="str">
        <f t="shared" ca="1" si="415"/>
        <v>Adhérent</v>
      </c>
    </row>
    <row r="2035" spans="1:15" x14ac:dyDescent="0.3">
      <c r="A2035" s="97">
        <f ca="1">MATCH(B2035,INDIRECT("Referentiel!a:a"),0)+COUNTIF($B$1:B2034,B2035)</f>
        <v>2035</v>
      </c>
      <c r="B2035" s="98" t="s">
        <v>10077</v>
      </c>
      <c r="C2035" s="54" t="str">
        <f t="shared" ca="1" si="403"/>
        <v>CPCR</v>
      </c>
      <c r="D2035" s="54" t="str">
        <f t="shared" ca="1" si="404"/>
        <v>V1DF6N   -J</v>
      </c>
      <c r="E2035" s="54">
        <f t="shared" ca="1" si="405"/>
        <v>0</v>
      </c>
      <c r="F2035" s="54" t="str">
        <f t="shared" ca="1" si="406"/>
        <v>ZH1NJP</v>
      </c>
      <c r="G2035" s="54" t="str">
        <f t="shared" ca="1" si="407"/>
        <v>AD3</v>
      </c>
      <c r="H2035" s="54" t="str">
        <f t="shared" ca="1" si="408"/>
        <v>COMPLET</v>
      </c>
      <c r="I2035" s="54" t="str">
        <f t="shared" ca="1" si="409"/>
        <v>Tn</v>
      </c>
      <c r="J2035" s="54" t="str">
        <f t="shared" ca="1" si="410"/>
        <v>GREE</v>
      </c>
      <c r="K2035" s="54">
        <f t="shared" ca="1" si="411"/>
        <v>0</v>
      </c>
      <c r="L2035" s="54" t="str">
        <f t="shared" ca="1" si="412"/>
        <v/>
      </c>
      <c r="M2035" s="54">
        <f t="shared" ca="1" si="413"/>
        <v>0</v>
      </c>
      <c r="N2035" s="54" t="str">
        <f t="shared" ca="1" si="414"/>
        <v>DB2</v>
      </c>
      <c r="O2035" s="54" t="str">
        <f t="shared" ca="1" si="415"/>
        <v>Adhérent</v>
      </c>
    </row>
    <row r="2036" spans="1:15" x14ac:dyDescent="0.3">
      <c r="A2036" s="97">
        <f ca="1">MATCH(B2036,INDIRECT("Referentiel!a:a"),0)+COUNTIF($B$1:B2035,B2036)</f>
        <v>2036</v>
      </c>
      <c r="B2036" s="98" t="s">
        <v>10082</v>
      </c>
      <c r="C2036" s="54" t="str">
        <f t="shared" ca="1" si="403"/>
        <v>CPCR</v>
      </c>
      <c r="D2036" s="54" t="str">
        <f t="shared" ca="1" si="404"/>
        <v>V1DF6O   -J</v>
      </c>
      <c r="E2036" s="54">
        <f t="shared" ca="1" si="405"/>
        <v>0</v>
      </c>
      <c r="F2036" s="54" t="str">
        <f t="shared" ca="1" si="406"/>
        <v>ZH1NJQ</v>
      </c>
      <c r="G2036" s="54" t="str">
        <f t="shared" ca="1" si="407"/>
        <v>AD3</v>
      </c>
      <c r="H2036" s="54" t="str">
        <f t="shared" ca="1" si="408"/>
        <v>COMPLET</v>
      </c>
      <c r="I2036" s="54" t="str">
        <f t="shared" ca="1" si="409"/>
        <v>Tn</v>
      </c>
      <c r="J2036" s="54" t="str">
        <f t="shared" ca="1" si="410"/>
        <v>GREE</v>
      </c>
      <c r="K2036" s="54">
        <f t="shared" ca="1" si="411"/>
        <v>0</v>
      </c>
      <c r="L2036" s="54" t="str">
        <f t="shared" ca="1" si="412"/>
        <v/>
      </c>
      <c r="M2036" s="54">
        <f t="shared" ca="1" si="413"/>
        <v>0</v>
      </c>
      <c r="N2036" s="54" t="str">
        <f t="shared" ca="1" si="414"/>
        <v>DB2</v>
      </c>
      <c r="O2036" s="54" t="str">
        <f t="shared" ca="1" si="415"/>
        <v>Adhérent</v>
      </c>
    </row>
    <row r="2037" spans="1:15" x14ac:dyDescent="0.3">
      <c r="A2037" s="97">
        <f ca="1">MATCH(B2037,INDIRECT("Referentiel!a:a"),0)+COUNTIF($B$1:B2036,B2037)</f>
        <v>2037</v>
      </c>
      <c r="B2037" s="98" t="s">
        <v>10087</v>
      </c>
      <c r="C2037" s="54" t="str">
        <f t="shared" ca="1" si="403"/>
        <v>CPMP</v>
      </c>
      <c r="D2037" s="54" t="str">
        <f t="shared" ca="1" si="404"/>
        <v>V2K34    -J</v>
      </c>
      <c r="E2037" s="54">
        <f t="shared" ca="1" si="405"/>
        <v>0</v>
      </c>
      <c r="F2037" s="54" t="str">
        <f t="shared" ca="1" si="406"/>
        <v>ZH2IJK</v>
      </c>
      <c r="G2037" s="54" t="str">
        <f t="shared" ca="1" si="407"/>
        <v>AD3</v>
      </c>
      <c r="H2037" s="54" t="str">
        <f t="shared" ca="1" si="408"/>
        <v>COMPLET</v>
      </c>
      <c r="I2037" s="54" t="str">
        <f t="shared" ca="1" si="409"/>
        <v>Tn</v>
      </c>
      <c r="J2037" s="54" t="str">
        <f t="shared" ca="1" si="410"/>
        <v>TIMK</v>
      </c>
      <c r="K2037" s="54">
        <f t="shared" ca="1" si="411"/>
        <v>0</v>
      </c>
      <c r="L2037" s="54" t="str">
        <f t="shared" ca="1" si="412"/>
        <v/>
      </c>
      <c r="M2037" s="54">
        <f t="shared" ca="1" si="413"/>
        <v>0</v>
      </c>
      <c r="N2037" s="54" t="str">
        <f t="shared" ca="1" si="414"/>
        <v>DB2</v>
      </c>
      <c r="O2037" s="54" t="str">
        <f t="shared" ca="1" si="415"/>
        <v>Adhérent</v>
      </c>
    </row>
    <row r="2038" spans="1:15" x14ac:dyDescent="0.3">
      <c r="A2038" s="97">
        <f ca="1">MATCH(B2038,INDIRECT("Referentiel!a:a"),0)+COUNTIF($B$1:B2037,B2038)</f>
        <v>2038</v>
      </c>
      <c r="B2038" s="98" t="s">
        <v>10091</v>
      </c>
      <c r="C2038" s="54" t="str">
        <f t="shared" ca="1" si="403"/>
        <v>CPMP</v>
      </c>
      <c r="D2038" s="54" t="str">
        <f t="shared" ca="1" si="404"/>
        <v>TCHQRE-J-ZCEEJP-H2030</v>
      </c>
      <c r="E2038" s="54">
        <f t="shared" ca="1" si="405"/>
        <v>0</v>
      </c>
      <c r="F2038" s="54" t="str">
        <f t="shared" ca="1" si="406"/>
        <v>ZH2IJA</v>
      </c>
      <c r="G2038" s="54" t="str">
        <f t="shared" ca="1" si="407"/>
        <v>AD3</v>
      </c>
      <c r="H2038" s="54" t="str">
        <f t="shared" ca="1" si="408"/>
        <v>PARTIEL</v>
      </c>
      <c r="I2038" s="54" t="str">
        <f t="shared" ca="1" si="409"/>
        <v>Tn</v>
      </c>
      <c r="J2038" s="54" t="str">
        <f t="shared" ca="1" si="410"/>
        <v>CEDI</v>
      </c>
      <c r="K2038" s="54">
        <f t="shared" ca="1" si="411"/>
        <v>0</v>
      </c>
      <c r="L2038" s="54" t="str">
        <f t="shared" ca="1" si="412"/>
        <v/>
      </c>
      <c r="M2038" s="54">
        <f t="shared" ca="1" si="413"/>
        <v>0</v>
      </c>
      <c r="N2038" s="54" t="str">
        <f t="shared" ca="1" si="414"/>
        <v>DB2 via PGM</v>
      </c>
      <c r="O2038" s="54" t="str">
        <f t="shared" ca="1" si="415"/>
        <v>Adhérent</v>
      </c>
    </row>
    <row r="2039" spans="1:15" x14ac:dyDescent="0.3">
      <c r="A2039" s="97">
        <f ca="1">MATCH(B2039,INDIRECT("Referentiel!a:a"),0)+COUNTIF($B$1:B2038,B2039)</f>
        <v>2039</v>
      </c>
      <c r="B2039" s="98" t="s">
        <v>10097</v>
      </c>
      <c r="C2039" s="54" t="str">
        <f t="shared" ca="1" si="403"/>
        <v>CPMP</v>
      </c>
      <c r="D2039" s="54" t="str">
        <f t="shared" ca="1" si="404"/>
        <v>TCHQEM-J-ZCEEJQ-H2029</v>
      </c>
      <c r="E2039" s="54">
        <f t="shared" ca="1" si="405"/>
        <v>0</v>
      </c>
      <c r="F2039" s="54" t="str">
        <f t="shared" ca="1" si="406"/>
        <v>ZH2IJ4</v>
      </c>
      <c r="G2039" s="54" t="str">
        <f t="shared" ca="1" si="407"/>
        <v>AD3</v>
      </c>
      <c r="H2039" s="54" t="str">
        <f t="shared" ca="1" si="408"/>
        <v>PARTIEL</v>
      </c>
      <c r="I2039" s="54" t="str">
        <f t="shared" ca="1" si="409"/>
        <v>Tn</v>
      </c>
      <c r="J2039" s="54" t="str">
        <f t="shared" ca="1" si="410"/>
        <v>CEDI</v>
      </c>
      <c r="K2039" s="54">
        <f t="shared" ca="1" si="411"/>
        <v>0</v>
      </c>
      <c r="L2039" s="54" t="str">
        <f t="shared" ca="1" si="412"/>
        <v/>
      </c>
      <c r="M2039" s="54">
        <f t="shared" ca="1" si="413"/>
        <v>0</v>
      </c>
      <c r="N2039" s="54" t="str">
        <f t="shared" ca="1" si="414"/>
        <v>DB2 via PGM</v>
      </c>
      <c r="O2039" s="54" t="str">
        <f t="shared" ca="1" si="415"/>
        <v>Adhérent</v>
      </c>
    </row>
    <row r="2040" spans="1:15" x14ac:dyDescent="0.3">
      <c r="A2040" s="97">
        <f ca="1">MATCH(B2040,INDIRECT("Referentiel!a:a"),0)+COUNTIF($B$1:B2039,B2040)</f>
        <v>2041</v>
      </c>
      <c r="B2040" s="98" t="s">
        <v>10103</v>
      </c>
      <c r="C2040" s="54" t="str">
        <f t="shared" ca="1" si="403"/>
        <v>CPDM</v>
      </c>
      <c r="D2040" s="54" t="str">
        <f t="shared" ca="1" si="404"/>
        <v>DWB6A DWB6B-J-DWB6A DWB6B</v>
      </c>
      <c r="E2040" s="54">
        <f t="shared" ca="1" si="405"/>
        <v>0</v>
      </c>
      <c r="F2040" s="54" t="str">
        <f t="shared" ca="1" si="406"/>
        <v>ZH4GJR</v>
      </c>
      <c r="G2040" s="54" t="str">
        <f t="shared" ca="1" si="407"/>
        <v>AD3</v>
      </c>
      <c r="H2040" s="54" t="str">
        <f t="shared" ca="1" si="408"/>
        <v>PARTIEL</v>
      </c>
      <c r="I2040" s="54" t="str">
        <f t="shared" ca="1" si="409"/>
        <v>Tn</v>
      </c>
      <c r="J2040" s="54" t="str">
        <f t="shared" ca="1" si="410"/>
        <v>EMAS</v>
      </c>
      <c r="K2040" s="54" t="str">
        <f t="shared" ca="1" si="411"/>
        <v>EMAXSFC3</v>
      </c>
      <c r="L2040" s="54" t="str">
        <f t="shared" ca="1" si="412"/>
        <v/>
      </c>
      <c r="M2040" s="54">
        <f t="shared" ca="1" si="413"/>
        <v>0</v>
      </c>
      <c r="N2040" s="54" t="str">
        <f t="shared" ca="1" si="414"/>
        <v>ISPOOL</v>
      </c>
      <c r="O2040" s="54" t="str">
        <f t="shared" ca="1" si="415"/>
        <v>Adhérent</v>
      </c>
    </row>
    <row r="2041" spans="1:15" x14ac:dyDescent="0.3">
      <c r="A2041" s="97">
        <f ca="1">MATCH(B2041,INDIRECT("Referentiel!a:a"),0)+COUNTIF($B$1:B2040,B2041)</f>
        <v>2040</v>
      </c>
      <c r="B2041" s="98" t="s">
        <v>10108</v>
      </c>
      <c r="C2041" s="54" t="str">
        <f t="shared" ca="1" si="403"/>
        <v>CPDM</v>
      </c>
      <c r="D2041" s="54" t="str">
        <f t="shared" ca="1" si="404"/>
        <v>DWB6C DWB6D-J-DWB6C DWB6D</v>
      </c>
      <c r="E2041" s="54">
        <f t="shared" ca="1" si="405"/>
        <v>0</v>
      </c>
      <c r="F2041" s="54" t="str">
        <f t="shared" ca="1" si="406"/>
        <v>ZH4GJS</v>
      </c>
      <c r="G2041" s="54" t="str">
        <f t="shared" ca="1" si="407"/>
        <v>AD3</v>
      </c>
      <c r="H2041" s="54" t="str">
        <f t="shared" ca="1" si="408"/>
        <v>PARTIEL</v>
      </c>
      <c r="I2041" s="54" t="str">
        <f t="shared" ca="1" si="409"/>
        <v>Tn</v>
      </c>
      <c r="J2041" s="54" t="str">
        <f t="shared" ca="1" si="410"/>
        <v>EMAS</v>
      </c>
      <c r="K2041" s="54" t="str">
        <f t="shared" ca="1" si="411"/>
        <v>EMAXSFR3</v>
      </c>
      <c r="L2041" s="54" t="str">
        <f t="shared" ca="1" si="412"/>
        <v/>
      </c>
      <c r="M2041" s="54">
        <f t="shared" ca="1" si="413"/>
        <v>0</v>
      </c>
      <c r="N2041" s="54" t="str">
        <f t="shared" ca="1" si="414"/>
        <v>ISPOOL</v>
      </c>
      <c r="O2041" s="54" t="str">
        <f t="shared" ca="1" si="415"/>
        <v>Adhérent</v>
      </c>
    </row>
    <row r="2042" spans="1:15" x14ac:dyDescent="0.3">
      <c r="A2042" s="97">
        <f ca="1">MATCH(B2042,INDIRECT("Referentiel!a:a"),0)+COUNTIF($B$1:B2041,B2042)</f>
        <v>2042</v>
      </c>
      <c r="B2042" s="98" t="s">
        <v>10112</v>
      </c>
      <c r="C2042" s="54" t="str">
        <f t="shared" ca="1" si="403"/>
        <v>CPCC</v>
      </c>
      <c r="D2042" s="54" t="str">
        <f t="shared" ca="1" si="404"/>
        <v>?-H</v>
      </c>
      <c r="E2042" s="54">
        <f t="shared" ca="1" si="405"/>
        <v>0</v>
      </c>
      <c r="F2042" s="54">
        <f t="shared" ca="1" si="406"/>
        <v>0</v>
      </c>
      <c r="G2042" s="54" t="str">
        <f t="shared" ca="1" si="407"/>
        <v>TAD</v>
      </c>
      <c r="H2042" s="54" t="str">
        <f t="shared" ca="1" si="408"/>
        <v>PARTIEL</v>
      </c>
      <c r="I2042" s="54" t="str">
        <f t="shared" ca="1" si="409"/>
        <v>Tn</v>
      </c>
      <c r="J2042" s="54" t="str">
        <f t="shared" ca="1" si="410"/>
        <v>CPDT</v>
      </c>
      <c r="K2042" s="54">
        <f t="shared" ca="1" si="411"/>
        <v>0</v>
      </c>
      <c r="L2042" s="54" t="str">
        <f t="shared" ca="1" si="412"/>
        <v/>
      </c>
      <c r="M2042" s="54">
        <f t="shared" ca="1" si="413"/>
        <v>0</v>
      </c>
      <c r="N2042" s="54" t="str">
        <f t="shared" ca="1" si="414"/>
        <v>CDP</v>
      </c>
      <c r="O2042" s="54" t="str">
        <f t="shared" ca="1" si="415"/>
        <v>Communautaire</v>
      </c>
    </row>
    <row r="2043" spans="1:15" x14ac:dyDescent="0.3">
      <c r="A2043" s="97">
        <f ca="1">MATCH(B2043,INDIRECT("Referentiel!a:a"),0)+COUNTIF($B$1:B2042,B2043)</f>
        <v>2043</v>
      </c>
      <c r="B2043" s="98" t="s">
        <v>10114</v>
      </c>
      <c r="C2043" s="54" t="str">
        <f t="shared" ca="1" si="403"/>
        <v>CPCI</v>
      </c>
      <c r="D2043" s="54" t="str">
        <f t="shared" ca="1" si="404"/>
        <v>?-H</v>
      </c>
      <c r="E2043" s="54">
        <f t="shared" ca="1" si="405"/>
        <v>0</v>
      </c>
      <c r="F2043" s="54">
        <f t="shared" ca="1" si="406"/>
        <v>0</v>
      </c>
      <c r="G2043" s="54" t="str">
        <f t="shared" ca="1" si="407"/>
        <v>TAD</v>
      </c>
      <c r="H2043" s="54" t="str">
        <f t="shared" ca="1" si="408"/>
        <v>PARTIEL</v>
      </c>
      <c r="I2043" s="54" t="str">
        <f t="shared" ca="1" si="409"/>
        <v>Tn</v>
      </c>
      <c r="J2043" s="54" t="str">
        <f t="shared" ca="1" si="410"/>
        <v>CPDT</v>
      </c>
      <c r="K2043" s="54">
        <f t="shared" ca="1" si="411"/>
        <v>0</v>
      </c>
      <c r="L2043" s="54" t="str">
        <f t="shared" ca="1" si="412"/>
        <v/>
      </c>
      <c r="M2043" s="54">
        <f t="shared" ca="1" si="413"/>
        <v>0</v>
      </c>
      <c r="N2043" s="54" t="str">
        <f t="shared" ca="1" si="414"/>
        <v>CDP</v>
      </c>
      <c r="O2043" s="54" t="str">
        <f t="shared" ca="1" si="415"/>
        <v>Communautaire</v>
      </c>
    </row>
    <row r="2044" spans="1:15" x14ac:dyDescent="0.3">
      <c r="A2044" s="97">
        <f ca="1">MATCH(B2044,INDIRECT("Referentiel!a:a"),0)+COUNTIF($B$1:B2043,B2044)</f>
        <v>2044</v>
      </c>
      <c r="B2044" s="98" t="s">
        <v>10116</v>
      </c>
      <c r="C2044" s="54" t="str">
        <f t="shared" ca="1" si="403"/>
        <v>CPFI</v>
      </c>
      <c r="D2044" s="54" t="str">
        <f t="shared" ca="1" si="404"/>
        <v>RCR_RGRP_RUBRIQUE_YYYYMMDD.csv.pivot-J-ZH2BJO</v>
      </c>
      <c r="E2044" s="54">
        <f t="shared" ca="1" si="405"/>
        <v>0</v>
      </c>
      <c r="F2044" s="54">
        <f t="shared" ca="1" si="406"/>
        <v>0</v>
      </c>
      <c r="G2044" s="54" t="str">
        <f t="shared" ca="1" si="407"/>
        <v>AD4</v>
      </c>
      <c r="H2044" s="54" t="str">
        <f t="shared" ca="1" si="408"/>
        <v>COMPLET</v>
      </c>
      <c r="I2044" s="54" t="str">
        <f t="shared" ca="1" si="409"/>
        <v>Tn</v>
      </c>
      <c r="J2044" s="54" t="str">
        <f t="shared" ca="1" si="410"/>
        <v>RCRH</v>
      </c>
      <c r="K2044" s="54">
        <f t="shared" ca="1" si="411"/>
        <v>0</v>
      </c>
      <c r="L2044" s="54" t="str">
        <f t="shared" ca="1" si="412"/>
        <v/>
      </c>
      <c r="M2044" s="54" t="str">
        <f t="shared" ca="1" si="413"/>
        <v>CPFI</v>
      </c>
      <c r="N2044" s="54" t="str">
        <f t="shared" ca="1" si="414"/>
        <v>OPEN</v>
      </c>
      <c r="O2044" s="54" t="str">
        <f t="shared" ca="1" si="415"/>
        <v>Communautaire</v>
      </c>
    </row>
    <row r="2045" spans="1:15" x14ac:dyDescent="0.3">
      <c r="A2045" s="97">
        <f ca="1">MATCH(B2045,INDIRECT("Referentiel!a:a"),0)+COUNTIF($B$1:B2044,B2045)</f>
        <v>2045</v>
      </c>
      <c r="B2045" s="98" t="s">
        <v>10119</v>
      </c>
      <c r="C2045" s="54" t="str">
        <f t="shared" ca="1" si="403"/>
        <v>CPFI</v>
      </c>
      <c r="D2045" s="54" t="str">
        <f t="shared" ca="1" si="404"/>
        <v>J</v>
      </c>
      <c r="E2045" s="54">
        <f t="shared" ca="1" si="405"/>
        <v>0</v>
      </c>
      <c r="F2045" s="54">
        <f t="shared" ca="1" si="406"/>
        <v>0</v>
      </c>
      <c r="G2045" s="54" t="str">
        <f t="shared" ca="1" si="407"/>
        <v>AD4</v>
      </c>
      <c r="H2045" s="54" t="str">
        <f t="shared" ca="1" si="408"/>
        <v>COMPLET</v>
      </c>
      <c r="I2045" s="54" t="str">
        <f t="shared" ca="1" si="409"/>
        <v>Tn</v>
      </c>
      <c r="J2045" s="54">
        <f t="shared" ca="1" si="410"/>
        <v>0</v>
      </c>
      <c r="K2045" s="54">
        <f t="shared" ca="1" si="411"/>
        <v>0</v>
      </c>
      <c r="L2045" s="54" t="str">
        <f t="shared" ca="1" si="412"/>
        <v/>
      </c>
      <c r="M2045" s="54" t="str">
        <f t="shared" ca="1" si="413"/>
        <v>CPFI</v>
      </c>
      <c r="N2045" s="54" t="str">
        <f t="shared" ca="1" si="414"/>
        <v>OPEN</v>
      </c>
      <c r="O2045" s="54" t="str">
        <f t="shared" ca="1" si="415"/>
        <v>Communautaire</v>
      </c>
    </row>
    <row r="2046" spans="1:15" x14ac:dyDescent="0.3">
      <c r="A2046" s="97">
        <f ca="1">MATCH(B2046,INDIRECT("Referentiel!a:a"),0)+COUNTIF($B$1:B2045,B2046)</f>
        <v>2046</v>
      </c>
      <c r="B2046" s="98" t="s">
        <v>10121</v>
      </c>
      <c r="C2046" s="54" t="str">
        <f t="shared" ca="1" si="403"/>
        <v>CPAS</v>
      </c>
      <c r="D2046" s="54" t="str">
        <f t="shared" ca="1" si="404"/>
        <v>IARHISCT-J</v>
      </c>
      <c r="E2046" s="54">
        <f t="shared" ca="1" si="405"/>
        <v>0</v>
      </c>
      <c r="F2046" s="54" t="str">
        <f t="shared" ca="1" si="406"/>
        <v>ZH2DJ5</v>
      </c>
      <c r="G2046" s="54" t="str">
        <f t="shared" ca="1" si="407"/>
        <v>AD3</v>
      </c>
      <c r="H2046" s="54" t="str">
        <f t="shared" ca="1" si="408"/>
        <v>COMPLET</v>
      </c>
      <c r="I2046" s="54" t="str">
        <f t="shared" ca="1" si="409"/>
        <v>Tn</v>
      </c>
      <c r="J2046" s="54" t="str">
        <f t="shared" ca="1" si="410"/>
        <v>IARD</v>
      </c>
      <c r="K2046" s="54">
        <f t="shared" ca="1" si="411"/>
        <v>0</v>
      </c>
      <c r="L2046" s="54" t="str">
        <f t="shared" ca="1" si="412"/>
        <v/>
      </c>
      <c r="M2046" s="54">
        <f t="shared" ca="1" si="413"/>
        <v>0</v>
      </c>
      <c r="N2046" s="54" t="str">
        <f t="shared" ca="1" si="414"/>
        <v>FIC</v>
      </c>
      <c r="O2046" s="54" t="str">
        <f t="shared" ca="1" si="415"/>
        <v>Adhérent</v>
      </c>
    </row>
    <row r="2047" spans="1:15" x14ac:dyDescent="0.3">
      <c r="A2047" s="97">
        <f ca="1">MATCH(B2047,INDIRECT("Referentiel!a:a"),0)+COUNTIF($B$1:B2046,B2047)</f>
        <v>2047</v>
      </c>
      <c r="B2047" s="98" t="s">
        <v>10123</v>
      </c>
      <c r="C2047" s="54" t="str">
        <f t="shared" ca="1" si="403"/>
        <v>CPPL</v>
      </c>
      <c r="D2047" s="54" t="str">
        <f t="shared" ca="1" si="404"/>
        <v>EPAREMAL-J</v>
      </c>
      <c r="E2047" s="54">
        <f t="shared" ca="1" si="405"/>
        <v>0</v>
      </c>
      <c r="F2047" s="54" t="str">
        <f t="shared" ca="1" si="406"/>
        <v>ZH2DJQ</v>
      </c>
      <c r="G2047" s="54" t="str">
        <f t="shared" ca="1" si="407"/>
        <v>AD3</v>
      </c>
      <c r="H2047" s="54" t="str">
        <f t="shared" ca="1" si="408"/>
        <v>PARTIEL</v>
      </c>
      <c r="I2047" s="54" t="str">
        <f t="shared" ca="1" si="409"/>
        <v>Tn</v>
      </c>
      <c r="J2047" s="54" t="str">
        <f t="shared" ca="1" si="410"/>
        <v>CELC</v>
      </c>
      <c r="K2047" s="54">
        <f t="shared" ca="1" si="411"/>
        <v>0</v>
      </c>
      <c r="L2047" s="54" t="str">
        <f t="shared" ca="1" si="412"/>
        <v/>
      </c>
      <c r="M2047" s="54">
        <f t="shared" ca="1" si="413"/>
        <v>0</v>
      </c>
      <c r="N2047" s="54" t="str">
        <f t="shared" ca="1" si="414"/>
        <v>a voir</v>
      </c>
      <c r="O2047" s="54" t="str">
        <f t="shared" ca="1" si="415"/>
        <v>Adhérent</v>
      </c>
    </row>
    <row r="2048" spans="1:15" x14ac:dyDescent="0.3">
      <c r="A2048" s="97">
        <f ca="1">MATCH(B2048,INDIRECT("Referentiel!a:a"),0)+COUNTIF($B$1:B2047,B2048)</f>
        <v>2048</v>
      </c>
      <c r="B2048" s="98" t="s">
        <v>10127</v>
      </c>
      <c r="C2048" s="54" t="str">
        <f t="shared" ca="1" si="403"/>
        <v>CPPL</v>
      </c>
      <c r="D2048" s="54" t="str">
        <f t="shared" ca="1" si="404"/>
        <v>EPAREMAL-J</v>
      </c>
      <c r="E2048" s="54">
        <f t="shared" ca="1" si="405"/>
        <v>0</v>
      </c>
      <c r="F2048" s="54" t="str">
        <f t="shared" ca="1" si="406"/>
        <v>ZH2DJQ</v>
      </c>
      <c r="G2048" s="54" t="str">
        <f t="shared" ca="1" si="407"/>
        <v>AD3</v>
      </c>
      <c r="H2048" s="54" t="str">
        <f t="shared" ca="1" si="408"/>
        <v>PARTIEL</v>
      </c>
      <c r="I2048" s="54" t="str">
        <f t="shared" ca="1" si="409"/>
        <v>Tn</v>
      </c>
      <c r="J2048" s="54" t="str">
        <f t="shared" ca="1" si="410"/>
        <v>CELC</v>
      </c>
      <c r="K2048" s="54">
        <f t="shared" ca="1" si="411"/>
        <v>0</v>
      </c>
      <c r="L2048" s="54" t="str">
        <f t="shared" ca="1" si="412"/>
        <v/>
      </c>
      <c r="M2048" s="54">
        <f t="shared" ca="1" si="413"/>
        <v>0</v>
      </c>
      <c r="N2048" s="54" t="str">
        <f t="shared" ca="1" si="414"/>
        <v>a voir</v>
      </c>
      <c r="O2048" s="54" t="str">
        <f t="shared" ca="1" si="415"/>
        <v>Adhérent</v>
      </c>
    </row>
    <row r="2049" spans="1:15" x14ac:dyDescent="0.3">
      <c r="A2049" s="97">
        <f ca="1">MATCH(B2049,INDIRECT("Referentiel!a:a"),0)+COUNTIF($B$1:B2048,B2049)</f>
        <v>2049</v>
      </c>
      <c r="B2049" s="98" t="s">
        <v>10130</v>
      </c>
      <c r="C2049" s="54" t="str">
        <f t="shared" ca="1" si="403"/>
        <v>CPCR</v>
      </c>
      <c r="D2049" s="54" t="str">
        <f t="shared" ca="1" si="404"/>
        <v>A019     -J</v>
      </c>
      <c r="E2049" s="54">
        <f t="shared" ca="1" si="405"/>
        <v>0</v>
      </c>
      <c r="F2049" s="54" t="str">
        <f t="shared" ca="1" si="406"/>
        <v>ZH1DJZ</v>
      </c>
      <c r="G2049" s="54" t="str">
        <f t="shared" ca="1" si="407"/>
        <v>AD3</v>
      </c>
      <c r="H2049" s="54" t="str">
        <f t="shared" ca="1" si="408"/>
        <v>COMPLET</v>
      </c>
      <c r="I2049" s="54" t="str">
        <f t="shared" ca="1" si="409"/>
        <v>Tn</v>
      </c>
      <c r="J2049" s="54" t="str">
        <f t="shared" ca="1" si="410"/>
        <v>GREE</v>
      </c>
      <c r="K2049" s="54" t="str">
        <f t="shared" ca="1" si="411"/>
        <v>GRA019</v>
      </c>
      <c r="L2049" s="54" t="str">
        <f t="shared" ca="1" si="412"/>
        <v/>
      </c>
      <c r="M2049" s="54">
        <f t="shared" ca="1" si="413"/>
        <v>0</v>
      </c>
      <c r="N2049" s="54" t="str">
        <f t="shared" ca="1" si="414"/>
        <v>DB2</v>
      </c>
      <c r="O2049" s="54" t="str">
        <f t="shared" ca="1" si="415"/>
        <v>Adhérent</v>
      </c>
    </row>
    <row r="2050" spans="1:15" x14ac:dyDescent="0.3">
      <c r="A2050" s="97">
        <f ca="1">MATCH(B2050,INDIRECT("Referentiel!a:a"),0)+COUNTIF($B$1:B2049,B2050)</f>
        <v>2050</v>
      </c>
      <c r="B2050" s="98" t="s">
        <v>10134</v>
      </c>
      <c r="C2050" s="54" t="str">
        <f t="shared" ca="1" si="403"/>
        <v>CPPL</v>
      </c>
      <c r="D2050" s="54" t="str">
        <f t="shared" ca="1" si="404"/>
        <v>BRUIPPEP-M</v>
      </c>
      <c r="E2050" s="54">
        <f t="shared" ca="1" si="405"/>
        <v>0</v>
      </c>
      <c r="F2050" s="54" t="str">
        <f t="shared" ca="1" si="406"/>
        <v>ZH2AM7</v>
      </c>
      <c r="G2050" s="54" t="str">
        <f t="shared" ca="1" si="407"/>
        <v>AD3</v>
      </c>
      <c r="H2050" s="54" t="str">
        <f t="shared" ca="1" si="408"/>
        <v>COMPLET</v>
      </c>
      <c r="I2050" s="54" t="str">
        <f t="shared" ca="1" si="409"/>
        <v>BVnTn</v>
      </c>
      <c r="J2050" s="54" t="str">
        <f t="shared" ca="1" si="410"/>
        <v>TITR</v>
      </c>
      <c r="K2050" s="54" t="str">
        <f t="shared" ca="1" si="411"/>
        <v>BRUIPPEP</v>
      </c>
      <c r="L2050" s="54" t="str">
        <f t="shared" ca="1" si="412"/>
        <v/>
      </c>
      <c r="M2050" s="54">
        <f t="shared" ca="1" si="413"/>
        <v>0</v>
      </c>
      <c r="N2050" s="54" t="str">
        <f t="shared" ca="1" si="414"/>
        <v>FIC</v>
      </c>
      <c r="O2050" s="54" t="str">
        <f t="shared" ca="1" si="415"/>
        <v>Adhérent</v>
      </c>
    </row>
    <row r="2051" spans="1:15" x14ac:dyDescent="0.3">
      <c r="A2051" s="97">
        <f ca="1">MATCH(B2051,INDIRECT("Referentiel!a:a"),0)+COUNTIF($B$1:B2050,B2051)</f>
        <v>2051</v>
      </c>
      <c r="B2051" s="98" t="s">
        <v>10137</v>
      </c>
      <c r="C2051" s="54" t="str">
        <f t="shared" ref="C2051:C2114" ca="1" si="416">INDIRECT("'Referentiel'!c"&amp;$A2051)</f>
        <v>CPPL</v>
      </c>
      <c r="D2051" s="54" t="str">
        <f t="shared" ref="D2051:D2114" ca="1" si="417">INDIRECT("'Referentiel'!U"&amp;$A2051)&amp;IF((INDIRECT("'Referentiel'!U"&amp;$A2051)&lt;&gt;"")*(INDIRECT("'Referentiel'!V"&amp;$A2051)&lt;&gt;""),"-","")&amp;INDIRECT("'Referentiel'!V"&amp;$A2051)&amp;IF((INDIRECT("'Referentiel'!U"&amp;$A2051)&amp;INDIRECT("'Referentiel'!V"&amp;$A2051)&lt;&gt;"")*(INDIRECT("'Referentiel'!W"&amp;$A2051)&lt;&gt;""),"-","")&amp;INDIRECT("'Referentiel'!W"&amp;$A2051)&amp;IF((INDIRECT("'Referentiel'!U"&amp;$A2051)&amp;INDIRECT("'Referentiel'!V"&amp;$A2051)&amp;INDIRECT("'Referentiel'!W"&amp;$A2051)&lt;&gt;"")*(INDIRECT("'Referentiel'!Y"&amp;$A2051)&lt;&gt;""),"-","")&amp;INDIRECT("'Referentiel'!Y"&amp;$A2051)&amp;IF((INDIRECT("'Referentiel'!U"&amp;$A2051)&amp;INDIRECT("'Referentiel'!V"&amp;$A2051)&amp;INDIRECT("'Referentiel'!W"&amp;$A2051)&amp;INDIRECT("'Referentiel'!Y"&amp;$A2051)&lt;&gt;"")*(INDIRECT("'Referentiel'!Z"&amp;$A2051)&lt;&gt;""),"-","")&amp;INDIRECT("'Referentiel'!Z"&amp;$A2051)</f>
        <v>BRUIPPEP-M</v>
      </c>
      <c r="E2051" s="54">
        <f t="shared" ref="E2051:E2114" ca="1" si="418">INDIRECT("'Referentiel'!AB"&amp;$A2051)</f>
        <v>0</v>
      </c>
      <c r="F2051" s="54" t="str">
        <f t="shared" ref="F2051:F2114" ca="1" si="419">INDIRECT("'Referentiel'!Aa"&amp;$A2051)</f>
        <v>ZH2AM7</v>
      </c>
      <c r="G2051" s="54" t="str">
        <f t="shared" ref="G2051:G2114" ca="1" si="420">INDIRECT("'Referentiel'!k"&amp;$A2051)</f>
        <v>AD3</v>
      </c>
      <c r="H2051" s="54" t="str">
        <f t="shared" ref="H2051:H2114" ca="1" si="421">INDIRECT("'Referentiel'!l"&amp;$A2051)</f>
        <v>COMPLET</v>
      </c>
      <c r="I2051" s="54" t="str">
        <f t="shared" ref="I2051:I2114" ca="1" si="422">INDIRECT("'Referentiel'!j"&amp;$A2051)</f>
        <v>BVnTn</v>
      </c>
      <c r="J2051" s="54" t="str">
        <f t="shared" ref="J2051:J2114" ca="1" si="423">INDIRECT("'Referentiel'!f"&amp;$A2051)</f>
        <v>TITR</v>
      </c>
      <c r="K2051" s="54" t="str">
        <f t="shared" ref="K2051:K2114" ca="1" si="424">INDIRECT("'Referentiel'!e"&amp;$A2051)</f>
        <v>BRUIPPEP</v>
      </c>
      <c r="L2051" s="54" t="str">
        <f t="shared" ref="L2051:L2114" ca="1" si="425">INDIRECT("'Referentiel'!n"&amp;$A2051)</f>
        <v/>
      </c>
      <c r="M2051" s="54">
        <f t="shared" ref="M2051:M2114" ca="1" si="426">INDIRECT("'Referentiel'!s"&amp;$A2051)</f>
        <v>0</v>
      </c>
      <c r="N2051" s="54" t="str">
        <f t="shared" ref="N2051:N2114" ca="1" si="427">INDIRECT("'Referentiel'!q"&amp;$A2051)</f>
        <v>FIC</v>
      </c>
      <c r="O2051" s="54" t="str">
        <f t="shared" ref="O2051:O2114" ca="1" si="428">INDIRECT("'Referentiel'!h"&amp;$A2051)</f>
        <v>Adhérent</v>
      </c>
    </row>
    <row r="2052" spans="1:15" x14ac:dyDescent="0.3">
      <c r="A2052" s="97">
        <f ca="1">MATCH(B2052,INDIRECT("Referentiel!a:a"),0)+COUNTIF($B$1:B2051,B2052)</f>
        <v>2052</v>
      </c>
      <c r="B2052" s="98" t="s">
        <v>63</v>
      </c>
      <c r="C2052" s="54" t="str">
        <f t="shared" ca="1" si="416"/>
        <v>CPMP</v>
      </c>
      <c r="D2052" s="54" t="str">
        <f t="shared" ca="1" si="417"/>
        <v>CMSMVT-J-ZH2CJ2-H2044</v>
      </c>
      <c r="E2052" s="54">
        <f t="shared" ca="1" si="418"/>
        <v>0</v>
      </c>
      <c r="F2052" s="54" t="str">
        <f t="shared" ca="1" si="419"/>
        <v>ZH2CJ6</v>
      </c>
      <c r="G2052" s="54" t="str">
        <f t="shared" ca="1" si="420"/>
        <v>AD3</v>
      </c>
      <c r="H2052" s="54" t="str">
        <f t="shared" ca="1" si="421"/>
        <v>PARTIEL</v>
      </c>
      <c r="I2052" s="54" t="str">
        <f t="shared" ca="1" si="422"/>
        <v>Tn</v>
      </c>
      <c r="J2052" s="54" t="str">
        <f t="shared" ca="1" si="423"/>
        <v>GLSI</v>
      </c>
      <c r="K2052" s="54" t="str">
        <f t="shared" ca="1" si="424"/>
        <v xml:space="preserve">CMSMVT </v>
      </c>
      <c r="L2052" s="54" t="str">
        <f t="shared" ca="1" si="425"/>
        <v/>
      </c>
      <c r="M2052" s="54">
        <f t="shared" ca="1" si="426"/>
        <v>0</v>
      </c>
      <c r="N2052" s="54" t="str">
        <f t="shared" ca="1" si="427"/>
        <v>FIC</v>
      </c>
      <c r="O2052" s="54" t="str">
        <f t="shared" ca="1" si="428"/>
        <v>Adhérent</v>
      </c>
    </row>
    <row r="2053" spans="1:15" x14ac:dyDescent="0.3">
      <c r="A2053" s="97">
        <f ca="1">MATCH(B2053,INDIRECT("Referentiel!a:a"),0)+COUNTIF($B$1:B2052,B2053)</f>
        <v>2053</v>
      </c>
      <c r="B2053" s="98" t="s">
        <v>10142</v>
      </c>
      <c r="C2053" s="54" t="str">
        <f t="shared" ca="1" si="416"/>
        <v>CPPI</v>
      </c>
      <c r="D2053" s="54" t="str">
        <f t="shared" ca="1" si="417"/>
        <v>?-J</v>
      </c>
      <c r="E2053" s="54">
        <f t="shared" ca="1" si="418"/>
        <v>0</v>
      </c>
      <c r="F2053" s="54">
        <f t="shared" ca="1" si="419"/>
        <v>0</v>
      </c>
      <c r="G2053" s="54" t="str">
        <f t="shared" ca="1" si="420"/>
        <v>TAD</v>
      </c>
      <c r="H2053" s="54" t="str">
        <f t="shared" ca="1" si="421"/>
        <v>PARTIEL</v>
      </c>
      <c r="I2053" s="54" t="str">
        <f t="shared" ca="1" si="422"/>
        <v>Tn</v>
      </c>
      <c r="J2053" s="54" t="str">
        <f t="shared" ca="1" si="423"/>
        <v>CPPI</v>
      </c>
      <c r="K2053" s="54">
        <f t="shared" ca="1" si="424"/>
        <v>0</v>
      </c>
      <c r="L2053" s="54" t="str">
        <f t="shared" ca="1" si="425"/>
        <v/>
      </c>
      <c r="M2053" s="54">
        <f t="shared" ca="1" si="426"/>
        <v>0</v>
      </c>
      <c r="N2053" s="54" t="str">
        <f t="shared" ca="1" si="427"/>
        <v>CDP</v>
      </c>
      <c r="O2053" s="54" t="str">
        <f t="shared" ca="1" si="428"/>
        <v>Adhérent</v>
      </c>
    </row>
    <row r="2054" spans="1:15" x14ac:dyDescent="0.3">
      <c r="A2054" s="97">
        <f ca="1">MATCH(B2054,INDIRECT("Referentiel!a:a"),0)+COUNTIF($B$1:B2053,B2054)</f>
        <v>2054</v>
      </c>
      <c r="B2054" s="98" t="s">
        <v>10144</v>
      </c>
      <c r="C2054" s="54" t="str">
        <f t="shared" ca="1" si="416"/>
        <v>CPFI</v>
      </c>
      <c r="D2054" s="54" t="str">
        <f t="shared" ca="1" si="417"/>
        <v>R8BRIEWS-D-ZH2ADK-H2014</v>
      </c>
      <c r="E2054" s="54">
        <f t="shared" ca="1" si="418"/>
        <v>0</v>
      </c>
      <c r="F2054" s="54" t="str">
        <f t="shared" ca="1" si="419"/>
        <v>ZH2ADK</v>
      </c>
      <c r="G2054" s="54" t="str">
        <f t="shared" ca="1" si="420"/>
        <v>AD3</v>
      </c>
      <c r="H2054" s="54" t="str">
        <f t="shared" ca="1" si="421"/>
        <v>PARTIEL</v>
      </c>
      <c r="I2054" s="54" t="str">
        <f t="shared" ca="1" si="422"/>
        <v>Tn</v>
      </c>
      <c r="J2054" s="54" t="str">
        <f t="shared" ca="1" si="423"/>
        <v>BAFI</v>
      </c>
      <c r="K2054" s="54">
        <f t="shared" ca="1" si="424"/>
        <v>0</v>
      </c>
      <c r="L2054" s="54" t="str">
        <f t="shared" ca="1" si="425"/>
        <v/>
      </c>
      <c r="M2054" s="54">
        <f t="shared" ca="1" si="426"/>
        <v>0</v>
      </c>
      <c r="N2054" s="54" t="str">
        <f t="shared" ca="1" si="427"/>
        <v>FIC</v>
      </c>
      <c r="O2054" s="54" t="str">
        <f t="shared" ca="1" si="428"/>
        <v>Adhérent</v>
      </c>
    </row>
    <row r="2055" spans="1:15" x14ac:dyDescent="0.3">
      <c r="A2055" s="97">
        <f ca="1">MATCH(B2055,INDIRECT("Referentiel!a:a"),0)+COUNTIF($B$1:B2054,B2055)</f>
        <v>2055</v>
      </c>
      <c r="B2055" s="98" t="s">
        <v>10149</v>
      </c>
      <c r="C2055" s="54" t="str">
        <f t="shared" ca="1" si="416"/>
        <v>CPMP</v>
      </c>
      <c r="D2055" s="54" t="str">
        <f t="shared" ca="1" si="417"/>
        <v>V1RPC813 -J</v>
      </c>
      <c r="E2055" s="54">
        <f t="shared" ca="1" si="418"/>
        <v>0</v>
      </c>
      <c r="F2055" s="54" t="str">
        <f t="shared" ca="1" si="419"/>
        <v>ZH2IJD</v>
      </c>
      <c r="G2055" s="54" t="str">
        <f t="shared" ca="1" si="420"/>
        <v>AD3</v>
      </c>
      <c r="H2055" s="54" t="str">
        <f t="shared" ca="1" si="421"/>
        <v>COMPLET</v>
      </c>
      <c r="I2055" s="54" t="str">
        <f t="shared" ca="1" si="422"/>
        <v>Tn</v>
      </c>
      <c r="J2055" s="54" t="str">
        <f t="shared" ca="1" si="423"/>
        <v>RPCT</v>
      </c>
      <c r="K2055" s="54">
        <f t="shared" ca="1" si="424"/>
        <v>0</v>
      </c>
      <c r="L2055" s="54" t="str">
        <f t="shared" ca="1" si="425"/>
        <v/>
      </c>
      <c r="M2055" s="54">
        <f t="shared" ca="1" si="426"/>
        <v>0</v>
      </c>
      <c r="N2055" s="54" t="str">
        <f t="shared" ca="1" si="427"/>
        <v>DB2</v>
      </c>
      <c r="O2055" s="54" t="str">
        <f t="shared" ca="1" si="428"/>
        <v>Adhérent</v>
      </c>
    </row>
    <row r="2056" spans="1:15" x14ac:dyDescent="0.3">
      <c r="A2056" s="97">
        <f ca="1">MATCH(B2056,INDIRECT("Referentiel!a:a"),0)+COUNTIF($B$1:B2055,B2056)</f>
        <v>2056</v>
      </c>
      <c r="B2056" s="98" t="s">
        <v>10153</v>
      </c>
      <c r="C2056" s="54" t="str">
        <f t="shared" ca="1" si="416"/>
        <v>CPMP</v>
      </c>
      <c r="D2056" s="54" t="str">
        <f t="shared" ca="1" si="417"/>
        <v>RPCNBR-J</v>
      </c>
      <c r="E2056" s="54">
        <f t="shared" ca="1" si="418"/>
        <v>0</v>
      </c>
      <c r="F2056" s="54" t="str">
        <f t="shared" ca="1" si="419"/>
        <v>ZH2IJE</v>
      </c>
      <c r="G2056" s="54" t="str">
        <f t="shared" ca="1" si="420"/>
        <v>AD3</v>
      </c>
      <c r="H2056" s="54" t="str">
        <f t="shared" ca="1" si="421"/>
        <v>COMPLET</v>
      </c>
      <c r="I2056" s="54" t="str">
        <f t="shared" ca="1" si="422"/>
        <v>Tn</v>
      </c>
      <c r="J2056" s="54" t="str">
        <f t="shared" ca="1" si="423"/>
        <v>RPCT</v>
      </c>
      <c r="K2056" s="54">
        <f t="shared" ca="1" si="424"/>
        <v>0</v>
      </c>
      <c r="L2056" s="54" t="str">
        <f t="shared" ca="1" si="425"/>
        <v/>
      </c>
      <c r="M2056" s="54">
        <f t="shared" ca="1" si="426"/>
        <v>0</v>
      </c>
      <c r="N2056" s="54" t="str">
        <f t="shared" ca="1" si="427"/>
        <v>DB2</v>
      </c>
      <c r="O2056" s="54" t="str">
        <f t="shared" ca="1" si="428"/>
        <v>Adhérent</v>
      </c>
    </row>
    <row r="2057" spans="1:15" x14ac:dyDescent="0.3">
      <c r="A2057" s="97">
        <f ca="1">MATCH(B2057,INDIRECT("Referentiel!a:a"),0)+COUNTIF($B$1:B2056,B2057)</f>
        <v>2057</v>
      </c>
      <c r="B2057" s="98" t="s">
        <v>10157</v>
      </c>
      <c r="C2057" s="54" t="str">
        <f t="shared" ca="1" si="416"/>
        <v>CPMP</v>
      </c>
      <c r="D2057" s="54" t="str">
        <f t="shared" ca="1" si="417"/>
        <v>RPCSCE-J</v>
      </c>
      <c r="E2057" s="54">
        <f t="shared" ca="1" si="418"/>
        <v>0</v>
      </c>
      <c r="F2057" s="54" t="str">
        <f t="shared" ca="1" si="419"/>
        <v>ZH2IJF</v>
      </c>
      <c r="G2057" s="54" t="str">
        <f t="shared" ca="1" si="420"/>
        <v>AD3</v>
      </c>
      <c r="H2057" s="54" t="str">
        <f t="shared" ca="1" si="421"/>
        <v>COMPLET</v>
      </c>
      <c r="I2057" s="54" t="str">
        <f t="shared" ca="1" si="422"/>
        <v>Tn</v>
      </c>
      <c r="J2057" s="54" t="str">
        <f t="shared" ca="1" si="423"/>
        <v>RPCT</v>
      </c>
      <c r="K2057" s="54">
        <f t="shared" ca="1" si="424"/>
        <v>0</v>
      </c>
      <c r="L2057" s="54" t="str">
        <f t="shared" ca="1" si="425"/>
        <v/>
      </c>
      <c r="M2057" s="54">
        <f t="shared" ca="1" si="426"/>
        <v>0</v>
      </c>
      <c r="N2057" s="54" t="str">
        <f t="shared" ca="1" si="427"/>
        <v>DB2</v>
      </c>
      <c r="O2057" s="54" t="str">
        <f t="shared" ca="1" si="428"/>
        <v>Adhérent</v>
      </c>
    </row>
    <row r="2058" spans="1:15" x14ac:dyDescent="0.3">
      <c r="A2058" s="97">
        <f ca="1">MATCH(B2058,INDIRECT("Referentiel!a:a"),0)+COUNTIF($B$1:B2057,B2058)</f>
        <v>2058</v>
      </c>
      <c r="B2058" s="98" t="s">
        <v>10161</v>
      </c>
      <c r="C2058" s="54" t="str">
        <f t="shared" ca="1" si="416"/>
        <v>CPMP</v>
      </c>
      <c r="D2058" s="54" t="str">
        <f t="shared" ca="1" si="417"/>
        <v>RPCSCR-J</v>
      </c>
      <c r="E2058" s="54">
        <f t="shared" ca="1" si="418"/>
        <v>0</v>
      </c>
      <c r="F2058" s="54" t="str">
        <f t="shared" ca="1" si="419"/>
        <v>ZH2IJG</v>
      </c>
      <c r="G2058" s="54" t="str">
        <f t="shared" ca="1" si="420"/>
        <v>AD3</v>
      </c>
      <c r="H2058" s="54" t="str">
        <f t="shared" ca="1" si="421"/>
        <v>COMPLET</v>
      </c>
      <c r="I2058" s="54" t="str">
        <f t="shared" ca="1" si="422"/>
        <v>Tn</v>
      </c>
      <c r="J2058" s="54" t="str">
        <f t="shared" ca="1" si="423"/>
        <v>RPCT</v>
      </c>
      <c r="K2058" s="54">
        <f t="shared" ca="1" si="424"/>
        <v>0</v>
      </c>
      <c r="L2058" s="54" t="str">
        <f t="shared" ca="1" si="425"/>
        <v/>
      </c>
      <c r="M2058" s="54">
        <f t="shared" ca="1" si="426"/>
        <v>0</v>
      </c>
      <c r="N2058" s="54" t="str">
        <f t="shared" ca="1" si="427"/>
        <v>DB2</v>
      </c>
      <c r="O2058" s="54" t="str">
        <f t="shared" ca="1" si="428"/>
        <v>Adhérent</v>
      </c>
    </row>
    <row r="2059" spans="1:15" x14ac:dyDescent="0.3">
      <c r="A2059" s="97">
        <f ca="1">MATCH(B2059,INDIRECT("Referentiel!a:a"),0)+COUNTIF($B$1:B2058,B2059)</f>
        <v>2059</v>
      </c>
      <c r="B2059" s="98" t="s">
        <v>10165</v>
      </c>
      <c r="C2059" s="54" t="str">
        <f t="shared" ca="1" si="416"/>
        <v>CPMP</v>
      </c>
      <c r="D2059" s="54" t="str">
        <f t="shared" ca="1" si="417"/>
        <v>RPCSDE-J</v>
      </c>
      <c r="E2059" s="54">
        <f t="shared" ca="1" si="418"/>
        <v>0</v>
      </c>
      <c r="F2059" s="54" t="str">
        <f t="shared" ca="1" si="419"/>
        <v>ZH2IJH</v>
      </c>
      <c r="G2059" s="54" t="str">
        <f t="shared" ca="1" si="420"/>
        <v>AD3</v>
      </c>
      <c r="H2059" s="54" t="str">
        <f t="shared" ca="1" si="421"/>
        <v>COMPLET</v>
      </c>
      <c r="I2059" s="54" t="str">
        <f t="shared" ca="1" si="422"/>
        <v>Tn</v>
      </c>
      <c r="J2059" s="54" t="str">
        <f t="shared" ca="1" si="423"/>
        <v>RPCT</v>
      </c>
      <c r="K2059" s="54">
        <f t="shared" ca="1" si="424"/>
        <v>0</v>
      </c>
      <c r="L2059" s="54" t="str">
        <f t="shared" ca="1" si="425"/>
        <v/>
      </c>
      <c r="M2059" s="54">
        <f t="shared" ca="1" si="426"/>
        <v>0</v>
      </c>
      <c r="N2059" s="54" t="str">
        <f t="shared" ca="1" si="427"/>
        <v>DB2</v>
      </c>
      <c r="O2059" s="54" t="str">
        <f t="shared" ca="1" si="428"/>
        <v>Adhérent</v>
      </c>
    </row>
    <row r="2060" spans="1:15" x14ac:dyDescent="0.3">
      <c r="A2060" s="97">
        <f ca="1">MATCH(B2060,INDIRECT("Referentiel!a:a"),0)+COUNTIF($B$1:B2059,B2060)</f>
        <v>2060</v>
      </c>
      <c r="B2060" s="98" t="s">
        <v>10169</v>
      </c>
      <c r="C2060" s="54" t="str">
        <f t="shared" ca="1" si="416"/>
        <v>CPMP</v>
      </c>
      <c r="D2060" s="54" t="str">
        <f t="shared" ca="1" si="417"/>
        <v>RPCSDR-J</v>
      </c>
      <c r="E2060" s="54">
        <f t="shared" ca="1" si="418"/>
        <v>0</v>
      </c>
      <c r="F2060" s="54" t="str">
        <f t="shared" ca="1" si="419"/>
        <v>ZH2IJI</v>
      </c>
      <c r="G2060" s="54" t="str">
        <f t="shared" ca="1" si="420"/>
        <v>AD3</v>
      </c>
      <c r="H2060" s="54" t="str">
        <f t="shared" ca="1" si="421"/>
        <v>COMPLET</v>
      </c>
      <c r="I2060" s="54" t="str">
        <f t="shared" ca="1" si="422"/>
        <v>Tn</v>
      </c>
      <c r="J2060" s="54" t="str">
        <f t="shared" ca="1" si="423"/>
        <v>RPCT</v>
      </c>
      <c r="K2060" s="54">
        <f t="shared" ca="1" si="424"/>
        <v>0</v>
      </c>
      <c r="L2060" s="54" t="str">
        <f t="shared" ca="1" si="425"/>
        <v/>
      </c>
      <c r="M2060" s="54">
        <f t="shared" ca="1" si="426"/>
        <v>0</v>
      </c>
      <c r="N2060" s="54" t="str">
        <f t="shared" ca="1" si="427"/>
        <v>DB2</v>
      </c>
      <c r="O2060" s="54" t="str">
        <f t="shared" ca="1" si="428"/>
        <v>Adhérent</v>
      </c>
    </row>
    <row r="2061" spans="1:15" x14ac:dyDescent="0.3">
      <c r="A2061" s="97">
        <f ca="1">MATCH(B2061,INDIRECT("Referentiel!a:a"),0)+COUNTIF($B$1:B2060,B2061)</f>
        <v>2061</v>
      </c>
      <c r="B2061" s="98" t="s">
        <v>10173</v>
      </c>
      <c r="C2061" s="54" t="str">
        <f t="shared" ca="1" si="416"/>
        <v>CPMP</v>
      </c>
      <c r="D2061" s="54" t="str">
        <f t="shared" ca="1" si="417"/>
        <v>PCEFI -J</v>
      </c>
      <c r="E2061" s="54">
        <f t="shared" ca="1" si="418"/>
        <v>0</v>
      </c>
      <c r="F2061" s="54" t="str">
        <f t="shared" ca="1" si="419"/>
        <v>ZH2IJJ</v>
      </c>
      <c r="G2061" s="54" t="str">
        <f t="shared" ca="1" si="420"/>
        <v>AD3</v>
      </c>
      <c r="H2061" s="54" t="str">
        <f t="shared" ca="1" si="421"/>
        <v>COMPLET</v>
      </c>
      <c r="I2061" s="54" t="str">
        <f t="shared" ca="1" si="422"/>
        <v>Tn</v>
      </c>
      <c r="J2061" s="54" t="str">
        <f t="shared" ca="1" si="423"/>
        <v>RPCT</v>
      </c>
      <c r="K2061" s="54">
        <f t="shared" ca="1" si="424"/>
        <v>0</v>
      </c>
      <c r="L2061" s="54" t="str">
        <f t="shared" ca="1" si="425"/>
        <v/>
      </c>
      <c r="M2061" s="54">
        <f t="shared" ca="1" si="426"/>
        <v>0</v>
      </c>
      <c r="N2061" s="54" t="str">
        <f t="shared" ca="1" si="427"/>
        <v>DB2</v>
      </c>
      <c r="O2061" s="54" t="str">
        <f t="shared" ca="1" si="428"/>
        <v>Adhérent</v>
      </c>
    </row>
    <row r="2062" spans="1:15" x14ac:dyDescent="0.3">
      <c r="A2062" s="97">
        <f ca="1">MATCH(B2062,INDIRECT("Referentiel!a:a"),0)+COUNTIF($B$1:B2061,B2062)</f>
        <v>2062</v>
      </c>
      <c r="B2062" s="98" t="s">
        <v>10179</v>
      </c>
      <c r="C2062" s="54" t="str">
        <f t="shared" ca="1" si="416"/>
        <v>CPMP</v>
      </c>
      <c r="D2062" s="54" t="str">
        <f t="shared" ca="1" si="417"/>
        <v>#CR#VIIPJ_YYYYMMDDHHMISS_ORDERS.txt-J</v>
      </c>
      <c r="E2062" s="54">
        <f t="shared" ca="1" si="418"/>
        <v>0</v>
      </c>
      <c r="F2062" s="54">
        <f t="shared" ca="1" si="419"/>
        <v>0</v>
      </c>
      <c r="G2062" s="54" t="str">
        <f t="shared" ca="1" si="420"/>
        <v>AD4</v>
      </c>
      <c r="H2062" s="54" t="str">
        <f t="shared" ca="1" si="421"/>
        <v>PARTIEL</v>
      </c>
      <c r="I2062" s="54" t="str">
        <f t="shared" ca="1" si="422"/>
        <v>Tn</v>
      </c>
      <c r="J2062" s="54" t="str">
        <f t="shared" ca="1" si="423"/>
        <v>VIIP</v>
      </c>
      <c r="K2062" s="54">
        <f t="shared" ca="1" si="424"/>
        <v>0</v>
      </c>
      <c r="L2062" s="54" t="str">
        <f t="shared" ca="1" si="425"/>
        <v/>
      </c>
      <c r="M2062" s="54" t="str">
        <f t="shared" ca="1" si="426"/>
        <v>CPMP</v>
      </c>
      <c r="N2062" s="54" t="str">
        <f t="shared" ca="1" si="427"/>
        <v>OPEN</v>
      </c>
      <c r="O2062" s="54" t="str">
        <f t="shared" ca="1" si="428"/>
        <v>Communautaire</v>
      </c>
    </row>
    <row r="2063" spans="1:15" x14ac:dyDescent="0.3">
      <c r="A2063" s="97">
        <f ca="1">MATCH(B2063,INDIRECT("Referentiel!a:a"),0)+COUNTIF($B$1:B2062,B2063)</f>
        <v>2063</v>
      </c>
      <c r="B2063" s="98" t="s">
        <v>10181</v>
      </c>
      <c r="C2063" s="54" t="str">
        <f t="shared" ca="1" si="416"/>
        <v>CPMP</v>
      </c>
      <c r="D2063" s="54" t="str">
        <f t="shared" ca="1" si="417"/>
        <v>#CR#VIIPJ_YYYYMMDDHHMISS_DEBTOR.txt-J</v>
      </c>
      <c r="E2063" s="54">
        <f t="shared" ca="1" si="418"/>
        <v>0</v>
      </c>
      <c r="F2063" s="54">
        <f t="shared" ca="1" si="419"/>
        <v>0</v>
      </c>
      <c r="G2063" s="54" t="str">
        <f t="shared" ca="1" si="420"/>
        <v>AD4</v>
      </c>
      <c r="H2063" s="54" t="str">
        <f t="shared" ca="1" si="421"/>
        <v>PARTIEL</v>
      </c>
      <c r="I2063" s="54" t="str">
        <f t="shared" ca="1" si="422"/>
        <v>Tn</v>
      </c>
      <c r="J2063" s="54" t="str">
        <f t="shared" ca="1" si="423"/>
        <v>VIIP</v>
      </c>
      <c r="K2063" s="54">
        <f t="shared" ca="1" si="424"/>
        <v>0</v>
      </c>
      <c r="L2063" s="54" t="str">
        <f t="shared" ca="1" si="425"/>
        <v/>
      </c>
      <c r="M2063" s="54" t="str">
        <f t="shared" ca="1" si="426"/>
        <v>CPMP</v>
      </c>
      <c r="N2063" s="54" t="str">
        <f t="shared" ca="1" si="427"/>
        <v>OPEN</v>
      </c>
      <c r="O2063" s="54" t="str">
        <f t="shared" ca="1" si="428"/>
        <v>Communautaire</v>
      </c>
    </row>
    <row r="2064" spans="1:15" x14ac:dyDescent="0.3">
      <c r="A2064" s="97">
        <f ca="1">MATCH(B2064,INDIRECT("Referentiel!a:a"),0)+COUNTIF($B$1:B2063,B2064)</f>
        <v>2064</v>
      </c>
      <c r="B2064" s="98" t="s">
        <v>10183</v>
      </c>
      <c r="C2064" s="54" t="str">
        <f t="shared" ca="1" si="416"/>
        <v>CPMP</v>
      </c>
      <c r="D2064" s="54" t="str">
        <f t="shared" ca="1" si="417"/>
        <v>#CR#VIIPJ_YYYYMMDDHHMISS_CREDITOR.txt-J</v>
      </c>
      <c r="E2064" s="54">
        <f t="shared" ca="1" si="418"/>
        <v>0</v>
      </c>
      <c r="F2064" s="54">
        <f t="shared" ca="1" si="419"/>
        <v>0</v>
      </c>
      <c r="G2064" s="54" t="str">
        <f t="shared" ca="1" si="420"/>
        <v>AD4</v>
      </c>
      <c r="H2064" s="54" t="str">
        <f t="shared" ca="1" si="421"/>
        <v>PARTIEL</v>
      </c>
      <c r="I2064" s="54" t="str">
        <f t="shared" ca="1" si="422"/>
        <v>Tn</v>
      </c>
      <c r="J2064" s="54" t="str">
        <f t="shared" ca="1" si="423"/>
        <v>VIIP</v>
      </c>
      <c r="K2064" s="54">
        <f t="shared" ca="1" si="424"/>
        <v>0</v>
      </c>
      <c r="L2064" s="54" t="str">
        <f t="shared" ca="1" si="425"/>
        <v/>
      </c>
      <c r="M2064" s="54" t="str">
        <f t="shared" ca="1" si="426"/>
        <v>CPMP</v>
      </c>
      <c r="N2064" s="54" t="str">
        <f t="shared" ca="1" si="427"/>
        <v>OPEN</v>
      </c>
      <c r="O2064" s="54" t="str">
        <f t="shared" ca="1" si="428"/>
        <v>Communautaire</v>
      </c>
    </row>
    <row r="2065" spans="1:15" x14ac:dyDescent="0.3">
      <c r="A2065" s="97">
        <f ca="1">MATCH(B2065,INDIRECT("Referentiel!a:a"),0)+COUNTIF($B$1:B2064,B2065)</f>
        <v>2065</v>
      </c>
      <c r="B2065" s="98" t="s">
        <v>10185</v>
      </c>
      <c r="C2065" s="54" t="str">
        <f t="shared" ca="1" si="416"/>
        <v>CPMP</v>
      </c>
      <c r="D2065" s="54" t="str">
        <f t="shared" ca="1" si="417"/>
        <v>#CR#VIIPJ_YYYYMMDDHHMISS_TRSCTN_EMISS.txt-J</v>
      </c>
      <c r="E2065" s="54">
        <f t="shared" ca="1" si="418"/>
        <v>0</v>
      </c>
      <c r="F2065" s="54">
        <f t="shared" ca="1" si="419"/>
        <v>0</v>
      </c>
      <c r="G2065" s="54" t="str">
        <f t="shared" ca="1" si="420"/>
        <v>AD4</v>
      </c>
      <c r="H2065" s="54" t="str">
        <f t="shared" ca="1" si="421"/>
        <v>PARTIEL</v>
      </c>
      <c r="I2065" s="54" t="str">
        <f t="shared" ca="1" si="422"/>
        <v>Tn</v>
      </c>
      <c r="J2065" s="54" t="str">
        <f t="shared" ca="1" si="423"/>
        <v>VIIP</v>
      </c>
      <c r="K2065" s="54">
        <f t="shared" ca="1" si="424"/>
        <v>0</v>
      </c>
      <c r="L2065" s="54" t="str">
        <f t="shared" ca="1" si="425"/>
        <v/>
      </c>
      <c r="M2065" s="54" t="str">
        <f t="shared" ca="1" si="426"/>
        <v>CPMP</v>
      </c>
      <c r="N2065" s="54" t="str">
        <f t="shared" ca="1" si="427"/>
        <v>OPEN</v>
      </c>
      <c r="O2065" s="54" t="str">
        <f t="shared" ca="1" si="428"/>
        <v>Communautaire</v>
      </c>
    </row>
    <row r="2066" spans="1:15" x14ac:dyDescent="0.3">
      <c r="A2066" s="97">
        <f ca="1">MATCH(B2066,INDIRECT("Referentiel!a:a"),0)+COUNTIF($B$1:B2065,B2066)</f>
        <v>2066</v>
      </c>
      <c r="B2066" s="98" t="s">
        <v>10187</v>
      </c>
      <c r="C2066" s="54" t="str">
        <f t="shared" ca="1" si="416"/>
        <v>CPMP</v>
      </c>
      <c r="D2066" s="54" t="str">
        <f t="shared" ca="1" si="417"/>
        <v>#CR#VIIPJ_YYYYMMDDHHMISS_TRSCTN_RCPTN.txt-J</v>
      </c>
      <c r="E2066" s="54">
        <f t="shared" ca="1" si="418"/>
        <v>0</v>
      </c>
      <c r="F2066" s="54">
        <f t="shared" ca="1" si="419"/>
        <v>0</v>
      </c>
      <c r="G2066" s="54" t="str">
        <f t="shared" ca="1" si="420"/>
        <v>AD4</v>
      </c>
      <c r="H2066" s="54" t="str">
        <f t="shared" ca="1" si="421"/>
        <v>PARTIEL</v>
      </c>
      <c r="I2066" s="54" t="str">
        <f t="shared" ca="1" si="422"/>
        <v>Tn</v>
      </c>
      <c r="J2066" s="54" t="str">
        <f t="shared" ca="1" si="423"/>
        <v>VIIP</v>
      </c>
      <c r="K2066" s="54">
        <f t="shared" ca="1" si="424"/>
        <v>0</v>
      </c>
      <c r="L2066" s="54" t="str">
        <f t="shared" ca="1" si="425"/>
        <v/>
      </c>
      <c r="M2066" s="54" t="str">
        <f t="shared" ca="1" si="426"/>
        <v>CPMP</v>
      </c>
      <c r="N2066" s="54" t="str">
        <f t="shared" ca="1" si="427"/>
        <v>OPEN</v>
      </c>
      <c r="O2066" s="54" t="str">
        <f t="shared" ca="1" si="428"/>
        <v>Communautaire</v>
      </c>
    </row>
    <row r="2067" spans="1:15" x14ac:dyDescent="0.3">
      <c r="A2067" s="97">
        <f ca="1">MATCH(B2067,INDIRECT("Referentiel!a:a"),0)+COUNTIF($B$1:B2066,B2067)</f>
        <v>2067</v>
      </c>
      <c r="B2067" s="98" t="s">
        <v>10189</v>
      </c>
      <c r="C2067" s="54" t="str">
        <f t="shared" ca="1" si="416"/>
        <v>CPMP</v>
      </c>
      <c r="D2067" s="54" t="str">
        <f t="shared" ca="1" si="417"/>
        <v>#CR#VIIPJ_YYYYMMDDHHMISS_RECALL_TRSCTN_EMISS.txt-J</v>
      </c>
      <c r="E2067" s="54">
        <f t="shared" ca="1" si="418"/>
        <v>0</v>
      </c>
      <c r="F2067" s="54">
        <f t="shared" ca="1" si="419"/>
        <v>0</v>
      </c>
      <c r="G2067" s="54" t="str">
        <f t="shared" ca="1" si="420"/>
        <v>AD4</v>
      </c>
      <c r="H2067" s="54" t="str">
        <f t="shared" ca="1" si="421"/>
        <v>PARTIEL</v>
      </c>
      <c r="I2067" s="54" t="str">
        <f t="shared" ca="1" si="422"/>
        <v>Tn</v>
      </c>
      <c r="J2067" s="54" t="str">
        <f t="shared" ca="1" si="423"/>
        <v>VIIP</v>
      </c>
      <c r="K2067" s="54">
        <f t="shared" ca="1" si="424"/>
        <v>0</v>
      </c>
      <c r="L2067" s="54" t="str">
        <f t="shared" ca="1" si="425"/>
        <v/>
      </c>
      <c r="M2067" s="54" t="str">
        <f t="shared" ca="1" si="426"/>
        <v>CPMP</v>
      </c>
      <c r="N2067" s="54" t="str">
        <f t="shared" ca="1" si="427"/>
        <v>OPEN</v>
      </c>
      <c r="O2067" s="54" t="str">
        <f t="shared" ca="1" si="428"/>
        <v>Communautaire</v>
      </c>
    </row>
    <row r="2068" spans="1:15" x14ac:dyDescent="0.3">
      <c r="A2068" s="97">
        <f ca="1">MATCH(B2068,INDIRECT("Referentiel!a:a"),0)+COUNTIF($B$1:B2067,B2068)</f>
        <v>2068</v>
      </c>
      <c r="B2068" s="98" t="s">
        <v>10191</v>
      </c>
      <c r="C2068" s="54" t="str">
        <f t="shared" ca="1" si="416"/>
        <v>CPMP</v>
      </c>
      <c r="D2068" s="54" t="str">
        <f t="shared" ca="1" si="417"/>
        <v>#CR#VIIPJ_YYYYMMDDHHMISS_RECALL_TRSCTN_RCPTN.txt-J</v>
      </c>
      <c r="E2068" s="54">
        <f t="shared" ca="1" si="418"/>
        <v>0</v>
      </c>
      <c r="F2068" s="54">
        <f t="shared" ca="1" si="419"/>
        <v>0</v>
      </c>
      <c r="G2068" s="54" t="str">
        <f t="shared" ca="1" si="420"/>
        <v>AD4</v>
      </c>
      <c r="H2068" s="54" t="str">
        <f t="shared" ca="1" si="421"/>
        <v>PARTIEL</v>
      </c>
      <c r="I2068" s="54" t="str">
        <f t="shared" ca="1" si="422"/>
        <v>Tn</v>
      </c>
      <c r="J2068" s="54" t="str">
        <f t="shared" ca="1" si="423"/>
        <v>VIIP</v>
      </c>
      <c r="K2068" s="54">
        <f t="shared" ca="1" si="424"/>
        <v>0</v>
      </c>
      <c r="L2068" s="54" t="str">
        <f t="shared" ca="1" si="425"/>
        <v/>
      </c>
      <c r="M2068" s="54" t="str">
        <f t="shared" ca="1" si="426"/>
        <v>CPMP</v>
      </c>
      <c r="N2068" s="54" t="str">
        <f t="shared" ca="1" si="427"/>
        <v>OPEN</v>
      </c>
      <c r="O2068" s="54" t="str">
        <f t="shared" ca="1" si="428"/>
        <v>Communautaire</v>
      </c>
    </row>
    <row r="2069" spans="1:15" x14ac:dyDescent="0.3">
      <c r="A2069" s="97">
        <f ca="1">MATCH(B2069,INDIRECT("Referentiel!a:a"),0)+COUNTIF($B$1:B2068,B2069)</f>
        <v>2069</v>
      </c>
      <c r="B2069" s="98" t="s">
        <v>10193</v>
      </c>
      <c r="C2069" s="54" t="str">
        <f t="shared" ca="1" si="416"/>
        <v>CPMP</v>
      </c>
      <c r="D2069" s="54" t="str">
        <f t="shared" ca="1" si="417"/>
        <v>#CR#VIIPJ_YYYYMMDDHHMISS_ULTIMATE_CREDITOR.txt-J</v>
      </c>
      <c r="E2069" s="54">
        <f t="shared" ca="1" si="418"/>
        <v>0</v>
      </c>
      <c r="F2069" s="54">
        <f t="shared" ca="1" si="419"/>
        <v>0</v>
      </c>
      <c r="G2069" s="54" t="str">
        <f t="shared" ca="1" si="420"/>
        <v>AD4</v>
      </c>
      <c r="H2069" s="54" t="str">
        <f t="shared" ca="1" si="421"/>
        <v>PARTIEL</v>
      </c>
      <c r="I2069" s="54" t="str">
        <f t="shared" ca="1" si="422"/>
        <v>Tn</v>
      </c>
      <c r="J2069" s="54" t="str">
        <f t="shared" ca="1" si="423"/>
        <v>VIIP</v>
      </c>
      <c r="K2069" s="54">
        <f t="shared" ca="1" si="424"/>
        <v>0</v>
      </c>
      <c r="L2069" s="54" t="str">
        <f t="shared" ca="1" si="425"/>
        <v/>
      </c>
      <c r="M2069" s="54" t="str">
        <f t="shared" ca="1" si="426"/>
        <v>CPMP</v>
      </c>
      <c r="N2069" s="54" t="str">
        <f t="shared" ca="1" si="427"/>
        <v>OPEN</v>
      </c>
      <c r="O2069" s="54" t="str">
        <f t="shared" ca="1" si="428"/>
        <v>Communautaire</v>
      </c>
    </row>
    <row r="2070" spans="1:15" x14ac:dyDescent="0.3">
      <c r="A2070" s="97">
        <f ca="1">MATCH(B2070,INDIRECT("Referentiel!a:a"),0)+COUNTIF($B$1:B2069,B2070)</f>
        <v>2070</v>
      </c>
      <c r="B2070" s="98" t="s">
        <v>10195</v>
      </c>
      <c r="C2070" s="54" t="str">
        <f t="shared" ca="1" si="416"/>
        <v>CPMP</v>
      </c>
      <c r="D2070" s="54" t="str">
        <f t="shared" ca="1" si="417"/>
        <v>#CR#VIIPJ_YYYYMMDDHHMISS_ULTIMATE_DEBTOR.txt-J</v>
      </c>
      <c r="E2070" s="54">
        <f t="shared" ca="1" si="418"/>
        <v>0</v>
      </c>
      <c r="F2070" s="54">
        <f t="shared" ca="1" si="419"/>
        <v>0</v>
      </c>
      <c r="G2070" s="54" t="str">
        <f t="shared" ca="1" si="420"/>
        <v>AD4</v>
      </c>
      <c r="H2070" s="54" t="str">
        <f t="shared" ca="1" si="421"/>
        <v>PARTIEL</v>
      </c>
      <c r="I2070" s="54" t="str">
        <f t="shared" ca="1" si="422"/>
        <v>Tn</v>
      </c>
      <c r="J2070" s="54" t="str">
        <f t="shared" ca="1" si="423"/>
        <v>VIIP</v>
      </c>
      <c r="K2070" s="54">
        <f t="shared" ca="1" si="424"/>
        <v>0</v>
      </c>
      <c r="L2070" s="54" t="str">
        <f t="shared" ca="1" si="425"/>
        <v/>
      </c>
      <c r="M2070" s="54" t="str">
        <f t="shared" ca="1" si="426"/>
        <v>CPMP</v>
      </c>
      <c r="N2070" s="54" t="str">
        <f t="shared" ca="1" si="427"/>
        <v>OPEN</v>
      </c>
      <c r="O2070" s="54" t="str">
        <f t="shared" ca="1" si="428"/>
        <v>Communautaire</v>
      </c>
    </row>
    <row r="2071" spans="1:15" x14ac:dyDescent="0.3">
      <c r="A2071" s="97">
        <f ca="1">MATCH(B2071,INDIRECT("Referentiel!a:a"),0)+COUNTIF($B$1:B2070,B2071)</f>
        <v>2071</v>
      </c>
      <c r="B2071" s="98" t="s">
        <v>10197</v>
      </c>
      <c r="C2071" s="54" t="str">
        <f t="shared" ca="1" si="416"/>
        <v>CPMP</v>
      </c>
      <c r="D2071" s="54" t="str">
        <f t="shared" ca="1" si="417"/>
        <v>#CR#VIIPJ_YYYYMMDDHHMISS_ORDER_CHANNEL_MOBL.txt-J</v>
      </c>
      <c r="E2071" s="54">
        <f t="shared" ca="1" si="418"/>
        <v>0</v>
      </c>
      <c r="F2071" s="54">
        <f t="shared" ca="1" si="419"/>
        <v>0</v>
      </c>
      <c r="G2071" s="54" t="str">
        <f t="shared" ca="1" si="420"/>
        <v>AD4</v>
      </c>
      <c r="H2071" s="54" t="str">
        <f t="shared" ca="1" si="421"/>
        <v>PARTIEL</v>
      </c>
      <c r="I2071" s="54" t="str">
        <f t="shared" ca="1" si="422"/>
        <v>Tn</v>
      </c>
      <c r="J2071" s="54" t="str">
        <f t="shared" ca="1" si="423"/>
        <v>VIIP</v>
      </c>
      <c r="K2071" s="54">
        <f t="shared" ca="1" si="424"/>
        <v>0</v>
      </c>
      <c r="L2071" s="54" t="str">
        <f t="shared" ca="1" si="425"/>
        <v/>
      </c>
      <c r="M2071" s="54" t="str">
        <f t="shared" ca="1" si="426"/>
        <v>CPMP</v>
      </c>
      <c r="N2071" s="54" t="str">
        <f t="shared" ca="1" si="427"/>
        <v>OPEN</v>
      </c>
      <c r="O2071" s="54" t="str">
        <f t="shared" ca="1" si="428"/>
        <v>Communautaire</v>
      </c>
    </row>
    <row r="2072" spans="1:15" x14ac:dyDescent="0.3">
      <c r="A2072" s="97">
        <f ca="1">MATCH(B2072,INDIRECT("Referentiel!a:a"),0)+COUNTIF($B$1:B2071,B2072)</f>
        <v>2072</v>
      </c>
      <c r="B2072" s="98" t="s">
        <v>10201</v>
      </c>
      <c r="C2072" s="54" t="str">
        <f t="shared" ca="1" si="416"/>
        <v>CPMP</v>
      </c>
      <c r="D2072" s="54" t="str">
        <f t="shared" ca="1" si="417"/>
        <v>#CR#RDSPJ_YYYYMMDDHHMISS_DSPGSTPP.dat-J</v>
      </c>
      <c r="E2072" s="54">
        <f t="shared" ca="1" si="418"/>
        <v>0</v>
      </c>
      <c r="F2072" s="54">
        <f t="shared" ca="1" si="419"/>
        <v>0</v>
      </c>
      <c r="G2072" s="54" t="str">
        <f t="shared" ca="1" si="420"/>
        <v>AD4</v>
      </c>
      <c r="H2072" s="54" t="str">
        <f t="shared" ca="1" si="421"/>
        <v>COMPLET</v>
      </c>
      <c r="I2072" s="54" t="str">
        <f t="shared" ca="1" si="422"/>
        <v>Tn</v>
      </c>
      <c r="J2072" s="54" t="str">
        <f t="shared" ca="1" si="423"/>
        <v>RDSP</v>
      </c>
      <c r="K2072" s="54">
        <f t="shared" ca="1" si="424"/>
        <v>0</v>
      </c>
      <c r="L2072" s="54" t="str">
        <f t="shared" ca="1" si="425"/>
        <v/>
      </c>
      <c r="M2072" s="54" t="str">
        <f t="shared" ca="1" si="426"/>
        <v>CPMP</v>
      </c>
      <c r="N2072" s="54" t="str">
        <f t="shared" ca="1" si="427"/>
        <v>OPEN</v>
      </c>
      <c r="O2072" s="54" t="str">
        <f t="shared" ca="1" si="428"/>
        <v>Communautaire</v>
      </c>
    </row>
    <row r="2073" spans="1:15" x14ac:dyDescent="0.3">
      <c r="A2073" s="97">
        <f ca="1">MATCH(B2073,INDIRECT("Referentiel!a:a"),0)+COUNTIF($B$1:B2072,B2073)</f>
        <v>2073</v>
      </c>
      <c r="B2073" s="98" t="s">
        <v>10203</v>
      </c>
      <c r="C2073" s="54" t="str">
        <f t="shared" ca="1" si="416"/>
        <v>CPMP</v>
      </c>
      <c r="D2073" s="54" t="str">
        <f t="shared" ca="1" si="417"/>
        <v>#CR#RDSPJ_YYYYMMDDHHMISS_DSPRLTPP.dat-J</v>
      </c>
      <c r="E2073" s="54">
        <f t="shared" ca="1" si="418"/>
        <v>0</v>
      </c>
      <c r="F2073" s="54">
        <f t="shared" ca="1" si="419"/>
        <v>0</v>
      </c>
      <c r="G2073" s="54" t="str">
        <f t="shared" ca="1" si="420"/>
        <v>AD4</v>
      </c>
      <c r="H2073" s="54" t="str">
        <f t="shared" ca="1" si="421"/>
        <v>COMPLET</v>
      </c>
      <c r="I2073" s="54" t="str">
        <f t="shared" ca="1" si="422"/>
        <v>Tn</v>
      </c>
      <c r="J2073" s="54" t="str">
        <f t="shared" ca="1" si="423"/>
        <v>RDSP</v>
      </c>
      <c r="K2073" s="54">
        <f t="shared" ca="1" si="424"/>
        <v>0</v>
      </c>
      <c r="L2073" s="54" t="str">
        <f t="shared" ca="1" si="425"/>
        <v/>
      </c>
      <c r="M2073" s="54" t="str">
        <f t="shared" ca="1" si="426"/>
        <v>CPMP</v>
      </c>
      <c r="N2073" s="54" t="str">
        <f t="shared" ca="1" si="427"/>
        <v>OPEN</v>
      </c>
      <c r="O2073" s="54" t="str">
        <f t="shared" ca="1" si="428"/>
        <v>Communautaire</v>
      </c>
    </row>
    <row r="2074" spans="1:15" x14ac:dyDescent="0.3">
      <c r="A2074" s="97">
        <f ca="1">MATCH(B2074,INDIRECT("Referentiel!a:a"),0)+COUNTIF($B$1:B2073,B2074)</f>
        <v>2074</v>
      </c>
      <c r="B2074" s="98" t="s">
        <v>10205</v>
      </c>
      <c r="C2074" s="54" t="str">
        <f t="shared" ca="1" si="416"/>
        <v>CPMP</v>
      </c>
      <c r="D2074" s="54" t="str">
        <f t="shared" ca="1" si="417"/>
        <v>#CR#RDSPJ_YYYYMMDDHHMISS_DSPGSPSU.dat-J</v>
      </c>
      <c r="E2074" s="54">
        <f t="shared" ca="1" si="418"/>
        <v>0</v>
      </c>
      <c r="F2074" s="54">
        <f t="shared" ca="1" si="419"/>
        <v>0</v>
      </c>
      <c r="G2074" s="54" t="str">
        <f t="shared" ca="1" si="420"/>
        <v>AD4</v>
      </c>
      <c r="H2074" s="54" t="str">
        <f t="shared" ca="1" si="421"/>
        <v>COMPLET</v>
      </c>
      <c r="I2074" s="54" t="str">
        <f t="shared" ca="1" si="422"/>
        <v>Tn</v>
      </c>
      <c r="J2074" s="54" t="str">
        <f t="shared" ca="1" si="423"/>
        <v>RDSP</v>
      </c>
      <c r="K2074" s="54">
        <f t="shared" ca="1" si="424"/>
        <v>0</v>
      </c>
      <c r="L2074" s="54" t="str">
        <f t="shared" ca="1" si="425"/>
        <v/>
      </c>
      <c r="M2074" s="54" t="str">
        <f t="shared" ca="1" si="426"/>
        <v>CPMP</v>
      </c>
      <c r="N2074" s="54" t="str">
        <f t="shared" ca="1" si="427"/>
        <v>OPEN</v>
      </c>
      <c r="O2074" s="54" t="str">
        <f t="shared" ca="1" si="428"/>
        <v>Communautaire</v>
      </c>
    </row>
    <row r="2075" spans="1:15" x14ac:dyDescent="0.3">
      <c r="A2075" s="97">
        <f ca="1">MATCH(B2075,INDIRECT("Referentiel!a:a"),0)+COUNTIF($B$1:B2074,B2075)</f>
        <v>2075</v>
      </c>
      <c r="B2075" s="98" t="s">
        <v>10207</v>
      </c>
      <c r="C2075" s="54" t="str">
        <f t="shared" ca="1" si="416"/>
        <v>CPMP</v>
      </c>
      <c r="D2075" s="54" t="str">
        <f t="shared" ca="1" si="417"/>
        <v>#CR#RDSPJ_YYYYMMDDHHMISS_DSPOPPSU.dat-J</v>
      </c>
      <c r="E2075" s="54">
        <f t="shared" ca="1" si="418"/>
        <v>0</v>
      </c>
      <c r="F2075" s="54">
        <f t="shared" ca="1" si="419"/>
        <v>0</v>
      </c>
      <c r="G2075" s="54" t="str">
        <f t="shared" ca="1" si="420"/>
        <v>AD4</v>
      </c>
      <c r="H2075" s="54" t="str">
        <f t="shared" ca="1" si="421"/>
        <v>COMPLET</v>
      </c>
      <c r="I2075" s="54" t="str">
        <f t="shared" ca="1" si="422"/>
        <v>Tn</v>
      </c>
      <c r="J2075" s="54" t="str">
        <f t="shared" ca="1" si="423"/>
        <v>RDSP</v>
      </c>
      <c r="K2075" s="54">
        <f t="shared" ca="1" si="424"/>
        <v>0</v>
      </c>
      <c r="L2075" s="54" t="str">
        <f t="shared" ca="1" si="425"/>
        <v/>
      </c>
      <c r="M2075" s="54" t="str">
        <f t="shared" ca="1" si="426"/>
        <v>CPMP</v>
      </c>
      <c r="N2075" s="54" t="str">
        <f t="shared" ca="1" si="427"/>
        <v>OPEN</v>
      </c>
      <c r="O2075" s="54" t="str">
        <f t="shared" ca="1" si="428"/>
        <v>Communautaire</v>
      </c>
    </row>
    <row r="2076" spans="1:15" x14ac:dyDescent="0.3">
      <c r="A2076" s="97">
        <f ca="1">MATCH(B2076,INDIRECT("Referentiel!a:a"),0)+COUNTIF($B$1:B2075,B2076)</f>
        <v>2076</v>
      </c>
      <c r="B2076" s="98" t="s">
        <v>10209</v>
      </c>
      <c r="C2076" s="54" t="str">
        <f t="shared" ca="1" si="416"/>
        <v>CPMP</v>
      </c>
      <c r="D2076" s="54" t="str">
        <f t="shared" ca="1" si="417"/>
        <v>#CR#RDSPJ_YYYYMMDDHHMISS_DSPCPPSU.dat-J</v>
      </c>
      <c r="E2076" s="54">
        <f t="shared" ca="1" si="418"/>
        <v>0</v>
      </c>
      <c r="F2076" s="54">
        <f t="shared" ca="1" si="419"/>
        <v>0</v>
      </c>
      <c r="G2076" s="54" t="str">
        <f t="shared" ca="1" si="420"/>
        <v>AD4</v>
      </c>
      <c r="H2076" s="54" t="str">
        <f t="shared" ca="1" si="421"/>
        <v>COMPLET</v>
      </c>
      <c r="I2076" s="54" t="str">
        <f t="shared" ca="1" si="422"/>
        <v>Tn</v>
      </c>
      <c r="J2076" s="54" t="str">
        <f t="shared" ca="1" si="423"/>
        <v>RDSP</v>
      </c>
      <c r="K2076" s="54">
        <f t="shared" ca="1" si="424"/>
        <v>0</v>
      </c>
      <c r="L2076" s="54" t="str">
        <f t="shared" ca="1" si="425"/>
        <v/>
      </c>
      <c r="M2076" s="54" t="str">
        <f t="shared" ca="1" si="426"/>
        <v>CPMP</v>
      </c>
      <c r="N2076" s="54" t="str">
        <f t="shared" ca="1" si="427"/>
        <v>OPEN</v>
      </c>
      <c r="O2076" s="54" t="str">
        <f t="shared" ca="1" si="428"/>
        <v>Communautaire</v>
      </c>
    </row>
    <row r="2077" spans="1:15" x14ac:dyDescent="0.3">
      <c r="A2077" s="97">
        <f ca="1">MATCH(B2077,INDIRECT("Referentiel!a:a"),0)+COUNTIF($B$1:B2076,B2077)</f>
        <v>2077</v>
      </c>
      <c r="B2077" s="98" t="s">
        <v>10213</v>
      </c>
      <c r="C2077" s="54" t="str">
        <f t="shared" ca="1" si="416"/>
        <v>CPMP</v>
      </c>
      <c r="D2077" s="54" t="str">
        <f t="shared" ca="1" si="417"/>
        <v>#CR#VDSPJ_YYYYMMDDHHMISS_DSP2ORVI.dat-J</v>
      </c>
      <c r="E2077" s="54">
        <f t="shared" ca="1" si="418"/>
        <v>0</v>
      </c>
      <c r="F2077" s="54">
        <f t="shared" ca="1" si="419"/>
        <v>0</v>
      </c>
      <c r="G2077" s="54" t="str">
        <f t="shared" ca="1" si="420"/>
        <v>AD4</v>
      </c>
      <c r="H2077" s="54" t="str">
        <f t="shared" ca="1" si="421"/>
        <v>COMPLET</v>
      </c>
      <c r="I2077" s="54" t="str">
        <f t="shared" ca="1" si="422"/>
        <v>Tn</v>
      </c>
      <c r="J2077" s="54" t="str">
        <f t="shared" ca="1" si="423"/>
        <v>VDSP</v>
      </c>
      <c r="K2077" s="54">
        <f t="shared" ca="1" si="424"/>
        <v>0</v>
      </c>
      <c r="L2077" s="54" t="str">
        <f t="shared" ca="1" si="425"/>
        <v/>
      </c>
      <c r="M2077" s="54" t="str">
        <f t="shared" ca="1" si="426"/>
        <v>CPMP</v>
      </c>
      <c r="N2077" s="54" t="str">
        <f t="shared" ca="1" si="427"/>
        <v>OPEN</v>
      </c>
      <c r="O2077" s="54" t="str">
        <f t="shared" ca="1" si="428"/>
        <v>Communautaire</v>
      </c>
    </row>
    <row r="2078" spans="1:15" x14ac:dyDescent="0.3">
      <c r="A2078" s="97">
        <f ca="1">MATCH(B2078,INDIRECT("Referentiel!a:a"),0)+COUNTIF($B$1:B2077,B2078)</f>
        <v>2078</v>
      </c>
      <c r="B2078" s="98" t="s">
        <v>10215</v>
      </c>
      <c r="C2078" s="54" t="str">
        <f t="shared" ca="1" si="416"/>
        <v>CPMP</v>
      </c>
      <c r="D2078" s="54" t="str">
        <f t="shared" ca="1" si="417"/>
        <v>#CR#VDSPJ_YYYYMMDDHHMISS_DSPWFORV.dat-J</v>
      </c>
      <c r="E2078" s="54">
        <f t="shared" ca="1" si="418"/>
        <v>0</v>
      </c>
      <c r="F2078" s="54">
        <f t="shared" ca="1" si="419"/>
        <v>0</v>
      </c>
      <c r="G2078" s="54" t="str">
        <f t="shared" ca="1" si="420"/>
        <v>AD4</v>
      </c>
      <c r="H2078" s="54" t="str">
        <f t="shared" ca="1" si="421"/>
        <v>COMPLET</v>
      </c>
      <c r="I2078" s="54" t="str">
        <f t="shared" ca="1" si="422"/>
        <v>Tn</v>
      </c>
      <c r="J2078" s="54" t="str">
        <f t="shared" ca="1" si="423"/>
        <v>VDSP</v>
      </c>
      <c r="K2078" s="54">
        <f t="shared" ca="1" si="424"/>
        <v>0</v>
      </c>
      <c r="L2078" s="54" t="str">
        <f t="shared" ca="1" si="425"/>
        <v/>
      </c>
      <c r="M2078" s="54" t="str">
        <f t="shared" ca="1" si="426"/>
        <v>CPMP</v>
      </c>
      <c r="N2078" s="54" t="str">
        <f t="shared" ca="1" si="427"/>
        <v>OPEN</v>
      </c>
      <c r="O2078" s="54" t="str">
        <f t="shared" ca="1" si="428"/>
        <v>Communautaire</v>
      </c>
    </row>
    <row r="2079" spans="1:15" x14ac:dyDescent="0.3">
      <c r="A2079" s="97">
        <f ca="1">MATCH(B2079,INDIRECT("Referentiel!a:a"),0)+COUNTIF($B$1:B2078,B2079)</f>
        <v>2079</v>
      </c>
      <c r="B2079" s="98" t="s">
        <v>10219</v>
      </c>
      <c r="C2079" s="54" t="str">
        <f t="shared" ca="1" si="416"/>
        <v>CPCC</v>
      </c>
      <c r="D2079" s="54" t="str">
        <f t="shared" ca="1" si="417"/>
        <v>#CR#EERDJ_YYYYMMDDHHMISS_DOSS_ENTREES_EN_REL.txt-J</v>
      </c>
      <c r="E2079" s="54">
        <f t="shared" ca="1" si="418"/>
        <v>0</v>
      </c>
      <c r="F2079" s="54">
        <f t="shared" ca="1" si="419"/>
        <v>0</v>
      </c>
      <c r="G2079" s="54" t="str">
        <f t="shared" ca="1" si="420"/>
        <v>AD4</v>
      </c>
      <c r="H2079" s="54" t="str">
        <f t="shared" ca="1" si="421"/>
        <v>COMPLET</v>
      </c>
      <c r="I2079" s="54" t="str">
        <f t="shared" ca="1" si="422"/>
        <v>Tn</v>
      </c>
      <c r="J2079" s="54" t="str">
        <f t="shared" ca="1" si="423"/>
        <v>EERD</v>
      </c>
      <c r="K2079" s="54">
        <f t="shared" ca="1" si="424"/>
        <v>0</v>
      </c>
      <c r="L2079" s="54" t="str">
        <f t="shared" ca="1" si="425"/>
        <v/>
      </c>
      <c r="M2079" s="54" t="str">
        <f t="shared" ca="1" si="426"/>
        <v>CPCC</v>
      </c>
      <c r="N2079" s="54" t="str">
        <f t="shared" ca="1" si="427"/>
        <v>OPEN</v>
      </c>
      <c r="O2079" s="54" t="str">
        <f t="shared" ca="1" si="428"/>
        <v>Communautaire</v>
      </c>
    </row>
    <row r="2080" spans="1:15" x14ac:dyDescent="0.3">
      <c r="A2080" s="97">
        <f ca="1">MATCH(B2080,INDIRECT("Referentiel!a:a"),0)+COUNTIF($B$1:B2079,B2080)</f>
        <v>2080</v>
      </c>
      <c r="B2080" s="98" t="s">
        <v>10221</v>
      </c>
      <c r="C2080" s="54" t="str">
        <f t="shared" ca="1" si="416"/>
        <v>CPCC</v>
      </c>
      <c r="D2080" s="54" t="str">
        <f t="shared" ca="1" si="417"/>
        <v>#CR#EERDJ_YYYYMMDDHHMISS_CNTRL_DONNEE.txt-J</v>
      </c>
      <c r="E2080" s="54">
        <f t="shared" ca="1" si="418"/>
        <v>0</v>
      </c>
      <c r="F2080" s="54">
        <f t="shared" ca="1" si="419"/>
        <v>0</v>
      </c>
      <c r="G2080" s="54" t="str">
        <f t="shared" ca="1" si="420"/>
        <v>AD4</v>
      </c>
      <c r="H2080" s="54" t="str">
        <f t="shared" ca="1" si="421"/>
        <v>COMPLET</v>
      </c>
      <c r="I2080" s="54" t="str">
        <f t="shared" ca="1" si="422"/>
        <v>Tn</v>
      </c>
      <c r="J2080" s="54" t="str">
        <f t="shared" ca="1" si="423"/>
        <v>EERD</v>
      </c>
      <c r="K2080" s="54">
        <f t="shared" ca="1" si="424"/>
        <v>0</v>
      </c>
      <c r="L2080" s="54" t="str">
        <f t="shared" ca="1" si="425"/>
        <v/>
      </c>
      <c r="M2080" s="54" t="str">
        <f t="shared" ca="1" si="426"/>
        <v>CPCC</v>
      </c>
      <c r="N2080" s="54" t="str">
        <f t="shared" ca="1" si="427"/>
        <v>OPEN</v>
      </c>
      <c r="O2080" s="54" t="str">
        <f t="shared" ca="1" si="428"/>
        <v>Communautaire</v>
      </c>
    </row>
    <row r="2081" spans="1:15" x14ac:dyDescent="0.3">
      <c r="A2081" s="97">
        <f ca="1">MATCH(B2081,INDIRECT("Referentiel!a:a"),0)+COUNTIF($B$1:B2080,B2081)</f>
        <v>2081</v>
      </c>
      <c r="B2081" s="98" t="s">
        <v>10223</v>
      </c>
      <c r="C2081" s="54" t="str">
        <f t="shared" ca="1" si="416"/>
        <v>CPCC</v>
      </c>
      <c r="D2081" s="54" t="str">
        <f t="shared" ca="1" si="417"/>
        <v>#CR#EERDJ_YYYYMMDDHHMISS_DONNEE_BDF.txt-J</v>
      </c>
      <c r="E2081" s="54">
        <f t="shared" ca="1" si="418"/>
        <v>0</v>
      </c>
      <c r="F2081" s="54">
        <f t="shared" ca="1" si="419"/>
        <v>0</v>
      </c>
      <c r="G2081" s="54" t="str">
        <f t="shared" ca="1" si="420"/>
        <v>AD4</v>
      </c>
      <c r="H2081" s="54" t="str">
        <f t="shared" ca="1" si="421"/>
        <v>COMPLET</v>
      </c>
      <c r="I2081" s="54" t="str">
        <f t="shared" ca="1" si="422"/>
        <v>Tn</v>
      </c>
      <c r="J2081" s="54" t="str">
        <f t="shared" ca="1" si="423"/>
        <v>EERD</v>
      </c>
      <c r="K2081" s="54">
        <f t="shared" ca="1" si="424"/>
        <v>0</v>
      </c>
      <c r="L2081" s="54" t="str">
        <f t="shared" ca="1" si="425"/>
        <v/>
      </c>
      <c r="M2081" s="54" t="str">
        <f t="shared" ca="1" si="426"/>
        <v>CPCC</v>
      </c>
      <c r="N2081" s="54" t="str">
        <f t="shared" ca="1" si="427"/>
        <v>OPEN</v>
      </c>
      <c r="O2081" s="54" t="str">
        <f t="shared" ca="1" si="428"/>
        <v>Communautaire</v>
      </c>
    </row>
    <row r="2082" spans="1:15" x14ac:dyDescent="0.3">
      <c r="A2082" s="97">
        <f ca="1">MATCH(B2082,INDIRECT("Referentiel!a:a"),0)+COUNTIF($B$1:B2081,B2082)</f>
        <v>2082</v>
      </c>
      <c r="B2082" s="98" t="s">
        <v>10225</v>
      </c>
      <c r="C2082" s="54" t="str">
        <f t="shared" ca="1" si="416"/>
        <v>CPCC</v>
      </c>
      <c r="D2082" s="54" t="str">
        <f t="shared" ca="1" si="417"/>
        <v>#CR#EERDJ_YYYYMMDDHHMISS_DONNEE_JUSTIF.txt-J</v>
      </c>
      <c r="E2082" s="54">
        <f t="shared" ca="1" si="418"/>
        <v>0</v>
      </c>
      <c r="F2082" s="54">
        <f t="shared" ca="1" si="419"/>
        <v>0</v>
      </c>
      <c r="G2082" s="54" t="str">
        <f t="shared" ca="1" si="420"/>
        <v>AD4</v>
      </c>
      <c r="H2082" s="54" t="str">
        <f t="shared" ca="1" si="421"/>
        <v>COMPLET</v>
      </c>
      <c r="I2082" s="54" t="str">
        <f t="shared" ca="1" si="422"/>
        <v>Tn</v>
      </c>
      <c r="J2082" s="54" t="str">
        <f t="shared" ca="1" si="423"/>
        <v>EERD</v>
      </c>
      <c r="K2082" s="54">
        <f t="shared" ca="1" si="424"/>
        <v>0</v>
      </c>
      <c r="L2082" s="54" t="str">
        <f t="shared" ca="1" si="425"/>
        <v/>
      </c>
      <c r="M2082" s="54" t="str">
        <f t="shared" ca="1" si="426"/>
        <v>CPCC</v>
      </c>
      <c r="N2082" s="54" t="str">
        <f t="shared" ca="1" si="427"/>
        <v>OPEN</v>
      </c>
      <c r="O2082" s="54" t="str">
        <f t="shared" ca="1" si="428"/>
        <v>Communautaire</v>
      </c>
    </row>
    <row r="2083" spans="1:15" x14ac:dyDescent="0.3">
      <c r="A2083" s="97">
        <f ca="1">MATCH(B2083,INDIRECT("Referentiel!a:a"),0)+COUNTIF($B$1:B2082,B2083)</f>
        <v>2083</v>
      </c>
      <c r="B2083" s="98" t="s">
        <v>10227</v>
      </c>
      <c r="C2083" s="54" t="str">
        <f t="shared" ca="1" si="416"/>
        <v>CPCC</v>
      </c>
      <c r="D2083" s="54" t="str">
        <f t="shared" ca="1" si="417"/>
        <v>#CR#EERDJ_YYYYMMDDHHMISS_DONNEE_OFR.txt-J</v>
      </c>
      <c r="E2083" s="54">
        <f t="shared" ca="1" si="418"/>
        <v>0</v>
      </c>
      <c r="F2083" s="54">
        <f t="shared" ca="1" si="419"/>
        <v>0</v>
      </c>
      <c r="G2083" s="54" t="str">
        <f t="shared" ca="1" si="420"/>
        <v>AD4</v>
      </c>
      <c r="H2083" s="54" t="str">
        <f t="shared" ca="1" si="421"/>
        <v>COMPLET</v>
      </c>
      <c r="I2083" s="54" t="str">
        <f t="shared" ca="1" si="422"/>
        <v>Tn</v>
      </c>
      <c r="J2083" s="54" t="str">
        <f t="shared" ca="1" si="423"/>
        <v>EERD</v>
      </c>
      <c r="K2083" s="54">
        <f t="shared" ca="1" si="424"/>
        <v>0</v>
      </c>
      <c r="L2083" s="54" t="str">
        <f t="shared" ca="1" si="425"/>
        <v/>
      </c>
      <c r="M2083" s="54" t="str">
        <f t="shared" ca="1" si="426"/>
        <v>CPCC</v>
      </c>
      <c r="N2083" s="54" t="str">
        <f t="shared" ca="1" si="427"/>
        <v>OPEN</v>
      </c>
      <c r="O2083" s="54" t="str">
        <f t="shared" ca="1" si="428"/>
        <v>Communautaire</v>
      </c>
    </row>
    <row r="2084" spans="1:15" x14ac:dyDescent="0.3">
      <c r="A2084" s="97">
        <f ca="1">MATCH(B2084,INDIRECT("Referentiel!a:a"),0)+COUNTIF($B$1:B2083,B2084)</f>
        <v>2084</v>
      </c>
      <c r="B2084" s="98" t="s">
        <v>10229</v>
      </c>
      <c r="C2084" s="54" t="str">
        <f t="shared" ca="1" si="416"/>
        <v>CPCC</v>
      </c>
      <c r="D2084" s="54" t="str">
        <f t="shared" ca="1" si="417"/>
        <v>#CR#EERDJ_YYYYMMDDHHMISS_DONNEE_RESDC.txt-J</v>
      </c>
      <c r="E2084" s="54">
        <f t="shared" ca="1" si="418"/>
        <v>0</v>
      </c>
      <c r="F2084" s="54">
        <f t="shared" ca="1" si="419"/>
        <v>0</v>
      </c>
      <c r="G2084" s="54" t="str">
        <f t="shared" ca="1" si="420"/>
        <v>AD4</v>
      </c>
      <c r="H2084" s="54" t="str">
        <f t="shared" ca="1" si="421"/>
        <v>COMPLET</v>
      </c>
      <c r="I2084" s="54" t="str">
        <f t="shared" ca="1" si="422"/>
        <v>Tn</v>
      </c>
      <c r="J2084" s="54" t="str">
        <f t="shared" ca="1" si="423"/>
        <v>EERD</v>
      </c>
      <c r="K2084" s="54">
        <f t="shared" ca="1" si="424"/>
        <v>0</v>
      </c>
      <c r="L2084" s="54" t="str">
        <f t="shared" ca="1" si="425"/>
        <v/>
      </c>
      <c r="M2084" s="54" t="str">
        <f t="shared" ca="1" si="426"/>
        <v>CPCC</v>
      </c>
      <c r="N2084" s="54" t="str">
        <f t="shared" ca="1" si="427"/>
        <v>OPEN</v>
      </c>
      <c r="O2084" s="54" t="str">
        <f t="shared" ca="1" si="428"/>
        <v>Communautaire</v>
      </c>
    </row>
    <row r="2085" spans="1:15" x14ac:dyDescent="0.3">
      <c r="A2085" s="97">
        <f ca="1">MATCH(B2085,INDIRECT("Referentiel!a:a"),0)+COUNTIF($B$1:B2084,B2085)</f>
        <v>2085</v>
      </c>
      <c r="B2085" s="98" t="s">
        <v>10231</v>
      </c>
      <c r="C2085" s="54" t="str">
        <f t="shared" ca="1" si="416"/>
        <v>CPCC</v>
      </c>
      <c r="D2085" s="54" t="str">
        <f t="shared" ca="1" si="417"/>
        <v>#CR#EERDJ_YYYYMMDDHHMISS_DONNEE_TEL.txt-J</v>
      </c>
      <c r="E2085" s="54">
        <f t="shared" ca="1" si="418"/>
        <v>0</v>
      </c>
      <c r="F2085" s="54">
        <f t="shared" ca="1" si="419"/>
        <v>0</v>
      </c>
      <c r="G2085" s="54" t="str">
        <f t="shared" ca="1" si="420"/>
        <v>AD4</v>
      </c>
      <c r="H2085" s="54" t="str">
        <f t="shared" ca="1" si="421"/>
        <v>COMPLET</v>
      </c>
      <c r="I2085" s="54" t="str">
        <f t="shared" ca="1" si="422"/>
        <v>Tn</v>
      </c>
      <c r="J2085" s="54" t="str">
        <f t="shared" ca="1" si="423"/>
        <v>EERD</v>
      </c>
      <c r="K2085" s="54">
        <f t="shared" ca="1" si="424"/>
        <v>0</v>
      </c>
      <c r="L2085" s="54" t="str">
        <f t="shared" ca="1" si="425"/>
        <v/>
      </c>
      <c r="M2085" s="54" t="str">
        <f t="shared" ca="1" si="426"/>
        <v>CPCC</v>
      </c>
      <c r="N2085" s="54" t="str">
        <f t="shared" ca="1" si="427"/>
        <v>OPEN</v>
      </c>
      <c r="O2085" s="54" t="str">
        <f t="shared" ca="1" si="428"/>
        <v>Communautaire</v>
      </c>
    </row>
    <row r="2086" spans="1:15" x14ac:dyDescent="0.3">
      <c r="A2086" s="97">
        <f ca="1">MATCH(B2086,INDIRECT("Referentiel!a:a"),0)+COUNTIF($B$1:B2085,B2086)</f>
        <v>2086</v>
      </c>
      <c r="B2086" s="98" t="s">
        <v>10233</v>
      </c>
      <c r="C2086" s="54" t="str">
        <f t="shared" ca="1" si="416"/>
        <v>CPCC</v>
      </c>
      <c r="D2086" s="54" t="str">
        <f t="shared" ca="1" si="417"/>
        <v>V2T1R24-H</v>
      </c>
      <c r="E2086" s="54">
        <f t="shared" ca="1" si="418"/>
        <v>0</v>
      </c>
      <c r="F2086" s="54" t="str">
        <f t="shared" ca="1" si="419"/>
        <v>ZH1KH4</v>
      </c>
      <c r="G2086" s="54" t="str">
        <f t="shared" ca="1" si="420"/>
        <v>AD3</v>
      </c>
      <c r="H2086" s="54" t="str">
        <f t="shared" ca="1" si="421"/>
        <v>COMPLET</v>
      </c>
      <c r="I2086" s="54" t="str">
        <f t="shared" ca="1" si="422"/>
        <v>Tn</v>
      </c>
      <c r="J2086" s="54" t="str">
        <f t="shared" ca="1" si="423"/>
        <v>GPAR</v>
      </c>
      <c r="K2086" s="54">
        <f t="shared" ca="1" si="424"/>
        <v>0</v>
      </c>
      <c r="L2086" s="54" t="str">
        <f t="shared" ca="1" si="425"/>
        <v/>
      </c>
      <c r="M2086" s="54">
        <f t="shared" ca="1" si="426"/>
        <v>0</v>
      </c>
      <c r="N2086" s="54" t="str">
        <f t="shared" ca="1" si="427"/>
        <v>DB2</v>
      </c>
      <c r="O2086" s="54" t="str">
        <f t="shared" ca="1" si="428"/>
        <v>Adhérent</v>
      </c>
    </row>
    <row r="2087" spans="1:15" x14ac:dyDescent="0.3">
      <c r="A2087" s="97">
        <f ca="1">MATCH(B2087,INDIRECT("Referentiel!a:a"),0)+COUNTIF($B$1:B2086,B2087)</f>
        <v>2087</v>
      </c>
      <c r="B2087" s="98" t="s">
        <v>10238</v>
      </c>
      <c r="C2087" s="54" t="str">
        <f t="shared" ca="1" si="416"/>
        <v>CPCC</v>
      </c>
      <c r="D2087" s="54" t="str">
        <f t="shared" ca="1" si="417"/>
        <v>V0T1R25-H</v>
      </c>
      <c r="E2087" s="54">
        <f t="shared" ca="1" si="418"/>
        <v>0</v>
      </c>
      <c r="F2087" s="54" t="str">
        <f t="shared" ca="1" si="419"/>
        <v>ZH1KH5</v>
      </c>
      <c r="G2087" s="54" t="str">
        <f t="shared" ca="1" si="420"/>
        <v>AD3</v>
      </c>
      <c r="H2087" s="54" t="str">
        <f t="shared" ca="1" si="421"/>
        <v>COMPLET</v>
      </c>
      <c r="I2087" s="54" t="str">
        <f t="shared" ca="1" si="422"/>
        <v>Tn</v>
      </c>
      <c r="J2087" s="54" t="str">
        <f t="shared" ca="1" si="423"/>
        <v>GPAR</v>
      </c>
      <c r="K2087" s="54">
        <f t="shared" ca="1" si="424"/>
        <v>0</v>
      </c>
      <c r="L2087" s="54" t="str">
        <f t="shared" ca="1" si="425"/>
        <v/>
      </c>
      <c r="M2087" s="54">
        <f t="shared" ca="1" si="426"/>
        <v>0</v>
      </c>
      <c r="N2087" s="54" t="str">
        <f t="shared" ca="1" si="427"/>
        <v>DB2</v>
      </c>
      <c r="O2087" s="54" t="str">
        <f t="shared" ca="1" si="428"/>
        <v>Adhérent</v>
      </c>
    </row>
    <row r="2088" spans="1:15" x14ac:dyDescent="0.3">
      <c r="A2088" s="97">
        <f ca="1">MATCH(B2088,INDIRECT("Referentiel!a:a"),0)+COUNTIF($B$1:B2087,B2088)</f>
        <v>2088</v>
      </c>
      <c r="B2088" s="98" t="s">
        <v>10243</v>
      </c>
      <c r="C2088" s="54" t="str">
        <f t="shared" ca="1" si="416"/>
        <v>CPCR</v>
      </c>
      <c r="D2088" s="54" t="str">
        <f t="shared" ca="1" si="417"/>
        <v>V0PAKVCL -J</v>
      </c>
      <c r="E2088" s="54">
        <f t="shared" ca="1" si="418"/>
        <v>0</v>
      </c>
      <c r="F2088" s="54" t="str">
        <f t="shared" ca="1" si="419"/>
        <v>ZH1DJ8</v>
      </c>
      <c r="G2088" s="54" t="str">
        <f t="shared" ca="1" si="420"/>
        <v>AD3</v>
      </c>
      <c r="H2088" s="54" t="str">
        <f t="shared" ca="1" si="421"/>
        <v>COMPLET</v>
      </c>
      <c r="I2088" s="54" t="str">
        <f t="shared" ca="1" si="422"/>
        <v>Tn</v>
      </c>
      <c r="J2088" s="54" t="str">
        <f t="shared" ca="1" si="423"/>
        <v>TEMA</v>
      </c>
      <c r="K2088" s="54" t="str">
        <f t="shared" ca="1" si="424"/>
        <v>Tout en main automobile - Sofinco</v>
      </c>
      <c r="L2088" s="54" t="str">
        <f t="shared" ca="1" si="425"/>
        <v/>
      </c>
      <c r="M2088" s="54">
        <f t="shared" ca="1" si="426"/>
        <v>0</v>
      </c>
      <c r="N2088" s="54" t="str">
        <f t="shared" ca="1" si="427"/>
        <v>DB2</v>
      </c>
      <c r="O2088" s="54" t="str">
        <f t="shared" ca="1" si="428"/>
        <v>Adhérent</v>
      </c>
    </row>
    <row r="2089" spans="1:15" x14ac:dyDescent="0.3">
      <c r="A2089" s="97">
        <f ca="1">MATCH(B2089,INDIRECT("Referentiel!a:a"),0)+COUNTIF($B$1:B2088,B2089)</f>
        <v>2089</v>
      </c>
      <c r="B2089" s="98" t="s">
        <v>10248</v>
      </c>
      <c r="C2089" s="54" t="str">
        <f t="shared" ca="1" si="416"/>
        <v>CPDT</v>
      </c>
      <c r="D2089" s="54" t="str">
        <f t="shared" ca="1" si="417"/>
        <v>PAURESTO-J</v>
      </c>
      <c r="E2089" s="54">
        <f t="shared" ca="1" si="418"/>
        <v>0</v>
      </c>
      <c r="F2089" s="54" t="str">
        <f t="shared" ca="1" si="419"/>
        <v>ZH0AJ1</v>
      </c>
      <c r="G2089" s="54" t="str">
        <f t="shared" ca="1" si="420"/>
        <v>AD3</v>
      </c>
      <c r="H2089" s="54" t="str">
        <f t="shared" ca="1" si="421"/>
        <v>COMPLET</v>
      </c>
      <c r="I2089" s="54" t="str">
        <f t="shared" ca="1" si="422"/>
        <v>Tn</v>
      </c>
      <c r="J2089" s="54" t="str">
        <f t="shared" ca="1" si="423"/>
        <v>CPTG</v>
      </c>
      <c r="K2089" s="54" t="str">
        <f t="shared" ca="1" si="424"/>
        <v>$PAUREST</v>
      </c>
      <c r="L2089" s="54" t="str">
        <f t="shared" ca="1" si="425"/>
        <v/>
      </c>
      <c r="M2089" s="54">
        <f t="shared" ca="1" si="426"/>
        <v>0</v>
      </c>
      <c r="N2089" s="54" t="str">
        <f t="shared" ca="1" si="427"/>
        <v>FIC</v>
      </c>
      <c r="O2089" s="54" t="str">
        <f t="shared" ca="1" si="428"/>
        <v>Adhérent</v>
      </c>
    </row>
    <row r="2090" spans="1:15" x14ac:dyDescent="0.3">
      <c r="A2090" s="97">
        <f ca="1">MATCH(B2090,INDIRECT("Referentiel!a:a"),0)+COUNTIF($B$1:B2089,B2090)</f>
        <v>2090</v>
      </c>
      <c r="B2090" s="98" t="s">
        <v>10252</v>
      </c>
      <c r="C2090" s="54" t="str">
        <f t="shared" ca="1" si="416"/>
        <v>CPCR</v>
      </c>
      <c r="D2090" s="54" t="str">
        <f t="shared" ca="1" si="417"/>
        <v xml:space="preserve"> -M</v>
      </c>
      <c r="E2090" s="54">
        <f t="shared" ca="1" si="418"/>
        <v>0</v>
      </c>
      <c r="F2090" s="54">
        <f t="shared" ca="1" si="419"/>
        <v>0</v>
      </c>
      <c r="G2090" s="54" t="str">
        <f t="shared" ca="1" si="420"/>
        <v>AD3</v>
      </c>
      <c r="H2090" s="54" t="str">
        <f t="shared" ca="1" si="421"/>
        <v>COMPLET</v>
      </c>
      <c r="I2090" s="54" t="str">
        <f t="shared" ca="1" si="422"/>
        <v>BVnTn</v>
      </c>
      <c r="J2090" s="54" t="str">
        <f t="shared" ca="1" si="423"/>
        <v>QUAG</v>
      </c>
      <c r="K2090" s="54" t="str">
        <f t="shared" ca="1" si="424"/>
        <v>QUAGBOMM</v>
      </c>
      <c r="L2090" s="54" t="str">
        <f t="shared" ca="1" si="425"/>
        <v/>
      </c>
      <c r="M2090" s="54">
        <f t="shared" ca="1" si="426"/>
        <v>0</v>
      </c>
      <c r="N2090" s="54" t="str">
        <f t="shared" ca="1" si="427"/>
        <v>FIC</v>
      </c>
      <c r="O2090" s="54" t="str">
        <f t="shared" ca="1" si="428"/>
        <v>Adhérent</v>
      </c>
    </row>
    <row r="2091" spans="1:15" x14ac:dyDescent="0.3">
      <c r="A2091" s="97">
        <f ca="1">MATCH(B2091,INDIRECT("Referentiel!a:a"),0)+COUNTIF($B$1:B2090,B2091)</f>
        <v>2091</v>
      </c>
      <c r="B2091" s="98" t="s">
        <v>10254</v>
      </c>
      <c r="C2091" s="54" t="str">
        <f t="shared" ca="1" si="416"/>
        <v>CPPL</v>
      </c>
      <c r="D2091" s="54" t="str">
        <f t="shared" ca="1" si="417"/>
        <v>TA/0AMT/BE99    /0/        /    -J</v>
      </c>
      <c r="E2091" s="54">
        <f t="shared" ca="1" si="418"/>
        <v>0</v>
      </c>
      <c r="F2091" s="54" t="str">
        <f t="shared" ca="1" si="419"/>
        <v>ZH0CJ7</v>
      </c>
      <c r="G2091" s="54" t="str">
        <f t="shared" ca="1" si="420"/>
        <v>AD3</v>
      </c>
      <c r="H2091" s="54" t="str">
        <f t="shared" ca="1" si="421"/>
        <v>COMPLET</v>
      </c>
      <c r="I2091" s="54" t="str">
        <f t="shared" ca="1" si="422"/>
        <v>Tn</v>
      </c>
      <c r="J2091" s="54" t="str">
        <f t="shared" ca="1" si="423"/>
        <v>TITR</v>
      </c>
      <c r="K2091" s="54" t="str">
        <f t="shared" ca="1" si="424"/>
        <v>BE99</v>
      </c>
      <c r="L2091" s="54" t="str">
        <f t="shared" ca="1" si="425"/>
        <v/>
      </c>
      <c r="M2091" s="54">
        <f t="shared" ca="1" si="426"/>
        <v>0</v>
      </c>
      <c r="N2091" s="54" t="str">
        <f t="shared" ca="1" si="427"/>
        <v>START</v>
      </c>
      <c r="O2091" s="54" t="str">
        <f t="shared" ca="1" si="428"/>
        <v>Adhérent</v>
      </c>
    </row>
    <row r="2092" spans="1:15" x14ac:dyDescent="0.3">
      <c r="A2092" s="97">
        <f ca="1">MATCH(B2092,INDIRECT("Referentiel!a:a"),0)+COUNTIF($B$1:B2091,B2092)</f>
        <v>2092</v>
      </c>
      <c r="B2092" s="98" t="s">
        <v>10258</v>
      </c>
      <c r="C2092" s="54" t="str">
        <f t="shared" ca="1" si="416"/>
        <v>CPAS</v>
      </c>
      <c r="D2092" s="54" t="str">
        <f t="shared" ca="1" si="417"/>
        <v>IARFILEJ-J-ZH29JM-H2015</v>
      </c>
      <c r="E2092" s="54">
        <f t="shared" ca="1" si="418"/>
        <v>0</v>
      </c>
      <c r="F2092" s="54" t="str">
        <f t="shared" ca="1" si="419"/>
        <v>ZH29JL</v>
      </c>
      <c r="G2092" s="54" t="str">
        <f t="shared" ca="1" si="420"/>
        <v>AD3</v>
      </c>
      <c r="H2092" s="54" t="str">
        <f t="shared" ca="1" si="421"/>
        <v>PARTIEL</v>
      </c>
      <c r="I2092" s="54" t="str">
        <f t="shared" ca="1" si="422"/>
        <v>Tn</v>
      </c>
      <c r="J2092" s="54" t="str">
        <f t="shared" ca="1" si="423"/>
        <v>IARD</v>
      </c>
      <c r="K2092" s="54" t="str">
        <f t="shared" ca="1" si="424"/>
        <v>IARFKA01J</v>
      </c>
      <c r="L2092" s="54" t="str">
        <f t="shared" ca="1" si="425"/>
        <v/>
      </c>
      <c r="M2092" s="54">
        <f t="shared" ca="1" si="426"/>
        <v>0</v>
      </c>
      <c r="N2092" s="54" t="str">
        <f t="shared" ca="1" si="427"/>
        <v>FIC</v>
      </c>
      <c r="O2092" s="54" t="str">
        <f t="shared" ca="1" si="428"/>
        <v>Adhérent</v>
      </c>
    </row>
    <row r="2093" spans="1:15" x14ac:dyDescent="0.3">
      <c r="A2093" s="97">
        <f ca="1">MATCH(B2093,INDIRECT("Referentiel!a:a"),0)+COUNTIF($B$1:B2092,B2093)</f>
        <v>2093</v>
      </c>
      <c r="B2093" s="98" t="s">
        <v>10259</v>
      </c>
      <c r="C2093" s="54" t="str">
        <f t="shared" ca="1" si="416"/>
        <v>CPAS</v>
      </c>
      <c r="D2093" s="54" t="str">
        <f t="shared" ca="1" si="417"/>
        <v>IARFILEJ-J-ZH29JM-H2015</v>
      </c>
      <c r="E2093" s="54">
        <f t="shared" ca="1" si="418"/>
        <v>0</v>
      </c>
      <c r="F2093" s="54" t="str">
        <f t="shared" ca="1" si="419"/>
        <v>ZH29JL</v>
      </c>
      <c r="G2093" s="54" t="str">
        <f t="shared" ca="1" si="420"/>
        <v>AD3</v>
      </c>
      <c r="H2093" s="54" t="str">
        <f t="shared" ca="1" si="421"/>
        <v>PARTIEL</v>
      </c>
      <c r="I2093" s="54" t="str">
        <f t="shared" ca="1" si="422"/>
        <v>Tn</v>
      </c>
      <c r="J2093" s="54" t="str">
        <f t="shared" ca="1" si="423"/>
        <v>IARD</v>
      </c>
      <c r="K2093" s="54" t="str">
        <f t="shared" ca="1" si="424"/>
        <v>IARFKA20J</v>
      </c>
      <c r="L2093" s="54" t="str">
        <f t="shared" ca="1" si="425"/>
        <v/>
      </c>
      <c r="M2093" s="54">
        <f t="shared" ca="1" si="426"/>
        <v>0</v>
      </c>
      <c r="N2093" s="54" t="str">
        <f t="shared" ca="1" si="427"/>
        <v>FIC</v>
      </c>
      <c r="O2093" s="54" t="str">
        <f t="shared" ca="1" si="428"/>
        <v>Adhérent</v>
      </c>
    </row>
    <row r="2094" spans="1:15" x14ac:dyDescent="0.3">
      <c r="A2094" s="97">
        <f ca="1">MATCH(B2094,INDIRECT("Referentiel!a:a"),0)+COUNTIF($B$1:B2093,B2094)</f>
        <v>2094</v>
      </c>
      <c r="B2094" s="98" t="s">
        <v>10262</v>
      </c>
      <c r="C2094" s="54" t="str">
        <f t="shared" ca="1" si="416"/>
        <v>CPAS</v>
      </c>
      <c r="D2094" s="54" t="str">
        <f t="shared" ca="1" si="417"/>
        <v>IARFILEJ-J-ZH29JM-H2015</v>
      </c>
      <c r="E2094" s="54">
        <f t="shared" ca="1" si="418"/>
        <v>0</v>
      </c>
      <c r="F2094" s="54" t="str">
        <f t="shared" ca="1" si="419"/>
        <v>ZH29JL</v>
      </c>
      <c r="G2094" s="54" t="str">
        <f t="shared" ca="1" si="420"/>
        <v>AD3</v>
      </c>
      <c r="H2094" s="54" t="str">
        <f t="shared" ca="1" si="421"/>
        <v>PARTIEL</v>
      </c>
      <c r="I2094" s="54" t="str">
        <f t="shared" ca="1" si="422"/>
        <v>Tn</v>
      </c>
      <c r="J2094" s="54" t="str">
        <f t="shared" ca="1" si="423"/>
        <v>IARD</v>
      </c>
      <c r="K2094" s="54" t="str">
        <f t="shared" ca="1" si="424"/>
        <v>IARFKA21J</v>
      </c>
      <c r="L2094" s="54" t="str">
        <f t="shared" ca="1" si="425"/>
        <v/>
      </c>
      <c r="M2094" s="54">
        <f t="shared" ca="1" si="426"/>
        <v>0</v>
      </c>
      <c r="N2094" s="54" t="str">
        <f t="shared" ca="1" si="427"/>
        <v>FIC</v>
      </c>
      <c r="O2094" s="54" t="str">
        <f t="shared" ca="1" si="428"/>
        <v>Adhérent</v>
      </c>
    </row>
    <row r="2095" spans="1:15" x14ac:dyDescent="0.3">
      <c r="A2095" s="97">
        <f ca="1">MATCH(B2095,INDIRECT("Referentiel!a:a"),0)+COUNTIF($B$1:B2094,B2095)</f>
        <v>2095</v>
      </c>
      <c r="B2095" s="98" t="s">
        <v>10265</v>
      </c>
      <c r="C2095" s="54" t="str">
        <f t="shared" ca="1" si="416"/>
        <v>CPAS</v>
      </c>
      <c r="D2095" s="54" t="str">
        <f t="shared" ca="1" si="417"/>
        <v>IARFILEJ-J-ZH29JM-H2015</v>
      </c>
      <c r="E2095" s="54">
        <f t="shared" ca="1" si="418"/>
        <v>0</v>
      </c>
      <c r="F2095" s="54" t="str">
        <f t="shared" ca="1" si="419"/>
        <v>ZH29JL</v>
      </c>
      <c r="G2095" s="54" t="str">
        <f t="shared" ca="1" si="420"/>
        <v>AD3</v>
      </c>
      <c r="H2095" s="54" t="str">
        <f t="shared" ca="1" si="421"/>
        <v>PARTIEL</v>
      </c>
      <c r="I2095" s="54" t="str">
        <f t="shared" ca="1" si="422"/>
        <v>Tn</v>
      </c>
      <c r="J2095" s="54" t="str">
        <f t="shared" ca="1" si="423"/>
        <v>IARD</v>
      </c>
      <c r="K2095" s="54" t="str">
        <f t="shared" ca="1" si="424"/>
        <v>IARFKA22J</v>
      </c>
      <c r="L2095" s="54" t="str">
        <f t="shared" ca="1" si="425"/>
        <v/>
      </c>
      <c r="M2095" s="54">
        <f t="shared" ca="1" si="426"/>
        <v>0</v>
      </c>
      <c r="N2095" s="54" t="str">
        <f t="shared" ca="1" si="427"/>
        <v>FIC</v>
      </c>
      <c r="O2095" s="54" t="str">
        <f t="shared" ca="1" si="428"/>
        <v>Adhérent</v>
      </c>
    </row>
    <row r="2096" spans="1:15" x14ac:dyDescent="0.3">
      <c r="A2096" s="97">
        <f ca="1">MATCH(B2096,INDIRECT("Referentiel!a:a"),0)+COUNTIF($B$1:B2095,B2096)</f>
        <v>2096</v>
      </c>
      <c r="B2096" s="98" t="s">
        <v>10268</v>
      </c>
      <c r="C2096" s="54" t="str">
        <f t="shared" ca="1" si="416"/>
        <v>CPAS</v>
      </c>
      <c r="D2096" s="54" t="str">
        <f t="shared" ca="1" si="417"/>
        <v>IARFILEJ-J-ZH29JM-H2015</v>
      </c>
      <c r="E2096" s="54">
        <f t="shared" ca="1" si="418"/>
        <v>0</v>
      </c>
      <c r="F2096" s="54" t="str">
        <f t="shared" ca="1" si="419"/>
        <v>ZH29JL</v>
      </c>
      <c r="G2096" s="54" t="str">
        <f t="shared" ca="1" si="420"/>
        <v>AD3</v>
      </c>
      <c r="H2096" s="54" t="str">
        <f t="shared" ca="1" si="421"/>
        <v>PARTIEL</v>
      </c>
      <c r="I2096" s="54" t="str">
        <f t="shared" ca="1" si="422"/>
        <v>Tn</v>
      </c>
      <c r="J2096" s="54" t="str">
        <f t="shared" ca="1" si="423"/>
        <v>IARD</v>
      </c>
      <c r="K2096" s="54" t="str">
        <f t="shared" ca="1" si="424"/>
        <v>IARFKA23J</v>
      </c>
      <c r="L2096" s="54" t="str">
        <f t="shared" ca="1" si="425"/>
        <v/>
      </c>
      <c r="M2096" s="54">
        <f t="shared" ca="1" si="426"/>
        <v>0</v>
      </c>
      <c r="N2096" s="54" t="str">
        <f t="shared" ca="1" si="427"/>
        <v>FIC</v>
      </c>
      <c r="O2096" s="54" t="str">
        <f t="shared" ca="1" si="428"/>
        <v>Adhérent</v>
      </c>
    </row>
    <row r="2097" spans="1:15" x14ac:dyDescent="0.3">
      <c r="A2097" s="97">
        <f ca="1">MATCH(B2097,INDIRECT("Referentiel!a:a"),0)+COUNTIF($B$1:B2096,B2097)</f>
        <v>2097</v>
      </c>
      <c r="B2097" s="98" t="s">
        <v>10271</v>
      </c>
      <c r="C2097" s="54" t="str">
        <f t="shared" ca="1" si="416"/>
        <v>CPAS</v>
      </c>
      <c r="D2097" s="54" t="str">
        <f t="shared" ca="1" si="417"/>
        <v>IARFILEJ-J-ZH29JM-H2015</v>
      </c>
      <c r="E2097" s="54">
        <f t="shared" ca="1" si="418"/>
        <v>0</v>
      </c>
      <c r="F2097" s="54" t="str">
        <f t="shared" ca="1" si="419"/>
        <v>ZH29JL</v>
      </c>
      <c r="G2097" s="54" t="str">
        <f t="shared" ca="1" si="420"/>
        <v>AD3</v>
      </c>
      <c r="H2097" s="54" t="str">
        <f t="shared" ca="1" si="421"/>
        <v>PARTIEL</v>
      </c>
      <c r="I2097" s="54" t="str">
        <f t="shared" ca="1" si="422"/>
        <v>Tn</v>
      </c>
      <c r="J2097" s="54" t="str">
        <f t="shared" ca="1" si="423"/>
        <v>IARD</v>
      </c>
      <c r="K2097" s="54" t="str">
        <f t="shared" ca="1" si="424"/>
        <v>IARFKA24J</v>
      </c>
      <c r="L2097" s="54" t="str">
        <f t="shared" ca="1" si="425"/>
        <v/>
      </c>
      <c r="M2097" s="54">
        <f t="shared" ca="1" si="426"/>
        <v>0</v>
      </c>
      <c r="N2097" s="54" t="str">
        <f t="shared" ca="1" si="427"/>
        <v>FIC</v>
      </c>
      <c r="O2097" s="54" t="str">
        <f t="shared" ca="1" si="428"/>
        <v>Adhérent</v>
      </c>
    </row>
    <row r="2098" spans="1:15" x14ac:dyDescent="0.3">
      <c r="A2098" s="97">
        <f ca="1">MATCH(B2098,INDIRECT("Referentiel!a:a"),0)+COUNTIF($B$1:B2097,B2098)</f>
        <v>2098</v>
      </c>
      <c r="B2098" s="98" t="s">
        <v>10274</v>
      </c>
      <c r="C2098" s="54" t="str">
        <f t="shared" ca="1" si="416"/>
        <v>CPAS</v>
      </c>
      <c r="D2098" s="54" t="str">
        <f t="shared" ca="1" si="417"/>
        <v>IARFILEJ-J-ZH29JM-H2015</v>
      </c>
      <c r="E2098" s="54">
        <f t="shared" ca="1" si="418"/>
        <v>0</v>
      </c>
      <c r="F2098" s="54" t="str">
        <f t="shared" ca="1" si="419"/>
        <v>ZH29JL</v>
      </c>
      <c r="G2098" s="54" t="str">
        <f t="shared" ca="1" si="420"/>
        <v>AD3</v>
      </c>
      <c r="H2098" s="54" t="str">
        <f t="shared" ca="1" si="421"/>
        <v>PARTIEL</v>
      </c>
      <c r="I2098" s="54" t="str">
        <f t="shared" ca="1" si="422"/>
        <v>Tn</v>
      </c>
      <c r="J2098" s="54" t="str">
        <f t="shared" ca="1" si="423"/>
        <v>IARD</v>
      </c>
      <c r="K2098" s="54" t="str">
        <f t="shared" ca="1" si="424"/>
        <v>IARFKA25J</v>
      </c>
      <c r="L2098" s="54" t="str">
        <f t="shared" ca="1" si="425"/>
        <v/>
      </c>
      <c r="M2098" s="54">
        <f t="shared" ca="1" si="426"/>
        <v>0</v>
      </c>
      <c r="N2098" s="54" t="str">
        <f t="shared" ca="1" si="427"/>
        <v>FIC</v>
      </c>
      <c r="O2098" s="54" t="str">
        <f t="shared" ca="1" si="428"/>
        <v>Adhérent</v>
      </c>
    </row>
    <row r="2099" spans="1:15" x14ac:dyDescent="0.3">
      <c r="A2099" s="97">
        <f ca="1">MATCH(B2099,INDIRECT("Referentiel!a:a"),0)+COUNTIF($B$1:B2098,B2099)</f>
        <v>2099</v>
      </c>
      <c r="B2099" s="98" t="s">
        <v>10277</v>
      </c>
      <c r="C2099" s="54" t="str">
        <f t="shared" ca="1" si="416"/>
        <v>CPAS</v>
      </c>
      <c r="D2099" s="54" t="str">
        <f t="shared" ca="1" si="417"/>
        <v>IARFILEJ-J-ZH29JM-H2015</v>
      </c>
      <c r="E2099" s="54">
        <f t="shared" ca="1" si="418"/>
        <v>0</v>
      </c>
      <c r="F2099" s="54" t="str">
        <f t="shared" ca="1" si="419"/>
        <v>ZH29JL</v>
      </c>
      <c r="G2099" s="54" t="str">
        <f t="shared" ca="1" si="420"/>
        <v>AD3</v>
      </c>
      <c r="H2099" s="54" t="str">
        <f t="shared" ca="1" si="421"/>
        <v>PARTIEL</v>
      </c>
      <c r="I2099" s="54" t="str">
        <f t="shared" ca="1" si="422"/>
        <v>Tn</v>
      </c>
      <c r="J2099" s="54" t="str">
        <f t="shared" ca="1" si="423"/>
        <v>IARD</v>
      </c>
      <c r="K2099" s="54" t="str">
        <f t="shared" ca="1" si="424"/>
        <v>IARFKA26J</v>
      </c>
      <c r="L2099" s="54" t="str">
        <f t="shared" ca="1" si="425"/>
        <v/>
      </c>
      <c r="M2099" s="54">
        <f t="shared" ca="1" si="426"/>
        <v>0</v>
      </c>
      <c r="N2099" s="54" t="str">
        <f t="shared" ca="1" si="427"/>
        <v>FIC</v>
      </c>
      <c r="O2099" s="54" t="str">
        <f t="shared" ca="1" si="428"/>
        <v>Adhérent</v>
      </c>
    </row>
    <row r="2100" spans="1:15" x14ac:dyDescent="0.3">
      <c r="A2100" s="97">
        <f ca="1">MATCH(B2100,INDIRECT("Referentiel!a:a"),0)+COUNTIF($B$1:B2099,B2100)</f>
        <v>2100</v>
      </c>
      <c r="B2100" s="98" t="s">
        <v>10280</v>
      </c>
      <c r="C2100" s="54" t="str">
        <f t="shared" ca="1" si="416"/>
        <v>CPAS</v>
      </c>
      <c r="D2100" s="54" t="str">
        <f t="shared" ca="1" si="417"/>
        <v>IARFILEJ-J-ZH29JM-H2015</v>
      </c>
      <c r="E2100" s="54">
        <f t="shared" ca="1" si="418"/>
        <v>0</v>
      </c>
      <c r="F2100" s="54" t="str">
        <f t="shared" ca="1" si="419"/>
        <v>ZH29JL</v>
      </c>
      <c r="G2100" s="54" t="str">
        <f t="shared" ca="1" si="420"/>
        <v>AD3</v>
      </c>
      <c r="H2100" s="54" t="str">
        <f t="shared" ca="1" si="421"/>
        <v>PARTIEL</v>
      </c>
      <c r="I2100" s="54" t="str">
        <f t="shared" ca="1" si="422"/>
        <v>Tn</v>
      </c>
      <c r="J2100" s="54" t="str">
        <f t="shared" ca="1" si="423"/>
        <v>IARD</v>
      </c>
      <c r="K2100" s="54" t="str">
        <f t="shared" ca="1" si="424"/>
        <v>IARFKA29J</v>
      </c>
      <c r="L2100" s="54" t="str">
        <f t="shared" ca="1" si="425"/>
        <v/>
      </c>
      <c r="M2100" s="54">
        <f t="shared" ca="1" si="426"/>
        <v>0</v>
      </c>
      <c r="N2100" s="54" t="str">
        <f t="shared" ca="1" si="427"/>
        <v>FIC</v>
      </c>
      <c r="O2100" s="54" t="str">
        <f t="shared" ca="1" si="428"/>
        <v>Adhérent</v>
      </c>
    </row>
    <row r="2101" spans="1:15" x14ac:dyDescent="0.3">
      <c r="A2101" s="97">
        <f ca="1">MATCH(B2101,INDIRECT("Referentiel!a:a"),0)+COUNTIF($B$1:B2100,B2101)</f>
        <v>2101</v>
      </c>
      <c r="B2101" s="98" t="s">
        <v>10283</v>
      </c>
      <c r="C2101" s="54" t="str">
        <f t="shared" ca="1" si="416"/>
        <v>CPAS</v>
      </c>
      <c r="D2101" s="54" t="str">
        <f t="shared" ca="1" si="417"/>
        <v>IARFILEJ-J-ZH29JM-H2015</v>
      </c>
      <c r="E2101" s="54">
        <f t="shared" ca="1" si="418"/>
        <v>0</v>
      </c>
      <c r="F2101" s="54" t="str">
        <f t="shared" ca="1" si="419"/>
        <v>ZH29JL</v>
      </c>
      <c r="G2101" s="54" t="str">
        <f t="shared" ca="1" si="420"/>
        <v>AD3</v>
      </c>
      <c r="H2101" s="54" t="str">
        <f t="shared" ca="1" si="421"/>
        <v>PARTIEL</v>
      </c>
      <c r="I2101" s="54" t="str">
        <f t="shared" ca="1" si="422"/>
        <v>Tn</v>
      </c>
      <c r="J2101" s="54" t="str">
        <f t="shared" ca="1" si="423"/>
        <v>IARD</v>
      </c>
      <c r="K2101" s="54" t="str">
        <f t="shared" ca="1" si="424"/>
        <v>IARFKA50J</v>
      </c>
      <c r="L2101" s="54" t="str">
        <f t="shared" ca="1" si="425"/>
        <v/>
      </c>
      <c r="M2101" s="54">
        <f t="shared" ca="1" si="426"/>
        <v>0</v>
      </c>
      <c r="N2101" s="54" t="str">
        <f t="shared" ca="1" si="427"/>
        <v>FIC</v>
      </c>
      <c r="O2101" s="54" t="str">
        <f t="shared" ca="1" si="428"/>
        <v>Adhérent</v>
      </c>
    </row>
    <row r="2102" spans="1:15" x14ac:dyDescent="0.3">
      <c r="A2102" s="97">
        <f ca="1">MATCH(B2102,INDIRECT("Referentiel!a:a"),0)+COUNTIF($B$1:B2101,B2102)</f>
        <v>2102</v>
      </c>
      <c r="B2102" s="98" t="s">
        <v>10286</v>
      </c>
      <c r="C2102" s="54" t="str">
        <f t="shared" ca="1" si="416"/>
        <v>CPAS</v>
      </c>
      <c r="D2102" s="54" t="str">
        <f t="shared" ca="1" si="417"/>
        <v>IARFILEJ-J-ZH29JM-H2015</v>
      </c>
      <c r="E2102" s="54">
        <f t="shared" ca="1" si="418"/>
        <v>0</v>
      </c>
      <c r="F2102" s="54" t="str">
        <f t="shared" ca="1" si="419"/>
        <v>ZH29JL</v>
      </c>
      <c r="G2102" s="54" t="str">
        <f t="shared" ca="1" si="420"/>
        <v>AD3</v>
      </c>
      <c r="H2102" s="54" t="str">
        <f t="shared" ca="1" si="421"/>
        <v>PARTIEL</v>
      </c>
      <c r="I2102" s="54" t="str">
        <f t="shared" ca="1" si="422"/>
        <v>Tn</v>
      </c>
      <c r="J2102" s="54" t="str">
        <f t="shared" ca="1" si="423"/>
        <v>IARD</v>
      </c>
      <c r="K2102" s="54" t="str">
        <f t="shared" ca="1" si="424"/>
        <v>IARFKA60J</v>
      </c>
      <c r="L2102" s="54" t="str">
        <f t="shared" ca="1" si="425"/>
        <v/>
      </c>
      <c r="M2102" s="54">
        <f t="shared" ca="1" si="426"/>
        <v>0</v>
      </c>
      <c r="N2102" s="54" t="str">
        <f t="shared" ca="1" si="427"/>
        <v>FIC</v>
      </c>
      <c r="O2102" s="54" t="str">
        <f t="shared" ca="1" si="428"/>
        <v>Adhérent</v>
      </c>
    </row>
    <row r="2103" spans="1:15" x14ac:dyDescent="0.3">
      <c r="A2103" s="97">
        <f ca="1">MATCH(B2103,INDIRECT("Referentiel!a:a"),0)+COUNTIF($B$1:B2102,B2103)</f>
        <v>2103</v>
      </c>
      <c r="B2103" s="98" t="s">
        <v>10289</v>
      </c>
      <c r="C2103" s="54" t="str">
        <f t="shared" ca="1" si="416"/>
        <v>CPDT</v>
      </c>
      <c r="D2103" s="54" t="str">
        <f t="shared" ca="1" si="417"/>
        <v>#CR#BOJ_YYYYMMDDHHMISS_TPU0.txt-J-ZH0BJ1</v>
      </c>
      <c r="E2103" s="54">
        <f t="shared" ca="1" si="418"/>
        <v>0</v>
      </c>
      <c r="F2103" s="54">
        <f t="shared" ca="1" si="419"/>
        <v>0</v>
      </c>
      <c r="G2103" s="54" t="str">
        <f t="shared" ca="1" si="420"/>
        <v>AD4</v>
      </c>
      <c r="H2103" s="54" t="str">
        <f t="shared" ca="1" si="421"/>
        <v>PARTIEL</v>
      </c>
      <c r="I2103" s="54" t="str">
        <f t="shared" ca="1" si="422"/>
        <v>N</v>
      </c>
      <c r="J2103" s="54" t="str">
        <f t="shared" ca="1" si="423"/>
        <v>DTWH</v>
      </c>
      <c r="K2103" s="54" t="str">
        <f t="shared" ca="1" si="424"/>
        <v>TPU0</v>
      </c>
      <c r="L2103" s="54" t="str">
        <f t="shared" ca="1" si="425"/>
        <v/>
      </c>
      <c r="M2103" s="54" t="str">
        <f t="shared" ca="1" si="426"/>
        <v>CPDT</v>
      </c>
      <c r="N2103" s="54" t="str">
        <f t="shared" ca="1" si="427"/>
        <v>OPEN</v>
      </c>
      <c r="O2103" s="54" t="str">
        <f t="shared" ca="1" si="428"/>
        <v>Adhérent</v>
      </c>
    </row>
    <row r="2104" spans="1:15" x14ac:dyDescent="0.3">
      <c r="A2104" s="97">
        <f ca="1">MATCH(B2104,INDIRECT("Referentiel!a:a"),0)+COUNTIF($B$1:B2103,B2104)</f>
        <v>2104</v>
      </c>
      <c r="B2104" s="98" t="s">
        <v>10292</v>
      </c>
      <c r="C2104" s="54" t="str">
        <f t="shared" ca="1" si="416"/>
        <v>CPMP</v>
      </c>
      <c r="D2104" s="54" t="str">
        <f t="shared" ca="1" si="417"/>
        <v>V3K31-J</v>
      </c>
      <c r="E2104" s="54">
        <f t="shared" ca="1" si="418"/>
        <v>0</v>
      </c>
      <c r="F2104" s="54" t="str">
        <f t="shared" ca="1" si="419"/>
        <v>ZH2MJA</v>
      </c>
      <c r="G2104" s="54" t="str">
        <f t="shared" ca="1" si="420"/>
        <v>AD3</v>
      </c>
      <c r="H2104" s="54" t="str">
        <f t="shared" ca="1" si="421"/>
        <v>COMPLET</v>
      </c>
      <c r="I2104" s="54" t="str">
        <f t="shared" ca="1" si="422"/>
        <v>Tn</v>
      </c>
      <c r="J2104" s="54" t="str">
        <f t="shared" ca="1" si="423"/>
        <v>TIMK</v>
      </c>
      <c r="K2104" s="54">
        <f t="shared" ca="1" si="424"/>
        <v>0</v>
      </c>
      <c r="L2104" s="54" t="str">
        <f t="shared" ca="1" si="425"/>
        <v/>
      </c>
      <c r="M2104" s="54">
        <f t="shared" ca="1" si="426"/>
        <v>0</v>
      </c>
      <c r="N2104" s="54" t="str">
        <f t="shared" ca="1" si="427"/>
        <v>DB2</v>
      </c>
      <c r="O2104" s="54" t="str">
        <f t="shared" ca="1" si="428"/>
        <v>Adhérent</v>
      </c>
    </row>
    <row r="2105" spans="1:15" x14ac:dyDescent="0.3">
      <c r="A2105" s="97">
        <f ca="1">MATCH(B2105,INDIRECT("Referentiel!a:a"),0)+COUNTIF($B$1:B2104,B2105)</f>
        <v>2105</v>
      </c>
      <c r="B2105" s="98" t="s">
        <v>10298</v>
      </c>
      <c r="C2105" s="54" t="str">
        <f t="shared" ca="1" si="416"/>
        <v>CPMP</v>
      </c>
      <c r="D2105" s="54" t="str">
        <f t="shared" ca="1" si="417"/>
        <v>SCTEOR-J-ZSC2JB-H2022</v>
      </c>
      <c r="E2105" s="54">
        <f t="shared" ca="1" si="418"/>
        <v>0</v>
      </c>
      <c r="F2105" s="54" t="str">
        <f t="shared" ca="1" si="419"/>
        <v>ZH2MJB</v>
      </c>
      <c r="G2105" s="54" t="str">
        <f t="shared" ca="1" si="420"/>
        <v>AD1</v>
      </c>
      <c r="H2105" s="54" t="str">
        <f t="shared" ca="1" si="421"/>
        <v>PARTIEL</v>
      </c>
      <c r="I2105" s="54" t="str">
        <f t="shared" ca="1" si="422"/>
        <v>Tn</v>
      </c>
      <c r="J2105" s="54" t="str">
        <f t="shared" ca="1" si="423"/>
        <v>SCTE</v>
      </c>
      <c r="K2105" s="54">
        <f t="shared" ca="1" si="424"/>
        <v>0</v>
      </c>
      <c r="L2105" s="54" t="str">
        <f t="shared" ca="1" si="425"/>
        <v/>
      </c>
      <c r="M2105" s="54">
        <f t="shared" ca="1" si="426"/>
        <v>0</v>
      </c>
      <c r="N2105" s="54" t="str">
        <f t="shared" ca="1" si="427"/>
        <v>DB2 via PGM</v>
      </c>
      <c r="O2105" s="54" t="str">
        <f t="shared" ca="1" si="428"/>
        <v>Adhérent</v>
      </c>
    </row>
    <row r="2106" spans="1:15" x14ac:dyDescent="0.3">
      <c r="A2106" s="97">
        <f ca="1">MATCH(B2106,INDIRECT("Referentiel!a:a"),0)+COUNTIF($B$1:B2105,B2106)</f>
        <v>2106</v>
      </c>
      <c r="B2106" s="98" t="s">
        <v>10301</v>
      </c>
      <c r="C2106" s="54" t="str">
        <f t="shared" ca="1" si="416"/>
        <v>CPMP</v>
      </c>
      <c r="D2106" s="54" t="str">
        <f t="shared" ca="1" si="417"/>
        <v>SCTEOP-J-ZSC2JA-H2031</v>
      </c>
      <c r="E2106" s="54">
        <f t="shared" ca="1" si="418"/>
        <v>0</v>
      </c>
      <c r="F2106" s="54" t="str">
        <f t="shared" ca="1" si="419"/>
        <v>ZH2MJC</v>
      </c>
      <c r="G2106" s="54" t="str">
        <f t="shared" ca="1" si="420"/>
        <v>AD1</v>
      </c>
      <c r="H2106" s="54" t="str">
        <f t="shared" ca="1" si="421"/>
        <v>PARTIEL</v>
      </c>
      <c r="I2106" s="54" t="str">
        <f t="shared" ca="1" si="422"/>
        <v>Tn</v>
      </c>
      <c r="J2106" s="54" t="str">
        <f t="shared" ca="1" si="423"/>
        <v>SCTE</v>
      </c>
      <c r="K2106" s="54">
        <f t="shared" ca="1" si="424"/>
        <v>0</v>
      </c>
      <c r="L2106" s="54" t="str">
        <f t="shared" ca="1" si="425"/>
        <v/>
      </c>
      <c r="M2106" s="54">
        <f t="shared" ca="1" si="426"/>
        <v>0</v>
      </c>
      <c r="N2106" s="54" t="str">
        <f t="shared" ca="1" si="427"/>
        <v>DB2 via PGM</v>
      </c>
      <c r="O2106" s="54" t="str">
        <f t="shared" ca="1" si="428"/>
        <v>Adhérent</v>
      </c>
    </row>
    <row r="2107" spans="1:15" x14ac:dyDescent="0.3">
      <c r="A2107" s="97">
        <f ca="1">MATCH(B2107,INDIRECT("Referentiel!a:a"),0)+COUNTIF($B$1:B2106,B2107)</f>
        <v>2107</v>
      </c>
      <c r="B2107" s="98" t="s">
        <v>10305</v>
      </c>
      <c r="C2107" s="54" t="str">
        <f t="shared" ca="1" si="416"/>
        <v>CPMP</v>
      </c>
      <c r="D2107" s="54" t="str">
        <f t="shared" ca="1" si="417"/>
        <v>SCTROP-J-ZSCRJP-H2024</v>
      </c>
      <c r="E2107" s="54">
        <f t="shared" ca="1" si="418"/>
        <v>0</v>
      </c>
      <c r="F2107" s="54" t="str">
        <f t="shared" ca="1" si="419"/>
        <v>ZH2MJD</v>
      </c>
      <c r="G2107" s="54" t="str">
        <f t="shared" ca="1" si="420"/>
        <v>AD1</v>
      </c>
      <c r="H2107" s="54" t="str">
        <f t="shared" ca="1" si="421"/>
        <v>PARTIEL</v>
      </c>
      <c r="I2107" s="54" t="str">
        <f t="shared" ca="1" si="422"/>
        <v>Tn</v>
      </c>
      <c r="J2107" s="54" t="str">
        <f t="shared" ca="1" si="423"/>
        <v>SCTE</v>
      </c>
      <c r="K2107" s="54">
        <f t="shared" ca="1" si="424"/>
        <v>0</v>
      </c>
      <c r="L2107" s="54" t="str">
        <f t="shared" ca="1" si="425"/>
        <v/>
      </c>
      <c r="M2107" s="54">
        <f t="shared" ca="1" si="426"/>
        <v>0</v>
      </c>
      <c r="N2107" s="54" t="str">
        <f t="shared" ca="1" si="427"/>
        <v>DB2 via PGM</v>
      </c>
      <c r="O2107" s="54" t="str">
        <f t="shared" ca="1" si="428"/>
        <v>Adhérent</v>
      </c>
    </row>
    <row r="2108" spans="1:15" x14ac:dyDescent="0.3">
      <c r="A2108" s="97">
        <f ca="1">MATCH(B2108,INDIRECT("Referentiel!a:a"),0)+COUNTIF($B$1:B2107,B2108)</f>
        <v>2108</v>
      </c>
      <c r="B2108" s="98" t="s">
        <v>10310</v>
      </c>
      <c r="C2108" s="54" t="str">
        <f t="shared" ca="1" si="416"/>
        <v>CPMP</v>
      </c>
      <c r="D2108" s="54" t="str">
        <f t="shared" ca="1" si="417"/>
        <v>V0DOMHCR-J</v>
      </c>
      <c r="E2108" s="54">
        <f t="shared" ca="1" si="418"/>
        <v>0</v>
      </c>
      <c r="F2108" s="54" t="str">
        <f t="shared" ca="1" si="419"/>
        <v>ZH2MJE</v>
      </c>
      <c r="G2108" s="54" t="str">
        <f t="shared" ca="1" si="420"/>
        <v>AD3</v>
      </c>
      <c r="H2108" s="54" t="str">
        <f t="shared" ca="1" si="421"/>
        <v>COMPLET</v>
      </c>
      <c r="I2108" s="54" t="str">
        <f t="shared" ca="1" si="422"/>
        <v>Tn</v>
      </c>
      <c r="J2108" s="54" t="str">
        <f t="shared" ca="1" si="423"/>
        <v>OROP</v>
      </c>
      <c r="K2108" s="54">
        <f t="shared" ca="1" si="424"/>
        <v>0</v>
      </c>
      <c r="L2108" s="54" t="str">
        <f t="shared" ca="1" si="425"/>
        <v/>
      </c>
      <c r="M2108" s="54">
        <f t="shared" ca="1" si="426"/>
        <v>0</v>
      </c>
      <c r="N2108" s="54" t="str">
        <f t="shared" ca="1" si="427"/>
        <v>DB2</v>
      </c>
      <c r="O2108" s="54" t="str">
        <f t="shared" ca="1" si="428"/>
        <v>Adhérent</v>
      </c>
    </row>
    <row r="2109" spans="1:15" x14ac:dyDescent="0.3">
      <c r="A2109" s="97">
        <f ca="1">MATCH(B2109,INDIRECT("Referentiel!a:a"),0)+COUNTIF($B$1:B2108,B2109)</f>
        <v>540</v>
      </c>
      <c r="B2109" s="98" t="s">
        <v>2921</v>
      </c>
      <c r="C2109" s="54" t="str">
        <f t="shared" ca="1" si="416"/>
        <v>CPCC</v>
      </c>
      <c r="D2109" s="54" t="str">
        <f t="shared" ca="1" si="417"/>
        <v>V0DOSDER-M</v>
      </c>
      <c r="E2109" s="54">
        <f t="shared" ca="1" si="418"/>
        <v>0</v>
      </c>
      <c r="F2109" s="54" t="str">
        <f t="shared" ca="1" si="419"/>
        <v>ZH1AMH</v>
      </c>
      <c r="G2109" s="54" t="str">
        <f t="shared" ca="1" si="420"/>
        <v>AD3</v>
      </c>
      <c r="H2109" s="54" t="str">
        <f t="shared" ca="1" si="421"/>
        <v>COMPLET</v>
      </c>
      <c r="I2109" s="54" t="str">
        <f t="shared" ca="1" si="422"/>
        <v>BVaTn</v>
      </c>
      <c r="J2109" s="54" t="str">
        <f t="shared" ca="1" si="423"/>
        <v>CSCA</v>
      </c>
      <c r="K2109" s="54" t="str">
        <f t="shared" ca="1" si="424"/>
        <v>DOSDER</v>
      </c>
      <c r="L2109" s="54" t="str">
        <f t="shared" ca="1" si="425"/>
        <v/>
      </c>
      <c r="M2109" s="54">
        <f t="shared" ca="1" si="426"/>
        <v>0</v>
      </c>
      <c r="N2109" s="54" t="str">
        <f t="shared" ca="1" si="427"/>
        <v>DB2</v>
      </c>
      <c r="O2109" s="54" t="str">
        <f t="shared" ca="1" si="428"/>
        <v>Adhérent</v>
      </c>
    </row>
    <row r="2110" spans="1:15" x14ac:dyDescent="0.3">
      <c r="A2110" s="97">
        <f ca="1">MATCH(B2110,INDIRECT("Referentiel!a:a"),0)+COUNTIF($B$1:B2109,B2110)</f>
        <v>2110</v>
      </c>
      <c r="B2110" s="98" t="s">
        <v>10318</v>
      </c>
      <c r="C2110" s="54" t="str">
        <f t="shared" ca="1" si="416"/>
        <v>CPMP</v>
      </c>
      <c r="D2110" s="54" t="str">
        <f t="shared" ca="1" si="417"/>
        <v>OPEFI1-J</v>
      </c>
      <c r="E2110" s="54">
        <f t="shared" ca="1" si="418"/>
        <v>0</v>
      </c>
      <c r="F2110" s="54" t="str">
        <f t="shared" ca="1" si="419"/>
        <v>ZH2MJF</v>
      </c>
      <c r="G2110" s="54" t="str">
        <f t="shared" ca="1" si="420"/>
        <v>AD3</v>
      </c>
      <c r="H2110" s="54" t="str">
        <f t="shared" ca="1" si="421"/>
        <v>COMPLET</v>
      </c>
      <c r="I2110" s="54" t="str">
        <f t="shared" ca="1" si="422"/>
        <v>Tn</v>
      </c>
      <c r="J2110" s="54" t="str">
        <f t="shared" ca="1" si="423"/>
        <v>VIRJ</v>
      </c>
      <c r="K2110" s="54">
        <f t="shared" ca="1" si="424"/>
        <v>0</v>
      </c>
      <c r="L2110" s="54" t="str">
        <f t="shared" ca="1" si="425"/>
        <v/>
      </c>
      <c r="M2110" s="54">
        <f t="shared" ca="1" si="426"/>
        <v>0</v>
      </c>
      <c r="N2110" s="54" t="str">
        <f t="shared" ca="1" si="427"/>
        <v>DB2</v>
      </c>
      <c r="O2110" s="54" t="str">
        <f t="shared" ca="1" si="428"/>
        <v>Adhérent</v>
      </c>
    </row>
    <row r="2111" spans="1:15" x14ac:dyDescent="0.3">
      <c r="A2111" s="97">
        <f ca="1">MATCH(B2111,INDIRECT("Referentiel!a:a"),0)+COUNTIF($B$1:B2110,B2111)</f>
        <v>2111</v>
      </c>
      <c r="B2111" s="98" t="s">
        <v>10322</v>
      </c>
      <c r="C2111" s="54" t="str">
        <f t="shared" ca="1" si="416"/>
        <v>CPCC</v>
      </c>
      <c r="D2111" s="54" t="str">
        <f t="shared" ca="1" si="417"/>
        <v>V0FADGFI-J</v>
      </c>
      <c r="E2111" s="54">
        <f t="shared" ca="1" si="418"/>
        <v>0</v>
      </c>
      <c r="F2111" s="54" t="str">
        <f t="shared" ca="1" si="419"/>
        <v>ZH18J5</v>
      </c>
      <c r="G2111" s="54" t="str">
        <f t="shared" ca="1" si="420"/>
        <v>AD3</v>
      </c>
      <c r="H2111" s="54" t="str">
        <f t="shared" ca="1" si="421"/>
        <v>COMPLET</v>
      </c>
      <c r="I2111" s="54" t="str">
        <f t="shared" ca="1" si="422"/>
        <v>Tn</v>
      </c>
      <c r="J2111" s="54" t="str">
        <f t="shared" ca="1" si="423"/>
        <v>SATD</v>
      </c>
      <c r="K2111" s="54">
        <f t="shared" ca="1" si="424"/>
        <v>0</v>
      </c>
      <c r="L2111" s="54" t="str">
        <f t="shared" ca="1" si="425"/>
        <v/>
      </c>
      <c r="M2111" s="54">
        <f t="shared" ca="1" si="426"/>
        <v>0</v>
      </c>
      <c r="N2111" s="54" t="str">
        <f t="shared" ca="1" si="427"/>
        <v>DB2</v>
      </c>
      <c r="O2111" s="54" t="str">
        <f t="shared" ca="1" si="428"/>
        <v>Adhérent</v>
      </c>
    </row>
    <row r="2112" spans="1:15" x14ac:dyDescent="0.3">
      <c r="A2112" s="97">
        <f ca="1">MATCH(B2112,INDIRECT("Referentiel!a:a"),0)+COUNTIF($B$1:B2111,B2112)</f>
        <v>2112</v>
      </c>
      <c r="B2112" s="98" t="s">
        <v>10327</v>
      </c>
      <c r="C2112" s="54" t="str">
        <f t="shared" ca="1" si="416"/>
        <v>CPCC</v>
      </c>
      <c r="D2112" s="54" t="str">
        <f t="shared" ca="1" si="417"/>
        <v>V0FRDGFI-J</v>
      </c>
      <c r="E2112" s="54">
        <f t="shared" ca="1" si="418"/>
        <v>0</v>
      </c>
      <c r="F2112" s="54" t="str">
        <f t="shared" ca="1" si="419"/>
        <v>ZH18J7</v>
      </c>
      <c r="G2112" s="54" t="str">
        <f t="shared" ca="1" si="420"/>
        <v>AD3</v>
      </c>
      <c r="H2112" s="54" t="str">
        <f t="shared" ca="1" si="421"/>
        <v>COMPLET</v>
      </c>
      <c r="I2112" s="54" t="str">
        <f t="shared" ca="1" si="422"/>
        <v>Tn</v>
      </c>
      <c r="J2112" s="54" t="str">
        <f t="shared" ca="1" si="423"/>
        <v>SATD</v>
      </c>
      <c r="K2112" s="54">
        <f t="shared" ca="1" si="424"/>
        <v>0</v>
      </c>
      <c r="L2112" s="54" t="str">
        <f t="shared" ca="1" si="425"/>
        <v/>
      </c>
      <c r="M2112" s="54">
        <f t="shared" ca="1" si="426"/>
        <v>0</v>
      </c>
      <c r="N2112" s="54" t="str">
        <f t="shared" ca="1" si="427"/>
        <v>DB2</v>
      </c>
      <c r="O2112" s="54" t="str">
        <f t="shared" ca="1" si="428"/>
        <v>Adhérent</v>
      </c>
    </row>
    <row r="2113" spans="1:15" x14ac:dyDescent="0.3">
      <c r="A2113" s="97">
        <f ca="1">MATCH(B2113,INDIRECT("Referentiel!a:a"),0)+COUNTIF($B$1:B2112,B2113)</f>
        <v>2113</v>
      </c>
      <c r="B2113" s="98" t="s">
        <v>10332</v>
      </c>
      <c r="C2113" s="54" t="str">
        <f t="shared" ca="1" si="416"/>
        <v>CPCC</v>
      </c>
      <c r="D2113" s="54" t="str">
        <f t="shared" ca="1" si="417"/>
        <v>V0PCEDMT-J</v>
      </c>
      <c r="E2113" s="54">
        <f t="shared" ca="1" si="418"/>
        <v>0</v>
      </c>
      <c r="F2113" s="54" t="str">
        <f t="shared" ca="1" si="419"/>
        <v>ZH18J9</v>
      </c>
      <c r="G2113" s="54" t="str">
        <f t="shared" ca="1" si="420"/>
        <v>AD3</v>
      </c>
      <c r="H2113" s="54" t="str">
        <f t="shared" ca="1" si="421"/>
        <v>COMPLET</v>
      </c>
      <c r="I2113" s="54" t="str">
        <f t="shared" ca="1" si="422"/>
        <v>Tn</v>
      </c>
      <c r="J2113" s="54" t="str">
        <f t="shared" ca="1" si="423"/>
        <v>SATD</v>
      </c>
      <c r="K2113" s="54">
        <f t="shared" ca="1" si="424"/>
        <v>0</v>
      </c>
      <c r="L2113" s="54" t="str">
        <f t="shared" ca="1" si="425"/>
        <v/>
      </c>
      <c r="M2113" s="54">
        <f t="shared" ca="1" si="426"/>
        <v>0</v>
      </c>
      <c r="N2113" s="54" t="str">
        <f t="shared" ca="1" si="427"/>
        <v>DB2</v>
      </c>
      <c r="O2113" s="54" t="str">
        <f t="shared" ca="1" si="428"/>
        <v>Adhérent</v>
      </c>
    </row>
    <row r="2114" spans="1:15" x14ac:dyDescent="0.3">
      <c r="A2114" s="97">
        <f ca="1">MATCH(B2114,INDIRECT("Referentiel!a:a"),0)+COUNTIF($B$1:B2113,B2114)</f>
        <v>2114</v>
      </c>
      <c r="B2114" s="98" t="s">
        <v>10337</v>
      </c>
      <c r="C2114" s="54" t="str">
        <f t="shared" ca="1" si="416"/>
        <v>CPCC</v>
      </c>
      <c r="D2114" s="54" t="str">
        <f t="shared" ca="1" si="417"/>
        <v>V0PCEEVD-J</v>
      </c>
      <c r="E2114" s="54">
        <f t="shared" ca="1" si="418"/>
        <v>0</v>
      </c>
      <c r="F2114" s="54" t="str">
        <f t="shared" ca="1" si="419"/>
        <v>ZH18JB</v>
      </c>
      <c r="G2114" s="54" t="str">
        <f t="shared" ca="1" si="420"/>
        <v>AD3</v>
      </c>
      <c r="H2114" s="54" t="str">
        <f t="shared" ca="1" si="421"/>
        <v>COMPLET</v>
      </c>
      <c r="I2114" s="54" t="str">
        <f t="shared" ca="1" si="422"/>
        <v>Tn</v>
      </c>
      <c r="J2114" s="54" t="str">
        <f t="shared" ca="1" si="423"/>
        <v>SATD</v>
      </c>
      <c r="K2114" s="54">
        <f t="shared" ca="1" si="424"/>
        <v>0</v>
      </c>
      <c r="L2114" s="54" t="str">
        <f t="shared" ca="1" si="425"/>
        <v/>
      </c>
      <c r="M2114" s="54">
        <f t="shared" ca="1" si="426"/>
        <v>0</v>
      </c>
      <c r="N2114" s="54" t="str">
        <f t="shared" ca="1" si="427"/>
        <v>DB2</v>
      </c>
      <c r="O2114" s="54" t="str">
        <f t="shared" ca="1" si="428"/>
        <v>Adhérent</v>
      </c>
    </row>
    <row r="2115" spans="1:15" x14ac:dyDescent="0.3">
      <c r="A2115" s="97">
        <f ca="1">MATCH(B2115,INDIRECT("Referentiel!a:a"),0)+COUNTIF($B$1:B2114,B2115)</f>
        <v>2115</v>
      </c>
      <c r="B2115" s="98" t="s">
        <v>10342</v>
      </c>
      <c r="C2115" s="54" t="str">
        <f t="shared" ref="C2115:C2178" ca="1" si="429">INDIRECT("'Referentiel'!c"&amp;$A2115)</f>
        <v>CPCC</v>
      </c>
      <c r="D2115" s="54" t="str">
        <f t="shared" ref="D2115:D2178" ca="1" si="430">INDIRECT("'Referentiel'!U"&amp;$A2115)&amp;IF((INDIRECT("'Referentiel'!U"&amp;$A2115)&lt;&gt;"")*(INDIRECT("'Referentiel'!V"&amp;$A2115)&lt;&gt;""),"-","")&amp;INDIRECT("'Referentiel'!V"&amp;$A2115)&amp;IF((INDIRECT("'Referentiel'!U"&amp;$A2115)&amp;INDIRECT("'Referentiel'!V"&amp;$A2115)&lt;&gt;"")*(INDIRECT("'Referentiel'!W"&amp;$A2115)&lt;&gt;""),"-","")&amp;INDIRECT("'Referentiel'!W"&amp;$A2115)&amp;IF((INDIRECT("'Referentiel'!U"&amp;$A2115)&amp;INDIRECT("'Referentiel'!V"&amp;$A2115)&amp;INDIRECT("'Referentiel'!W"&amp;$A2115)&lt;&gt;"")*(INDIRECT("'Referentiel'!Y"&amp;$A2115)&lt;&gt;""),"-","")&amp;INDIRECT("'Referentiel'!Y"&amp;$A2115)&amp;IF((INDIRECT("'Referentiel'!U"&amp;$A2115)&amp;INDIRECT("'Referentiel'!V"&amp;$A2115)&amp;INDIRECT("'Referentiel'!W"&amp;$A2115)&amp;INDIRECT("'Referentiel'!Y"&amp;$A2115)&lt;&gt;"")*(INDIRECT("'Referentiel'!Z"&amp;$A2115)&lt;&gt;""),"-","")&amp;INDIRECT("'Referentiel'!Z"&amp;$A2115)</f>
        <v>V0HIEVPC-J</v>
      </c>
      <c r="E2115" s="54">
        <f t="shared" ref="E2115:E2178" ca="1" si="431">INDIRECT("'Referentiel'!AB"&amp;$A2115)</f>
        <v>0</v>
      </c>
      <c r="F2115" s="54" t="str">
        <f t="shared" ref="F2115:F2178" ca="1" si="432">INDIRECT("'Referentiel'!Aa"&amp;$A2115)</f>
        <v>ZH18JD</v>
      </c>
      <c r="G2115" s="54" t="str">
        <f t="shared" ref="G2115:G2178" ca="1" si="433">INDIRECT("'Referentiel'!k"&amp;$A2115)</f>
        <v>AD3</v>
      </c>
      <c r="H2115" s="54" t="str">
        <f t="shared" ref="H2115:H2178" ca="1" si="434">INDIRECT("'Referentiel'!l"&amp;$A2115)</f>
        <v>COMPLET</v>
      </c>
      <c r="I2115" s="54" t="str">
        <f t="shared" ref="I2115:I2178" ca="1" si="435">INDIRECT("'Referentiel'!j"&amp;$A2115)</f>
        <v>Tn</v>
      </c>
      <c r="J2115" s="54" t="str">
        <f t="shared" ref="J2115:J2178" ca="1" si="436">INDIRECT("'Referentiel'!f"&amp;$A2115)</f>
        <v>SATD</v>
      </c>
      <c r="K2115" s="54">
        <f t="shared" ref="K2115:K2178" ca="1" si="437">INDIRECT("'Referentiel'!e"&amp;$A2115)</f>
        <v>0</v>
      </c>
      <c r="L2115" s="54" t="str">
        <f t="shared" ref="L2115:L2178" ca="1" si="438">INDIRECT("'Referentiel'!n"&amp;$A2115)</f>
        <v/>
      </c>
      <c r="M2115" s="54">
        <f t="shared" ref="M2115:M2178" ca="1" si="439">INDIRECT("'Referentiel'!s"&amp;$A2115)</f>
        <v>0</v>
      </c>
      <c r="N2115" s="54" t="str">
        <f t="shared" ref="N2115:N2178" ca="1" si="440">INDIRECT("'Referentiel'!q"&amp;$A2115)</f>
        <v>DB2</v>
      </c>
      <c r="O2115" s="54" t="str">
        <f t="shared" ref="O2115:O2178" ca="1" si="441">INDIRECT("'Referentiel'!h"&amp;$A2115)</f>
        <v>Adhérent</v>
      </c>
    </row>
    <row r="2116" spans="1:15" x14ac:dyDescent="0.3">
      <c r="A2116" s="97">
        <f ca="1">MATCH(B2116,INDIRECT("Referentiel!a:a"),0)+COUNTIF($B$1:B2115,B2116)</f>
        <v>2116</v>
      </c>
      <c r="B2116" s="98" t="s">
        <v>10347</v>
      </c>
      <c r="C2116" s="54" t="str">
        <f t="shared" ca="1" si="429"/>
        <v>CPCC</v>
      </c>
      <c r="D2116" s="54" t="str">
        <f t="shared" ca="1" si="430"/>
        <v>V0SAIBAN-J</v>
      </c>
      <c r="E2116" s="54">
        <f t="shared" ca="1" si="431"/>
        <v>0</v>
      </c>
      <c r="F2116" s="54" t="str">
        <f t="shared" ca="1" si="432"/>
        <v>ZH18JF</v>
      </c>
      <c r="G2116" s="54" t="str">
        <f t="shared" ca="1" si="433"/>
        <v>AD3</v>
      </c>
      <c r="H2116" s="54" t="str">
        <f t="shared" ca="1" si="434"/>
        <v>COMPLET</v>
      </c>
      <c r="I2116" s="54" t="str">
        <f t="shared" ca="1" si="435"/>
        <v>Tn</v>
      </c>
      <c r="J2116" s="54" t="str">
        <f t="shared" ca="1" si="436"/>
        <v>SATD</v>
      </c>
      <c r="K2116" s="54">
        <f t="shared" ca="1" si="437"/>
        <v>0</v>
      </c>
      <c r="L2116" s="54" t="str">
        <f t="shared" ca="1" si="438"/>
        <v/>
      </c>
      <c r="M2116" s="54">
        <f t="shared" ca="1" si="439"/>
        <v>0</v>
      </c>
      <c r="N2116" s="54" t="str">
        <f t="shared" ca="1" si="440"/>
        <v>DB2</v>
      </c>
      <c r="O2116" s="54" t="str">
        <f t="shared" ca="1" si="441"/>
        <v>Adhérent</v>
      </c>
    </row>
    <row r="2117" spans="1:15" x14ac:dyDescent="0.3">
      <c r="A2117" s="97">
        <f ca="1">MATCH(B2117,INDIRECT("Referentiel!a:a"),0)+COUNTIF($B$1:B2116,B2117)</f>
        <v>2117</v>
      </c>
      <c r="B2117" s="98" t="s">
        <v>10352</v>
      </c>
      <c r="C2117" s="54" t="str">
        <f t="shared" ca="1" si="429"/>
        <v>CPPL</v>
      </c>
      <c r="D2117" s="54" t="str">
        <f t="shared" ca="1" si="430"/>
        <v>V1AUTLEF-H</v>
      </c>
      <c r="E2117" s="54">
        <f t="shared" ca="1" si="431"/>
        <v>0</v>
      </c>
      <c r="F2117" s="54" t="str">
        <f t="shared" ca="1" si="432"/>
        <v>ZH2AHH</v>
      </c>
      <c r="G2117" s="54" t="str">
        <f t="shared" ca="1" si="433"/>
        <v>AD3</v>
      </c>
      <c r="H2117" s="54" t="str">
        <f t="shared" ca="1" si="434"/>
        <v>COMPLET</v>
      </c>
      <c r="I2117" s="54" t="str">
        <f t="shared" ca="1" si="435"/>
        <v>Tn</v>
      </c>
      <c r="J2117" s="54" t="str">
        <f t="shared" ca="1" si="436"/>
        <v>LEVF</v>
      </c>
      <c r="K2117" s="54">
        <f t="shared" ca="1" si="437"/>
        <v>0</v>
      </c>
      <c r="L2117" s="54" t="str">
        <f t="shared" ca="1" si="438"/>
        <v/>
      </c>
      <c r="M2117" s="54">
        <f t="shared" ca="1" si="439"/>
        <v>0</v>
      </c>
      <c r="N2117" s="54" t="str">
        <f t="shared" ca="1" si="440"/>
        <v>DB2</v>
      </c>
      <c r="O2117" s="54" t="str">
        <f t="shared" ca="1" si="441"/>
        <v>Adhérent</v>
      </c>
    </row>
    <row r="2118" spans="1:15" x14ac:dyDescent="0.3">
      <c r="A2118" s="97">
        <f ca="1">MATCH(B2118,INDIRECT("Referentiel!a:a"),0)+COUNTIF($B$1:B2117,B2118)</f>
        <v>2118</v>
      </c>
      <c r="B2118" s="98" t="s">
        <v>10357</v>
      </c>
      <c r="C2118" s="54" t="str">
        <f t="shared" ca="1" si="429"/>
        <v>CPPL</v>
      </c>
      <c r="D2118" s="54" t="str">
        <f t="shared" ca="1" si="430"/>
        <v>V0ENTLEF-H</v>
      </c>
      <c r="E2118" s="54">
        <f t="shared" ca="1" si="431"/>
        <v>0</v>
      </c>
      <c r="F2118" s="54" t="str">
        <f t="shared" ca="1" si="432"/>
        <v>ZH2AHI</v>
      </c>
      <c r="G2118" s="54" t="str">
        <f t="shared" ca="1" si="433"/>
        <v>AD3</v>
      </c>
      <c r="H2118" s="54" t="str">
        <f t="shared" ca="1" si="434"/>
        <v>COMPLET</v>
      </c>
      <c r="I2118" s="54" t="str">
        <f t="shared" ca="1" si="435"/>
        <v>Tn</v>
      </c>
      <c r="J2118" s="54" t="str">
        <f t="shared" ca="1" si="436"/>
        <v>LEVF</v>
      </c>
      <c r="K2118" s="54">
        <f t="shared" ca="1" si="437"/>
        <v>0</v>
      </c>
      <c r="L2118" s="54" t="str">
        <f t="shared" ca="1" si="438"/>
        <v/>
      </c>
      <c r="M2118" s="54">
        <f t="shared" ca="1" si="439"/>
        <v>0</v>
      </c>
      <c r="N2118" s="54" t="str">
        <f t="shared" ca="1" si="440"/>
        <v>DB2</v>
      </c>
      <c r="O2118" s="54" t="str">
        <f t="shared" ca="1" si="441"/>
        <v>Adhérent</v>
      </c>
    </row>
    <row r="2119" spans="1:15" x14ac:dyDescent="0.3">
      <c r="A2119" s="97">
        <f ca="1">MATCH(B2119,INDIRECT("Referentiel!a:a"),0)+COUNTIF($B$1:B2118,B2119)</f>
        <v>2119</v>
      </c>
      <c r="B2119" s="98" t="s">
        <v>10363</v>
      </c>
      <c r="C2119" s="54" t="str">
        <f t="shared" ca="1" si="429"/>
        <v>CPCC</v>
      </c>
      <c r="D2119" s="54" t="str">
        <f t="shared" ca="1" si="430"/>
        <v>V0DERVIE-J</v>
      </c>
      <c r="E2119" s="54">
        <f t="shared" ca="1" si="431"/>
        <v>0</v>
      </c>
      <c r="F2119" s="54" t="str">
        <f t="shared" ca="1" si="432"/>
        <v>ZH1OJA</v>
      </c>
      <c r="G2119" s="54" t="str">
        <f t="shared" ca="1" si="433"/>
        <v>AD3</v>
      </c>
      <c r="H2119" s="54" t="str">
        <f t="shared" ca="1" si="434"/>
        <v>COMPLET</v>
      </c>
      <c r="I2119" s="54" t="str">
        <f t="shared" ca="1" si="435"/>
        <v>Tn</v>
      </c>
      <c r="J2119" s="54" t="str">
        <f t="shared" ca="1" si="436"/>
        <v>DESH</v>
      </c>
      <c r="K2119" s="54">
        <f t="shared" ca="1" si="437"/>
        <v>0</v>
      </c>
      <c r="L2119" s="54" t="str">
        <f t="shared" ca="1" si="438"/>
        <v/>
      </c>
      <c r="M2119" s="54">
        <f t="shared" ca="1" si="439"/>
        <v>0</v>
      </c>
      <c r="N2119" s="54" t="str">
        <f t="shared" ca="1" si="440"/>
        <v>DB2</v>
      </c>
      <c r="O2119" s="54" t="str">
        <f t="shared" ca="1" si="441"/>
        <v>Adhérent</v>
      </c>
    </row>
    <row r="2120" spans="1:15" x14ac:dyDescent="0.3">
      <c r="A2120" s="97">
        <f ca="1">MATCH(B2120,INDIRECT("Referentiel!a:a"),0)+COUNTIF($B$1:B2119,B2120)</f>
        <v>2120</v>
      </c>
      <c r="B2120" s="98" t="s">
        <v>10368</v>
      </c>
      <c r="C2120" s="54" t="str">
        <f t="shared" ca="1" si="429"/>
        <v>CPCC</v>
      </c>
      <c r="D2120" s="54" t="str">
        <f t="shared" ca="1" si="430"/>
        <v>V0DERMVT-J</v>
      </c>
      <c r="E2120" s="54">
        <f t="shared" ca="1" si="431"/>
        <v>0</v>
      </c>
      <c r="F2120" s="54" t="str">
        <f t="shared" ca="1" si="432"/>
        <v>ZH1OJB</v>
      </c>
      <c r="G2120" s="54" t="str">
        <f t="shared" ca="1" si="433"/>
        <v>AD3</v>
      </c>
      <c r="H2120" s="54" t="str">
        <f t="shared" ca="1" si="434"/>
        <v>COMPLET</v>
      </c>
      <c r="I2120" s="54" t="str">
        <f t="shared" ca="1" si="435"/>
        <v>Tn</v>
      </c>
      <c r="J2120" s="54" t="str">
        <f t="shared" ca="1" si="436"/>
        <v>DESH</v>
      </c>
      <c r="K2120" s="54">
        <f t="shared" ca="1" si="437"/>
        <v>0</v>
      </c>
      <c r="L2120" s="54" t="str">
        <f t="shared" ca="1" si="438"/>
        <v/>
      </c>
      <c r="M2120" s="54">
        <f t="shared" ca="1" si="439"/>
        <v>0</v>
      </c>
      <c r="N2120" s="54" t="str">
        <f t="shared" ca="1" si="440"/>
        <v>DB2</v>
      </c>
      <c r="O2120" s="54" t="str">
        <f t="shared" ca="1" si="441"/>
        <v>Adhérent</v>
      </c>
    </row>
    <row r="2121" spans="1:15" x14ac:dyDescent="0.3">
      <c r="A2121" s="97">
        <f ca="1">MATCH(B2121,INDIRECT("Referentiel!a:a"),0)+COUNTIF($B$1:B2120,B2121)</f>
        <v>2121</v>
      </c>
      <c r="B2121" s="98" t="s">
        <v>10373</v>
      </c>
      <c r="C2121" s="54" t="str">
        <f t="shared" ca="1" si="429"/>
        <v>CPCC</v>
      </c>
      <c r="D2121" s="54" t="str">
        <f t="shared" ca="1" si="430"/>
        <v>V1CPTINA-J</v>
      </c>
      <c r="E2121" s="54">
        <f t="shared" ca="1" si="431"/>
        <v>0</v>
      </c>
      <c r="F2121" s="54" t="str">
        <f t="shared" ca="1" si="432"/>
        <v>ZH1OJC</v>
      </c>
      <c r="G2121" s="54" t="str">
        <f t="shared" ca="1" si="433"/>
        <v>AD3</v>
      </c>
      <c r="H2121" s="54" t="str">
        <f t="shared" ca="1" si="434"/>
        <v>COMPLET</v>
      </c>
      <c r="I2121" s="54" t="str">
        <f t="shared" ca="1" si="435"/>
        <v>Tn</v>
      </c>
      <c r="J2121" s="54" t="str">
        <f t="shared" ca="1" si="436"/>
        <v>DESH</v>
      </c>
      <c r="K2121" s="54">
        <f t="shared" ca="1" si="437"/>
        <v>0</v>
      </c>
      <c r="L2121" s="54" t="str">
        <f t="shared" ca="1" si="438"/>
        <v/>
      </c>
      <c r="M2121" s="54">
        <f t="shared" ca="1" si="439"/>
        <v>0</v>
      </c>
      <c r="N2121" s="54" t="str">
        <f t="shared" ca="1" si="440"/>
        <v>DB2</v>
      </c>
      <c r="O2121" s="54" t="str">
        <f t="shared" ca="1" si="441"/>
        <v>Adhérent</v>
      </c>
    </row>
    <row r="2122" spans="1:15" x14ac:dyDescent="0.3">
      <c r="A2122" s="97">
        <f ca="1">MATCH(B2122,INDIRECT("Referentiel!a:a"),0)+COUNTIF($B$1:B2121,B2122)</f>
        <v>2122</v>
      </c>
      <c r="B2122" s="98" t="s">
        <v>10377</v>
      </c>
      <c r="C2122" s="54" t="str">
        <f t="shared" ca="1" si="429"/>
        <v>CPCC</v>
      </c>
      <c r="D2122" s="54" t="str">
        <f t="shared" ca="1" si="430"/>
        <v>V1CPTREA-J</v>
      </c>
      <c r="E2122" s="54">
        <f t="shared" ca="1" si="431"/>
        <v>0</v>
      </c>
      <c r="F2122" s="54" t="str">
        <f t="shared" ca="1" si="432"/>
        <v>ZH1OJD</v>
      </c>
      <c r="G2122" s="54" t="str">
        <f t="shared" ca="1" si="433"/>
        <v>AD3</v>
      </c>
      <c r="H2122" s="54" t="str">
        <f t="shared" ca="1" si="434"/>
        <v>COMPLET</v>
      </c>
      <c r="I2122" s="54" t="str">
        <f t="shared" ca="1" si="435"/>
        <v>Tn</v>
      </c>
      <c r="J2122" s="54" t="str">
        <f t="shared" ca="1" si="436"/>
        <v>DESH</v>
      </c>
      <c r="K2122" s="54">
        <f t="shared" ca="1" si="437"/>
        <v>0</v>
      </c>
      <c r="L2122" s="54" t="str">
        <f t="shared" ca="1" si="438"/>
        <v/>
      </c>
      <c r="M2122" s="54">
        <f t="shared" ca="1" si="439"/>
        <v>0</v>
      </c>
      <c r="N2122" s="54" t="str">
        <f t="shared" ca="1" si="440"/>
        <v>DB2</v>
      </c>
      <c r="O2122" s="54" t="str">
        <f t="shared" ca="1" si="441"/>
        <v>Adhérent</v>
      </c>
    </row>
    <row r="2123" spans="1:15" x14ac:dyDescent="0.3">
      <c r="A2123" s="97">
        <f ca="1">MATCH(B2123,INDIRECT("Referentiel!a:a"),0)+COUNTIF($B$1:B2122,B2123)</f>
        <v>2123</v>
      </c>
      <c r="B2123" s="98" t="s">
        <v>10381</v>
      </c>
      <c r="C2123" s="54" t="str">
        <f t="shared" ca="1" si="429"/>
        <v>CPCC</v>
      </c>
      <c r="D2123" s="54" t="str">
        <f t="shared" ca="1" si="430"/>
        <v>V0PATINA-J</v>
      </c>
      <c r="E2123" s="54">
        <f t="shared" ca="1" si="431"/>
        <v>0</v>
      </c>
      <c r="F2123" s="54" t="str">
        <f t="shared" ca="1" si="432"/>
        <v>ZH1OJE</v>
      </c>
      <c r="G2123" s="54" t="str">
        <f t="shared" ca="1" si="433"/>
        <v>AD3</v>
      </c>
      <c r="H2123" s="54" t="str">
        <f t="shared" ca="1" si="434"/>
        <v>COMPLET</v>
      </c>
      <c r="I2123" s="54" t="str">
        <f t="shared" ca="1" si="435"/>
        <v>Tn</v>
      </c>
      <c r="J2123" s="54" t="str">
        <f t="shared" ca="1" si="436"/>
        <v>DESH</v>
      </c>
      <c r="K2123" s="54">
        <f t="shared" ca="1" si="437"/>
        <v>0</v>
      </c>
      <c r="L2123" s="54" t="str">
        <f t="shared" ca="1" si="438"/>
        <v/>
      </c>
      <c r="M2123" s="54">
        <f t="shared" ca="1" si="439"/>
        <v>0</v>
      </c>
      <c r="N2123" s="54" t="str">
        <f t="shared" ca="1" si="440"/>
        <v>DB2</v>
      </c>
      <c r="O2123" s="54" t="str">
        <f t="shared" ca="1" si="441"/>
        <v>Adhérent</v>
      </c>
    </row>
    <row r="2124" spans="1:15" x14ac:dyDescent="0.3">
      <c r="A2124" s="97">
        <f ca="1">MATCH(B2124,INDIRECT("Referentiel!a:a"),0)+COUNTIF($B$1:B2123,B2124)</f>
        <v>2124</v>
      </c>
      <c r="B2124" s="98" t="s">
        <v>10386</v>
      </c>
      <c r="C2124" s="54" t="str">
        <f t="shared" ca="1" si="429"/>
        <v>CPCC</v>
      </c>
      <c r="D2124" s="54" t="str">
        <f t="shared" ca="1" si="430"/>
        <v>V0PATREA-J</v>
      </c>
      <c r="E2124" s="54">
        <f t="shared" ca="1" si="431"/>
        <v>0</v>
      </c>
      <c r="F2124" s="54" t="str">
        <f t="shared" ca="1" si="432"/>
        <v>ZH1OJF</v>
      </c>
      <c r="G2124" s="54" t="str">
        <f t="shared" ca="1" si="433"/>
        <v>AD3</v>
      </c>
      <c r="H2124" s="54" t="str">
        <f t="shared" ca="1" si="434"/>
        <v>COMPLET</v>
      </c>
      <c r="I2124" s="54" t="str">
        <f t="shared" ca="1" si="435"/>
        <v>Tn</v>
      </c>
      <c r="J2124" s="54" t="str">
        <f t="shared" ca="1" si="436"/>
        <v>DESH</v>
      </c>
      <c r="K2124" s="54">
        <f t="shared" ca="1" si="437"/>
        <v>0</v>
      </c>
      <c r="L2124" s="54" t="str">
        <f t="shared" ca="1" si="438"/>
        <v/>
      </c>
      <c r="M2124" s="54">
        <f t="shared" ca="1" si="439"/>
        <v>0</v>
      </c>
      <c r="N2124" s="54" t="str">
        <f t="shared" ca="1" si="440"/>
        <v>DB2</v>
      </c>
      <c r="O2124" s="54" t="str">
        <f t="shared" ca="1" si="441"/>
        <v>Adhérent</v>
      </c>
    </row>
    <row r="2125" spans="1:15" x14ac:dyDescent="0.3">
      <c r="A2125" s="97">
        <f ca="1">MATCH(B2125,INDIRECT("Referentiel!a:a"),0)+COUNTIF($B$1:B2124,B2125)</f>
        <v>2125</v>
      </c>
      <c r="B2125" s="98" t="s">
        <v>10391</v>
      </c>
      <c r="C2125" s="54" t="str">
        <f t="shared" ca="1" si="429"/>
        <v>CPCC</v>
      </c>
      <c r="D2125" s="54" t="str">
        <f t="shared" ca="1" si="430"/>
        <v>V0HIDRNI-M</v>
      </c>
      <c r="E2125" s="54">
        <f t="shared" ca="1" si="431"/>
        <v>0</v>
      </c>
      <c r="F2125" s="54" t="str">
        <f t="shared" ca="1" si="432"/>
        <v>ZH1OMG</v>
      </c>
      <c r="G2125" s="54" t="str">
        <f t="shared" ca="1" si="433"/>
        <v>AD3</v>
      </c>
      <c r="H2125" s="54" t="str">
        <f t="shared" ca="1" si="434"/>
        <v>COMPLET</v>
      </c>
      <c r="I2125" s="54" t="str">
        <f t="shared" ca="1" si="435"/>
        <v>Tn</v>
      </c>
      <c r="J2125" s="54" t="str">
        <f t="shared" ca="1" si="436"/>
        <v>DESH</v>
      </c>
      <c r="K2125" s="54">
        <f t="shared" ca="1" si="437"/>
        <v>0</v>
      </c>
      <c r="L2125" s="54" t="str">
        <f t="shared" ca="1" si="438"/>
        <v/>
      </c>
      <c r="M2125" s="54">
        <f t="shared" ca="1" si="439"/>
        <v>0</v>
      </c>
      <c r="N2125" s="54" t="str">
        <f t="shared" ca="1" si="440"/>
        <v>DB2</v>
      </c>
      <c r="O2125" s="54" t="str">
        <f t="shared" ca="1" si="441"/>
        <v>Adhérent</v>
      </c>
    </row>
    <row r="2126" spans="1:15" x14ac:dyDescent="0.3">
      <c r="A2126" s="97">
        <f ca="1">MATCH(B2126,INDIRECT("Referentiel!a:a"),0)+COUNTIF($B$1:B2125,B2126)</f>
        <v>2126</v>
      </c>
      <c r="B2126" s="98" t="s">
        <v>10396</v>
      </c>
      <c r="C2126" s="54" t="str">
        <f t="shared" ca="1" si="429"/>
        <v>CPCC</v>
      </c>
      <c r="D2126" s="54" t="str">
        <f t="shared" ca="1" si="430"/>
        <v>V1HIRRNI-M</v>
      </c>
      <c r="E2126" s="54">
        <f t="shared" ca="1" si="431"/>
        <v>0</v>
      </c>
      <c r="F2126" s="54" t="str">
        <f t="shared" ca="1" si="432"/>
        <v>ZH1OMH</v>
      </c>
      <c r="G2126" s="54" t="str">
        <f t="shared" ca="1" si="433"/>
        <v>AD3</v>
      </c>
      <c r="H2126" s="54" t="str">
        <f t="shared" ca="1" si="434"/>
        <v>COMPLET</v>
      </c>
      <c r="I2126" s="54" t="str">
        <f t="shared" ca="1" si="435"/>
        <v>Tn</v>
      </c>
      <c r="J2126" s="54" t="str">
        <f t="shared" ca="1" si="436"/>
        <v>DESH</v>
      </c>
      <c r="K2126" s="54">
        <f t="shared" ca="1" si="437"/>
        <v>0</v>
      </c>
      <c r="L2126" s="54" t="str">
        <f t="shared" ca="1" si="438"/>
        <v/>
      </c>
      <c r="M2126" s="54">
        <f t="shared" ca="1" si="439"/>
        <v>0</v>
      </c>
      <c r="N2126" s="54" t="str">
        <f t="shared" ca="1" si="440"/>
        <v>DB2</v>
      </c>
      <c r="O2126" s="54" t="str">
        <f t="shared" ca="1" si="441"/>
        <v>Adhérent</v>
      </c>
    </row>
    <row r="2127" spans="1:15" x14ac:dyDescent="0.3">
      <c r="A2127" s="97">
        <f ca="1">MATCH(B2127,INDIRECT("Referentiel!a:a"),0)+COUNTIF($B$1:B2126,B2127)</f>
        <v>2127</v>
      </c>
      <c r="B2127" s="98" t="s">
        <v>10400</v>
      </c>
      <c r="C2127" s="54" t="str">
        <f t="shared" ca="1" si="429"/>
        <v>CPCC</v>
      </c>
      <c r="D2127" s="54" t="str">
        <f t="shared" ca="1" si="430"/>
        <v>V0SUIVCD-M</v>
      </c>
      <c r="E2127" s="54">
        <f t="shared" ca="1" si="431"/>
        <v>0</v>
      </c>
      <c r="F2127" s="54" t="str">
        <f t="shared" ca="1" si="432"/>
        <v>ZH1OMI</v>
      </c>
      <c r="G2127" s="54" t="str">
        <f t="shared" ca="1" si="433"/>
        <v>AD3</v>
      </c>
      <c r="H2127" s="54" t="str">
        <f t="shared" ca="1" si="434"/>
        <v>COMPLET</v>
      </c>
      <c r="I2127" s="54" t="str">
        <f t="shared" ca="1" si="435"/>
        <v>Tn</v>
      </c>
      <c r="J2127" s="54" t="str">
        <f t="shared" ca="1" si="436"/>
        <v>DESH</v>
      </c>
      <c r="K2127" s="54">
        <f t="shared" ca="1" si="437"/>
        <v>0</v>
      </c>
      <c r="L2127" s="54" t="str">
        <f t="shared" ca="1" si="438"/>
        <v/>
      </c>
      <c r="M2127" s="54">
        <f t="shared" ca="1" si="439"/>
        <v>0</v>
      </c>
      <c r="N2127" s="54" t="str">
        <f t="shared" ca="1" si="440"/>
        <v>DB2</v>
      </c>
      <c r="O2127" s="54" t="str">
        <f t="shared" ca="1" si="441"/>
        <v>Adhérent</v>
      </c>
    </row>
    <row r="2128" spans="1:15" x14ac:dyDescent="0.3">
      <c r="A2128" s="97">
        <f ca="1">MATCH(B2128,INDIRECT("Referentiel!a:a"),0)+COUNTIF($B$1:B2127,B2128)</f>
        <v>2128</v>
      </c>
      <c r="B2128" s="98" t="s">
        <v>10406</v>
      </c>
      <c r="C2128" s="54" t="str">
        <f t="shared" ca="1" si="429"/>
        <v>CPCC</v>
      </c>
      <c r="D2128" s="54" t="str">
        <f t="shared" ca="1" si="430"/>
        <v>V0HIENCO-M</v>
      </c>
      <c r="E2128" s="54">
        <f t="shared" ca="1" si="431"/>
        <v>0</v>
      </c>
      <c r="F2128" s="54" t="str">
        <f t="shared" ca="1" si="432"/>
        <v>ZH1OMJ</v>
      </c>
      <c r="G2128" s="54" t="str">
        <f t="shared" ca="1" si="433"/>
        <v>AD3</v>
      </c>
      <c r="H2128" s="54" t="str">
        <f t="shared" ca="1" si="434"/>
        <v>COMPLET</v>
      </c>
      <c r="I2128" s="54" t="str">
        <f t="shared" ca="1" si="435"/>
        <v>Tn</v>
      </c>
      <c r="J2128" s="54" t="str">
        <f t="shared" ca="1" si="436"/>
        <v>DESH</v>
      </c>
      <c r="K2128" s="54">
        <f t="shared" ca="1" si="437"/>
        <v>0</v>
      </c>
      <c r="L2128" s="54" t="str">
        <f t="shared" ca="1" si="438"/>
        <v/>
      </c>
      <c r="M2128" s="54">
        <f t="shared" ca="1" si="439"/>
        <v>0</v>
      </c>
      <c r="N2128" s="54" t="str">
        <f t="shared" ca="1" si="440"/>
        <v>DB2</v>
      </c>
      <c r="O2128" s="54" t="str">
        <f t="shared" ca="1" si="441"/>
        <v>Adhérent</v>
      </c>
    </row>
    <row r="2129" spans="1:15" x14ac:dyDescent="0.3">
      <c r="A2129" s="97">
        <f ca="1">MATCH(B2129,INDIRECT("Referentiel!a:a"),0)+COUNTIF($B$1:B2128,B2129)</f>
        <v>2129</v>
      </c>
      <c r="B2129" s="98" t="s">
        <v>10412</v>
      </c>
      <c r="C2129" s="54" t="str">
        <f t="shared" ca="1" si="429"/>
        <v>CPCC</v>
      </c>
      <c r="D2129" s="54" t="str">
        <f t="shared" ca="1" si="430"/>
        <v>V0CPTDEH -J</v>
      </c>
      <c r="E2129" s="54">
        <f t="shared" ca="1" si="431"/>
        <v>0</v>
      </c>
      <c r="F2129" s="54" t="str">
        <f t="shared" ca="1" si="432"/>
        <v>ZH1OJK</v>
      </c>
      <c r="G2129" s="54" t="str">
        <f t="shared" ca="1" si="433"/>
        <v>AD3</v>
      </c>
      <c r="H2129" s="54" t="str">
        <f t="shared" ca="1" si="434"/>
        <v>COMPLET</v>
      </c>
      <c r="I2129" s="54" t="str">
        <f t="shared" ca="1" si="435"/>
        <v>Tn</v>
      </c>
      <c r="J2129" s="54" t="str">
        <f t="shared" ca="1" si="436"/>
        <v>DESH</v>
      </c>
      <c r="K2129" s="54">
        <f t="shared" ca="1" si="437"/>
        <v>0</v>
      </c>
      <c r="L2129" s="54" t="str">
        <f t="shared" ca="1" si="438"/>
        <v/>
      </c>
      <c r="M2129" s="54">
        <f t="shared" ca="1" si="439"/>
        <v>0</v>
      </c>
      <c r="N2129" s="54" t="str">
        <f t="shared" ca="1" si="440"/>
        <v>DB2</v>
      </c>
      <c r="O2129" s="54" t="str">
        <f t="shared" ca="1" si="441"/>
        <v>Adhérent</v>
      </c>
    </row>
    <row r="2130" spans="1:15" x14ac:dyDescent="0.3">
      <c r="A2130" s="97">
        <f ca="1">MATCH(B2130,INDIRECT("Referentiel!a:a"),0)+COUNTIF($B$1:B2129,B2130)</f>
        <v>2130</v>
      </c>
      <c r="B2130" s="98" t="s">
        <v>10417</v>
      </c>
      <c r="C2130" s="54" t="str">
        <f t="shared" ca="1" si="429"/>
        <v>CPCC</v>
      </c>
      <c r="D2130" s="54" t="str">
        <f t="shared" ca="1" si="430"/>
        <v>V0PILDEH-J</v>
      </c>
      <c r="E2130" s="54">
        <f t="shared" ca="1" si="431"/>
        <v>0</v>
      </c>
      <c r="F2130" s="54" t="str">
        <f t="shared" ca="1" si="432"/>
        <v>ZH1OJL</v>
      </c>
      <c r="G2130" s="54" t="str">
        <f t="shared" ca="1" si="433"/>
        <v>AD3</v>
      </c>
      <c r="H2130" s="54" t="str">
        <f t="shared" ca="1" si="434"/>
        <v>COMPLET</v>
      </c>
      <c r="I2130" s="54" t="str">
        <f t="shared" ca="1" si="435"/>
        <v>Tn</v>
      </c>
      <c r="J2130" s="54" t="str">
        <f t="shared" ca="1" si="436"/>
        <v>DESH</v>
      </c>
      <c r="K2130" s="54">
        <f t="shared" ca="1" si="437"/>
        <v>0</v>
      </c>
      <c r="L2130" s="54" t="str">
        <f t="shared" ca="1" si="438"/>
        <v/>
      </c>
      <c r="M2130" s="54">
        <f t="shared" ca="1" si="439"/>
        <v>0</v>
      </c>
      <c r="N2130" s="54" t="str">
        <f t="shared" ca="1" si="440"/>
        <v>DB2</v>
      </c>
      <c r="O2130" s="54" t="str">
        <f t="shared" ca="1" si="441"/>
        <v>Adhérent</v>
      </c>
    </row>
    <row r="2131" spans="1:15" x14ac:dyDescent="0.3">
      <c r="A2131" s="97">
        <f ca="1">MATCH(B2131,INDIRECT("Referentiel!a:a"),0)+COUNTIF($B$1:B2130,B2131)</f>
        <v>2131</v>
      </c>
      <c r="B2131" s="98" t="s">
        <v>10422</v>
      </c>
      <c r="C2131" s="54" t="str">
        <f t="shared" ca="1" si="429"/>
        <v>CPCC</v>
      </c>
      <c r="D2131" s="54" t="str">
        <f t="shared" ca="1" si="430"/>
        <v>V0LIEDEH -J</v>
      </c>
      <c r="E2131" s="54">
        <f t="shared" ca="1" si="431"/>
        <v>0</v>
      </c>
      <c r="F2131" s="54" t="str">
        <f t="shared" ca="1" si="432"/>
        <v>ZH1OJM</v>
      </c>
      <c r="G2131" s="54" t="str">
        <f t="shared" ca="1" si="433"/>
        <v>AD3</v>
      </c>
      <c r="H2131" s="54" t="str">
        <f t="shared" ca="1" si="434"/>
        <v>COMPLET</v>
      </c>
      <c r="I2131" s="54" t="str">
        <f t="shared" ca="1" si="435"/>
        <v>Tn</v>
      </c>
      <c r="J2131" s="54" t="str">
        <f t="shared" ca="1" si="436"/>
        <v>DESH</v>
      </c>
      <c r="K2131" s="54">
        <f t="shared" ca="1" si="437"/>
        <v>0</v>
      </c>
      <c r="L2131" s="54" t="str">
        <f t="shared" ca="1" si="438"/>
        <v/>
      </c>
      <c r="M2131" s="54">
        <f t="shared" ca="1" si="439"/>
        <v>0</v>
      </c>
      <c r="N2131" s="54" t="str">
        <f t="shared" ca="1" si="440"/>
        <v>DB2</v>
      </c>
      <c r="O2131" s="54" t="str">
        <f t="shared" ca="1" si="441"/>
        <v>Adhérent</v>
      </c>
    </row>
    <row r="2132" spans="1:15" x14ac:dyDescent="0.3">
      <c r="A2132" s="97">
        <f ca="1">MATCH(B2132,INDIRECT("Referentiel!a:a"),0)+COUNTIF($B$1:B2131,B2132)</f>
        <v>2132</v>
      </c>
      <c r="B2132" s="98" t="s">
        <v>10427</v>
      </c>
      <c r="C2132" s="54" t="str">
        <f t="shared" ca="1" si="429"/>
        <v>CPCC</v>
      </c>
      <c r="D2132" s="54" t="str">
        <f t="shared" ca="1" si="430"/>
        <v>V0HCDDEH -J</v>
      </c>
      <c r="E2132" s="54">
        <f t="shared" ca="1" si="431"/>
        <v>0</v>
      </c>
      <c r="F2132" s="54" t="str">
        <f t="shared" ca="1" si="432"/>
        <v>ZH1OJN</v>
      </c>
      <c r="G2132" s="54" t="str">
        <f t="shared" ca="1" si="433"/>
        <v>AD3</v>
      </c>
      <c r="H2132" s="54" t="str">
        <f t="shared" ca="1" si="434"/>
        <v>COMPLET</v>
      </c>
      <c r="I2132" s="54" t="str">
        <f t="shared" ca="1" si="435"/>
        <v>Tn</v>
      </c>
      <c r="J2132" s="54" t="str">
        <f t="shared" ca="1" si="436"/>
        <v>DESH</v>
      </c>
      <c r="K2132" s="54">
        <f t="shared" ca="1" si="437"/>
        <v>0</v>
      </c>
      <c r="L2132" s="54" t="str">
        <f t="shared" ca="1" si="438"/>
        <v/>
      </c>
      <c r="M2132" s="54">
        <f t="shared" ca="1" si="439"/>
        <v>0</v>
      </c>
      <c r="N2132" s="54" t="str">
        <f t="shared" ca="1" si="440"/>
        <v>DB2</v>
      </c>
      <c r="O2132" s="54" t="str">
        <f t="shared" ca="1" si="441"/>
        <v>Adhérent</v>
      </c>
    </row>
    <row r="2133" spans="1:15" x14ac:dyDescent="0.3">
      <c r="A2133" s="97">
        <f ca="1">MATCH(B2133,INDIRECT("Referentiel!a:a"),0)+COUNTIF($B$1:B2132,B2133)</f>
        <v>2133</v>
      </c>
      <c r="B2133" s="98" t="s">
        <v>10432</v>
      </c>
      <c r="C2133" s="54" t="str">
        <f t="shared" ca="1" si="429"/>
        <v>CPCC</v>
      </c>
      <c r="D2133" s="54" t="str">
        <f t="shared" ca="1" si="430"/>
        <v>V0FORDEH -J</v>
      </c>
      <c r="E2133" s="54">
        <f t="shared" ca="1" si="431"/>
        <v>0</v>
      </c>
      <c r="F2133" s="54" t="str">
        <f t="shared" ca="1" si="432"/>
        <v>ZH1OJO</v>
      </c>
      <c r="G2133" s="54" t="str">
        <f t="shared" ca="1" si="433"/>
        <v>AD3</v>
      </c>
      <c r="H2133" s="54" t="str">
        <f t="shared" ca="1" si="434"/>
        <v>COMPLET</v>
      </c>
      <c r="I2133" s="54" t="str">
        <f t="shared" ca="1" si="435"/>
        <v>Tn</v>
      </c>
      <c r="J2133" s="54" t="str">
        <f t="shared" ca="1" si="436"/>
        <v>DESH</v>
      </c>
      <c r="K2133" s="54">
        <f t="shared" ca="1" si="437"/>
        <v>0</v>
      </c>
      <c r="L2133" s="54" t="str">
        <f t="shared" ca="1" si="438"/>
        <v/>
      </c>
      <c r="M2133" s="54">
        <f t="shared" ca="1" si="439"/>
        <v>0</v>
      </c>
      <c r="N2133" s="54" t="str">
        <f t="shared" ca="1" si="440"/>
        <v>DB2</v>
      </c>
      <c r="O2133" s="54" t="str">
        <f t="shared" ca="1" si="441"/>
        <v>Adhérent</v>
      </c>
    </row>
    <row r="2134" spans="1:15" x14ac:dyDescent="0.3">
      <c r="A2134" s="97">
        <f ca="1">MATCH(B2134,INDIRECT("Referentiel!a:a"),0)+COUNTIF($B$1:B2133,B2134)</f>
        <v>2134</v>
      </c>
      <c r="B2134" s="98" t="s">
        <v>10437</v>
      </c>
      <c r="C2134" s="54" t="str">
        <f t="shared" ca="1" si="429"/>
        <v>CPCC</v>
      </c>
      <c r="D2134" s="54" t="str">
        <f t="shared" ca="1" si="430"/>
        <v>V0HISDEH -J</v>
      </c>
      <c r="E2134" s="54">
        <f t="shared" ca="1" si="431"/>
        <v>0</v>
      </c>
      <c r="F2134" s="54" t="str">
        <f t="shared" ca="1" si="432"/>
        <v>ZH1OJP</v>
      </c>
      <c r="G2134" s="54" t="str">
        <f t="shared" ca="1" si="433"/>
        <v>AD3</v>
      </c>
      <c r="H2134" s="54" t="str">
        <f t="shared" ca="1" si="434"/>
        <v>COMPLET</v>
      </c>
      <c r="I2134" s="54" t="str">
        <f t="shared" ca="1" si="435"/>
        <v>Tn</v>
      </c>
      <c r="J2134" s="54" t="str">
        <f t="shared" ca="1" si="436"/>
        <v>DESH</v>
      </c>
      <c r="K2134" s="54">
        <f t="shared" ca="1" si="437"/>
        <v>0</v>
      </c>
      <c r="L2134" s="54" t="str">
        <f t="shared" ca="1" si="438"/>
        <v/>
      </c>
      <c r="M2134" s="54">
        <f t="shared" ca="1" si="439"/>
        <v>0</v>
      </c>
      <c r="N2134" s="54" t="str">
        <f t="shared" ca="1" si="440"/>
        <v>DB2</v>
      </c>
      <c r="O2134" s="54" t="str">
        <f t="shared" ca="1" si="441"/>
        <v>Adhérent</v>
      </c>
    </row>
    <row r="2135" spans="1:15" x14ac:dyDescent="0.3">
      <c r="A2135" s="97">
        <f ca="1">MATCH(B2135,INDIRECT("Referentiel!a:a"),0)+COUNTIF($B$1:B2134,B2135)</f>
        <v>2135</v>
      </c>
      <c r="B2135" s="98" t="s">
        <v>10442</v>
      </c>
      <c r="C2135" s="54" t="str">
        <f t="shared" ca="1" si="429"/>
        <v>CPCC</v>
      </c>
      <c r="D2135" s="54" t="str">
        <f t="shared" ca="1" si="430"/>
        <v>V0COFINA -J</v>
      </c>
      <c r="E2135" s="54">
        <f t="shared" ca="1" si="431"/>
        <v>0</v>
      </c>
      <c r="F2135" s="54" t="str">
        <f t="shared" ca="1" si="432"/>
        <v>ZH1OJQ</v>
      </c>
      <c r="G2135" s="54" t="str">
        <f t="shared" ca="1" si="433"/>
        <v>AD3</v>
      </c>
      <c r="H2135" s="54" t="str">
        <f t="shared" ca="1" si="434"/>
        <v>COMPLET</v>
      </c>
      <c r="I2135" s="54" t="str">
        <f t="shared" ca="1" si="435"/>
        <v>Tn</v>
      </c>
      <c r="J2135" s="54" t="str">
        <f t="shared" ca="1" si="436"/>
        <v>DESH</v>
      </c>
      <c r="K2135" s="54">
        <f t="shared" ca="1" si="437"/>
        <v>0</v>
      </c>
      <c r="L2135" s="54" t="str">
        <f t="shared" ca="1" si="438"/>
        <v/>
      </c>
      <c r="M2135" s="54">
        <f t="shared" ca="1" si="439"/>
        <v>0</v>
      </c>
      <c r="N2135" s="54" t="str">
        <f t="shared" ca="1" si="440"/>
        <v>DB2</v>
      </c>
      <c r="O2135" s="54" t="str">
        <f t="shared" ca="1" si="441"/>
        <v>Adhérent</v>
      </c>
    </row>
    <row r="2136" spans="1:15" x14ac:dyDescent="0.3">
      <c r="A2136" s="97">
        <f ca="1">MATCH(B2136,INDIRECT("Referentiel!a:a"),0)+COUNTIF($B$1:B2135,B2136)</f>
        <v>2136</v>
      </c>
      <c r="B2136" s="98" t="s">
        <v>10447</v>
      </c>
      <c r="C2136" s="54" t="str">
        <f t="shared" ca="1" si="429"/>
        <v>CPCC</v>
      </c>
      <c r="D2136" s="54" t="str">
        <f t="shared" ca="1" si="430"/>
        <v>V0COFREA -J</v>
      </c>
      <c r="E2136" s="54">
        <f t="shared" ca="1" si="431"/>
        <v>0</v>
      </c>
      <c r="F2136" s="54" t="str">
        <f t="shared" ca="1" si="432"/>
        <v>ZH1OJR</v>
      </c>
      <c r="G2136" s="54" t="str">
        <f t="shared" ca="1" si="433"/>
        <v>AD3</v>
      </c>
      <c r="H2136" s="54" t="str">
        <f t="shared" ca="1" si="434"/>
        <v>COMPLET</v>
      </c>
      <c r="I2136" s="54" t="str">
        <f t="shared" ca="1" si="435"/>
        <v>Tn</v>
      </c>
      <c r="J2136" s="54" t="str">
        <f t="shared" ca="1" si="436"/>
        <v>DESH</v>
      </c>
      <c r="K2136" s="54">
        <f t="shared" ca="1" si="437"/>
        <v>0</v>
      </c>
      <c r="L2136" s="54" t="str">
        <f t="shared" ca="1" si="438"/>
        <v/>
      </c>
      <c r="M2136" s="54">
        <f t="shared" ca="1" si="439"/>
        <v>0</v>
      </c>
      <c r="N2136" s="54" t="str">
        <f t="shared" ca="1" si="440"/>
        <v>DB2</v>
      </c>
      <c r="O2136" s="54" t="str">
        <f t="shared" ca="1" si="441"/>
        <v>Adhérent</v>
      </c>
    </row>
    <row r="2137" spans="1:15" x14ac:dyDescent="0.3">
      <c r="A2137" s="97">
        <f ca="1">MATCH(B2137,INDIRECT("Referentiel!a:a"),0)+COUNTIF($B$1:B2136,B2137)</f>
        <v>2137</v>
      </c>
      <c r="B2137" s="98" t="s">
        <v>10452</v>
      </c>
      <c r="C2137" s="54" t="str">
        <f t="shared" ca="1" si="429"/>
        <v>CPCC</v>
      </c>
      <c r="D2137" s="54" t="str">
        <f t="shared" ca="1" si="430"/>
        <v>?-H</v>
      </c>
      <c r="E2137" s="54">
        <f t="shared" ca="1" si="431"/>
        <v>0</v>
      </c>
      <c r="F2137" s="54">
        <f t="shared" ca="1" si="432"/>
        <v>0</v>
      </c>
      <c r="G2137" s="54" t="str">
        <f t="shared" ca="1" si="433"/>
        <v>TAD</v>
      </c>
      <c r="H2137" s="54" t="str">
        <f t="shared" ca="1" si="434"/>
        <v>PARTIEL</v>
      </c>
      <c r="I2137" s="54" t="str">
        <f t="shared" ca="1" si="435"/>
        <v>Tn</v>
      </c>
      <c r="J2137" s="54" t="str">
        <f t="shared" ca="1" si="436"/>
        <v>CPCC</v>
      </c>
      <c r="K2137" s="54">
        <f t="shared" ca="1" si="437"/>
        <v>0</v>
      </c>
      <c r="L2137" s="54" t="str">
        <f t="shared" ca="1" si="438"/>
        <v/>
      </c>
      <c r="M2137" s="54">
        <f t="shared" ca="1" si="439"/>
        <v>0</v>
      </c>
      <c r="N2137" s="54" t="str">
        <f t="shared" ca="1" si="440"/>
        <v>CDP</v>
      </c>
      <c r="O2137" s="54" t="str">
        <f t="shared" ca="1" si="441"/>
        <v>Communautaire</v>
      </c>
    </row>
    <row r="2138" spans="1:15" x14ac:dyDescent="0.3">
      <c r="A2138" s="97">
        <f ca="1">MATCH(B2138,INDIRECT("Referentiel!a:a"),0)+COUNTIF($B$1:B2137,B2138)</f>
        <v>2138</v>
      </c>
      <c r="B2138" s="98" t="s">
        <v>10454</v>
      </c>
      <c r="C2138" s="54" t="str">
        <f t="shared" ca="1" si="429"/>
        <v>CPCI</v>
      </c>
      <c r="D2138" s="54" t="str">
        <f t="shared" ca="1" si="430"/>
        <v>?-H</v>
      </c>
      <c r="E2138" s="54">
        <f t="shared" ca="1" si="431"/>
        <v>0</v>
      </c>
      <c r="F2138" s="54">
        <f t="shared" ca="1" si="432"/>
        <v>0</v>
      </c>
      <c r="G2138" s="54" t="str">
        <f t="shared" ca="1" si="433"/>
        <v>TAD</v>
      </c>
      <c r="H2138" s="54" t="str">
        <f t="shared" ca="1" si="434"/>
        <v>PARTIEL</v>
      </c>
      <c r="I2138" s="54" t="str">
        <f t="shared" ca="1" si="435"/>
        <v>Tn</v>
      </c>
      <c r="J2138" s="54" t="str">
        <f t="shared" ca="1" si="436"/>
        <v>CPCI</v>
      </c>
      <c r="K2138" s="54">
        <f t="shared" ca="1" si="437"/>
        <v>0</v>
      </c>
      <c r="L2138" s="54" t="str">
        <f t="shared" ca="1" si="438"/>
        <v/>
      </c>
      <c r="M2138" s="54">
        <f t="shared" ca="1" si="439"/>
        <v>0</v>
      </c>
      <c r="N2138" s="54" t="str">
        <f t="shared" ca="1" si="440"/>
        <v>CDP</v>
      </c>
      <c r="O2138" s="54" t="str">
        <f t="shared" ca="1" si="441"/>
        <v>Communautaire</v>
      </c>
    </row>
    <row r="2139" spans="1:15" x14ac:dyDescent="0.3">
      <c r="A2139" s="97">
        <f ca="1">MATCH(B2139,INDIRECT("Referentiel!a:a"),0)+COUNTIF($B$1:B2138,B2139)</f>
        <v>2139</v>
      </c>
      <c r="B2139" s="98" t="s">
        <v>10456</v>
      </c>
      <c r="C2139" s="54" t="str">
        <f t="shared" ca="1" si="429"/>
        <v>CPAS</v>
      </c>
      <c r="D2139" s="54" t="str">
        <f t="shared" ca="1" si="430"/>
        <v>?-H</v>
      </c>
      <c r="E2139" s="54">
        <f t="shared" ca="1" si="431"/>
        <v>0</v>
      </c>
      <c r="F2139" s="54">
        <f t="shared" ca="1" si="432"/>
        <v>0</v>
      </c>
      <c r="G2139" s="54" t="str">
        <f t="shared" ca="1" si="433"/>
        <v>TAD</v>
      </c>
      <c r="H2139" s="54" t="str">
        <f t="shared" ca="1" si="434"/>
        <v>PARTIEL</v>
      </c>
      <c r="I2139" s="54" t="str">
        <f t="shared" ca="1" si="435"/>
        <v>Tn</v>
      </c>
      <c r="J2139" s="54" t="str">
        <f t="shared" ca="1" si="436"/>
        <v>CPAS</v>
      </c>
      <c r="K2139" s="54">
        <f t="shared" ca="1" si="437"/>
        <v>0</v>
      </c>
      <c r="L2139" s="54" t="str">
        <f t="shared" ca="1" si="438"/>
        <v/>
      </c>
      <c r="M2139" s="54">
        <f t="shared" ca="1" si="439"/>
        <v>0</v>
      </c>
      <c r="N2139" s="54" t="str">
        <f t="shared" ca="1" si="440"/>
        <v>CDP</v>
      </c>
      <c r="O2139" s="54" t="str">
        <f t="shared" ca="1" si="441"/>
        <v>Communautaire</v>
      </c>
    </row>
    <row r="2140" spans="1:15" x14ac:dyDescent="0.3">
      <c r="A2140" s="97">
        <f ca="1">MATCH(B2140,INDIRECT("Referentiel!a:a"),0)+COUNTIF($B$1:B2139,B2140)</f>
        <v>2140</v>
      </c>
      <c r="B2140" s="98" t="s">
        <v>10458</v>
      </c>
      <c r="C2140" s="54" t="str">
        <f t="shared" ca="1" si="429"/>
        <v>CPCR</v>
      </c>
      <c r="D2140" s="54" t="str">
        <f t="shared" ca="1" si="430"/>
        <v>?-H</v>
      </c>
      <c r="E2140" s="54">
        <f t="shared" ca="1" si="431"/>
        <v>0</v>
      </c>
      <c r="F2140" s="54">
        <f t="shared" ca="1" si="432"/>
        <v>0</v>
      </c>
      <c r="G2140" s="54" t="str">
        <f t="shared" ca="1" si="433"/>
        <v>TAD</v>
      </c>
      <c r="H2140" s="54" t="str">
        <f t="shared" ca="1" si="434"/>
        <v>PARTIEL</v>
      </c>
      <c r="I2140" s="54" t="str">
        <f t="shared" ca="1" si="435"/>
        <v>Tn</v>
      </c>
      <c r="J2140" s="54" t="str">
        <f t="shared" ca="1" si="436"/>
        <v>CPCR</v>
      </c>
      <c r="K2140" s="54">
        <f t="shared" ca="1" si="437"/>
        <v>0</v>
      </c>
      <c r="L2140" s="54" t="str">
        <f t="shared" ca="1" si="438"/>
        <v/>
      </c>
      <c r="M2140" s="54">
        <f t="shared" ca="1" si="439"/>
        <v>0</v>
      </c>
      <c r="N2140" s="54" t="str">
        <f t="shared" ca="1" si="440"/>
        <v>CDP</v>
      </c>
      <c r="O2140" s="54" t="str">
        <f t="shared" ca="1" si="441"/>
        <v>Communautaire</v>
      </c>
    </row>
    <row r="2141" spans="1:15" x14ac:dyDescent="0.3">
      <c r="A2141" s="97">
        <f ca="1">MATCH(B2141,INDIRECT("Referentiel!a:a"),0)+COUNTIF($B$1:B2140,B2141)</f>
        <v>2141</v>
      </c>
      <c r="B2141" s="98" t="s">
        <v>10460</v>
      </c>
      <c r="C2141" s="54" t="str">
        <f t="shared" ca="1" si="429"/>
        <v>CPDM</v>
      </c>
      <c r="D2141" s="54" t="str">
        <f t="shared" ca="1" si="430"/>
        <v>?-H</v>
      </c>
      <c r="E2141" s="54">
        <f t="shared" ca="1" si="431"/>
        <v>0</v>
      </c>
      <c r="F2141" s="54">
        <f t="shared" ca="1" si="432"/>
        <v>0</v>
      </c>
      <c r="G2141" s="54" t="str">
        <f t="shared" ca="1" si="433"/>
        <v>TAD</v>
      </c>
      <c r="H2141" s="54" t="str">
        <f t="shared" ca="1" si="434"/>
        <v>PARTIEL</v>
      </c>
      <c r="I2141" s="54" t="str">
        <f t="shared" ca="1" si="435"/>
        <v>Tn</v>
      </c>
      <c r="J2141" s="54" t="str">
        <f t="shared" ca="1" si="436"/>
        <v>CPDM</v>
      </c>
      <c r="K2141" s="54">
        <f t="shared" ca="1" si="437"/>
        <v>0</v>
      </c>
      <c r="L2141" s="54" t="str">
        <f t="shared" ca="1" si="438"/>
        <v/>
      </c>
      <c r="M2141" s="54">
        <f t="shared" ca="1" si="439"/>
        <v>0</v>
      </c>
      <c r="N2141" s="54" t="str">
        <f t="shared" ca="1" si="440"/>
        <v>CDP</v>
      </c>
      <c r="O2141" s="54" t="str">
        <f t="shared" ca="1" si="441"/>
        <v>Communautaire</v>
      </c>
    </row>
    <row r="2142" spans="1:15" x14ac:dyDescent="0.3">
      <c r="A2142" s="97">
        <f ca="1">MATCH(B2142,INDIRECT("Referentiel!a:a"),0)+COUNTIF($B$1:B2141,B2142)</f>
        <v>2142</v>
      </c>
      <c r="B2142" s="98" t="s">
        <v>10462</v>
      </c>
      <c r="C2142" s="54" t="str">
        <f t="shared" ca="1" si="429"/>
        <v>CPDT</v>
      </c>
      <c r="D2142" s="54" t="str">
        <f t="shared" ca="1" si="430"/>
        <v>?-H</v>
      </c>
      <c r="E2142" s="54">
        <f t="shared" ca="1" si="431"/>
        <v>0</v>
      </c>
      <c r="F2142" s="54">
        <f t="shared" ca="1" si="432"/>
        <v>0</v>
      </c>
      <c r="G2142" s="54" t="str">
        <f t="shared" ca="1" si="433"/>
        <v>TAD</v>
      </c>
      <c r="H2142" s="54" t="str">
        <f t="shared" ca="1" si="434"/>
        <v>PARTIEL</v>
      </c>
      <c r="I2142" s="54" t="str">
        <f t="shared" ca="1" si="435"/>
        <v>Tn</v>
      </c>
      <c r="J2142" s="54" t="str">
        <f t="shared" ca="1" si="436"/>
        <v>CPDT</v>
      </c>
      <c r="K2142" s="54">
        <f t="shared" ca="1" si="437"/>
        <v>0</v>
      </c>
      <c r="L2142" s="54" t="str">
        <f t="shared" ca="1" si="438"/>
        <v/>
      </c>
      <c r="M2142" s="54">
        <f t="shared" ca="1" si="439"/>
        <v>0</v>
      </c>
      <c r="N2142" s="54" t="str">
        <f t="shared" ca="1" si="440"/>
        <v>CDP</v>
      </c>
      <c r="O2142" s="54" t="str">
        <f t="shared" ca="1" si="441"/>
        <v>Communautaire</v>
      </c>
    </row>
    <row r="2143" spans="1:15" x14ac:dyDescent="0.3">
      <c r="A2143" s="97">
        <f ca="1">MATCH(B2143,INDIRECT("Referentiel!a:a"),0)+COUNTIF($B$1:B2142,B2143)</f>
        <v>2143</v>
      </c>
      <c r="B2143" s="98" t="s">
        <v>10464</v>
      </c>
      <c r="C2143" s="54" t="str">
        <f t="shared" ca="1" si="429"/>
        <v>CPFI</v>
      </c>
      <c r="D2143" s="54" t="str">
        <f t="shared" ca="1" si="430"/>
        <v>?-H</v>
      </c>
      <c r="E2143" s="54">
        <f t="shared" ca="1" si="431"/>
        <v>0</v>
      </c>
      <c r="F2143" s="54">
        <f t="shared" ca="1" si="432"/>
        <v>0</v>
      </c>
      <c r="G2143" s="54" t="str">
        <f t="shared" ca="1" si="433"/>
        <v>TAD</v>
      </c>
      <c r="H2143" s="54" t="str">
        <f t="shared" ca="1" si="434"/>
        <v>PARTIEL</v>
      </c>
      <c r="I2143" s="54" t="str">
        <f t="shared" ca="1" si="435"/>
        <v>Tn</v>
      </c>
      <c r="J2143" s="54" t="str">
        <f t="shared" ca="1" si="436"/>
        <v>CPFI</v>
      </c>
      <c r="K2143" s="54">
        <f t="shared" ca="1" si="437"/>
        <v>0</v>
      </c>
      <c r="L2143" s="54" t="str">
        <f t="shared" ca="1" si="438"/>
        <v/>
      </c>
      <c r="M2143" s="54">
        <f t="shared" ca="1" si="439"/>
        <v>0</v>
      </c>
      <c r="N2143" s="54" t="str">
        <f t="shared" ca="1" si="440"/>
        <v>CDP</v>
      </c>
      <c r="O2143" s="54" t="str">
        <f t="shared" ca="1" si="441"/>
        <v>Communautaire</v>
      </c>
    </row>
    <row r="2144" spans="1:15" x14ac:dyDescent="0.3">
      <c r="A2144" s="97">
        <f ca="1">MATCH(B2144,INDIRECT("Referentiel!a:a"),0)+COUNTIF($B$1:B2143,B2144)</f>
        <v>2144</v>
      </c>
      <c r="B2144" s="98" t="s">
        <v>10466</v>
      </c>
      <c r="C2144" s="54" t="str">
        <f t="shared" ca="1" si="429"/>
        <v>CPMC</v>
      </c>
      <c r="D2144" s="54" t="str">
        <f t="shared" ca="1" si="430"/>
        <v>?-H</v>
      </c>
      <c r="E2144" s="54">
        <f t="shared" ca="1" si="431"/>
        <v>0</v>
      </c>
      <c r="F2144" s="54">
        <f t="shared" ca="1" si="432"/>
        <v>0</v>
      </c>
      <c r="G2144" s="54" t="str">
        <f t="shared" ca="1" si="433"/>
        <v>TAD</v>
      </c>
      <c r="H2144" s="54" t="str">
        <f t="shared" ca="1" si="434"/>
        <v>PARTIEL</v>
      </c>
      <c r="I2144" s="54" t="str">
        <f t="shared" ca="1" si="435"/>
        <v>Tn</v>
      </c>
      <c r="J2144" s="54" t="str">
        <f t="shared" ca="1" si="436"/>
        <v>CPMC</v>
      </c>
      <c r="K2144" s="54">
        <f t="shared" ca="1" si="437"/>
        <v>0</v>
      </c>
      <c r="L2144" s="54" t="str">
        <f t="shared" ca="1" si="438"/>
        <v/>
      </c>
      <c r="M2144" s="54">
        <f t="shared" ca="1" si="439"/>
        <v>0</v>
      </c>
      <c r="N2144" s="54" t="str">
        <f t="shared" ca="1" si="440"/>
        <v>CDP</v>
      </c>
      <c r="O2144" s="54" t="str">
        <f t="shared" ca="1" si="441"/>
        <v>Communautaire</v>
      </c>
    </row>
    <row r="2145" spans="1:15" x14ac:dyDescent="0.3">
      <c r="A2145" s="97">
        <f ca="1">MATCH(B2145,INDIRECT("Referentiel!a:a"),0)+COUNTIF($B$1:B2144,B2145)</f>
        <v>2145</v>
      </c>
      <c r="B2145" s="98" t="s">
        <v>10468</v>
      </c>
      <c r="C2145" s="54" t="str">
        <f t="shared" ca="1" si="429"/>
        <v>CPMP</v>
      </c>
      <c r="D2145" s="54" t="str">
        <f t="shared" ca="1" si="430"/>
        <v>?-H</v>
      </c>
      <c r="E2145" s="54">
        <f t="shared" ca="1" si="431"/>
        <v>0</v>
      </c>
      <c r="F2145" s="54">
        <f t="shared" ca="1" si="432"/>
        <v>0</v>
      </c>
      <c r="G2145" s="54" t="str">
        <f t="shared" ca="1" si="433"/>
        <v>TAD</v>
      </c>
      <c r="H2145" s="54" t="str">
        <f t="shared" ca="1" si="434"/>
        <v>PARTIEL</v>
      </c>
      <c r="I2145" s="54" t="str">
        <f t="shared" ca="1" si="435"/>
        <v>Tn</v>
      </c>
      <c r="J2145" s="54" t="str">
        <f t="shared" ca="1" si="436"/>
        <v>CPMP</v>
      </c>
      <c r="K2145" s="54">
        <f t="shared" ca="1" si="437"/>
        <v>0</v>
      </c>
      <c r="L2145" s="54" t="str">
        <f t="shared" ca="1" si="438"/>
        <v/>
      </c>
      <c r="M2145" s="54">
        <f t="shared" ca="1" si="439"/>
        <v>0</v>
      </c>
      <c r="N2145" s="54" t="str">
        <f t="shared" ca="1" si="440"/>
        <v>CDP</v>
      </c>
      <c r="O2145" s="54" t="str">
        <f t="shared" ca="1" si="441"/>
        <v>Communautaire</v>
      </c>
    </row>
    <row r="2146" spans="1:15" x14ac:dyDescent="0.3">
      <c r="A2146" s="97">
        <f ca="1">MATCH(B2146,INDIRECT("Referentiel!a:a"),0)+COUNTIF($B$1:B2145,B2146)</f>
        <v>2146</v>
      </c>
      <c r="B2146" s="98" t="s">
        <v>10470</v>
      </c>
      <c r="C2146" s="54" t="str">
        <f t="shared" ca="1" si="429"/>
        <v>CPPI</v>
      </c>
      <c r="D2146" s="54" t="str">
        <f t="shared" ca="1" si="430"/>
        <v>?-H</v>
      </c>
      <c r="E2146" s="54">
        <f t="shared" ca="1" si="431"/>
        <v>0</v>
      </c>
      <c r="F2146" s="54">
        <f t="shared" ca="1" si="432"/>
        <v>0</v>
      </c>
      <c r="G2146" s="54" t="str">
        <f t="shared" ca="1" si="433"/>
        <v>TAD</v>
      </c>
      <c r="H2146" s="54" t="str">
        <f t="shared" ca="1" si="434"/>
        <v>PARTIEL</v>
      </c>
      <c r="I2146" s="54" t="str">
        <f t="shared" ca="1" si="435"/>
        <v>Tn</v>
      </c>
      <c r="J2146" s="54" t="str">
        <f t="shared" ca="1" si="436"/>
        <v>CPPI</v>
      </c>
      <c r="K2146" s="54">
        <f t="shared" ca="1" si="437"/>
        <v>0</v>
      </c>
      <c r="L2146" s="54" t="str">
        <f t="shared" ca="1" si="438"/>
        <v/>
      </c>
      <c r="M2146" s="54">
        <f t="shared" ca="1" si="439"/>
        <v>0</v>
      </c>
      <c r="N2146" s="54" t="str">
        <f t="shared" ca="1" si="440"/>
        <v>CDP</v>
      </c>
      <c r="O2146" s="54" t="str">
        <f t="shared" ca="1" si="441"/>
        <v>Communautaire</v>
      </c>
    </row>
    <row r="2147" spans="1:15" x14ac:dyDescent="0.3">
      <c r="A2147" s="97">
        <f ca="1">MATCH(B2147,INDIRECT("Referentiel!a:a"),0)+COUNTIF($B$1:B2146,B2147)</f>
        <v>2147</v>
      </c>
      <c r="B2147" s="98" t="s">
        <v>10472</v>
      </c>
      <c r="C2147" s="54" t="str">
        <f t="shared" ca="1" si="429"/>
        <v>CPPL</v>
      </c>
      <c r="D2147" s="54" t="str">
        <f t="shared" ca="1" si="430"/>
        <v>?-H</v>
      </c>
      <c r="E2147" s="54">
        <f t="shared" ca="1" si="431"/>
        <v>0</v>
      </c>
      <c r="F2147" s="54">
        <f t="shared" ca="1" si="432"/>
        <v>0</v>
      </c>
      <c r="G2147" s="54" t="str">
        <f t="shared" ca="1" si="433"/>
        <v>TAD</v>
      </c>
      <c r="H2147" s="54" t="str">
        <f t="shared" ca="1" si="434"/>
        <v>PARTIEL</v>
      </c>
      <c r="I2147" s="54" t="str">
        <f t="shared" ca="1" si="435"/>
        <v>Tn</v>
      </c>
      <c r="J2147" s="54" t="str">
        <f t="shared" ca="1" si="436"/>
        <v>CPPL</v>
      </c>
      <c r="K2147" s="54">
        <f t="shared" ca="1" si="437"/>
        <v>0</v>
      </c>
      <c r="L2147" s="54" t="str">
        <f t="shared" ca="1" si="438"/>
        <v/>
      </c>
      <c r="M2147" s="54">
        <f t="shared" ca="1" si="439"/>
        <v>0</v>
      </c>
      <c r="N2147" s="54" t="str">
        <f t="shared" ca="1" si="440"/>
        <v>CDP</v>
      </c>
      <c r="O2147" s="54" t="str">
        <f t="shared" ca="1" si="441"/>
        <v>Communautaire</v>
      </c>
    </row>
    <row r="2148" spans="1:15" x14ac:dyDescent="0.3">
      <c r="A2148" s="97">
        <f ca="1">MATCH(B2148,INDIRECT("Referentiel!a:a"),0)+COUNTIF($B$1:B2147,B2148)</f>
        <v>2148</v>
      </c>
      <c r="B2148" s="98" t="s">
        <v>10474</v>
      </c>
      <c r="C2148" s="54" t="str">
        <f t="shared" ca="1" si="429"/>
        <v>CPRI</v>
      </c>
      <c r="D2148" s="54" t="str">
        <f t="shared" ca="1" si="430"/>
        <v>?-H</v>
      </c>
      <c r="E2148" s="54">
        <f t="shared" ca="1" si="431"/>
        <v>0</v>
      </c>
      <c r="F2148" s="54">
        <f t="shared" ca="1" si="432"/>
        <v>0</v>
      </c>
      <c r="G2148" s="54" t="str">
        <f t="shared" ca="1" si="433"/>
        <v>TAD</v>
      </c>
      <c r="H2148" s="54" t="str">
        <f t="shared" ca="1" si="434"/>
        <v>PARTIEL</v>
      </c>
      <c r="I2148" s="54" t="str">
        <f t="shared" ca="1" si="435"/>
        <v>Tn</v>
      </c>
      <c r="J2148" s="54" t="str">
        <f t="shared" ca="1" si="436"/>
        <v>CPRI</v>
      </c>
      <c r="K2148" s="54">
        <f t="shared" ca="1" si="437"/>
        <v>0</v>
      </c>
      <c r="L2148" s="54" t="str">
        <f t="shared" ca="1" si="438"/>
        <v/>
      </c>
      <c r="M2148" s="54">
        <f t="shared" ca="1" si="439"/>
        <v>0</v>
      </c>
      <c r="N2148" s="54" t="str">
        <f t="shared" ca="1" si="440"/>
        <v>CDP</v>
      </c>
      <c r="O2148" s="54" t="str">
        <f t="shared" ca="1" si="441"/>
        <v>Communautaire</v>
      </c>
    </row>
    <row r="2149" spans="1:15" x14ac:dyDescent="0.3">
      <c r="A2149" s="97">
        <f ca="1">MATCH(B2149,INDIRECT("Referentiel!a:a"),0)+COUNTIF($B$1:B2148,B2149)</f>
        <v>2149</v>
      </c>
      <c r="B2149" s="98" t="s">
        <v>10476</v>
      </c>
      <c r="C2149" s="54" t="str">
        <f t="shared" ca="1" si="429"/>
        <v>CPMS</v>
      </c>
      <c r="D2149" s="54" t="str">
        <f t="shared" ca="1" si="430"/>
        <v>V0HIOFMV -J</v>
      </c>
      <c r="E2149" s="54">
        <f t="shared" ca="1" si="431"/>
        <v>0</v>
      </c>
      <c r="F2149" s="54" t="str">
        <f t="shared" ca="1" si="432"/>
        <v>ZH4BJA</v>
      </c>
      <c r="G2149" s="54" t="str">
        <f t="shared" ca="1" si="433"/>
        <v>AD3</v>
      </c>
      <c r="H2149" s="54" t="str">
        <f t="shared" ca="1" si="434"/>
        <v>COMPLET</v>
      </c>
      <c r="I2149" s="54" t="str">
        <f t="shared" ca="1" si="435"/>
        <v>Tn</v>
      </c>
      <c r="J2149" s="54" t="str">
        <f t="shared" ca="1" si="436"/>
        <v>CPMS</v>
      </c>
      <c r="K2149" s="54">
        <f t="shared" ca="1" si="437"/>
        <v>0</v>
      </c>
      <c r="L2149" s="54" t="str">
        <f t="shared" ca="1" si="438"/>
        <v/>
      </c>
      <c r="M2149" s="54">
        <f t="shared" ca="1" si="439"/>
        <v>0</v>
      </c>
      <c r="N2149" s="54" t="str">
        <f t="shared" ca="1" si="440"/>
        <v>DB2</v>
      </c>
      <c r="O2149" s="54" t="str">
        <f t="shared" ca="1" si="441"/>
        <v>Adhérent</v>
      </c>
    </row>
    <row r="2150" spans="1:15" x14ac:dyDescent="0.3">
      <c r="A2150" s="97">
        <f ca="1">MATCH(B2150,INDIRECT("Referentiel!a:a"),0)+COUNTIF($B$1:B2149,B2150)</f>
        <v>2150</v>
      </c>
      <c r="B2150" s="98" t="s">
        <v>10481</v>
      </c>
      <c r="C2150" s="54" t="str">
        <f t="shared" ca="1" si="429"/>
        <v>CPDT</v>
      </c>
      <c r="D2150" s="54" t="str">
        <f t="shared" ca="1" si="430"/>
        <v xml:space="preserve"> -J</v>
      </c>
      <c r="E2150" s="54">
        <f t="shared" ca="1" si="431"/>
        <v>0</v>
      </c>
      <c r="F2150" s="54">
        <f t="shared" ca="1" si="432"/>
        <v>0</v>
      </c>
      <c r="G2150" s="54" t="str">
        <f t="shared" ca="1" si="433"/>
        <v>AD3</v>
      </c>
      <c r="H2150" s="54" t="str">
        <f t="shared" ca="1" si="434"/>
        <v>COMPLET</v>
      </c>
      <c r="I2150" s="54" t="str">
        <f t="shared" ca="1" si="435"/>
        <v>Tn</v>
      </c>
      <c r="J2150" s="54" t="str">
        <f t="shared" ca="1" si="436"/>
        <v>CPDT</v>
      </c>
      <c r="K2150" s="54">
        <f t="shared" ca="1" si="437"/>
        <v>0</v>
      </c>
      <c r="L2150" s="54" t="str">
        <f t="shared" ca="1" si="438"/>
        <v/>
      </c>
      <c r="M2150" s="54">
        <f t="shared" ca="1" si="439"/>
        <v>0</v>
      </c>
      <c r="N2150" s="54" t="str">
        <f t="shared" ca="1" si="440"/>
        <v>FIC</v>
      </c>
      <c r="O2150" s="54" t="str">
        <f t="shared" ca="1" si="441"/>
        <v>Adhérent</v>
      </c>
    </row>
    <row r="2151" spans="1:15" x14ac:dyDescent="0.3">
      <c r="A2151" s="97">
        <f ca="1">MATCH(B2151,INDIRECT("Referentiel!a:a"),0)+COUNTIF($B$1:B2150,B2151)</f>
        <v>2151</v>
      </c>
      <c r="B2151" s="98" t="s">
        <v>10484</v>
      </c>
      <c r="C2151" s="54" t="str">
        <f t="shared" ca="1" si="429"/>
        <v>CPPL</v>
      </c>
      <c r="D2151" s="54" t="str">
        <f t="shared" ca="1" si="430"/>
        <v>BRUHMVO2-J</v>
      </c>
      <c r="E2151" s="54">
        <f t="shared" ca="1" si="431"/>
        <v>0</v>
      </c>
      <c r="F2151" s="54" t="str">
        <f t="shared" ca="1" si="432"/>
        <v>ZH2JJA</v>
      </c>
      <c r="G2151" s="54" t="str">
        <f t="shared" ca="1" si="433"/>
        <v>AD3</v>
      </c>
      <c r="H2151" s="54" t="str">
        <f t="shared" ca="1" si="434"/>
        <v>PARTIEL</v>
      </c>
      <c r="I2151" s="54" t="str">
        <f t="shared" ca="1" si="435"/>
        <v>Tn</v>
      </c>
      <c r="J2151" s="54" t="str">
        <f t="shared" ca="1" si="436"/>
        <v>CPPL</v>
      </c>
      <c r="K2151" s="54">
        <f t="shared" ca="1" si="437"/>
        <v>0</v>
      </c>
      <c r="L2151" s="54" t="str">
        <f t="shared" ca="1" si="438"/>
        <v/>
      </c>
      <c r="M2151" s="54">
        <f t="shared" ca="1" si="439"/>
        <v>0</v>
      </c>
      <c r="N2151" s="54" t="str">
        <f t="shared" ca="1" si="440"/>
        <v>FIC</v>
      </c>
      <c r="O2151" s="54" t="str">
        <f t="shared" ca="1" si="441"/>
        <v>Adhérent</v>
      </c>
    </row>
    <row r="2152" spans="1:15" x14ac:dyDescent="0.3">
      <c r="A2152" s="97">
        <f ca="1">MATCH(B2152,INDIRECT("Referentiel!a:a"),0)+COUNTIF($B$1:B2151,B2152)</f>
        <v>2152</v>
      </c>
      <c r="B2152" s="98" t="s">
        <v>10487</v>
      </c>
      <c r="C2152" s="54" t="str">
        <f t="shared" ca="1" si="429"/>
        <v>CPPL</v>
      </c>
      <c r="D2152" s="54" t="str">
        <f t="shared" ca="1" si="430"/>
        <v>BRUHMVO2-J</v>
      </c>
      <c r="E2152" s="54">
        <f t="shared" ca="1" si="431"/>
        <v>0</v>
      </c>
      <c r="F2152" s="54" t="str">
        <f t="shared" ca="1" si="432"/>
        <v>ZH2JJA</v>
      </c>
      <c r="G2152" s="54" t="str">
        <f t="shared" ca="1" si="433"/>
        <v>AD3</v>
      </c>
      <c r="H2152" s="54" t="str">
        <f t="shared" ca="1" si="434"/>
        <v>PARTIEL</v>
      </c>
      <c r="I2152" s="54" t="str">
        <f t="shared" ca="1" si="435"/>
        <v>Tn</v>
      </c>
      <c r="J2152" s="54" t="str">
        <f t="shared" ca="1" si="436"/>
        <v>TITR</v>
      </c>
      <c r="K2152" s="54">
        <f t="shared" ca="1" si="437"/>
        <v>0</v>
      </c>
      <c r="L2152" s="54" t="str">
        <f t="shared" ca="1" si="438"/>
        <v/>
      </c>
      <c r="M2152" s="54">
        <f t="shared" ca="1" si="439"/>
        <v>0</v>
      </c>
      <c r="N2152" s="54" t="str">
        <f t="shared" ca="1" si="440"/>
        <v>FIC</v>
      </c>
      <c r="O2152" s="54" t="str">
        <f t="shared" ca="1" si="441"/>
        <v>Adhérent</v>
      </c>
    </row>
    <row r="2153" spans="1:15" x14ac:dyDescent="0.3">
      <c r="A2153" s="97">
        <f ca="1">MATCH(B2153,INDIRECT("Referentiel!a:a"),0)+COUNTIF($B$1:B2152,B2153)</f>
        <v>2153</v>
      </c>
      <c r="B2153" s="98" t="s">
        <v>10490</v>
      </c>
      <c r="C2153" s="54" t="str">
        <f t="shared" ca="1" si="429"/>
        <v>CPPL</v>
      </c>
      <c r="D2153" s="54" t="str">
        <f t="shared" ca="1" si="430"/>
        <v>BRUHMVO2-J</v>
      </c>
      <c r="E2153" s="54">
        <f t="shared" ca="1" si="431"/>
        <v>0</v>
      </c>
      <c r="F2153" s="54" t="str">
        <f t="shared" ca="1" si="432"/>
        <v>ZH2JJA</v>
      </c>
      <c r="G2153" s="54" t="str">
        <f t="shared" ca="1" si="433"/>
        <v>AD3</v>
      </c>
      <c r="H2153" s="54" t="str">
        <f t="shared" ca="1" si="434"/>
        <v>PARTIEL</v>
      </c>
      <c r="I2153" s="54" t="str">
        <f t="shared" ca="1" si="435"/>
        <v>Tn</v>
      </c>
      <c r="J2153" s="54" t="str">
        <f t="shared" ca="1" si="436"/>
        <v>CPPL</v>
      </c>
      <c r="K2153" s="54">
        <f t="shared" ca="1" si="437"/>
        <v>0</v>
      </c>
      <c r="L2153" s="54" t="str">
        <f t="shared" ca="1" si="438"/>
        <v/>
      </c>
      <c r="M2153" s="54">
        <f t="shared" ca="1" si="439"/>
        <v>0</v>
      </c>
      <c r="N2153" s="54" t="str">
        <f t="shared" ca="1" si="440"/>
        <v>FIC</v>
      </c>
      <c r="O2153" s="54" t="str">
        <f t="shared" ca="1" si="441"/>
        <v>Adhérent</v>
      </c>
    </row>
    <row r="2154" spans="1:15" x14ac:dyDescent="0.3">
      <c r="A2154" s="97">
        <f ca="1">MATCH(B2154,INDIRECT("Referentiel!a:a"),0)+COUNTIF($B$1:B2153,B2154)</f>
        <v>2154</v>
      </c>
      <c r="B2154" s="98" t="s">
        <v>10493</v>
      </c>
      <c r="C2154" s="54" t="str">
        <f t="shared" ca="1" si="429"/>
        <v>CPPL</v>
      </c>
      <c r="D2154" s="54" t="str">
        <f t="shared" ca="1" si="430"/>
        <v>BRUHMVO2-J</v>
      </c>
      <c r="E2154" s="54">
        <f t="shared" ca="1" si="431"/>
        <v>0</v>
      </c>
      <c r="F2154" s="54" t="str">
        <f t="shared" ca="1" si="432"/>
        <v>ZH2JJA</v>
      </c>
      <c r="G2154" s="54" t="str">
        <f t="shared" ca="1" si="433"/>
        <v>AD3</v>
      </c>
      <c r="H2154" s="54" t="str">
        <f t="shared" ca="1" si="434"/>
        <v>PARTIEL</v>
      </c>
      <c r="I2154" s="54" t="str">
        <f t="shared" ca="1" si="435"/>
        <v>Tn</v>
      </c>
      <c r="J2154" s="54" t="str">
        <f t="shared" ca="1" si="436"/>
        <v>CPPL</v>
      </c>
      <c r="K2154" s="54">
        <f t="shared" ca="1" si="437"/>
        <v>0</v>
      </c>
      <c r="L2154" s="54" t="str">
        <f t="shared" ca="1" si="438"/>
        <v/>
      </c>
      <c r="M2154" s="54">
        <f t="shared" ca="1" si="439"/>
        <v>0</v>
      </c>
      <c r="N2154" s="54" t="str">
        <f t="shared" ca="1" si="440"/>
        <v>FIC</v>
      </c>
      <c r="O2154" s="54" t="str">
        <f t="shared" ca="1" si="441"/>
        <v>Adhérent</v>
      </c>
    </row>
    <row r="2155" spans="1:15" x14ac:dyDescent="0.3">
      <c r="A2155" s="97">
        <f ca="1">MATCH(B2155,INDIRECT("Referentiel!a:a"),0)+COUNTIF($B$1:B2154,B2155)</f>
        <v>2155</v>
      </c>
      <c r="B2155" s="98" t="s">
        <v>10496</v>
      </c>
      <c r="C2155" s="54" t="str">
        <f t="shared" ca="1" si="429"/>
        <v>CPMP</v>
      </c>
      <c r="D2155" s="54" t="str">
        <f t="shared" ca="1" si="430"/>
        <v>V0CPTCAI-J</v>
      </c>
      <c r="E2155" s="54">
        <f t="shared" ca="1" si="431"/>
        <v>0</v>
      </c>
      <c r="F2155" s="54" t="str">
        <f t="shared" ca="1" si="432"/>
        <v>ZH2MJM</v>
      </c>
      <c r="G2155" s="54" t="str">
        <f t="shared" ca="1" si="433"/>
        <v>AD3</v>
      </c>
      <c r="H2155" s="54" t="str">
        <f t="shared" ca="1" si="434"/>
        <v>COMPLET</v>
      </c>
      <c r="I2155" s="54" t="str">
        <f t="shared" ca="1" si="435"/>
        <v>Tn</v>
      </c>
      <c r="J2155" s="54" t="str">
        <f t="shared" ca="1" si="436"/>
        <v>OPFI</v>
      </c>
      <c r="K2155" s="54">
        <f t="shared" ca="1" si="437"/>
        <v>0</v>
      </c>
      <c r="L2155" s="54" t="str">
        <f t="shared" ca="1" si="438"/>
        <v/>
      </c>
      <c r="M2155" s="54">
        <f t="shared" ca="1" si="439"/>
        <v>0</v>
      </c>
      <c r="N2155" s="54" t="str">
        <f t="shared" ca="1" si="440"/>
        <v>DB2</v>
      </c>
      <c r="O2155" s="54" t="str">
        <f t="shared" ca="1" si="441"/>
        <v>Adhérent</v>
      </c>
    </row>
    <row r="2156" spans="1:15" x14ac:dyDescent="0.3">
      <c r="A2156" s="97">
        <f ca="1">MATCH(B2156,INDIRECT("Referentiel!a:a"),0)+COUNTIF($B$1:B2155,B2156)</f>
        <v>2156</v>
      </c>
      <c r="B2156" s="98" t="s">
        <v>10501</v>
      </c>
      <c r="C2156" s="54" t="str">
        <f t="shared" ca="1" si="429"/>
        <v>CPMP</v>
      </c>
      <c r="D2156" s="54" t="str">
        <f t="shared" ca="1" si="430"/>
        <v>V0EDSCAI-J</v>
      </c>
      <c r="E2156" s="54">
        <f t="shared" ca="1" si="431"/>
        <v>0</v>
      </c>
      <c r="F2156" s="54" t="str">
        <f t="shared" ca="1" si="432"/>
        <v>ZH2QJM</v>
      </c>
      <c r="G2156" s="54" t="str">
        <f t="shared" ca="1" si="433"/>
        <v>AD3</v>
      </c>
      <c r="H2156" s="54" t="str">
        <f t="shared" ca="1" si="434"/>
        <v>COMPLET</v>
      </c>
      <c r="I2156" s="54" t="str">
        <f t="shared" ca="1" si="435"/>
        <v>Tn</v>
      </c>
      <c r="J2156" s="54" t="str">
        <f t="shared" ca="1" si="436"/>
        <v>OPFI</v>
      </c>
      <c r="K2156" s="54">
        <f t="shared" ca="1" si="437"/>
        <v>0</v>
      </c>
      <c r="L2156" s="54" t="str">
        <f t="shared" ca="1" si="438"/>
        <v/>
      </c>
      <c r="M2156" s="54">
        <f t="shared" ca="1" si="439"/>
        <v>0</v>
      </c>
      <c r="N2156" s="54" t="str">
        <f t="shared" ca="1" si="440"/>
        <v>DB2</v>
      </c>
      <c r="O2156" s="54" t="str">
        <f t="shared" ca="1" si="441"/>
        <v>Adhérent</v>
      </c>
    </row>
    <row r="2157" spans="1:15" x14ac:dyDescent="0.3">
      <c r="A2157" s="97">
        <f ca="1">MATCH(B2157,INDIRECT("Referentiel!a:a"),0)+COUNTIF($B$1:B2156,B2157)</f>
        <v>2157</v>
      </c>
      <c r="B2157" s="98" t="s">
        <v>10506</v>
      </c>
      <c r="C2157" s="54" t="str">
        <f t="shared" ca="1" si="429"/>
        <v>CPMP</v>
      </c>
      <c r="D2157" s="54" t="str">
        <f t="shared" ca="1" si="430"/>
        <v>V1TYCPCA -J</v>
      </c>
      <c r="E2157" s="54">
        <f t="shared" ca="1" si="431"/>
        <v>0</v>
      </c>
      <c r="F2157" s="54" t="str">
        <f t="shared" ca="1" si="432"/>
        <v>ZH2OJM</v>
      </c>
      <c r="G2157" s="54" t="str">
        <f t="shared" ca="1" si="433"/>
        <v>AD3</v>
      </c>
      <c r="H2157" s="54" t="str">
        <f t="shared" ca="1" si="434"/>
        <v>COMPLET</v>
      </c>
      <c r="I2157" s="54" t="str">
        <f t="shared" ca="1" si="435"/>
        <v>Tn</v>
      </c>
      <c r="J2157" s="54" t="str">
        <f t="shared" ca="1" si="436"/>
        <v>CAIS</v>
      </c>
      <c r="K2157" s="54">
        <f t="shared" ca="1" si="437"/>
        <v>0</v>
      </c>
      <c r="L2157" s="54" t="str">
        <f t="shared" ca="1" si="438"/>
        <v/>
      </c>
      <c r="M2157" s="54">
        <f t="shared" ca="1" si="439"/>
        <v>0</v>
      </c>
      <c r="N2157" s="54" t="str">
        <f t="shared" ca="1" si="440"/>
        <v>DB2</v>
      </c>
      <c r="O2157" s="54" t="str">
        <f t="shared" ca="1" si="441"/>
        <v>Adhérent</v>
      </c>
    </row>
    <row r="2158" spans="1:15" x14ac:dyDescent="0.3">
      <c r="A2158" s="97">
        <f ca="1">MATCH(B2158,INDIRECT("Referentiel!a:a"),0)+COUNTIF($B$1:B2157,B2158)</f>
        <v>2158</v>
      </c>
      <c r="B2158" s="98" t="s">
        <v>10511</v>
      </c>
      <c r="C2158" s="54" t="str">
        <f t="shared" ca="1" si="429"/>
        <v>CPCC</v>
      </c>
      <c r="D2158" s="54" t="str">
        <f t="shared" ca="1" si="430"/>
        <v>V0GPPKYC -J</v>
      </c>
      <c r="E2158" s="54">
        <f t="shared" ca="1" si="431"/>
        <v>0</v>
      </c>
      <c r="F2158" s="54" t="str">
        <f t="shared" ca="1" si="432"/>
        <v>ZH1DJF</v>
      </c>
      <c r="G2158" s="54" t="str">
        <f t="shared" ca="1" si="433"/>
        <v>AD3</v>
      </c>
      <c r="H2158" s="54" t="str">
        <f t="shared" ca="1" si="434"/>
        <v>COMPLET</v>
      </c>
      <c r="I2158" s="54" t="str">
        <f t="shared" ca="1" si="435"/>
        <v>Tn</v>
      </c>
      <c r="J2158" s="54" t="str">
        <f t="shared" ca="1" si="436"/>
        <v>GPAR</v>
      </c>
      <c r="K2158" s="54">
        <f t="shared" ca="1" si="437"/>
        <v>0</v>
      </c>
      <c r="L2158" s="54" t="str">
        <f t="shared" ca="1" si="438"/>
        <v/>
      </c>
      <c r="M2158" s="54">
        <f t="shared" ca="1" si="439"/>
        <v>0</v>
      </c>
      <c r="N2158" s="54" t="str">
        <f t="shared" ca="1" si="440"/>
        <v>DB2</v>
      </c>
      <c r="O2158" s="54" t="str">
        <f t="shared" ca="1" si="441"/>
        <v>Adhérent</v>
      </c>
    </row>
    <row r="2159" spans="1:15" x14ac:dyDescent="0.3">
      <c r="A2159" s="97">
        <f ca="1">MATCH(B2159,INDIRECT("Referentiel!a:a"),0)+COUNTIF($B$1:B2158,B2159)</f>
        <v>2159</v>
      </c>
      <c r="B2159" s="98" t="s">
        <v>10516</v>
      </c>
      <c r="C2159" s="54" t="str">
        <f t="shared" ca="1" si="429"/>
        <v>CPCC</v>
      </c>
      <c r="D2159" s="54" t="str">
        <f t="shared" ca="1" si="430"/>
        <v>V0GPMRRA -J</v>
      </c>
      <c r="E2159" s="54">
        <f t="shared" ca="1" si="431"/>
        <v>0</v>
      </c>
      <c r="F2159" s="54" t="str">
        <f t="shared" ca="1" si="432"/>
        <v>ZH1DJJ</v>
      </c>
      <c r="G2159" s="54" t="str">
        <f t="shared" ca="1" si="433"/>
        <v>AD3</v>
      </c>
      <c r="H2159" s="54" t="str">
        <f t="shared" ca="1" si="434"/>
        <v>COMPLET</v>
      </c>
      <c r="I2159" s="54" t="str">
        <f t="shared" ca="1" si="435"/>
        <v>Tn</v>
      </c>
      <c r="J2159" s="54" t="str">
        <f t="shared" ca="1" si="436"/>
        <v>GPAR</v>
      </c>
      <c r="K2159" s="54">
        <f t="shared" ca="1" si="437"/>
        <v>0</v>
      </c>
      <c r="L2159" s="54" t="str">
        <f t="shared" ca="1" si="438"/>
        <v/>
      </c>
      <c r="M2159" s="54">
        <f t="shared" ca="1" si="439"/>
        <v>0</v>
      </c>
      <c r="N2159" s="54" t="str">
        <f t="shared" ca="1" si="440"/>
        <v>DB2</v>
      </c>
      <c r="O2159" s="54" t="str">
        <f t="shared" ca="1" si="441"/>
        <v>Adhérent</v>
      </c>
    </row>
    <row r="2160" spans="1:15" x14ac:dyDescent="0.3">
      <c r="A2160" s="97">
        <f ca="1">MATCH(B2160,INDIRECT("Referentiel!a:a"),0)+COUNTIF($B$1:B2159,B2160)</f>
        <v>2160</v>
      </c>
      <c r="B2160" s="98" t="s">
        <v>10521</v>
      </c>
      <c r="C2160" s="54" t="str">
        <f t="shared" ca="1" si="429"/>
        <v>CPCC</v>
      </c>
      <c r="D2160" s="54" t="str">
        <f t="shared" ca="1" si="430"/>
        <v>#CR#EERDJ_YYYYMMDDHHMISS_HISTO_CNTRL_DONNEE.txt-J</v>
      </c>
      <c r="E2160" s="54">
        <f t="shared" ca="1" si="431"/>
        <v>0</v>
      </c>
      <c r="F2160" s="54">
        <f t="shared" ca="1" si="432"/>
        <v>0</v>
      </c>
      <c r="G2160" s="54" t="str">
        <f t="shared" ca="1" si="433"/>
        <v>AD4</v>
      </c>
      <c r="H2160" s="54" t="str">
        <f t="shared" ca="1" si="434"/>
        <v>COMPLET</v>
      </c>
      <c r="I2160" s="54" t="str">
        <f t="shared" ca="1" si="435"/>
        <v>Tn</v>
      </c>
      <c r="J2160" s="54" t="str">
        <f t="shared" ca="1" si="436"/>
        <v>EERD</v>
      </c>
      <c r="K2160" s="54">
        <f t="shared" ca="1" si="437"/>
        <v>0</v>
      </c>
      <c r="L2160" s="54" t="str">
        <f t="shared" ca="1" si="438"/>
        <v/>
      </c>
      <c r="M2160" s="54">
        <f t="shared" ca="1" si="439"/>
        <v>0</v>
      </c>
      <c r="N2160" s="54" t="str">
        <f t="shared" ca="1" si="440"/>
        <v>OPEN</v>
      </c>
      <c r="O2160" s="54" t="str">
        <f t="shared" ca="1" si="441"/>
        <v>Communautaire</v>
      </c>
    </row>
    <row r="2161" spans="1:15" x14ac:dyDescent="0.3">
      <c r="A2161" s="97">
        <f ca="1">MATCH(B2161,INDIRECT("Referentiel!a:a"),0)+COUNTIF($B$1:B2160,B2161)</f>
        <v>2161</v>
      </c>
      <c r="B2161" s="98" t="s">
        <v>10524</v>
      </c>
      <c r="C2161" s="54" t="str">
        <f t="shared" ca="1" si="429"/>
        <v>CPCC</v>
      </c>
      <c r="D2161" s="54" t="str">
        <f t="shared" ca="1" si="430"/>
        <v>#CR#EERDJ_YYYYMMDDHHMISS_HISTO_STATU.txt-J</v>
      </c>
      <c r="E2161" s="54">
        <f t="shared" ca="1" si="431"/>
        <v>0</v>
      </c>
      <c r="F2161" s="54">
        <f t="shared" ca="1" si="432"/>
        <v>0</v>
      </c>
      <c r="G2161" s="54" t="str">
        <f t="shared" ca="1" si="433"/>
        <v>AD4</v>
      </c>
      <c r="H2161" s="54" t="str">
        <f t="shared" ca="1" si="434"/>
        <v>COMPLET</v>
      </c>
      <c r="I2161" s="54" t="str">
        <f t="shared" ca="1" si="435"/>
        <v>Tn</v>
      </c>
      <c r="J2161" s="54" t="str">
        <f t="shared" ca="1" si="436"/>
        <v>EERD</v>
      </c>
      <c r="K2161" s="54">
        <f t="shared" ca="1" si="437"/>
        <v>0</v>
      </c>
      <c r="L2161" s="54" t="str">
        <f t="shared" ca="1" si="438"/>
        <v/>
      </c>
      <c r="M2161" s="54">
        <f t="shared" ca="1" si="439"/>
        <v>0</v>
      </c>
      <c r="N2161" s="54" t="str">
        <f t="shared" ca="1" si="440"/>
        <v>OPEN</v>
      </c>
      <c r="O2161" s="54" t="str">
        <f t="shared" ca="1" si="441"/>
        <v>Communautaire</v>
      </c>
    </row>
    <row r="2162" spans="1:15" x14ac:dyDescent="0.3">
      <c r="A2162" s="97">
        <f ca="1">MATCH(B2162,INDIRECT("Referentiel!a:a"),0)+COUNTIF($B$1:B2161,B2162)</f>
        <v>2162</v>
      </c>
      <c r="B2162" s="98" t="s">
        <v>10527</v>
      </c>
      <c r="C2162" s="54" t="str">
        <f t="shared" ca="1" si="429"/>
        <v>CPCC</v>
      </c>
      <c r="D2162" s="54" t="str">
        <f t="shared" ca="1" si="430"/>
        <v>FASXST03-J-ZH1QJA-H1023</v>
      </c>
      <c r="E2162" s="54">
        <f t="shared" ca="1" si="431"/>
        <v>0</v>
      </c>
      <c r="F2162" s="54" t="str">
        <f t="shared" ca="1" si="432"/>
        <v>ZH16JA</v>
      </c>
      <c r="G2162" s="54" t="str">
        <f t="shared" ca="1" si="433"/>
        <v>AD3</v>
      </c>
      <c r="H2162" s="54" t="str">
        <f t="shared" ca="1" si="434"/>
        <v xml:space="preserve">PARTIEL </v>
      </c>
      <c r="I2162" s="54" t="str">
        <f t="shared" ca="1" si="435"/>
        <v>Tn</v>
      </c>
      <c r="J2162" s="54" t="str">
        <f t="shared" ca="1" si="436"/>
        <v>SBIL</v>
      </c>
      <c r="K2162" s="54">
        <f t="shared" ca="1" si="437"/>
        <v>0</v>
      </c>
      <c r="L2162" s="54" t="str">
        <f t="shared" ca="1" si="438"/>
        <v/>
      </c>
      <c r="M2162" s="54">
        <f t="shared" ca="1" si="439"/>
        <v>0</v>
      </c>
      <c r="N2162" s="54" t="str">
        <f t="shared" ca="1" si="440"/>
        <v>FIc</v>
      </c>
      <c r="O2162" s="54" t="str">
        <f t="shared" ca="1" si="441"/>
        <v>Adhérent</v>
      </c>
    </row>
    <row r="2163" spans="1:15" x14ac:dyDescent="0.3">
      <c r="A2163" s="97">
        <f ca="1">MATCH(B2163,INDIRECT("Referentiel!a:a"),0)+COUNTIF($B$1:B2162,B2163)</f>
        <v>2163</v>
      </c>
      <c r="B2163" s="98" t="s">
        <v>10532</v>
      </c>
      <c r="C2163" s="54" t="str">
        <f t="shared" ca="1" si="429"/>
        <v>CPCC</v>
      </c>
      <c r="D2163" s="54" t="str">
        <f t="shared" ca="1" si="430"/>
        <v>SBIXSG04-J-ZH1QJB-H2023</v>
      </c>
      <c r="E2163" s="54">
        <f t="shared" ca="1" si="431"/>
        <v>0</v>
      </c>
      <c r="F2163" s="54" t="str">
        <f t="shared" ca="1" si="432"/>
        <v>ZH16JD</v>
      </c>
      <c r="G2163" s="54" t="str">
        <f t="shared" ca="1" si="433"/>
        <v>AD3</v>
      </c>
      <c r="H2163" s="54" t="str">
        <f t="shared" ca="1" si="434"/>
        <v xml:space="preserve">PARTIEL </v>
      </c>
      <c r="I2163" s="54" t="str">
        <f t="shared" ca="1" si="435"/>
        <v>Tn</v>
      </c>
      <c r="J2163" s="54" t="str">
        <f t="shared" ca="1" si="436"/>
        <v>SBIL</v>
      </c>
      <c r="K2163" s="54">
        <f t="shared" ca="1" si="437"/>
        <v>0</v>
      </c>
      <c r="L2163" s="54" t="str">
        <f t="shared" ca="1" si="438"/>
        <v/>
      </c>
      <c r="M2163" s="54">
        <f t="shared" ca="1" si="439"/>
        <v>0</v>
      </c>
      <c r="N2163" s="54" t="str">
        <f t="shared" ca="1" si="440"/>
        <v>FIC</v>
      </c>
      <c r="O2163" s="54" t="str">
        <f t="shared" ca="1" si="441"/>
        <v>Adhérent</v>
      </c>
    </row>
    <row r="2164" spans="1:15" x14ac:dyDescent="0.3">
      <c r="A2164" s="97">
        <f ca="1">MATCH(B2164,INDIRECT("Referentiel!a:a"),0)+COUNTIF($B$1:B2163,B2164)</f>
        <v>2164</v>
      </c>
      <c r="B2164" s="98" t="s">
        <v>10537</v>
      </c>
      <c r="C2164" s="54" t="str">
        <f t="shared" ca="1" si="429"/>
        <v>CPCC</v>
      </c>
      <c r="D2164" s="54" t="str">
        <f t="shared" ca="1" si="430"/>
        <v>FASXSG68-J</v>
      </c>
      <c r="E2164" s="54">
        <f t="shared" ca="1" si="431"/>
        <v>0</v>
      </c>
      <c r="F2164" s="54" t="str">
        <f t="shared" ca="1" si="432"/>
        <v>ZH1QJC</v>
      </c>
      <c r="G2164" s="54" t="str">
        <f t="shared" ca="1" si="433"/>
        <v>AD3</v>
      </c>
      <c r="H2164" s="54" t="str">
        <f t="shared" ca="1" si="434"/>
        <v>COMPLET</v>
      </c>
      <c r="I2164" s="54" t="str">
        <f t="shared" ca="1" si="435"/>
        <v>Tn</v>
      </c>
      <c r="J2164" s="54" t="str">
        <f t="shared" ca="1" si="436"/>
        <v>SBIL</v>
      </c>
      <c r="K2164" s="54">
        <f t="shared" ca="1" si="437"/>
        <v>0</v>
      </c>
      <c r="L2164" s="54" t="str">
        <f t="shared" ca="1" si="438"/>
        <v/>
      </c>
      <c r="M2164" s="54">
        <f t="shared" ca="1" si="439"/>
        <v>0</v>
      </c>
      <c r="N2164" s="54" t="str">
        <f t="shared" ca="1" si="440"/>
        <v>FIC</v>
      </c>
      <c r="O2164" s="54" t="str">
        <f t="shared" ca="1" si="441"/>
        <v>Adhérent</v>
      </c>
    </row>
    <row r="2165" spans="1:15" x14ac:dyDescent="0.3">
      <c r="A2165" s="97">
        <f ca="1">MATCH(B2165,INDIRECT("Referentiel!a:a"),0)+COUNTIF($B$1:B2164,B2165)</f>
        <v>2165</v>
      </c>
      <c r="B2165" s="98" t="s">
        <v>10542</v>
      </c>
      <c r="C2165" s="54" t="str">
        <f t="shared" ca="1" si="429"/>
        <v>CPCC</v>
      </c>
      <c r="D2165" s="54" t="str">
        <f t="shared" ca="1" si="430"/>
        <v>SBIXSJ00-J</v>
      </c>
      <c r="E2165" s="54">
        <f t="shared" ca="1" si="431"/>
        <v>0</v>
      </c>
      <c r="F2165" s="54" t="str">
        <f t="shared" ca="1" si="432"/>
        <v>ZH1QJD</v>
      </c>
      <c r="G2165" s="54" t="str">
        <f t="shared" ca="1" si="433"/>
        <v>AD3</v>
      </c>
      <c r="H2165" s="54" t="str">
        <f t="shared" ca="1" si="434"/>
        <v>COMPLET</v>
      </c>
      <c r="I2165" s="54" t="str">
        <f t="shared" ca="1" si="435"/>
        <v>Tn</v>
      </c>
      <c r="J2165" s="54" t="str">
        <f t="shared" ca="1" si="436"/>
        <v>SBIL</v>
      </c>
      <c r="K2165" s="54">
        <f t="shared" ca="1" si="437"/>
        <v>0</v>
      </c>
      <c r="L2165" s="54" t="str">
        <f t="shared" ca="1" si="438"/>
        <v/>
      </c>
      <c r="M2165" s="54">
        <f t="shared" ca="1" si="439"/>
        <v>0</v>
      </c>
      <c r="N2165" s="54" t="str">
        <f t="shared" ca="1" si="440"/>
        <v>FIC</v>
      </c>
      <c r="O2165" s="54" t="str">
        <f t="shared" ca="1" si="441"/>
        <v>Adhérent</v>
      </c>
    </row>
    <row r="2166" spans="1:15" x14ac:dyDescent="0.3">
      <c r="A2166" s="97">
        <f ca="1">MATCH(B2166,INDIRECT("Referentiel!a:a"),0)+COUNTIF($B$1:B2165,B2166)</f>
        <v>2166</v>
      </c>
      <c r="B2166" s="98" t="s">
        <v>10547</v>
      </c>
      <c r="C2166" s="54" t="str">
        <f t="shared" ca="1" si="429"/>
        <v>CPCC</v>
      </c>
      <c r="D2166" s="54" t="str">
        <f t="shared" ca="1" si="430"/>
        <v>SBIXSG01-J</v>
      </c>
      <c r="E2166" s="54">
        <f t="shared" ca="1" si="431"/>
        <v>0</v>
      </c>
      <c r="F2166" s="54" t="str">
        <f t="shared" ca="1" si="432"/>
        <v>ZH1QJE</v>
      </c>
      <c r="G2166" s="54" t="str">
        <f t="shared" ca="1" si="433"/>
        <v>AD3</v>
      </c>
      <c r="H2166" s="54" t="str">
        <f t="shared" ca="1" si="434"/>
        <v>COMPLET</v>
      </c>
      <c r="I2166" s="54" t="str">
        <f t="shared" ca="1" si="435"/>
        <v>Tn</v>
      </c>
      <c r="J2166" s="54" t="str">
        <f t="shared" ca="1" si="436"/>
        <v>SBIL</v>
      </c>
      <c r="K2166" s="54">
        <f t="shared" ca="1" si="437"/>
        <v>0</v>
      </c>
      <c r="L2166" s="54" t="str">
        <f t="shared" ca="1" si="438"/>
        <v/>
      </c>
      <c r="M2166" s="54">
        <f t="shared" ca="1" si="439"/>
        <v>0</v>
      </c>
      <c r="N2166" s="54" t="str">
        <f t="shared" ca="1" si="440"/>
        <v>FIC</v>
      </c>
      <c r="O2166" s="54" t="str">
        <f t="shared" ca="1" si="441"/>
        <v>Adhérent</v>
      </c>
    </row>
    <row r="2167" spans="1:15" x14ac:dyDescent="0.3">
      <c r="A2167" s="97">
        <f ca="1">MATCH(B2167,INDIRECT("Referentiel!a:a"),0)+COUNTIF($B$1:B2166,B2167)</f>
        <v>2167</v>
      </c>
      <c r="B2167" s="98" t="s">
        <v>10552</v>
      </c>
      <c r="C2167" s="54" t="str">
        <f t="shared" ca="1" si="429"/>
        <v>CPCC</v>
      </c>
      <c r="D2167" s="54" t="str">
        <f t="shared" ca="1" si="430"/>
        <v>SBIXSG02-J</v>
      </c>
      <c r="E2167" s="54">
        <f t="shared" ca="1" si="431"/>
        <v>0</v>
      </c>
      <c r="F2167" s="54" t="str">
        <f t="shared" ca="1" si="432"/>
        <v>ZH1QJF</v>
      </c>
      <c r="G2167" s="54" t="str">
        <f t="shared" ca="1" si="433"/>
        <v>AD3</v>
      </c>
      <c r="H2167" s="54" t="str">
        <f t="shared" ca="1" si="434"/>
        <v>COMPLET</v>
      </c>
      <c r="I2167" s="54" t="str">
        <f t="shared" ca="1" si="435"/>
        <v>Tn</v>
      </c>
      <c r="J2167" s="54" t="str">
        <f t="shared" ca="1" si="436"/>
        <v>SBIL</v>
      </c>
      <c r="K2167" s="54">
        <f t="shared" ca="1" si="437"/>
        <v>0</v>
      </c>
      <c r="L2167" s="54" t="str">
        <f t="shared" ca="1" si="438"/>
        <v/>
      </c>
      <c r="M2167" s="54">
        <f t="shared" ca="1" si="439"/>
        <v>0</v>
      </c>
      <c r="N2167" s="54" t="str">
        <f t="shared" ca="1" si="440"/>
        <v>FIC</v>
      </c>
      <c r="O2167" s="54" t="str">
        <f t="shared" ca="1" si="441"/>
        <v>Adhérent</v>
      </c>
    </row>
    <row r="2168" spans="1:15" x14ac:dyDescent="0.3">
      <c r="A2168" s="97">
        <f ca="1">MATCH(B2168,INDIRECT("Referentiel!a:a"),0)+COUNTIF($B$1:B2167,B2168)</f>
        <v>2168</v>
      </c>
      <c r="B2168" s="98" t="s">
        <v>10557</v>
      </c>
      <c r="C2168" s="54" t="str">
        <f t="shared" ca="1" si="429"/>
        <v>CPCC</v>
      </c>
      <c r="D2168" s="54" t="str">
        <f t="shared" ca="1" si="430"/>
        <v>SBIXSG02-J</v>
      </c>
      <c r="E2168" s="54">
        <f t="shared" ca="1" si="431"/>
        <v>0</v>
      </c>
      <c r="F2168" s="54" t="str">
        <f t="shared" ca="1" si="432"/>
        <v>ZH1QJF</v>
      </c>
      <c r="G2168" s="54" t="str">
        <f t="shared" ca="1" si="433"/>
        <v>AD3</v>
      </c>
      <c r="H2168" s="54" t="str">
        <f t="shared" ca="1" si="434"/>
        <v>COMPLET</v>
      </c>
      <c r="I2168" s="54" t="str">
        <f t="shared" ca="1" si="435"/>
        <v>Tn</v>
      </c>
      <c r="J2168" s="54" t="str">
        <f t="shared" ca="1" si="436"/>
        <v>SBIL</v>
      </c>
      <c r="K2168" s="54">
        <f t="shared" ca="1" si="437"/>
        <v>0</v>
      </c>
      <c r="L2168" s="54" t="str">
        <f t="shared" ca="1" si="438"/>
        <v/>
      </c>
      <c r="M2168" s="54">
        <f t="shared" ca="1" si="439"/>
        <v>0</v>
      </c>
      <c r="N2168" s="54" t="str">
        <f t="shared" ca="1" si="440"/>
        <v>FIC</v>
      </c>
      <c r="O2168" s="54" t="str">
        <f t="shared" ca="1" si="441"/>
        <v>Adhérent</v>
      </c>
    </row>
    <row r="2169" spans="1:15" x14ac:dyDescent="0.3">
      <c r="A2169" s="97">
        <f ca="1">MATCH(B2169,INDIRECT("Referentiel!a:a"),0)+COUNTIF($B$1:B2168,B2169)</f>
        <v>2169</v>
      </c>
      <c r="B2169" s="98" t="s">
        <v>10561</v>
      </c>
      <c r="C2169" s="54" t="str">
        <f t="shared" ca="1" si="429"/>
        <v>CPCC</v>
      </c>
      <c r="D2169" s="54" t="str">
        <f t="shared" ca="1" si="430"/>
        <v>SBIXSG03-J</v>
      </c>
      <c r="E2169" s="54">
        <f t="shared" ca="1" si="431"/>
        <v>0</v>
      </c>
      <c r="F2169" s="54" t="str">
        <f t="shared" ca="1" si="432"/>
        <v>ZH1QJH</v>
      </c>
      <c r="G2169" s="54" t="str">
        <f t="shared" ca="1" si="433"/>
        <v>AD3</v>
      </c>
      <c r="H2169" s="54" t="str">
        <f t="shared" ca="1" si="434"/>
        <v>COMPLET</v>
      </c>
      <c r="I2169" s="54" t="str">
        <f t="shared" ca="1" si="435"/>
        <v>Tn</v>
      </c>
      <c r="J2169" s="54" t="str">
        <f t="shared" ca="1" si="436"/>
        <v>SBIL</v>
      </c>
      <c r="K2169" s="54">
        <f t="shared" ca="1" si="437"/>
        <v>0</v>
      </c>
      <c r="L2169" s="54" t="str">
        <f t="shared" ca="1" si="438"/>
        <v/>
      </c>
      <c r="M2169" s="54">
        <f t="shared" ca="1" si="439"/>
        <v>0</v>
      </c>
      <c r="N2169" s="54" t="str">
        <f t="shared" ca="1" si="440"/>
        <v>FIC</v>
      </c>
      <c r="O2169" s="54" t="str">
        <f t="shared" ca="1" si="441"/>
        <v>Adhérent</v>
      </c>
    </row>
    <row r="2170" spans="1:15" x14ac:dyDescent="0.3">
      <c r="A2170" s="97">
        <f ca="1">MATCH(B2170,INDIRECT("Referentiel!a:a"),0)+COUNTIF($B$1:B2169,B2170)</f>
        <v>2170</v>
      </c>
      <c r="B2170" s="98" t="s">
        <v>10566</v>
      </c>
      <c r="C2170" s="54" t="str">
        <f t="shared" ca="1" si="429"/>
        <v>CPCC</v>
      </c>
      <c r="D2170" s="54" t="str">
        <f t="shared" ca="1" si="430"/>
        <v>SBIXSG03-J</v>
      </c>
      <c r="E2170" s="54">
        <f t="shared" ca="1" si="431"/>
        <v>0</v>
      </c>
      <c r="F2170" s="54" t="str">
        <f t="shared" ca="1" si="432"/>
        <v>ZH1QJH</v>
      </c>
      <c r="G2170" s="54" t="str">
        <f t="shared" ca="1" si="433"/>
        <v>AD3</v>
      </c>
      <c r="H2170" s="54" t="str">
        <f t="shared" ca="1" si="434"/>
        <v>COMPLET</v>
      </c>
      <c r="I2170" s="54" t="str">
        <f t="shared" ca="1" si="435"/>
        <v>Tn</v>
      </c>
      <c r="J2170" s="54" t="str">
        <f t="shared" ca="1" si="436"/>
        <v>SBIL</v>
      </c>
      <c r="K2170" s="54">
        <f t="shared" ca="1" si="437"/>
        <v>0</v>
      </c>
      <c r="L2170" s="54" t="str">
        <f t="shared" ca="1" si="438"/>
        <v/>
      </c>
      <c r="M2170" s="54">
        <f t="shared" ca="1" si="439"/>
        <v>0</v>
      </c>
      <c r="N2170" s="54" t="str">
        <f t="shared" ca="1" si="440"/>
        <v>FIC</v>
      </c>
      <c r="O2170" s="54" t="str">
        <f t="shared" ca="1" si="441"/>
        <v>Adhérent</v>
      </c>
    </row>
    <row r="2171" spans="1:15" x14ac:dyDescent="0.3">
      <c r="A2171" s="97">
        <f ca="1">MATCH(B2171,INDIRECT("Referentiel!a:a"),0)+COUNTIF($B$1:B2170,B2171)</f>
        <v>2171</v>
      </c>
      <c r="B2171" s="98" t="s">
        <v>4024</v>
      </c>
      <c r="C2171" s="54" t="str">
        <f t="shared" ca="1" si="429"/>
        <v>CPDT</v>
      </c>
      <c r="D2171" s="54" t="str">
        <f t="shared" ca="1" si="430"/>
        <v>?-J</v>
      </c>
      <c r="E2171" s="54">
        <f t="shared" ca="1" si="431"/>
        <v>0</v>
      </c>
      <c r="F2171" s="54">
        <f t="shared" ca="1" si="432"/>
        <v>0</v>
      </c>
      <c r="G2171" s="54" t="str">
        <f t="shared" ca="1" si="433"/>
        <v>TAD</v>
      </c>
      <c r="H2171" s="54" t="str">
        <f t="shared" ca="1" si="434"/>
        <v>PARTIEL</v>
      </c>
      <c r="I2171" s="54">
        <f t="shared" ca="1" si="435"/>
        <v>0</v>
      </c>
      <c r="J2171" s="54" t="str">
        <f t="shared" ca="1" si="436"/>
        <v>CPDT</v>
      </c>
      <c r="K2171" s="54">
        <f t="shared" ca="1" si="437"/>
        <v>0</v>
      </c>
      <c r="L2171" s="54" t="str">
        <f t="shared" ca="1" si="438"/>
        <v/>
      </c>
      <c r="M2171" s="54">
        <f t="shared" ca="1" si="439"/>
        <v>0</v>
      </c>
      <c r="N2171" s="54" t="str">
        <f t="shared" ca="1" si="440"/>
        <v>CDP</v>
      </c>
      <c r="O2171" s="54" t="str">
        <f t="shared" ca="1" si="441"/>
        <v>Adhérent</v>
      </c>
    </row>
    <row r="2172" spans="1:15" x14ac:dyDescent="0.3">
      <c r="A2172" s="97">
        <f ca="1">MATCH(B2172,INDIRECT("Referentiel!a:a"),0)+COUNTIF($B$1:B2171,B2172)</f>
        <v>2172</v>
      </c>
      <c r="B2172" s="98" t="s">
        <v>4040</v>
      </c>
      <c r="C2172" s="54" t="str">
        <f t="shared" ca="1" si="429"/>
        <v>CPDT</v>
      </c>
      <c r="D2172" s="54" t="str">
        <f t="shared" ca="1" si="430"/>
        <v>?-J</v>
      </c>
      <c r="E2172" s="54">
        <f t="shared" ca="1" si="431"/>
        <v>0</v>
      </c>
      <c r="F2172" s="54">
        <f t="shared" ca="1" si="432"/>
        <v>0</v>
      </c>
      <c r="G2172" s="54" t="str">
        <f t="shared" ca="1" si="433"/>
        <v>TAD</v>
      </c>
      <c r="H2172" s="54" t="str">
        <f t="shared" ca="1" si="434"/>
        <v>PARTIEL</v>
      </c>
      <c r="I2172" s="54">
        <f t="shared" ca="1" si="435"/>
        <v>0</v>
      </c>
      <c r="J2172" s="54" t="str">
        <f t="shared" ca="1" si="436"/>
        <v>CPDT</v>
      </c>
      <c r="K2172" s="54">
        <f t="shared" ca="1" si="437"/>
        <v>0</v>
      </c>
      <c r="L2172" s="54" t="str">
        <f t="shared" ca="1" si="438"/>
        <v/>
      </c>
      <c r="M2172" s="54">
        <f t="shared" ca="1" si="439"/>
        <v>0</v>
      </c>
      <c r="N2172" s="54" t="str">
        <f t="shared" ca="1" si="440"/>
        <v>CDP</v>
      </c>
      <c r="O2172" s="54" t="str">
        <f t="shared" ca="1" si="441"/>
        <v>Adhérent</v>
      </c>
    </row>
    <row r="2173" spans="1:15" x14ac:dyDescent="0.3">
      <c r="A2173" s="97">
        <f ca="1">MATCH(B2173,INDIRECT("Referentiel!a:a"),0)+COUNTIF($B$1:B2172,B2173)</f>
        <v>2173</v>
      </c>
      <c r="B2173" s="98" t="s">
        <v>5394</v>
      </c>
      <c r="C2173" s="54" t="str">
        <f t="shared" ca="1" si="429"/>
        <v>CPDT</v>
      </c>
      <c r="D2173" s="54" t="str">
        <f t="shared" ca="1" si="430"/>
        <v>?-J</v>
      </c>
      <c r="E2173" s="54">
        <f t="shared" ca="1" si="431"/>
        <v>0</v>
      </c>
      <c r="F2173" s="54">
        <f t="shared" ca="1" si="432"/>
        <v>0</v>
      </c>
      <c r="G2173" s="54" t="str">
        <f t="shared" ca="1" si="433"/>
        <v>TAD</v>
      </c>
      <c r="H2173" s="54" t="str">
        <f t="shared" ca="1" si="434"/>
        <v>PARTIEL</v>
      </c>
      <c r="I2173" s="54">
        <f t="shared" ca="1" si="435"/>
        <v>0</v>
      </c>
      <c r="J2173" s="54" t="str">
        <f t="shared" ca="1" si="436"/>
        <v>CPDT</v>
      </c>
      <c r="K2173" s="54">
        <f t="shared" ca="1" si="437"/>
        <v>0</v>
      </c>
      <c r="L2173" s="54" t="str">
        <f t="shared" ca="1" si="438"/>
        <v/>
      </c>
      <c r="M2173" s="54">
        <f t="shared" ca="1" si="439"/>
        <v>0</v>
      </c>
      <c r="N2173" s="54" t="str">
        <f t="shared" ca="1" si="440"/>
        <v>CDP</v>
      </c>
      <c r="O2173" s="54" t="str">
        <f t="shared" ca="1" si="441"/>
        <v>Adhérent</v>
      </c>
    </row>
    <row r="2174" spans="1:15" x14ac:dyDescent="0.3">
      <c r="A2174" s="97">
        <f ca="1">MATCH(B2174,INDIRECT("Referentiel!a:a"),0)+COUNTIF($B$1:B2173,B2174)</f>
        <v>2174</v>
      </c>
      <c r="B2174" s="98" t="s">
        <v>10576</v>
      </c>
      <c r="C2174" s="54" t="str">
        <f t="shared" ca="1" si="429"/>
        <v>CPDT</v>
      </c>
      <c r="D2174" s="54" t="str">
        <f t="shared" ca="1" si="430"/>
        <v>?-J</v>
      </c>
      <c r="E2174" s="54">
        <f t="shared" ca="1" si="431"/>
        <v>0</v>
      </c>
      <c r="F2174" s="54">
        <f t="shared" ca="1" si="432"/>
        <v>0</v>
      </c>
      <c r="G2174" s="54" t="str">
        <f t="shared" ca="1" si="433"/>
        <v>TAD</v>
      </c>
      <c r="H2174" s="54" t="str">
        <f t="shared" ca="1" si="434"/>
        <v>PARTIEL</v>
      </c>
      <c r="I2174" s="54">
        <f t="shared" ca="1" si="435"/>
        <v>0</v>
      </c>
      <c r="J2174" s="54" t="str">
        <f t="shared" ca="1" si="436"/>
        <v>CPDT</v>
      </c>
      <c r="K2174" s="54">
        <f t="shared" ca="1" si="437"/>
        <v>0</v>
      </c>
      <c r="L2174" s="54" t="str">
        <f t="shared" ca="1" si="438"/>
        <v/>
      </c>
      <c r="M2174" s="54">
        <f t="shared" ca="1" si="439"/>
        <v>0</v>
      </c>
      <c r="N2174" s="54" t="str">
        <f t="shared" ca="1" si="440"/>
        <v>CDP</v>
      </c>
      <c r="O2174" s="54" t="str">
        <f t="shared" ca="1" si="441"/>
        <v>Adhérent</v>
      </c>
    </row>
    <row r="2175" spans="1:15" x14ac:dyDescent="0.3">
      <c r="A2175" s="97">
        <f ca="1">MATCH(B2175,INDIRECT("Referentiel!a:a"),0)+COUNTIF($B$1:B2174,B2175)</f>
        <v>2175</v>
      </c>
      <c r="B2175" s="98" t="s">
        <v>10579</v>
      </c>
      <c r="C2175" s="54" t="str">
        <f t="shared" ca="1" si="429"/>
        <v>CPDT</v>
      </c>
      <c r="D2175" s="54" t="str">
        <f t="shared" ca="1" si="430"/>
        <v>?-M</v>
      </c>
      <c r="E2175" s="54">
        <f t="shared" ca="1" si="431"/>
        <v>0</v>
      </c>
      <c r="F2175" s="54">
        <f t="shared" ca="1" si="432"/>
        <v>0</v>
      </c>
      <c r="G2175" s="54" t="str">
        <f t="shared" ca="1" si="433"/>
        <v>TAD</v>
      </c>
      <c r="H2175" s="54" t="str">
        <f t="shared" ca="1" si="434"/>
        <v>PARTIEL</v>
      </c>
      <c r="I2175" s="54">
        <f t="shared" ca="1" si="435"/>
        <v>0</v>
      </c>
      <c r="J2175" s="54" t="str">
        <f t="shared" ca="1" si="436"/>
        <v>CPDT</v>
      </c>
      <c r="K2175" s="54">
        <f t="shared" ca="1" si="437"/>
        <v>0</v>
      </c>
      <c r="L2175" s="54" t="str">
        <f t="shared" ca="1" si="438"/>
        <v/>
      </c>
      <c r="M2175" s="54">
        <f t="shared" ca="1" si="439"/>
        <v>0</v>
      </c>
      <c r="N2175" s="54" t="str">
        <f t="shared" ca="1" si="440"/>
        <v>CDP</v>
      </c>
      <c r="O2175" s="54" t="str">
        <f t="shared" ca="1" si="441"/>
        <v>Adhérent</v>
      </c>
    </row>
    <row r="2176" spans="1:15" x14ac:dyDescent="0.3">
      <c r="A2176" s="97">
        <f ca="1">MATCH(B2176,INDIRECT("Referentiel!a:a"),0)+COUNTIF($B$1:B2175,B2176)</f>
        <v>2176</v>
      </c>
      <c r="B2176" s="98" t="s">
        <v>10582</v>
      </c>
      <c r="C2176" s="54" t="str">
        <f t="shared" ca="1" si="429"/>
        <v>CPDT</v>
      </c>
      <c r="D2176" s="54" t="str">
        <f t="shared" ca="1" si="430"/>
        <v>#CR#CNSICPDTJ_YYYYMMDDHHMISS_CNSI_USAGES.TXT-J</v>
      </c>
      <c r="E2176" s="54">
        <f t="shared" ca="1" si="431"/>
        <v>0</v>
      </c>
      <c r="F2176" s="54">
        <f t="shared" ca="1" si="432"/>
        <v>0</v>
      </c>
      <c r="G2176" s="54" t="str">
        <f t="shared" ca="1" si="433"/>
        <v>AD4</v>
      </c>
      <c r="H2176" s="54" t="str">
        <f t="shared" ca="1" si="434"/>
        <v>PARTIEL</v>
      </c>
      <c r="I2176" s="54" t="str">
        <f t="shared" ca="1" si="435"/>
        <v>Tn</v>
      </c>
      <c r="J2176" s="54">
        <f t="shared" ca="1" si="436"/>
        <v>0</v>
      </c>
      <c r="K2176" s="54">
        <f t="shared" ca="1" si="437"/>
        <v>0</v>
      </c>
      <c r="L2176" s="54" t="str">
        <f t="shared" ca="1" si="438"/>
        <v/>
      </c>
      <c r="M2176" s="54" t="str">
        <f t="shared" ca="1" si="439"/>
        <v>CPDT</v>
      </c>
      <c r="N2176" s="54" t="str">
        <f t="shared" ca="1" si="440"/>
        <v>OPEN</v>
      </c>
      <c r="O2176" s="54" t="str">
        <f t="shared" ca="1" si="441"/>
        <v>Communautaire</v>
      </c>
    </row>
    <row r="2177" spans="1:15" x14ac:dyDescent="0.3">
      <c r="A2177" s="97">
        <f ca="1">MATCH(B2177,INDIRECT("Referentiel!a:a"),0)+COUNTIF($B$1:B2176,B2177)</f>
        <v>2177</v>
      </c>
      <c r="B2177" s="98" t="s">
        <v>10584</v>
      </c>
      <c r="C2177" s="54" t="str">
        <f t="shared" ca="1" si="429"/>
        <v>CPMP</v>
      </c>
      <c r="D2177" s="54" t="str">
        <f t="shared" ca="1" si="430"/>
        <v>V1DMTP2P-J</v>
      </c>
      <c r="E2177" s="54">
        <f t="shared" ca="1" si="431"/>
        <v>0</v>
      </c>
      <c r="F2177" s="54" t="str">
        <f t="shared" ca="1" si="432"/>
        <v>ZH2CJB</v>
      </c>
      <c r="G2177" s="54" t="str">
        <f t="shared" ca="1" si="433"/>
        <v>AD3</v>
      </c>
      <c r="H2177" s="54" t="str">
        <f t="shared" ca="1" si="434"/>
        <v>COMPLET</v>
      </c>
      <c r="I2177" s="54" t="str">
        <f t="shared" ca="1" si="435"/>
        <v>Tn</v>
      </c>
      <c r="J2177" s="54" t="str">
        <f t="shared" ca="1" si="436"/>
        <v>EWAL</v>
      </c>
      <c r="K2177" s="54">
        <f t="shared" ca="1" si="437"/>
        <v>0</v>
      </c>
      <c r="L2177" s="54" t="str">
        <f t="shared" ca="1" si="438"/>
        <v/>
      </c>
      <c r="M2177" s="54">
        <f t="shared" ca="1" si="439"/>
        <v>0</v>
      </c>
      <c r="N2177" s="54" t="str">
        <f t="shared" ca="1" si="440"/>
        <v>DB2</v>
      </c>
      <c r="O2177" s="54" t="str">
        <f t="shared" ca="1" si="441"/>
        <v>Adhérent</v>
      </c>
    </row>
    <row r="2178" spans="1:15" x14ac:dyDescent="0.3">
      <c r="A2178" s="97">
        <f ca="1">MATCH(B2178,INDIRECT("Referentiel!a:a"),0)+COUNTIF($B$1:B2177,B2178)</f>
        <v>2178</v>
      </c>
      <c r="B2178" s="98" t="s">
        <v>10587</v>
      </c>
      <c r="C2178" s="54" t="str">
        <f t="shared" ca="1" si="429"/>
        <v>CPRH</v>
      </c>
      <c r="D2178" s="54" t="str">
        <f t="shared" ca="1" si="430"/>
        <v xml:space="preserve"> -J</v>
      </c>
      <c r="E2178" s="54">
        <f t="shared" ca="1" si="431"/>
        <v>0</v>
      </c>
      <c r="F2178" s="54">
        <f t="shared" ca="1" si="432"/>
        <v>0</v>
      </c>
      <c r="G2178" s="54" t="str">
        <f t="shared" ca="1" si="433"/>
        <v>AD3</v>
      </c>
      <c r="H2178" s="54" t="str">
        <f t="shared" ca="1" si="434"/>
        <v>COMPLET</v>
      </c>
      <c r="I2178" s="54" t="str">
        <f t="shared" ca="1" si="435"/>
        <v>Tn</v>
      </c>
      <c r="J2178" s="54" t="str">
        <f t="shared" ca="1" si="436"/>
        <v>0</v>
      </c>
      <c r="K2178" s="54">
        <f t="shared" ca="1" si="437"/>
        <v>0</v>
      </c>
      <c r="L2178" s="54" t="str">
        <f t="shared" ca="1" si="438"/>
        <v/>
      </c>
      <c r="M2178" s="54">
        <f t="shared" ca="1" si="439"/>
        <v>0</v>
      </c>
      <c r="N2178" s="54" t="str">
        <f t="shared" ca="1" si="440"/>
        <v>FIC</v>
      </c>
      <c r="O2178" s="54" t="str">
        <f t="shared" ca="1" si="441"/>
        <v>Adhérent</v>
      </c>
    </row>
    <row r="2179" spans="1:15" x14ac:dyDescent="0.3">
      <c r="A2179" s="97">
        <f ca="1">MATCH(B2179,INDIRECT("Referentiel!a:a"),0)+COUNTIF($B$1:B2178,B2179)</f>
        <v>2179</v>
      </c>
      <c r="B2179" s="98" t="s">
        <v>10589</v>
      </c>
      <c r="C2179" s="54" t="str">
        <f t="shared" ref="C2179:C2239" ca="1" si="442">INDIRECT("'Referentiel'!c"&amp;$A2179)</f>
        <v>CPDM</v>
      </c>
      <c r="D2179" s="54" t="str">
        <f t="shared" ref="D2179:D2239" ca="1" si="443">INDIRECT("'Referentiel'!U"&amp;$A2179)&amp;IF((INDIRECT("'Referentiel'!U"&amp;$A2179)&lt;&gt;"")*(INDIRECT("'Referentiel'!V"&amp;$A2179)&lt;&gt;""),"-","")&amp;INDIRECT("'Referentiel'!V"&amp;$A2179)&amp;IF((INDIRECT("'Referentiel'!U"&amp;$A2179)&amp;INDIRECT("'Referentiel'!V"&amp;$A2179)&lt;&gt;"")*(INDIRECT("'Referentiel'!W"&amp;$A2179)&lt;&gt;""),"-","")&amp;INDIRECT("'Referentiel'!W"&amp;$A2179)&amp;IF((INDIRECT("'Referentiel'!U"&amp;$A2179)&amp;INDIRECT("'Referentiel'!V"&amp;$A2179)&amp;INDIRECT("'Referentiel'!W"&amp;$A2179)&lt;&gt;"")*(INDIRECT("'Referentiel'!Y"&amp;$A2179)&lt;&gt;""),"-","")&amp;INDIRECT("'Referentiel'!Y"&amp;$A2179)&amp;IF((INDIRECT("'Referentiel'!U"&amp;$A2179)&amp;INDIRECT("'Referentiel'!V"&amp;$A2179)&amp;INDIRECT("'Referentiel'!W"&amp;$A2179)&amp;INDIRECT("'Referentiel'!Y"&amp;$A2179)&lt;&gt;"")*(INDIRECT("'Referentiel'!Z"&amp;$A2179)&lt;&gt;""),"-","")&amp;INDIRECT("'Referentiel'!Z"&amp;$A2179)</f>
        <v>#CR#DCPAH_YYYYMMDDHHMISS_IndicateursMPEA.txt-H</v>
      </c>
      <c r="E2179" s="54">
        <f t="shared" ref="E2179:E2239" ca="1" si="444">INDIRECT("'Referentiel'!AB"&amp;$A2179)</f>
        <v>0</v>
      </c>
      <c r="F2179" s="54">
        <f t="shared" ref="F2179:F2239" ca="1" si="445">INDIRECT("'Referentiel'!Aa"&amp;$A2179)</f>
        <v>0</v>
      </c>
      <c r="G2179" s="54" t="str">
        <f t="shared" ref="G2179:G2239" ca="1" si="446">INDIRECT("'Referentiel'!k"&amp;$A2179)</f>
        <v>AD4</v>
      </c>
      <c r="H2179" s="54" t="str">
        <f t="shared" ref="H2179:H2239" ca="1" si="447">INDIRECT("'Referentiel'!l"&amp;$A2179)</f>
        <v>COMPLET</v>
      </c>
      <c r="I2179" s="54" t="str">
        <f t="shared" ref="I2179:I2239" ca="1" si="448">INDIRECT("'Referentiel'!j"&amp;$A2179)</f>
        <v>Tn</v>
      </c>
      <c r="J2179" s="54">
        <f t="shared" ref="J2179:J2239" ca="1" si="449">INDIRECT("'Referentiel'!f"&amp;$A2179)</f>
        <v>0</v>
      </c>
      <c r="K2179" s="54">
        <f t="shared" ref="K2179:K2239" ca="1" si="450">INDIRECT("'Referentiel'!e"&amp;$A2179)</f>
        <v>0</v>
      </c>
      <c r="L2179" s="54" t="str">
        <f t="shared" ref="L2179:L2239" ca="1" si="451">INDIRECT("'Referentiel'!n"&amp;$A2179)</f>
        <v/>
      </c>
      <c r="M2179" s="54">
        <f t="shared" ref="M2179:M2239" ca="1" si="452">INDIRECT("'Referentiel'!s"&amp;$A2179)</f>
        <v>0</v>
      </c>
      <c r="N2179" s="54" t="str">
        <f t="shared" ref="N2179:N2239" ca="1" si="453">INDIRECT("'Referentiel'!q"&amp;$A2179)</f>
        <v>OPEN</v>
      </c>
      <c r="O2179" s="54" t="str">
        <f t="shared" ref="O2179:O2239" ca="1" si="454">INDIRECT("'Referentiel'!h"&amp;$A2179)</f>
        <v>Adhérent</v>
      </c>
    </row>
    <row r="2180" spans="1:15" x14ac:dyDescent="0.3">
      <c r="A2180" s="97">
        <f ca="1">MATCH(B2180,INDIRECT("Referentiel!a:a"),0)+COUNTIF($B$1:B2179,B2180)</f>
        <v>2180</v>
      </c>
      <c r="B2180" s="98" t="s">
        <v>10591</v>
      </c>
      <c r="C2180" s="54" t="str">
        <f t="shared" ca="1" si="442"/>
        <v>CPMP</v>
      </c>
      <c r="D2180" s="54" t="str">
        <f t="shared" ca="1" si="443"/>
        <v>#CR#RDSPJ_YYYYMMDDHHMISS_DSPRGETT.dat-J</v>
      </c>
      <c r="E2180" s="54">
        <f t="shared" ca="1" si="444"/>
        <v>0</v>
      </c>
      <c r="F2180" s="54">
        <f t="shared" ca="1" si="445"/>
        <v>0</v>
      </c>
      <c r="G2180" s="54" t="str">
        <f t="shared" ca="1" si="446"/>
        <v>AD4</v>
      </c>
      <c r="H2180" s="54" t="str">
        <f t="shared" ca="1" si="447"/>
        <v>COMPLET</v>
      </c>
      <c r="I2180" s="54" t="str">
        <f t="shared" ca="1" si="448"/>
        <v>Tn</v>
      </c>
      <c r="J2180" s="54" t="str">
        <f t="shared" ca="1" si="449"/>
        <v>RDSP</v>
      </c>
      <c r="K2180" s="54">
        <f t="shared" ca="1" si="450"/>
        <v>0</v>
      </c>
      <c r="L2180" s="54" t="str">
        <f t="shared" ca="1" si="451"/>
        <v/>
      </c>
      <c r="M2180" s="54">
        <f t="shared" ca="1" si="452"/>
        <v>0</v>
      </c>
      <c r="N2180" s="54" t="str">
        <f t="shared" ca="1" si="453"/>
        <v>OPEN</v>
      </c>
      <c r="O2180" s="54" t="str">
        <f t="shared" ca="1" si="454"/>
        <v>Communautaire</v>
      </c>
    </row>
    <row r="2181" spans="1:15" x14ac:dyDescent="0.3">
      <c r="A2181" s="97">
        <f ca="1">MATCH(B2181,INDIRECT("Referentiel!a:a"),0)+COUNTIF($B$1:B2180,B2181)</f>
        <v>2181</v>
      </c>
      <c r="B2181" s="98" t="s">
        <v>10594</v>
      </c>
      <c r="C2181" s="54" t="str">
        <f t="shared" ca="1" si="442"/>
        <v>CPMP</v>
      </c>
      <c r="D2181" s="54" t="str">
        <f t="shared" ca="1" si="443"/>
        <v>#CR#RDSPJ_YYYYMMDDHHMISS_DSPSRPAS.dat-J</v>
      </c>
      <c r="E2181" s="54">
        <f t="shared" ca="1" si="444"/>
        <v>0</v>
      </c>
      <c r="F2181" s="54">
        <f t="shared" ca="1" si="445"/>
        <v>0</v>
      </c>
      <c r="G2181" s="54" t="str">
        <f t="shared" ca="1" si="446"/>
        <v>AD4</v>
      </c>
      <c r="H2181" s="54" t="str">
        <f t="shared" ca="1" si="447"/>
        <v>COMPLET</v>
      </c>
      <c r="I2181" s="54" t="str">
        <f t="shared" ca="1" si="448"/>
        <v>Tn</v>
      </c>
      <c r="J2181" s="54" t="str">
        <f t="shared" ca="1" si="449"/>
        <v>RDSP</v>
      </c>
      <c r="K2181" s="54">
        <f t="shared" ca="1" si="450"/>
        <v>0</v>
      </c>
      <c r="L2181" s="54" t="str">
        <f t="shared" ca="1" si="451"/>
        <v/>
      </c>
      <c r="M2181" s="54">
        <f t="shared" ca="1" si="452"/>
        <v>0</v>
      </c>
      <c r="N2181" s="54" t="str">
        <f t="shared" ca="1" si="453"/>
        <v>OPEN</v>
      </c>
      <c r="O2181" s="54" t="str">
        <f t="shared" ca="1" si="454"/>
        <v>Communautaire</v>
      </c>
    </row>
    <row r="2182" spans="1:15" x14ac:dyDescent="0.3">
      <c r="A2182" s="97">
        <f ca="1">MATCH(B2182,INDIRECT("Referentiel!a:a"),0)+COUNTIF($B$1:B2181,B2182)</f>
        <v>2182</v>
      </c>
      <c r="B2182" s="98" t="s">
        <v>10597</v>
      </c>
      <c r="C2182" s="54" t="str">
        <f t="shared" ca="1" si="442"/>
        <v>CPMP</v>
      </c>
      <c r="D2182" s="54" t="str">
        <f t="shared" ca="1" si="443"/>
        <v>#CR#RDSPJ_YYYYMMDDHHMISS_DSPSRPAC.dat-J</v>
      </c>
      <c r="E2182" s="54">
        <f t="shared" ca="1" si="444"/>
        <v>0</v>
      </c>
      <c r="F2182" s="54">
        <f t="shared" ca="1" si="445"/>
        <v>0</v>
      </c>
      <c r="G2182" s="54" t="str">
        <f t="shared" ca="1" si="446"/>
        <v>AD4</v>
      </c>
      <c r="H2182" s="54" t="str">
        <f t="shared" ca="1" si="447"/>
        <v>COMPLET</v>
      </c>
      <c r="I2182" s="54" t="str">
        <f t="shared" ca="1" si="448"/>
        <v>Tn</v>
      </c>
      <c r="J2182" s="54" t="str">
        <f t="shared" ca="1" si="449"/>
        <v>RDSP</v>
      </c>
      <c r="K2182" s="54">
        <f t="shared" ca="1" si="450"/>
        <v>0</v>
      </c>
      <c r="L2182" s="54" t="str">
        <f t="shared" ca="1" si="451"/>
        <v/>
      </c>
      <c r="M2182" s="54">
        <f t="shared" ca="1" si="452"/>
        <v>0</v>
      </c>
      <c r="N2182" s="54" t="str">
        <f t="shared" ca="1" si="453"/>
        <v>OPEN</v>
      </c>
      <c r="O2182" s="54" t="str">
        <f t="shared" ca="1" si="454"/>
        <v>Communautaire</v>
      </c>
    </row>
    <row r="2183" spans="1:15" x14ac:dyDescent="0.3">
      <c r="A2183" s="97">
        <f ca="1">MATCH(B2183,INDIRECT("Referentiel!a:a"),0)+COUNTIF($B$1:B2182,B2183)</f>
        <v>2183</v>
      </c>
      <c r="B2183" s="98" t="s">
        <v>10600</v>
      </c>
      <c r="C2183" s="54" t="str">
        <f t="shared" ca="1" si="442"/>
        <v>CPMP</v>
      </c>
      <c r="D2183" s="54" t="str">
        <f t="shared" ca="1" si="443"/>
        <v>#CR#RDSPJ_YYYYMMDDHHMISS_DSPRLPAS.dat-J</v>
      </c>
      <c r="E2183" s="54">
        <f t="shared" ca="1" si="444"/>
        <v>0</v>
      </c>
      <c r="F2183" s="54">
        <f t="shared" ca="1" si="445"/>
        <v>0</v>
      </c>
      <c r="G2183" s="54" t="str">
        <f t="shared" ca="1" si="446"/>
        <v>AD4</v>
      </c>
      <c r="H2183" s="54" t="str">
        <f t="shared" ca="1" si="447"/>
        <v>COMPLET</v>
      </c>
      <c r="I2183" s="54" t="str">
        <f t="shared" ca="1" si="448"/>
        <v>Tn</v>
      </c>
      <c r="J2183" s="54" t="str">
        <f t="shared" ca="1" si="449"/>
        <v>RDSP</v>
      </c>
      <c r="K2183" s="54">
        <f t="shared" ca="1" si="450"/>
        <v>0</v>
      </c>
      <c r="L2183" s="54" t="str">
        <f t="shared" ca="1" si="451"/>
        <v/>
      </c>
      <c r="M2183" s="54">
        <f t="shared" ca="1" si="452"/>
        <v>0</v>
      </c>
      <c r="N2183" s="54" t="str">
        <f t="shared" ca="1" si="453"/>
        <v>OPEN</v>
      </c>
      <c r="O2183" s="54" t="str">
        <f t="shared" ca="1" si="454"/>
        <v>Communautaire</v>
      </c>
    </row>
    <row r="2184" spans="1:15" x14ac:dyDescent="0.3">
      <c r="A2184" s="97">
        <f ca="1">MATCH(B2184,INDIRECT("Referentiel!a:a"),0)+COUNTIF($B$1:B2183,B2184)</f>
        <v>2184</v>
      </c>
      <c r="B2184" s="98" t="s">
        <v>10603</v>
      </c>
      <c r="C2184" s="54" t="str">
        <f t="shared" ca="1" si="442"/>
        <v>CPMP</v>
      </c>
      <c r="D2184" s="54" t="str">
        <f t="shared" ca="1" si="443"/>
        <v>#CR#RDSPJ_YYYYMMDDHHMISS_DSPRLPAC.dat-J</v>
      </c>
      <c r="E2184" s="54">
        <f t="shared" ca="1" si="444"/>
        <v>0</v>
      </c>
      <c r="F2184" s="54">
        <f t="shared" ca="1" si="445"/>
        <v>0</v>
      </c>
      <c r="G2184" s="54" t="str">
        <f t="shared" ca="1" si="446"/>
        <v>AD4</v>
      </c>
      <c r="H2184" s="54" t="str">
        <f t="shared" ca="1" si="447"/>
        <v>COMPLET</v>
      </c>
      <c r="I2184" s="54" t="str">
        <f t="shared" ca="1" si="448"/>
        <v>Tn</v>
      </c>
      <c r="J2184" s="54" t="str">
        <f t="shared" ca="1" si="449"/>
        <v>RDSP</v>
      </c>
      <c r="K2184" s="54">
        <f t="shared" ca="1" si="450"/>
        <v>0</v>
      </c>
      <c r="L2184" s="54" t="str">
        <f t="shared" ca="1" si="451"/>
        <v/>
      </c>
      <c r="M2184" s="54">
        <f t="shared" ca="1" si="452"/>
        <v>0</v>
      </c>
      <c r="N2184" s="54" t="str">
        <f t="shared" ca="1" si="453"/>
        <v>OPEN</v>
      </c>
      <c r="O2184" s="54" t="str">
        <f t="shared" ca="1" si="454"/>
        <v>Communautaire</v>
      </c>
    </row>
    <row r="2185" spans="1:15" x14ac:dyDescent="0.3">
      <c r="A2185" s="97">
        <f ca="1">MATCH(B2185,INDIRECT("Referentiel!a:a"),0)+COUNTIF($B$1:B2184,B2185)</f>
        <v>2185</v>
      </c>
      <c r="B2185" s="98" t="s">
        <v>10606</v>
      </c>
      <c r="C2185" s="54" t="str">
        <f t="shared" ca="1" si="442"/>
        <v>CPMP</v>
      </c>
      <c r="D2185" s="54" t="str">
        <f t="shared" ca="1" si="443"/>
        <v>#CR#RDSPJ_YYYYMMDDHHMISS_DSPSVPSU.dat-J</v>
      </c>
      <c r="E2185" s="54">
        <f t="shared" ca="1" si="444"/>
        <v>0</v>
      </c>
      <c r="F2185" s="54">
        <f t="shared" ca="1" si="445"/>
        <v>0</v>
      </c>
      <c r="G2185" s="54" t="str">
        <f t="shared" ca="1" si="446"/>
        <v>AD4</v>
      </c>
      <c r="H2185" s="54" t="str">
        <f t="shared" ca="1" si="447"/>
        <v>COMPLET</v>
      </c>
      <c r="I2185" s="54" t="str">
        <f t="shared" ca="1" si="448"/>
        <v>Tn</v>
      </c>
      <c r="J2185" s="54" t="str">
        <f t="shared" ca="1" si="449"/>
        <v>RDSP</v>
      </c>
      <c r="K2185" s="54">
        <f t="shared" ca="1" si="450"/>
        <v>0</v>
      </c>
      <c r="L2185" s="54" t="str">
        <f t="shared" ca="1" si="451"/>
        <v/>
      </c>
      <c r="M2185" s="54">
        <f t="shared" ca="1" si="452"/>
        <v>0</v>
      </c>
      <c r="N2185" s="54" t="str">
        <f t="shared" ca="1" si="453"/>
        <v>OPEN</v>
      </c>
      <c r="O2185" s="54" t="str">
        <f t="shared" ca="1" si="454"/>
        <v>Communautaire</v>
      </c>
    </row>
    <row r="2186" spans="1:15" x14ac:dyDescent="0.3">
      <c r="A2186" s="97">
        <f ca="1">MATCH(B2186,INDIRECT("Referentiel!a:a"),0)+COUNTIF($B$1:B2185,B2186)</f>
        <v>2186</v>
      </c>
      <c r="B2186" s="98" t="s">
        <v>10609</v>
      </c>
      <c r="C2186" s="54" t="str">
        <f t="shared" ca="1" si="442"/>
        <v>CPMP</v>
      </c>
      <c r="D2186" s="54" t="str">
        <f t="shared" ca="1" si="443"/>
        <v>#CR#RDSPJ_YYYYMMDDHHMISS_DSPCTPSU.dat-J</v>
      </c>
      <c r="E2186" s="54">
        <f t="shared" ca="1" si="444"/>
        <v>0</v>
      </c>
      <c r="F2186" s="54">
        <f t="shared" ca="1" si="445"/>
        <v>0</v>
      </c>
      <c r="G2186" s="54" t="str">
        <f t="shared" ca="1" si="446"/>
        <v>AD4</v>
      </c>
      <c r="H2186" s="54" t="str">
        <f t="shared" ca="1" si="447"/>
        <v>COMPLET</v>
      </c>
      <c r="I2186" s="54" t="str">
        <f t="shared" ca="1" si="448"/>
        <v>Tn</v>
      </c>
      <c r="J2186" s="54" t="str">
        <f t="shared" ca="1" si="449"/>
        <v>RDSP</v>
      </c>
      <c r="K2186" s="54">
        <f t="shared" ca="1" si="450"/>
        <v>0</v>
      </c>
      <c r="L2186" s="54" t="str">
        <f t="shared" ca="1" si="451"/>
        <v/>
      </c>
      <c r="M2186" s="54">
        <f t="shared" ca="1" si="452"/>
        <v>0</v>
      </c>
      <c r="N2186" s="54" t="str">
        <f t="shared" ca="1" si="453"/>
        <v>OPEN</v>
      </c>
      <c r="O2186" s="54" t="str">
        <f t="shared" ca="1" si="454"/>
        <v>Communautaire</v>
      </c>
    </row>
    <row r="2187" spans="1:15" x14ac:dyDescent="0.3">
      <c r="A2187" s="97">
        <f ca="1">MATCH(B2187,INDIRECT("Referentiel!a:a"),0)+COUNTIF($B$1:B2186,B2187)</f>
        <v>2187</v>
      </c>
      <c r="B2187" s="98" t="s">
        <v>10611</v>
      </c>
      <c r="C2187" s="54" t="str">
        <f t="shared" ca="1" si="442"/>
        <v>CPMP</v>
      </c>
      <c r="D2187" s="54" t="str">
        <f t="shared" ca="1" si="443"/>
        <v>#CR#VDSPJ_YYYYMMDDHHMISS_DSP2BFVI.dat-J</v>
      </c>
      <c r="E2187" s="54">
        <f t="shared" ca="1" si="444"/>
        <v>0</v>
      </c>
      <c r="F2187" s="54">
        <f t="shared" ca="1" si="445"/>
        <v>0</v>
      </c>
      <c r="G2187" s="54" t="str">
        <f t="shared" ca="1" si="446"/>
        <v>AD4</v>
      </c>
      <c r="H2187" s="54" t="str">
        <f t="shared" ca="1" si="447"/>
        <v>COMPLET</v>
      </c>
      <c r="I2187" s="54" t="str">
        <f t="shared" ca="1" si="448"/>
        <v>Tn</v>
      </c>
      <c r="J2187" s="54" t="str">
        <f t="shared" ca="1" si="449"/>
        <v>RDSP</v>
      </c>
      <c r="K2187" s="54">
        <f t="shared" ca="1" si="450"/>
        <v>0</v>
      </c>
      <c r="L2187" s="54" t="str">
        <f t="shared" ca="1" si="451"/>
        <v/>
      </c>
      <c r="M2187" s="54">
        <f t="shared" ca="1" si="452"/>
        <v>0</v>
      </c>
      <c r="N2187" s="54" t="str">
        <f t="shared" ca="1" si="453"/>
        <v>OPEN</v>
      </c>
      <c r="O2187" s="54" t="str">
        <f t="shared" ca="1" si="454"/>
        <v>Communautaire</v>
      </c>
    </row>
    <row r="2188" spans="1:15" x14ac:dyDescent="0.3">
      <c r="A2188" s="97">
        <f ca="1">MATCH(B2188,INDIRECT("Referentiel!a:a"),0)+COUNTIF($B$1:B2187,B2188)</f>
        <v>2188</v>
      </c>
      <c r="B2188" s="98" t="s">
        <v>10614</v>
      </c>
      <c r="C2188" s="54" t="str">
        <f t="shared" ca="1" si="442"/>
        <v>CPMP</v>
      </c>
      <c r="D2188" s="54" t="str">
        <f t="shared" ca="1" si="443"/>
        <v>#CR#VDSPJ_YYYYMMDDHHMISS_DSPWFBFV.dat-J</v>
      </c>
      <c r="E2188" s="54">
        <f t="shared" ca="1" si="444"/>
        <v>0</v>
      </c>
      <c r="F2188" s="54">
        <f t="shared" ca="1" si="445"/>
        <v>0</v>
      </c>
      <c r="G2188" s="54" t="str">
        <f t="shared" ca="1" si="446"/>
        <v>AD4</v>
      </c>
      <c r="H2188" s="54" t="str">
        <f t="shared" ca="1" si="447"/>
        <v>COMPLET</v>
      </c>
      <c r="I2188" s="54" t="str">
        <f t="shared" ca="1" si="448"/>
        <v>Tn</v>
      </c>
      <c r="J2188" s="54" t="str">
        <f t="shared" ca="1" si="449"/>
        <v>RDSP</v>
      </c>
      <c r="K2188" s="54">
        <f t="shared" ca="1" si="450"/>
        <v>0</v>
      </c>
      <c r="L2188" s="54" t="str">
        <f t="shared" ca="1" si="451"/>
        <v/>
      </c>
      <c r="M2188" s="54">
        <f t="shared" ca="1" si="452"/>
        <v>0</v>
      </c>
      <c r="N2188" s="54" t="str">
        <f t="shared" ca="1" si="453"/>
        <v>OPEN</v>
      </c>
      <c r="O2188" s="54" t="str">
        <f t="shared" ca="1" si="454"/>
        <v>Communautaire</v>
      </c>
    </row>
    <row r="2189" spans="1:15" x14ac:dyDescent="0.3">
      <c r="A2189" s="97">
        <f ca="1">MATCH(B2189,INDIRECT("Referentiel!a:a"),0)+COUNTIF($B$1:B2188,B2189)</f>
        <v>2189</v>
      </c>
      <c r="B2189" s="98" t="s">
        <v>10617</v>
      </c>
      <c r="C2189" s="54" t="str">
        <f t="shared" ca="1" si="442"/>
        <v>CPCC</v>
      </c>
      <c r="D2189" s="54" t="str">
        <f t="shared" ca="1" si="443"/>
        <v>V0ACRITF-M</v>
      </c>
      <c r="E2189" s="54">
        <f t="shared" ca="1" si="444"/>
        <v>0</v>
      </c>
      <c r="F2189" s="54" t="str">
        <f t="shared" ca="1" si="445"/>
        <v>ZH1FMA</v>
      </c>
      <c r="G2189" s="54" t="str">
        <f t="shared" ca="1" si="446"/>
        <v>AD3</v>
      </c>
      <c r="H2189" s="54" t="str">
        <f t="shared" ca="1" si="447"/>
        <v>COMPLET</v>
      </c>
      <c r="I2189" s="54" t="str">
        <f t="shared" ca="1" si="448"/>
        <v>Tn</v>
      </c>
      <c r="J2189" s="54" t="str">
        <f t="shared" ca="1" si="449"/>
        <v>SBIL</v>
      </c>
      <c r="K2189" s="54">
        <f t="shared" ca="1" si="450"/>
        <v>0</v>
      </c>
      <c r="L2189" s="54" t="str">
        <f t="shared" ca="1" si="451"/>
        <v/>
      </c>
      <c r="M2189" s="54">
        <f t="shared" ca="1" si="452"/>
        <v>0</v>
      </c>
      <c r="N2189" s="54" t="str">
        <f t="shared" ca="1" si="453"/>
        <v>DB2</v>
      </c>
      <c r="O2189" s="54" t="str">
        <f t="shared" ca="1" si="454"/>
        <v>Adhérent</v>
      </c>
    </row>
    <row r="2190" spans="1:15" x14ac:dyDescent="0.3">
      <c r="A2190" s="97">
        <f ca="1">MATCH(B2190,INDIRECT("Referentiel!a:a"),0)+COUNTIF($B$1:B2189,B2190)</f>
        <v>2190</v>
      </c>
      <c r="B2190" s="98" t="s">
        <v>10622</v>
      </c>
      <c r="C2190" s="54" t="str">
        <f t="shared" ca="1" si="442"/>
        <v>CPCC</v>
      </c>
      <c r="D2190" s="54" t="str">
        <f t="shared" ca="1" si="443"/>
        <v>V0HCRITF-M</v>
      </c>
      <c r="E2190" s="54">
        <f t="shared" ca="1" si="444"/>
        <v>0</v>
      </c>
      <c r="F2190" s="54" t="str">
        <f t="shared" ca="1" si="445"/>
        <v>ZH1FMB</v>
      </c>
      <c r="G2190" s="54" t="str">
        <f t="shared" ca="1" si="446"/>
        <v>AD3</v>
      </c>
      <c r="H2190" s="54" t="str">
        <f t="shared" ca="1" si="447"/>
        <v>COMPLET</v>
      </c>
      <c r="I2190" s="54" t="str">
        <f t="shared" ca="1" si="448"/>
        <v>Tn</v>
      </c>
      <c r="J2190" s="54" t="str">
        <f t="shared" ca="1" si="449"/>
        <v>SBIL</v>
      </c>
      <c r="K2190" s="54">
        <f t="shared" ca="1" si="450"/>
        <v>0</v>
      </c>
      <c r="L2190" s="54" t="str">
        <f t="shared" ca="1" si="451"/>
        <v/>
      </c>
      <c r="M2190" s="54">
        <f t="shared" ca="1" si="452"/>
        <v>0</v>
      </c>
      <c r="N2190" s="54" t="str">
        <f t="shared" ca="1" si="453"/>
        <v>DB2</v>
      </c>
      <c r="O2190" s="54" t="str">
        <f t="shared" ca="1" si="454"/>
        <v>Adhérent</v>
      </c>
    </row>
    <row r="2191" spans="1:15" x14ac:dyDescent="0.3">
      <c r="A2191" s="97">
        <f ca="1">MATCH(B2191,INDIRECT("Referentiel!a:a"),0)+COUNTIF($B$1:B2190,B2191)</f>
        <v>2191</v>
      </c>
      <c r="B2191" s="98" t="s">
        <v>10627</v>
      </c>
      <c r="C2191" s="54" t="str">
        <f t="shared" ca="1" si="442"/>
        <v>CPCC</v>
      </c>
      <c r="D2191" s="54" t="str">
        <f t="shared" ca="1" si="443"/>
        <v>V1PBPROM-M</v>
      </c>
      <c r="E2191" s="54">
        <f t="shared" ca="1" si="444"/>
        <v>0</v>
      </c>
      <c r="F2191" s="54" t="str">
        <f t="shared" ca="1" si="445"/>
        <v>ZH1FMC</v>
      </c>
      <c r="G2191" s="54" t="str">
        <f t="shared" ca="1" si="446"/>
        <v>AD3</v>
      </c>
      <c r="H2191" s="54" t="str">
        <f t="shared" ca="1" si="447"/>
        <v>COMPLET</v>
      </c>
      <c r="I2191" s="54" t="str">
        <f t="shared" ca="1" si="448"/>
        <v>Tn</v>
      </c>
      <c r="J2191" s="54" t="str">
        <f t="shared" ca="1" si="449"/>
        <v>SBIL</v>
      </c>
      <c r="K2191" s="54">
        <f t="shared" ca="1" si="450"/>
        <v>0</v>
      </c>
      <c r="L2191" s="54" t="str">
        <f t="shared" ca="1" si="451"/>
        <v/>
      </c>
      <c r="M2191" s="54">
        <f t="shared" ca="1" si="452"/>
        <v>0</v>
      </c>
      <c r="N2191" s="54" t="str">
        <f t="shared" ca="1" si="453"/>
        <v>DB2</v>
      </c>
      <c r="O2191" s="54" t="str">
        <f t="shared" ca="1" si="454"/>
        <v>Adhérent</v>
      </c>
    </row>
    <row r="2192" spans="1:15" x14ac:dyDescent="0.3">
      <c r="A2192" s="97">
        <f ca="1">MATCH(B2192,INDIRECT("Referentiel!a:a"),0)+COUNTIF($B$1:B2191,B2192)</f>
        <v>2192</v>
      </c>
      <c r="B2192" s="98" t="s">
        <v>10632</v>
      </c>
      <c r="C2192" s="54" t="str">
        <f t="shared" ca="1" si="442"/>
        <v>CPCC</v>
      </c>
      <c r="D2192" s="54" t="str">
        <f t="shared" ca="1" si="443"/>
        <v>V1HPBPMT-M</v>
      </c>
      <c r="E2192" s="54">
        <f t="shared" ca="1" si="444"/>
        <v>0</v>
      </c>
      <c r="F2192" s="54" t="str">
        <f t="shared" ca="1" si="445"/>
        <v>ZH1FMD</v>
      </c>
      <c r="G2192" s="54" t="str">
        <f t="shared" ca="1" si="446"/>
        <v>AD3</v>
      </c>
      <c r="H2192" s="54" t="str">
        <f t="shared" ca="1" si="447"/>
        <v>COMPLET</v>
      </c>
      <c r="I2192" s="54" t="str">
        <f t="shared" ca="1" si="448"/>
        <v>Tn</v>
      </c>
      <c r="J2192" s="54" t="str">
        <f t="shared" ca="1" si="449"/>
        <v>SBIL</v>
      </c>
      <c r="K2192" s="54">
        <f t="shared" ca="1" si="450"/>
        <v>0</v>
      </c>
      <c r="L2192" s="54" t="str">
        <f t="shared" ca="1" si="451"/>
        <v/>
      </c>
      <c r="M2192" s="54">
        <f t="shared" ca="1" si="452"/>
        <v>0</v>
      </c>
      <c r="N2192" s="54" t="str">
        <f t="shared" ca="1" si="453"/>
        <v>DB2</v>
      </c>
      <c r="O2192" s="54" t="str">
        <f t="shared" ca="1" si="454"/>
        <v>Adhérent</v>
      </c>
    </row>
    <row r="2193" spans="1:15" x14ac:dyDescent="0.3">
      <c r="A2193" s="97">
        <f ca="1">MATCH(B2193,INDIRECT("Referentiel!a:a"),0)+COUNTIF($B$1:B2192,B2193)</f>
        <v>2193</v>
      </c>
      <c r="B2193" s="98" t="s">
        <v>10637</v>
      </c>
      <c r="C2193" s="54" t="str">
        <f t="shared" ca="1" si="442"/>
        <v>CPCC</v>
      </c>
      <c r="D2193" s="54" t="str">
        <f t="shared" ca="1" si="443"/>
        <v>V1EBPROM-M</v>
      </c>
      <c r="E2193" s="54">
        <f t="shared" ca="1" si="444"/>
        <v>0</v>
      </c>
      <c r="F2193" s="54" t="str">
        <f t="shared" ca="1" si="445"/>
        <v>ZH1FME</v>
      </c>
      <c r="G2193" s="54" t="str">
        <f t="shared" ca="1" si="446"/>
        <v>AD3</v>
      </c>
      <c r="H2193" s="54" t="str">
        <f t="shared" ca="1" si="447"/>
        <v>COMPLET</v>
      </c>
      <c r="I2193" s="54" t="str">
        <f t="shared" ca="1" si="448"/>
        <v>Tn</v>
      </c>
      <c r="J2193" s="54" t="str">
        <f t="shared" ca="1" si="449"/>
        <v>SBIL</v>
      </c>
      <c r="K2193" s="54">
        <f t="shared" ca="1" si="450"/>
        <v>0</v>
      </c>
      <c r="L2193" s="54" t="str">
        <f t="shared" ca="1" si="451"/>
        <v/>
      </c>
      <c r="M2193" s="54">
        <f t="shared" ca="1" si="452"/>
        <v>0</v>
      </c>
      <c r="N2193" s="54" t="str">
        <f t="shared" ca="1" si="453"/>
        <v>DB2</v>
      </c>
      <c r="O2193" s="54" t="str">
        <f t="shared" ca="1" si="454"/>
        <v>Adhérent</v>
      </c>
    </row>
    <row r="2194" spans="1:15" x14ac:dyDescent="0.3">
      <c r="A2194" s="97">
        <f ca="1">MATCH(B2194,INDIRECT("Referentiel!a:a"),0)+COUNTIF($B$1:B2193,B2194)</f>
        <v>2194</v>
      </c>
      <c r="B2194" s="98" t="s">
        <v>10642</v>
      </c>
      <c r="C2194" s="54" t="str">
        <f t="shared" ca="1" si="442"/>
        <v>CPCC</v>
      </c>
      <c r="D2194" s="54" t="str">
        <f t="shared" ca="1" si="443"/>
        <v>V1HEBPMT-M</v>
      </c>
      <c r="E2194" s="54">
        <f t="shared" ca="1" si="444"/>
        <v>0</v>
      </c>
      <c r="F2194" s="54" t="str">
        <f t="shared" ca="1" si="445"/>
        <v>ZH1FMF</v>
      </c>
      <c r="G2194" s="54" t="str">
        <f t="shared" ca="1" si="446"/>
        <v>AD3</v>
      </c>
      <c r="H2194" s="54" t="str">
        <f t="shared" ca="1" si="447"/>
        <v>COMPLET</v>
      </c>
      <c r="I2194" s="54" t="str">
        <f t="shared" ca="1" si="448"/>
        <v>Tn</v>
      </c>
      <c r="J2194" s="54" t="str">
        <f t="shared" ca="1" si="449"/>
        <v>SBIL</v>
      </c>
      <c r="K2194" s="54">
        <f t="shared" ca="1" si="450"/>
        <v>0</v>
      </c>
      <c r="L2194" s="54" t="str">
        <f t="shared" ca="1" si="451"/>
        <v/>
      </c>
      <c r="M2194" s="54">
        <f t="shared" ca="1" si="452"/>
        <v>0</v>
      </c>
      <c r="N2194" s="54" t="str">
        <f t="shared" ca="1" si="453"/>
        <v>DB2</v>
      </c>
      <c r="O2194" s="54" t="str">
        <f t="shared" ca="1" si="454"/>
        <v>Adhérent</v>
      </c>
    </row>
    <row r="2195" spans="1:15" x14ac:dyDescent="0.3">
      <c r="A2195" s="97">
        <f ca="1">MATCH(B2195,INDIRECT("Referentiel!a:a"),0)+COUNTIF($B$1:B2194,B2195)</f>
        <v>2195</v>
      </c>
      <c r="B2195" s="98" t="s">
        <v>10647</v>
      </c>
      <c r="C2195" s="54" t="str">
        <f t="shared" ca="1" si="442"/>
        <v>CPCR</v>
      </c>
      <c r="D2195" s="54" t="str">
        <f t="shared" ca="1" si="443"/>
        <v>J</v>
      </c>
      <c r="E2195" s="54">
        <f t="shared" ca="1" si="444"/>
        <v>0</v>
      </c>
      <c r="F2195" s="54">
        <f t="shared" ca="1" si="445"/>
        <v>0</v>
      </c>
      <c r="G2195" s="54" t="str">
        <f t="shared" ca="1" si="446"/>
        <v>AD4</v>
      </c>
      <c r="H2195" s="54" t="str">
        <f t="shared" ca="1" si="447"/>
        <v>COMPLET</v>
      </c>
      <c r="I2195" s="54" t="str">
        <f t="shared" ca="1" si="448"/>
        <v>Tn</v>
      </c>
      <c r="J2195" s="54" t="str">
        <f t="shared" ca="1" si="449"/>
        <v>CEKS</v>
      </c>
      <c r="K2195" s="54">
        <f t="shared" ca="1" si="450"/>
        <v>0</v>
      </c>
      <c r="L2195" s="54" t="str">
        <f t="shared" ca="1" si="451"/>
        <v/>
      </c>
      <c r="M2195" s="54">
        <f t="shared" ca="1" si="452"/>
        <v>0</v>
      </c>
      <c r="N2195" s="54" t="str">
        <f t="shared" ca="1" si="453"/>
        <v>OPEN</v>
      </c>
      <c r="O2195" s="54" t="str">
        <f t="shared" ca="1" si="454"/>
        <v>Adhérent</v>
      </c>
    </row>
    <row r="2196" spans="1:15" x14ac:dyDescent="0.3">
      <c r="A2196" s="97">
        <f ca="1">MATCH(B2196,INDIRECT("Referentiel!a:a"),0)+COUNTIF($B$1:B2195,B2196)</f>
        <v>2196</v>
      </c>
      <c r="B2196" s="98" t="s">
        <v>10650</v>
      </c>
      <c r="C2196" s="54" t="str">
        <f t="shared" ca="1" si="442"/>
        <v>CPCR</v>
      </c>
      <c r="D2196" s="54" t="str">
        <f t="shared" ca="1" si="443"/>
        <v>J</v>
      </c>
      <c r="E2196" s="54">
        <f t="shared" ca="1" si="444"/>
        <v>0</v>
      </c>
      <c r="F2196" s="54">
        <f t="shared" ca="1" si="445"/>
        <v>0</v>
      </c>
      <c r="G2196" s="54" t="str">
        <f t="shared" ca="1" si="446"/>
        <v>AD4</v>
      </c>
      <c r="H2196" s="54" t="str">
        <f t="shared" ca="1" si="447"/>
        <v>COMPLET</v>
      </c>
      <c r="I2196" s="54" t="str">
        <f t="shared" ca="1" si="448"/>
        <v>Tn</v>
      </c>
      <c r="J2196" s="54" t="str">
        <f t="shared" ca="1" si="449"/>
        <v>CEKS</v>
      </c>
      <c r="K2196" s="54">
        <f t="shared" ca="1" si="450"/>
        <v>0</v>
      </c>
      <c r="L2196" s="54" t="str">
        <f t="shared" ca="1" si="451"/>
        <v/>
      </c>
      <c r="M2196" s="54">
        <f t="shared" ca="1" si="452"/>
        <v>0</v>
      </c>
      <c r="N2196" s="54" t="str">
        <f t="shared" ca="1" si="453"/>
        <v>OPEN</v>
      </c>
      <c r="O2196" s="54" t="str">
        <f t="shared" ca="1" si="454"/>
        <v>Adhérent</v>
      </c>
    </row>
    <row r="2197" spans="1:15" x14ac:dyDescent="0.3">
      <c r="A2197" s="97">
        <f ca="1">MATCH(B2197,INDIRECT("Referentiel!a:a"),0)+COUNTIF($B$1:B2196,B2197)</f>
        <v>2197</v>
      </c>
      <c r="B2197" s="98" t="s">
        <v>10653</v>
      </c>
      <c r="C2197" s="54" t="str">
        <f t="shared" ca="1" si="442"/>
        <v>CPCR</v>
      </c>
      <c r="D2197" s="54" t="str">
        <f t="shared" ca="1" si="443"/>
        <v>J</v>
      </c>
      <c r="E2197" s="54">
        <f t="shared" ca="1" si="444"/>
        <v>0</v>
      </c>
      <c r="F2197" s="54">
        <f t="shared" ca="1" si="445"/>
        <v>0</v>
      </c>
      <c r="G2197" s="54" t="str">
        <f t="shared" ca="1" si="446"/>
        <v>AD4</v>
      </c>
      <c r="H2197" s="54" t="str">
        <f t="shared" ca="1" si="447"/>
        <v>COMPLET</v>
      </c>
      <c r="I2197" s="54" t="str">
        <f t="shared" ca="1" si="448"/>
        <v>Tn</v>
      </c>
      <c r="J2197" s="54" t="str">
        <f t="shared" ca="1" si="449"/>
        <v>CEKS</v>
      </c>
      <c r="K2197" s="54">
        <f t="shared" ca="1" si="450"/>
        <v>0</v>
      </c>
      <c r="L2197" s="54" t="str">
        <f t="shared" ca="1" si="451"/>
        <v/>
      </c>
      <c r="M2197" s="54">
        <f t="shared" ca="1" si="452"/>
        <v>0</v>
      </c>
      <c r="N2197" s="54" t="str">
        <f t="shared" ca="1" si="453"/>
        <v>OPEN</v>
      </c>
      <c r="O2197" s="54" t="str">
        <f t="shared" ca="1" si="454"/>
        <v>Adhérent</v>
      </c>
    </row>
    <row r="2198" spans="1:15" x14ac:dyDescent="0.3">
      <c r="A2198" s="97">
        <f ca="1">MATCH(B2198,INDIRECT("Referentiel!a:a"),0)+COUNTIF($B$1:B2197,B2198)</f>
        <v>2198</v>
      </c>
      <c r="B2198" s="98" t="s">
        <v>10656</v>
      </c>
      <c r="C2198" s="54" t="str">
        <f t="shared" ca="1" si="442"/>
        <v>CPCR</v>
      </c>
      <c r="D2198" s="54" t="str">
        <f t="shared" ca="1" si="443"/>
        <v>J</v>
      </c>
      <c r="E2198" s="54">
        <f t="shared" ca="1" si="444"/>
        <v>0</v>
      </c>
      <c r="F2198" s="54">
        <f t="shared" ca="1" si="445"/>
        <v>0</v>
      </c>
      <c r="G2198" s="54" t="str">
        <f t="shared" ca="1" si="446"/>
        <v>AD4</v>
      </c>
      <c r="H2198" s="54" t="str">
        <f t="shared" ca="1" si="447"/>
        <v>COMPLET</v>
      </c>
      <c r="I2198" s="54" t="str">
        <f t="shared" ca="1" si="448"/>
        <v>Tn</v>
      </c>
      <c r="J2198" s="54" t="str">
        <f t="shared" ca="1" si="449"/>
        <v>CEKS</v>
      </c>
      <c r="K2198" s="54">
        <f t="shared" ca="1" si="450"/>
        <v>0</v>
      </c>
      <c r="L2198" s="54" t="str">
        <f t="shared" ca="1" si="451"/>
        <v/>
      </c>
      <c r="M2198" s="54">
        <f t="shared" ca="1" si="452"/>
        <v>0</v>
      </c>
      <c r="N2198" s="54" t="str">
        <f t="shared" ca="1" si="453"/>
        <v>OPEN</v>
      </c>
      <c r="O2198" s="54" t="str">
        <f t="shared" ca="1" si="454"/>
        <v>Adhérent</v>
      </c>
    </row>
    <row r="2199" spans="1:15" x14ac:dyDescent="0.3">
      <c r="A2199" s="97">
        <f ca="1">MATCH(B2199,INDIRECT("Referentiel!a:a"),0)+COUNTIF($B$1:B2198,B2199)</f>
        <v>2199</v>
      </c>
      <c r="B2199" s="98" t="s">
        <v>10659</v>
      </c>
      <c r="C2199" s="54" t="str">
        <f t="shared" ca="1" si="442"/>
        <v>CPCR</v>
      </c>
      <c r="D2199" s="54" t="str">
        <f t="shared" ca="1" si="443"/>
        <v>J</v>
      </c>
      <c r="E2199" s="54">
        <f t="shared" ca="1" si="444"/>
        <v>0</v>
      </c>
      <c r="F2199" s="54">
        <f t="shared" ca="1" si="445"/>
        <v>0</v>
      </c>
      <c r="G2199" s="54" t="str">
        <f t="shared" ca="1" si="446"/>
        <v>AD4</v>
      </c>
      <c r="H2199" s="54" t="str">
        <f t="shared" ca="1" si="447"/>
        <v>COMPLET</v>
      </c>
      <c r="I2199" s="54" t="str">
        <f t="shared" ca="1" si="448"/>
        <v>Tn</v>
      </c>
      <c r="J2199" s="54" t="str">
        <f t="shared" ca="1" si="449"/>
        <v>CEKS</v>
      </c>
      <c r="K2199" s="54">
        <f t="shared" ca="1" si="450"/>
        <v>0</v>
      </c>
      <c r="L2199" s="54" t="str">
        <f t="shared" ca="1" si="451"/>
        <v/>
      </c>
      <c r="M2199" s="54">
        <f t="shared" ca="1" si="452"/>
        <v>0</v>
      </c>
      <c r="N2199" s="54" t="str">
        <f t="shared" ca="1" si="453"/>
        <v>OPEN</v>
      </c>
      <c r="O2199" s="54" t="str">
        <f t="shared" ca="1" si="454"/>
        <v>Adhérent</v>
      </c>
    </row>
    <row r="2200" spans="1:15" x14ac:dyDescent="0.3">
      <c r="A2200" s="97">
        <f ca="1">MATCH(B2200,INDIRECT("Referentiel!a:a"),0)+COUNTIF($B$1:B2199,B2200)</f>
        <v>2200</v>
      </c>
      <c r="B2200" s="98" t="s">
        <v>10662</v>
      </c>
      <c r="C2200" s="54" t="str">
        <f t="shared" ca="1" si="442"/>
        <v>CPCR</v>
      </c>
      <c r="D2200" s="54" t="str">
        <f t="shared" ca="1" si="443"/>
        <v>J</v>
      </c>
      <c r="E2200" s="54">
        <f t="shared" ca="1" si="444"/>
        <v>0</v>
      </c>
      <c r="F2200" s="54">
        <f t="shared" ca="1" si="445"/>
        <v>0</v>
      </c>
      <c r="G2200" s="54" t="str">
        <f t="shared" ca="1" si="446"/>
        <v>AD4</v>
      </c>
      <c r="H2200" s="54" t="str">
        <f t="shared" ca="1" si="447"/>
        <v>COMPLET</v>
      </c>
      <c r="I2200" s="54" t="str">
        <f t="shared" ca="1" si="448"/>
        <v>Tn</v>
      </c>
      <c r="J2200" s="54" t="str">
        <f t="shared" ca="1" si="449"/>
        <v>CEKS</v>
      </c>
      <c r="K2200" s="54">
        <f t="shared" ca="1" si="450"/>
        <v>0</v>
      </c>
      <c r="L2200" s="54" t="str">
        <f t="shared" ca="1" si="451"/>
        <v/>
      </c>
      <c r="M2200" s="54">
        <f t="shared" ca="1" si="452"/>
        <v>0</v>
      </c>
      <c r="N2200" s="54" t="str">
        <f t="shared" ca="1" si="453"/>
        <v>OPEN</v>
      </c>
      <c r="O2200" s="54" t="str">
        <f t="shared" ca="1" si="454"/>
        <v>Adhérent</v>
      </c>
    </row>
    <row r="2201" spans="1:15" x14ac:dyDescent="0.3">
      <c r="A2201" s="97">
        <f ca="1">MATCH(B2201,INDIRECT("Referentiel!a:a"),0)+COUNTIF($B$1:B2200,B2201)</f>
        <v>2201</v>
      </c>
      <c r="B2201" s="98" t="s">
        <v>10665</v>
      </c>
      <c r="C2201" s="54" t="str">
        <f t="shared" ca="1" si="442"/>
        <v>CPCR</v>
      </c>
      <c r="D2201" s="54" t="str">
        <f t="shared" ca="1" si="443"/>
        <v>J</v>
      </c>
      <c r="E2201" s="54">
        <f t="shared" ca="1" si="444"/>
        <v>0</v>
      </c>
      <c r="F2201" s="54">
        <f t="shared" ca="1" si="445"/>
        <v>0</v>
      </c>
      <c r="G2201" s="54" t="str">
        <f t="shared" ca="1" si="446"/>
        <v>AD4</v>
      </c>
      <c r="H2201" s="54" t="str">
        <f t="shared" ca="1" si="447"/>
        <v>COMPLET</v>
      </c>
      <c r="I2201" s="54" t="str">
        <f t="shared" ca="1" si="448"/>
        <v>Tn</v>
      </c>
      <c r="J2201" s="54" t="str">
        <f t="shared" ca="1" si="449"/>
        <v>CEKS</v>
      </c>
      <c r="K2201" s="54">
        <f t="shared" ca="1" si="450"/>
        <v>0</v>
      </c>
      <c r="L2201" s="54" t="str">
        <f t="shared" ca="1" si="451"/>
        <v/>
      </c>
      <c r="M2201" s="54">
        <f t="shared" ca="1" si="452"/>
        <v>0</v>
      </c>
      <c r="N2201" s="54" t="str">
        <f t="shared" ca="1" si="453"/>
        <v>OPEN</v>
      </c>
      <c r="O2201" s="54" t="str">
        <f t="shared" ca="1" si="454"/>
        <v>Adhérent</v>
      </c>
    </row>
    <row r="2202" spans="1:15" x14ac:dyDescent="0.3">
      <c r="A2202" s="97">
        <f ca="1">MATCH(B2202,INDIRECT("Referentiel!a:a"),0)+COUNTIF($B$1:B2201,B2202)</f>
        <v>2202</v>
      </c>
      <c r="B2202" s="98" t="s">
        <v>10668</v>
      </c>
      <c r="C2202" s="54" t="str">
        <f t="shared" ca="1" si="442"/>
        <v>CPCR</v>
      </c>
      <c r="D2202" s="54" t="str">
        <f t="shared" ca="1" si="443"/>
        <v>J</v>
      </c>
      <c r="E2202" s="54">
        <f t="shared" ca="1" si="444"/>
        <v>0</v>
      </c>
      <c r="F2202" s="54">
        <f t="shared" ca="1" si="445"/>
        <v>0</v>
      </c>
      <c r="G2202" s="54" t="str">
        <f t="shared" ca="1" si="446"/>
        <v>AD4</v>
      </c>
      <c r="H2202" s="54" t="str">
        <f t="shared" ca="1" si="447"/>
        <v>COMPLET</v>
      </c>
      <c r="I2202" s="54" t="str">
        <f t="shared" ca="1" si="448"/>
        <v>Tn</v>
      </c>
      <c r="J2202" s="54" t="str">
        <f t="shared" ca="1" si="449"/>
        <v>CEKS</v>
      </c>
      <c r="K2202" s="54">
        <f t="shared" ca="1" si="450"/>
        <v>0</v>
      </c>
      <c r="L2202" s="54" t="str">
        <f t="shared" ca="1" si="451"/>
        <v/>
      </c>
      <c r="M2202" s="54">
        <f t="shared" ca="1" si="452"/>
        <v>0</v>
      </c>
      <c r="N2202" s="54" t="str">
        <f t="shared" ca="1" si="453"/>
        <v>OPEN</v>
      </c>
      <c r="O2202" s="54" t="str">
        <f t="shared" ca="1" si="454"/>
        <v>Adhérent</v>
      </c>
    </row>
    <row r="2203" spans="1:15" x14ac:dyDescent="0.3">
      <c r="A2203" s="97">
        <f ca="1">MATCH(B2203,INDIRECT("Referentiel!a:a"),0)+COUNTIF($B$1:B2202,B2203)</f>
        <v>2203</v>
      </c>
      <c r="B2203" s="98" t="s">
        <v>10671</v>
      </c>
      <c r="C2203" s="54" t="str">
        <f t="shared" ca="1" si="442"/>
        <v>CPCR</v>
      </c>
      <c r="D2203" s="54" t="str">
        <f t="shared" ca="1" si="443"/>
        <v>J</v>
      </c>
      <c r="E2203" s="54">
        <f t="shared" ca="1" si="444"/>
        <v>0</v>
      </c>
      <c r="F2203" s="54">
        <f t="shared" ca="1" si="445"/>
        <v>0</v>
      </c>
      <c r="G2203" s="54" t="str">
        <f t="shared" ca="1" si="446"/>
        <v>AD4</v>
      </c>
      <c r="H2203" s="54" t="str">
        <f t="shared" ca="1" si="447"/>
        <v>COMPLET</v>
      </c>
      <c r="I2203" s="54" t="str">
        <f t="shared" ca="1" si="448"/>
        <v>Tn</v>
      </c>
      <c r="J2203" s="54" t="str">
        <f t="shared" ca="1" si="449"/>
        <v>CEKS</v>
      </c>
      <c r="K2203" s="54">
        <f t="shared" ca="1" si="450"/>
        <v>0</v>
      </c>
      <c r="L2203" s="54" t="str">
        <f t="shared" ca="1" si="451"/>
        <v/>
      </c>
      <c r="M2203" s="54">
        <f t="shared" ca="1" si="452"/>
        <v>0</v>
      </c>
      <c r="N2203" s="54" t="str">
        <f t="shared" ca="1" si="453"/>
        <v>OPEN</v>
      </c>
      <c r="O2203" s="54" t="str">
        <f t="shared" ca="1" si="454"/>
        <v>Adhérent</v>
      </c>
    </row>
    <row r="2204" spans="1:15" x14ac:dyDescent="0.3">
      <c r="A2204" s="97">
        <f ca="1">MATCH(B2204,INDIRECT("Referentiel!a:a"),0)+COUNTIF($B$1:B2203,B2204)</f>
        <v>2204</v>
      </c>
      <c r="B2204" s="98" t="s">
        <v>10674</v>
      </c>
      <c r="C2204" s="54" t="str">
        <f t="shared" ca="1" si="442"/>
        <v>CPCR</v>
      </c>
      <c r="D2204" s="54" t="str">
        <f t="shared" ca="1" si="443"/>
        <v>J</v>
      </c>
      <c r="E2204" s="54">
        <f t="shared" ca="1" si="444"/>
        <v>0</v>
      </c>
      <c r="F2204" s="54">
        <f t="shared" ca="1" si="445"/>
        <v>0</v>
      </c>
      <c r="G2204" s="54" t="str">
        <f t="shared" ca="1" si="446"/>
        <v>AD4</v>
      </c>
      <c r="H2204" s="54" t="str">
        <f t="shared" ca="1" si="447"/>
        <v>COMPLET</v>
      </c>
      <c r="I2204" s="54" t="str">
        <f t="shared" ca="1" si="448"/>
        <v>Tn</v>
      </c>
      <c r="J2204" s="54" t="str">
        <f t="shared" ca="1" si="449"/>
        <v>CEKS</v>
      </c>
      <c r="K2204" s="54">
        <f t="shared" ca="1" si="450"/>
        <v>0</v>
      </c>
      <c r="L2204" s="54" t="str">
        <f t="shared" ca="1" si="451"/>
        <v/>
      </c>
      <c r="M2204" s="54">
        <f t="shared" ca="1" si="452"/>
        <v>0</v>
      </c>
      <c r="N2204" s="54" t="str">
        <f t="shared" ca="1" si="453"/>
        <v>OPEN</v>
      </c>
      <c r="O2204" s="54" t="str">
        <f t="shared" ca="1" si="454"/>
        <v>Adhérent</v>
      </c>
    </row>
    <row r="2205" spans="1:15" x14ac:dyDescent="0.3">
      <c r="A2205" s="97">
        <f ca="1">MATCH(B2205,INDIRECT("Referentiel!a:a"),0)+COUNTIF($B$1:B2204,B2205)</f>
        <v>2205</v>
      </c>
      <c r="B2205" s="98" t="s">
        <v>10677</v>
      </c>
      <c r="C2205" s="54" t="str">
        <f t="shared" ca="1" si="442"/>
        <v>CPCR</v>
      </c>
      <c r="D2205" s="54" t="str">
        <f t="shared" ca="1" si="443"/>
        <v>J</v>
      </c>
      <c r="E2205" s="54">
        <f t="shared" ca="1" si="444"/>
        <v>0</v>
      </c>
      <c r="F2205" s="54">
        <f t="shared" ca="1" si="445"/>
        <v>0</v>
      </c>
      <c r="G2205" s="54" t="str">
        <f t="shared" ca="1" si="446"/>
        <v>AD4</v>
      </c>
      <c r="H2205" s="54" t="str">
        <f t="shared" ca="1" si="447"/>
        <v>COMPLET</v>
      </c>
      <c r="I2205" s="54" t="str">
        <f t="shared" ca="1" si="448"/>
        <v>Tn</v>
      </c>
      <c r="J2205" s="54" t="str">
        <f t="shared" ca="1" si="449"/>
        <v>CEKS</v>
      </c>
      <c r="K2205" s="54">
        <f t="shared" ca="1" si="450"/>
        <v>0</v>
      </c>
      <c r="L2205" s="54" t="str">
        <f t="shared" ca="1" si="451"/>
        <v/>
      </c>
      <c r="M2205" s="54">
        <f t="shared" ca="1" si="452"/>
        <v>0</v>
      </c>
      <c r="N2205" s="54" t="str">
        <f t="shared" ca="1" si="453"/>
        <v>OPEN</v>
      </c>
      <c r="O2205" s="54" t="str">
        <f t="shared" ca="1" si="454"/>
        <v>Adhérent</v>
      </c>
    </row>
    <row r="2206" spans="1:15" x14ac:dyDescent="0.3">
      <c r="A2206" s="97">
        <f ca="1">MATCH(B2206,INDIRECT("Referentiel!a:a"),0)+COUNTIF($B$1:B2205,B2206)</f>
        <v>2206</v>
      </c>
      <c r="B2206" s="98" t="s">
        <v>10680</v>
      </c>
      <c r="C2206" s="54" t="str">
        <f t="shared" ca="1" si="442"/>
        <v>CPCR</v>
      </c>
      <c r="D2206" s="54" t="str">
        <f t="shared" ca="1" si="443"/>
        <v>#CR#CEKSJ_YYYYMMDDHHMISS_Postes_Budgetaires.txt-J</v>
      </c>
      <c r="E2206" s="54">
        <f t="shared" ca="1" si="444"/>
        <v>0</v>
      </c>
      <c r="F2206" s="54">
        <f t="shared" ca="1" si="445"/>
        <v>0</v>
      </c>
      <c r="G2206" s="54" t="str">
        <f t="shared" ca="1" si="446"/>
        <v>AD4</v>
      </c>
      <c r="H2206" s="54" t="str">
        <f t="shared" ca="1" si="447"/>
        <v>COMPLET</v>
      </c>
      <c r="I2206" s="54" t="str">
        <f t="shared" ca="1" si="448"/>
        <v>Tn</v>
      </c>
      <c r="J2206" s="54" t="str">
        <f t="shared" ca="1" si="449"/>
        <v>CEKS</v>
      </c>
      <c r="K2206" s="54">
        <f t="shared" ca="1" si="450"/>
        <v>0</v>
      </c>
      <c r="L2206" s="54" t="str">
        <f t="shared" ca="1" si="451"/>
        <v/>
      </c>
      <c r="M2206" s="54">
        <f t="shared" ca="1" si="452"/>
        <v>0</v>
      </c>
      <c r="N2206" s="54" t="str">
        <f t="shared" ca="1" si="453"/>
        <v>OPEN</v>
      </c>
      <c r="O2206" s="54" t="str">
        <f t="shared" ca="1" si="454"/>
        <v>Adhérent</v>
      </c>
    </row>
    <row r="2207" spans="1:15" x14ac:dyDescent="0.3">
      <c r="A2207" s="97">
        <f ca="1">MATCH(B2207,INDIRECT("Referentiel!a:a"),0)+COUNTIF($B$1:B2206,B2207)</f>
        <v>2207</v>
      </c>
      <c r="B2207" s="98" t="s">
        <v>10683</v>
      </c>
      <c r="C2207" s="54" t="str">
        <f t="shared" ca="1" si="442"/>
        <v>CPMS</v>
      </c>
      <c r="D2207" s="54" t="str">
        <f t="shared" ca="1" si="443"/>
        <v>#CR#EFAIJ_YYYYMMDDHHMISS_COURS.txt-J-ZH4BJW</v>
      </c>
      <c r="E2207" s="54">
        <f t="shared" ca="1" si="444"/>
        <v>0</v>
      </c>
      <c r="F2207" s="54">
        <f t="shared" ca="1" si="445"/>
        <v>0</v>
      </c>
      <c r="G2207" s="54" t="str">
        <f t="shared" ca="1" si="446"/>
        <v>AD4</v>
      </c>
      <c r="H2207" s="54" t="str">
        <f t="shared" ca="1" si="447"/>
        <v>COMPLET</v>
      </c>
      <c r="I2207" s="54" t="str">
        <f t="shared" ca="1" si="448"/>
        <v>Tn</v>
      </c>
      <c r="J2207" s="54" t="str">
        <f t="shared" ca="1" si="449"/>
        <v>EFAI</v>
      </c>
      <c r="K2207" s="54" t="str">
        <f t="shared" ca="1" si="450"/>
        <v>COURS.txt</v>
      </c>
      <c r="L2207" s="54" t="str">
        <f t="shared" ca="1" si="451"/>
        <v/>
      </c>
      <c r="M2207" s="54" t="str">
        <f t="shared" ca="1" si="452"/>
        <v>CPMS</v>
      </c>
      <c r="N2207" s="54" t="str">
        <f t="shared" ca="1" si="453"/>
        <v>OPEN</v>
      </c>
      <c r="O2207" s="54" t="str">
        <f t="shared" ca="1" si="454"/>
        <v>Adhérent</v>
      </c>
    </row>
    <row r="2208" spans="1:15" x14ac:dyDescent="0.3">
      <c r="A2208" s="97">
        <f ca="1">MATCH(B2208,INDIRECT("Referentiel!a:a"),0)+COUNTIF($B$1:B2207,B2208)</f>
        <v>2208</v>
      </c>
      <c r="B2208" s="98" t="s">
        <v>10685</v>
      </c>
      <c r="C2208" s="54" t="str">
        <f t="shared" ca="1" si="442"/>
        <v>CPCR</v>
      </c>
      <c r="D2208" s="54" t="str">
        <f t="shared" ca="1" si="443"/>
        <v>ADIAD11-J</v>
      </c>
      <c r="E2208" s="54">
        <f t="shared" ca="1" si="444"/>
        <v>0</v>
      </c>
      <c r="F2208" s="54" t="str">
        <f t="shared" ca="1" si="445"/>
        <v>ZH1FJH</v>
      </c>
      <c r="G2208" s="54" t="str">
        <f t="shared" ca="1" si="446"/>
        <v>AD3</v>
      </c>
      <c r="H2208" s="54" t="str">
        <f t="shared" ca="1" si="447"/>
        <v>COMPLET</v>
      </c>
      <c r="I2208" s="54" t="str">
        <f t="shared" ca="1" si="448"/>
        <v>Tn</v>
      </c>
      <c r="J2208" s="54" t="str">
        <f t="shared" ca="1" si="449"/>
        <v>ADI0</v>
      </c>
      <c r="K2208" s="54" t="str">
        <f t="shared" ca="1" si="450"/>
        <v>ADIAD11</v>
      </c>
      <c r="L2208" s="54" t="str">
        <f t="shared" ca="1" si="451"/>
        <v/>
      </c>
      <c r="M2208" s="54">
        <f t="shared" ca="1" si="452"/>
        <v>0</v>
      </c>
      <c r="N2208" s="54" t="str">
        <f t="shared" ca="1" si="453"/>
        <v>DB2</v>
      </c>
      <c r="O2208" s="54" t="str">
        <f t="shared" ca="1" si="454"/>
        <v>Adhérent</v>
      </c>
    </row>
    <row r="2209" spans="1:15" x14ac:dyDescent="0.3">
      <c r="A2209" s="97">
        <f ca="1">MATCH(B2209,INDIRECT("Referentiel!a:a"),0)+COUNTIF($B$1:B2208,B2209)</f>
        <v>2209</v>
      </c>
      <c r="B2209" s="98" t="s">
        <v>10689</v>
      </c>
      <c r="C2209" s="54" t="str">
        <f t="shared" ca="1" si="442"/>
        <v>CPCC</v>
      </c>
      <c r="D2209" s="54" t="str">
        <f t="shared" ca="1" si="443"/>
        <v>AUD01-J-AUD01</v>
      </c>
      <c r="E2209" s="54">
        <f t="shared" ca="1" si="444"/>
        <v>0</v>
      </c>
      <c r="F2209" s="54" t="str">
        <f t="shared" ca="1" si="445"/>
        <v>ZH1GJJ</v>
      </c>
      <c r="G2209" s="54" t="str">
        <f t="shared" ca="1" si="446"/>
        <v>AD3</v>
      </c>
      <c r="H2209" s="54" t="str">
        <f t="shared" ca="1" si="447"/>
        <v>PARTIEL</v>
      </c>
      <c r="I2209" s="54" t="str">
        <f t="shared" ca="1" si="448"/>
        <v>Tn</v>
      </c>
      <c r="J2209" s="54" t="str">
        <f t="shared" ca="1" si="449"/>
        <v>AUDC</v>
      </c>
      <c r="K2209" s="54" t="str">
        <f t="shared" ca="1" si="450"/>
        <v>CPPAUD</v>
      </c>
      <c r="L2209" s="54" t="str">
        <f t="shared" ca="1" si="451"/>
        <v/>
      </c>
      <c r="M2209" s="54">
        <f t="shared" ca="1" si="452"/>
        <v>0</v>
      </c>
      <c r="N2209" s="54" t="str">
        <f t="shared" ca="1" si="453"/>
        <v>ISPOOL</v>
      </c>
      <c r="O2209" s="54" t="str">
        <f t="shared" ca="1" si="454"/>
        <v>Adhérent</v>
      </c>
    </row>
    <row r="2210" spans="1:15" x14ac:dyDescent="0.3">
      <c r="A2210" s="97">
        <f ca="1">MATCH(B2210,INDIRECT("Referentiel!a:a"),0)+COUNTIF($B$1:B2209,B2210)</f>
        <v>2210</v>
      </c>
      <c r="B2210" s="98" t="s">
        <v>10694</v>
      </c>
      <c r="C2210" s="54" t="str">
        <f t="shared" ca="1" si="442"/>
        <v>CPCC</v>
      </c>
      <c r="D2210" s="54" t="str">
        <f t="shared" ca="1" si="443"/>
        <v>AUD11-J-AUD11</v>
      </c>
      <c r="E2210" s="54">
        <f t="shared" ca="1" si="444"/>
        <v>0</v>
      </c>
      <c r="F2210" s="54" t="str">
        <f t="shared" ca="1" si="445"/>
        <v>ZH1GJK</v>
      </c>
      <c r="G2210" s="54" t="str">
        <f t="shared" ca="1" si="446"/>
        <v>AD3</v>
      </c>
      <c r="H2210" s="54" t="str">
        <f t="shared" ca="1" si="447"/>
        <v>PARTIEL</v>
      </c>
      <c r="I2210" s="54" t="str">
        <f t="shared" ca="1" si="448"/>
        <v>Tn</v>
      </c>
      <c r="J2210" s="54" t="str">
        <f t="shared" ca="1" si="449"/>
        <v>AUDC</v>
      </c>
      <c r="K2210" s="54" t="str">
        <f t="shared" ca="1" si="450"/>
        <v>CPMAUD</v>
      </c>
      <c r="L2210" s="54" t="str">
        <f t="shared" ca="1" si="451"/>
        <v/>
      </c>
      <c r="M2210" s="54">
        <f t="shared" ca="1" si="452"/>
        <v>0</v>
      </c>
      <c r="N2210" s="54" t="str">
        <f t="shared" ca="1" si="453"/>
        <v>ISPOOL</v>
      </c>
      <c r="O2210" s="54" t="str">
        <f t="shared" ca="1" si="454"/>
        <v>Adhérent</v>
      </c>
    </row>
    <row r="2211" spans="1:15" x14ac:dyDescent="0.3">
      <c r="A2211" s="97">
        <f ca="1">MATCH(B2211,INDIRECT("Referentiel!a:a"),0)+COUNTIF($B$1:B2210,B2211)</f>
        <v>2211</v>
      </c>
      <c r="B2211" s="98" t="s">
        <v>10699</v>
      </c>
      <c r="C2211" s="54" t="str">
        <f t="shared" ca="1" si="442"/>
        <v>CPCC</v>
      </c>
      <c r="D2211" s="54" t="str">
        <f t="shared" ca="1" si="443"/>
        <v>AUD03-J-AUD03</v>
      </c>
      <c r="E2211" s="54">
        <f t="shared" ca="1" si="444"/>
        <v>0</v>
      </c>
      <c r="F2211" s="54" t="str">
        <f t="shared" ca="1" si="445"/>
        <v>ZH1GJL</v>
      </c>
      <c r="G2211" s="54" t="str">
        <f t="shared" ca="1" si="446"/>
        <v>AD3</v>
      </c>
      <c r="H2211" s="54" t="str">
        <f t="shared" ca="1" si="447"/>
        <v>PARTIEL</v>
      </c>
      <c r="I2211" s="54" t="str">
        <f t="shared" ca="1" si="448"/>
        <v>Tn</v>
      </c>
      <c r="J2211" s="54" t="str">
        <f t="shared" ca="1" si="449"/>
        <v>AUDC</v>
      </c>
      <c r="K2211" s="54" t="str">
        <f t="shared" ca="1" si="450"/>
        <v>CETAUD</v>
      </c>
      <c r="L2211" s="54" t="str">
        <f t="shared" ca="1" si="451"/>
        <v/>
      </c>
      <c r="M2211" s="54">
        <f t="shared" ca="1" si="452"/>
        <v>0</v>
      </c>
      <c r="N2211" s="54" t="str">
        <f t="shared" ca="1" si="453"/>
        <v>ISPOOL</v>
      </c>
      <c r="O2211" s="54" t="str">
        <f t="shared" ca="1" si="454"/>
        <v>Adhérent</v>
      </c>
    </row>
    <row r="2212" spans="1:15" x14ac:dyDescent="0.3">
      <c r="A2212" s="97">
        <f ca="1">MATCH(B2212,INDIRECT("Referentiel!a:a"),0)+COUNTIF($B$1:B2211,B2212)</f>
        <v>2212</v>
      </c>
      <c r="B2212" s="98" t="s">
        <v>10704</v>
      </c>
      <c r="C2212" s="54" t="str">
        <f t="shared" ca="1" si="442"/>
        <v>CPCC</v>
      </c>
      <c r="D2212" s="54" t="str">
        <f t="shared" ca="1" si="443"/>
        <v>AUD04-J-AUD04</v>
      </c>
      <c r="E2212" s="54">
        <f t="shared" ca="1" si="444"/>
        <v>0</v>
      </c>
      <c r="F2212" s="54" t="str">
        <f t="shared" ca="1" si="445"/>
        <v>ZH1GJM</v>
      </c>
      <c r="G2212" s="54" t="str">
        <f t="shared" ca="1" si="446"/>
        <v>AD3</v>
      </c>
      <c r="H2212" s="54" t="str">
        <f t="shared" ca="1" si="447"/>
        <v>PARTIEL</v>
      </c>
      <c r="I2212" s="54" t="str">
        <f t="shared" ca="1" si="448"/>
        <v>Tn</v>
      </c>
      <c r="J2212" s="54" t="str">
        <f t="shared" ca="1" si="449"/>
        <v>AUDC</v>
      </c>
      <c r="K2212" s="54" t="str">
        <f t="shared" ca="1" si="450"/>
        <v>CPIAUD</v>
      </c>
      <c r="L2212" s="54" t="str">
        <f t="shared" ca="1" si="451"/>
        <v/>
      </c>
      <c r="M2212" s="54">
        <f t="shared" ca="1" si="452"/>
        <v>0</v>
      </c>
      <c r="N2212" s="54" t="str">
        <f t="shared" ca="1" si="453"/>
        <v>ISPOOL</v>
      </c>
      <c r="O2212" s="54" t="str">
        <f t="shared" ca="1" si="454"/>
        <v>Adhérent</v>
      </c>
    </row>
    <row r="2213" spans="1:15" x14ac:dyDescent="0.3">
      <c r="A2213" s="97">
        <f ca="1">MATCH(B2213,INDIRECT("Referentiel!a:a"),0)+COUNTIF($B$1:B2212,B2213)</f>
        <v>2213</v>
      </c>
      <c r="B2213" s="98" t="s">
        <v>10709</v>
      </c>
      <c r="C2213" s="54" t="str">
        <f t="shared" ca="1" si="442"/>
        <v>CPCC</v>
      </c>
      <c r="D2213" s="54" t="str">
        <f t="shared" ca="1" si="443"/>
        <v>AUD12-J-AUD12</v>
      </c>
      <c r="E2213" s="54">
        <f t="shared" ca="1" si="444"/>
        <v>0</v>
      </c>
      <c r="F2213" s="54" t="str">
        <f t="shared" ca="1" si="445"/>
        <v>ZH1GJN</v>
      </c>
      <c r="G2213" s="54" t="str">
        <f t="shared" ca="1" si="446"/>
        <v>AD3</v>
      </c>
      <c r="H2213" s="54" t="str">
        <f t="shared" ca="1" si="447"/>
        <v>PARTIEL</v>
      </c>
      <c r="I2213" s="54" t="str">
        <f t="shared" ca="1" si="448"/>
        <v>Tn</v>
      </c>
      <c r="J2213" s="54" t="str">
        <f t="shared" ca="1" si="449"/>
        <v>AUDC</v>
      </c>
      <c r="K2213" s="54" t="str">
        <f t="shared" ca="1" si="450"/>
        <v>CADAUD</v>
      </c>
      <c r="L2213" s="54" t="str">
        <f t="shared" ca="1" si="451"/>
        <v/>
      </c>
      <c r="M2213" s="54">
        <f t="shared" ca="1" si="452"/>
        <v>0</v>
      </c>
      <c r="N2213" s="54" t="str">
        <f t="shared" ca="1" si="453"/>
        <v>ISPOOL</v>
      </c>
      <c r="O2213" s="54" t="str">
        <f t="shared" ca="1" si="454"/>
        <v>Adhérent</v>
      </c>
    </row>
    <row r="2214" spans="1:15" x14ac:dyDescent="0.3">
      <c r="A2214" s="97">
        <f ca="1">MATCH(B2214,INDIRECT("Referentiel!a:a"),0)+COUNTIF($B$1:B2213,B2214)</f>
        <v>2214</v>
      </c>
      <c r="B2214" s="98" t="s">
        <v>10714</v>
      </c>
      <c r="C2214" s="54" t="str">
        <f t="shared" ca="1" si="442"/>
        <v>CPCC</v>
      </c>
      <c r="D2214" s="54" t="str">
        <f t="shared" ca="1" si="443"/>
        <v>AUD06-J-AUD06</v>
      </c>
      <c r="E2214" s="54">
        <f t="shared" ca="1" si="444"/>
        <v>0</v>
      </c>
      <c r="F2214" s="54" t="str">
        <f t="shared" ca="1" si="445"/>
        <v>ZH1GJO</v>
      </c>
      <c r="G2214" s="54" t="str">
        <f t="shared" ca="1" si="446"/>
        <v>AD3</v>
      </c>
      <c r="H2214" s="54" t="str">
        <f t="shared" ca="1" si="447"/>
        <v>PARTIEL</v>
      </c>
      <c r="I2214" s="54" t="str">
        <f t="shared" ca="1" si="448"/>
        <v>Tn</v>
      </c>
      <c r="J2214" s="54" t="str">
        <f t="shared" ca="1" si="449"/>
        <v>AUDC</v>
      </c>
      <c r="K2214" s="54" t="str">
        <f t="shared" ca="1" si="450"/>
        <v>REVAUD</v>
      </c>
      <c r="L2214" s="54" t="str">
        <f t="shared" ca="1" si="451"/>
        <v/>
      </c>
      <c r="M2214" s="54">
        <f t="shared" ca="1" si="452"/>
        <v>0</v>
      </c>
      <c r="N2214" s="54" t="str">
        <f t="shared" ca="1" si="453"/>
        <v>ISPOOL</v>
      </c>
      <c r="O2214" s="54" t="str">
        <f t="shared" ca="1" si="454"/>
        <v>Adhérent</v>
      </c>
    </row>
    <row r="2215" spans="1:15" x14ac:dyDescent="0.3">
      <c r="A2215" s="97">
        <f ca="1">MATCH(B2215,INDIRECT("Referentiel!a:a"),0)+COUNTIF($B$1:B2214,B2215)</f>
        <v>2215</v>
      </c>
      <c r="B2215" s="98" t="s">
        <v>10719</v>
      </c>
      <c r="C2215" s="54" t="str">
        <f t="shared" ca="1" si="442"/>
        <v>CPCC</v>
      </c>
      <c r="D2215" s="54" t="str">
        <f t="shared" ca="1" si="443"/>
        <v>AUD13-J-AUD13</v>
      </c>
      <c r="E2215" s="54">
        <f t="shared" ca="1" si="444"/>
        <v>0</v>
      </c>
      <c r="F2215" s="54" t="str">
        <f t="shared" ca="1" si="445"/>
        <v>ZH1GJP</v>
      </c>
      <c r="G2215" s="54" t="str">
        <f t="shared" ca="1" si="446"/>
        <v>AD3</v>
      </c>
      <c r="H2215" s="54" t="str">
        <f t="shared" ca="1" si="447"/>
        <v>PARTIEL</v>
      </c>
      <c r="I2215" s="54" t="str">
        <f t="shared" ca="1" si="448"/>
        <v>Tn</v>
      </c>
      <c r="J2215" s="54" t="str">
        <f t="shared" ca="1" si="449"/>
        <v>AUDC</v>
      </c>
      <c r="K2215" s="54" t="str">
        <f t="shared" ca="1" si="450"/>
        <v>PATAUD</v>
      </c>
      <c r="L2215" s="54" t="str">
        <f t="shared" ca="1" si="451"/>
        <v/>
      </c>
      <c r="M2215" s="54">
        <f t="shared" ca="1" si="452"/>
        <v>0</v>
      </c>
      <c r="N2215" s="54" t="str">
        <f t="shared" ca="1" si="453"/>
        <v>ISPOOL</v>
      </c>
      <c r="O2215" s="54" t="str">
        <f t="shared" ca="1" si="454"/>
        <v>Adhérent</v>
      </c>
    </row>
    <row r="2216" spans="1:15" x14ac:dyDescent="0.3">
      <c r="A2216" s="97">
        <f ca="1">MATCH(B2216,INDIRECT("Referentiel!a:a"),0)+COUNTIF($B$1:B2215,B2216)</f>
        <v>2216</v>
      </c>
      <c r="B2216" s="98" t="s">
        <v>10724</v>
      </c>
      <c r="C2216" s="54" t="str">
        <f t="shared" ca="1" si="442"/>
        <v>CPCC</v>
      </c>
      <c r="D2216" s="54" t="str">
        <f t="shared" ca="1" si="443"/>
        <v>AUD08-J-AUD08</v>
      </c>
      <c r="E2216" s="54">
        <f t="shared" ca="1" si="444"/>
        <v>0</v>
      </c>
      <c r="F2216" s="54" t="str">
        <f t="shared" ca="1" si="445"/>
        <v>ZH1GJQ</v>
      </c>
      <c r="G2216" s="54" t="str">
        <f t="shared" ca="1" si="446"/>
        <v>AD3</v>
      </c>
      <c r="H2216" s="54" t="str">
        <f t="shared" ca="1" si="447"/>
        <v>PARTIEL</v>
      </c>
      <c r="I2216" s="54" t="str">
        <f t="shared" ca="1" si="448"/>
        <v>Tn</v>
      </c>
      <c r="J2216" s="54" t="str">
        <f t="shared" ca="1" si="449"/>
        <v>AUDC</v>
      </c>
      <c r="K2216" s="54" t="str">
        <f t="shared" ca="1" si="450"/>
        <v>SAIAUD</v>
      </c>
      <c r="L2216" s="54" t="str">
        <f t="shared" ca="1" si="451"/>
        <v/>
      </c>
      <c r="M2216" s="54">
        <f t="shared" ca="1" si="452"/>
        <v>0</v>
      </c>
      <c r="N2216" s="54" t="str">
        <f t="shared" ca="1" si="453"/>
        <v>ISPOOL</v>
      </c>
      <c r="O2216" s="54" t="str">
        <f t="shared" ca="1" si="454"/>
        <v>Adhérent</v>
      </c>
    </row>
    <row r="2217" spans="1:15" x14ac:dyDescent="0.3">
      <c r="A2217" s="97">
        <f ca="1">MATCH(B2217,INDIRECT("Referentiel!a:a"),0)+COUNTIF($B$1:B2216,B2217)</f>
        <v>2217</v>
      </c>
      <c r="B2217" s="98" t="s">
        <v>10729</v>
      </c>
      <c r="C2217" s="54" t="str">
        <f t="shared" ca="1" si="442"/>
        <v>CPCC</v>
      </c>
      <c r="D2217" s="54" t="str">
        <f t="shared" ca="1" si="443"/>
        <v>AUD14-J-AUD14</v>
      </c>
      <c r="E2217" s="54">
        <f t="shared" ca="1" si="444"/>
        <v>0</v>
      </c>
      <c r="F2217" s="54" t="str">
        <f t="shared" ca="1" si="445"/>
        <v>ZH1GJR</v>
      </c>
      <c r="G2217" s="54" t="str">
        <f t="shared" ca="1" si="446"/>
        <v>AD3</v>
      </c>
      <c r="H2217" s="54" t="str">
        <f t="shared" ca="1" si="447"/>
        <v>PARTIEL</v>
      </c>
      <c r="I2217" s="54" t="str">
        <f t="shared" ca="1" si="448"/>
        <v>Tn</v>
      </c>
      <c r="J2217" s="54" t="str">
        <f t="shared" ca="1" si="449"/>
        <v>AUDC</v>
      </c>
      <c r="K2217" s="54" t="str">
        <f t="shared" ca="1" si="450"/>
        <v>PRQAUD</v>
      </c>
      <c r="L2217" s="54" t="str">
        <f t="shared" ca="1" si="451"/>
        <v/>
      </c>
      <c r="M2217" s="54">
        <f t="shared" ca="1" si="452"/>
        <v>0</v>
      </c>
      <c r="N2217" s="54" t="str">
        <f t="shared" ca="1" si="453"/>
        <v>ISPOOL</v>
      </c>
      <c r="O2217" s="54" t="str">
        <f t="shared" ca="1" si="454"/>
        <v>Adhérent</v>
      </c>
    </row>
    <row r="2218" spans="1:15" x14ac:dyDescent="0.3">
      <c r="A2218" s="97">
        <f ca="1">MATCH(B2218,INDIRECT("Referentiel!a:a"),0)+COUNTIF($B$1:B2217,B2218)</f>
        <v>2218</v>
      </c>
      <c r="B2218" s="98" t="s">
        <v>10734</v>
      </c>
      <c r="C2218" s="54" t="str">
        <f t="shared" ca="1" si="442"/>
        <v>CPCC</v>
      </c>
      <c r="D2218" s="54" t="str">
        <f t="shared" ca="1" si="443"/>
        <v>AUD10-J-AUD10</v>
      </c>
      <c r="E2218" s="54">
        <f t="shared" ca="1" si="444"/>
        <v>0</v>
      </c>
      <c r="F2218" s="54" t="str">
        <f t="shared" ca="1" si="445"/>
        <v>ZH1GJS</v>
      </c>
      <c r="G2218" s="54" t="str">
        <f t="shared" ca="1" si="446"/>
        <v>AD3</v>
      </c>
      <c r="H2218" s="54" t="str">
        <f t="shared" ca="1" si="447"/>
        <v>PARTIEL</v>
      </c>
      <c r="I2218" s="54" t="str">
        <f t="shared" ca="1" si="448"/>
        <v>Tn</v>
      </c>
      <c r="J2218" s="54" t="str">
        <f t="shared" ca="1" si="449"/>
        <v>AUDC</v>
      </c>
      <c r="K2218" s="54" t="str">
        <f t="shared" ca="1" si="450"/>
        <v>AUTAUD</v>
      </c>
      <c r="L2218" s="54" t="str">
        <f t="shared" ca="1" si="451"/>
        <v/>
      </c>
      <c r="M2218" s="54">
        <f t="shared" ca="1" si="452"/>
        <v>0</v>
      </c>
      <c r="N2218" s="54" t="str">
        <f t="shared" ca="1" si="453"/>
        <v>ISPOOL</v>
      </c>
      <c r="O2218" s="54" t="str">
        <f t="shared" ca="1" si="454"/>
        <v>Adhérent</v>
      </c>
    </row>
    <row r="2219" spans="1:15" x14ac:dyDescent="0.3">
      <c r="A2219" s="97">
        <f ca="1">MATCH(B2219,INDIRECT("Referentiel!a:a"),0)+COUNTIF($B$1:B2218,B2219)</f>
        <v>2219</v>
      </c>
      <c r="B2219" s="98" t="s">
        <v>55</v>
      </c>
      <c r="C2219" s="54" t="str">
        <f t="shared" ca="1" si="442"/>
        <v>CPMP</v>
      </c>
      <c r="D2219" s="54" t="str">
        <f t="shared" ca="1" si="443"/>
        <v>CMSMVT-J-ZH2CJ2-H2043</v>
      </c>
      <c r="E2219" s="54">
        <f t="shared" ca="1" si="444"/>
        <v>0</v>
      </c>
      <c r="F2219" s="54" t="str">
        <f t="shared" ca="1" si="445"/>
        <v>ZH2CJ6</v>
      </c>
      <c r="G2219" s="54" t="str">
        <f t="shared" ca="1" si="446"/>
        <v>AD3</v>
      </c>
      <c r="H2219" s="54" t="str">
        <f t="shared" ca="1" si="447"/>
        <v>PARTIEL</v>
      </c>
      <c r="I2219" s="54" t="str">
        <f t="shared" ca="1" si="448"/>
        <v>Tn</v>
      </c>
      <c r="J2219" s="54" t="str">
        <f t="shared" ca="1" si="449"/>
        <v>GLSI</v>
      </c>
      <c r="K2219" s="54" t="str">
        <f t="shared" ca="1" si="450"/>
        <v>CMSMUH6P</v>
      </c>
      <c r="L2219" s="54" t="str">
        <f t="shared" ca="1" si="451"/>
        <v/>
      </c>
      <c r="M2219" s="54">
        <f t="shared" ca="1" si="452"/>
        <v>0</v>
      </c>
      <c r="N2219" s="54" t="str">
        <f t="shared" ca="1" si="453"/>
        <v>FIC</v>
      </c>
      <c r="O2219" s="54" t="str">
        <f t="shared" ca="1" si="454"/>
        <v>Adhérent</v>
      </c>
    </row>
    <row r="2220" spans="1:15" x14ac:dyDescent="0.3">
      <c r="A2220" s="97">
        <f ca="1">MATCH(B2220,INDIRECT("Referentiel!a:a"),0)+COUNTIF($B$1:B2219,B2220)</f>
        <v>2220</v>
      </c>
      <c r="B2220" s="98" t="s">
        <v>10741</v>
      </c>
      <c r="C2220" s="54" t="str">
        <f t="shared" ca="1" si="442"/>
        <v>CPPL</v>
      </c>
      <c r="D2220" s="54" t="str">
        <f t="shared" ca="1" si="443"/>
        <v>V1PAULEF-H</v>
      </c>
      <c r="E2220" s="54">
        <f t="shared" ca="1" si="444"/>
        <v>0</v>
      </c>
      <c r="F2220" s="54" t="str">
        <f t="shared" ca="1" si="445"/>
        <v>ZH2BHJ</v>
      </c>
      <c r="G2220" s="54" t="str">
        <f t="shared" ca="1" si="446"/>
        <v>AD3</v>
      </c>
      <c r="H2220" s="54" t="str">
        <f t="shared" ca="1" si="447"/>
        <v>COMPLET</v>
      </c>
      <c r="I2220" s="54" t="str">
        <f t="shared" ca="1" si="448"/>
        <v>Tn</v>
      </c>
      <c r="J2220" s="54" t="str">
        <f t="shared" ca="1" si="449"/>
        <v>LEVF</v>
      </c>
      <c r="K2220" s="54" t="str">
        <f t="shared" ca="1" si="450"/>
        <v>PAULEF</v>
      </c>
      <c r="L2220" s="54" t="str">
        <f t="shared" ca="1" si="451"/>
        <v/>
      </c>
      <c r="M2220" s="54">
        <f t="shared" ca="1" si="452"/>
        <v>0</v>
      </c>
      <c r="N2220" s="54" t="str">
        <f t="shared" ca="1" si="453"/>
        <v>DB2</v>
      </c>
      <c r="O2220" s="54" t="str">
        <f t="shared" ca="1" si="454"/>
        <v>Adhérent</v>
      </c>
    </row>
    <row r="2221" spans="1:15" x14ac:dyDescent="0.3">
      <c r="A2221" s="97">
        <f ca="1">MATCH(B2221,INDIRECT("Referentiel!a:a"),0)+COUNTIF($B$1:B2220,B2221)</f>
        <v>2221</v>
      </c>
      <c r="B2221" s="98" t="s">
        <v>10745</v>
      </c>
      <c r="C2221" s="54" t="str">
        <f t="shared" ca="1" si="442"/>
        <v>CPPL</v>
      </c>
      <c r="D2221" s="54" t="str">
        <f t="shared" ca="1" si="443"/>
        <v>V2PAUEAI-H</v>
      </c>
      <c r="E2221" s="54">
        <f t="shared" ca="1" si="444"/>
        <v>0</v>
      </c>
      <c r="F2221" s="54" t="str">
        <f t="shared" ca="1" si="445"/>
        <v>ZH2BHK</v>
      </c>
      <c r="G2221" s="54" t="str">
        <f t="shared" ca="1" si="446"/>
        <v>AD3</v>
      </c>
      <c r="H2221" s="54" t="str">
        <f t="shared" ca="1" si="447"/>
        <v>COMPLET</v>
      </c>
      <c r="I2221" s="54" t="str">
        <f t="shared" ca="1" si="448"/>
        <v>Tn</v>
      </c>
      <c r="J2221" s="54" t="str">
        <f t="shared" ca="1" si="449"/>
        <v>LEVF</v>
      </c>
      <c r="K2221" s="54" t="str">
        <f t="shared" ca="1" si="450"/>
        <v>PAUEAI</v>
      </c>
      <c r="L2221" s="54" t="str">
        <f t="shared" ca="1" si="451"/>
        <v/>
      </c>
      <c r="M2221" s="54">
        <f t="shared" ca="1" si="452"/>
        <v>0</v>
      </c>
      <c r="N2221" s="54" t="str">
        <f t="shared" ca="1" si="453"/>
        <v>DB2</v>
      </c>
      <c r="O2221" s="54" t="str">
        <f t="shared" ca="1" si="454"/>
        <v>Adhérent</v>
      </c>
    </row>
    <row r="2222" spans="1:15" x14ac:dyDescent="0.3">
      <c r="A2222" s="97">
        <f ca="1">MATCH(B2222,INDIRECT("Referentiel!a:a"),0)+COUNTIF($B$1:B2221,B2222)</f>
        <v>2222</v>
      </c>
      <c r="B2222" s="98" t="s">
        <v>10749</v>
      </c>
      <c r="C2222" s="54" t="str">
        <f t="shared" ca="1" si="442"/>
        <v>CPPL</v>
      </c>
      <c r="D2222" s="54" t="str">
        <f t="shared" ca="1" si="443"/>
        <v>V0MILLEF-H</v>
      </c>
      <c r="E2222" s="54">
        <f t="shared" ca="1" si="444"/>
        <v>0</v>
      </c>
      <c r="F2222" s="54" t="str">
        <f t="shared" ca="1" si="445"/>
        <v>ZH2BHL</v>
      </c>
      <c r="G2222" s="54" t="str">
        <f t="shared" ca="1" si="446"/>
        <v>AD3</v>
      </c>
      <c r="H2222" s="54" t="str">
        <f t="shared" ca="1" si="447"/>
        <v>COMPLET</v>
      </c>
      <c r="I2222" s="54" t="str">
        <f t="shared" ca="1" si="448"/>
        <v>Tn</v>
      </c>
      <c r="J2222" s="54" t="str">
        <f t="shared" ca="1" si="449"/>
        <v>LEVF</v>
      </c>
      <c r="K2222" s="54" t="str">
        <f t="shared" ca="1" si="450"/>
        <v>MILLEF</v>
      </c>
      <c r="L2222" s="54" t="str">
        <f t="shared" ca="1" si="451"/>
        <v/>
      </c>
      <c r="M2222" s="54">
        <f t="shared" ca="1" si="452"/>
        <v>0</v>
      </c>
      <c r="N2222" s="54" t="str">
        <f t="shared" ca="1" si="453"/>
        <v>DB2</v>
      </c>
      <c r="O2222" s="54" t="str">
        <f t="shared" ca="1" si="454"/>
        <v>Adhérent</v>
      </c>
    </row>
    <row r="2223" spans="1:15" x14ac:dyDescent="0.3">
      <c r="A2223" s="97">
        <f ca="1">MATCH(B2223,INDIRECT("Referentiel!a:a"),0)+COUNTIF($B$1:B2222,B2223)</f>
        <v>2223</v>
      </c>
      <c r="B2223" s="98" t="s">
        <v>10755</v>
      </c>
      <c r="C2223" s="54" t="str">
        <f t="shared" ca="1" si="442"/>
        <v>CPMS</v>
      </c>
      <c r="D2223" s="54" t="str">
        <f t="shared" ca="1" si="443"/>
        <v xml:space="preserve"> -J</v>
      </c>
      <c r="E2223" s="54">
        <f t="shared" ca="1" si="444"/>
        <v>0</v>
      </c>
      <c r="F2223" s="54">
        <f t="shared" ca="1" si="445"/>
        <v>0</v>
      </c>
      <c r="G2223" s="54" t="str">
        <f t="shared" ca="1" si="446"/>
        <v>AD3</v>
      </c>
      <c r="H2223" s="54" t="str">
        <f t="shared" ca="1" si="447"/>
        <v>COMPLET</v>
      </c>
      <c r="I2223" s="54" t="str">
        <f t="shared" ca="1" si="448"/>
        <v>Tn</v>
      </c>
      <c r="J2223" s="54" t="str">
        <f t="shared" ca="1" si="449"/>
        <v>CEPI</v>
      </c>
      <c r="K2223" s="54" t="str">
        <f t="shared" ca="1" si="450"/>
        <v>LOAXS003</v>
      </c>
      <c r="L2223" s="54" t="str">
        <f t="shared" ca="1" si="451"/>
        <v/>
      </c>
      <c r="M2223" s="54">
        <f t="shared" ca="1" si="452"/>
        <v>0</v>
      </c>
      <c r="N2223" s="54" t="str">
        <f t="shared" ca="1" si="453"/>
        <v>FIC</v>
      </c>
      <c r="O2223" s="54" t="str">
        <f t="shared" ca="1" si="454"/>
        <v>Adhérent</v>
      </c>
    </row>
    <row r="2224" spans="1:15" x14ac:dyDescent="0.3">
      <c r="A2224" s="97">
        <f ca="1">MATCH(B2224,INDIRECT("Referentiel!a:a"),0)+COUNTIF($B$1:B2223,B2224)</f>
        <v>2224</v>
      </c>
      <c r="B2224" s="98" t="s">
        <v>10758</v>
      </c>
      <c r="C2224" s="54" t="str">
        <f t="shared" ca="1" si="442"/>
        <v>CPMS</v>
      </c>
      <c r="D2224" s="54" t="str">
        <f t="shared" ca="1" si="443"/>
        <v xml:space="preserve"> -J</v>
      </c>
      <c r="E2224" s="54">
        <f t="shared" ca="1" si="444"/>
        <v>0</v>
      </c>
      <c r="F2224" s="54">
        <f t="shared" ca="1" si="445"/>
        <v>0</v>
      </c>
      <c r="G2224" s="54" t="str">
        <f t="shared" ca="1" si="446"/>
        <v>AD3</v>
      </c>
      <c r="H2224" s="54" t="str">
        <f t="shared" ca="1" si="447"/>
        <v>COMPLET</v>
      </c>
      <c r="I2224" s="54" t="str">
        <f t="shared" ca="1" si="448"/>
        <v>Tn</v>
      </c>
      <c r="J2224" s="54" t="str">
        <f t="shared" ca="1" si="449"/>
        <v>CEPI</v>
      </c>
      <c r="K2224" s="54" t="str">
        <f t="shared" ca="1" si="450"/>
        <v>LOAXS004</v>
      </c>
      <c r="L2224" s="54" t="str">
        <f t="shared" ca="1" si="451"/>
        <v/>
      </c>
      <c r="M2224" s="54">
        <f t="shared" ca="1" si="452"/>
        <v>0</v>
      </c>
      <c r="N2224" s="54" t="str">
        <f t="shared" ca="1" si="453"/>
        <v>FIC</v>
      </c>
      <c r="O2224" s="54" t="str">
        <f t="shared" ca="1" si="454"/>
        <v>Adhérent</v>
      </c>
    </row>
    <row r="2225" spans="1:15" x14ac:dyDescent="0.3">
      <c r="A2225" s="97">
        <f ca="1">MATCH(B2225,INDIRECT("Referentiel!a:a"),0)+COUNTIF($B$1:B2224,B2225)</f>
        <v>2225</v>
      </c>
      <c r="B2225" s="98" t="s">
        <v>10761</v>
      </c>
      <c r="C2225" s="54" t="str">
        <f t="shared" ca="1" si="442"/>
        <v>CPMS</v>
      </c>
      <c r="D2225" s="54" t="str">
        <f t="shared" ca="1" si="443"/>
        <v xml:space="preserve"> -J</v>
      </c>
      <c r="E2225" s="54">
        <f t="shared" ca="1" si="444"/>
        <v>0</v>
      </c>
      <c r="F2225" s="54">
        <f t="shared" ca="1" si="445"/>
        <v>0</v>
      </c>
      <c r="G2225" s="54" t="str">
        <f t="shared" ca="1" si="446"/>
        <v>AD3</v>
      </c>
      <c r="H2225" s="54" t="str">
        <f t="shared" ca="1" si="447"/>
        <v>COMPLET</v>
      </c>
      <c r="I2225" s="54" t="str">
        <f t="shared" ca="1" si="448"/>
        <v>Tn</v>
      </c>
      <c r="J2225" s="54" t="str">
        <f t="shared" ca="1" si="449"/>
        <v>CEPI</v>
      </c>
      <c r="K2225" s="54" t="str">
        <f t="shared" ca="1" si="450"/>
        <v>LOAXS005</v>
      </c>
      <c r="L2225" s="54" t="str">
        <f t="shared" ca="1" si="451"/>
        <v/>
      </c>
      <c r="M2225" s="54">
        <f t="shared" ca="1" si="452"/>
        <v>0</v>
      </c>
      <c r="N2225" s="54" t="str">
        <f t="shared" ca="1" si="453"/>
        <v>FIC</v>
      </c>
      <c r="O2225" s="54" t="str">
        <f t="shared" ca="1" si="454"/>
        <v>Adhérent</v>
      </c>
    </row>
    <row r="2226" spans="1:15" x14ac:dyDescent="0.3">
      <c r="A2226" s="97">
        <f ca="1">MATCH(B2226,INDIRECT("Referentiel!a:a"),0)+COUNTIF($B$1:B2225,B2226)</f>
        <v>2226</v>
      </c>
      <c r="B2226" s="98" t="s">
        <v>10766</v>
      </c>
      <c r="C2226" s="54" t="str">
        <f t="shared" ca="1" si="442"/>
        <v>CPMS</v>
      </c>
      <c r="D2226" s="54" t="str">
        <f t="shared" ca="1" si="443"/>
        <v>#CR#CELSJ_YYYYMMDDHHMISS_REFTAUX.txt-J</v>
      </c>
      <c r="E2226" s="54">
        <f t="shared" ca="1" si="444"/>
        <v>0</v>
      </c>
      <c r="F2226" s="54">
        <f t="shared" ca="1" si="445"/>
        <v>0</v>
      </c>
      <c r="G2226" s="54" t="str">
        <f t="shared" ca="1" si="446"/>
        <v>AD4</v>
      </c>
      <c r="H2226" s="54" t="str">
        <f t="shared" ca="1" si="447"/>
        <v>COMPLET</v>
      </c>
      <c r="I2226" s="54" t="str">
        <f t="shared" ca="1" si="448"/>
        <v>Tn</v>
      </c>
      <c r="J2226" s="54" t="str">
        <f t="shared" ca="1" si="449"/>
        <v>CELS</v>
      </c>
      <c r="K2226" s="54" t="str">
        <f t="shared" ca="1" si="450"/>
        <v>Code_Entité]CELSJ_[YYYY][MM][DD][HH][MM][SS]_REFTAUX</v>
      </c>
      <c r="L2226" s="54" t="str">
        <f t="shared" ca="1" si="451"/>
        <v/>
      </c>
      <c r="M2226" s="54" t="str">
        <f t="shared" ca="1" si="452"/>
        <v>CPMS</v>
      </c>
      <c r="N2226" s="54" t="str">
        <f t="shared" ca="1" si="453"/>
        <v>OPEN</v>
      </c>
      <c r="O2226" s="54" t="str">
        <f t="shared" ca="1" si="454"/>
        <v>Adhérent</v>
      </c>
    </row>
    <row r="2227" spans="1:15" x14ac:dyDescent="0.3">
      <c r="A2227" s="97">
        <f ca="1">MATCH(B2227,INDIRECT("Referentiel!a:a"),0)+COUNTIF($B$1:B2226,B2227)</f>
        <v>2227</v>
      </c>
      <c r="B2227" s="98" t="s">
        <v>10770</v>
      </c>
      <c r="C2227" s="54" t="str">
        <f t="shared" ca="1" si="442"/>
        <v>CPMS</v>
      </c>
      <c r="D2227" s="54" t="str">
        <f t="shared" ca="1" si="443"/>
        <v>#CR#CELSJ_YYYYMMDDHHMISS_DOSSIERS.txt-J</v>
      </c>
      <c r="E2227" s="54">
        <f t="shared" ca="1" si="444"/>
        <v>0</v>
      </c>
      <c r="F2227" s="54">
        <f t="shared" ca="1" si="445"/>
        <v>0</v>
      </c>
      <c r="G2227" s="54" t="str">
        <f t="shared" ca="1" si="446"/>
        <v>AD4</v>
      </c>
      <c r="H2227" s="54" t="str">
        <f t="shared" ca="1" si="447"/>
        <v>COMPLET</v>
      </c>
      <c r="I2227" s="54" t="str">
        <f t="shared" ca="1" si="448"/>
        <v>Tn</v>
      </c>
      <c r="J2227" s="54" t="str">
        <f t="shared" ca="1" si="449"/>
        <v>CELS</v>
      </c>
      <c r="K2227" s="54" t="str">
        <f t="shared" ca="1" si="450"/>
        <v>Code_Entité]CELSJ_[YYYY][MM][DD][HH][MM][SS]_DOSSIERS</v>
      </c>
      <c r="L2227" s="54" t="str">
        <f t="shared" ca="1" si="451"/>
        <v/>
      </c>
      <c r="M2227" s="54" t="str">
        <f t="shared" ca="1" si="452"/>
        <v>CPMS</v>
      </c>
      <c r="N2227" s="54" t="str">
        <f t="shared" ca="1" si="453"/>
        <v>OPEN</v>
      </c>
      <c r="O2227" s="54" t="str">
        <f t="shared" ca="1" si="454"/>
        <v>Adhérent</v>
      </c>
    </row>
    <row r="2228" spans="1:15" x14ac:dyDescent="0.3">
      <c r="A2228" s="97">
        <f ca="1">MATCH(B2228,INDIRECT("Referentiel!a:a"),0)+COUNTIF($B$1:B2227,B2228)</f>
        <v>2228</v>
      </c>
      <c r="B2228" s="98" t="s">
        <v>10774</v>
      </c>
      <c r="C2228" s="54" t="str">
        <f t="shared" ca="1" si="442"/>
        <v>CPMS</v>
      </c>
      <c r="D2228" s="54" t="str">
        <f t="shared" ca="1" si="443"/>
        <v>#CR#CELSJ_YYYYMMDDHHMISS_CREJGEN.txt-J</v>
      </c>
      <c r="E2228" s="54">
        <f t="shared" ca="1" si="444"/>
        <v>0</v>
      </c>
      <c r="F2228" s="54">
        <f t="shared" ca="1" si="445"/>
        <v>0</v>
      </c>
      <c r="G2228" s="54" t="str">
        <f t="shared" ca="1" si="446"/>
        <v>AD4</v>
      </c>
      <c r="H2228" s="54" t="str">
        <f t="shared" ca="1" si="447"/>
        <v>PARTIEL</v>
      </c>
      <c r="I2228" s="54" t="str">
        <f t="shared" ca="1" si="448"/>
        <v>Tn</v>
      </c>
      <c r="J2228" s="54" t="str">
        <f t="shared" ca="1" si="449"/>
        <v>CELS</v>
      </c>
      <c r="K2228" s="54" t="str">
        <f t="shared" ca="1" si="450"/>
        <v>Code_Entité]CELSJ_[YYYY][MM][DD][HH][MM][SS]_CREJGEN</v>
      </c>
      <c r="L2228" s="54" t="str">
        <f t="shared" ca="1" si="451"/>
        <v/>
      </c>
      <c r="M2228" s="54" t="str">
        <f t="shared" ca="1" si="452"/>
        <v>CPMS</v>
      </c>
      <c r="N2228" s="54" t="str">
        <f t="shared" ca="1" si="453"/>
        <v>OPEN</v>
      </c>
      <c r="O2228" s="54" t="str">
        <f t="shared" ca="1" si="454"/>
        <v>Adhérent</v>
      </c>
    </row>
    <row r="2229" spans="1:15" x14ac:dyDescent="0.3">
      <c r="A2229" s="97">
        <f ca="1">MATCH(B2229,INDIRECT("Referentiel!a:a"),0)+COUNTIF($B$1:B2228,B2229)</f>
        <v>2229</v>
      </c>
      <c r="B2229" s="98" t="s">
        <v>10777</v>
      </c>
      <c r="C2229" s="54" t="str">
        <f t="shared" ca="1" si="442"/>
        <v>CPMS</v>
      </c>
      <c r="D2229" s="54" t="str">
        <f t="shared" ca="1" si="443"/>
        <v>#CR#CELSJ_YYYYMMDDHHMISS_CREJRAT.txt-J</v>
      </c>
      <c r="E2229" s="54">
        <f t="shared" ca="1" si="444"/>
        <v>0</v>
      </c>
      <c r="F2229" s="54">
        <f t="shared" ca="1" si="445"/>
        <v>0</v>
      </c>
      <c r="G2229" s="54" t="str">
        <f t="shared" ca="1" si="446"/>
        <v>AD4</v>
      </c>
      <c r="H2229" s="54" t="str">
        <f t="shared" ca="1" si="447"/>
        <v>PARTIEL</v>
      </c>
      <c r="I2229" s="54" t="str">
        <f t="shared" ca="1" si="448"/>
        <v>Tn</v>
      </c>
      <c r="J2229" s="54" t="str">
        <f t="shared" ca="1" si="449"/>
        <v>CELS</v>
      </c>
      <c r="K2229" s="54" t="str">
        <f t="shared" ca="1" si="450"/>
        <v>Code_Entité]CELSJ_[YYYY][MM][DD][HH][MM][SS]_CREJRAT</v>
      </c>
      <c r="L2229" s="54" t="str">
        <f t="shared" ca="1" si="451"/>
        <v/>
      </c>
      <c r="M2229" s="54" t="str">
        <f t="shared" ca="1" si="452"/>
        <v>CPMS</v>
      </c>
      <c r="N2229" s="54" t="str">
        <f t="shared" ca="1" si="453"/>
        <v>OPEN</v>
      </c>
      <c r="O2229" s="54" t="str">
        <f t="shared" ca="1" si="454"/>
        <v>Adhérent</v>
      </c>
    </row>
    <row r="2230" spans="1:15" x14ac:dyDescent="0.3">
      <c r="A2230" s="97">
        <f ca="1">MATCH(B2230,INDIRECT("Referentiel!a:a"),0)+COUNTIF($B$1:B2229,B2230)</f>
        <v>2230</v>
      </c>
      <c r="B2230" s="98" t="s">
        <v>10781</v>
      </c>
      <c r="C2230" s="54" t="str">
        <f t="shared" ca="1" si="442"/>
        <v>CPMS</v>
      </c>
      <c r="D2230" s="54" t="str">
        <f t="shared" ca="1" si="443"/>
        <v>#CR#CELSJ_YYYYMMDDHHMISS_CREJRAP.txt-J</v>
      </c>
      <c r="E2230" s="54">
        <f t="shared" ca="1" si="444"/>
        <v>0</v>
      </c>
      <c r="F2230" s="54">
        <f t="shared" ca="1" si="445"/>
        <v>0</v>
      </c>
      <c r="G2230" s="54" t="str">
        <f t="shared" ca="1" si="446"/>
        <v>AD4</v>
      </c>
      <c r="H2230" s="54" t="str">
        <f t="shared" ca="1" si="447"/>
        <v>PARTIEL</v>
      </c>
      <c r="I2230" s="54" t="str">
        <f t="shared" ca="1" si="448"/>
        <v>Tn</v>
      </c>
      <c r="J2230" s="54" t="str">
        <f t="shared" ca="1" si="449"/>
        <v>CELS</v>
      </c>
      <c r="K2230" s="54" t="str">
        <f t="shared" ca="1" si="450"/>
        <v>Code_Entité]CELSJ_[YYYY][MM][DD][HH][MM][SS]_CREJRAP</v>
      </c>
      <c r="L2230" s="54" t="str">
        <f t="shared" ca="1" si="451"/>
        <v/>
      </c>
      <c r="M2230" s="54" t="str">
        <f t="shared" ca="1" si="452"/>
        <v>CPMS</v>
      </c>
      <c r="N2230" s="54" t="str">
        <f t="shared" ca="1" si="453"/>
        <v>OPEN</v>
      </c>
      <c r="O2230" s="54" t="str">
        <f t="shared" ca="1" si="454"/>
        <v>Adhérent</v>
      </c>
    </row>
    <row r="2231" spans="1:15" x14ac:dyDescent="0.3">
      <c r="A2231" s="97">
        <f ca="1">MATCH(B2231,INDIRECT("Referentiel!a:a"),0)+COUNTIF($B$1:B2230,B2231)</f>
        <v>2231</v>
      </c>
      <c r="B2231" s="98" t="s">
        <v>10785</v>
      </c>
      <c r="C2231" s="54" t="str">
        <f t="shared" ca="1" si="442"/>
        <v>CPMS</v>
      </c>
      <c r="D2231" s="54" t="str">
        <f t="shared" ca="1" si="443"/>
        <v>#CR#CELSJ_YYYYMMDDHHMISS_CREJDEB.txt-J</v>
      </c>
      <c r="E2231" s="54">
        <f t="shared" ca="1" si="444"/>
        <v>0</v>
      </c>
      <c r="F2231" s="54">
        <f t="shared" ca="1" si="445"/>
        <v>0</v>
      </c>
      <c r="G2231" s="54" t="str">
        <f t="shared" ca="1" si="446"/>
        <v>AD4</v>
      </c>
      <c r="H2231" s="54" t="str">
        <f t="shared" ca="1" si="447"/>
        <v>PARTIEL</v>
      </c>
      <c r="I2231" s="54" t="str">
        <f t="shared" ca="1" si="448"/>
        <v>Tn</v>
      </c>
      <c r="J2231" s="54" t="str">
        <f t="shared" ca="1" si="449"/>
        <v>CELS</v>
      </c>
      <c r="K2231" s="54" t="str">
        <f t="shared" ca="1" si="450"/>
        <v>Code_Entité]CELSJ_[YYYY][MM][DD][HH][MM][SS]_CREJDEB</v>
      </c>
      <c r="L2231" s="54" t="str">
        <f t="shared" ca="1" si="451"/>
        <v/>
      </c>
      <c r="M2231" s="54" t="str">
        <f t="shared" ca="1" si="452"/>
        <v>CPMS</v>
      </c>
      <c r="N2231" s="54" t="str">
        <f t="shared" ca="1" si="453"/>
        <v>OPEN</v>
      </c>
      <c r="O2231" s="54" t="str">
        <f t="shared" ca="1" si="454"/>
        <v>Adhérent</v>
      </c>
    </row>
    <row r="2232" spans="1:15" x14ac:dyDescent="0.3">
      <c r="A2232" s="97">
        <f ca="1">MATCH(B2232,INDIRECT("Referentiel!a:a"),0)+COUNTIF($B$1:B2231,B2232)</f>
        <v>2232</v>
      </c>
      <c r="B2232" s="98" t="s">
        <v>10789</v>
      </c>
      <c r="C2232" s="54" t="str">
        <f t="shared" ca="1" si="442"/>
        <v>CPMS</v>
      </c>
      <c r="D2232" s="54" t="str">
        <f t="shared" ca="1" si="443"/>
        <v>#CR#CELSJ_YYYYMMDDHHMISS_CREJPRELECH.txt-J</v>
      </c>
      <c r="E2232" s="54">
        <f t="shared" ca="1" si="444"/>
        <v>0</v>
      </c>
      <c r="F2232" s="54">
        <f t="shared" ca="1" si="445"/>
        <v>0</v>
      </c>
      <c r="G2232" s="54" t="str">
        <f t="shared" ca="1" si="446"/>
        <v>AD4</v>
      </c>
      <c r="H2232" s="54" t="str">
        <f t="shared" ca="1" si="447"/>
        <v>PARTIEL</v>
      </c>
      <c r="I2232" s="54" t="str">
        <f t="shared" ca="1" si="448"/>
        <v>Tn</v>
      </c>
      <c r="J2232" s="54" t="str">
        <f t="shared" ca="1" si="449"/>
        <v>CELS</v>
      </c>
      <c r="K2232" s="54" t="str">
        <f t="shared" ca="1" si="450"/>
        <v>Code_Entité]CELSJ_[YYYY][MM][DD][HH][MM][SS]_CREJPRELECH</v>
      </c>
      <c r="L2232" s="54" t="str">
        <f t="shared" ca="1" si="451"/>
        <v/>
      </c>
      <c r="M2232" s="54" t="str">
        <f t="shared" ca="1" si="452"/>
        <v>CPMS</v>
      </c>
      <c r="N2232" s="54" t="str">
        <f t="shared" ca="1" si="453"/>
        <v>OPEN</v>
      </c>
      <c r="O2232" s="54" t="str">
        <f t="shared" ca="1" si="454"/>
        <v>Adhérent</v>
      </c>
    </row>
    <row r="2233" spans="1:15" x14ac:dyDescent="0.3">
      <c r="A2233" s="97">
        <f ca="1">MATCH(B2233,INDIRECT("Referentiel!a:a"),0)+COUNTIF($B$1:B2232,B2233)</f>
        <v>2239</v>
      </c>
      <c r="B2233" s="98" t="s">
        <v>10792</v>
      </c>
      <c r="C2233" s="54" t="str">
        <f t="shared" ca="1" si="442"/>
        <v>CPMS</v>
      </c>
      <c r="D2233" s="54" t="str">
        <f t="shared" ca="1" si="443"/>
        <v>#CR#CELSJ_YYYYMMDDHHMISS_CREJPTXFIXE.txt-J</v>
      </c>
      <c r="E2233" s="54">
        <f t="shared" ca="1" si="444"/>
        <v>0</v>
      </c>
      <c r="F2233" s="54">
        <f t="shared" ca="1" si="445"/>
        <v>0</v>
      </c>
      <c r="G2233" s="54" t="str">
        <f t="shared" ca="1" si="446"/>
        <v>AD4</v>
      </c>
      <c r="H2233" s="54" t="str">
        <f t="shared" ca="1" si="447"/>
        <v>PARTIEL</v>
      </c>
      <c r="I2233" s="54" t="str">
        <f t="shared" ca="1" si="448"/>
        <v>Tn</v>
      </c>
      <c r="J2233" s="54" t="str">
        <f t="shared" ca="1" si="449"/>
        <v>CELS</v>
      </c>
      <c r="K2233" s="54" t="str">
        <f t="shared" ca="1" si="450"/>
        <v>#CR#CELSJ_YYYYMMDDHHMISS_CREJPTXFIXE.txt</v>
      </c>
      <c r="L2233" s="54">
        <f t="shared" ca="1" si="451"/>
        <v>0</v>
      </c>
      <c r="M2233" s="54" t="str">
        <f t="shared" ca="1" si="452"/>
        <v>PCPMS</v>
      </c>
      <c r="N2233" s="54" t="str">
        <f t="shared" ca="1" si="453"/>
        <v>OPEN</v>
      </c>
      <c r="O2233" s="54" t="str">
        <f t="shared" ca="1" si="454"/>
        <v>Adhérent</v>
      </c>
    </row>
    <row r="2234" spans="1:15" x14ac:dyDescent="0.3">
      <c r="A2234" s="97">
        <f ca="1">MATCH(B2234,INDIRECT("Referentiel!a:a"),0)+COUNTIF($B$1:B2233,B2234)</f>
        <v>2238</v>
      </c>
      <c r="B2234" s="98" t="s">
        <v>10794</v>
      </c>
      <c r="C2234" s="54" t="str">
        <f t="shared" ca="1" si="442"/>
        <v>CPMS</v>
      </c>
      <c r="D2234" s="54" t="str">
        <f t="shared" ca="1" si="443"/>
        <v>#CR#CELSJ_YYYYMMDDHHMISS_CREJSTOPCR.txt-J</v>
      </c>
      <c r="E2234" s="54">
        <f t="shared" ca="1" si="444"/>
        <v>0</v>
      </c>
      <c r="F2234" s="54">
        <f t="shared" ca="1" si="445"/>
        <v>0</v>
      </c>
      <c r="G2234" s="54" t="str">
        <f t="shared" ca="1" si="446"/>
        <v>AD4</v>
      </c>
      <c r="H2234" s="54" t="str">
        <f t="shared" ca="1" si="447"/>
        <v>PARTIEL</v>
      </c>
      <c r="I2234" s="54" t="str">
        <f t="shared" ca="1" si="448"/>
        <v>Tn</v>
      </c>
      <c r="J2234" s="54" t="str">
        <f t="shared" ca="1" si="449"/>
        <v>CELS</v>
      </c>
      <c r="K2234" s="54" t="str">
        <f t="shared" ca="1" si="450"/>
        <v>#CR#CELSJ_YYYYMMDDHHMISS_CREJSTOPCR.txt</v>
      </c>
      <c r="L2234" s="54">
        <f t="shared" ca="1" si="451"/>
        <v>0</v>
      </c>
      <c r="M2234" s="54" t="str">
        <f t="shared" ca="1" si="452"/>
        <v>CPMS</v>
      </c>
      <c r="N2234" s="54" t="str">
        <f t="shared" ca="1" si="453"/>
        <v>OPEN</v>
      </c>
      <c r="O2234" s="54" t="str">
        <f t="shared" ca="1" si="454"/>
        <v>Adhérent</v>
      </c>
    </row>
    <row r="2235" spans="1:15" x14ac:dyDescent="0.3">
      <c r="A2235" s="97">
        <f ca="1">MATCH(B2235,INDIRECT("Referentiel!a:a"),0)+COUNTIF($B$1:B2234,B2235)</f>
        <v>2233</v>
      </c>
      <c r="B2235" s="98" t="s">
        <v>10798</v>
      </c>
      <c r="C2235" s="54" t="str">
        <f t="shared" ca="1" si="442"/>
        <v>CPCC</v>
      </c>
      <c r="D2235" s="54" t="str">
        <f t="shared" ca="1" si="443"/>
        <v>#CR#EERPJ_YYYYMMDDHHMISS_indicateursEERP.txt-J</v>
      </c>
      <c r="E2235" s="54">
        <f t="shared" ca="1" si="444"/>
        <v>0</v>
      </c>
      <c r="F2235" s="54">
        <f t="shared" ca="1" si="445"/>
        <v>0</v>
      </c>
      <c r="G2235" s="54" t="str">
        <f t="shared" ca="1" si="446"/>
        <v>AD3</v>
      </c>
      <c r="H2235" s="54" t="str">
        <f t="shared" ca="1" si="447"/>
        <v>COMPLET</v>
      </c>
      <c r="I2235" s="54" t="str">
        <f t="shared" ca="1" si="448"/>
        <v>Tn</v>
      </c>
      <c r="J2235" s="54" t="str">
        <f t="shared" ca="1" si="449"/>
        <v>EERP</v>
      </c>
      <c r="K2235" s="54" t="str">
        <f t="shared" ca="1" si="450"/>
        <v>99998EERPJ_20190227000000_indicateursEERP.txt</v>
      </c>
      <c r="L2235" s="54" t="str">
        <f t="shared" ca="1" si="451"/>
        <v/>
      </c>
      <c r="M2235" s="54">
        <f t="shared" ca="1" si="452"/>
        <v>0</v>
      </c>
      <c r="N2235" s="54" t="str">
        <f t="shared" ca="1" si="453"/>
        <v>FIC</v>
      </c>
      <c r="O2235" s="54" t="str">
        <f t="shared" ca="1" si="454"/>
        <v>Communautaire</v>
      </c>
    </row>
    <row r="2236" spans="1:15" x14ac:dyDescent="0.3">
      <c r="A2236" s="97">
        <f ca="1">MATCH(B2236,INDIRECT("Referentiel!a:a"),0)+COUNTIF($B$1:B2235,B2236)</f>
        <v>2234</v>
      </c>
      <c r="B2236" s="98" t="s">
        <v>10804</v>
      </c>
      <c r="C2236" s="54" t="str">
        <f t="shared" ca="1" si="442"/>
        <v>CPDM</v>
      </c>
      <c r="D2236" s="54" t="str">
        <f t="shared" ca="1" si="443"/>
        <v>COCL_INDIC_CLI_[YYYY][MM][DD].dat-J</v>
      </c>
      <c r="E2236" s="54">
        <f t="shared" ca="1" si="444"/>
        <v>0</v>
      </c>
      <c r="F2236" s="54">
        <f t="shared" ca="1" si="445"/>
        <v>0</v>
      </c>
      <c r="G2236" s="54" t="str">
        <f t="shared" ca="1" si="446"/>
        <v>AD4.2</v>
      </c>
      <c r="H2236" s="54" t="str">
        <f t="shared" ca="1" si="447"/>
        <v>COMPLET</v>
      </c>
      <c r="I2236" s="54" t="str">
        <f t="shared" ca="1" si="448"/>
        <v>Tn</v>
      </c>
      <c r="J2236" s="54" t="str">
        <f t="shared" ca="1" si="449"/>
        <v>COCC</v>
      </c>
      <c r="K2236" s="54" t="str">
        <f t="shared" ca="1" si="450"/>
        <v>COCL_INDIC_CLI_[YYYY][MM][DD].dat</v>
      </c>
      <c r="L2236" s="54" t="str">
        <f t="shared" ca="1" si="451"/>
        <v/>
      </c>
      <c r="M2236" s="54" t="str">
        <f t="shared" ca="1" si="452"/>
        <v>DTWH</v>
      </c>
      <c r="N2236" s="54" t="str">
        <f t="shared" ca="1" si="453"/>
        <v>OPEN</v>
      </c>
      <c r="O2236" s="54" t="str">
        <f t="shared" ca="1" si="454"/>
        <v>Communautaire</v>
      </c>
    </row>
    <row r="2237" spans="1:15" x14ac:dyDescent="0.3">
      <c r="A2237" s="97">
        <f ca="1">MATCH(B2237,INDIRECT("Referentiel!a:a"),0)+COUNTIF($B$1:B2236,B2237)</f>
        <v>2235</v>
      </c>
      <c r="B2237" s="98" t="s">
        <v>10810</v>
      </c>
      <c r="C2237" s="54" t="str">
        <f t="shared" ca="1" si="442"/>
        <v>CPDM</v>
      </c>
      <c r="D2237" s="54" t="str">
        <f t="shared" ca="1" si="443"/>
        <v>COCL_SGMTN_[YYYY][MM][DD].dat-J</v>
      </c>
      <c r="E2237" s="54">
        <f t="shared" ca="1" si="444"/>
        <v>0</v>
      </c>
      <c r="F2237" s="54">
        <f t="shared" ca="1" si="445"/>
        <v>0</v>
      </c>
      <c r="G2237" s="54" t="str">
        <f t="shared" ca="1" si="446"/>
        <v>AD4.2</v>
      </c>
      <c r="H2237" s="54" t="str">
        <f t="shared" ca="1" si="447"/>
        <v>COMPLET</v>
      </c>
      <c r="I2237" s="54" t="str">
        <f t="shared" ca="1" si="448"/>
        <v>Tn</v>
      </c>
      <c r="J2237" s="54" t="str">
        <f t="shared" ca="1" si="449"/>
        <v>COCC</v>
      </c>
      <c r="K2237" s="54" t="str">
        <f t="shared" ca="1" si="450"/>
        <v>COCL_SGMTN_[YYYY][MM][DD].dat</v>
      </c>
      <c r="L2237" s="54" t="str">
        <f t="shared" ca="1" si="451"/>
        <v/>
      </c>
      <c r="M2237" s="54" t="str">
        <f t="shared" ca="1" si="452"/>
        <v>DTWH</v>
      </c>
      <c r="N2237" s="54" t="str">
        <f t="shared" ca="1" si="453"/>
        <v>OPEN</v>
      </c>
      <c r="O2237" s="54" t="str">
        <f t="shared" ca="1" si="454"/>
        <v>Communautaire</v>
      </c>
    </row>
    <row r="2238" spans="1:15" x14ac:dyDescent="0.3">
      <c r="A2238" s="97">
        <f ca="1">MATCH(B2238,INDIRECT("Referentiel!a:a"),0)+COUNTIF($B$1:B2237,B2238)</f>
        <v>2236</v>
      </c>
      <c r="B2238" s="98" t="s">
        <v>12119</v>
      </c>
      <c r="C2238" s="54" t="str">
        <f t="shared" ca="1" si="442"/>
        <v>CPDT</v>
      </c>
      <c r="D2238" s="54" t="str">
        <f t="shared" ca="1" si="443"/>
        <v>DEPGSI-H</v>
      </c>
      <c r="E2238" s="54">
        <f t="shared" ca="1" si="444"/>
        <v>0</v>
      </c>
      <c r="F2238" s="54" t="str">
        <f t="shared" ca="1" si="445"/>
        <v>ZH0EH0</v>
      </c>
      <c r="G2238" s="54" t="str">
        <f t="shared" ca="1" si="446"/>
        <v>AD3</v>
      </c>
      <c r="H2238" s="54" t="str">
        <f t="shared" ca="1" si="447"/>
        <v>COMPLET</v>
      </c>
      <c r="I2238" s="54" t="str">
        <f t="shared" ca="1" si="448"/>
        <v>Tn</v>
      </c>
      <c r="J2238" s="54" t="str">
        <f t="shared" ca="1" si="449"/>
        <v>CPDT</v>
      </c>
      <c r="K2238" s="54" t="str">
        <f t="shared" ca="1" si="450"/>
        <v>TWSDEP</v>
      </c>
      <c r="L2238" s="54">
        <f t="shared" ca="1" si="451"/>
        <v>0</v>
      </c>
      <c r="M2238" s="54">
        <f t="shared" ca="1" si="452"/>
        <v>0</v>
      </c>
      <c r="N2238" s="54" t="str">
        <f t="shared" ca="1" si="453"/>
        <v>FIC</v>
      </c>
      <c r="O2238" s="54" t="str">
        <f t="shared" ca="1" si="454"/>
        <v>Adhérent</v>
      </c>
    </row>
    <row r="2239" spans="1:15" x14ac:dyDescent="0.3">
      <c r="A2239" s="97">
        <f ca="1">MATCH(B2239,INDIRECT("Referentiel!a:a"),0)+COUNTIF($B$1:B2238,B2239)</f>
        <v>2237</v>
      </c>
      <c r="B2239" s="98" t="s">
        <v>12125</v>
      </c>
      <c r="C2239" s="54" t="str">
        <f t="shared" ca="1" si="442"/>
        <v>CPCR</v>
      </c>
      <c r="D2239" s="54" t="str">
        <f t="shared" ca="1" si="443"/>
        <v>PARAMEVFENTR-J</v>
      </c>
      <c r="E2239" s="54">
        <f t="shared" ca="1" si="444"/>
        <v>0</v>
      </c>
      <c r="F2239" s="54" t="str">
        <f t="shared" ca="1" si="445"/>
        <v>ZH1NJ6</v>
      </c>
      <c r="G2239" s="54" t="str">
        <f t="shared" ca="1" si="446"/>
        <v>AD1</v>
      </c>
      <c r="H2239" s="54" t="str">
        <f t="shared" ca="1" si="447"/>
        <v>COMPLET</v>
      </c>
      <c r="I2239" s="54" t="str">
        <f t="shared" ca="1" si="448"/>
        <v>Tn</v>
      </c>
      <c r="J2239" s="54" t="str">
        <f t="shared" ca="1" si="449"/>
        <v>GECR</v>
      </c>
      <c r="K2239" s="54" t="str">
        <f t="shared" ca="1" si="450"/>
        <v>PARAMEVFENTR</v>
      </c>
      <c r="L2239" s="54">
        <f t="shared" ca="1" si="451"/>
        <v>0</v>
      </c>
      <c r="M2239" s="54">
        <f t="shared" ca="1" si="452"/>
        <v>0</v>
      </c>
      <c r="N2239" s="54" t="str">
        <f t="shared" ca="1" si="453"/>
        <v>START</v>
      </c>
      <c r="O2239" s="54" t="str">
        <f t="shared" ca="1" si="454"/>
        <v>Adhérent</v>
      </c>
    </row>
  </sheetData>
  <autoFilter ref="A1:O223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E22" sqref="E22"/>
    </sheetView>
  </sheetViews>
  <sheetFormatPr baseColWidth="10" defaultColWidth="11.44140625" defaultRowHeight="14.4" x14ac:dyDescent="0.3"/>
  <cols>
    <col min="1" max="1" width="6.21875" bestFit="1" customWidth="1"/>
    <col min="2" max="2" width="59.21875" bestFit="1" customWidth="1"/>
    <col min="3" max="3" width="3.21875" bestFit="1" customWidth="1"/>
  </cols>
  <sheetData>
    <row r="1" spans="1:3" x14ac:dyDescent="0.3">
      <c r="A1" s="116" t="s">
        <v>651</v>
      </c>
      <c r="B1" s="116" t="s">
        <v>12089</v>
      </c>
      <c r="C1" s="117" t="s">
        <v>221</v>
      </c>
    </row>
    <row r="2" spans="1:3" x14ac:dyDescent="0.3">
      <c r="A2" s="116" t="s">
        <v>892</v>
      </c>
      <c r="B2" s="116" t="s">
        <v>12090</v>
      </c>
      <c r="C2" s="117" t="s">
        <v>221</v>
      </c>
    </row>
    <row r="3" spans="1:3" x14ac:dyDescent="0.3">
      <c r="A3" s="116" t="s">
        <v>829</v>
      </c>
      <c r="B3" s="116" t="s">
        <v>12091</v>
      </c>
      <c r="C3" s="117" t="s">
        <v>221</v>
      </c>
    </row>
    <row r="4" spans="1:3" x14ac:dyDescent="0.3">
      <c r="A4" s="116" t="s">
        <v>220</v>
      </c>
      <c r="B4" s="116" t="s">
        <v>12092</v>
      </c>
      <c r="C4" s="117" t="s">
        <v>221</v>
      </c>
    </row>
    <row r="5" spans="1:3" x14ac:dyDescent="0.3">
      <c r="A5" s="118" t="s">
        <v>40</v>
      </c>
      <c r="B5" s="118" t="s">
        <v>12093</v>
      </c>
      <c r="C5" s="119" t="s">
        <v>39</v>
      </c>
    </row>
    <row r="6" spans="1:3" x14ac:dyDescent="0.3">
      <c r="A6" s="118" t="s">
        <v>101</v>
      </c>
      <c r="B6" s="118" t="s">
        <v>12094</v>
      </c>
      <c r="C6" s="119" t="s">
        <v>39</v>
      </c>
    </row>
    <row r="7" spans="1:3" x14ac:dyDescent="0.3">
      <c r="A7" s="120" t="s">
        <v>16</v>
      </c>
      <c r="B7" s="120" t="s">
        <v>12095</v>
      </c>
      <c r="C7" s="121" t="s">
        <v>17</v>
      </c>
    </row>
    <row r="8" spans="1:3" x14ac:dyDescent="0.3">
      <c r="A8" s="120" t="s">
        <v>384</v>
      </c>
      <c r="B8" s="120" t="s">
        <v>12096</v>
      </c>
      <c r="C8" s="121" t="s">
        <v>17</v>
      </c>
    </row>
    <row r="9" spans="1:3" x14ac:dyDescent="0.3">
      <c r="A9" s="120" t="s">
        <v>59</v>
      </c>
      <c r="B9" s="120" t="s">
        <v>12097</v>
      </c>
      <c r="C9" s="121" t="s">
        <v>17</v>
      </c>
    </row>
    <row r="10" spans="1:3" x14ac:dyDescent="0.3">
      <c r="A10" s="120" t="s">
        <v>199</v>
      </c>
      <c r="B10" s="120" t="s">
        <v>12098</v>
      </c>
      <c r="C10" s="121" t="s">
        <v>17</v>
      </c>
    </row>
    <row r="11" spans="1:3" x14ac:dyDescent="0.3">
      <c r="A11" s="120" t="s">
        <v>5181</v>
      </c>
      <c r="B11" s="120" t="s">
        <v>12099</v>
      </c>
      <c r="C11" s="121" t="s">
        <v>17</v>
      </c>
    </row>
    <row r="12" spans="1:3" x14ac:dyDescent="0.3">
      <c r="A12" s="122" t="s">
        <v>12100</v>
      </c>
      <c r="B12" s="122" t="s">
        <v>12101</v>
      </c>
      <c r="C12" s="123" t="s">
        <v>3794</v>
      </c>
    </row>
    <row r="13" spans="1:3" x14ac:dyDescent="0.3">
      <c r="A13" s="122" t="s">
        <v>3793</v>
      </c>
      <c r="B13" s="122" t="s">
        <v>12102</v>
      </c>
      <c r="C13" s="123" t="s">
        <v>3794</v>
      </c>
    </row>
    <row r="14" spans="1:3" x14ac:dyDescent="0.3">
      <c r="A14" s="124" t="s">
        <v>676</v>
      </c>
      <c r="B14" s="124" t="s">
        <v>12103</v>
      </c>
      <c r="C14" s="125" t="s">
        <v>166</v>
      </c>
    </row>
    <row r="15" spans="1:3" x14ac:dyDescent="0.3">
      <c r="A15" s="124" t="s">
        <v>353</v>
      </c>
      <c r="B15" s="124" t="s">
        <v>12104</v>
      </c>
      <c r="C15" s="125" t="s">
        <v>166</v>
      </c>
    </row>
    <row r="16" spans="1:3" x14ac:dyDescent="0.3">
      <c r="A16" s="124" t="s">
        <v>165</v>
      </c>
      <c r="B16" s="124" t="s">
        <v>12105</v>
      </c>
      <c r="C16" s="125" t="s">
        <v>166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"/>
  <sheetViews>
    <sheetView workbookViewId="0">
      <selection activeCell="B10" sqref="B10"/>
    </sheetView>
  </sheetViews>
  <sheetFormatPr baseColWidth="10" defaultRowHeight="14.4" x14ac:dyDescent="0.3"/>
  <sheetData>
    <row r="2" spans="1:3" x14ac:dyDescent="0.3">
      <c r="A2" t="s">
        <v>12466</v>
      </c>
      <c r="B2" t="s">
        <v>12463</v>
      </c>
      <c r="C2" t="s">
        <v>12467</v>
      </c>
    </row>
    <row r="3" spans="1:3" x14ac:dyDescent="0.3">
      <c r="A3" t="s">
        <v>12462</v>
      </c>
      <c r="B3" t="s">
        <v>12463</v>
      </c>
      <c r="C3" t="s">
        <v>12464</v>
      </c>
    </row>
    <row r="4" spans="1:3" x14ac:dyDescent="0.3">
      <c r="C4" t="s">
        <v>12465</v>
      </c>
    </row>
    <row r="5" spans="1:3" x14ac:dyDescent="0.3">
      <c r="A5" t="s">
        <v>12468</v>
      </c>
      <c r="B5" t="s">
        <v>12463</v>
      </c>
      <c r="C5" t="s">
        <v>12469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opLeftCell="A3" workbookViewId="0">
      <selection activeCell="J14" sqref="J14"/>
    </sheetView>
  </sheetViews>
  <sheetFormatPr baseColWidth="10" defaultRowHeight="14.4" x14ac:dyDescent="0.3"/>
  <cols>
    <col min="1" max="1" width="8" bestFit="1" customWidth="1"/>
    <col min="2" max="2" width="12.44140625" bestFit="1" customWidth="1"/>
    <col min="3" max="3" width="9.5546875" bestFit="1" customWidth="1"/>
    <col min="4" max="4" width="8.44140625" bestFit="1" customWidth="1"/>
    <col min="5" max="5" width="19.77734375" bestFit="1" customWidth="1"/>
    <col min="6" max="6" width="10.21875" bestFit="1" customWidth="1"/>
    <col min="7" max="7" width="18" bestFit="1" customWidth="1"/>
    <col min="8" max="8" width="8.21875" bestFit="1" customWidth="1"/>
    <col min="9" max="9" width="19.77734375" customWidth="1"/>
  </cols>
  <sheetData>
    <row r="1" spans="1:9" ht="15.6" x14ac:dyDescent="0.3">
      <c r="A1" s="195" t="s">
        <v>12035</v>
      </c>
      <c r="B1" s="196"/>
      <c r="C1" s="196"/>
      <c r="D1" s="196"/>
      <c r="E1" s="196"/>
      <c r="F1" s="197"/>
      <c r="G1" s="195" t="s">
        <v>12036</v>
      </c>
      <c r="H1" s="196"/>
      <c r="I1" s="197"/>
    </row>
    <row r="2" spans="1:9" ht="16.2" thickBot="1" x14ac:dyDescent="0.35">
      <c r="A2" s="105" t="s">
        <v>12037</v>
      </c>
      <c r="B2" s="106" t="s">
        <v>12038</v>
      </c>
      <c r="C2" s="106" t="s">
        <v>12039</v>
      </c>
      <c r="D2" s="106" t="s">
        <v>12040</v>
      </c>
      <c r="E2" s="106" t="s">
        <v>12041</v>
      </c>
      <c r="F2" s="107" t="s">
        <v>12042</v>
      </c>
      <c r="G2" s="105" t="s">
        <v>12043</v>
      </c>
      <c r="H2" s="106" t="s">
        <v>12044</v>
      </c>
      <c r="I2" s="107" t="s">
        <v>12045</v>
      </c>
    </row>
    <row r="3" spans="1:9" x14ac:dyDescent="0.3">
      <c r="A3" s="149" t="s">
        <v>12046</v>
      </c>
      <c r="B3" s="150"/>
      <c r="C3" s="150"/>
      <c r="D3" s="150" t="s">
        <v>12047</v>
      </c>
      <c r="E3" s="150"/>
      <c r="F3" s="151"/>
      <c r="G3" s="149" t="s">
        <v>12036</v>
      </c>
      <c r="H3" s="150"/>
      <c r="I3" s="151" t="s">
        <v>12048</v>
      </c>
    </row>
    <row r="4" spans="1:9" x14ac:dyDescent="0.3">
      <c r="A4" s="108" t="s">
        <v>12049</v>
      </c>
      <c r="B4" s="109"/>
      <c r="C4" s="109"/>
      <c r="D4" s="109" t="s">
        <v>12047</v>
      </c>
      <c r="E4" s="109"/>
      <c r="F4" s="110"/>
      <c r="G4" s="108" t="s">
        <v>12036</v>
      </c>
      <c r="H4" s="109"/>
      <c r="I4" s="110" t="s">
        <v>12050</v>
      </c>
    </row>
    <row r="5" spans="1:9" x14ac:dyDescent="0.3">
      <c r="A5" s="108" t="s">
        <v>12051</v>
      </c>
      <c r="B5" s="109"/>
      <c r="C5" s="109"/>
      <c r="D5" s="109" t="s">
        <v>12047</v>
      </c>
      <c r="E5" s="109"/>
      <c r="F5" s="110"/>
      <c r="G5" s="108" t="s">
        <v>12036</v>
      </c>
      <c r="H5" s="109"/>
      <c r="I5" s="110" t="s">
        <v>12052</v>
      </c>
    </row>
    <row r="6" spans="1:9" ht="15" thickBot="1" x14ac:dyDescent="0.35">
      <c r="A6" s="152" t="s">
        <v>12053</v>
      </c>
      <c r="B6" s="153"/>
      <c r="C6" s="153"/>
      <c r="D6" s="153" t="s">
        <v>12047</v>
      </c>
      <c r="E6" s="153">
        <v>2330</v>
      </c>
      <c r="F6" s="154"/>
      <c r="G6" s="152" t="s">
        <v>12054</v>
      </c>
      <c r="H6" s="153"/>
      <c r="I6" s="154" t="s">
        <v>12055</v>
      </c>
    </row>
    <row r="7" spans="1:9" ht="15" thickBot="1" x14ac:dyDescent="0.35">
      <c r="A7" s="155"/>
      <c r="B7" s="156"/>
      <c r="C7" s="156"/>
      <c r="D7" s="156"/>
      <c r="E7" s="156"/>
      <c r="F7" s="157"/>
      <c r="G7" s="155"/>
      <c r="H7" s="156"/>
      <c r="I7" s="157"/>
    </row>
    <row r="8" spans="1:9" x14ac:dyDescent="0.3">
      <c r="A8" s="149" t="s">
        <v>12056</v>
      </c>
      <c r="B8" s="150" t="s">
        <v>12057</v>
      </c>
      <c r="C8" s="150" t="s">
        <v>12058</v>
      </c>
      <c r="D8" s="150" t="s">
        <v>12047</v>
      </c>
      <c r="E8" s="150"/>
      <c r="F8" s="151" t="s">
        <v>12059</v>
      </c>
      <c r="G8" s="149" t="s">
        <v>12060</v>
      </c>
      <c r="H8" s="150">
        <v>550</v>
      </c>
      <c r="I8" s="151" t="s">
        <v>12061</v>
      </c>
    </row>
    <row r="9" spans="1:9" x14ac:dyDescent="0.3">
      <c r="A9" s="111" t="s">
        <v>12062</v>
      </c>
      <c r="B9" s="56" t="s">
        <v>12063</v>
      </c>
      <c r="C9" s="56" t="s">
        <v>12058</v>
      </c>
      <c r="D9" s="56" t="s">
        <v>12047</v>
      </c>
      <c r="E9" s="56">
        <v>100</v>
      </c>
      <c r="F9" s="112" t="s">
        <v>12064</v>
      </c>
      <c r="G9" s="111" t="s">
        <v>12060</v>
      </c>
      <c r="H9" s="56">
        <v>550</v>
      </c>
      <c r="I9" s="112" t="s">
        <v>12061</v>
      </c>
    </row>
    <row r="10" spans="1:9" x14ac:dyDescent="0.3">
      <c r="A10" s="111" t="s">
        <v>12065</v>
      </c>
      <c r="B10" s="56" t="s">
        <v>12066</v>
      </c>
      <c r="C10" s="56" t="s">
        <v>12058</v>
      </c>
      <c r="D10" s="56" t="s">
        <v>12047</v>
      </c>
      <c r="E10" s="56">
        <v>100</v>
      </c>
      <c r="F10" s="112" t="s">
        <v>12064</v>
      </c>
      <c r="G10" s="111" t="s">
        <v>12060</v>
      </c>
      <c r="H10" s="56">
        <v>550</v>
      </c>
      <c r="I10" s="112" t="s">
        <v>12061</v>
      </c>
    </row>
    <row r="11" spans="1:9" x14ac:dyDescent="0.3">
      <c r="A11" s="111" t="s">
        <v>12067</v>
      </c>
      <c r="B11" s="56" t="s">
        <v>12068</v>
      </c>
      <c r="C11" s="56" t="s">
        <v>12058</v>
      </c>
      <c r="D11" s="56" t="s">
        <v>12047</v>
      </c>
      <c r="E11" s="56"/>
      <c r="F11" s="112" t="s">
        <v>12059</v>
      </c>
      <c r="G11" s="111" t="s">
        <v>12060</v>
      </c>
      <c r="H11" s="56">
        <v>550</v>
      </c>
      <c r="I11" s="112" t="s">
        <v>12061</v>
      </c>
    </row>
    <row r="12" spans="1:9" x14ac:dyDescent="0.3">
      <c r="A12" s="111" t="s">
        <v>12069</v>
      </c>
      <c r="B12" s="56" t="s">
        <v>12070</v>
      </c>
      <c r="C12" s="56" t="s">
        <v>12058</v>
      </c>
      <c r="D12" s="56" t="s">
        <v>12047</v>
      </c>
      <c r="E12" s="56"/>
      <c r="F12" s="112" t="s">
        <v>12059</v>
      </c>
      <c r="G12" s="111" t="s">
        <v>12060</v>
      </c>
      <c r="H12" s="56">
        <v>550</v>
      </c>
      <c r="I12" s="112" t="s">
        <v>12061</v>
      </c>
    </row>
    <row r="13" spans="1:9" ht="15" thickBot="1" x14ac:dyDescent="0.35">
      <c r="A13" s="113" t="s">
        <v>12071</v>
      </c>
      <c r="B13" s="114" t="s">
        <v>12072</v>
      </c>
      <c r="C13" s="114" t="s">
        <v>12073</v>
      </c>
      <c r="D13" s="114" t="s">
        <v>12074</v>
      </c>
      <c r="E13" s="114"/>
      <c r="F13" s="115" t="s">
        <v>12059</v>
      </c>
      <c r="G13" s="113" t="s">
        <v>12060</v>
      </c>
      <c r="H13" s="114">
        <v>550</v>
      </c>
      <c r="I13" s="115" t="s">
        <v>12061</v>
      </c>
    </row>
    <row r="14" spans="1:9" x14ac:dyDescent="0.3">
      <c r="A14" s="149" t="s">
        <v>12075</v>
      </c>
      <c r="B14" s="150" t="s">
        <v>12076</v>
      </c>
      <c r="C14" s="150" t="s">
        <v>12077</v>
      </c>
      <c r="D14" s="150" t="s">
        <v>12047</v>
      </c>
      <c r="E14" s="150">
        <v>730</v>
      </c>
      <c r="F14" s="151" t="s">
        <v>12064</v>
      </c>
      <c r="G14" s="149" t="s">
        <v>12060</v>
      </c>
      <c r="H14" s="150">
        <v>740</v>
      </c>
      <c r="I14" s="151" t="s">
        <v>12078</v>
      </c>
    </row>
    <row r="15" spans="1:9" x14ac:dyDescent="0.3">
      <c r="A15" s="111" t="s">
        <v>12079</v>
      </c>
      <c r="B15" s="56" t="s">
        <v>12076</v>
      </c>
      <c r="C15" s="56" t="s">
        <v>12077</v>
      </c>
      <c r="D15" s="56" t="s">
        <v>12047</v>
      </c>
      <c r="E15" s="56">
        <v>8.3000000000000007</v>
      </c>
      <c r="F15" s="112" t="s">
        <v>12064</v>
      </c>
      <c r="G15" s="111" t="s">
        <v>12060</v>
      </c>
      <c r="H15" s="56">
        <v>840</v>
      </c>
      <c r="I15" s="112" t="s">
        <v>12078</v>
      </c>
    </row>
    <row r="16" spans="1:9" x14ac:dyDescent="0.3">
      <c r="A16" s="111" t="s">
        <v>12080</v>
      </c>
      <c r="B16" s="56" t="s">
        <v>12081</v>
      </c>
      <c r="C16" s="56" t="s">
        <v>12082</v>
      </c>
      <c r="D16" s="56" t="s">
        <v>12083</v>
      </c>
      <c r="E16" s="56">
        <v>1230</v>
      </c>
      <c r="F16" s="112" t="s">
        <v>12064</v>
      </c>
      <c r="G16" s="111" t="s">
        <v>12060</v>
      </c>
      <c r="H16" s="56">
        <v>1240</v>
      </c>
      <c r="I16" s="112" t="s">
        <v>12078</v>
      </c>
    </row>
    <row r="17" spans="1:9" x14ac:dyDescent="0.3">
      <c r="A17" s="111" t="s">
        <v>12084</v>
      </c>
      <c r="B17" s="56" t="s">
        <v>12081</v>
      </c>
      <c r="C17" s="56" t="s">
        <v>12082</v>
      </c>
      <c r="D17" s="56" t="s">
        <v>12083</v>
      </c>
      <c r="E17" s="56">
        <v>1430</v>
      </c>
      <c r="F17" s="112" t="s">
        <v>12064</v>
      </c>
      <c r="G17" s="111" t="s">
        <v>12060</v>
      </c>
      <c r="H17" s="56">
        <v>1440</v>
      </c>
      <c r="I17" s="112" t="s">
        <v>12078</v>
      </c>
    </row>
    <row r="18" spans="1:9" x14ac:dyDescent="0.3">
      <c r="A18" s="111" t="s">
        <v>12085</v>
      </c>
      <c r="B18" s="56" t="s">
        <v>12076</v>
      </c>
      <c r="C18" s="56" t="s">
        <v>12077</v>
      </c>
      <c r="D18" s="56" t="s">
        <v>12047</v>
      </c>
      <c r="E18" s="56">
        <v>930</v>
      </c>
      <c r="F18" s="112" t="s">
        <v>12064</v>
      </c>
      <c r="G18" s="111" t="s">
        <v>12060</v>
      </c>
      <c r="H18" s="56">
        <v>940</v>
      </c>
      <c r="I18" s="112" t="s">
        <v>12078</v>
      </c>
    </row>
    <row r="19" spans="1:9" x14ac:dyDescent="0.3">
      <c r="A19" s="111" t="s">
        <v>12086</v>
      </c>
      <c r="B19" s="56" t="s">
        <v>12076</v>
      </c>
      <c r="C19" s="56" t="s">
        <v>12077</v>
      </c>
      <c r="D19" s="56" t="s">
        <v>12047</v>
      </c>
      <c r="E19" s="56">
        <v>1030</v>
      </c>
      <c r="F19" s="112" t="s">
        <v>12064</v>
      </c>
      <c r="G19" s="111" t="s">
        <v>12060</v>
      </c>
      <c r="H19" s="56">
        <v>1040</v>
      </c>
      <c r="I19" s="112" t="s">
        <v>12078</v>
      </c>
    </row>
    <row r="20" spans="1:9" x14ac:dyDescent="0.3">
      <c r="A20" s="111" t="s">
        <v>12087</v>
      </c>
      <c r="B20" s="56" t="s">
        <v>12081</v>
      </c>
      <c r="C20" s="56" t="s">
        <v>12082</v>
      </c>
      <c r="D20" s="56" t="s">
        <v>12083</v>
      </c>
      <c r="E20" s="56">
        <v>1530</v>
      </c>
      <c r="F20" s="112" t="s">
        <v>12064</v>
      </c>
      <c r="G20" s="111" t="s">
        <v>12060</v>
      </c>
      <c r="H20" s="56">
        <v>1540</v>
      </c>
      <c r="I20" s="112" t="s">
        <v>12078</v>
      </c>
    </row>
    <row r="21" spans="1:9" ht="15" thickBot="1" x14ac:dyDescent="0.35">
      <c r="A21" s="113" t="s">
        <v>12088</v>
      </c>
      <c r="B21" s="114" t="s">
        <v>12081</v>
      </c>
      <c r="C21" s="114" t="s">
        <v>12082</v>
      </c>
      <c r="D21" s="114" t="s">
        <v>12083</v>
      </c>
      <c r="E21" s="114">
        <v>1630</v>
      </c>
      <c r="F21" s="115" t="s">
        <v>12064</v>
      </c>
      <c r="G21" s="113" t="s">
        <v>12060</v>
      </c>
      <c r="H21" s="114">
        <v>1640</v>
      </c>
      <c r="I21" s="115" t="s">
        <v>12078</v>
      </c>
    </row>
  </sheetData>
  <mergeCells count="2">
    <mergeCell ref="A1:F1"/>
    <mergeCell ref="G1:I1"/>
  </mergeCells>
  <conditionalFormatting sqref="D1:D1048576">
    <cfRule type="cellIs" dxfId="2" priority="1" operator="equal">
      <formula>"IA23"</formula>
    </cfRule>
    <cfRule type="cellIs" dxfId="1" priority="2" operator="equal">
      <formula>"IA19"</formula>
    </cfRule>
    <cfRule type="cellIs" dxfId="0" priority="3" operator="equal">
      <formula>"IA11"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236"/>
  <sheetViews>
    <sheetView topLeftCell="B1" workbookViewId="0">
      <selection activeCell="M2" sqref="A1:P2236"/>
    </sheetView>
  </sheetViews>
  <sheetFormatPr baseColWidth="10" defaultColWidth="11.44140625" defaultRowHeight="13.2" x14ac:dyDescent="0.25"/>
  <cols>
    <col min="1" max="1" width="5" style="126" bestFit="1" customWidth="1"/>
    <col min="2" max="2" width="39.44140625" style="126" bestFit="1" customWidth="1"/>
    <col min="3" max="3" width="11.44140625" style="126"/>
    <col min="4" max="4" width="10.109375" style="126" customWidth="1"/>
    <col min="5" max="5" width="9.109375" style="126" customWidth="1"/>
    <col min="6" max="6" width="8.44140625" style="126" customWidth="1"/>
    <col min="7" max="8" width="8.77734375" style="126" customWidth="1"/>
    <col min="9" max="10" width="11.44140625" style="126"/>
    <col min="11" max="11" width="6.88671875" style="126" customWidth="1"/>
    <col min="12" max="12" width="11.44140625" style="126"/>
    <col min="13" max="13" width="5.88671875" style="126" customWidth="1"/>
    <col min="14" max="14" width="12.77734375" style="126" customWidth="1"/>
    <col min="15" max="15" width="29.6640625" style="126" customWidth="1"/>
    <col min="16" max="16" width="14.33203125" style="126" customWidth="1"/>
    <col min="17" max="16384" width="11.44140625" style="126"/>
  </cols>
  <sheetData>
    <row r="1" spans="1:16" x14ac:dyDescent="0.25">
      <c r="B1" s="127" t="s">
        <v>12106</v>
      </c>
      <c r="C1" s="127" t="s">
        <v>12107</v>
      </c>
      <c r="D1" s="127" t="s">
        <v>12108</v>
      </c>
      <c r="E1" s="127" t="s">
        <v>12109</v>
      </c>
      <c r="F1" s="127" t="s">
        <v>12110</v>
      </c>
      <c r="G1" s="127" t="s">
        <v>12111</v>
      </c>
      <c r="H1" s="127" t="s">
        <v>12112</v>
      </c>
      <c r="I1" s="127" t="s">
        <v>12113</v>
      </c>
      <c r="J1" s="127" t="s">
        <v>12114</v>
      </c>
      <c r="K1" s="127" t="s">
        <v>12115</v>
      </c>
      <c r="L1" s="127" t="s">
        <v>12116</v>
      </c>
      <c r="M1" s="127" t="s">
        <v>988</v>
      </c>
      <c r="N1" s="127" t="s">
        <v>10983</v>
      </c>
      <c r="O1" s="127" t="s">
        <v>12117</v>
      </c>
    </row>
    <row r="2" spans="1:16" s="133" customFormat="1" ht="82.05" customHeight="1" x14ac:dyDescent="0.25">
      <c r="A2" s="126">
        <v>1</v>
      </c>
      <c r="B2" s="128" t="str">
        <f t="shared" ref="B2:O2" ca="1" si="0">INDIRECT("'Referentiel'!"&amp;B$1&amp;$A2)</f>
        <v>INFO ADM :
FLUX_NAME</v>
      </c>
      <c r="C2" s="129" t="str">
        <f t="shared" ca="1" si="0"/>
        <v>INFO CDP :
Code APPLI dP</v>
      </c>
      <c r="D2" s="130" t="str">
        <f t="shared" ca="1" si="0"/>
        <v>SOURCE :
Nom origine
(DB2, ispool , fichier, START ...)</v>
      </c>
      <c r="E2" s="130" t="str">
        <f t="shared" ca="1" si="0"/>
        <v>ENCHAINEMENT :
transfert AD4
unload du ref init</v>
      </c>
      <c r="F2" s="128" t="str">
        <f t="shared" ca="1" si="0"/>
        <v>ENCHAINEMENT :
eclatement AD4</v>
      </c>
      <c r="G2" s="129" t="str">
        <f t="shared" ca="1" si="0"/>
        <v>ENCHAINEMENT :
Mise en forme 1</v>
      </c>
      <c r="H2" s="128" t="str">
        <f t="shared" ca="1" si="0"/>
        <v>ENCHAINEMENT :
ispool</v>
      </c>
      <c r="I2" s="129" t="str">
        <f t="shared" ca="1" si="0"/>
        <v>ENCHAINEMENT :
Token</v>
      </c>
      <c r="J2" s="129" t="str">
        <f t="shared" ca="1" si="0"/>
        <v>ENCHAINEMENT :
Mise en forme 2</v>
      </c>
      <c r="K2" s="129" t="str">
        <f t="shared" ca="1" si="0"/>
        <v>INFO ADM :
type dP
SERV/AD1/AD3/AD4/AD4.2/TAD
hors Périmètre =  obsolete</v>
      </c>
      <c r="L2" s="131" t="str">
        <f t="shared" ca="1" si="0"/>
        <v>INFO ADM :
FILE_MODE</v>
      </c>
      <c r="M2" s="132" t="str">
        <f t="shared" ca="1" si="0"/>
        <v xml:space="preserve">SOURCE:
DB2
</v>
      </c>
      <c r="N2" s="132" t="str">
        <f t="shared" ca="1" si="0"/>
        <v>ENCHAINEMENT :
TPT</v>
      </c>
      <c r="O2" s="130" t="str">
        <f t="shared" ca="1" si="0"/>
        <v>ENCHAINEMENT :
remarque traitement</v>
      </c>
      <c r="P2" s="133" t="s">
        <v>12118</v>
      </c>
    </row>
    <row r="3" spans="1:16" hidden="1" x14ac:dyDescent="0.25">
      <c r="A3" s="97">
        <v>2</v>
      </c>
      <c r="B3" s="98" t="s">
        <v>94</v>
      </c>
      <c r="C3" s="54" t="str">
        <f t="shared" ref="C3:O21" ca="1" si="1">IF((INDIRECT("'Referentiel'!"&amp;C$1&amp;$A3)="N/A"),"",INDIRECT("'Referentiel'!"&amp;C$1&amp;$A3))</f>
        <v>CPCR</v>
      </c>
      <c r="D3" s="54" t="str">
        <f t="shared" ca="1" si="1"/>
        <v xml:space="preserve">A018   </v>
      </c>
      <c r="E3" s="98">
        <f t="shared" ca="1" si="1"/>
        <v>0</v>
      </c>
      <c r="F3" s="54">
        <f t="shared" ca="1" si="1"/>
        <v>0</v>
      </c>
      <c r="G3" s="54">
        <f t="shared" ca="1" si="1"/>
        <v>0</v>
      </c>
      <c r="H3" s="54">
        <f t="shared" ca="1" si="1"/>
        <v>0</v>
      </c>
      <c r="I3" s="54">
        <f t="shared" ca="1" si="1"/>
        <v>0</v>
      </c>
      <c r="J3" s="54" t="str">
        <f t="shared" ca="1" si="1"/>
        <v>ZH1DJY</v>
      </c>
      <c r="K3" s="54" t="str">
        <f t="shared" ca="1" si="1"/>
        <v>AD3</v>
      </c>
      <c r="L3" s="54" t="str">
        <f t="shared" ca="1" si="1"/>
        <v>COMPLET</v>
      </c>
      <c r="M3" s="54">
        <f t="shared" ca="1" si="1"/>
        <v>0</v>
      </c>
      <c r="N3" s="54" t="str">
        <f t="shared" ca="1" si="1"/>
        <v>ZH1WJ1</v>
      </c>
      <c r="O3" s="54">
        <f t="shared" ca="1" si="1"/>
        <v>0</v>
      </c>
    </row>
    <row r="4" spans="1:16" hidden="1" x14ac:dyDescent="0.25">
      <c r="A4" s="97">
        <v>3</v>
      </c>
      <c r="B4" s="98" t="s">
        <v>109</v>
      </c>
      <c r="C4" s="54" t="str">
        <f t="shared" ca="1" si="1"/>
        <v>CPCR</v>
      </c>
      <c r="D4" s="54" t="str">
        <f t="shared" ca="1" si="1"/>
        <v xml:space="preserve">A018   </v>
      </c>
      <c r="E4" s="98">
        <f t="shared" ca="1" si="1"/>
        <v>0</v>
      </c>
      <c r="F4" s="54">
        <f t="shared" ca="1" si="1"/>
        <v>0</v>
      </c>
      <c r="G4" s="54">
        <f t="shared" ca="1" si="1"/>
        <v>0</v>
      </c>
      <c r="H4" s="54">
        <f t="shared" ca="1" si="1"/>
        <v>0</v>
      </c>
      <c r="I4" s="54">
        <f t="shared" ca="1" si="1"/>
        <v>0</v>
      </c>
      <c r="J4" s="54" t="str">
        <f t="shared" ca="1" si="1"/>
        <v>ZH1DJY</v>
      </c>
      <c r="K4" s="54" t="str">
        <f t="shared" ca="1" si="1"/>
        <v>AD1</v>
      </c>
      <c r="L4" s="54" t="str">
        <f t="shared" ca="1" si="1"/>
        <v>COMPLET</v>
      </c>
      <c r="M4" s="54">
        <f t="shared" ca="1" si="1"/>
        <v>0</v>
      </c>
      <c r="N4" s="54" t="str">
        <f t="shared" ca="1" si="1"/>
        <v>ZH1VJY</v>
      </c>
      <c r="O4" s="54">
        <f t="shared" ca="1" si="1"/>
        <v>0</v>
      </c>
    </row>
    <row r="5" spans="1:16" hidden="1" x14ac:dyDescent="0.25">
      <c r="A5" s="97">
        <v>4</v>
      </c>
      <c r="B5" s="98" t="s">
        <v>112</v>
      </c>
      <c r="C5" s="54" t="str">
        <f t="shared" ca="1" si="1"/>
        <v>CPCR</v>
      </c>
      <c r="D5" s="54" t="str">
        <f t="shared" ca="1" si="1"/>
        <v xml:space="preserve">A018   </v>
      </c>
      <c r="E5" s="98">
        <f t="shared" ca="1" si="1"/>
        <v>0</v>
      </c>
      <c r="F5" s="54">
        <f t="shared" ca="1" si="1"/>
        <v>0</v>
      </c>
      <c r="G5" s="54">
        <f t="shared" ca="1" si="1"/>
        <v>0</v>
      </c>
      <c r="H5" s="54">
        <f t="shared" ca="1" si="1"/>
        <v>0</v>
      </c>
      <c r="I5" s="54">
        <f t="shared" ca="1" si="1"/>
        <v>0</v>
      </c>
      <c r="J5" s="54" t="str">
        <f t="shared" ca="1" si="1"/>
        <v>ZH1DJY</v>
      </c>
      <c r="K5" s="54" t="str">
        <f t="shared" ca="1" si="1"/>
        <v>AD3</v>
      </c>
      <c r="L5" s="54" t="str">
        <f t="shared" ca="1" si="1"/>
        <v>COMPLET</v>
      </c>
      <c r="M5" s="54">
        <f t="shared" ca="1" si="1"/>
        <v>0</v>
      </c>
      <c r="N5" s="54" t="str">
        <f t="shared" ca="1" si="1"/>
        <v>ZH1WJ2</v>
      </c>
      <c r="O5" s="54">
        <f t="shared" ca="1" si="1"/>
        <v>0</v>
      </c>
    </row>
    <row r="6" spans="1:16" hidden="1" x14ac:dyDescent="0.25">
      <c r="A6" s="97">
        <v>5</v>
      </c>
      <c r="B6" s="98" t="s">
        <v>116</v>
      </c>
      <c r="C6" s="54" t="str">
        <f t="shared" ca="1" si="1"/>
        <v>CPCR</v>
      </c>
      <c r="D6" s="54" t="str">
        <f t="shared" ca="1" si="1"/>
        <v xml:space="preserve">A018   </v>
      </c>
      <c r="E6" s="98">
        <f t="shared" ca="1" si="1"/>
        <v>0</v>
      </c>
      <c r="F6" s="54">
        <f t="shared" ca="1" si="1"/>
        <v>0</v>
      </c>
      <c r="G6" s="54">
        <f t="shared" ca="1" si="1"/>
        <v>0</v>
      </c>
      <c r="H6" s="54">
        <f t="shared" ca="1" si="1"/>
        <v>0</v>
      </c>
      <c r="I6" s="54">
        <f t="shared" ca="1" si="1"/>
        <v>0</v>
      </c>
      <c r="J6" s="54" t="str">
        <f t="shared" ca="1" si="1"/>
        <v>ZH1DJY</v>
      </c>
      <c r="K6" s="54" t="str">
        <f t="shared" ca="1" si="1"/>
        <v>AD3</v>
      </c>
      <c r="L6" s="54" t="str">
        <f t="shared" ca="1" si="1"/>
        <v>COMPLET</v>
      </c>
      <c r="M6" s="54">
        <f t="shared" ca="1" si="1"/>
        <v>0</v>
      </c>
      <c r="N6" s="54" t="str">
        <f t="shared" ca="1" si="1"/>
        <v>ZH1WJ3</v>
      </c>
      <c r="O6" s="54">
        <f t="shared" ca="1" si="1"/>
        <v>0</v>
      </c>
    </row>
    <row r="7" spans="1:16" hidden="1" x14ac:dyDescent="0.25">
      <c r="A7" s="97">
        <v>6</v>
      </c>
      <c r="B7" s="98" t="s">
        <v>120</v>
      </c>
      <c r="C7" s="54" t="str">
        <f t="shared" ca="1" si="1"/>
        <v>CPCR</v>
      </c>
      <c r="D7" s="54" t="str">
        <f t="shared" ca="1" si="1"/>
        <v xml:space="preserve">A018   </v>
      </c>
      <c r="E7" s="98">
        <f t="shared" ca="1" si="1"/>
        <v>0</v>
      </c>
      <c r="F7" s="54">
        <f t="shared" ca="1" si="1"/>
        <v>0</v>
      </c>
      <c r="G7" s="54">
        <f t="shared" ca="1" si="1"/>
        <v>0</v>
      </c>
      <c r="H7" s="54">
        <f t="shared" ca="1" si="1"/>
        <v>0</v>
      </c>
      <c r="I7" s="54">
        <f t="shared" ca="1" si="1"/>
        <v>0</v>
      </c>
      <c r="J7" s="54" t="str">
        <f t="shared" ca="1" si="1"/>
        <v>ZH1DJY</v>
      </c>
      <c r="K7" s="54" t="str">
        <f t="shared" ca="1" si="1"/>
        <v>AD1</v>
      </c>
      <c r="L7" s="54" t="str">
        <f t="shared" ca="1" si="1"/>
        <v>COMPLET</v>
      </c>
      <c r="M7" s="54">
        <f t="shared" ca="1" si="1"/>
        <v>0</v>
      </c>
      <c r="N7" s="54" t="str">
        <f t="shared" ca="1" si="1"/>
        <v>ZH1VJZ</v>
      </c>
      <c r="O7" s="54">
        <f t="shared" ca="1" si="1"/>
        <v>0</v>
      </c>
    </row>
    <row r="8" spans="1:16" hidden="1" x14ac:dyDescent="0.25">
      <c r="A8" s="97">
        <v>7</v>
      </c>
      <c r="B8" s="98" t="s">
        <v>123</v>
      </c>
      <c r="C8" s="54" t="str">
        <f t="shared" ca="1" si="1"/>
        <v>CPCR</v>
      </c>
      <c r="D8" s="54" t="str">
        <f t="shared" ca="1" si="1"/>
        <v xml:space="preserve">A018   </v>
      </c>
      <c r="E8" s="98">
        <f t="shared" ca="1" si="1"/>
        <v>0</v>
      </c>
      <c r="F8" s="54">
        <f t="shared" ca="1" si="1"/>
        <v>0</v>
      </c>
      <c r="G8" s="54">
        <f t="shared" ca="1" si="1"/>
        <v>0</v>
      </c>
      <c r="H8" s="54">
        <f t="shared" ca="1" si="1"/>
        <v>0</v>
      </c>
      <c r="I8" s="54">
        <f t="shared" ca="1" si="1"/>
        <v>0</v>
      </c>
      <c r="J8" s="54" t="str">
        <f t="shared" ca="1" si="1"/>
        <v>ZH1DJY</v>
      </c>
      <c r="K8" s="54" t="str">
        <f t="shared" ca="1" si="1"/>
        <v>AD3</v>
      </c>
      <c r="L8" s="54" t="str">
        <f t="shared" ca="1" si="1"/>
        <v>COMPLET</v>
      </c>
      <c r="M8" s="54">
        <f t="shared" ca="1" si="1"/>
        <v>0</v>
      </c>
      <c r="N8" s="54" t="str">
        <f t="shared" ca="1" si="1"/>
        <v>ZH1WJ5</v>
      </c>
      <c r="O8" s="54">
        <f t="shared" ca="1" si="1"/>
        <v>0</v>
      </c>
    </row>
    <row r="9" spans="1:16" hidden="1" x14ac:dyDescent="0.25">
      <c r="A9" s="97">
        <v>8</v>
      </c>
      <c r="B9" s="98" t="s">
        <v>128</v>
      </c>
      <c r="C9" s="54" t="str">
        <f t="shared" ca="1" si="1"/>
        <v>CPCR</v>
      </c>
      <c r="D9" s="54" t="str">
        <f t="shared" ca="1" si="1"/>
        <v xml:space="preserve">A618     </v>
      </c>
      <c r="E9" s="98">
        <f t="shared" ca="1" si="1"/>
        <v>0</v>
      </c>
      <c r="F9" s="54">
        <f t="shared" ca="1" si="1"/>
        <v>0</v>
      </c>
      <c r="G9" s="54">
        <f t="shared" ca="1" si="1"/>
        <v>0</v>
      </c>
      <c r="H9" s="54">
        <f t="shared" ca="1" si="1"/>
        <v>0</v>
      </c>
      <c r="I9" s="54">
        <f t="shared" ca="1" si="1"/>
        <v>0</v>
      </c>
      <c r="J9" s="54" t="str">
        <f t="shared" ca="1" si="1"/>
        <v>ZH1FJ7</v>
      </c>
      <c r="K9" s="54" t="str">
        <f t="shared" ca="1" si="1"/>
        <v>AD3</v>
      </c>
      <c r="L9" s="54" t="str">
        <f t="shared" ca="1" si="1"/>
        <v>COMPLET</v>
      </c>
      <c r="M9" s="54">
        <f t="shared" ca="1" si="1"/>
        <v>0</v>
      </c>
      <c r="N9" s="54" t="str">
        <f t="shared" ca="1" si="1"/>
        <v>ZH1XJ7</v>
      </c>
      <c r="O9" s="54">
        <f t="shared" ca="1" si="1"/>
        <v>0</v>
      </c>
    </row>
    <row r="10" spans="1:16" hidden="1" x14ac:dyDescent="0.25">
      <c r="A10" s="97">
        <v>9</v>
      </c>
      <c r="B10" s="98" t="s">
        <v>133</v>
      </c>
      <c r="C10" s="54" t="str">
        <f t="shared" ca="1" si="1"/>
        <v>CPCR</v>
      </c>
      <c r="D10" s="54" t="str">
        <f t="shared" ca="1" si="1"/>
        <v xml:space="preserve">A618     </v>
      </c>
      <c r="E10" s="98">
        <f t="shared" ca="1" si="1"/>
        <v>0</v>
      </c>
      <c r="F10" s="54">
        <f t="shared" ca="1" si="1"/>
        <v>0</v>
      </c>
      <c r="G10" s="54">
        <f t="shared" ca="1" si="1"/>
        <v>0</v>
      </c>
      <c r="H10" s="54">
        <f t="shared" ca="1" si="1"/>
        <v>0</v>
      </c>
      <c r="I10" s="54">
        <f t="shared" ca="1" si="1"/>
        <v>0</v>
      </c>
      <c r="J10" s="54" t="str">
        <f t="shared" ca="1" si="1"/>
        <v>ZH1FJ7</v>
      </c>
      <c r="K10" s="54" t="str">
        <f t="shared" ca="1" si="1"/>
        <v>AD3</v>
      </c>
      <c r="L10" s="54" t="str">
        <f t="shared" ca="1" si="1"/>
        <v>COMPLET</v>
      </c>
      <c r="M10" s="54">
        <f t="shared" ca="1" si="1"/>
        <v>0</v>
      </c>
      <c r="N10" s="54" t="str">
        <f t="shared" ca="1" si="1"/>
        <v>ZH1XJ8</v>
      </c>
      <c r="O10" s="54">
        <f t="shared" ca="1" si="1"/>
        <v>0</v>
      </c>
    </row>
    <row r="11" spans="1:16" hidden="1" x14ac:dyDescent="0.25">
      <c r="A11" s="97">
        <v>10</v>
      </c>
      <c r="B11" s="98" t="s">
        <v>137</v>
      </c>
      <c r="C11" s="54" t="str">
        <f t="shared" ca="1" si="1"/>
        <v>CPCR</v>
      </c>
      <c r="D11" s="54" t="str">
        <f t="shared" ca="1" si="1"/>
        <v xml:space="preserve">A618     </v>
      </c>
      <c r="E11" s="98">
        <f t="shared" ca="1" si="1"/>
        <v>0</v>
      </c>
      <c r="F11" s="54">
        <f t="shared" ca="1" si="1"/>
        <v>0</v>
      </c>
      <c r="G11" s="54">
        <f t="shared" ca="1" si="1"/>
        <v>0</v>
      </c>
      <c r="H11" s="54">
        <f t="shared" ca="1" si="1"/>
        <v>0</v>
      </c>
      <c r="I11" s="54">
        <f t="shared" ca="1" si="1"/>
        <v>0</v>
      </c>
      <c r="J11" s="54" t="str">
        <f t="shared" ca="1" si="1"/>
        <v>ZH1FJ7</v>
      </c>
      <c r="K11" s="54" t="str">
        <f t="shared" ca="1" si="1"/>
        <v>AD3</v>
      </c>
      <c r="L11" s="54" t="str">
        <f t="shared" ca="1" si="1"/>
        <v>COMPLET</v>
      </c>
      <c r="M11" s="54">
        <f t="shared" ca="1" si="1"/>
        <v>0</v>
      </c>
      <c r="N11" s="54" t="str">
        <f t="shared" ca="1" si="1"/>
        <v>ZH1XJ9</v>
      </c>
      <c r="O11" s="54">
        <f t="shared" ca="1" si="1"/>
        <v>0</v>
      </c>
    </row>
    <row r="12" spans="1:16" hidden="1" x14ac:dyDescent="0.25">
      <c r="A12" s="97">
        <v>11</v>
      </c>
      <c r="B12" s="98" t="s">
        <v>142</v>
      </c>
      <c r="C12" s="54" t="str">
        <f t="shared" ca="1" si="1"/>
        <v>CPCR</v>
      </c>
      <c r="D12" s="54" t="str">
        <f t="shared" ca="1" si="1"/>
        <v xml:space="preserve">A803     </v>
      </c>
      <c r="E12" s="98">
        <f t="shared" ca="1" si="1"/>
        <v>0</v>
      </c>
      <c r="F12" s="54">
        <f t="shared" ca="1" si="1"/>
        <v>0</v>
      </c>
      <c r="G12" s="54">
        <f t="shared" ca="1" si="1"/>
        <v>0</v>
      </c>
      <c r="H12" s="54">
        <f t="shared" ca="1" si="1"/>
        <v>0</v>
      </c>
      <c r="I12" s="54">
        <f t="shared" ca="1" si="1"/>
        <v>0</v>
      </c>
      <c r="J12" s="54" t="str">
        <f t="shared" ca="1" si="1"/>
        <v>ZH1FJG</v>
      </c>
      <c r="K12" s="54" t="str">
        <f t="shared" ca="1" si="1"/>
        <v>AD3</v>
      </c>
      <c r="L12" s="54" t="str">
        <f t="shared" ca="1" si="1"/>
        <v>COMPLET</v>
      </c>
      <c r="M12" s="54">
        <f t="shared" ca="1" si="1"/>
        <v>0</v>
      </c>
      <c r="N12" s="54" t="str">
        <f t="shared" ca="1" si="1"/>
        <v>ZH1XJG</v>
      </c>
      <c r="O12" s="54">
        <f t="shared" ca="1" si="1"/>
        <v>0</v>
      </c>
    </row>
    <row r="13" spans="1:16" hidden="1" x14ac:dyDescent="0.25">
      <c r="A13" s="97">
        <v>12</v>
      </c>
      <c r="B13" s="98" t="s">
        <v>148</v>
      </c>
      <c r="C13" s="54" t="str">
        <f t="shared" ca="1" si="1"/>
        <v>CPCR</v>
      </c>
      <c r="D13" s="54" t="str">
        <f t="shared" ca="1" si="1"/>
        <v xml:space="preserve">A803     </v>
      </c>
      <c r="E13" s="98">
        <f t="shared" ca="1" si="1"/>
        <v>0</v>
      </c>
      <c r="F13" s="54">
        <f t="shared" ca="1" si="1"/>
        <v>0</v>
      </c>
      <c r="G13" s="54">
        <f t="shared" ca="1" si="1"/>
        <v>0</v>
      </c>
      <c r="H13" s="54">
        <f t="shared" ca="1" si="1"/>
        <v>0</v>
      </c>
      <c r="I13" s="54">
        <f t="shared" ca="1" si="1"/>
        <v>0</v>
      </c>
      <c r="J13" s="54" t="str">
        <f t="shared" ca="1" si="1"/>
        <v>ZH1FJG</v>
      </c>
      <c r="K13" s="54" t="str">
        <f t="shared" ca="1" si="1"/>
        <v>AD3</v>
      </c>
      <c r="L13" s="54" t="str">
        <f t="shared" ca="1" si="1"/>
        <v>COMPLET</v>
      </c>
      <c r="M13" s="54">
        <f t="shared" ca="1" si="1"/>
        <v>0</v>
      </c>
      <c r="N13" s="54" t="str">
        <f t="shared" ca="1" si="1"/>
        <v>ZH1XJH</v>
      </c>
      <c r="O13" s="54">
        <f t="shared" ca="1" si="1"/>
        <v>0</v>
      </c>
    </row>
    <row r="14" spans="1:16" hidden="1" x14ac:dyDescent="0.25">
      <c r="A14" s="97">
        <v>1928</v>
      </c>
      <c r="B14" s="98" t="s">
        <v>9650</v>
      </c>
      <c r="C14" s="54" t="str">
        <f t="shared" ca="1" si="1"/>
        <v>CPCR</v>
      </c>
      <c r="D14" s="54" t="str">
        <f t="shared" ca="1" si="1"/>
        <v>V0ACRGRE</v>
      </c>
      <c r="E14" s="98">
        <f t="shared" ca="1" si="1"/>
        <v>0</v>
      </c>
      <c r="F14" s="54">
        <f t="shared" ca="1" si="1"/>
        <v>0</v>
      </c>
      <c r="G14" s="54">
        <f t="shared" ca="1" si="1"/>
        <v>0</v>
      </c>
      <c r="H14" s="54">
        <f t="shared" ca="1" si="1"/>
        <v>0</v>
      </c>
      <c r="I14" s="54">
        <f t="shared" ca="1" si="1"/>
        <v>0</v>
      </c>
      <c r="J14" s="54" t="str">
        <f t="shared" ca="1" si="1"/>
        <v>ZH1CJK</v>
      </c>
      <c r="K14" s="54" t="str">
        <f t="shared" ca="1" si="1"/>
        <v>AD3</v>
      </c>
      <c r="L14" s="54" t="str">
        <f t="shared" ca="1" si="1"/>
        <v>COMPLET</v>
      </c>
      <c r="M14" s="54">
        <f t="shared" ca="1" si="1"/>
        <v>0</v>
      </c>
      <c r="N14" s="54" t="str">
        <f t="shared" ca="1" si="1"/>
        <v>ZH1CJL</v>
      </c>
      <c r="O14" s="54">
        <f t="shared" ca="1" si="1"/>
        <v>0</v>
      </c>
    </row>
    <row r="15" spans="1:16" hidden="1" x14ac:dyDescent="0.25">
      <c r="A15" s="97">
        <v>2189</v>
      </c>
      <c r="B15" s="98" t="s">
        <v>10617</v>
      </c>
      <c r="C15" s="54" t="str">
        <f t="shared" ca="1" si="1"/>
        <v>CPCC</v>
      </c>
      <c r="D15" s="54" t="str">
        <f t="shared" ca="1" si="1"/>
        <v>V0ACRITF</v>
      </c>
      <c r="E15" s="98">
        <f t="shared" ca="1" si="1"/>
        <v>0</v>
      </c>
      <c r="F15" s="54">
        <f t="shared" ca="1" si="1"/>
        <v>0</v>
      </c>
      <c r="G15" s="54">
        <f t="shared" ca="1" si="1"/>
        <v>0</v>
      </c>
      <c r="H15" s="54">
        <f t="shared" ca="1" si="1"/>
        <v>0</v>
      </c>
      <c r="I15" s="54">
        <f t="shared" ca="1" si="1"/>
        <v>0</v>
      </c>
      <c r="J15" s="54" t="str">
        <f t="shared" ca="1" si="1"/>
        <v>ZH1FMA</v>
      </c>
      <c r="K15" s="54" t="str">
        <f t="shared" ca="1" si="1"/>
        <v>AD3</v>
      </c>
      <c r="L15" s="54" t="str">
        <f t="shared" ca="1" si="1"/>
        <v>COMPLET</v>
      </c>
      <c r="M15" s="54" t="str">
        <f t="shared" ca="1" si="1"/>
        <v xml:space="preserve"> </v>
      </c>
      <c r="N15" s="54" t="str">
        <f t="shared" ca="1" si="1"/>
        <v>ZH1GMA</v>
      </c>
      <c r="O15" s="54">
        <f t="shared" ca="1" si="1"/>
        <v>0</v>
      </c>
    </row>
    <row r="16" spans="1:16" hidden="1" x14ac:dyDescent="0.25">
      <c r="A16" s="97">
        <v>13</v>
      </c>
      <c r="B16" s="98" t="s">
        <v>152</v>
      </c>
      <c r="C16" s="54" t="str">
        <f t="shared" ca="1" si="1"/>
        <v>CPCR</v>
      </c>
      <c r="D16" s="54" t="str">
        <f t="shared" ca="1" si="1"/>
        <v xml:space="preserve">V0ACRSOF </v>
      </c>
      <c r="E16" s="98">
        <f t="shared" ca="1" si="1"/>
        <v>0</v>
      </c>
      <c r="F16" s="54">
        <f t="shared" ca="1" si="1"/>
        <v>0</v>
      </c>
      <c r="G16" s="54">
        <f t="shared" ca="1" si="1"/>
        <v>0</v>
      </c>
      <c r="H16" s="54">
        <f t="shared" ca="1" si="1"/>
        <v>0</v>
      </c>
      <c r="I16" s="54">
        <f t="shared" ca="1" si="1"/>
        <v>0</v>
      </c>
      <c r="J16" s="54" t="str">
        <f t="shared" ca="1" si="1"/>
        <v>ZH1AJ0</v>
      </c>
      <c r="K16" s="54" t="str">
        <f t="shared" ca="1" si="1"/>
        <v>AD3</v>
      </c>
      <c r="L16" s="54" t="str">
        <f t="shared" ca="1" si="1"/>
        <v>COMPLET</v>
      </c>
      <c r="M16" s="54">
        <f t="shared" ca="1" si="1"/>
        <v>0</v>
      </c>
      <c r="N16" s="54" t="str">
        <f t="shared" ca="1" si="1"/>
        <v>ZH1SJ0</v>
      </c>
      <c r="O16" s="54">
        <f t="shared" ca="1" si="1"/>
        <v>0</v>
      </c>
    </row>
    <row r="17" spans="1:15" hidden="1" x14ac:dyDescent="0.25">
      <c r="A17" s="97">
        <v>14</v>
      </c>
      <c r="B17" s="98" t="s">
        <v>159</v>
      </c>
      <c r="C17" s="54" t="str">
        <f t="shared" ca="1" si="1"/>
        <v>CPMS</v>
      </c>
      <c r="D17" s="54" t="str">
        <f t="shared" ca="1" si="1"/>
        <v>ACTACT07</v>
      </c>
      <c r="E17" s="98">
        <f t="shared" ca="1" si="1"/>
        <v>0</v>
      </c>
      <c r="F17" s="54">
        <f t="shared" ca="1" si="1"/>
        <v>0</v>
      </c>
      <c r="G17" s="54">
        <f t="shared" ca="1" si="1"/>
        <v>0</v>
      </c>
      <c r="H17" s="54">
        <f t="shared" ca="1" si="1"/>
        <v>0</v>
      </c>
      <c r="I17" s="54">
        <f t="shared" ca="1" si="1"/>
        <v>0</v>
      </c>
      <c r="J17" s="54" t="str">
        <f t="shared" ca="1" si="1"/>
        <v>ZH4AJ0</v>
      </c>
      <c r="K17" s="54" t="str">
        <f t="shared" ca="1" si="1"/>
        <v>AD3</v>
      </c>
      <c r="L17" s="54" t="str">
        <f t="shared" ca="1" si="1"/>
        <v>COMPLET</v>
      </c>
      <c r="M17" s="54">
        <f t="shared" ca="1" si="1"/>
        <v>0</v>
      </c>
      <c r="N17" s="54" t="str">
        <f t="shared" ca="1" si="1"/>
        <v>ZH4SJ0</v>
      </c>
      <c r="O17" s="54">
        <f t="shared" ca="1" si="1"/>
        <v>0</v>
      </c>
    </row>
    <row r="18" spans="1:15" hidden="1" x14ac:dyDescent="0.25">
      <c r="A18" s="97">
        <v>15</v>
      </c>
      <c r="B18" s="98" t="s">
        <v>176</v>
      </c>
      <c r="C18" s="54" t="str">
        <f t="shared" ca="1" si="1"/>
        <v>CPMS</v>
      </c>
      <c r="D18" s="54" t="str">
        <f t="shared" ca="1" si="1"/>
        <v>ACTAD0</v>
      </c>
      <c r="E18" s="98">
        <f t="shared" ca="1" si="1"/>
        <v>0</v>
      </c>
      <c r="F18" s="54">
        <f t="shared" ca="1" si="1"/>
        <v>0</v>
      </c>
      <c r="G18" s="54">
        <f t="shared" ca="1" si="1"/>
        <v>0</v>
      </c>
      <c r="H18" s="54">
        <f t="shared" ca="1" si="1"/>
        <v>0</v>
      </c>
      <c r="I18" s="54">
        <f t="shared" ca="1" si="1"/>
        <v>0</v>
      </c>
      <c r="J18" s="54" t="str">
        <f t="shared" ca="1" si="1"/>
        <v>ZH4AJ3</v>
      </c>
      <c r="K18" s="54" t="str">
        <f t="shared" ca="1" si="1"/>
        <v>AD3</v>
      </c>
      <c r="L18" s="54" t="str">
        <f t="shared" ca="1" si="1"/>
        <v>COMPLET</v>
      </c>
      <c r="M18" s="54">
        <f t="shared" ca="1" si="1"/>
        <v>0</v>
      </c>
      <c r="N18" s="54" t="str">
        <f t="shared" ca="1" si="1"/>
        <v>ZH4SJ4</v>
      </c>
      <c r="O18" s="54">
        <f t="shared" ca="1" si="1"/>
        <v>0</v>
      </c>
    </row>
    <row r="19" spans="1:15" hidden="1" x14ac:dyDescent="0.25">
      <c r="A19" s="97">
        <v>16</v>
      </c>
      <c r="B19" s="98" t="s">
        <v>182</v>
      </c>
      <c r="C19" s="54" t="str">
        <f t="shared" ca="1" si="1"/>
        <v>CPMS</v>
      </c>
      <c r="D19" s="54" t="str">
        <f t="shared" ca="1" si="1"/>
        <v>ACTAD0</v>
      </c>
      <c r="E19" s="98">
        <f t="shared" ca="1" si="1"/>
        <v>0</v>
      </c>
      <c r="F19" s="54">
        <f t="shared" ca="1" si="1"/>
        <v>0</v>
      </c>
      <c r="G19" s="54">
        <f t="shared" ca="1" si="1"/>
        <v>0</v>
      </c>
      <c r="H19" s="54">
        <f t="shared" ca="1" si="1"/>
        <v>0</v>
      </c>
      <c r="I19" s="54">
        <f t="shared" ca="1" si="1"/>
        <v>0</v>
      </c>
      <c r="J19" s="54" t="str">
        <f t="shared" ca="1" si="1"/>
        <v>ZH4AJ3</v>
      </c>
      <c r="K19" s="54" t="str">
        <f t="shared" ca="1" si="1"/>
        <v>AD3</v>
      </c>
      <c r="L19" s="54" t="str">
        <f t="shared" ca="1" si="1"/>
        <v>COMPLET</v>
      </c>
      <c r="M19" s="54">
        <f t="shared" ca="1" si="1"/>
        <v>0</v>
      </c>
      <c r="N19" s="54" t="str">
        <f t="shared" ca="1" si="1"/>
        <v>ZH4SJ5</v>
      </c>
      <c r="O19" s="54">
        <f t="shared" ca="1" si="1"/>
        <v>0</v>
      </c>
    </row>
    <row r="20" spans="1:15" hidden="1" x14ac:dyDescent="0.25">
      <c r="A20" s="97">
        <v>17</v>
      </c>
      <c r="B20" s="98" t="s">
        <v>186</v>
      </c>
      <c r="C20" s="54" t="str">
        <f t="shared" ca="1" si="1"/>
        <v>CPMS</v>
      </c>
      <c r="D20" s="54" t="str">
        <f t="shared" ca="1" si="1"/>
        <v>ACTAD0</v>
      </c>
      <c r="E20" s="98">
        <f t="shared" ca="1" si="1"/>
        <v>0</v>
      </c>
      <c r="F20" s="54">
        <f t="shared" ca="1" si="1"/>
        <v>0</v>
      </c>
      <c r="G20" s="54">
        <f t="shared" ca="1" si="1"/>
        <v>0</v>
      </c>
      <c r="H20" s="54">
        <f t="shared" ca="1" si="1"/>
        <v>0</v>
      </c>
      <c r="I20" s="54">
        <f t="shared" ca="1" si="1"/>
        <v>0</v>
      </c>
      <c r="J20" s="54" t="str">
        <f t="shared" ca="1" si="1"/>
        <v>ZH4AJ3</v>
      </c>
      <c r="K20" s="54" t="str">
        <f t="shared" ca="1" si="1"/>
        <v>AD3</v>
      </c>
      <c r="L20" s="54" t="str">
        <f t="shared" ca="1" si="1"/>
        <v>COMPLET</v>
      </c>
      <c r="M20" s="54">
        <f t="shared" ca="1" si="1"/>
        <v>0</v>
      </c>
      <c r="N20" s="54" t="str">
        <f t="shared" ca="1" si="1"/>
        <v>ZH4SJ7</v>
      </c>
      <c r="O20" s="54">
        <f t="shared" ca="1" si="1"/>
        <v>0</v>
      </c>
    </row>
    <row r="21" spans="1:15" hidden="1" x14ac:dyDescent="0.25">
      <c r="A21" s="97">
        <v>18</v>
      </c>
      <c r="B21" s="98" t="s">
        <v>190</v>
      </c>
      <c r="C21" s="54" t="str">
        <f t="shared" ca="1" si="1"/>
        <v>CPMS</v>
      </c>
      <c r="D21" s="54" t="str">
        <f t="shared" ca="1" si="1"/>
        <v xml:space="preserve"> </v>
      </c>
      <c r="E21" s="98">
        <f t="shared" ca="1" si="1"/>
        <v>0</v>
      </c>
      <c r="F21" s="54">
        <f t="shared" ca="1" si="1"/>
        <v>0</v>
      </c>
      <c r="G21" s="54">
        <f t="shared" ca="1" si="1"/>
        <v>0</v>
      </c>
      <c r="H21" s="54">
        <f t="shared" ca="1" si="1"/>
        <v>0</v>
      </c>
      <c r="I21" s="54">
        <f t="shared" ca="1" si="1"/>
        <v>0</v>
      </c>
      <c r="J21" s="54">
        <f t="shared" ca="1" si="1"/>
        <v>0</v>
      </c>
      <c r="K21" s="54" t="str">
        <f t="shared" ref="K21:O71" ca="1" si="2">IF((INDIRECT("'Referentiel'!"&amp;K$1&amp;$A21)="N/A"),"",INDIRECT("'Referentiel'!"&amp;K$1&amp;$A21))</f>
        <v>AD3</v>
      </c>
      <c r="L21" s="54" t="str">
        <f t="shared" ca="1" si="2"/>
        <v>COMPLET</v>
      </c>
      <c r="M21" s="54" t="str">
        <f t="shared" ca="1" si="2"/>
        <v xml:space="preserve"> </v>
      </c>
      <c r="N21" s="54" t="str">
        <f t="shared" ca="1" si="2"/>
        <v>ZH4SJ1</v>
      </c>
      <c r="O21" s="54">
        <f t="shared" ca="1" si="2"/>
        <v>0</v>
      </c>
    </row>
    <row r="22" spans="1:15" hidden="1" x14ac:dyDescent="0.25">
      <c r="A22" s="97">
        <v>37</v>
      </c>
      <c r="B22" s="98" t="s">
        <v>317</v>
      </c>
      <c r="C22" s="54" t="str">
        <f t="shared" ref="C22:J53" ca="1" si="3">IF((INDIRECT("'Referentiel'!"&amp;C$1&amp;$A22)="N/A"),"",INDIRECT("'Referentiel'!"&amp;C$1&amp;$A22))</f>
        <v>CPMS</v>
      </c>
      <c r="D22" s="54" t="str">
        <f t="shared" ca="1" si="3"/>
        <v>ACTAD0</v>
      </c>
      <c r="E22" s="98">
        <f t="shared" ca="1" si="3"/>
        <v>0</v>
      </c>
      <c r="F22" s="54">
        <f t="shared" ca="1" si="3"/>
        <v>0</v>
      </c>
      <c r="G22" s="54">
        <f t="shared" ca="1" si="3"/>
        <v>0</v>
      </c>
      <c r="H22" s="54">
        <f t="shared" ca="1" si="3"/>
        <v>0</v>
      </c>
      <c r="I22" s="54">
        <f t="shared" ca="1" si="3"/>
        <v>0</v>
      </c>
      <c r="J22" s="54" t="str">
        <f t="shared" ca="1" si="3"/>
        <v>ZH4AJ3</v>
      </c>
      <c r="K22" s="54" t="str">
        <f t="shared" ca="1" si="2"/>
        <v>AD3</v>
      </c>
      <c r="L22" s="54" t="str">
        <f t="shared" ca="1" si="2"/>
        <v>COMPLET</v>
      </c>
      <c r="M22" s="54">
        <f t="shared" ca="1" si="2"/>
        <v>0</v>
      </c>
      <c r="N22" s="54" t="str">
        <f t="shared" ca="1" si="2"/>
        <v>ZH4SJ8</v>
      </c>
      <c r="O22" s="54">
        <f t="shared" ca="1" si="2"/>
        <v>0</v>
      </c>
    </row>
    <row r="23" spans="1:15" hidden="1" x14ac:dyDescent="0.25">
      <c r="A23" s="97">
        <v>20</v>
      </c>
      <c r="B23" s="98" t="s">
        <v>206</v>
      </c>
      <c r="C23" s="54" t="str">
        <f t="shared" ca="1" si="3"/>
        <v>CPMS</v>
      </c>
      <c r="D23" s="54" t="str">
        <f t="shared" ca="1" si="3"/>
        <v>ACTAC0</v>
      </c>
      <c r="E23" s="98">
        <f t="shared" ca="1" si="3"/>
        <v>0</v>
      </c>
      <c r="F23" s="54">
        <f t="shared" ca="1" si="3"/>
        <v>0</v>
      </c>
      <c r="G23" s="54">
        <f t="shared" ca="1" si="3"/>
        <v>0</v>
      </c>
      <c r="H23" s="54">
        <f t="shared" ca="1" si="3"/>
        <v>0</v>
      </c>
      <c r="I23" s="54">
        <f t="shared" ca="1" si="3"/>
        <v>0</v>
      </c>
      <c r="J23" s="54" t="str">
        <f t="shared" ca="1" si="3"/>
        <v>ZH4AJ2</v>
      </c>
      <c r="K23" s="54" t="str">
        <f t="shared" ca="1" si="2"/>
        <v>AD3</v>
      </c>
      <c r="L23" s="54" t="str">
        <f t="shared" ca="1" si="2"/>
        <v>COMPLET</v>
      </c>
      <c r="M23" s="54">
        <f t="shared" ca="1" si="2"/>
        <v>0</v>
      </c>
      <c r="N23" s="54" t="str">
        <f t="shared" ca="1" si="2"/>
        <v>ZH4SJ2</v>
      </c>
      <c r="O23" s="54">
        <f t="shared" ca="1" si="2"/>
        <v>0</v>
      </c>
    </row>
    <row r="24" spans="1:15" hidden="1" x14ac:dyDescent="0.25">
      <c r="A24" s="97">
        <v>40</v>
      </c>
      <c r="B24" s="98" t="s">
        <v>329</v>
      </c>
      <c r="C24" s="54" t="str">
        <f t="shared" ca="1" si="3"/>
        <v>CPMS</v>
      </c>
      <c r="D24" s="54" t="str">
        <f t="shared" ca="1" si="3"/>
        <v>ACTAC0</v>
      </c>
      <c r="E24" s="98">
        <f t="shared" ca="1" si="3"/>
        <v>0</v>
      </c>
      <c r="F24" s="54">
        <f t="shared" ca="1" si="3"/>
        <v>0</v>
      </c>
      <c r="G24" s="54">
        <f t="shared" ca="1" si="3"/>
        <v>0</v>
      </c>
      <c r="H24" s="54">
        <f t="shared" ca="1" si="3"/>
        <v>0</v>
      </c>
      <c r="I24" s="54">
        <f t="shared" ca="1" si="3"/>
        <v>0</v>
      </c>
      <c r="J24" s="54" t="str">
        <f t="shared" ca="1" si="3"/>
        <v>ZH4AJ2</v>
      </c>
      <c r="K24" s="54" t="str">
        <f t="shared" ca="1" si="2"/>
        <v>AD3</v>
      </c>
      <c r="L24" s="54" t="str">
        <f t="shared" ca="1" si="2"/>
        <v>COMPLET</v>
      </c>
      <c r="M24" s="54">
        <f t="shared" ca="1" si="2"/>
        <v>0</v>
      </c>
      <c r="N24" s="54" t="str">
        <f t="shared" ca="1" si="2"/>
        <v>ZH4SJ3</v>
      </c>
      <c r="O24" s="54">
        <f t="shared" ca="1" si="2"/>
        <v>0</v>
      </c>
    </row>
    <row r="25" spans="1:15" hidden="1" x14ac:dyDescent="0.25">
      <c r="A25" s="97">
        <v>22</v>
      </c>
      <c r="B25" s="98" t="s">
        <v>233</v>
      </c>
      <c r="C25" s="54" t="str">
        <f t="shared" ca="1" si="3"/>
        <v>CPMS</v>
      </c>
      <c r="D25" s="54" t="str">
        <f t="shared" ca="1" si="3"/>
        <v>ACTAD0</v>
      </c>
      <c r="E25" s="98">
        <f t="shared" ca="1" si="3"/>
        <v>0</v>
      </c>
      <c r="F25" s="54">
        <f t="shared" ca="1" si="3"/>
        <v>0</v>
      </c>
      <c r="G25" s="54">
        <f t="shared" ca="1" si="3"/>
        <v>0</v>
      </c>
      <c r="H25" s="54">
        <f t="shared" ca="1" si="3"/>
        <v>0</v>
      </c>
      <c r="I25" s="54">
        <f t="shared" ca="1" si="3"/>
        <v>0</v>
      </c>
      <c r="J25" s="54" t="str">
        <f t="shared" ca="1" si="3"/>
        <v>ZH4AJ3</v>
      </c>
      <c r="K25" s="54" t="str">
        <f t="shared" ca="1" si="2"/>
        <v>AD3</v>
      </c>
      <c r="L25" s="54" t="str">
        <f t="shared" ca="1" si="2"/>
        <v>COMPLET</v>
      </c>
      <c r="M25" s="54">
        <f t="shared" ca="1" si="2"/>
        <v>0</v>
      </c>
      <c r="N25" s="54" t="str">
        <f t="shared" ca="1" si="2"/>
        <v>ZH4SJ9</v>
      </c>
      <c r="O25" s="54">
        <f t="shared" ca="1" si="2"/>
        <v>0</v>
      </c>
    </row>
    <row r="26" spans="1:15" hidden="1" x14ac:dyDescent="0.25">
      <c r="A26" s="97">
        <v>23</v>
      </c>
      <c r="B26" s="98" t="s">
        <v>238</v>
      </c>
      <c r="C26" s="54" t="str">
        <f t="shared" ca="1" si="3"/>
        <v>CPMS</v>
      </c>
      <c r="D26" s="54" t="str">
        <f t="shared" ca="1" si="3"/>
        <v>ACTAD0</v>
      </c>
      <c r="E26" s="98">
        <f t="shared" ca="1" si="3"/>
        <v>0</v>
      </c>
      <c r="F26" s="54">
        <f t="shared" ca="1" si="3"/>
        <v>0</v>
      </c>
      <c r="G26" s="54">
        <f t="shared" ca="1" si="3"/>
        <v>0</v>
      </c>
      <c r="H26" s="54">
        <f t="shared" ca="1" si="3"/>
        <v>0</v>
      </c>
      <c r="I26" s="54">
        <f t="shared" ca="1" si="3"/>
        <v>0</v>
      </c>
      <c r="J26" s="54" t="str">
        <f t="shared" ca="1" si="3"/>
        <v>ZH4AJ3</v>
      </c>
      <c r="K26" s="54" t="str">
        <f t="shared" ca="1" si="2"/>
        <v>AD3</v>
      </c>
      <c r="L26" s="54" t="str">
        <f t="shared" ca="1" si="2"/>
        <v>COMPLET</v>
      </c>
      <c r="M26" s="54">
        <f t="shared" ca="1" si="2"/>
        <v>0</v>
      </c>
      <c r="N26" s="54" t="str">
        <f t="shared" ca="1" si="2"/>
        <v>ZH4SJA</v>
      </c>
      <c r="O26" s="54">
        <f t="shared" ca="1" si="2"/>
        <v>0</v>
      </c>
    </row>
    <row r="27" spans="1:15" hidden="1" x14ac:dyDescent="0.25">
      <c r="A27" s="97">
        <v>135</v>
      </c>
      <c r="B27" s="98" t="s">
        <v>862</v>
      </c>
      <c r="C27" s="54" t="str">
        <f t="shared" ca="1" si="3"/>
        <v>CPMS</v>
      </c>
      <c r="D27" s="54" t="str">
        <f t="shared" ca="1" si="3"/>
        <v>ACTAD0</v>
      </c>
      <c r="E27" s="98">
        <f t="shared" ca="1" si="3"/>
        <v>0</v>
      </c>
      <c r="F27" s="54">
        <f t="shared" ca="1" si="3"/>
        <v>0</v>
      </c>
      <c r="G27" s="54">
        <f t="shared" ca="1" si="3"/>
        <v>0</v>
      </c>
      <c r="H27" s="54">
        <f t="shared" ca="1" si="3"/>
        <v>0</v>
      </c>
      <c r="I27" s="54">
        <f t="shared" ca="1" si="3"/>
        <v>0</v>
      </c>
      <c r="J27" s="54" t="str">
        <f t="shared" ca="1" si="3"/>
        <v>ZH4AJ3</v>
      </c>
      <c r="K27" s="54" t="str">
        <f t="shared" ca="1" si="2"/>
        <v>AD3</v>
      </c>
      <c r="L27" s="54" t="str">
        <f t="shared" ca="1" si="2"/>
        <v>COMPLET</v>
      </c>
      <c r="M27" s="54">
        <f t="shared" ca="1" si="2"/>
        <v>0</v>
      </c>
      <c r="N27" s="54" t="str">
        <f t="shared" ca="1" si="2"/>
        <v>ZH4SJB</v>
      </c>
      <c r="O27" s="54">
        <f t="shared" ca="1" si="2"/>
        <v>0</v>
      </c>
    </row>
    <row r="28" spans="1:15" hidden="1" x14ac:dyDescent="0.25">
      <c r="A28" s="97">
        <v>174</v>
      </c>
      <c r="B28" s="98" t="s">
        <v>1051</v>
      </c>
      <c r="C28" s="54" t="str">
        <f t="shared" ca="1" si="3"/>
        <v>CPMS</v>
      </c>
      <c r="D28" s="54" t="str">
        <f t="shared" ca="1" si="3"/>
        <v>ACTAD0</v>
      </c>
      <c r="E28" s="98">
        <f t="shared" ca="1" si="3"/>
        <v>0</v>
      </c>
      <c r="F28" s="54">
        <f t="shared" ca="1" si="3"/>
        <v>0</v>
      </c>
      <c r="G28" s="54">
        <f t="shared" ca="1" si="3"/>
        <v>0</v>
      </c>
      <c r="H28" s="54">
        <f t="shared" ca="1" si="3"/>
        <v>0</v>
      </c>
      <c r="I28" s="54">
        <f t="shared" ca="1" si="3"/>
        <v>0</v>
      </c>
      <c r="J28" s="54" t="str">
        <f t="shared" ca="1" si="3"/>
        <v>ZH4AJ3</v>
      </c>
      <c r="K28" s="54" t="str">
        <f t="shared" ca="1" si="2"/>
        <v>AD3</v>
      </c>
      <c r="L28" s="54" t="str">
        <f t="shared" ca="1" si="2"/>
        <v>COMPLET</v>
      </c>
      <c r="M28" s="54">
        <f t="shared" ca="1" si="2"/>
        <v>0</v>
      </c>
      <c r="N28" s="54" t="str">
        <f t="shared" ca="1" si="2"/>
        <v>ZH4SJC</v>
      </c>
      <c r="O28" s="54">
        <f t="shared" ca="1" si="2"/>
        <v>0</v>
      </c>
    </row>
    <row r="29" spans="1:15" hidden="1" x14ac:dyDescent="0.25">
      <c r="A29" s="97">
        <v>295</v>
      </c>
      <c r="B29" s="98" t="s">
        <v>1635</v>
      </c>
      <c r="C29" s="54" t="str">
        <f t="shared" ca="1" si="3"/>
        <v>CPMS</v>
      </c>
      <c r="D29" s="54" t="str">
        <f t="shared" ca="1" si="3"/>
        <v>ACTAD0</v>
      </c>
      <c r="E29" s="98">
        <f t="shared" ca="1" si="3"/>
        <v>0</v>
      </c>
      <c r="F29" s="54">
        <f t="shared" ca="1" si="3"/>
        <v>0</v>
      </c>
      <c r="G29" s="54">
        <f t="shared" ca="1" si="3"/>
        <v>0</v>
      </c>
      <c r="H29" s="54">
        <f t="shared" ca="1" si="3"/>
        <v>0</v>
      </c>
      <c r="I29" s="54">
        <f t="shared" ca="1" si="3"/>
        <v>0</v>
      </c>
      <c r="J29" s="54" t="str">
        <f t="shared" ca="1" si="3"/>
        <v>ZH4AJ3</v>
      </c>
      <c r="K29" s="54" t="str">
        <f t="shared" ca="1" si="2"/>
        <v>AD3</v>
      </c>
      <c r="L29" s="54" t="str">
        <f t="shared" ca="1" si="2"/>
        <v>COMPLET</v>
      </c>
      <c r="M29" s="54">
        <f t="shared" ca="1" si="2"/>
        <v>0</v>
      </c>
      <c r="N29" s="54" t="str">
        <f t="shared" ca="1" si="2"/>
        <v>ZH4SJD</v>
      </c>
      <c r="O29" s="54">
        <f t="shared" ca="1" si="2"/>
        <v>0</v>
      </c>
    </row>
    <row r="30" spans="1:15" hidden="1" x14ac:dyDescent="0.25">
      <c r="A30" s="97">
        <v>27</v>
      </c>
      <c r="B30" s="98" t="s">
        <v>263</v>
      </c>
      <c r="C30" s="54" t="str">
        <f t="shared" ca="1" si="3"/>
        <v>CPMS</v>
      </c>
      <c r="D30" s="54" t="str">
        <f t="shared" ca="1" si="3"/>
        <v>ACTAD0</v>
      </c>
      <c r="E30" s="98">
        <f t="shared" ca="1" si="3"/>
        <v>0</v>
      </c>
      <c r="F30" s="54">
        <f t="shared" ca="1" si="3"/>
        <v>0</v>
      </c>
      <c r="G30" s="54">
        <f t="shared" ca="1" si="3"/>
        <v>0</v>
      </c>
      <c r="H30" s="54">
        <f t="shared" ca="1" si="3"/>
        <v>0</v>
      </c>
      <c r="I30" s="54">
        <f t="shared" ca="1" si="3"/>
        <v>0</v>
      </c>
      <c r="J30" s="54" t="str">
        <f t="shared" ca="1" si="3"/>
        <v>ZH4AJ3</v>
      </c>
      <c r="K30" s="54" t="str">
        <f t="shared" ca="1" si="2"/>
        <v>AD3</v>
      </c>
      <c r="L30" s="54" t="str">
        <f t="shared" ca="1" si="2"/>
        <v>COMPLET</v>
      </c>
      <c r="M30" s="54">
        <f t="shared" ca="1" si="2"/>
        <v>0</v>
      </c>
      <c r="N30" s="54" t="str">
        <f t="shared" ca="1" si="2"/>
        <v>ZH4SJE</v>
      </c>
      <c r="O30" s="54">
        <f t="shared" ca="1" si="2"/>
        <v>0</v>
      </c>
    </row>
    <row r="31" spans="1:15" hidden="1" x14ac:dyDescent="0.25">
      <c r="A31" s="97">
        <v>28</v>
      </c>
      <c r="B31" s="98" t="s">
        <v>268</v>
      </c>
      <c r="C31" s="54" t="str">
        <f t="shared" ca="1" si="3"/>
        <v>CPMS</v>
      </c>
      <c r="D31" s="54" t="str">
        <f t="shared" ca="1" si="3"/>
        <v>ACTAF0</v>
      </c>
      <c r="E31" s="98">
        <f t="shared" ca="1" si="3"/>
        <v>0</v>
      </c>
      <c r="F31" s="54">
        <f t="shared" ca="1" si="3"/>
        <v>0</v>
      </c>
      <c r="G31" s="54">
        <f t="shared" ca="1" si="3"/>
        <v>0</v>
      </c>
      <c r="H31" s="54">
        <f t="shared" ca="1" si="3"/>
        <v>0</v>
      </c>
      <c r="I31" s="54">
        <f t="shared" ca="1" si="3"/>
        <v>0</v>
      </c>
      <c r="J31" s="54" t="str">
        <f t="shared" ca="1" si="3"/>
        <v>ZH4HJ9</v>
      </c>
      <c r="K31" s="54" t="str">
        <f t="shared" ca="1" si="2"/>
        <v>AD3</v>
      </c>
      <c r="L31" s="54" t="str">
        <f t="shared" ca="1" si="2"/>
        <v>COMPLET</v>
      </c>
      <c r="M31" s="54">
        <f t="shared" ca="1" si="2"/>
        <v>0</v>
      </c>
      <c r="N31" s="54" t="str">
        <f t="shared" ca="1" si="2"/>
        <v>ZH4VJE</v>
      </c>
      <c r="O31" s="54">
        <f t="shared" ca="1" si="2"/>
        <v>0</v>
      </c>
    </row>
    <row r="32" spans="1:15" hidden="1" x14ac:dyDescent="0.25">
      <c r="A32" s="97">
        <v>29</v>
      </c>
      <c r="B32" s="98" t="s">
        <v>273</v>
      </c>
      <c r="C32" s="54" t="str">
        <f t="shared" ca="1" si="3"/>
        <v>CPMS</v>
      </c>
      <c r="D32" s="54" t="str">
        <f t="shared" ca="1" si="3"/>
        <v>ACTAF0</v>
      </c>
      <c r="E32" s="98">
        <f t="shared" ca="1" si="3"/>
        <v>0</v>
      </c>
      <c r="F32" s="54">
        <f t="shared" ca="1" si="3"/>
        <v>0</v>
      </c>
      <c r="G32" s="54">
        <f t="shared" ca="1" si="3"/>
        <v>0</v>
      </c>
      <c r="H32" s="54">
        <f t="shared" ca="1" si="3"/>
        <v>0</v>
      </c>
      <c r="I32" s="54">
        <f t="shared" ca="1" si="3"/>
        <v>0</v>
      </c>
      <c r="J32" s="54" t="str">
        <f t="shared" ca="1" si="3"/>
        <v>ZH4HJ9</v>
      </c>
      <c r="K32" s="54" t="str">
        <f t="shared" ca="1" si="2"/>
        <v>AD3</v>
      </c>
      <c r="L32" s="54" t="str">
        <f t="shared" ca="1" si="2"/>
        <v>COMPLET</v>
      </c>
      <c r="M32" s="54">
        <f t="shared" ca="1" si="2"/>
        <v>0</v>
      </c>
      <c r="N32" s="54" t="str">
        <f t="shared" ca="1" si="2"/>
        <v>ZH4SJU</v>
      </c>
      <c r="O32" s="54">
        <f t="shared" ca="1" si="2"/>
        <v>0</v>
      </c>
    </row>
    <row r="33" spans="1:15" hidden="1" x14ac:dyDescent="0.25">
      <c r="A33" s="97">
        <v>30</v>
      </c>
      <c r="B33" s="98" t="s">
        <v>276</v>
      </c>
      <c r="C33" s="54" t="str">
        <f t="shared" ca="1" si="3"/>
        <v>CPMS</v>
      </c>
      <c r="D33" s="54" t="str">
        <f t="shared" ca="1" si="3"/>
        <v xml:space="preserve"> </v>
      </c>
      <c r="E33" s="98">
        <f t="shared" ca="1" si="3"/>
        <v>0</v>
      </c>
      <c r="F33" s="54">
        <f t="shared" ca="1" si="3"/>
        <v>0</v>
      </c>
      <c r="G33" s="54">
        <f t="shared" ca="1" si="3"/>
        <v>0</v>
      </c>
      <c r="H33" s="54">
        <f t="shared" ca="1" si="3"/>
        <v>0</v>
      </c>
      <c r="I33" s="54">
        <f t="shared" ca="1" si="3"/>
        <v>0</v>
      </c>
      <c r="J33" s="54">
        <f t="shared" ca="1" si="3"/>
        <v>0</v>
      </c>
      <c r="K33" s="54" t="str">
        <f t="shared" ca="1" si="2"/>
        <v>AD3</v>
      </c>
      <c r="L33" s="54" t="str">
        <f t="shared" ca="1" si="2"/>
        <v>COMPLET</v>
      </c>
      <c r="M33" s="54" t="str">
        <f t="shared" ca="1" si="2"/>
        <v xml:space="preserve"> </v>
      </c>
      <c r="N33" s="54" t="str">
        <f t="shared" ca="1" si="2"/>
        <v>ZH4SJV</v>
      </c>
      <c r="O33" s="54">
        <f t="shared" ca="1" si="2"/>
        <v>0</v>
      </c>
    </row>
    <row r="34" spans="1:15" hidden="1" x14ac:dyDescent="0.25">
      <c r="A34" s="97">
        <v>2031</v>
      </c>
      <c r="B34" s="98" t="s">
        <v>10065</v>
      </c>
      <c r="C34" s="54" t="str">
        <f t="shared" ca="1" si="3"/>
        <v>CPMS</v>
      </c>
      <c r="D34" s="54" t="str">
        <f t="shared" ca="1" si="3"/>
        <v>ACTAD0</v>
      </c>
      <c r="E34" s="98">
        <f t="shared" ca="1" si="3"/>
        <v>0</v>
      </c>
      <c r="F34" s="54">
        <f t="shared" ca="1" si="3"/>
        <v>0</v>
      </c>
      <c r="G34" s="54">
        <f t="shared" ca="1" si="3"/>
        <v>0</v>
      </c>
      <c r="H34" s="54">
        <f t="shared" ca="1" si="3"/>
        <v>0</v>
      </c>
      <c r="I34" s="54">
        <f t="shared" ca="1" si="3"/>
        <v>0</v>
      </c>
      <c r="J34" s="54" t="str">
        <f t="shared" ca="1" si="3"/>
        <v>ZH4AJ3</v>
      </c>
      <c r="K34" s="54" t="str">
        <f t="shared" ca="1" si="2"/>
        <v>AD3</v>
      </c>
      <c r="L34" s="54" t="str">
        <f t="shared" ca="1" si="2"/>
        <v>COMPLET</v>
      </c>
      <c r="M34" s="54">
        <f t="shared" ca="1" si="2"/>
        <v>0</v>
      </c>
      <c r="N34" s="54" t="str">
        <f t="shared" ca="1" si="2"/>
        <v>ZH4SJF</v>
      </c>
      <c r="O34" s="54">
        <f t="shared" ca="1" si="2"/>
        <v>0</v>
      </c>
    </row>
    <row r="35" spans="1:15" hidden="1" x14ac:dyDescent="0.25">
      <c r="A35" s="97">
        <v>31</v>
      </c>
      <c r="B35" s="98" t="s">
        <v>280</v>
      </c>
      <c r="C35" s="54" t="str">
        <f t="shared" ca="1" si="3"/>
        <v>CPMS</v>
      </c>
      <c r="D35" s="54" t="str">
        <f t="shared" ca="1" si="3"/>
        <v>ACTAD0</v>
      </c>
      <c r="E35" s="98">
        <f t="shared" ca="1" si="3"/>
        <v>0</v>
      </c>
      <c r="F35" s="54">
        <f t="shared" ca="1" si="3"/>
        <v>0</v>
      </c>
      <c r="G35" s="54">
        <f t="shared" ca="1" si="3"/>
        <v>0</v>
      </c>
      <c r="H35" s="54">
        <f t="shared" ca="1" si="3"/>
        <v>0</v>
      </c>
      <c r="I35" s="54">
        <f t="shared" ca="1" si="3"/>
        <v>0</v>
      </c>
      <c r="J35" s="54" t="str">
        <f t="shared" ca="1" si="3"/>
        <v>ZH4AJ3</v>
      </c>
      <c r="K35" s="54" t="str">
        <f t="shared" ca="1" si="2"/>
        <v>AD3</v>
      </c>
      <c r="L35" s="54" t="str">
        <f t="shared" ca="1" si="2"/>
        <v>COMPLET</v>
      </c>
      <c r="M35" s="54">
        <f t="shared" ca="1" si="2"/>
        <v>0</v>
      </c>
      <c r="N35" s="54" t="str">
        <f t="shared" ca="1" si="2"/>
        <v>ZH4SJG</v>
      </c>
      <c r="O35" s="54">
        <f t="shared" ca="1" si="2"/>
        <v>0</v>
      </c>
    </row>
    <row r="36" spans="1:15" hidden="1" x14ac:dyDescent="0.25">
      <c r="A36" s="97">
        <v>32</v>
      </c>
      <c r="B36" s="98" t="s">
        <v>284</v>
      </c>
      <c r="C36" s="54" t="str">
        <f t="shared" ca="1" si="3"/>
        <v>CPMS</v>
      </c>
      <c r="D36" s="54" t="str">
        <f t="shared" ca="1" si="3"/>
        <v>ACTAD0</v>
      </c>
      <c r="E36" s="98">
        <f t="shared" ca="1" si="3"/>
        <v>0</v>
      </c>
      <c r="F36" s="54">
        <f t="shared" ca="1" si="3"/>
        <v>0</v>
      </c>
      <c r="G36" s="54">
        <f t="shared" ca="1" si="3"/>
        <v>0</v>
      </c>
      <c r="H36" s="54">
        <f t="shared" ca="1" si="3"/>
        <v>0</v>
      </c>
      <c r="I36" s="54">
        <f t="shared" ca="1" si="3"/>
        <v>0</v>
      </c>
      <c r="J36" s="54" t="str">
        <f t="shared" ca="1" si="3"/>
        <v>ZH4AJ3</v>
      </c>
      <c r="K36" s="54" t="str">
        <f t="shared" ca="1" si="2"/>
        <v>AD3</v>
      </c>
      <c r="L36" s="54" t="str">
        <f t="shared" ca="1" si="2"/>
        <v>COMPLET</v>
      </c>
      <c r="M36" s="54">
        <f t="shared" ca="1" si="2"/>
        <v>0</v>
      </c>
      <c r="N36" s="54" t="str">
        <f t="shared" ca="1" si="2"/>
        <v>ZH4SJH</v>
      </c>
      <c r="O36" s="54">
        <f t="shared" ca="1" si="2"/>
        <v>0</v>
      </c>
    </row>
    <row r="37" spans="1:15" hidden="1" x14ac:dyDescent="0.25">
      <c r="A37" s="97">
        <v>33</v>
      </c>
      <c r="B37" s="98" t="s">
        <v>288</v>
      </c>
      <c r="C37" s="54" t="str">
        <f t="shared" ca="1" si="3"/>
        <v>CPMS</v>
      </c>
      <c r="D37" s="54" t="str">
        <f t="shared" ca="1" si="3"/>
        <v>ACTAH0</v>
      </c>
      <c r="E37" s="98">
        <f t="shared" ca="1" si="3"/>
        <v>0</v>
      </c>
      <c r="F37" s="54">
        <f t="shared" ca="1" si="3"/>
        <v>0</v>
      </c>
      <c r="G37" s="54">
        <f t="shared" ca="1" si="3"/>
        <v>0</v>
      </c>
      <c r="H37" s="54">
        <f t="shared" ca="1" si="3"/>
        <v>0</v>
      </c>
      <c r="I37" s="54">
        <f t="shared" ca="1" si="3"/>
        <v>0</v>
      </c>
      <c r="J37" s="54" t="str">
        <f t="shared" ca="1" si="3"/>
        <v>ZH4HJG</v>
      </c>
      <c r="K37" s="54" t="str">
        <f t="shared" ca="1" si="2"/>
        <v>AD3</v>
      </c>
      <c r="L37" s="54" t="str">
        <f t="shared" ca="1" si="2"/>
        <v>COMPLET</v>
      </c>
      <c r="M37" s="54">
        <f t="shared" ca="1" si="2"/>
        <v>0</v>
      </c>
      <c r="N37" s="54" t="str">
        <f t="shared" ca="1" si="2"/>
        <v>ZH4SJW</v>
      </c>
      <c r="O37" s="54">
        <f t="shared" ca="1" si="2"/>
        <v>0</v>
      </c>
    </row>
    <row r="38" spans="1:15" hidden="1" x14ac:dyDescent="0.25">
      <c r="A38" s="97">
        <v>34</v>
      </c>
      <c r="B38" s="98" t="s">
        <v>294</v>
      </c>
      <c r="C38" s="54" t="str">
        <f t="shared" ca="1" si="3"/>
        <v>CPMS</v>
      </c>
      <c r="D38" s="54" t="str">
        <f t="shared" ca="1" si="3"/>
        <v>V0ENTPAR</v>
      </c>
      <c r="E38" s="98">
        <f t="shared" ca="1" si="3"/>
        <v>0</v>
      </c>
      <c r="F38" s="54">
        <f t="shared" ca="1" si="3"/>
        <v>0</v>
      </c>
      <c r="G38" s="54">
        <f t="shared" ca="1" si="3"/>
        <v>0</v>
      </c>
      <c r="H38" s="54">
        <f t="shared" ca="1" si="3"/>
        <v>0</v>
      </c>
      <c r="I38" s="54">
        <f t="shared" ca="1" si="3"/>
        <v>0</v>
      </c>
      <c r="J38" s="54" t="str">
        <f t="shared" ca="1" si="3"/>
        <v>ZH4AJX</v>
      </c>
      <c r="K38" s="54" t="str">
        <f t="shared" ca="1" si="2"/>
        <v>AD3</v>
      </c>
      <c r="L38" s="54" t="str">
        <f t="shared" ca="1" si="2"/>
        <v>COMPLET</v>
      </c>
      <c r="M38" s="54">
        <f t="shared" ca="1" si="2"/>
        <v>0</v>
      </c>
      <c r="N38" s="54" t="str">
        <f t="shared" ca="1" si="2"/>
        <v>ZH4SJX</v>
      </c>
      <c r="O38" s="54">
        <f t="shared" ca="1" si="2"/>
        <v>0</v>
      </c>
    </row>
    <row r="39" spans="1:15" hidden="1" x14ac:dyDescent="0.25">
      <c r="A39" s="97">
        <v>461</v>
      </c>
      <c r="B39" s="98" t="s">
        <v>2475</v>
      </c>
      <c r="C39" s="54" t="str">
        <f t="shared" ca="1" si="3"/>
        <v>CPMS</v>
      </c>
      <c r="D39" s="54" t="str">
        <f t="shared" ca="1" si="3"/>
        <v>ACTAJ0</v>
      </c>
      <c r="E39" s="98">
        <f t="shared" ca="1" si="3"/>
        <v>0</v>
      </c>
      <c r="F39" s="54">
        <f t="shared" ca="1" si="3"/>
        <v>0</v>
      </c>
      <c r="G39" s="54">
        <f t="shared" ca="1" si="3"/>
        <v>0</v>
      </c>
      <c r="H39" s="54">
        <f t="shared" ca="1" si="3"/>
        <v>0</v>
      </c>
      <c r="I39" s="54">
        <f t="shared" ca="1" si="3"/>
        <v>0</v>
      </c>
      <c r="J39" s="54" t="str">
        <f t="shared" ca="1" si="3"/>
        <v>ZH4AJ1</v>
      </c>
      <c r="K39" s="54" t="str">
        <f t="shared" ca="1" si="2"/>
        <v>AD3</v>
      </c>
      <c r="L39" s="54" t="str">
        <f t="shared" ca="1" si="2"/>
        <v>COMPLET</v>
      </c>
      <c r="M39" s="54">
        <f t="shared" ca="1" si="2"/>
        <v>0</v>
      </c>
      <c r="N39" s="54" t="str">
        <f t="shared" ca="1" si="2"/>
        <v>ZH4SJY</v>
      </c>
      <c r="O39" s="54">
        <f t="shared" ca="1" si="2"/>
        <v>0</v>
      </c>
    </row>
    <row r="40" spans="1:15" hidden="1" x14ac:dyDescent="0.25">
      <c r="A40" s="97">
        <v>36</v>
      </c>
      <c r="B40" s="98" t="s">
        <v>313</v>
      </c>
      <c r="C40" s="54" t="str">
        <f t="shared" ca="1" si="3"/>
        <v>CPMS</v>
      </c>
      <c r="D40" s="54" t="str">
        <f t="shared" ca="1" si="3"/>
        <v>ACTAD0</v>
      </c>
      <c r="E40" s="98">
        <f t="shared" ca="1" si="3"/>
        <v>0</v>
      </c>
      <c r="F40" s="54">
        <f t="shared" ca="1" si="3"/>
        <v>0</v>
      </c>
      <c r="G40" s="54">
        <f t="shared" ca="1" si="3"/>
        <v>0</v>
      </c>
      <c r="H40" s="54">
        <f t="shared" ca="1" si="3"/>
        <v>0</v>
      </c>
      <c r="I40" s="54">
        <f t="shared" ca="1" si="3"/>
        <v>0</v>
      </c>
      <c r="J40" s="54" t="str">
        <f t="shared" ca="1" si="3"/>
        <v>ZH4AJ3</v>
      </c>
      <c r="K40" s="54" t="str">
        <f t="shared" ca="1" si="2"/>
        <v>AD3</v>
      </c>
      <c r="L40" s="54" t="str">
        <f t="shared" ca="1" si="2"/>
        <v>COMPLET</v>
      </c>
      <c r="M40" s="54">
        <f t="shared" ca="1" si="2"/>
        <v>0</v>
      </c>
      <c r="N40" s="54" t="str">
        <f t="shared" ca="1" si="2"/>
        <v>ZH4SJJ</v>
      </c>
      <c r="O40" s="54">
        <f t="shared" ca="1" si="2"/>
        <v>0</v>
      </c>
    </row>
    <row r="41" spans="1:15" hidden="1" x14ac:dyDescent="0.25">
      <c r="A41" s="97">
        <v>465</v>
      </c>
      <c r="B41" s="98" t="s">
        <v>2497</v>
      </c>
      <c r="C41" s="54" t="str">
        <f t="shared" ca="1" si="3"/>
        <v>CPMS</v>
      </c>
      <c r="D41" s="54" t="str">
        <f t="shared" ca="1" si="3"/>
        <v>ACTAD0</v>
      </c>
      <c r="E41" s="98">
        <f t="shared" ca="1" si="3"/>
        <v>0</v>
      </c>
      <c r="F41" s="54">
        <f t="shared" ca="1" si="3"/>
        <v>0</v>
      </c>
      <c r="G41" s="54">
        <f t="shared" ca="1" si="3"/>
        <v>0</v>
      </c>
      <c r="H41" s="54">
        <f t="shared" ca="1" si="3"/>
        <v>0</v>
      </c>
      <c r="I41" s="54">
        <f t="shared" ca="1" si="3"/>
        <v>0</v>
      </c>
      <c r="J41" s="54" t="str">
        <f t="shared" ca="1" si="3"/>
        <v>ZH4AJ3</v>
      </c>
      <c r="K41" s="54" t="str">
        <f t="shared" ca="1" si="2"/>
        <v>AD3</v>
      </c>
      <c r="L41" s="54" t="str">
        <f t="shared" ca="1" si="2"/>
        <v>COMPLET</v>
      </c>
      <c r="M41" s="54">
        <f t="shared" ca="1" si="2"/>
        <v>0</v>
      </c>
      <c r="N41" s="54" t="str">
        <f t="shared" ca="1" si="2"/>
        <v>ZH4SJL</v>
      </c>
      <c r="O41" s="54">
        <f t="shared" ca="1" si="2"/>
        <v>0</v>
      </c>
    </row>
    <row r="42" spans="1:15" hidden="1" x14ac:dyDescent="0.25">
      <c r="A42" s="97">
        <v>38</v>
      </c>
      <c r="B42" s="98" t="s">
        <v>321</v>
      </c>
      <c r="C42" s="54" t="str">
        <f t="shared" ca="1" si="3"/>
        <v>CPMS</v>
      </c>
      <c r="D42" s="54" t="str">
        <f t="shared" ca="1" si="3"/>
        <v>ACTAD0</v>
      </c>
      <c r="E42" s="98">
        <f t="shared" ca="1" si="3"/>
        <v>0</v>
      </c>
      <c r="F42" s="54">
        <f t="shared" ca="1" si="3"/>
        <v>0</v>
      </c>
      <c r="G42" s="54">
        <f t="shared" ca="1" si="3"/>
        <v>0</v>
      </c>
      <c r="H42" s="54">
        <f t="shared" ca="1" si="3"/>
        <v>0</v>
      </c>
      <c r="I42" s="54">
        <f t="shared" ca="1" si="3"/>
        <v>0</v>
      </c>
      <c r="J42" s="54" t="str">
        <f t="shared" ca="1" si="3"/>
        <v>ZH4AJ3</v>
      </c>
      <c r="K42" s="54" t="str">
        <f t="shared" ca="1" si="2"/>
        <v>AD3</v>
      </c>
      <c r="L42" s="54" t="str">
        <f t="shared" ca="1" si="2"/>
        <v>COMPLET</v>
      </c>
      <c r="M42" s="54">
        <f t="shared" ca="1" si="2"/>
        <v>0</v>
      </c>
      <c r="N42" s="54" t="str">
        <f t="shared" ca="1" si="2"/>
        <v>ZH4SJM</v>
      </c>
      <c r="O42" s="54">
        <f t="shared" ca="1" si="2"/>
        <v>0</v>
      </c>
    </row>
    <row r="43" spans="1:15" hidden="1" x14ac:dyDescent="0.25">
      <c r="A43" s="97">
        <v>39</v>
      </c>
      <c r="B43" s="98" t="s">
        <v>325</v>
      </c>
      <c r="C43" s="54" t="str">
        <f t="shared" ca="1" si="3"/>
        <v>CPMS</v>
      </c>
      <c r="D43" s="54" t="str">
        <f t="shared" ca="1" si="3"/>
        <v>ACTAD0</v>
      </c>
      <c r="E43" s="98">
        <f t="shared" ca="1" si="3"/>
        <v>0</v>
      </c>
      <c r="F43" s="54">
        <f t="shared" ca="1" si="3"/>
        <v>0</v>
      </c>
      <c r="G43" s="54">
        <f t="shared" ca="1" si="3"/>
        <v>0</v>
      </c>
      <c r="H43" s="54">
        <f t="shared" ca="1" si="3"/>
        <v>0</v>
      </c>
      <c r="I43" s="54">
        <f t="shared" ca="1" si="3"/>
        <v>0</v>
      </c>
      <c r="J43" s="54" t="str">
        <f t="shared" ca="1" si="3"/>
        <v>ZH4AJ3</v>
      </c>
      <c r="K43" s="54" t="str">
        <f t="shared" ca="1" si="2"/>
        <v>AD3</v>
      </c>
      <c r="L43" s="54" t="str">
        <f t="shared" ca="1" si="2"/>
        <v>COMPLET</v>
      </c>
      <c r="M43" s="54">
        <f t="shared" ca="1" si="2"/>
        <v>0</v>
      </c>
      <c r="N43" s="54" t="str">
        <f t="shared" ca="1" si="2"/>
        <v>ZH4SJN</v>
      </c>
      <c r="O43" s="54">
        <f t="shared" ca="1" si="2"/>
        <v>0</v>
      </c>
    </row>
    <row r="44" spans="1:15" hidden="1" x14ac:dyDescent="0.25">
      <c r="A44" s="97">
        <v>576</v>
      </c>
      <c r="B44" s="98" t="s">
        <v>3113</v>
      </c>
      <c r="C44" s="54" t="str">
        <f t="shared" ca="1" si="3"/>
        <v>CPMS</v>
      </c>
      <c r="D44" s="54" t="str">
        <f t="shared" ca="1" si="3"/>
        <v>ACTAD0</v>
      </c>
      <c r="E44" s="98">
        <f t="shared" ca="1" si="3"/>
        <v>0</v>
      </c>
      <c r="F44" s="54">
        <f t="shared" ca="1" si="3"/>
        <v>0</v>
      </c>
      <c r="G44" s="54">
        <f t="shared" ca="1" si="3"/>
        <v>0</v>
      </c>
      <c r="H44" s="54">
        <f t="shared" ca="1" si="3"/>
        <v>0</v>
      </c>
      <c r="I44" s="54">
        <f t="shared" ca="1" si="3"/>
        <v>0</v>
      </c>
      <c r="J44" s="54" t="str">
        <f t="shared" ca="1" si="3"/>
        <v>ZH4AJ3</v>
      </c>
      <c r="K44" s="54" t="str">
        <f t="shared" ca="1" si="2"/>
        <v>AD3</v>
      </c>
      <c r="L44" s="54" t="str">
        <f t="shared" ca="1" si="2"/>
        <v>COMPLET</v>
      </c>
      <c r="M44" s="54">
        <f t="shared" ca="1" si="2"/>
        <v>0</v>
      </c>
      <c r="N44" s="54" t="str">
        <f t="shared" ca="1" si="2"/>
        <v>ZH4SJO</v>
      </c>
      <c r="O44" s="54">
        <f t="shared" ca="1" si="2"/>
        <v>0</v>
      </c>
    </row>
    <row r="45" spans="1:15" hidden="1" x14ac:dyDescent="0.25">
      <c r="A45" s="97">
        <v>41</v>
      </c>
      <c r="B45" s="98" t="s">
        <v>333</v>
      </c>
      <c r="C45" s="54" t="str">
        <f t="shared" ca="1" si="3"/>
        <v>CPMS</v>
      </c>
      <c r="D45" s="54" t="str">
        <f t="shared" ca="1" si="3"/>
        <v>ACTAD0</v>
      </c>
      <c r="E45" s="98">
        <f t="shared" ca="1" si="3"/>
        <v>0</v>
      </c>
      <c r="F45" s="54">
        <f t="shared" ca="1" si="3"/>
        <v>0</v>
      </c>
      <c r="G45" s="54">
        <f t="shared" ca="1" si="3"/>
        <v>0</v>
      </c>
      <c r="H45" s="54">
        <f t="shared" ca="1" si="3"/>
        <v>0</v>
      </c>
      <c r="I45" s="54">
        <f t="shared" ca="1" si="3"/>
        <v>0</v>
      </c>
      <c r="J45" s="54" t="str">
        <f t="shared" ca="1" si="3"/>
        <v>ZH4AJ3</v>
      </c>
      <c r="K45" s="54" t="str">
        <f t="shared" ca="1" si="2"/>
        <v>AD3</v>
      </c>
      <c r="L45" s="54" t="str">
        <f t="shared" ca="1" si="2"/>
        <v>COMPLET</v>
      </c>
      <c r="M45" s="54">
        <f t="shared" ca="1" si="2"/>
        <v>0</v>
      </c>
      <c r="N45" s="54" t="str">
        <f t="shared" ca="1" si="2"/>
        <v>ZH4SJP</v>
      </c>
      <c r="O45" s="54">
        <f t="shared" ca="1" si="2"/>
        <v>0</v>
      </c>
    </row>
    <row r="46" spans="1:15" hidden="1" x14ac:dyDescent="0.25">
      <c r="A46" s="97">
        <v>42</v>
      </c>
      <c r="B46" s="98" t="s">
        <v>337</v>
      </c>
      <c r="C46" s="54" t="str">
        <f t="shared" ca="1" si="3"/>
        <v>CPMS</v>
      </c>
      <c r="D46" s="54" t="str">
        <f t="shared" ca="1" si="3"/>
        <v>ACTAD0</v>
      </c>
      <c r="E46" s="98">
        <f t="shared" ca="1" si="3"/>
        <v>0</v>
      </c>
      <c r="F46" s="54">
        <f t="shared" ca="1" si="3"/>
        <v>0</v>
      </c>
      <c r="G46" s="54">
        <f t="shared" ca="1" si="3"/>
        <v>0</v>
      </c>
      <c r="H46" s="54">
        <f t="shared" ca="1" si="3"/>
        <v>0</v>
      </c>
      <c r="I46" s="54">
        <f t="shared" ca="1" si="3"/>
        <v>0</v>
      </c>
      <c r="J46" s="54" t="str">
        <f t="shared" ca="1" si="3"/>
        <v>ZH4AJ3</v>
      </c>
      <c r="K46" s="54" t="str">
        <f t="shared" ca="1" si="2"/>
        <v>AD3</v>
      </c>
      <c r="L46" s="54" t="str">
        <f t="shared" ca="1" si="2"/>
        <v>COMPLET</v>
      </c>
      <c r="M46" s="54">
        <f t="shared" ca="1" si="2"/>
        <v>0</v>
      </c>
      <c r="N46" s="54" t="str">
        <f t="shared" ca="1" si="2"/>
        <v>ZH4SJQ</v>
      </c>
      <c r="O46" s="54">
        <f t="shared" ca="1" si="2"/>
        <v>0</v>
      </c>
    </row>
    <row r="47" spans="1:15" hidden="1" x14ac:dyDescent="0.25">
      <c r="A47" s="97">
        <v>43</v>
      </c>
      <c r="B47" s="98" t="s">
        <v>341</v>
      </c>
      <c r="C47" s="54" t="str">
        <f t="shared" ca="1" si="3"/>
        <v>CPMS</v>
      </c>
      <c r="D47" s="54" t="str">
        <f t="shared" ca="1" si="3"/>
        <v>ACTAD0</v>
      </c>
      <c r="E47" s="98">
        <f t="shared" ca="1" si="3"/>
        <v>0</v>
      </c>
      <c r="F47" s="54">
        <f t="shared" ca="1" si="3"/>
        <v>0</v>
      </c>
      <c r="G47" s="54">
        <f t="shared" ca="1" si="3"/>
        <v>0</v>
      </c>
      <c r="H47" s="54">
        <f t="shared" ca="1" si="3"/>
        <v>0</v>
      </c>
      <c r="I47" s="54">
        <f t="shared" ca="1" si="3"/>
        <v>0</v>
      </c>
      <c r="J47" s="54" t="str">
        <f t="shared" ca="1" si="3"/>
        <v>ZH4AJ3</v>
      </c>
      <c r="K47" s="54" t="str">
        <f t="shared" ca="1" si="2"/>
        <v>AD3</v>
      </c>
      <c r="L47" s="54" t="str">
        <f t="shared" ca="1" si="2"/>
        <v>COMPLET</v>
      </c>
      <c r="M47" s="54">
        <f t="shared" ca="1" si="2"/>
        <v>0</v>
      </c>
      <c r="N47" s="54" t="str">
        <f t="shared" ca="1" si="2"/>
        <v>ZH4SJR</v>
      </c>
      <c r="O47" s="54">
        <f t="shared" ca="1" si="2"/>
        <v>0</v>
      </c>
    </row>
    <row r="48" spans="1:15" hidden="1" x14ac:dyDescent="0.25">
      <c r="A48" s="97">
        <v>2030</v>
      </c>
      <c r="B48" s="98" t="s">
        <v>10062</v>
      </c>
      <c r="C48" s="54" t="str">
        <f t="shared" ca="1" si="3"/>
        <v>CPMS</v>
      </c>
      <c r="D48" s="54" t="str">
        <f t="shared" ca="1" si="3"/>
        <v>ACTAD0</v>
      </c>
      <c r="E48" s="98">
        <f t="shared" ca="1" si="3"/>
        <v>0</v>
      </c>
      <c r="F48" s="54">
        <f t="shared" ca="1" si="3"/>
        <v>0</v>
      </c>
      <c r="G48" s="54">
        <f t="shared" ca="1" si="3"/>
        <v>0</v>
      </c>
      <c r="H48" s="54">
        <f t="shared" ca="1" si="3"/>
        <v>0</v>
      </c>
      <c r="I48" s="54">
        <f t="shared" ca="1" si="3"/>
        <v>0</v>
      </c>
      <c r="J48" s="54" t="str">
        <f t="shared" ca="1" si="3"/>
        <v>ZH4AJ3</v>
      </c>
      <c r="K48" s="54" t="str">
        <f t="shared" ca="1" si="2"/>
        <v>AD3</v>
      </c>
      <c r="L48" s="54" t="str">
        <f t="shared" ca="1" si="2"/>
        <v>COMPLET</v>
      </c>
      <c r="M48" s="54">
        <f t="shared" ca="1" si="2"/>
        <v>0</v>
      </c>
      <c r="N48" s="54" t="str">
        <f t="shared" ca="1" si="2"/>
        <v>ZH4TJF</v>
      </c>
      <c r="O48" s="54">
        <f t="shared" ca="1" si="2"/>
        <v>0</v>
      </c>
    </row>
    <row r="49" spans="1:15" hidden="1" x14ac:dyDescent="0.25">
      <c r="A49" s="97">
        <v>44</v>
      </c>
      <c r="B49" s="98" t="s">
        <v>345</v>
      </c>
      <c r="C49" s="54" t="str">
        <f t="shared" ca="1" si="3"/>
        <v>CPMS</v>
      </c>
      <c r="D49" s="54" t="str">
        <f t="shared" ca="1" si="3"/>
        <v xml:space="preserve"> </v>
      </c>
      <c r="E49" s="98">
        <f t="shared" ca="1" si="3"/>
        <v>0</v>
      </c>
      <c r="F49" s="54">
        <f t="shared" ca="1" si="3"/>
        <v>0</v>
      </c>
      <c r="G49" s="54">
        <f t="shared" ca="1" si="3"/>
        <v>0</v>
      </c>
      <c r="H49" s="54">
        <f t="shared" ca="1" si="3"/>
        <v>0</v>
      </c>
      <c r="I49" s="54">
        <f t="shared" ca="1" si="3"/>
        <v>0</v>
      </c>
      <c r="J49" s="54">
        <f t="shared" ca="1" si="3"/>
        <v>0</v>
      </c>
      <c r="K49" s="54" t="str">
        <f t="shared" ca="1" si="2"/>
        <v>AD3</v>
      </c>
      <c r="L49" s="54" t="str">
        <f t="shared" ca="1" si="2"/>
        <v>COMPLET</v>
      </c>
      <c r="M49" s="54" t="str">
        <f t="shared" ca="1" si="2"/>
        <v xml:space="preserve"> </v>
      </c>
      <c r="N49" s="54" t="str">
        <f t="shared" ca="1" si="2"/>
        <v>ZH4SJZ</v>
      </c>
      <c r="O49" s="54">
        <f t="shared" ca="1" si="2"/>
        <v>0</v>
      </c>
    </row>
    <row r="50" spans="1:15" hidden="1" x14ac:dyDescent="0.25">
      <c r="A50" s="97">
        <v>45</v>
      </c>
      <c r="B50" s="98" t="s">
        <v>348</v>
      </c>
      <c r="C50" s="54" t="str">
        <f t="shared" ca="1" si="3"/>
        <v>CPMC</v>
      </c>
      <c r="D50" s="54" t="str">
        <f t="shared" ca="1" si="3"/>
        <v xml:space="preserve">V0ACTCPG </v>
      </c>
      <c r="E50" s="98">
        <f t="shared" ca="1" si="3"/>
        <v>0</v>
      </c>
      <c r="F50" s="54">
        <f t="shared" ca="1" si="3"/>
        <v>0</v>
      </c>
      <c r="G50" s="54">
        <f t="shared" ca="1" si="3"/>
        <v>0</v>
      </c>
      <c r="H50" s="54">
        <f t="shared" ca="1" si="3"/>
        <v>0</v>
      </c>
      <c r="I50" s="54">
        <f t="shared" ca="1" si="3"/>
        <v>0</v>
      </c>
      <c r="J50" s="54" t="str">
        <f t="shared" ca="1" si="3"/>
        <v>ZH4BJ0</v>
      </c>
      <c r="K50" s="54" t="str">
        <f t="shared" ca="1" si="2"/>
        <v>AD3</v>
      </c>
      <c r="L50" s="54" t="str">
        <f t="shared" ca="1" si="2"/>
        <v>COMPLET</v>
      </c>
      <c r="M50" s="54">
        <f t="shared" ca="1" si="2"/>
        <v>0</v>
      </c>
      <c r="N50" s="54" t="str">
        <f t="shared" ca="1" si="2"/>
        <v>ZH4TJ0</v>
      </c>
      <c r="O50" s="54">
        <f t="shared" ca="1" si="2"/>
        <v>0</v>
      </c>
    </row>
    <row r="51" spans="1:15" hidden="1" x14ac:dyDescent="0.25">
      <c r="A51" s="97">
        <v>46</v>
      </c>
      <c r="B51" s="98" t="s">
        <v>363</v>
      </c>
      <c r="C51" s="54" t="str">
        <f t="shared" ca="1" si="3"/>
        <v>CPCC</v>
      </c>
      <c r="D51" s="54" t="str">
        <f t="shared" ca="1" si="3"/>
        <v xml:space="preserve">V2ACTECO </v>
      </c>
      <c r="E51" s="98">
        <f t="shared" ca="1" si="3"/>
        <v>0</v>
      </c>
      <c r="F51" s="54">
        <f t="shared" ca="1" si="3"/>
        <v>0</v>
      </c>
      <c r="G51" s="54">
        <f t="shared" ca="1" si="3"/>
        <v>0</v>
      </c>
      <c r="H51" s="54">
        <f t="shared" ca="1" si="3"/>
        <v>0</v>
      </c>
      <c r="I51" s="54">
        <f t="shared" ca="1" si="3"/>
        <v>0</v>
      </c>
      <c r="J51" s="54" t="str">
        <f t="shared" ca="1" si="3"/>
        <v>ZH1AJ1</v>
      </c>
      <c r="K51" s="54" t="str">
        <f t="shared" ca="1" si="2"/>
        <v>AD1</v>
      </c>
      <c r="L51" s="54" t="str">
        <f t="shared" ca="1" si="2"/>
        <v>COMPLET</v>
      </c>
      <c r="M51" s="54">
        <f t="shared" ca="1" si="2"/>
        <v>0</v>
      </c>
      <c r="N51" s="54" t="str">
        <f t="shared" ca="1" si="2"/>
        <v>ZH1SJ1</v>
      </c>
      <c r="O51" s="54">
        <f t="shared" ca="1" si="2"/>
        <v>0</v>
      </c>
    </row>
    <row r="52" spans="1:15" hidden="1" x14ac:dyDescent="0.25">
      <c r="A52" s="97">
        <v>47</v>
      </c>
      <c r="B52" s="98" t="s">
        <v>371</v>
      </c>
      <c r="C52" s="54" t="str">
        <f t="shared" ca="1" si="3"/>
        <v>CPMC</v>
      </c>
      <c r="D52" s="54" t="str">
        <f t="shared" ca="1" si="3"/>
        <v>FDLC7_DWH_000_YYYYMMDD.dat</v>
      </c>
      <c r="E52" s="98">
        <f t="shared" ca="1" si="3"/>
        <v>0</v>
      </c>
      <c r="F52" s="54">
        <f t="shared" ca="1" si="3"/>
        <v>0</v>
      </c>
      <c r="G52" s="54">
        <f t="shared" ca="1" si="3"/>
        <v>0</v>
      </c>
      <c r="H52" s="54">
        <f t="shared" ca="1" si="3"/>
        <v>0</v>
      </c>
      <c r="I52" s="54">
        <f t="shared" ca="1" si="3"/>
        <v>0</v>
      </c>
      <c r="J52" s="54">
        <f t="shared" ca="1" si="3"/>
        <v>0</v>
      </c>
      <c r="K52" s="54" t="str">
        <f t="shared" ca="1" si="2"/>
        <v>AD4.2</v>
      </c>
      <c r="L52" s="54" t="str">
        <f t="shared" ca="1" si="2"/>
        <v>COMPLET</v>
      </c>
      <c r="M52" s="54" t="str">
        <f t="shared" ca="1" si="2"/>
        <v xml:space="preserve"> </v>
      </c>
      <c r="N52" s="54" t="str">
        <f t="shared" ca="1" si="2"/>
        <v>ZH4ZJK</v>
      </c>
      <c r="O52" s="54">
        <f t="shared" ca="1" si="2"/>
        <v>0</v>
      </c>
    </row>
    <row r="53" spans="1:15" hidden="1" x14ac:dyDescent="0.25">
      <c r="A53" s="97">
        <v>48</v>
      </c>
      <c r="B53" s="98" t="s">
        <v>381</v>
      </c>
      <c r="C53" s="54" t="str">
        <f t="shared" ca="1" si="3"/>
        <v>CPFI</v>
      </c>
      <c r="D53" s="54" t="str">
        <f t="shared" ca="1" si="3"/>
        <v>#CR#GDPSJ_YYYYMMDDHHMISS_TA_ACTIVE_ASSET.TXT</v>
      </c>
      <c r="E53" s="98" t="str">
        <f t="shared" ca="1" si="3"/>
        <v>ZH2AJK</v>
      </c>
      <c r="F53" s="54">
        <f t="shared" ca="1" si="3"/>
        <v>0</v>
      </c>
      <c r="G53" s="54">
        <f t="shared" ca="1" si="3"/>
        <v>0</v>
      </c>
      <c r="H53" s="54">
        <f t="shared" ca="1" si="3"/>
        <v>0</v>
      </c>
      <c r="I53" s="54">
        <f t="shared" ca="1" si="3"/>
        <v>0</v>
      </c>
      <c r="J53" s="54">
        <f t="shared" ref="J53:O111" ca="1" si="4">IF((INDIRECT("'Referentiel'!"&amp;J$1&amp;$A53)="N/A"),"",INDIRECT("'Referentiel'!"&amp;J$1&amp;$A53))</f>
        <v>0</v>
      </c>
      <c r="K53" s="54" t="str">
        <f t="shared" ca="1" si="2"/>
        <v>AD4</v>
      </c>
      <c r="L53" s="54" t="str">
        <f t="shared" ca="1" si="2"/>
        <v>COMPLET</v>
      </c>
      <c r="M53" s="54" t="str">
        <f t="shared" ca="1" si="2"/>
        <v xml:space="preserve"> </v>
      </c>
      <c r="N53" s="54" t="str">
        <f t="shared" ca="1" si="2"/>
        <v>ZH20JL</v>
      </c>
      <c r="O53" s="54">
        <f t="shared" ca="1" si="2"/>
        <v>0</v>
      </c>
    </row>
    <row r="54" spans="1:15" hidden="1" x14ac:dyDescent="0.25">
      <c r="A54" s="97">
        <v>49</v>
      </c>
      <c r="B54" s="98" t="s">
        <v>393</v>
      </c>
      <c r="C54" s="54" t="str">
        <f t="shared" ref="C54:I90" ca="1" si="5">IF((INDIRECT("'Referentiel'!"&amp;C$1&amp;$A54)="N/A"),"",INDIRECT("'Referentiel'!"&amp;C$1&amp;$A54))</f>
        <v>CPMS</v>
      </c>
      <c r="D54" s="54" t="str">
        <f t="shared" ca="1" si="5"/>
        <v xml:space="preserve"> </v>
      </c>
      <c r="E54" s="98">
        <f t="shared" ca="1" si="5"/>
        <v>0</v>
      </c>
      <c r="F54" s="54">
        <f t="shared" ca="1" si="5"/>
        <v>0</v>
      </c>
      <c r="G54" s="54">
        <f t="shared" ca="1" si="5"/>
        <v>0</v>
      </c>
      <c r="H54" s="54">
        <f t="shared" ca="1" si="5"/>
        <v>0</v>
      </c>
      <c r="I54" s="54">
        <f t="shared" ca="1" si="5"/>
        <v>0</v>
      </c>
      <c r="J54" s="54">
        <f t="shared" ca="1" si="4"/>
        <v>0</v>
      </c>
      <c r="K54" s="54" t="str">
        <f t="shared" ca="1" si="2"/>
        <v>AD3</v>
      </c>
      <c r="L54" s="54" t="str">
        <f t="shared" ca="1" si="2"/>
        <v>COMPLET</v>
      </c>
      <c r="M54" s="54" t="str">
        <f t="shared" ca="1" si="2"/>
        <v xml:space="preserve"> </v>
      </c>
      <c r="N54" s="54" t="str">
        <f t="shared" ca="1" si="2"/>
        <v>ZH4TJ1</v>
      </c>
      <c r="O54" s="54">
        <f t="shared" ca="1" si="2"/>
        <v>0</v>
      </c>
    </row>
    <row r="55" spans="1:15" hidden="1" x14ac:dyDescent="0.25">
      <c r="A55" s="97">
        <v>50</v>
      </c>
      <c r="B55" s="98" t="s">
        <v>397</v>
      </c>
      <c r="C55" s="54" t="str">
        <f t="shared" ca="1" si="5"/>
        <v>CPMS</v>
      </c>
      <c r="D55" s="54" t="str">
        <f t="shared" ca="1" si="5"/>
        <v>ACTMW0</v>
      </c>
      <c r="E55" s="98">
        <f t="shared" ca="1" si="5"/>
        <v>0</v>
      </c>
      <c r="F55" s="54">
        <f t="shared" ca="1" si="5"/>
        <v>0</v>
      </c>
      <c r="G55" s="54">
        <f t="shared" ca="1" si="5"/>
        <v>0</v>
      </c>
      <c r="H55" s="54">
        <f t="shared" ca="1" si="5"/>
        <v>0</v>
      </c>
      <c r="I55" s="54">
        <f t="shared" ca="1" si="5"/>
        <v>0</v>
      </c>
      <c r="J55" s="54" t="str">
        <f t="shared" ca="1" si="4"/>
        <v>ZH4HJH</v>
      </c>
      <c r="K55" s="54" t="str">
        <f t="shared" ca="1" si="2"/>
        <v>AD3</v>
      </c>
      <c r="L55" s="54" t="str">
        <f t="shared" ca="1" si="2"/>
        <v>COMPLET</v>
      </c>
      <c r="M55" s="54">
        <f t="shared" ca="1" si="2"/>
        <v>0</v>
      </c>
      <c r="N55" s="54" t="str">
        <f t="shared" ca="1" si="2"/>
        <v>ZH4TJ2</v>
      </c>
      <c r="O55" s="54">
        <f t="shared" ca="1" si="2"/>
        <v>0</v>
      </c>
    </row>
    <row r="56" spans="1:15" hidden="1" x14ac:dyDescent="0.25">
      <c r="A56" s="97">
        <v>51</v>
      </c>
      <c r="B56" s="98" t="s">
        <v>402</v>
      </c>
      <c r="C56" s="54" t="str">
        <f t="shared" ca="1" si="5"/>
        <v>CPMS</v>
      </c>
      <c r="D56" s="54" t="str">
        <f t="shared" ca="1" si="5"/>
        <v>ACTSTAT0</v>
      </c>
      <c r="E56" s="98">
        <f t="shared" ca="1" si="5"/>
        <v>0</v>
      </c>
      <c r="F56" s="54">
        <f t="shared" ca="1" si="5"/>
        <v>0</v>
      </c>
      <c r="G56" s="54">
        <f t="shared" ca="1" si="5"/>
        <v>0</v>
      </c>
      <c r="H56" s="54">
        <f t="shared" ca="1" si="5"/>
        <v>0</v>
      </c>
      <c r="I56" s="54">
        <f t="shared" ca="1" si="5"/>
        <v>0</v>
      </c>
      <c r="J56" s="54" t="str">
        <f t="shared" ca="1" si="4"/>
        <v>ZH4AJ4</v>
      </c>
      <c r="K56" s="54" t="str">
        <f t="shared" ca="1" si="2"/>
        <v>AD3</v>
      </c>
      <c r="L56" s="54" t="str">
        <f t="shared" ca="1" si="2"/>
        <v>PARTIEL</v>
      </c>
      <c r="M56" s="54">
        <f t="shared" ca="1" si="2"/>
        <v>0</v>
      </c>
      <c r="N56" s="54" t="str">
        <f t="shared" ca="1" si="2"/>
        <v>ZH4TJ3</v>
      </c>
      <c r="O56" s="54">
        <f t="shared" ca="1" si="2"/>
        <v>0</v>
      </c>
    </row>
    <row r="57" spans="1:15" hidden="1" x14ac:dyDescent="0.25">
      <c r="A57" s="97">
        <v>52</v>
      </c>
      <c r="B57" s="98" t="s">
        <v>408</v>
      </c>
      <c r="C57" s="54" t="str">
        <f t="shared" ca="1" si="5"/>
        <v>CPMS</v>
      </c>
      <c r="D57" s="54" t="str">
        <f t="shared" ca="1" si="5"/>
        <v>ACTTA0</v>
      </c>
      <c r="E57" s="98">
        <f t="shared" ca="1" si="5"/>
        <v>0</v>
      </c>
      <c r="F57" s="54">
        <f t="shared" ca="1" si="5"/>
        <v>0</v>
      </c>
      <c r="G57" s="54">
        <f t="shared" ca="1" si="5"/>
        <v>0</v>
      </c>
      <c r="H57" s="54">
        <f t="shared" ca="1" si="5"/>
        <v>0</v>
      </c>
      <c r="I57" s="54">
        <f t="shared" ca="1" si="5"/>
        <v>0</v>
      </c>
      <c r="J57" s="54" t="str">
        <f t="shared" ca="1" si="4"/>
        <v>ZH4BJ4</v>
      </c>
      <c r="K57" s="54" t="str">
        <f t="shared" ca="1" si="2"/>
        <v>AD3</v>
      </c>
      <c r="L57" s="54" t="str">
        <f t="shared" ca="1" si="2"/>
        <v>PARTIEL</v>
      </c>
      <c r="M57" s="54">
        <f t="shared" ca="1" si="2"/>
        <v>0</v>
      </c>
      <c r="N57" s="54" t="str">
        <f t="shared" ca="1" si="2"/>
        <v>ZH4TJ4</v>
      </c>
      <c r="O57" s="54">
        <f t="shared" ca="1" si="2"/>
        <v>0</v>
      </c>
    </row>
    <row r="58" spans="1:15" hidden="1" x14ac:dyDescent="0.25">
      <c r="A58" s="97">
        <v>53</v>
      </c>
      <c r="B58" s="98" t="s">
        <v>413</v>
      </c>
      <c r="C58" s="54" t="str">
        <f t="shared" ca="1" si="5"/>
        <v>CPMS</v>
      </c>
      <c r="D58" s="54" t="str">
        <f t="shared" ca="1" si="5"/>
        <v>ACTTA0</v>
      </c>
      <c r="E58" s="98">
        <f t="shared" ca="1" si="5"/>
        <v>0</v>
      </c>
      <c r="F58" s="54">
        <f t="shared" ca="1" si="5"/>
        <v>0</v>
      </c>
      <c r="G58" s="54">
        <f t="shared" ca="1" si="5"/>
        <v>0</v>
      </c>
      <c r="H58" s="54">
        <f t="shared" ca="1" si="5"/>
        <v>0</v>
      </c>
      <c r="I58" s="54">
        <f t="shared" ca="1" si="5"/>
        <v>0</v>
      </c>
      <c r="J58" s="54" t="str">
        <f t="shared" ca="1" si="4"/>
        <v>ZH4BJ4</v>
      </c>
      <c r="K58" s="54" t="str">
        <f t="shared" ca="1" si="2"/>
        <v>AD3</v>
      </c>
      <c r="L58" s="54" t="str">
        <f t="shared" ca="1" si="2"/>
        <v>PARTIEL</v>
      </c>
      <c r="M58" s="54">
        <f t="shared" ca="1" si="2"/>
        <v>0</v>
      </c>
      <c r="N58" s="54" t="str">
        <f t="shared" ca="1" si="2"/>
        <v>ZH4TJ5</v>
      </c>
      <c r="O58" s="54">
        <f t="shared" ca="1" si="2"/>
        <v>0</v>
      </c>
    </row>
    <row r="59" spans="1:15" hidden="1" x14ac:dyDescent="0.25">
      <c r="A59" s="97">
        <v>54</v>
      </c>
      <c r="B59" s="98" t="s">
        <v>417</v>
      </c>
      <c r="C59" s="54" t="str">
        <f t="shared" ca="1" si="5"/>
        <v>CPMS</v>
      </c>
      <c r="D59" s="54" t="str">
        <f t="shared" ca="1" si="5"/>
        <v>ACTTA0</v>
      </c>
      <c r="E59" s="98">
        <f t="shared" ca="1" si="5"/>
        <v>0</v>
      </c>
      <c r="F59" s="54">
        <f t="shared" ca="1" si="5"/>
        <v>0</v>
      </c>
      <c r="G59" s="54">
        <f t="shared" ca="1" si="5"/>
        <v>0</v>
      </c>
      <c r="H59" s="54">
        <f t="shared" ca="1" si="5"/>
        <v>0</v>
      </c>
      <c r="I59" s="54">
        <f t="shared" ca="1" si="5"/>
        <v>0</v>
      </c>
      <c r="J59" s="54" t="str">
        <f t="shared" ca="1" si="4"/>
        <v>ZH4BJ4</v>
      </c>
      <c r="K59" s="54" t="str">
        <f t="shared" ca="1" si="2"/>
        <v>AD3</v>
      </c>
      <c r="L59" s="54" t="str">
        <f t="shared" ca="1" si="2"/>
        <v>PARTIEL</v>
      </c>
      <c r="M59" s="54">
        <f t="shared" ca="1" si="2"/>
        <v>0</v>
      </c>
      <c r="N59" s="54" t="str">
        <f t="shared" ca="1" si="2"/>
        <v>ZH4TJ6</v>
      </c>
      <c r="O59" s="54">
        <f t="shared" ca="1" si="2"/>
        <v>0</v>
      </c>
    </row>
    <row r="60" spans="1:15" hidden="1" x14ac:dyDescent="0.25">
      <c r="A60" s="97">
        <v>55</v>
      </c>
      <c r="B60" s="98" t="s">
        <v>421</v>
      </c>
      <c r="C60" s="54" t="str">
        <f t="shared" ca="1" si="5"/>
        <v>CPMS</v>
      </c>
      <c r="D60" s="54" t="str">
        <f t="shared" ca="1" si="5"/>
        <v>ACTTA0</v>
      </c>
      <c r="E60" s="98">
        <f t="shared" ca="1" si="5"/>
        <v>0</v>
      </c>
      <c r="F60" s="54">
        <f t="shared" ca="1" si="5"/>
        <v>0</v>
      </c>
      <c r="G60" s="54">
        <f t="shared" ca="1" si="5"/>
        <v>0</v>
      </c>
      <c r="H60" s="54">
        <f t="shared" ca="1" si="5"/>
        <v>0</v>
      </c>
      <c r="I60" s="54">
        <f t="shared" ca="1" si="5"/>
        <v>0</v>
      </c>
      <c r="J60" s="54" t="str">
        <f t="shared" ca="1" si="4"/>
        <v>ZH4BJ4</v>
      </c>
      <c r="K60" s="54" t="str">
        <f t="shared" ca="1" si="2"/>
        <v>AD3</v>
      </c>
      <c r="L60" s="54" t="str">
        <f t="shared" ca="1" si="2"/>
        <v>PARTIEL</v>
      </c>
      <c r="M60" s="54">
        <f t="shared" ca="1" si="2"/>
        <v>0</v>
      </c>
      <c r="N60" s="54" t="str">
        <f t="shared" ca="1" si="2"/>
        <v>ZH4TJ7</v>
      </c>
      <c r="O60" s="54">
        <f t="shared" ca="1" si="2"/>
        <v>0</v>
      </c>
    </row>
    <row r="61" spans="1:15" hidden="1" x14ac:dyDescent="0.25">
      <c r="A61" s="97">
        <v>56</v>
      </c>
      <c r="B61" s="98" t="s">
        <v>425</v>
      </c>
      <c r="C61" s="54" t="str">
        <f t="shared" ca="1" si="5"/>
        <v>CPMS</v>
      </c>
      <c r="D61" s="54" t="str">
        <f t="shared" ca="1" si="5"/>
        <v>ACTTA0</v>
      </c>
      <c r="E61" s="98">
        <f t="shared" ca="1" si="5"/>
        <v>0</v>
      </c>
      <c r="F61" s="54">
        <f t="shared" ca="1" si="5"/>
        <v>0</v>
      </c>
      <c r="G61" s="54">
        <f t="shared" ca="1" si="5"/>
        <v>0</v>
      </c>
      <c r="H61" s="54">
        <f t="shared" ca="1" si="5"/>
        <v>0</v>
      </c>
      <c r="I61" s="54">
        <f t="shared" ca="1" si="5"/>
        <v>0</v>
      </c>
      <c r="J61" s="54" t="str">
        <f t="shared" ca="1" si="4"/>
        <v>ZH4BJ4</v>
      </c>
      <c r="K61" s="54" t="str">
        <f t="shared" ca="1" si="2"/>
        <v>AD3</v>
      </c>
      <c r="L61" s="54" t="str">
        <f t="shared" ca="1" si="2"/>
        <v>PARTIEL</v>
      </c>
      <c r="M61" s="54">
        <f t="shared" ca="1" si="2"/>
        <v>0</v>
      </c>
      <c r="N61" s="54" t="str">
        <f t="shared" ca="1" si="2"/>
        <v>ZH4TJ8</v>
      </c>
      <c r="O61" s="54">
        <f t="shared" ca="1" si="2"/>
        <v>0</v>
      </c>
    </row>
    <row r="62" spans="1:15" hidden="1" x14ac:dyDescent="0.25">
      <c r="A62" s="97">
        <v>57</v>
      </c>
      <c r="B62" s="98" t="s">
        <v>429</v>
      </c>
      <c r="C62" s="54" t="str">
        <f t="shared" ca="1" si="5"/>
        <v>CPMS</v>
      </c>
      <c r="D62" s="54" t="str">
        <f t="shared" ca="1" si="5"/>
        <v>ACTTA0</v>
      </c>
      <c r="E62" s="98">
        <f t="shared" ca="1" si="5"/>
        <v>0</v>
      </c>
      <c r="F62" s="54">
        <f t="shared" ca="1" si="5"/>
        <v>0</v>
      </c>
      <c r="G62" s="54">
        <f t="shared" ca="1" si="5"/>
        <v>0</v>
      </c>
      <c r="H62" s="54">
        <f t="shared" ca="1" si="5"/>
        <v>0</v>
      </c>
      <c r="I62" s="54">
        <f t="shared" ca="1" si="5"/>
        <v>0</v>
      </c>
      <c r="J62" s="54" t="str">
        <f t="shared" ca="1" si="4"/>
        <v>ZH4BJ4</v>
      </c>
      <c r="K62" s="54" t="str">
        <f t="shared" ca="1" si="2"/>
        <v>AD3</v>
      </c>
      <c r="L62" s="54" t="str">
        <f t="shared" ca="1" si="2"/>
        <v>PARTIEL</v>
      </c>
      <c r="M62" s="54">
        <f t="shared" ca="1" si="2"/>
        <v>0</v>
      </c>
      <c r="N62" s="54" t="str">
        <f t="shared" ca="1" si="2"/>
        <v>ZH4SA0</v>
      </c>
      <c r="O62" s="54">
        <f t="shared" ca="1" si="2"/>
        <v>0</v>
      </c>
    </row>
    <row r="63" spans="1:15" hidden="1" x14ac:dyDescent="0.25">
      <c r="A63" s="97">
        <v>58</v>
      </c>
      <c r="B63" s="98" t="s">
        <v>434</v>
      </c>
      <c r="C63" s="54" t="str">
        <f t="shared" ca="1" si="5"/>
        <v>CPMS</v>
      </c>
      <c r="D63" s="54" t="str">
        <f t="shared" ca="1" si="5"/>
        <v>ACTTA0</v>
      </c>
      <c r="E63" s="98">
        <f t="shared" ca="1" si="5"/>
        <v>0</v>
      </c>
      <c r="F63" s="54">
        <f t="shared" ca="1" si="5"/>
        <v>0</v>
      </c>
      <c r="G63" s="54">
        <f t="shared" ca="1" si="5"/>
        <v>0</v>
      </c>
      <c r="H63" s="54">
        <f t="shared" ca="1" si="5"/>
        <v>0</v>
      </c>
      <c r="I63" s="54">
        <f t="shared" ca="1" si="5"/>
        <v>0</v>
      </c>
      <c r="J63" s="54" t="str">
        <f t="shared" ca="1" si="4"/>
        <v>ZH4BJ4</v>
      </c>
      <c r="K63" s="54" t="str">
        <f t="shared" ca="1" si="2"/>
        <v>AD3</v>
      </c>
      <c r="L63" s="54" t="str">
        <f t="shared" ca="1" si="2"/>
        <v>PARTIEL</v>
      </c>
      <c r="M63" s="54">
        <f t="shared" ca="1" si="2"/>
        <v>0</v>
      </c>
      <c r="N63" s="54" t="str">
        <f t="shared" ca="1" si="2"/>
        <v>ZH4TJ9</v>
      </c>
      <c r="O63" s="54">
        <f t="shared" ca="1" si="2"/>
        <v>0</v>
      </c>
    </row>
    <row r="64" spans="1:15" hidden="1" x14ac:dyDescent="0.25">
      <c r="A64" s="97">
        <v>59</v>
      </c>
      <c r="B64" s="98" t="s">
        <v>438</v>
      </c>
      <c r="C64" s="54" t="str">
        <f t="shared" ca="1" si="5"/>
        <v>CPMS</v>
      </c>
      <c r="D64" s="54" t="str">
        <f t="shared" ca="1" si="5"/>
        <v>ACTTA0</v>
      </c>
      <c r="E64" s="98">
        <f t="shared" ca="1" si="5"/>
        <v>0</v>
      </c>
      <c r="F64" s="54">
        <f t="shared" ca="1" si="5"/>
        <v>0</v>
      </c>
      <c r="G64" s="54">
        <f t="shared" ca="1" si="5"/>
        <v>0</v>
      </c>
      <c r="H64" s="54">
        <f t="shared" ca="1" si="5"/>
        <v>0</v>
      </c>
      <c r="I64" s="54">
        <f t="shared" ca="1" si="5"/>
        <v>0</v>
      </c>
      <c r="J64" s="54" t="str">
        <f t="shared" ca="1" si="4"/>
        <v>ZH4BJ4</v>
      </c>
      <c r="K64" s="54" t="str">
        <f t="shared" ca="1" si="2"/>
        <v>AD3</v>
      </c>
      <c r="L64" s="54" t="str">
        <f t="shared" ca="1" si="2"/>
        <v>PARTIEL</v>
      </c>
      <c r="M64" s="54">
        <f t="shared" ca="1" si="2"/>
        <v>0</v>
      </c>
      <c r="N64" s="54" t="str">
        <f t="shared" ca="1" si="2"/>
        <v>ZH4TJA</v>
      </c>
      <c r="O64" s="54">
        <f t="shared" ca="1" si="2"/>
        <v>0</v>
      </c>
    </row>
    <row r="65" spans="1:15" hidden="1" x14ac:dyDescent="0.25">
      <c r="A65" s="97">
        <v>60</v>
      </c>
      <c r="B65" s="98" t="s">
        <v>442</v>
      </c>
      <c r="C65" s="54" t="str">
        <f t="shared" ca="1" si="5"/>
        <v>CPMS</v>
      </c>
      <c r="D65" s="54" t="str">
        <f t="shared" ca="1" si="5"/>
        <v>ACTTA0</v>
      </c>
      <c r="E65" s="98">
        <f t="shared" ca="1" si="5"/>
        <v>0</v>
      </c>
      <c r="F65" s="54">
        <f t="shared" ca="1" si="5"/>
        <v>0</v>
      </c>
      <c r="G65" s="54">
        <f t="shared" ca="1" si="5"/>
        <v>0</v>
      </c>
      <c r="H65" s="54">
        <f t="shared" ca="1" si="5"/>
        <v>0</v>
      </c>
      <c r="I65" s="54">
        <f t="shared" ca="1" si="5"/>
        <v>0</v>
      </c>
      <c r="J65" s="54" t="str">
        <f t="shared" ca="1" si="4"/>
        <v>ZH4BJ4</v>
      </c>
      <c r="K65" s="54" t="str">
        <f t="shared" ca="1" si="2"/>
        <v>AD3</v>
      </c>
      <c r="L65" s="54" t="str">
        <f t="shared" ca="1" si="2"/>
        <v>PARTIEL</v>
      </c>
      <c r="M65" s="54">
        <f t="shared" ca="1" si="2"/>
        <v>0</v>
      </c>
      <c r="N65" s="54" t="str">
        <f t="shared" ca="1" si="2"/>
        <v>ZH4TJB</v>
      </c>
      <c r="O65" s="54">
        <f t="shared" ca="1" si="2"/>
        <v>0</v>
      </c>
    </row>
    <row r="66" spans="1:15" hidden="1" x14ac:dyDescent="0.25">
      <c r="A66" s="97">
        <v>61</v>
      </c>
      <c r="B66" s="98" t="s">
        <v>446</v>
      </c>
      <c r="C66" s="54" t="str">
        <f t="shared" ca="1" si="5"/>
        <v>CPMS</v>
      </c>
      <c r="D66" s="54" t="str">
        <f t="shared" ca="1" si="5"/>
        <v>ACTTA0</v>
      </c>
      <c r="E66" s="98">
        <f t="shared" ca="1" si="5"/>
        <v>0</v>
      </c>
      <c r="F66" s="54">
        <f t="shared" ca="1" si="5"/>
        <v>0</v>
      </c>
      <c r="G66" s="54">
        <f t="shared" ca="1" si="5"/>
        <v>0</v>
      </c>
      <c r="H66" s="54">
        <f t="shared" ca="1" si="5"/>
        <v>0</v>
      </c>
      <c r="I66" s="54">
        <f t="shared" ca="1" si="5"/>
        <v>0</v>
      </c>
      <c r="J66" s="54" t="str">
        <f t="shared" ca="1" si="4"/>
        <v>ZH4BJ4</v>
      </c>
      <c r="K66" s="54" t="str">
        <f t="shared" ca="1" si="2"/>
        <v>AD3</v>
      </c>
      <c r="L66" s="54" t="str">
        <f t="shared" ca="1" si="2"/>
        <v>PARTIEL</v>
      </c>
      <c r="M66" s="54">
        <f t="shared" ca="1" si="2"/>
        <v>0</v>
      </c>
      <c r="N66" s="54" t="str">
        <f t="shared" ca="1" si="2"/>
        <v>ZH4TJC</v>
      </c>
      <c r="O66" s="54">
        <f t="shared" ca="1" si="2"/>
        <v>0</v>
      </c>
    </row>
    <row r="67" spans="1:15" hidden="1" x14ac:dyDescent="0.25">
      <c r="A67" s="97">
        <v>62</v>
      </c>
      <c r="B67" s="98" t="s">
        <v>450</v>
      </c>
      <c r="C67" s="54" t="str">
        <f t="shared" ca="1" si="5"/>
        <v>CPMS</v>
      </c>
      <c r="D67" s="54" t="str">
        <f t="shared" ca="1" si="5"/>
        <v>ACTTA0</v>
      </c>
      <c r="E67" s="98">
        <f t="shared" ca="1" si="5"/>
        <v>0</v>
      </c>
      <c r="F67" s="54">
        <f t="shared" ca="1" si="5"/>
        <v>0</v>
      </c>
      <c r="G67" s="54">
        <f t="shared" ca="1" si="5"/>
        <v>0</v>
      </c>
      <c r="H67" s="54">
        <f t="shared" ca="1" si="5"/>
        <v>0</v>
      </c>
      <c r="I67" s="54">
        <f t="shared" ca="1" si="5"/>
        <v>0</v>
      </c>
      <c r="J67" s="54" t="str">
        <f t="shared" ca="1" si="4"/>
        <v>ZH4BJ4</v>
      </c>
      <c r="K67" s="54" t="str">
        <f t="shared" ca="1" si="2"/>
        <v>AD3</v>
      </c>
      <c r="L67" s="54" t="str">
        <f t="shared" ca="1" si="2"/>
        <v>PARTIEL</v>
      </c>
      <c r="M67" s="54">
        <f t="shared" ca="1" si="2"/>
        <v>0</v>
      </c>
      <c r="N67" s="54" t="str">
        <f t="shared" ca="1" si="2"/>
        <v>ZH4TJD</v>
      </c>
      <c r="O67" s="54">
        <f t="shared" ca="1" si="2"/>
        <v>0</v>
      </c>
    </row>
    <row r="68" spans="1:15" hidden="1" x14ac:dyDescent="0.25">
      <c r="A68" s="97">
        <v>63</v>
      </c>
      <c r="B68" s="98" t="s">
        <v>454</v>
      </c>
      <c r="C68" s="54" t="str">
        <f t="shared" ca="1" si="5"/>
        <v>CPMS</v>
      </c>
      <c r="D68" s="54" t="str">
        <f t="shared" ca="1" si="5"/>
        <v>ACTTA0</v>
      </c>
      <c r="E68" s="98">
        <f t="shared" ca="1" si="5"/>
        <v>0</v>
      </c>
      <c r="F68" s="54">
        <f t="shared" ca="1" si="5"/>
        <v>0</v>
      </c>
      <c r="G68" s="54">
        <f t="shared" ca="1" si="5"/>
        <v>0</v>
      </c>
      <c r="H68" s="54">
        <f t="shared" ca="1" si="5"/>
        <v>0</v>
      </c>
      <c r="I68" s="54">
        <f t="shared" ca="1" si="5"/>
        <v>0</v>
      </c>
      <c r="J68" s="54" t="str">
        <f t="shared" ca="1" si="4"/>
        <v>ZH4BJ4</v>
      </c>
      <c r="K68" s="54" t="str">
        <f t="shared" ca="1" si="2"/>
        <v>AD3</v>
      </c>
      <c r="L68" s="54" t="str">
        <f t="shared" ca="1" si="2"/>
        <v>PARTIEL</v>
      </c>
      <c r="M68" s="54">
        <f t="shared" ca="1" si="2"/>
        <v>0</v>
      </c>
      <c r="N68" s="54" t="str">
        <f t="shared" ca="1" si="2"/>
        <v>ZH4TJE</v>
      </c>
      <c r="O68" s="54">
        <f t="shared" ca="1" si="2"/>
        <v>0</v>
      </c>
    </row>
    <row r="69" spans="1:15" hidden="1" x14ac:dyDescent="0.25">
      <c r="A69" s="97">
        <v>64</v>
      </c>
      <c r="B69" s="98" t="s">
        <v>458</v>
      </c>
      <c r="C69" s="54" t="str">
        <f t="shared" ca="1" si="5"/>
        <v>CPMS</v>
      </c>
      <c r="D69" s="54" t="str">
        <f t="shared" ca="1" si="5"/>
        <v>ACTTA0</v>
      </c>
      <c r="E69" s="98">
        <f t="shared" ca="1" si="5"/>
        <v>0</v>
      </c>
      <c r="F69" s="54">
        <f t="shared" ca="1" si="5"/>
        <v>0</v>
      </c>
      <c r="G69" s="54">
        <f t="shared" ca="1" si="5"/>
        <v>0</v>
      </c>
      <c r="H69" s="54">
        <f t="shared" ca="1" si="5"/>
        <v>0</v>
      </c>
      <c r="I69" s="54">
        <f t="shared" ca="1" si="5"/>
        <v>0</v>
      </c>
      <c r="J69" s="54" t="str">
        <f t="shared" ca="1" si="4"/>
        <v>ZH4BJ4</v>
      </c>
      <c r="K69" s="54" t="str">
        <f t="shared" ca="1" si="2"/>
        <v>AD3</v>
      </c>
      <c r="L69" s="54" t="str">
        <f t="shared" ca="1" si="2"/>
        <v>PARTIEL</v>
      </c>
      <c r="M69" s="54">
        <f t="shared" ca="1" si="2"/>
        <v>0</v>
      </c>
      <c r="N69" s="54" t="str">
        <f t="shared" ca="1" si="2"/>
        <v>ZH4TJG</v>
      </c>
      <c r="O69" s="54">
        <f t="shared" ca="1" si="2"/>
        <v>0</v>
      </c>
    </row>
    <row r="70" spans="1:15" hidden="1" x14ac:dyDescent="0.25">
      <c r="A70" s="97">
        <v>65</v>
      </c>
      <c r="B70" s="98" t="s">
        <v>462</v>
      </c>
      <c r="C70" s="54" t="str">
        <f t="shared" ca="1" si="5"/>
        <v>CPMS</v>
      </c>
      <c r="D70" s="54" t="str">
        <f t="shared" ca="1" si="5"/>
        <v>ACTTA0</v>
      </c>
      <c r="E70" s="98">
        <f t="shared" ca="1" si="5"/>
        <v>0</v>
      </c>
      <c r="F70" s="54">
        <f t="shared" ca="1" si="5"/>
        <v>0</v>
      </c>
      <c r="G70" s="54">
        <f t="shared" ca="1" si="5"/>
        <v>0</v>
      </c>
      <c r="H70" s="54">
        <f t="shared" ca="1" si="5"/>
        <v>0</v>
      </c>
      <c r="I70" s="54">
        <f t="shared" ca="1" si="5"/>
        <v>0</v>
      </c>
      <c r="J70" s="54" t="str">
        <f t="shared" ca="1" si="4"/>
        <v>ZH4BJ4</v>
      </c>
      <c r="K70" s="54" t="str">
        <f t="shared" ca="1" si="2"/>
        <v>AD3</v>
      </c>
      <c r="L70" s="54" t="str">
        <f t="shared" ca="1" si="2"/>
        <v>PARTIEL</v>
      </c>
      <c r="M70" s="54">
        <f t="shared" ca="1" si="2"/>
        <v>0</v>
      </c>
      <c r="N70" s="54" t="str">
        <f t="shared" ca="1" si="2"/>
        <v>ZH4TJH</v>
      </c>
      <c r="O70" s="54">
        <f t="shared" ca="1" si="2"/>
        <v>0</v>
      </c>
    </row>
    <row r="71" spans="1:15" hidden="1" x14ac:dyDescent="0.25">
      <c r="A71" s="97">
        <v>66</v>
      </c>
      <c r="B71" s="98" t="s">
        <v>466</v>
      </c>
      <c r="C71" s="54" t="str">
        <f t="shared" ca="1" si="5"/>
        <v>CPMS</v>
      </c>
      <c r="D71" s="54" t="str">
        <f t="shared" ca="1" si="5"/>
        <v>ACTTA0</v>
      </c>
      <c r="E71" s="98">
        <f t="shared" ca="1" si="5"/>
        <v>0</v>
      </c>
      <c r="F71" s="54">
        <f t="shared" ca="1" si="5"/>
        <v>0</v>
      </c>
      <c r="G71" s="54">
        <f t="shared" ca="1" si="5"/>
        <v>0</v>
      </c>
      <c r="H71" s="54">
        <f t="shared" ca="1" si="5"/>
        <v>0</v>
      </c>
      <c r="I71" s="54">
        <f t="shared" ca="1" si="5"/>
        <v>0</v>
      </c>
      <c r="J71" s="54" t="str">
        <f t="shared" ca="1" si="4"/>
        <v>ZH4BJ4</v>
      </c>
      <c r="K71" s="54" t="str">
        <f t="shared" ca="1" si="2"/>
        <v>AD3</v>
      </c>
      <c r="L71" s="54" t="str">
        <f t="shared" ca="1" si="2"/>
        <v>PARTIEL</v>
      </c>
      <c r="M71" s="54">
        <f t="shared" ca="1" si="2"/>
        <v>0</v>
      </c>
      <c r="N71" s="54" t="str">
        <f t="shared" ca="1" si="2"/>
        <v>ZH4TJI</v>
      </c>
      <c r="O71" s="54">
        <f t="shared" ca="1" si="2"/>
        <v>0</v>
      </c>
    </row>
    <row r="72" spans="1:15" hidden="1" x14ac:dyDescent="0.25">
      <c r="A72" s="97">
        <v>67</v>
      </c>
      <c r="B72" s="98" t="s">
        <v>470</v>
      </c>
      <c r="C72" s="54" t="str">
        <f t="shared" ca="1" si="5"/>
        <v>CPMS</v>
      </c>
      <c r="D72" s="54" t="str">
        <f t="shared" ca="1" si="5"/>
        <v>ACTTA0</v>
      </c>
      <c r="E72" s="98">
        <f t="shared" ca="1" si="5"/>
        <v>0</v>
      </c>
      <c r="F72" s="54">
        <f t="shared" ca="1" si="5"/>
        <v>0</v>
      </c>
      <c r="G72" s="54">
        <f t="shared" ca="1" si="5"/>
        <v>0</v>
      </c>
      <c r="H72" s="54">
        <f t="shared" ca="1" si="5"/>
        <v>0</v>
      </c>
      <c r="I72" s="54">
        <f t="shared" ca="1" si="5"/>
        <v>0</v>
      </c>
      <c r="J72" s="54" t="str">
        <f t="shared" ca="1" si="4"/>
        <v>ZH4BJ4</v>
      </c>
      <c r="K72" s="54" t="str">
        <f t="shared" ca="1" si="4"/>
        <v>AD3</v>
      </c>
      <c r="L72" s="54" t="str">
        <f t="shared" ca="1" si="4"/>
        <v>PARTIEL</v>
      </c>
      <c r="M72" s="54">
        <f t="shared" ca="1" si="4"/>
        <v>0</v>
      </c>
      <c r="N72" s="54" t="str">
        <f t="shared" ca="1" si="4"/>
        <v>ZH4TJJ</v>
      </c>
      <c r="O72" s="54">
        <f t="shared" ca="1" si="4"/>
        <v>0</v>
      </c>
    </row>
    <row r="73" spans="1:15" hidden="1" x14ac:dyDescent="0.25">
      <c r="A73" s="97">
        <v>68</v>
      </c>
      <c r="B73" s="98" t="s">
        <v>474</v>
      </c>
      <c r="C73" s="54" t="str">
        <f t="shared" ca="1" si="5"/>
        <v>CPMS</v>
      </c>
      <c r="D73" s="54" t="str">
        <f t="shared" ca="1" si="5"/>
        <v>ACTTA0</v>
      </c>
      <c r="E73" s="98">
        <f t="shared" ca="1" si="5"/>
        <v>0</v>
      </c>
      <c r="F73" s="54">
        <f t="shared" ca="1" si="5"/>
        <v>0</v>
      </c>
      <c r="G73" s="54">
        <f t="shared" ca="1" si="5"/>
        <v>0</v>
      </c>
      <c r="H73" s="54">
        <f t="shared" ca="1" si="5"/>
        <v>0</v>
      </c>
      <c r="I73" s="54">
        <f t="shared" ca="1" si="5"/>
        <v>0</v>
      </c>
      <c r="J73" s="54" t="str">
        <f t="shared" ca="1" si="4"/>
        <v>ZH4BJ4</v>
      </c>
      <c r="K73" s="54" t="str">
        <f t="shared" ca="1" si="4"/>
        <v>AD3</v>
      </c>
      <c r="L73" s="54" t="str">
        <f t="shared" ca="1" si="4"/>
        <v>PARTIEL</v>
      </c>
      <c r="M73" s="54">
        <f t="shared" ca="1" si="4"/>
        <v>0</v>
      </c>
      <c r="N73" s="54" t="str">
        <f t="shared" ca="1" si="4"/>
        <v>ZH4TJL</v>
      </c>
      <c r="O73" s="54">
        <f t="shared" ca="1" si="4"/>
        <v>0</v>
      </c>
    </row>
    <row r="74" spans="1:15" hidden="1" x14ac:dyDescent="0.25">
      <c r="A74" s="97">
        <v>69</v>
      </c>
      <c r="B74" s="98" t="s">
        <v>478</v>
      </c>
      <c r="C74" s="54" t="str">
        <f t="shared" ca="1" si="5"/>
        <v>CPMS</v>
      </c>
      <c r="D74" s="54" t="str">
        <f t="shared" ca="1" si="5"/>
        <v>ACTTA0</v>
      </c>
      <c r="E74" s="98">
        <f t="shared" ca="1" si="5"/>
        <v>0</v>
      </c>
      <c r="F74" s="54">
        <f t="shared" ca="1" si="5"/>
        <v>0</v>
      </c>
      <c r="G74" s="54">
        <f t="shared" ca="1" si="5"/>
        <v>0</v>
      </c>
      <c r="H74" s="54">
        <f t="shared" ca="1" si="5"/>
        <v>0</v>
      </c>
      <c r="I74" s="54">
        <f t="shared" ca="1" si="5"/>
        <v>0</v>
      </c>
      <c r="J74" s="54" t="str">
        <f t="shared" ca="1" si="4"/>
        <v>ZH4BJ4</v>
      </c>
      <c r="K74" s="54" t="str">
        <f t="shared" ca="1" si="4"/>
        <v>AD3</v>
      </c>
      <c r="L74" s="54" t="str">
        <f t="shared" ca="1" si="4"/>
        <v>PARTIEL</v>
      </c>
      <c r="M74" s="54">
        <f t="shared" ca="1" si="4"/>
        <v>0</v>
      </c>
      <c r="N74" s="54" t="str">
        <f t="shared" ca="1" si="4"/>
        <v>ZH4TJN</v>
      </c>
      <c r="O74" s="54">
        <f t="shared" ca="1" si="4"/>
        <v>0</v>
      </c>
    </row>
    <row r="75" spans="1:15" hidden="1" x14ac:dyDescent="0.25">
      <c r="A75" s="97">
        <v>70</v>
      </c>
      <c r="B75" s="98" t="s">
        <v>482</v>
      </c>
      <c r="C75" s="54" t="str">
        <f t="shared" ca="1" si="5"/>
        <v>CPMS</v>
      </c>
      <c r="D75" s="54" t="str">
        <f t="shared" ca="1" si="5"/>
        <v>ACTTA0</v>
      </c>
      <c r="E75" s="98">
        <f t="shared" ca="1" si="5"/>
        <v>0</v>
      </c>
      <c r="F75" s="54">
        <f t="shared" ca="1" si="5"/>
        <v>0</v>
      </c>
      <c r="G75" s="54">
        <f t="shared" ca="1" si="5"/>
        <v>0</v>
      </c>
      <c r="H75" s="54">
        <f t="shared" ca="1" si="5"/>
        <v>0</v>
      </c>
      <c r="I75" s="54">
        <f t="shared" ca="1" si="5"/>
        <v>0</v>
      </c>
      <c r="J75" s="54" t="str">
        <f t="shared" ca="1" si="4"/>
        <v>ZH4BJ4</v>
      </c>
      <c r="K75" s="54" t="str">
        <f t="shared" ca="1" si="4"/>
        <v>AD3</v>
      </c>
      <c r="L75" s="54" t="str">
        <f t="shared" ca="1" si="4"/>
        <v>PARTIEL</v>
      </c>
      <c r="M75" s="54">
        <f t="shared" ca="1" si="4"/>
        <v>0</v>
      </c>
      <c r="N75" s="54" t="str">
        <f t="shared" ca="1" si="4"/>
        <v>ZH4TJO</v>
      </c>
      <c r="O75" s="54">
        <f t="shared" ca="1" si="4"/>
        <v>0</v>
      </c>
    </row>
    <row r="76" spans="1:15" hidden="1" x14ac:dyDescent="0.25">
      <c r="A76" s="97">
        <v>71</v>
      </c>
      <c r="B76" s="98" t="s">
        <v>486</v>
      </c>
      <c r="C76" s="54" t="str">
        <f t="shared" ca="1" si="5"/>
        <v>CPMS</v>
      </c>
      <c r="D76" s="54" t="str">
        <f t="shared" ca="1" si="5"/>
        <v>ACTTA0</v>
      </c>
      <c r="E76" s="98">
        <f t="shared" ca="1" si="5"/>
        <v>0</v>
      </c>
      <c r="F76" s="54">
        <f t="shared" ca="1" si="5"/>
        <v>0</v>
      </c>
      <c r="G76" s="54">
        <f t="shared" ca="1" si="5"/>
        <v>0</v>
      </c>
      <c r="H76" s="54">
        <f t="shared" ca="1" si="5"/>
        <v>0</v>
      </c>
      <c r="I76" s="54">
        <f t="shared" ca="1" si="5"/>
        <v>0</v>
      </c>
      <c r="J76" s="54" t="str">
        <f t="shared" ca="1" si="4"/>
        <v>ZH4BJ4</v>
      </c>
      <c r="K76" s="54" t="str">
        <f t="shared" ca="1" si="4"/>
        <v>AD3</v>
      </c>
      <c r="L76" s="54" t="str">
        <f t="shared" ca="1" si="4"/>
        <v>PARTIEL</v>
      </c>
      <c r="M76" s="54">
        <f t="shared" ca="1" si="4"/>
        <v>0</v>
      </c>
      <c r="N76" s="54" t="str">
        <f t="shared" ca="1" si="4"/>
        <v>ZH4TJP</v>
      </c>
      <c r="O76" s="54">
        <f t="shared" ca="1" si="4"/>
        <v>0</v>
      </c>
    </row>
    <row r="77" spans="1:15" hidden="1" x14ac:dyDescent="0.25">
      <c r="A77" s="97">
        <v>72</v>
      </c>
      <c r="B77" s="98" t="s">
        <v>490</v>
      </c>
      <c r="C77" s="54" t="str">
        <f t="shared" ca="1" si="5"/>
        <v>CPMS</v>
      </c>
      <c r="D77" s="54" t="str">
        <f t="shared" ca="1" si="5"/>
        <v>ACTTA0</v>
      </c>
      <c r="E77" s="98">
        <f t="shared" ca="1" si="5"/>
        <v>0</v>
      </c>
      <c r="F77" s="54">
        <f t="shared" ca="1" si="5"/>
        <v>0</v>
      </c>
      <c r="G77" s="54">
        <f t="shared" ca="1" si="5"/>
        <v>0</v>
      </c>
      <c r="H77" s="54">
        <f t="shared" ca="1" si="5"/>
        <v>0</v>
      </c>
      <c r="I77" s="54">
        <f t="shared" ca="1" si="5"/>
        <v>0</v>
      </c>
      <c r="J77" s="54" t="str">
        <f t="shared" ca="1" si="4"/>
        <v>ZH4BJ4</v>
      </c>
      <c r="K77" s="54" t="str">
        <f t="shared" ca="1" si="4"/>
        <v>AD3</v>
      </c>
      <c r="L77" s="54" t="str">
        <f t="shared" ca="1" si="4"/>
        <v>PARTIEL</v>
      </c>
      <c r="M77" s="54">
        <f t="shared" ca="1" si="4"/>
        <v>0</v>
      </c>
      <c r="N77" s="54" t="str">
        <f t="shared" ca="1" si="4"/>
        <v>ZH4TJQ</v>
      </c>
      <c r="O77" s="54">
        <f t="shared" ca="1" si="4"/>
        <v>0</v>
      </c>
    </row>
    <row r="78" spans="1:15" hidden="1" x14ac:dyDescent="0.25">
      <c r="A78" s="97">
        <v>73</v>
      </c>
      <c r="B78" s="98" t="s">
        <v>494</v>
      </c>
      <c r="C78" s="54" t="str">
        <f t="shared" ca="1" si="5"/>
        <v>CPMS</v>
      </c>
      <c r="D78" s="54" t="str">
        <f t="shared" ca="1" si="5"/>
        <v>ACTTA0</v>
      </c>
      <c r="E78" s="98">
        <f t="shared" ca="1" si="5"/>
        <v>0</v>
      </c>
      <c r="F78" s="54">
        <f t="shared" ca="1" si="5"/>
        <v>0</v>
      </c>
      <c r="G78" s="54">
        <f t="shared" ca="1" si="5"/>
        <v>0</v>
      </c>
      <c r="H78" s="54">
        <f t="shared" ca="1" si="5"/>
        <v>0</v>
      </c>
      <c r="I78" s="54">
        <f t="shared" ca="1" si="5"/>
        <v>0</v>
      </c>
      <c r="J78" s="54" t="str">
        <f t="shared" ca="1" si="4"/>
        <v>ZH4BJ4</v>
      </c>
      <c r="K78" s="54" t="str">
        <f t="shared" ca="1" si="4"/>
        <v>AD3</v>
      </c>
      <c r="L78" s="54" t="str">
        <f t="shared" ca="1" si="4"/>
        <v>PARTIEL</v>
      </c>
      <c r="M78" s="54">
        <f t="shared" ca="1" si="4"/>
        <v>0</v>
      </c>
      <c r="N78" s="54" t="str">
        <f t="shared" ca="1" si="4"/>
        <v>ZH4TJR</v>
      </c>
      <c r="O78" s="54">
        <f t="shared" ca="1" si="4"/>
        <v>0</v>
      </c>
    </row>
    <row r="79" spans="1:15" hidden="1" x14ac:dyDescent="0.25">
      <c r="A79" s="97">
        <v>74</v>
      </c>
      <c r="B79" s="98" t="s">
        <v>498</v>
      </c>
      <c r="C79" s="54" t="str">
        <f t="shared" ca="1" si="5"/>
        <v>CPMS</v>
      </c>
      <c r="D79" s="54" t="str">
        <f t="shared" ca="1" si="5"/>
        <v>ACTTA0</v>
      </c>
      <c r="E79" s="98">
        <f t="shared" ca="1" si="5"/>
        <v>0</v>
      </c>
      <c r="F79" s="54">
        <f t="shared" ca="1" si="5"/>
        <v>0</v>
      </c>
      <c r="G79" s="54">
        <f t="shared" ca="1" si="5"/>
        <v>0</v>
      </c>
      <c r="H79" s="54">
        <f t="shared" ca="1" si="5"/>
        <v>0</v>
      </c>
      <c r="I79" s="54">
        <f t="shared" ca="1" si="5"/>
        <v>0</v>
      </c>
      <c r="J79" s="54" t="str">
        <f t="shared" ca="1" si="4"/>
        <v>ZH4BJ4</v>
      </c>
      <c r="K79" s="54" t="str">
        <f t="shared" ca="1" si="4"/>
        <v>AD3</v>
      </c>
      <c r="L79" s="54" t="str">
        <f t="shared" ca="1" si="4"/>
        <v>PARTIEL</v>
      </c>
      <c r="M79" s="54">
        <f t="shared" ca="1" si="4"/>
        <v>0</v>
      </c>
      <c r="N79" s="54" t="str">
        <f t="shared" ca="1" si="4"/>
        <v>ZH4TJS</v>
      </c>
      <c r="O79" s="54">
        <f t="shared" ca="1" si="4"/>
        <v>0</v>
      </c>
    </row>
    <row r="80" spans="1:15" hidden="1" x14ac:dyDescent="0.25">
      <c r="A80" s="97">
        <v>75</v>
      </c>
      <c r="B80" s="98" t="s">
        <v>502</v>
      </c>
      <c r="C80" s="54" t="str">
        <f t="shared" ca="1" si="5"/>
        <v>CPMS</v>
      </c>
      <c r="D80" s="54" t="str">
        <f t="shared" ca="1" si="5"/>
        <v>ACTTA0</v>
      </c>
      <c r="E80" s="98">
        <f t="shared" ca="1" si="5"/>
        <v>0</v>
      </c>
      <c r="F80" s="54">
        <f t="shared" ca="1" si="5"/>
        <v>0</v>
      </c>
      <c r="G80" s="54">
        <f t="shared" ca="1" si="5"/>
        <v>0</v>
      </c>
      <c r="H80" s="54">
        <f t="shared" ca="1" si="5"/>
        <v>0</v>
      </c>
      <c r="I80" s="54">
        <f t="shared" ca="1" si="5"/>
        <v>0</v>
      </c>
      <c r="J80" s="54" t="str">
        <f t="shared" ca="1" si="4"/>
        <v>ZH4BJ4</v>
      </c>
      <c r="K80" s="54" t="str">
        <f t="shared" ca="1" si="4"/>
        <v>AD3</v>
      </c>
      <c r="L80" s="54" t="str">
        <f t="shared" ca="1" si="4"/>
        <v>PARTIEL</v>
      </c>
      <c r="M80" s="54">
        <f t="shared" ca="1" si="4"/>
        <v>0</v>
      </c>
      <c r="N80" s="54" t="str">
        <f t="shared" ca="1" si="4"/>
        <v>ZH4TJT</v>
      </c>
      <c r="O80" s="54">
        <f t="shared" ca="1" si="4"/>
        <v>0</v>
      </c>
    </row>
    <row r="81" spans="1:15" hidden="1" x14ac:dyDescent="0.25">
      <c r="A81" s="97">
        <v>76</v>
      </c>
      <c r="B81" s="98" t="s">
        <v>506</v>
      </c>
      <c r="C81" s="54" t="str">
        <f t="shared" ca="1" si="5"/>
        <v>CPMS</v>
      </c>
      <c r="D81" s="54" t="str">
        <f t="shared" ca="1" si="5"/>
        <v>ACTTA0</v>
      </c>
      <c r="E81" s="98">
        <f t="shared" ca="1" si="5"/>
        <v>0</v>
      </c>
      <c r="F81" s="54">
        <f t="shared" ca="1" si="5"/>
        <v>0</v>
      </c>
      <c r="G81" s="54">
        <f t="shared" ca="1" si="5"/>
        <v>0</v>
      </c>
      <c r="H81" s="54">
        <f t="shared" ca="1" si="5"/>
        <v>0</v>
      </c>
      <c r="I81" s="54">
        <f t="shared" ca="1" si="5"/>
        <v>0</v>
      </c>
      <c r="J81" s="54" t="str">
        <f t="shared" ca="1" si="4"/>
        <v>ZH4BJ4</v>
      </c>
      <c r="K81" s="54" t="str">
        <f t="shared" ca="1" si="4"/>
        <v>AD3</v>
      </c>
      <c r="L81" s="54" t="str">
        <f t="shared" ca="1" si="4"/>
        <v>PARTIEL</v>
      </c>
      <c r="M81" s="54">
        <f t="shared" ca="1" si="4"/>
        <v>0</v>
      </c>
      <c r="N81" s="54" t="str">
        <f t="shared" ca="1" si="4"/>
        <v>ZH4TJU</v>
      </c>
      <c r="O81" s="54">
        <f t="shared" ca="1" si="4"/>
        <v>0</v>
      </c>
    </row>
    <row r="82" spans="1:15" hidden="1" x14ac:dyDescent="0.25">
      <c r="A82" s="97">
        <v>77</v>
      </c>
      <c r="B82" s="98" t="s">
        <v>510</v>
      </c>
      <c r="C82" s="54" t="str">
        <f t="shared" ca="1" si="5"/>
        <v>CPMS</v>
      </c>
      <c r="D82" s="54" t="str">
        <f t="shared" ca="1" si="5"/>
        <v>ACTTA0</v>
      </c>
      <c r="E82" s="98">
        <f t="shared" ca="1" si="5"/>
        <v>0</v>
      </c>
      <c r="F82" s="54">
        <f t="shared" ca="1" si="5"/>
        <v>0</v>
      </c>
      <c r="G82" s="54">
        <f t="shared" ca="1" si="5"/>
        <v>0</v>
      </c>
      <c r="H82" s="54">
        <f t="shared" ca="1" si="5"/>
        <v>0</v>
      </c>
      <c r="I82" s="54">
        <f t="shared" ca="1" si="5"/>
        <v>0</v>
      </c>
      <c r="J82" s="54" t="str">
        <f t="shared" ca="1" si="4"/>
        <v>ZH4BJ4</v>
      </c>
      <c r="K82" s="54" t="str">
        <f t="shared" ca="1" si="4"/>
        <v>AD3</v>
      </c>
      <c r="L82" s="54" t="str">
        <f t="shared" ca="1" si="4"/>
        <v>PARTIEL</v>
      </c>
      <c r="M82" s="54">
        <f t="shared" ca="1" si="4"/>
        <v>0</v>
      </c>
      <c r="N82" s="54" t="str">
        <f t="shared" ca="1" si="4"/>
        <v>ZH4TJV</v>
      </c>
      <c r="O82" s="54">
        <f t="shared" ca="1" si="4"/>
        <v>0</v>
      </c>
    </row>
    <row r="83" spans="1:15" hidden="1" x14ac:dyDescent="0.25">
      <c r="A83" s="97">
        <v>78</v>
      </c>
      <c r="B83" s="98" t="s">
        <v>514</v>
      </c>
      <c r="C83" s="54" t="str">
        <f t="shared" ca="1" si="5"/>
        <v>CPMS</v>
      </c>
      <c r="D83" s="54" t="str">
        <f t="shared" ca="1" si="5"/>
        <v>ACTTA0</v>
      </c>
      <c r="E83" s="98">
        <f t="shared" ca="1" si="5"/>
        <v>0</v>
      </c>
      <c r="F83" s="54">
        <f t="shared" ca="1" si="5"/>
        <v>0</v>
      </c>
      <c r="G83" s="54">
        <f t="shared" ca="1" si="5"/>
        <v>0</v>
      </c>
      <c r="H83" s="54">
        <f t="shared" ca="1" si="5"/>
        <v>0</v>
      </c>
      <c r="I83" s="54">
        <f t="shared" ca="1" si="5"/>
        <v>0</v>
      </c>
      <c r="J83" s="54" t="str">
        <f t="shared" ca="1" si="4"/>
        <v>ZH4BJ4</v>
      </c>
      <c r="K83" s="54" t="str">
        <f t="shared" ca="1" si="4"/>
        <v>AD3</v>
      </c>
      <c r="L83" s="54" t="str">
        <f t="shared" ca="1" si="4"/>
        <v>PARTIEL</v>
      </c>
      <c r="M83" s="54">
        <f t="shared" ca="1" si="4"/>
        <v>0</v>
      </c>
      <c r="N83" s="54" t="str">
        <f t="shared" ca="1" si="4"/>
        <v>ZH4TJW</v>
      </c>
      <c r="O83" s="54">
        <f t="shared" ca="1" si="4"/>
        <v>0</v>
      </c>
    </row>
    <row r="84" spans="1:15" hidden="1" x14ac:dyDescent="0.25">
      <c r="A84" s="97">
        <v>79</v>
      </c>
      <c r="B84" s="98" t="s">
        <v>518</v>
      </c>
      <c r="C84" s="54" t="str">
        <f t="shared" ca="1" si="5"/>
        <v>CPMS</v>
      </c>
      <c r="D84" s="54" t="str">
        <f t="shared" ca="1" si="5"/>
        <v>ACTTA0</v>
      </c>
      <c r="E84" s="98">
        <f t="shared" ca="1" si="5"/>
        <v>0</v>
      </c>
      <c r="F84" s="54">
        <f t="shared" ca="1" si="5"/>
        <v>0</v>
      </c>
      <c r="G84" s="54">
        <f t="shared" ca="1" si="5"/>
        <v>0</v>
      </c>
      <c r="H84" s="54">
        <f t="shared" ca="1" si="5"/>
        <v>0</v>
      </c>
      <c r="I84" s="54">
        <f t="shared" ca="1" si="5"/>
        <v>0</v>
      </c>
      <c r="J84" s="54" t="str">
        <f t="shared" ca="1" si="4"/>
        <v>ZH4BJ4</v>
      </c>
      <c r="K84" s="54" t="str">
        <f t="shared" ca="1" si="4"/>
        <v>AD3</v>
      </c>
      <c r="L84" s="54" t="str">
        <f t="shared" ca="1" si="4"/>
        <v>PARTIEL</v>
      </c>
      <c r="M84" s="54">
        <f t="shared" ca="1" si="4"/>
        <v>0</v>
      </c>
      <c r="N84" s="54" t="str">
        <f t="shared" ca="1" si="4"/>
        <v>ZH4TJX</v>
      </c>
      <c r="O84" s="54">
        <f t="shared" ca="1" si="4"/>
        <v>0</v>
      </c>
    </row>
    <row r="85" spans="1:15" hidden="1" x14ac:dyDescent="0.25">
      <c r="A85" s="97">
        <v>80</v>
      </c>
      <c r="B85" s="98" t="s">
        <v>522</v>
      </c>
      <c r="C85" s="54" t="str">
        <f t="shared" ca="1" si="5"/>
        <v>CPMS</v>
      </c>
      <c r="D85" s="54" t="str">
        <f t="shared" ca="1" si="5"/>
        <v>ACTTA0</v>
      </c>
      <c r="E85" s="98">
        <f t="shared" ca="1" si="5"/>
        <v>0</v>
      </c>
      <c r="F85" s="54">
        <f t="shared" ca="1" si="5"/>
        <v>0</v>
      </c>
      <c r="G85" s="54">
        <f t="shared" ca="1" si="5"/>
        <v>0</v>
      </c>
      <c r="H85" s="54">
        <f t="shared" ca="1" si="5"/>
        <v>0</v>
      </c>
      <c r="I85" s="54">
        <f t="shared" ca="1" si="5"/>
        <v>0</v>
      </c>
      <c r="J85" s="54" t="str">
        <f t="shared" ca="1" si="4"/>
        <v>ZH4BJ4</v>
      </c>
      <c r="K85" s="54" t="str">
        <f t="shared" ca="1" si="4"/>
        <v>AD3</v>
      </c>
      <c r="L85" s="54" t="str">
        <f t="shared" ca="1" si="4"/>
        <v>PARTIEL</v>
      </c>
      <c r="M85" s="54">
        <f t="shared" ca="1" si="4"/>
        <v>0</v>
      </c>
      <c r="N85" s="54" t="str">
        <f t="shared" ca="1" si="4"/>
        <v>ZH4TJY</v>
      </c>
      <c r="O85" s="54">
        <f t="shared" ca="1" si="4"/>
        <v>0</v>
      </c>
    </row>
    <row r="86" spans="1:15" hidden="1" x14ac:dyDescent="0.25">
      <c r="A86" s="97">
        <v>81</v>
      </c>
      <c r="B86" s="98" t="s">
        <v>526</v>
      </c>
      <c r="C86" s="54" t="str">
        <f t="shared" ca="1" si="5"/>
        <v>CPMS</v>
      </c>
      <c r="D86" s="54" t="str">
        <f t="shared" ca="1" si="5"/>
        <v xml:space="preserve"> </v>
      </c>
      <c r="E86" s="98">
        <f t="shared" ca="1" si="5"/>
        <v>0</v>
      </c>
      <c r="F86" s="54">
        <f t="shared" ca="1" si="5"/>
        <v>0</v>
      </c>
      <c r="G86" s="54">
        <f t="shared" ca="1" si="5"/>
        <v>0</v>
      </c>
      <c r="H86" s="54">
        <f t="shared" ca="1" si="5"/>
        <v>0</v>
      </c>
      <c r="I86" s="54">
        <f t="shared" ca="1" si="5"/>
        <v>0</v>
      </c>
      <c r="J86" s="54">
        <f t="shared" ca="1" si="4"/>
        <v>0</v>
      </c>
      <c r="K86" s="54" t="str">
        <f t="shared" ca="1" si="4"/>
        <v>AD3</v>
      </c>
      <c r="L86" s="54" t="str">
        <f t="shared" ca="1" si="4"/>
        <v>COMPLET</v>
      </c>
      <c r="M86" s="54" t="str">
        <f t="shared" ca="1" si="4"/>
        <v xml:space="preserve"> </v>
      </c>
      <c r="N86" s="54" t="str">
        <f t="shared" ca="1" si="4"/>
        <v>ZH4TJZ</v>
      </c>
      <c r="O86" s="54">
        <f t="shared" ca="1" si="4"/>
        <v>0</v>
      </c>
    </row>
    <row r="87" spans="1:15" hidden="1" x14ac:dyDescent="0.25">
      <c r="A87" s="97">
        <v>82</v>
      </c>
      <c r="B87" s="98" t="s">
        <v>529</v>
      </c>
      <c r="C87" s="54" t="str">
        <f t="shared" ca="1" si="5"/>
        <v>CPMS</v>
      </c>
      <c r="D87" s="54" t="str">
        <f t="shared" ca="1" si="5"/>
        <v xml:space="preserve"> </v>
      </c>
      <c r="E87" s="98">
        <f t="shared" ca="1" si="5"/>
        <v>0</v>
      </c>
      <c r="F87" s="54">
        <f t="shared" ca="1" si="5"/>
        <v>0</v>
      </c>
      <c r="G87" s="54">
        <f t="shared" ca="1" si="5"/>
        <v>0</v>
      </c>
      <c r="H87" s="54">
        <f t="shared" ca="1" si="5"/>
        <v>0</v>
      </c>
      <c r="I87" s="54">
        <f t="shared" ca="1" si="5"/>
        <v>0</v>
      </c>
      <c r="J87" s="54">
        <f t="shared" ca="1" si="4"/>
        <v>0</v>
      </c>
      <c r="K87" s="54" t="str">
        <f t="shared" ca="1" si="4"/>
        <v>AD3</v>
      </c>
      <c r="L87" s="54" t="str">
        <f t="shared" ca="1" si="4"/>
        <v>COMPLET</v>
      </c>
      <c r="M87" s="54" t="str">
        <f t="shared" ca="1" si="4"/>
        <v xml:space="preserve"> </v>
      </c>
      <c r="N87" s="54" t="str">
        <f t="shared" ca="1" si="4"/>
        <v>ZH4UJ0</v>
      </c>
      <c r="O87" s="54">
        <f t="shared" ca="1" si="4"/>
        <v>0</v>
      </c>
    </row>
    <row r="88" spans="1:15" hidden="1" x14ac:dyDescent="0.25">
      <c r="A88" s="97">
        <v>1851</v>
      </c>
      <c r="B88" s="98" t="s">
        <v>9375</v>
      </c>
      <c r="C88" s="54" t="str">
        <f t="shared" ca="1" si="5"/>
        <v>CPDT</v>
      </c>
      <c r="D88" s="54" t="str">
        <f t="shared" ca="1" si="5"/>
        <v>?</v>
      </c>
      <c r="E88" s="98">
        <f t="shared" ca="1" si="5"/>
        <v>0</v>
      </c>
      <c r="F88" s="54">
        <f t="shared" ca="1" si="5"/>
        <v>0</v>
      </c>
      <c r="G88" s="54">
        <f t="shared" ca="1" si="5"/>
        <v>0</v>
      </c>
      <c r="H88" s="54">
        <f t="shared" ca="1" si="5"/>
        <v>0</v>
      </c>
      <c r="I88" s="54">
        <f t="shared" ca="1" si="5"/>
        <v>0</v>
      </c>
      <c r="J88" s="54">
        <f t="shared" ca="1" si="4"/>
        <v>0</v>
      </c>
      <c r="K88" s="54" t="str">
        <f t="shared" ca="1" si="4"/>
        <v>TAD</v>
      </c>
      <c r="L88" s="54" t="str">
        <f t="shared" ca="1" si="4"/>
        <v>PARTIEL</v>
      </c>
      <c r="M88" s="54">
        <f t="shared" ca="1" si="4"/>
        <v>0</v>
      </c>
      <c r="N88" s="54" t="str">
        <f t="shared" ca="1" si="4"/>
        <v>ZH0HJ3</v>
      </c>
      <c r="O88" s="54">
        <f t="shared" ca="1" si="4"/>
        <v>0</v>
      </c>
    </row>
    <row r="89" spans="1:15" hidden="1" x14ac:dyDescent="0.25">
      <c r="A89" s="97">
        <v>1841</v>
      </c>
      <c r="B89" s="98" t="s">
        <v>9332</v>
      </c>
      <c r="C89" s="54" t="str">
        <f t="shared" ca="1" si="5"/>
        <v>CPDT</v>
      </c>
      <c r="D89" s="54" t="str">
        <f t="shared" ca="1" si="5"/>
        <v>?</v>
      </c>
      <c r="E89" s="98">
        <f t="shared" ca="1" si="5"/>
        <v>0</v>
      </c>
      <c r="F89" s="54">
        <f t="shared" ca="1" si="5"/>
        <v>0</v>
      </c>
      <c r="G89" s="54">
        <f t="shared" ca="1" si="5"/>
        <v>0</v>
      </c>
      <c r="H89" s="54">
        <f t="shared" ca="1" si="5"/>
        <v>0</v>
      </c>
      <c r="I89" s="54">
        <f t="shared" ca="1" si="5"/>
        <v>0</v>
      </c>
      <c r="J89" s="54">
        <f t="shared" ca="1" si="4"/>
        <v>0</v>
      </c>
      <c r="K89" s="54" t="str">
        <f t="shared" ca="1" si="4"/>
        <v>TAD</v>
      </c>
      <c r="L89" s="54" t="str">
        <f t="shared" ca="1" si="4"/>
        <v>PARTIEL</v>
      </c>
      <c r="M89" s="54">
        <f t="shared" ca="1" si="4"/>
        <v>0</v>
      </c>
      <c r="N89" s="54" t="str">
        <f t="shared" ca="1" si="4"/>
        <v>ZH0HJ4</v>
      </c>
      <c r="O89" s="54">
        <f t="shared" ca="1" si="4"/>
        <v>0</v>
      </c>
    </row>
    <row r="90" spans="1:15" hidden="1" x14ac:dyDescent="0.25">
      <c r="A90" s="97">
        <v>1852</v>
      </c>
      <c r="B90" s="98" t="s">
        <v>9377</v>
      </c>
      <c r="C90" s="54" t="str">
        <f t="shared" ca="1" si="5"/>
        <v>CPDT</v>
      </c>
      <c r="D90" s="54" t="str">
        <f t="shared" ca="1" si="5"/>
        <v>?</v>
      </c>
      <c r="E90" s="98">
        <f t="shared" ca="1" si="5"/>
        <v>0</v>
      </c>
      <c r="F90" s="54">
        <f t="shared" ref="F90:K139" ca="1" si="6">IF((INDIRECT("'Referentiel'!"&amp;F$1&amp;$A90)="N/A"),"",INDIRECT("'Referentiel'!"&amp;F$1&amp;$A90))</f>
        <v>0</v>
      </c>
      <c r="G90" s="54">
        <f t="shared" ca="1" si="6"/>
        <v>0</v>
      </c>
      <c r="H90" s="54">
        <f t="shared" ca="1" si="6"/>
        <v>0</v>
      </c>
      <c r="I90" s="54">
        <f t="shared" ca="1" si="6"/>
        <v>0</v>
      </c>
      <c r="J90" s="54">
        <f t="shared" ca="1" si="4"/>
        <v>0</v>
      </c>
      <c r="K90" s="54" t="str">
        <f t="shared" ca="1" si="4"/>
        <v>TAD</v>
      </c>
      <c r="L90" s="54" t="str">
        <f t="shared" ca="1" si="4"/>
        <v>PARTIEL</v>
      </c>
      <c r="M90" s="54">
        <f t="shared" ca="1" si="4"/>
        <v>0</v>
      </c>
      <c r="N90" s="54" t="str">
        <f t="shared" ca="1" si="4"/>
        <v>ZH0HJ5</v>
      </c>
      <c r="O90" s="54">
        <f t="shared" ca="1" si="4"/>
        <v>0</v>
      </c>
    </row>
    <row r="91" spans="1:15" hidden="1" x14ac:dyDescent="0.25">
      <c r="A91" s="97">
        <v>1853</v>
      </c>
      <c r="B91" s="98" t="s">
        <v>9379</v>
      </c>
      <c r="C91" s="54" t="str">
        <f t="shared" ref="C91:J153" ca="1" si="7">IF((INDIRECT("'Referentiel'!"&amp;C$1&amp;$A91)="N/A"),"",INDIRECT("'Referentiel'!"&amp;C$1&amp;$A91))</f>
        <v>CPDT</v>
      </c>
      <c r="D91" s="54" t="str">
        <f t="shared" ca="1" si="7"/>
        <v>?</v>
      </c>
      <c r="E91" s="98">
        <f t="shared" ca="1" si="7"/>
        <v>0</v>
      </c>
      <c r="F91" s="54">
        <f t="shared" ca="1" si="6"/>
        <v>0</v>
      </c>
      <c r="G91" s="54">
        <f t="shared" ca="1" si="6"/>
        <v>0</v>
      </c>
      <c r="H91" s="54">
        <f t="shared" ca="1" si="6"/>
        <v>0</v>
      </c>
      <c r="I91" s="54">
        <f t="shared" ca="1" si="6"/>
        <v>0</v>
      </c>
      <c r="J91" s="54">
        <f t="shared" ca="1" si="4"/>
        <v>0</v>
      </c>
      <c r="K91" s="54" t="str">
        <f t="shared" ca="1" si="4"/>
        <v>TAD</v>
      </c>
      <c r="L91" s="54" t="str">
        <f t="shared" ca="1" si="4"/>
        <v>PARTIEL</v>
      </c>
      <c r="M91" s="54">
        <f t="shared" ca="1" si="4"/>
        <v>0</v>
      </c>
      <c r="N91" s="54" t="str">
        <f t="shared" ca="1" si="4"/>
        <v>ZH0HJ6</v>
      </c>
      <c r="O91" s="54">
        <f t="shared" ca="1" si="4"/>
        <v>0</v>
      </c>
    </row>
    <row r="92" spans="1:15" hidden="1" x14ac:dyDescent="0.25">
      <c r="A92" s="97">
        <v>1842</v>
      </c>
      <c r="B92" s="98" t="s">
        <v>9334</v>
      </c>
      <c r="C92" s="54" t="str">
        <f t="shared" ca="1" si="7"/>
        <v>CPDT</v>
      </c>
      <c r="D92" s="54" t="str">
        <f t="shared" ca="1" si="7"/>
        <v>?</v>
      </c>
      <c r="E92" s="98">
        <f t="shared" ca="1" si="7"/>
        <v>0</v>
      </c>
      <c r="F92" s="54">
        <f t="shared" ca="1" si="6"/>
        <v>0</v>
      </c>
      <c r="G92" s="54">
        <f t="shared" ca="1" si="6"/>
        <v>0</v>
      </c>
      <c r="H92" s="54">
        <f t="shared" ca="1" si="6"/>
        <v>0</v>
      </c>
      <c r="I92" s="54">
        <f t="shared" ca="1" si="6"/>
        <v>0</v>
      </c>
      <c r="J92" s="54">
        <f t="shared" ca="1" si="4"/>
        <v>0</v>
      </c>
      <c r="K92" s="54" t="str">
        <f t="shared" ca="1" si="4"/>
        <v>TAD</v>
      </c>
      <c r="L92" s="54" t="str">
        <f t="shared" ca="1" si="4"/>
        <v>PARTIEL</v>
      </c>
      <c r="M92" s="54">
        <f t="shared" ca="1" si="4"/>
        <v>0</v>
      </c>
      <c r="N92" s="54" t="str">
        <f t="shared" ca="1" si="4"/>
        <v>ZH0HJ7</v>
      </c>
      <c r="O92" s="54">
        <f t="shared" ca="1" si="4"/>
        <v>0</v>
      </c>
    </row>
    <row r="93" spans="1:15" hidden="1" x14ac:dyDescent="0.25">
      <c r="A93" s="97">
        <v>1854</v>
      </c>
      <c r="B93" s="98" t="s">
        <v>9381</v>
      </c>
      <c r="C93" s="54" t="str">
        <f t="shared" ca="1" si="7"/>
        <v>CPDT</v>
      </c>
      <c r="D93" s="54" t="str">
        <f t="shared" ca="1" si="7"/>
        <v>?</v>
      </c>
      <c r="E93" s="98">
        <f t="shared" ca="1" si="7"/>
        <v>0</v>
      </c>
      <c r="F93" s="54">
        <f t="shared" ca="1" si="6"/>
        <v>0</v>
      </c>
      <c r="G93" s="54">
        <f t="shared" ca="1" si="6"/>
        <v>0</v>
      </c>
      <c r="H93" s="54">
        <f t="shared" ca="1" si="6"/>
        <v>0</v>
      </c>
      <c r="I93" s="54">
        <f t="shared" ca="1" si="6"/>
        <v>0</v>
      </c>
      <c r="J93" s="54">
        <f t="shared" ca="1" si="4"/>
        <v>0</v>
      </c>
      <c r="K93" s="54" t="str">
        <f t="shared" ca="1" si="4"/>
        <v>TAD</v>
      </c>
      <c r="L93" s="54" t="str">
        <f t="shared" ca="1" si="4"/>
        <v>PARTIEL</v>
      </c>
      <c r="M93" s="54">
        <f t="shared" ca="1" si="4"/>
        <v>0</v>
      </c>
      <c r="N93" s="54" t="str">
        <f t="shared" ca="1" si="4"/>
        <v>ZH0HJ8</v>
      </c>
      <c r="O93" s="54">
        <f t="shared" ca="1" si="4"/>
        <v>0</v>
      </c>
    </row>
    <row r="94" spans="1:15" hidden="1" x14ac:dyDescent="0.25">
      <c r="A94" s="97">
        <v>1855</v>
      </c>
      <c r="B94" s="98" t="s">
        <v>9383</v>
      </c>
      <c r="C94" s="54" t="str">
        <f t="shared" ca="1" si="7"/>
        <v>CPDT</v>
      </c>
      <c r="D94" s="54" t="str">
        <f t="shared" ca="1" si="7"/>
        <v>?</v>
      </c>
      <c r="E94" s="98">
        <f t="shared" ca="1" si="7"/>
        <v>0</v>
      </c>
      <c r="F94" s="54">
        <f t="shared" ca="1" si="6"/>
        <v>0</v>
      </c>
      <c r="G94" s="54">
        <f t="shared" ca="1" si="6"/>
        <v>0</v>
      </c>
      <c r="H94" s="54">
        <f t="shared" ca="1" si="6"/>
        <v>0</v>
      </c>
      <c r="I94" s="54">
        <f t="shared" ca="1" si="6"/>
        <v>0</v>
      </c>
      <c r="J94" s="54">
        <f t="shared" ca="1" si="4"/>
        <v>0</v>
      </c>
      <c r="K94" s="54" t="str">
        <f t="shared" ca="1" si="4"/>
        <v>TAD</v>
      </c>
      <c r="L94" s="54" t="str">
        <f t="shared" ca="1" si="4"/>
        <v>PARTIEL</v>
      </c>
      <c r="M94" s="54">
        <f t="shared" ca="1" si="4"/>
        <v>0</v>
      </c>
      <c r="N94" s="54" t="str">
        <f t="shared" ca="1" si="4"/>
        <v>ZH0HJ9</v>
      </c>
      <c r="O94" s="54">
        <f t="shared" ca="1" si="4"/>
        <v>0</v>
      </c>
    </row>
    <row r="95" spans="1:15" hidden="1" x14ac:dyDescent="0.25">
      <c r="A95" s="97">
        <v>1840</v>
      </c>
      <c r="B95" s="98" t="s">
        <v>9330</v>
      </c>
      <c r="C95" s="54" t="str">
        <f t="shared" ca="1" si="7"/>
        <v>CPDT</v>
      </c>
      <c r="D95" s="54" t="str">
        <f t="shared" ca="1" si="7"/>
        <v>?</v>
      </c>
      <c r="E95" s="98">
        <f t="shared" ca="1" si="7"/>
        <v>0</v>
      </c>
      <c r="F95" s="54">
        <f t="shared" ca="1" si="6"/>
        <v>0</v>
      </c>
      <c r="G95" s="54">
        <f t="shared" ca="1" si="6"/>
        <v>0</v>
      </c>
      <c r="H95" s="54">
        <f t="shared" ca="1" si="6"/>
        <v>0</v>
      </c>
      <c r="I95" s="54">
        <f t="shared" ca="1" si="6"/>
        <v>0</v>
      </c>
      <c r="J95" s="54">
        <f t="shared" ca="1" si="4"/>
        <v>0</v>
      </c>
      <c r="K95" s="54" t="str">
        <f t="shared" ca="1" si="4"/>
        <v>TAD</v>
      </c>
      <c r="L95" s="54" t="str">
        <f t="shared" ca="1" si="4"/>
        <v>PARTIEL</v>
      </c>
      <c r="M95" s="54">
        <f t="shared" ca="1" si="4"/>
        <v>0</v>
      </c>
      <c r="N95" s="54" t="str">
        <f t="shared" ca="1" si="4"/>
        <v>ZH0HJ0</v>
      </c>
      <c r="O95" s="54">
        <f t="shared" ca="1" si="4"/>
        <v>0</v>
      </c>
    </row>
    <row r="96" spans="1:15" hidden="1" x14ac:dyDescent="0.25">
      <c r="A96" s="97">
        <v>1856</v>
      </c>
      <c r="B96" s="98" t="s">
        <v>9385</v>
      </c>
      <c r="C96" s="54" t="str">
        <f t="shared" ca="1" si="7"/>
        <v>CPDT</v>
      </c>
      <c r="D96" s="54" t="str">
        <f t="shared" ca="1" si="7"/>
        <v>?</v>
      </c>
      <c r="E96" s="98">
        <f t="shared" ca="1" si="7"/>
        <v>0</v>
      </c>
      <c r="F96" s="54">
        <f t="shared" ca="1" si="6"/>
        <v>0</v>
      </c>
      <c r="G96" s="54">
        <f t="shared" ca="1" si="6"/>
        <v>0</v>
      </c>
      <c r="H96" s="54">
        <f t="shared" ca="1" si="6"/>
        <v>0</v>
      </c>
      <c r="I96" s="54">
        <f t="shared" ca="1" si="6"/>
        <v>0</v>
      </c>
      <c r="J96" s="54">
        <f t="shared" ca="1" si="4"/>
        <v>0</v>
      </c>
      <c r="K96" s="54" t="str">
        <f t="shared" ca="1" si="4"/>
        <v>TAD</v>
      </c>
      <c r="L96" s="54" t="str">
        <f t="shared" ca="1" si="4"/>
        <v>PARTIEL</v>
      </c>
      <c r="M96" s="54">
        <f t="shared" ca="1" si="4"/>
        <v>0</v>
      </c>
      <c r="N96" s="54" t="str">
        <f t="shared" ca="1" si="4"/>
        <v>ZH0HJA</v>
      </c>
      <c r="O96" s="54">
        <f t="shared" ca="1" si="4"/>
        <v>0</v>
      </c>
    </row>
    <row r="97" spans="1:15" hidden="1" x14ac:dyDescent="0.25">
      <c r="A97" s="97">
        <v>1836</v>
      </c>
      <c r="B97" s="98" t="s">
        <v>9321</v>
      </c>
      <c r="C97" s="54" t="str">
        <f t="shared" ca="1" si="7"/>
        <v>CPDT</v>
      </c>
      <c r="D97" s="54" t="str">
        <f t="shared" ca="1" si="7"/>
        <v>?</v>
      </c>
      <c r="E97" s="98">
        <f t="shared" ca="1" si="7"/>
        <v>0</v>
      </c>
      <c r="F97" s="54">
        <f t="shared" ca="1" si="6"/>
        <v>0</v>
      </c>
      <c r="G97" s="54">
        <f t="shared" ca="1" si="6"/>
        <v>0</v>
      </c>
      <c r="H97" s="54">
        <f t="shared" ca="1" si="6"/>
        <v>0</v>
      </c>
      <c r="I97" s="54">
        <f t="shared" ca="1" si="6"/>
        <v>0</v>
      </c>
      <c r="J97" s="54">
        <f t="shared" ca="1" si="4"/>
        <v>0</v>
      </c>
      <c r="K97" s="54" t="str">
        <f t="shared" ca="1" si="4"/>
        <v>TAD</v>
      </c>
      <c r="L97" s="54" t="str">
        <f t="shared" ca="1" si="4"/>
        <v>PARTIEL</v>
      </c>
      <c r="M97" s="54">
        <f t="shared" ca="1" si="4"/>
        <v>0</v>
      </c>
      <c r="N97" s="54" t="str">
        <f t="shared" ca="1" si="4"/>
        <v>ZH0HJB</v>
      </c>
      <c r="O97" s="54">
        <f t="shared" ca="1" si="4"/>
        <v>0</v>
      </c>
    </row>
    <row r="98" spans="1:15" hidden="1" x14ac:dyDescent="0.25">
      <c r="A98" s="97">
        <v>1857</v>
      </c>
      <c r="B98" s="98" t="s">
        <v>9387</v>
      </c>
      <c r="C98" s="54" t="str">
        <f t="shared" ca="1" si="7"/>
        <v>CPDT</v>
      </c>
      <c r="D98" s="54" t="str">
        <f t="shared" ca="1" si="7"/>
        <v>?</v>
      </c>
      <c r="E98" s="98">
        <f t="shared" ca="1" si="7"/>
        <v>0</v>
      </c>
      <c r="F98" s="54">
        <f t="shared" ca="1" si="6"/>
        <v>0</v>
      </c>
      <c r="G98" s="54">
        <f t="shared" ca="1" si="6"/>
        <v>0</v>
      </c>
      <c r="H98" s="54">
        <f t="shared" ca="1" si="6"/>
        <v>0</v>
      </c>
      <c r="I98" s="54">
        <f t="shared" ca="1" si="6"/>
        <v>0</v>
      </c>
      <c r="J98" s="54">
        <f t="shared" ca="1" si="4"/>
        <v>0</v>
      </c>
      <c r="K98" s="54" t="str">
        <f t="shared" ca="1" si="4"/>
        <v>TAD</v>
      </c>
      <c r="L98" s="54" t="str">
        <f t="shared" ca="1" si="4"/>
        <v>PARTIEL</v>
      </c>
      <c r="M98" s="54">
        <f t="shared" ca="1" si="4"/>
        <v>0</v>
      </c>
      <c r="N98" s="54" t="str">
        <f t="shared" ca="1" si="4"/>
        <v>ZH0HJC</v>
      </c>
      <c r="O98" s="54">
        <f t="shared" ca="1" si="4"/>
        <v>0</v>
      </c>
    </row>
    <row r="99" spans="1:15" hidden="1" x14ac:dyDescent="0.25">
      <c r="A99" s="97">
        <v>1837</v>
      </c>
      <c r="B99" s="98" t="s">
        <v>9324</v>
      </c>
      <c r="C99" s="54" t="str">
        <f t="shared" ca="1" si="7"/>
        <v>CPDT</v>
      </c>
      <c r="D99" s="54" t="str">
        <f t="shared" ca="1" si="7"/>
        <v>?</v>
      </c>
      <c r="E99" s="98">
        <f t="shared" ca="1" si="7"/>
        <v>0</v>
      </c>
      <c r="F99" s="54">
        <f t="shared" ca="1" si="6"/>
        <v>0</v>
      </c>
      <c r="G99" s="54">
        <f t="shared" ca="1" si="6"/>
        <v>0</v>
      </c>
      <c r="H99" s="54">
        <f t="shared" ca="1" si="6"/>
        <v>0</v>
      </c>
      <c r="I99" s="54">
        <f t="shared" ca="1" si="6"/>
        <v>0</v>
      </c>
      <c r="J99" s="54">
        <f t="shared" ca="1" si="4"/>
        <v>0</v>
      </c>
      <c r="K99" s="54" t="str">
        <f t="shared" ca="1" si="4"/>
        <v>TAD</v>
      </c>
      <c r="L99" s="54" t="str">
        <f t="shared" ca="1" si="4"/>
        <v>PARTIEL</v>
      </c>
      <c r="M99" s="54">
        <f t="shared" ca="1" si="4"/>
        <v>0</v>
      </c>
      <c r="N99" s="54" t="str">
        <f t="shared" ca="1" si="4"/>
        <v>ZH0HJD</v>
      </c>
      <c r="O99" s="54">
        <f t="shared" ca="1" si="4"/>
        <v>0</v>
      </c>
    </row>
    <row r="100" spans="1:15" hidden="1" x14ac:dyDescent="0.25">
      <c r="A100" s="97">
        <v>1858</v>
      </c>
      <c r="B100" s="98" t="s">
        <v>9389</v>
      </c>
      <c r="C100" s="54" t="str">
        <f t="shared" ca="1" si="7"/>
        <v>CPDT</v>
      </c>
      <c r="D100" s="54" t="str">
        <f t="shared" ca="1" si="7"/>
        <v>?</v>
      </c>
      <c r="E100" s="98">
        <f t="shared" ca="1" si="7"/>
        <v>0</v>
      </c>
      <c r="F100" s="54">
        <f t="shared" ca="1" si="6"/>
        <v>0</v>
      </c>
      <c r="G100" s="54">
        <f t="shared" ca="1" si="6"/>
        <v>0</v>
      </c>
      <c r="H100" s="54">
        <f t="shared" ca="1" si="6"/>
        <v>0</v>
      </c>
      <c r="I100" s="54">
        <f t="shared" ca="1" si="6"/>
        <v>0</v>
      </c>
      <c r="J100" s="54">
        <f t="shared" ca="1" si="4"/>
        <v>0</v>
      </c>
      <c r="K100" s="54" t="str">
        <f t="shared" ca="1" si="4"/>
        <v>TAD</v>
      </c>
      <c r="L100" s="54" t="str">
        <f t="shared" ca="1" si="4"/>
        <v>PARTIEL</v>
      </c>
      <c r="M100" s="54">
        <f t="shared" ca="1" si="4"/>
        <v>0</v>
      </c>
      <c r="N100" s="54" t="str">
        <f t="shared" ca="1" si="4"/>
        <v>ZH0HJE</v>
      </c>
      <c r="O100" s="54">
        <f t="shared" ca="1" si="4"/>
        <v>0</v>
      </c>
    </row>
    <row r="101" spans="1:15" hidden="1" x14ac:dyDescent="0.25">
      <c r="A101" s="97">
        <v>1867</v>
      </c>
      <c r="B101" s="98" t="s">
        <v>9408</v>
      </c>
      <c r="C101" s="54" t="str">
        <f t="shared" ca="1" si="7"/>
        <v>CPDT</v>
      </c>
      <c r="D101" s="54" t="str">
        <f t="shared" ca="1" si="7"/>
        <v>?</v>
      </c>
      <c r="E101" s="98">
        <f t="shared" ca="1" si="7"/>
        <v>0</v>
      </c>
      <c r="F101" s="54">
        <f t="shared" ca="1" si="6"/>
        <v>0</v>
      </c>
      <c r="G101" s="54">
        <f t="shared" ca="1" si="6"/>
        <v>0</v>
      </c>
      <c r="H101" s="54">
        <f t="shared" ca="1" si="6"/>
        <v>0</v>
      </c>
      <c r="I101" s="54">
        <f t="shared" ca="1" si="6"/>
        <v>0</v>
      </c>
      <c r="J101" s="54">
        <f t="shared" ca="1" si="4"/>
        <v>0</v>
      </c>
      <c r="K101" s="54" t="str">
        <f t="shared" ca="1" si="4"/>
        <v>TAD</v>
      </c>
      <c r="L101" s="54" t="str">
        <f t="shared" ca="1" si="4"/>
        <v>PARTIEL</v>
      </c>
      <c r="M101" s="54">
        <f t="shared" ca="1" si="4"/>
        <v>0</v>
      </c>
      <c r="N101" s="54" t="str">
        <f t="shared" ca="1" si="4"/>
        <v>ZH0HJO</v>
      </c>
      <c r="O101" s="54">
        <f t="shared" ca="1" si="4"/>
        <v>0</v>
      </c>
    </row>
    <row r="102" spans="1:15" hidden="1" x14ac:dyDescent="0.25">
      <c r="A102" s="97">
        <v>1859</v>
      </c>
      <c r="B102" s="98" t="s">
        <v>9391</v>
      </c>
      <c r="C102" s="54" t="str">
        <f t="shared" ca="1" si="7"/>
        <v>CPDT</v>
      </c>
      <c r="D102" s="54" t="str">
        <f t="shared" ca="1" si="7"/>
        <v>?</v>
      </c>
      <c r="E102" s="98">
        <f t="shared" ca="1" si="7"/>
        <v>0</v>
      </c>
      <c r="F102" s="54">
        <f t="shared" ca="1" si="6"/>
        <v>0</v>
      </c>
      <c r="G102" s="54">
        <f t="shared" ca="1" si="6"/>
        <v>0</v>
      </c>
      <c r="H102" s="54">
        <f t="shared" ca="1" si="6"/>
        <v>0</v>
      </c>
      <c r="I102" s="54">
        <f t="shared" ca="1" si="6"/>
        <v>0</v>
      </c>
      <c r="J102" s="54">
        <f t="shared" ca="1" si="4"/>
        <v>0</v>
      </c>
      <c r="K102" s="54" t="str">
        <f t="shared" ca="1" si="4"/>
        <v>TAD</v>
      </c>
      <c r="L102" s="54" t="str">
        <f t="shared" ca="1" si="4"/>
        <v>PARTIEL</v>
      </c>
      <c r="M102" s="54">
        <f t="shared" ca="1" si="4"/>
        <v>0</v>
      </c>
      <c r="N102" s="54" t="str">
        <f t="shared" ca="1" si="4"/>
        <v>ZH0HJF</v>
      </c>
      <c r="O102" s="54">
        <f t="shared" ca="1" si="4"/>
        <v>0</v>
      </c>
    </row>
    <row r="103" spans="1:15" hidden="1" x14ac:dyDescent="0.25">
      <c r="A103" s="97">
        <v>1860</v>
      </c>
      <c r="B103" s="98" t="s">
        <v>9393</v>
      </c>
      <c r="C103" s="54" t="str">
        <f t="shared" ca="1" si="7"/>
        <v>CPDT</v>
      </c>
      <c r="D103" s="54" t="str">
        <f t="shared" ca="1" si="7"/>
        <v>?</v>
      </c>
      <c r="E103" s="98">
        <f t="shared" ca="1" si="7"/>
        <v>0</v>
      </c>
      <c r="F103" s="54">
        <f t="shared" ca="1" si="6"/>
        <v>0</v>
      </c>
      <c r="G103" s="54">
        <f t="shared" ca="1" si="6"/>
        <v>0</v>
      </c>
      <c r="H103" s="54">
        <f t="shared" ca="1" si="6"/>
        <v>0</v>
      </c>
      <c r="I103" s="54">
        <f t="shared" ca="1" si="6"/>
        <v>0</v>
      </c>
      <c r="J103" s="54">
        <f t="shared" ca="1" si="4"/>
        <v>0</v>
      </c>
      <c r="K103" s="54" t="str">
        <f t="shared" ca="1" si="4"/>
        <v>TAD</v>
      </c>
      <c r="L103" s="54" t="str">
        <f t="shared" ca="1" si="4"/>
        <v>PARTIEL</v>
      </c>
      <c r="M103" s="54">
        <f t="shared" ca="1" si="4"/>
        <v>0</v>
      </c>
      <c r="N103" s="54" t="str">
        <f t="shared" ca="1" si="4"/>
        <v>ZH0HJG</v>
      </c>
      <c r="O103" s="54">
        <f t="shared" ca="1" si="4"/>
        <v>0</v>
      </c>
    </row>
    <row r="104" spans="1:15" hidden="1" x14ac:dyDescent="0.25">
      <c r="A104" s="97">
        <v>1861</v>
      </c>
      <c r="B104" s="98" t="s">
        <v>9395</v>
      </c>
      <c r="C104" s="54" t="str">
        <f t="shared" ca="1" si="7"/>
        <v>CPDT</v>
      </c>
      <c r="D104" s="54" t="str">
        <f t="shared" ca="1" si="7"/>
        <v>?</v>
      </c>
      <c r="E104" s="98">
        <f t="shared" ca="1" si="7"/>
        <v>0</v>
      </c>
      <c r="F104" s="54">
        <f t="shared" ca="1" si="6"/>
        <v>0</v>
      </c>
      <c r="G104" s="54">
        <f t="shared" ca="1" si="6"/>
        <v>0</v>
      </c>
      <c r="H104" s="54">
        <f t="shared" ca="1" si="6"/>
        <v>0</v>
      </c>
      <c r="I104" s="54">
        <f t="shared" ca="1" si="6"/>
        <v>0</v>
      </c>
      <c r="J104" s="54">
        <f t="shared" ca="1" si="4"/>
        <v>0</v>
      </c>
      <c r="K104" s="54" t="str">
        <f t="shared" ca="1" si="4"/>
        <v>TAD</v>
      </c>
      <c r="L104" s="54" t="str">
        <f t="shared" ca="1" si="4"/>
        <v>PARTIEL</v>
      </c>
      <c r="M104" s="54">
        <f t="shared" ca="1" si="4"/>
        <v>0</v>
      </c>
      <c r="N104" s="54" t="str">
        <f t="shared" ca="1" si="4"/>
        <v>ZH0HJH</v>
      </c>
      <c r="O104" s="54">
        <f t="shared" ca="1" si="4"/>
        <v>0</v>
      </c>
    </row>
    <row r="105" spans="1:15" hidden="1" x14ac:dyDescent="0.25">
      <c r="A105" s="97">
        <v>83</v>
      </c>
      <c r="B105" s="98" t="s">
        <v>532</v>
      </c>
      <c r="C105" s="54" t="str">
        <f t="shared" ca="1" si="7"/>
        <v>CPCR</v>
      </c>
      <c r="D105" s="54" t="str">
        <f t="shared" ca="1" si="7"/>
        <v xml:space="preserve">ADIAD10  </v>
      </c>
      <c r="E105" s="98">
        <f t="shared" ca="1" si="7"/>
        <v>0</v>
      </c>
      <c r="F105" s="54">
        <f t="shared" ca="1" si="6"/>
        <v>0</v>
      </c>
      <c r="G105" s="54">
        <f t="shared" ca="1" si="6"/>
        <v>0</v>
      </c>
      <c r="H105" s="54">
        <f t="shared" ca="1" si="6"/>
        <v>0</v>
      </c>
      <c r="I105" s="54">
        <f t="shared" ca="1" si="6"/>
        <v>0</v>
      </c>
      <c r="J105" s="54" t="str">
        <f t="shared" ca="1" si="4"/>
        <v>ZH1AJ2</v>
      </c>
      <c r="K105" s="54" t="str">
        <f t="shared" ca="1" si="4"/>
        <v>AD1</v>
      </c>
      <c r="L105" s="54" t="str">
        <f t="shared" ca="1" si="4"/>
        <v>COMPLET</v>
      </c>
      <c r="M105" s="54">
        <f t="shared" ca="1" si="4"/>
        <v>0</v>
      </c>
      <c r="N105" s="54" t="str">
        <f t="shared" ca="1" si="4"/>
        <v>ZH1SJ2</v>
      </c>
      <c r="O105" s="54">
        <f t="shared" ca="1" si="4"/>
        <v>0</v>
      </c>
    </row>
    <row r="106" spans="1:15" hidden="1" x14ac:dyDescent="0.25">
      <c r="A106" s="97">
        <v>2208</v>
      </c>
      <c r="B106" s="98" t="s">
        <v>10685</v>
      </c>
      <c r="C106" s="54" t="str">
        <f t="shared" ca="1" si="7"/>
        <v>CPCR</v>
      </c>
      <c r="D106" s="54" t="str">
        <f t="shared" ca="1" si="7"/>
        <v>ADIAD11</v>
      </c>
      <c r="E106" s="98">
        <f t="shared" ca="1" si="7"/>
        <v>0</v>
      </c>
      <c r="F106" s="54">
        <f t="shared" ca="1" si="6"/>
        <v>0</v>
      </c>
      <c r="G106" s="54">
        <f t="shared" ca="1" si="6"/>
        <v>0</v>
      </c>
      <c r="H106" s="54">
        <f t="shared" ca="1" si="6"/>
        <v>0</v>
      </c>
      <c r="I106" s="54">
        <f t="shared" ca="1" si="6"/>
        <v>0</v>
      </c>
      <c r="J106" s="54" t="str">
        <f t="shared" ca="1" si="4"/>
        <v>ZH1FJH</v>
      </c>
      <c r="K106" s="54" t="str">
        <f t="shared" ca="1" si="4"/>
        <v>AD3</v>
      </c>
      <c r="L106" s="54" t="str">
        <f t="shared" ca="1" si="4"/>
        <v>COMPLET</v>
      </c>
      <c r="M106" s="54">
        <f t="shared" ca="1" si="4"/>
        <v>0</v>
      </c>
      <c r="N106" s="54" t="str">
        <f t="shared" ca="1" si="4"/>
        <v>ZH1GJH</v>
      </c>
      <c r="O106" s="54">
        <f t="shared" ca="1" si="4"/>
        <v>0</v>
      </c>
    </row>
    <row r="107" spans="1:15" hidden="1" x14ac:dyDescent="0.25">
      <c r="A107" s="97">
        <v>84</v>
      </c>
      <c r="B107" s="98" t="s">
        <v>542</v>
      </c>
      <c r="C107" s="54" t="str">
        <f t="shared" ca="1" si="7"/>
        <v>CPCR</v>
      </c>
      <c r="D107" s="54" t="str">
        <f t="shared" ca="1" si="7"/>
        <v>ADIAS10</v>
      </c>
      <c r="E107" s="98">
        <f t="shared" ca="1" si="7"/>
        <v>0</v>
      </c>
      <c r="F107" s="54">
        <f t="shared" ca="1" si="6"/>
        <v>0</v>
      </c>
      <c r="G107" s="54">
        <f t="shared" ca="1" si="6"/>
        <v>0</v>
      </c>
      <c r="H107" s="54">
        <f t="shared" ca="1" si="6"/>
        <v>0</v>
      </c>
      <c r="I107" s="54">
        <f t="shared" ca="1" si="6"/>
        <v>0</v>
      </c>
      <c r="J107" s="54" t="str">
        <f t="shared" ca="1" si="4"/>
        <v>ZH1AJ3</v>
      </c>
      <c r="K107" s="54" t="str">
        <f t="shared" ca="1" si="4"/>
        <v>AD3</v>
      </c>
      <c r="L107" s="54" t="str">
        <f t="shared" ca="1" si="4"/>
        <v>COMPLET</v>
      </c>
      <c r="M107" s="54">
        <f t="shared" ca="1" si="4"/>
        <v>0</v>
      </c>
      <c r="N107" s="54" t="str">
        <f t="shared" ca="1" si="4"/>
        <v>ZH1SJ3</v>
      </c>
      <c r="O107" s="54">
        <f t="shared" ca="1" si="4"/>
        <v>0</v>
      </c>
    </row>
    <row r="108" spans="1:15" hidden="1" x14ac:dyDescent="0.25">
      <c r="A108" s="97">
        <v>85</v>
      </c>
      <c r="B108" s="98" t="s">
        <v>547</v>
      </c>
      <c r="C108" s="54" t="str">
        <f t="shared" ca="1" si="7"/>
        <v>CPCR</v>
      </c>
      <c r="D108" s="54" t="str">
        <f t="shared" ca="1" si="7"/>
        <v xml:space="preserve">ADIDA01  </v>
      </c>
      <c r="E108" s="98">
        <f t="shared" ca="1" si="7"/>
        <v>0</v>
      </c>
      <c r="F108" s="54">
        <f t="shared" ca="1" si="6"/>
        <v>0</v>
      </c>
      <c r="G108" s="54">
        <f t="shared" ca="1" si="6"/>
        <v>0</v>
      </c>
      <c r="H108" s="54">
        <f t="shared" ca="1" si="6"/>
        <v>0</v>
      </c>
      <c r="I108" s="54">
        <f t="shared" ca="1" si="6"/>
        <v>0</v>
      </c>
      <c r="J108" s="54" t="str">
        <f t="shared" ca="1" si="4"/>
        <v>ZH1AJ4</v>
      </c>
      <c r="K108" s="54" t="str">
        <f t="shared" ca="1" si="4"/>
        <v>AD3</v>
      </c>
      <c r="L108" s="54" t="str">
        <f t="shared" ca="1" si="4"/>
        <v>COMPLET</v>
      </c>
      <c r="M108" s="54">
        <f t="shared" ca="1" si="4"/>
        <v>0</v>
      </c>
      <c r="N108" s="54" t="str">
        <f t="shared" ca="1" si="4"/>
        <v>ZH1SJ4</v>
      </c>
      <c r="O108" s="54">
        <f t="shared" ca="1" si="4"/>
        <v>0</v>
      </c>
    </row>
    <row r="109" spans="1:15" hidden="1" x14ac:dyDescent="0.25">
      <c r="A109" s="97">
        <v>86</v>
      </c>
      <c r="B109" s="98" t="s">
        <v>552</v>
      </c>
      <c r="C109" s="54" t="str">
        <f t="shared" ca="1" si="7"/>
        <v>CPCR</v>
      </c>
      <c r="D109" s="54" t="str">
        <f t="shared" ca="1" si="7"/>
        <v>ADIEV10</v>
      </c>
      <c r="E109" s="98">
        <f t="shared" ca="1" si="7"/>
        <v>0</v>
      </c>
      <c r="F109" s="54">
        <f t="shared" ca="1" si="6"/>
        <v>0</v>
      </c>
      <c r="G109" s="54">
        <f t="shared" ca="1" si="6"/>
        <v>0</v>
      </c>
      <c r="H109" s="54">
        <f t="shared" ca="1" si="6"/>
        <v>0</v>
      </c>
      <c r="I109" s="54">
        <f t="shared" ca="1" si="6"/>
        <v>0</v>
      </c>
      <c r="J109" s="54" t="str">
        <f t="shared" ca="1" si="4"/>
        <v>ZH1EJ1</v>
      </c>
      <c r="K109" s="54" t="str">
        <f t="shared" ca="1" si="4"/>
        <v>AD3</v>
      </c>
      <c r="L109" s="54" t="str">
        <f t="shared" ca="1" si="4"/>
        <v>COMPLET</v>
      </c>
      <c r="M109" s="54">
        <f t="shared" ca="1" si="4"/>
        <v>0</v>
      </c>
      <c r="N109" s="54" t="str">
        <f t="shared" ca="1" si="4"/>
        <v>ZH1SJ5</v>
      </c>
      <c r="O109" s="54">
        <f t="shared" ca="1" si="4"/>
        <v>0</v>
      </c>
    </row>
    <row r="110" spans="1:15" hidden="1" x14ac:dyDescent="0.25">
      <c r="A110" s="97">
        <v>87</v>
      </c>
      <c r="B110" s="98" t="s">
        <v>557</v>
      </c>
      <c r="C110" s="54" t="str">
        <f t="shared" ca="1" si="7"/>
        <v>CPCR</v>
      </c>
      <c r="D110" s="54" t="str">
        <f t="shared" ca="1" si="7"/>
        <v>ADIEV10</v>
      </c>
      <c r="E110" s="98">
        <f t="shared" ca="1" si="7"/>
        <v>0</v>
      </c>
      <c r="F110" s="54">
        <f t="shared" ca="1" si="6"/>
        <v>0</v>
      </c>
      <c r="G110" s="54">
        <f t="shared" ca="1" si="6"/>
        <v>0</v>
      </c>
      <c r="H110" s="54">
        <f t="shared" ca="1" si="6"/>
        <v>0</v>
      </c>
      <c r="I110" s="54">
        <f t="shared" ca="1" si="6"/>
        <v>0</v>
      </c>
      <c r="J110" s="54" t="str">
        <f t="shared" ca="1" si="4"/>
        <v>ZH1EJ2</v>
      </c>
      <c r="K110" s="54" t="str">
        <f t="shared" ca="1" si="4"/>
        <v>AD3</v>
      </c>
      <c r="L110" s="54" t="str">
        <f t="shared" ca="1" si="4"/>
        <v>COMPLET</v>
      </c>
      <c r="M110" s="54">
        <f t="shared" ca="1" si="4"/>
        <v>0</v>
      </c>
      <c r="N110" s="54" t="str">
        <f t="shared" ca="1" si="4"/>
        <v>ZH1SJ6</v>
      </c>
      <c r="O110" s="54">
        <f t="shared" ca="1" si="4"/>
        <v>0</v>
      </c>
    </row>
    <row r="111" spans="1:15" hidden="1" x14ac:dyDescent="0.25">
      <c r="A111" s="97">
        <v>88</v>
      </c>
      <c r="B111" s="98" t="s">
        <v>562</v>
      </c>
      <c r="C111" s="54" t="str">
        <f t="shared" ca="1" si="7"/>
        <v>CPCR</v>
      </c>
      <c r="D111" s="54" t="str">
        <f t="shared" ca="1" si="7"/>
        <v>ADIEV10</v>
      </c>
      <c r="E111" s="98">
        <f t="shared" ca="1" si="7"/>
        <v>0</v>
      </c>
      <c r="F111" s="54">
        <f t="shared" ca="1" si="6"/>
        <v>0</v>
      </c>
      <c r="G111" s="54">
        <f t="shared" ca="1" si="6"/>
        <v>0</v>
      </c>
      <c r="H111" s="54">
        <f t="shared" ca="1" si="6"/>
        <v>0</v>
      </c>
      <c r="I111" s="54">
        <f t="shared" ca="1" si="6"/>
        <v>0</v>
      </c>
      <c r="J111" s="54" t="str">
        <f t="shared" ca="1" si="4"/>
        <v>ZH1EJ3</v>
      </c>
      <c r="K111" s="54" t="str">
        <f t="shared" ca="1" si="4"/>
        <v>AD3</v>
      </c>
      <c r="L111" s="54" t="str">
        <f t="shared" ref="L111:O174" ca="1" si="8">IF((INDIRECT("'Referentiel'!"&amp;L$1&amp;$A111)="N/A"),"",INDIRECT("'Referentiel'!"&amp;L$1&amp;$A111))</f>
        <v>COMPLET</v>
      </c>
      <c r="M111" s="54">
        <f t="shared" ca="1" si="8"/>
        <v>0</v>
      </c>
      <c r="N111" s="54" t="str">
        <f t="shared" ca="1" si="8"/>
        <v>ZH1SJ7</v>
      </c>
      <c r="O111" s="54">
        <f t="shared" ca="1" si="8"/>
        <v>0</v>
      </c>
    </row>
    <row r="112" spans="1:15" hidden="1" x14ac:dyDescent="0.25">
      <c r="A112" s="97">
        <v>1812</v>
      </c>
      <c r="B112" s="98" t="s">
        <v>9240</v>
      </c>
      <c r="C112" s="54" t="str">
        <f t="shared" ca="1" si="7"/>
        <v>CPCR</v>
      </c>
      <c r="D112" s="54" t="str">
        <f t="shared" ca="1" si="7"/>
        <v>ADIEV40</v>
      </c>
      <c r="E112" s="98">
        <f t="shared" ca="1" si="7"/>
        <v>0</v>
      </c>
      <c r="F112" s="54">
        <f t="shared" ca="1" si="6"/>
        <v>0</v>
      </c>
      <c r="G112" s="54">
        <f t="shared" ca="1" si="6"/>
        <v>0</v>
      </c>
      <c r="H112" s="54">
        <f t="shared" ca="1" si="6"/>
        <v>0</v>
      </c>
      <c r="I112" s="54">
        <f t="shared" ca="1" si="6"/>
        <v>0</v>
      </c>
      <c r="J112" s="54" t="str">
        <f t="shared" ca="1" si="6"/>
        <v>ZH13JX</v>
      </c>
      <c r="K112" s="54" t="str">
        <f t="shared" ca="1" si="6"/>
        <v>AD3</v>
      </c>
      <c r="L112" s="54" t="str">
        <f t="shared" ca="1" si="8"/>
        <v>COMPLET</v>
      </c>
      <c r="M112" s="54">
        <f t="shared" ca="1" si="8"/>
        <v>0</v>
      </c>
      <c r="N112" s="54" t="str">
        <f t="shared" ca="1" si="8"/>
        <v>ZH13JY</v>
      </c>
      <c r="O112" s="54">
        <f t="shared" ca="1" si="8"/>
        <v>0</v>
      </c>
    </row>
    <row r="113" spans="1:15" hidden="1" x14ac:dyDescent="0.25">
      <c r="A113" s="97">
        <v>89</v>
      </c>
      <c r="B113" s="98" t="s">
        <v>567</v>
      </c>
      <c r="C113" s="54" t="str">
        <f t="shared" ca="1" si="7"/>
        <v>CPCR</v>
      </c>
      <c r="D113" s="54" t="str">
        <f t="shared" ca="1" si="7"/>
        <v>ADIHC01</v>
      </c>
      <c r="E113" s="98">
        <f t="shared" ca="1" si="7"/>
        <v>0</v>
      </c>
      <c r="F113" s="54">
        <f t="shared" ca="1" si="6"/>
        <v>0</v>
      </c>
      <c r="G113" s="54">
        <f t="shared" ca="1" si="6"/>
        <v>0</v>
      </c>
      <c r="H113" s="54">
        <f t="shared" ca="1" si="6"/>
        <v>0</v>
      </c>
      <c r="I113" s="54">
        <f t="shared" ca="1" si="6"/>
        <v>0</v>
      </c>
      <c r="J113" s="54" t="str">
        <f t="shared" ca="1" si="6"/>
        <v>ZH1AM1</v>
      </c>
      <c r="K113" s="54" t="str">
        <f t="shared" ca="1" si="6"/>
        <v>AD3</v>
      </c>
      <c r="L113" s="54" t="str">
        <f t="shared" ca="1" si="8"/>
        <v>COMPLET</v>
      </c>
      <c r="M113" s="54" t="str">
        <f t="shared" ca="1" si="8"/>
        <v xml:space="preserve"> </v>
      </c>
      <c r="N113" s="54" t="str">
        <f t="shared" ca="1" si="8"/>
        <v>ZH1SM1</v>
      </c>
      <c r="O113" s="54">
        <f t="shared" ca="1" si="8"/>
        <v>0</v>
      </c>
    </row>
    <row r="114" spans="1:15" hidden="1" x14ac:dyDescent="0.25">
      <c r="A114" s="97">
        <v>90</v>
      </c>
      <c r="B114" s="98" t="s">
        <v>573</v>
      </c>
      <c r="C114" s="54" t="str">
        <f t="shared" ca="1" si="7"/>
        <v>CPCR</v>
      </c>
      <c r="D114" s="54" t="str">
        <f t="shared" ca="1" si="7"/>
        <v>ADIHP00</v>
      </c>
      <c r="E114" s="98">
        <f t="shared" ca="1" si="7"/>
        <v>0</v>
      </c>
      <c r="F114" s="54">
        <f t="shared" ca="1" si="6"/>
        <v>0</v>
      </c>
      <c r="G114" s="54">
        <f t="shared" ca="1" si="6"/>
        <v>0</v>
      </c>
      <c r="H114" s="54">
        <f t="shared" ca="1" si="6"/>
        <v>0</v>
      </c>
      <c r="I114" s="54">
        <f t="shared" ca="1" si="6"/>
        <v>0</v>
      </c>
      <c r="J114" s="54" t="str">
        <f t="shared" ca="1" si="6"/>
        <v>ZH1AM2</v>
      </c>
      <c r="K114" s="54" t="str">
        <f t="shared" ca="1" si="6"/>
        <v>AD3</v>
      </c>
      <c r="L114" s="54" t="str">
        <f t="shared" ca="1" si="8"/>
        <v>COMPLET</v>
      </c>
      <c r="M114" s="54" t="str">
        <f t="shared" ca="1" si="8"/>
        <v xml:space="preserve"> </v>
      </c>
      <c r="N114" s="54" t="str">
        <f t="shared" ca="1" si="8"/>
        <v>ZH1SM2</v>
      </c>
      <c r="O114" s="54">
        <f t="shared" ca="1" si="8"/>
        <v>0</v>
      </c>
    </row>
    <row r="115" spans="1:15" hidden="1" x14ac:dyDescent="0.25">
      <c r="A115" s="97">
        <v>91</v>
      </c>
      <c r="B115" s="98" t="s">
        <v>578</v>
      </c>
      <c r="C115" s="54" t="str">
        <f t="shared" ca="1" si="7"/>
        <v>CPCR</v>
      </c>
      <c r="D115" s="54" t="str">
        <f t="shared" ca="1" si="7"/>
        <v xml:space="preserve">ADIHV10  </v>
      </c>
      <c r="E115" s="98">
        <f t="shared" ca="1" si="7"/>
        <v>0</v>
      </c>
      <c r="F115" s="54">
        <f t="shared" ca="1" si="6"/>
        <v>0</v>
      </c>
      <c r="G115" s="54">
        <f t="shared" ca="1" si="6"/>
        <v>0</v>
      </c>
      <c r="H115" s="54">
        <f t="shared" ca="1" si="6"/>
        <v>0</v>
      </c>
      <c r="I115" s="54">
        <f t="shared" ca="1" si="6"/>
        <v>0</v>
      </c>
      <c r="J115" s="54" t="str">
        <f t="shared" ca="1" si="6"/>
        <v>ZH1AJ9</v>
      </c>
      <c r="K115" s="54" t="str">
        <f t="shared" ca="1" si="6"/>
        <v>AD3</v>
      </c>
      <c r="L115" s="54" t="str">
        <f t="shared" ca="1" si="8"/>
        <v>COMPLET</v>
      </c>
      <c r="M115" s="54">
        <f t="shared" ca="1" si="8"/>
        <v>0</v>
      </c>
      <c r="N115" s="54" t="str">
        <f t="shared" ca="1" si="8"/>
        <v>ZH1SJ9</v>
      </c>
      <c r="O115" s="54">
        <f t="shared" ca="1" si="8"/>
        <v>0</v>
      </c>
    </row>
    <row r="116" spans="1:15" hidden="1" x14ac:dyDescent="0.25">
      <c r="A116" s="97">
        <v>92</v>
      </c>
      <c r="B116" s="98" t="s">
        <v>583</v>
      </c>
      <c r="C116" s="54" t="str">
        <f t="shared" ca="1" si="7"/>
        <v>CPCR</v>
      </c>
      <c r="D116" s="54" t="str">
        <f t="shared" ca="1" si="7"/>
        <v xml:space="preserve">ADIHV20 </v>
      </c>
      <c r="E116" s="98">
        <f t="shared" ca="1" si="7"/>
        <v>0</v>
      </c>
      <c r="F116" s="54">
        <f t="shared" ca="1" si="6"/>
        <v>0</v>
      </c>
      <c r="G116" s="54">
        <f t="shared" ca="1" si="6"/>
        <v>0</v>
      </c>
      <c r="H116" s="54">
        <f t="shared" ca="1" si="6"/>
        <v>0</v>
      </c>
      <c r="I116" s="54">
        <f t="shared" ca="1" si="6"/>
        <v>0</v>
      </c>
      <c r="J116" s="54" t="str">
        <f t="shared" ca="1" si="6"/>
        <v>ZH1AJA</v>
      </c>
      <c r="K116" s="54" t="str">
        <f t="shared" ca="1" si="6"/>
        <v>AD3</v>
      </c>
      <c r="L116" s="54" t="str">
        <f t="shared" ca="1" si="8"/>
        <v>COMPLET</v>
      </c>
      <c r="M116" s="54">
        <f t="shared" ca="1" si="8"/>
        <v>0</v>
      </c>
      <c r="N116" s="54" t="str">
        <f t="shared" ca="1" si="8"/>
        <v>ZH1SJA</v>
      </c>
      <c r="O116" s="54">
        <f t="shared" ca="1" si="8"/>
        <v>0</v>
      </c>
    </row>
    <row r="117" spans="1:15" hidden="1" x14ac:dyDescent="0.25">
      <c r="A117" s="97">
        <v>93</v>
      </c>
      <c r="B117" s="98" t="s">
        <v>588</v>
      </c>
      <c r="C117" s="54" t="str">
        <f t="shared" ca="1" si="7"/>
        <v>CPCR</v>
      </c>
      <c r="D117" s="54" t="str">
        <f t="shared" ca="1" si="7"/>
        <v xml:space="preserve">ADIHV30 </v>
      </c>
      <c r="E117" s="98">
        <f t="shared" ca="1" si="7"/>
        <v>0</v>
      </c>
      <c r="F117" s="54">
        <f t="shared" ca="1" si="6"/>
        <v>0</v>
      </c>
      <c r="G117" s="54">
        <f t="shared" ca="1" si="6"/>
        <v>0</v>
      </c>
      <c r="H117" s="54">
        <f t="shared" ca="1" si="6"/>
        <v>0</v>
      </c>
      <c r="I117" s="54">
        <f t="shared" ca="1" si="6"/>
        <v>0</v>
      </c>
      <c r="J117" s="54" t="str">
        <f t="shared" ca="1" si="6"/>
        <v>ZH1AJB</v>
      </c>
      <c r="K117" s="54" t="str">
        <f t="shared" ca="1" si="6"/>
        <v>AD3</v>
      </c>
      <c r="L117" s="54" t="str">
        <f t="shared" ca="1" si="8"/>
        <v>COMPLET</v>
      </c>
      <c r="M117" s="54">
        <f t="shared" ca="1" si="8"/>
        <v>0</v>
      </c>
      <c r="N117" s="54" t="str">
        <f t="shared" ca="1" si="8"/>
        <v>ZH1SJB</v>
      </c>
      <c r="O117" s="54">
        <f t="shared" ca="1" si="8"/>
        <v>0</v>
      </c>
    </row>
    <row r="118" spans="1:15" hidden="1" x14ac:dyDescent="0.25">
      <c r="A118" s="97">
        <v>94</v>
      </c>
      <c r="B118" s="98" t="s">
        <v>593</v>
      </c>
      <c r="C118" s="54" t="str">
        <f t="shared" ca="1" si="7"/>
        <v>CPCR</v>
      </c>
      <c r="D118" s="54" t="str">
        <f t="shared" ca="1" si="7"/>
        <v xml:space="preserve">ADIHV40 </v>
      </c>
      <c r="E118" s="98">
        <f t="shared" ca="1" si="7"/>
        <v>0</v>
      </c>
      <c r="F118" s="54">
        <f t="shared" ca="1" si="6"/>
        <v>0</v>
      </c>
      <c r="G118" s="54">
        <f t="shared" ca="1" si="6"/>
        <v>0</v>
      </c>
      <c r="H118" s="54">
        <f t="shared" ca="1" si="6"/>
        <v>0</v>
      </c>
      <c r="I118" s="54">
        <f t="shared" ca="1" si="6"/>
        <v>0</v>
      </c>
      <c r="J118" s="54" t="str">
        <f t="shared" ca="1" si="6"/>
        <v>ZH1AJC</v>
      </c>
      <c r="K118" s="54" t="str">
        <f t="shared" ca="1" si="6"/>
        <v>AD3</v>
      </c>
      <c r="L118" s="54" t="str">
        <f t="shared" ca="1" si="8"/>
        <v>COMPLET</v>
      </c>
      <c r="M118" s="54">
        <f t="shared" ca="1" si="8"/>
        <v>0</v>
      </c>
      <c r="N118" s="54" t="str">
        <f t="shared" ca="1" si="8"/>
        <v>ZH1SJC</v>
      </c>
      <c r="O118" s="54">
        <f t="shared" ca="1" si="8"/>
        <v>0</v>
      </c>
    </row>
    <row r="119" spans="1:15" hidden="1" x14ac:dyDescent="0.25">
      <c r="A119" s="97">
        <v>1895</v>
      </c>
      <c r="B119" s="98" t="s">
        <v>9514</v>
      </c>
      <c r="C119" s="54" t="str">
        <f t="shared" ca="1" si="7"/>
        <v>CPCR</v>
      </c>
      <c r="D119" s="54" t="str">
        <f t="shared" ca="1" si="7"/>
        <v>ADIJO20</v>
      </c>
      <c r="E119" s="98">
        <f t="shared" ca="1" si="7"/>
        <v>0</v>
      </c>
      <c r="F119" s="54">
        <f t="shared" ca="1" si="6"/>
        <v>0</v>
      </c>
      <c r="G119" s="54">
        <f t="shared" ca="1" si="6"/>
        <v>0</v>
      </c>
      <c r="H119" s="54">
        <f t="shared" ca="1" si="6"/>
        <v>0</v>
      </c>
      <c r="I119" s="54">
        <f t="shared" ca="1" si="6"/>
        <v>0</v>
      </c>
      <c r="J119" s="54" t="str">
        <f t="shared" ca="1" si="6"/>
        <v>ZH18J1</v>
      </c>
      <c r="K119" s="54" t="str">
        <f t="shared" ca="1" si="6"/>
        <v>AD3</v>
      </c>
      <c r="L119" s="54" t="str">
        <f t="shared" ca="1" si="8"/>
        <v>COMPLET</v>
      </c>
      <c r="M119" s="54">
        <f t="shared" ca="1" si="8"/>
        <v>0</v>
      </c>
      <c r="N119" s="54" t="str">
        <f t="shared" ca="1" si="8"/>
        <v>ZH18J2</v>
      </c>
      <c r="O119" s="54">
        <f t="shared" ca="1" si="8"/>
        <v>0</v>
      </c>
    </row>
    <row r="120" spans="1:15" hidden="1" x14ac:dyDescent="0.25">
      <c r="A120" s="97">
        <v>95</v>
      </c>
      <c r="B120" s="98" t="s">
        <v>598</v>
      </c>
      <c r="C120" s="54" t="str">
        <f t="shared" ca="1" si="7"/>
        <v>CPCR</v>
      </c>
      <c r="D120" s="54" t="str">
        <f t="shared" ca="1" si="7"/>
        <v>ADIJO10</v>
      </c>
      <c r="E120" s="98">
        <f t="shared" ca="1" si="7"/>
        <v>0</v>
      </c>
      <c r="F120" s="54">
        <f t="shared" ca="1" si="6"/>
        <v>0</v>
      </c>
      <c r="G120" s="54">
        <f t="shared" ca="1" si="6"/>
        <v>0</v>
      </c>
      <c r="H120" s="54">
        <f t="shared" ca="1" si="6"/>
        <v>0</v>
      </c>
      <c r="I120" s="54">
        <f t="shared" ca="1" si="6"/>
        <v>0</v>
      </c>
      <c r="J120" s="54" t="str">
        <f t="shared" ca="1" si="6"/>
        <v>ZH1AJD</v>
      </c>
      <c r="K120" s="54" t="str">
        <f t="shared" ca="1" si="6"/>
        <v>AD3</v>
      </c>
      <c r="L120" s="54" t="str">
        <f t="shared" ca="1" si="8"/>
        <v>PARTIEL</v>
      </c>
      <c r="M120" s="54">
        <f t="shared" ca="1" si="8"/>
        <v>0</v>
      </c>
      <c r="N120" s="54" t="str">
        <f t="shared" ca="1" si="8"/>
        <v>ZH1SJD</v>
      </c>
      <c r="O120" s="54">
        <f t="shared" ca="1" si="8"/>
        <v>0</v>
      </c>
    </row>
    <row r="121" spans="1:15" hidden="1" x14ac:dyDescent="0.25">
      <c r="A121" s="97">
        <v>96</v>
      </c>
      <c r="B121" s="98" t="s">
        <v>603</v>
      </c>
      <c r="C121" s="54" t="str">
        <f t="shared" ca="1" si="7"/>
        <v>CPCR</v>
      </c>
      <c r="D121" s="54" t="str">
        <f t="shared" ca="1" si="7"/>
        <v xml:space="preserve">ADINT00  </v>
      </c>
      <c r="E121" s="98">
        <f t="shared" ca="1" si="7"/>
        <v>0</v>
      </c>
      <c r="F121" s="54">
        <f t="shared" ca="1" si="6"/>
        <v>0</v>
      </c>
      <c r="G121" s="54">
        <f t="shared" ca="1" si="6"/>
        <v>0</v>
      </c>
      <c r="H121" s="54">
        <f t="shared" ca="1" si="6"/>
        <v>0</v>
      </c>
      <c r="I121" s="54">
        <f t="shared" ca="1" si="6"/>
        <v>0</v>
      </c>
      <c r="J121" s="54" t="str">
        <f t="shared" ca="1" si="6"/>
        <v>ZH1AJE</v>
      </c>
      <c r="K121" s="54" t="str">
        <f t="shared" ca="1" si="6"/>
        <v>AD3</v>
      </c>
      <c r="L121" s="54" t="str">
        <f t="shared" ca="1" si="8"/>
        <v>COMPLET</v>
      </c>
      <c r="M121" s="54">
        <f t="shared" ca="1" si="8"/>
        <v>0</v>
      </c>
      <c r="N121" s="54" t="str">
        <f t="shared" ca="1" si="8"/>
        <v>ZH1SJE</v>
      </c>
      <c r="O121" s="54">
        <f t="shared" ca="1" si="8"/>
        <v>0</v>
      </c>
    </row>
    <row r="122" spans="1:15" hidden="1" x14ac:dyDescent="0.25">
      <c r="A122" s="97">
        <v>97</v>
      </c>
      <c r="B122" s="98" t="s">
        <v>608</v>
      </c>
      <c r="C122" s="54" t="str">
        <f t="shared" ca="1" si="7"/>
        <v>CPCR</v>
      </c>
      <c r="D122" s="54" t="str">
        <f t="shared" ca="1" si="7"/>
        <v xml:space="preserve">ADIRC00 </v>
      </c>
      <c r="E122" s="98">
        <f t="shared" ca="1" si="7"/>
        <v>0</v>
      </c>
      <c r="F122" s="54">
        <f t="shared" ca="1" si="6"/>
        <v>0</v>
      </c>
      <c r="G122" s="54">
        <f t="shared" ca="1" si="6"/>
        <v>0</v>
      </c>
      <c r="H122" s="54">
        <f t="shared" ca="1" si="6"/>
        <v>0</v>
      </c>
      <c r="I122" s="54">
        <f t="shared" ca="1" si="6"/>
        <v>0</v>
      </c>
      <c r="J122" s="54" t="str">
        <f t="shared" ca="1" si="6"/>
        <v>ZH1AJF</v>
      </c>
      <c r="K122" s="54" t="str">
        <f t="shared" ca="1" si="6"/>
        <v>AD3</v>
      </c>
      <c r="L122" s="54" t="str">
        <f t="shared" ca="1" si="8"/>
        <v>COMPLET</v>
      </c>
      <c r="M122" s="54">
        <f t="shared" ca="1" si="8"/>
        <v>0</v>
      </c>
      <c r="N122" s="54" t="str">
        <f t="shared" ca="1" si="8"/>
        <v>ZH1SJF</v>
      </c>
      <c r="O122" s="54">
        <f t="shared" ca="1" si="8"/>
        <v>0</v>
      </c>
    </row>
    <row r="123" spans="1:15" hidden="1" x14ac:dyDescent="0.25">
      <c r="A123" s="97">
        <v>98</v>
      </c>
      <c r="B123" s="98" t="s">
        <v>613</v>
      </c>
      <c r="C123" s="54" t="str">
        <f t="shared" ca="1" si="7"/>
        <v>CPCR</v>
      </c>
      <c r="D123" s="54" t="str">
        <f t="shared" ca="1" si="7"/>
        <v xml:space="preserve">ADIRP00 </v>
      </c>
      <c r="E123" s="98">
        <f t="shared" ca="1" si="7"/>
        <v>0</v>
      </c>
      <c r="F123" s="54">
        <f t="shared" ca="1" si="6"/>
        <v>0</v>
      </c>
      <c r="G123" s="54">
        <f t="shared" ca="1" si="6"/>
        <v>0</v>
      </c>
      <c r="H123" s="54">
        <f t="shared" ca="1" si="6"/>
        <v>0</v>
      </c>
      <c r="I123" s="54">
        <f t="shared" ca="1" si="6"/>
        <v>0</v>
      </c>
      <c r="J123" s="54" t="str">
        <f t="shared" ca="1" si="6"/>
        <v>ZH1AJG</v>
      </c>
      <c r="K123" s="54" t="str">
        <f t="shared" ca="1" si="6"/>
        <v>AD3</v>
      </c>
      <c r="L123" s="54" t="str">
        <f t="shared" ca="1" si="8"/>
        <v>COMPLET</v>
      </c>
      <c r="M123" s="54">
        <f t="shared" ca="1" si="8"/>
        <v>0</v>
      </c>
      <c r="N123" s="54" t="str">
        <f t="shared" ca="1" si="8"/>
        <v>ZH1SJG</v>
      </c>
      <c r="O123" s="54">
        <f t="shared" ca="1" si="8"/>
        <v>0</v>
      </c>
    </row>
    <row r="124" spans="1:15" hidden="1" x14ac:dyDescent="0.25">
      <c r="A124" s="97">
        <v>99</v>
      </c>
      <c r="B124" s="98" t="s">
        <v>618</v>
      </c>
      <c r="C124" s="54" t="str">
        <f t="shared" ca="1" si="7"/>
        <v>CPMC</v>
      </c>
      <c r="D124" s="54" t="str">
        <f t="shared" ca="1" si="7"/>
        <v xml:space="preserve">V0ADNPAI </v>
      </c>
      <c r="E124" s="98">
        <f t="shared" ca="1" si="7"/>
        <v>0</v>
      </c>
      <c r="F124" s="54">
        <f t="shared" ca="1" si="6"/>
        <v>0</v>
      </c>
      <c r="G124" s="54">
        <f t="shared" ca="1" si="6"/>
        <v>0</v>
      </c>
      <c r="H124" s="54">
        <f t="shared" ca="1" si="6"/>
        <v>0</v>
      </c>
      <c r="I124" s="54">
        <f t="shared" ca="1" si="6"/>
        <v>0</v>
      </c>
      <c r="J124" s="54" t="str">
        <f t="shared" ca="1" si="6"/>
        <v>ZH4CJ1</v>
      </c>
      <c r="K124" s="54" t="str">
        <f t="shared" ca="1" si="6"/>
        <v>AD3</v>
      </c>
      <c r="L124" s="54" t="str">
        <f t="shared" ca="1" si="8"/>
        <v>COMPLET</v>
      </c>
      <c r="M124" s="54">
        <f t="shared" ca="1" si="8"/>
        <v>0</v>
      </c>
      <c r="N124" s="54" t="str">
        <f t="shared" ca="1" si="8"/>
        <v>ZH4UJ1</v>
      </c>
      <c r="O124" s="54">
        <f t="shared" ca="1" si="8"/>
        <v>0</v>
      </c>
    </row>
    <row r="125" spans="1:15" hidden="1" x14ac:dyDescent="0.25">
      <c r="A125" s="97">
        <v>1862</v>
      </c>
      <c r="B125" s="98" t="s">
        <v>9397</v>
      </c>
      <c r="C125" s="54" t="str">
        <f t="shared" ca="1" si="7"/>
        <v>CPDT</v>
      </c>
      <c r="D125" s="54" t="str">
        <f t="shared" ca="1" si="7"/>
        <v>?</v>
      </c>
      <c r="E125" s="98">
        <f t="shared" ca="1" si="7"/>
        <v>0</v>
      </c>
      <c r="F125" s="54">
        <f t="shared" ca="1" si="6"/>
        <v>0</v>
      </c>
      <c r="G125" s="54">
        <f t="shared" ca="1" si="6"/>
        <v>0</v>
      </c>
      <c r="H125" s="54">
        <f t="shared" ca="1" si="6"/>
        <v>0</v>
      </c>
      <c r="I125" s="54">
        <f t="shared" ca="1" si="6"/>
        <v>0</v>
      </c>
      <c r="J125" s="54">
        <f t="shared" ca="1" si="6"/>
        <v>0</v>
      </c>
      <c r="K125" s="54" t="str">
        <f t="shared" ca="1" si="6"/>
        <v>TAD</v>
      </c>
      <c r="L125" s="54" t="str">
        <f t="shared" ca="1" si="8"/>
        <v>PARTIEL</v>
      </c>
      <c r="M125" s="54">
        <f t="shared" ca="1" si="8"/>
        <v>0</v>
      </c>
      <c r="N125" s="54" t="str">
        <f t="shared" ca="1" si="8"/>
        <v>ZH0HJJ</v>
      </c>
      <c r="O125" s="54">
        <f t="shared" ca="1" si="8"/>
        <v>0</v>
      </c>
    </row>
    <row r="126" spans="1:15" hidden="1" x14ac:dyDescent="0.25">
      <c r="A126" s="97">
        <v>1863</v>
      </c>
      <c r="B126" s="98" t="s">
        <v>9399</v>
      </c>
      <c r="C126" s="54" t="str">
        <f t="shared" ca="1" si="7"/>
        <v>CPDT</v>
      </c>
      <c r="D126" s="54" t="str">
        <f t="shared" ca="1" si="7"/>
        <v>?</v>
      </c>
      <c r="E126" s="98">
        <f t="shared" ca="1" si="7"/>
        <v>0</v>
      </c>
      <c r="F126" s="54">
        <f t="shared" ca="1" si="6"/>
        <v>0</v>
      </c>
      <c r="G126" s="54">
        <f t="shared" ca="1" si="6"/>
        <v>0</v>
      </c>
      <c r="H126" s="54">
        <f t="shared" ca="1" si="6"/>
        <v>0</v>
      </c>
      <c r="I126" s="54">
        <f t="shared" ca="1" si="6"/>
        <v>0</v>
      </c>
      <c r="J126" s="54">
        <f t="shared" ca="1" si="6"/>
        <v>0</v>
      </c>
      <c r="K126" s="54" t="str">
        <f t="shared" ca="1" si="6"/>
        <v>TAD</v>
      </c>
      <c r="L126" s="54" t="str">
        <f t="shared" ca="1" si="8"/>
        <v>PARTIEL</v>
      </c>
      <c r="M126" s="54">
        <f t="shared" ca="1" si="8"/>
        <v>0</v>
      </c>
      <c r="N126" s="54" t="str">
        <f t="shared" ca="1" si="8"/>
        <v>ZH0HJK</v>
      </c>
      <c r="O126" s="54">
        <f t="shared" ca="1" si="8"/>
        <v>0</v>
      </c>
    </row>
    <row r="127" spans="1:15" hidden="1" x14ac:dyDescent="0.25">
      <c r="A127" s="97">
        <v>1838</v>
      </c>
      <c r="B127" s="98" t="s">
        <v>9326</v>
      </c>
      <c r="C127" s="54" t="str">
        <f t="shared" ca="1" si="7"/>
        <v>CPDT</v>
      </c>
      <c r="D127" s="54" t="str">
        <f t="shared" ca="1" si="7"/>
        <v>?</v>
      </c>
      <c r="E127" s="98">
        <f t="shared" ca="1" si="7"/>
        <v>0</v>
      </c>
      <c r="F127" s="54">
        <f t="shared" ca="1" si="6"/>
        <v>0</v>
      </c>
      <c r="G127" s="54">
        <f t="shared" ca="1" si="6"/>
        <v>0</v>
      </c>
      <c r="H127" s="54">
        <f t="shared" ca="1" si="6"/>
        <v>0</v>
      </c>
      <c r="I127" s="54">
        <f t="shared" ca="1" si="6"/>
        <v>0</v>
      </c>
      <c r="J127" s="54">
        <f t="shared" ca="1" si="6"/>
        <v>0</v>
      </c>
      <c r="K127" s="54" t="str">
        <f t="shared" ca="1" si="6"/>
        <v>TAD</v>
      </c>
      <c r="L127" s="54" t="str">
        <f t="shared" ca="1" si="8"/>
        <v>PARTIEL</v>
      </c>
      <c r="M127" s="54">
        <f t="shared" ca="1" si="8"/>
        <v>0</v>
      </c>
      <c r="N127" s="54" t="str">
        <f t="shared" ca="1" si="8"/>
        <v>ZH0HJL</v>
      </c>
      <c r="O127" s="54">
        <f t="shared" ca="1" si="8"/>
        <v>0</v>
      </c>
    </row>
    <row r="128" spans="1:15" hidden="1" x14ac:dyDescent="0.25">
      <c r="A128" s="97">
        <v>1864</v>
      </c>
      <c r="B128" s="98" t="s">
        <v>9401</v>
      </c>
      <c r="C128" s="54" t="str">
        <f t="shared" ca="1" si="7"/>
        <v>CPDT</v>
      </c>
      <c r="D128" s="54" t="str">
        <f t="shared" ca="1" si="7"/>
        <v>?</v>
      </c>
      <c r="E128" s="98">
        <f t="shared" ca="1" si="7"/>
        <v>0</v>
      </c>
      <c r="F128" s="54">
        <f t="shared" ca="1" si="6"/>
        <v>0</v>
      </c>
      <c r="G128" s="54">
        <f t="shared" ca="1" si="6"/>
        <v>0</v>
      </c>
      <c r="H128" s="54">
        <f t="shared" ca="1" si="6"/>
        <v>0</v>
      </c>
      <c r="I128" s="54">
        <f t="shared" ca="1" si="6"/>
        <v>0</v>
      </c>
      <c r="J128" s="54">
        <f t="shared" ca="1" si="6"/>
        <v>0</v>
      </c>
      <c r="K128" s="54" t="str">
        <f t="shared" ca="1" si="6"/>
        <v>TAD</v>
      </c>
      <c r="L128" s="54" t="str">
        <f t="shared" ca="1" si="8"/>
        <v>PARTIEL</v>
      </c>
      <c r="M128" s="54">
        <f t="shared" ca="1" si="8"/>
        <v>0</v>
      </c>
      <c r="N128" s="54" t="str">
        <f t="shared" ca="1" si="8"/>
        <v>ZH0HJM</v>
      </c>
      <c r="O128" s="54">
        <f t="shared" ca="1" si="8"/>
        <v>0</v>
      </c>
    </row>
    <row r="129" spans="1:15" hidden="1" x14ac:dyDescent="0.25">
      <c r="A129" s="97">
        <v>100</v>
      </c>
      <c r="B129" s="98" t="s">
        <v>630</v>
      </c>
      <c r="C129" s="54" t="str">
        <f t="shared" ca="1" si="7"/>
        <v>CPCC</v>
      </c>
      <c r="D129" s="54" t="str">
        <f t="shared" ca="1" si="7"/>
        <v>V0ADREML</v>
      </c>
      <c r="E129" s="98">
        <f t="shared" ca="1" si="7"/>
        <v>0</v>
      </c>
      <c r="F129" s="54">
        <f t="shared" ca="1" si="6"/>
        <v>0</v>
      </c>
      <c r="G129" s="54">
        <f t="shared" ca="1" si="6"/>
        <v>0</v>
      </c>
      <c r="H129" s="54">
        <f t="shared" ca="1" si="6"/>
        <v>0</v>
      </c>
      <c r="I129" s="54">
        <f t="shared" ca="1" si="6"/>
        <v>0</v>
      </c>
      <c r="J129" s="54" t="str">
        <f t="shared" ca="1" si="6"/>
        <v>ZH1AJH</v>
      </c>
      <c r="K129" s="54" t="str">
        <f t="shared" ca="1" si="6"/>
        <v>AD1</v>
      </c>
      <c r="L129" s="54" t="str">
        <f t="shared" ca="1" si="8"/>
        <v>COMPLET</v>
      </c>
      <c r="M129" s="54">
        <f t="shared" ca="1" si="8"/>
        <v>0</v>
      </c>
      <c r="N129" s="54" t="str">
        <f t="shared" ca="1" si="8"/>
        <v>ZH1SJH</v>
      </c>
      <c r="O129" s="54">
        <f t="shared" ca="1" si="8"/>
        <v>0</v>
      </c>
    </row>
    <row r="130" spans="1:15" hidden="1" x14ac:dyDescent="0.25">
      <c r="A130" s="97">
        <v>101</v>
      </c>
      <c r="B130" s="98" t="s">
        <v>638</v>
      </c>
      <c r="C130" s="54" t="str">
        <f t="shared" ca="1" si="7"/>
        <v>CPCC</v>
      </c>
      <c r="D130" s="54" t="str">
        <f t="shared" ca="1" si="7"/>
        <v>V0ADRINT</v>
      </c>
      <c r="E130" s="98">
        <f t="shared" ca="1" si="7"/>
        <v>0</v>
      </c>
      <c r="F130" s="54">
        <f t="shared" ca="1" si="6"/>
        <v>0</v>
      </c>
      <c r="G130" s="54">
        <f t="shared" ca="1" si="6"/>
        <v>0</v>
      </c>
      <c r="H130" s="54">
        <f t="shared" ca="1" si="6"/>
        <v>0</v>
      </c>
      <c r="I130" s="54">
        <f t="shared" ca="1" si="6"/>
        <v>0</v>
      </c>
      <c r="J130" s="54" t="str">
        <f t="shared" ca="1" si="6"/>
        <v>ZH1AJI</v>
      </c>
      <c r="K130" s="54" t="str">
        <f t="shared" ca="1" si="6"/>
        <v>AD1</v>
      </c>
      <c r="L130" s="54" t="str">
        <f t="shared" ca="1" si="8"/>
        <v>COMPLET</v>
      </c>
      <c r="M130" s="54">
        <f t="shared" ca="1" si="8"/>
        <v>0</v>
      </c>
      <c r="N130" s="54" t="str">
        <f t="shared" ca="1" si="8"/>
        <v>ZH1SJI</v>
      </c>
      <c r="O130" s="54">
        <f t="shared" ca="1" si="8"/>
        <v>0</v>
      </c>
    </row>
    <row r="131" spans="1:15" hidden="1" x14ac:dyDescent="0.25">
      <c r="A131" s="97">
        <v>1839</v>
      </c>
      <c r="B131" s="98" t="s">
        <v>9328</v>
      </c>
      <c r="C131" s="54" t="str">
        <f t="shared" ca="1" si="7"/>
        <v>CPDT</v>
      </c>
      <c r="D131" s="54" t="str">
        <f t="shared" ca="1" si="7"/>
        <v>?</v>
      </c>
      <c r="E131" s="98">
        <f t="shared" ca="1" si="7"/>
        <v>0</v>
      </c>
      <c r="F131" s="54">
        <f t="shared" ca="1" si="6"/>
        <v>0</v>
      </c>
      <c r="G131" s="54">
        <f t="shared" ca="1" si="6"/>
        <v>0</v>
      </c>
      <c r="H131" s="54">
        <f t="shared" ca="1" si="6"/>
        <v>0</v>
      </c>
      <c r="I131" s="54">
        <f t="shared" ca="1" si="6"/>
        <v>0</v>
      </c>
      <c r="J131" s="54">
        <f t="shared" ca="1" si="6"/>
        <v>0</v>
      </c>
      <c r="K131" s="54" t="str">
        <f t="shared" ca="1" si="6"/>
        <v>TAD</v>
      </c>
      <c r="L131" s="54" t="str">
        <f t="shared" ca="1" si="8"/>
        <v>PARTIEL</v>
      </c>
      <c r="M131" s="54">
        <f t="shared" ca="1" si="8"/>
        <v>0</v>
      </c>
      <c r="N131" s="54" t="str">
        <f t="shared" ca="1" si="8"/>
        <v>ZH0HJS</v>
      </c>
      <c r="O131" s="54">
        <f t="shared" ca="1" si="8"/>
        <v>0</v>
      </c>
    </row>
    <row r="132" spans="1:15" hidden="1" x14ac:dyDescent="0.25">
      <c r="A132" s="97">
        <v>1865</v>
      </c>
      <c r="B132" s="98" t="s">
        <v>9403</v>
      </c>
      <c r="C132" s="54" t="str">
        <f t="shared" ca="1" si="7"/>
        <v>CPDT</v>
      </c>
      <c r="D132" s="54" t="str">
        <f t="shared" ca="1" si="7"/>
        <v>?</v>
      </c>
      <c r="E132" s="98">
        <f t="shared" ca="1" si="7"/>
        <v>0</v>
      </c>
      <c r="F132" s="54">
        <f t="shared" ca="1" si="6"/>
        <v>0</v>
      </c>
      <c r="G132" s="54">
        <f t="shared" ca="1" si="6"/>
        <v>0</v>
      </c>
      <c r="H132" s="54">
        <f t="shared" ca="1" si="6"/>
        <v>0</v>
      </c>
      <c r="I132" s="54">
        <f t="shared" ca="1" si="6"/>
        <v>0</v>
      </c>
      <c r="J132" s="54">
        <f t="shared" ca="1" si="6"/>
        <v>0</v>
      </c>
      <c r="K132" s="54" t="str">
        <f t="shared" ca="1" si="6"/>
        <v>TAD</v>
      </c>
      <c r="L132" s="54" t="str">
        <f t="shared" ca="1" si="8"/>
        <v>PARTIEL</v>
      </c>
      <c r="M132" s="54">
        <f t="shared" ca="1" si="8"/>
        <v>0</v>
      </c>
      <c r="N132" s="54" t="str">
        <f t="shared" ca="1" si="8"/>
        <v>ZH0HJU</v>
      </c>
      <c r="O132" s="54">
        <f t="shared" ca="1" si="8"/>
        <v>0</v>
      </c>
    </row>
    <row r="133" spans="1:15" hidden="1" x14ac:dyDescent="0.25">
      <c r="A133" s="97">
        <v>1866</v>
      </c>
      <c r="B133" s="98" t="s">
        <v>9405</v>
      </c>
      <c r="C133" s="54" t="str">
        <f t="shared" ca="1" si="7"/>
        <v>CPDT</v>
      </c>
      <c r="D133" s="54" t="str">
        <f t="shared" ca="1" si="7"/>
        <v>?</v>
      </c>
      <c r="E133" s="98">
        <f t="shared" ca="1" si="7"/>
        <v>0</v>
      </c>
      <c r="F133" s="54">
        <f t="shared" ca="1" si="6"/>
        <v>0</v>
      </c>
      <c r="G133" s="54">
        <f t="shared" ca="1" si="6"/>
        <v>0</v>
      </c>
      <c r="H133" s="54">
        <f t="shared" ca="1" si="6"/>
        <v>0</v>
      </c>
      <c r="I133" s="54">
        <f t="shared" ca="1" si="6"/>
        <v>0</v>
      </c>
      <c r="J133" s="54">
        <f t="shared" ca="1" si="6"/>
        <v>0</v>
      </c>
      <c r="K133" s="54" t="str">
        <f t="shared" ca="1" si="6"/>
        <v>TAD</v>
      </c>
      <c r="L133" s="54" t="str">
        <f t="shared" ca="1" si="8"/>
        <v>PARTIEL</v>
      </c>
      <c r="M133" s="54">
        <f t="shared" ca="1" si="8"/>
        <v>0</v>
      </c>
      <c r="N133" s="54" t="str">
        <f t="shared" ca="1" si="8"/>
        <v>ZH0HJV</v>
      </c>
      <c r="O133" s="54">
        <f t="shared" ca="1" si="8"/>
        <v>0</v>
      </c>
    </row>
    <row r="134" spans="1:15" hidden="1" x14ac:dyDescent="0.25">
      <c r="A134" s="97">
        <v>102</v>
      </c>
      <c r="B134" s="98" t="s">
        <v>646</v>
      </c>
      <c r="C134" s="54" t="str">
        <f t="shared" ca="1" si="7"/>
        <v>CPCI</v>
      </c>
      <c r="D134" s="54" t="str">
        <f t="shared" ca="1" si="7"/>
        <v xml:space="preserve">V3AGENT       </v>
      </c>
      <c r="E134" s="98">
        <f t="shared" ca="1" si="7"/>
        <v>0</v>
      </c>
      <c r="F134" s="54">
        <f t="shared" ca="1" si="6"/>
        <v>0</v>
      </c>
      <c r="G134" s="54">
        <f t="shared" ca="1" si="6"/>
        <v>0</v>
      </c>
      <c r="H134" s="54">
        <f t="shared" ca="1" si="6"/>
        <v>0</v>
      </c>
      <c r="I134" s="54">
        <f t="shared" ca="1" si="6"/>
        <v>0</v>
      </c>
      <c r="J134" s="54" t="str">
        <f t="shared" ca="1" si="6"/>
        <v>ZH0AJF</v>
      </c>
      <c r="K134" s="54" t="str">
        <f t="shared" ca="1" si="6"/>
        <v>AD3</v>
      </c>
      <c r="L134" s="54" t="str">
        <f t="shared" ca="1" si="8"/>
        <v>COMPLET</v>
      </c>
      <c r="M134" s="54">
        <f t="shared" ca="1" si="8"/>
        <v>0</v>
      </c>
      <c r="N134" s="54" t="str">
        <f t="shared" ca="1" si="8"/>
        <v>ZH0SJF</v>
      </c>
      <c r="O134" s="54">
        <f t="shared" ca="1" si="8"/>
        <v>0</v>
      </c>
    </row>
    <row r="135" spans="1:15" x14ac:dyDescent="0.25">
      <c r="A135" s="97">
        <v>2043</v>
      </c>
      <c r="B135" s="98" t="s">
        <v>10114</v>
      </c>
      <c r="C135" s="54" t="str">
        <f t="shared" ca="1" si="7"/>
        <v>CPCI</v>
      </c>
      <c r="D135" s="54" t="str">
        <f t="shared" ca="1" si="7"/>
        <v>?</v>
      </c>
      <c r="E135" s="98">
        <f t="shared" ca="1" si="7"/>
        <v>0</v>
      </c>
      <c r="F135" s="54">
        <f t="shared" ca="1" si="6"/>
        <v>0</v>
      </c>
      <c r="G135" s="54">
        <f t="shared" ca="1" si="6"/>
        <v>0</v>
      </c>
      <c r="H135" s="54">
        <f t="shared" ca="1" si="6"/>
        <v>0</v>
      </c>
      <c r="I135" s="54">
        <f t="shared" ca="1" si="6"/>
        <v>0</v>
      </c>
      <c r="J135" s="54">
        <f t="shared" ca="1" si="6"/>
        <v>0</v>
      </c>
      <c r="K135" s="54" t="str">
        <f t="shared" ca="1" si="6"/>
        <v>TAD</v>
      </c>
      <c r="L135" s="54" t="str">
        <f t="shared" ca="1" si="8"/>
        <v>PARTIEL</v>
      </c>
      <c r="M135" s="54">
        <f t="shared" ca="1" si="8"/>
        <v>0</v>
      </c>
      <c r="N135" s="54" t="str">
        <f t="shared" ca="1" si="8"/>
        <v>ZH0BHB</v>
      </c>
      <c r="O135" s="54">
        <f t="shared" ca="1" si="8"/>
        <v>0</v>
      </c>
    </row>
    <row r="136" spans="1:15" hidden="1" x14ac:dyDescent="0.25">
      <c r="A136" s="97">
        <v>103</v>
      </c>
      <c r="B136" s="98" t="s">
        <v>660</v>
      </c>
      <c r="C136" s="54" t="str">
        <f t="shared" ca="1" si="7"/>
        <v>CPCI</v>
      </c>
      <c r="D136" s="54" t="str">
        <f t="shared" ca="1" si="7"/>
        <v xml:space="preserve">V0AGPFJH        </v>
      </c>
      <c r="E136" s="98">
        <f t="shared" ca="1" si="7"/>
        <v>0</v>
      </c>
      <c r="F136" s="54">
        <f t="shared" ca="1" si="6"/>
        <v>0</v>
      </c>
      <c r="G136" s="54">
        <f t="shared" ca="1" si="6"/>
        <v>0</v>
      </c>
      <c r="H136" s="54">
        <f t="shared" ca="1" si="6"/>
        <v>0</v>
      </c>
      <c r="I136" s="54">
        <f t="shared" ca="1" si="6"/>
        <v>0</v>
      </c>
      <c r="J136" s="54" t="str">
        <f t="shared" ca="1" si="6"/>
        <v>ZH0AJG</v>
      </c>
      <c r="K136" s="54" t="str">
        <f t="shared" ca="1" si="6"/>
        <v>AD3</v>
      </c>
      <c r="L136" s="54" t="str">
        <f t="shared" ca="1" si="8"/>
        <v>COMPLET</v>
      </c>
      <c r="M136" s="54">
        <f t="shared" ca="1" si="8"/>
        <v>0</v>
      </c>
      <c r="N136" s="54" t="str">
        <f t="shared" ca="1" si="8"/>
        <v>ZH0SJG</v>
      </c>
      <c r="O136" s="54">
        <f t="shared" ca="1" si="8"/>
        <v>0</v>
      </c>
    </row>
    <row r="137" spans="1:15" hidden="1" x14ac:dyDescent="0.25">
      <c r="A137" s="97">
        <v>104</v>
      </c>
      <c r="B137" s="98" t="s">
        <v>665</v>
      </c>
      <c r="C137" s="54" t="str">
        <f t="shared" ca="1" si="7"/>
        <v>CPCI</v>
      </c>
      <c r="D137" s="54" t="str">
        <f t="shared" ca="1" si="7"/>
        <v xml:space="preserve">V0AGPFTX       </v>
      </c>
      <c r="E137" s="98">
        <f t="shared" ca="1" si="7"/>
        <v>0</v>
      </c>
      <c r="F137" s="54">
        <f t="shared" ca="1" si="6"/>
        <v>0</v>
      </c>
      <c r="G137" s="54">
        <f t="shared" ca="1" si="6"/>
        <v>0</v>
      </c>
      <c r="H137" s="54">
        <f t="shared" ca="1" si="6"/>
        <v>0</v>
      </c>
      <c r="I137" s="54">
        <f t="shared" ca="1" si="6"/>
        <v>0</v>
      </c>
      <c r="J137" s="54" t="str">
        <f t="shared" ca="1" si="6"/>
        <v>ZH0AJH</v>
      </c>
      <c r="K137" s="54" t="str">
        <f t="shared" ca="1" si="6"/>
        <v>AD3</v>
      </c>
      <c r="L137" s="54" t="str">
        <f t="shared" ca="1" si="8"/>
        <v>COMPLET</v>
      </c>
      <c r="M137" s="54">
        <f t="shared" ca="1" si="8"/>
        <v>0</v>
      </c>
      <c r="N137" s="54" t="str">
        <f t="shared" ca="1" si="8"/>
        <v>ZH0SJH</v>
      </c>
      <c r="O137" s="54">
        <f t="shared" ca="1" si="8"/>
        <v>0</v>
      </c>
    </row>
    <row r="138" spans="1:15" hidden="1" x14ac:dyDescent="0.25">
      <c r="A138" s="97">
        <v>105</v>
      </c>
      <c r="B138" s="98" t="s">
        <v>670</v>
      </c>
      <c r="C138" s="54" t="str">
        <f t="shared" ca="1" si="7"/>
        <v>CPDM</v>
      </c>
      <c r="D138" s="54" t="str">
        <f t="shared" ca="1" si="7"/>
        <v xml:space="preserve">V1ALERTE </v>
      </c>
      <c r="E138" s="98">
        <f t="shared" ca="1" si="7"/>
        <v>0</v>
      </c>
      <c r="F138" s="54">
        <f t="shared" ca="1" si="6"/>
        <v>0</v>
      </c>
      <c r="G138" s="54">
        <f t="shared" ca="1" si="6"/>
        <v>0</v>
      </c>
      <c r="H138" s="54">
        <f t="shared" ca="1" si="6"/>
        <v>0</v>
      </c>
      <c r="I138" s="54">
        <f t="shared" ca="1" si="6"/>
        <v>0</v>
      </c>
      <c r="J138" s="54" t="str">
        <f t="shared" ca="1" si="6"/>
        <v>ZH4CJ2</v>
      </c>
      <c r="K138" s="54" t="str">
        <f t="shared" ca="1" si="6"/>
        <v>AD3</v>
      </c>
      <c r="L138" s="54" t="str">
        <f t="shared" ca="1" si="8"/>
        <v>COMPLET</v>
      </c>
      <c r="M138" s="54">
        <f t="shared" ca="1" si="8"/>
        <v>0</v>
      </c>
      <c r="N138" s="54" t="str">
        <f t="shared" ca="1" si="8"/>
        <v>ZH4UJ2</v>
      </c>
      <c r="O138" s="54">
        <f t="shared" ca="1" si="8"/>
        <v>0</v>
      </c>
    </row>
    <row r="139" spans="1:15" hidden="1" x14ac:dyDescent="0.25">
      <c r="A139" s="97">
        <v>106</v>
      </c>
      <c r="B139" s="98" t="s">
        <v>683</v>
      </c>
      <c r="C139" s="54" t="str">
        <f t="shared" ca="1" si="7"/>
        <v>CPDM</v>
      </c>
      <c r="D139" s="54" t="str">
        <f t="shared" ca="1" si="7"/>
        <v xml:space="preserve">V0ALMAIL </v>
      </c>
      <c r="E139" s="98">
        <f t="shared" ca="1" si="7"/>
        <v>0</v>
      </c>
      <c r="F139" s="54">
        <f t="shared" ca="1" si="6"/>
        <v>0</v>
      </c>
      <c r="G139" s="54">
        <f t="shared" ca="1" si="6"/>
        <v>0</v>
      </c>
      <c r="H139" s="54">
        <f t="shared" ca="1" si="6"/>
        <v>0</v>
      </c>
      <c r="I139" s="54">
        <f t="shared" ca="1" si="6"/>
        <v>0</v>
      </c>
      <c r="J139" s="54" t="str">
        <f t="shared" ca="1" si="6"/>
        <v>ZH4CJ3</v>
      </c>
      <c r="K139" s="54" t="str">
        <f t="shared" ref="K139:N202" ca="1" si="9">IF((INDIRECT("'Referentiel'!"&amp;K$1&amp;$A139)="N/A"),"",INDIRECT("'Referentiel'!"&amp;K$1&amp;$A139))</f>
        <v>AD3</v>
      </c>
      <c r="L139" s="54" t="str">
        <f t="shared" ca="1" si="8"/>
        <v>COMPLET</v>
      </c>
      <c r="M139" s="54">
        <f t="shared" ca="1" si="8"/>
        <v>0</v>
      </c>
      <c r="N139" s="54" t="str">
        <f t="shared" ca="1" si="8"/>
        <v>ZH4UJ3</v>
      </c>
      <c r="O139" s="54">
        <f t="shared" ca="1" si="8"/>
        <v>0</v>
      </c>
    </row>
    <row r="140" spans="1:15" hidden="1" x14ac:dyDescent="0.25">
      <c r="A140" s="97">
        <v>107</v>
      </c>
      <c r="B140" s="98" t="s">
        <v>690</v>
      </c>
      <c r="C140" s="54" t="str">
        <f t="shared" ca="1" si="7"/>
        <v>CPDM</v>
      </c>
      <c r="D140" s="54" t="str">
        <f t="shared" ca="1" si="7"/>
        <v xml:space="preserve">ADELETER </v>
      </c>
      <c r="E140" s="98">
        <f t="shared" ca="1" si="7"/>
        <v>0</v>
      </c>
      <c r="F140" s="54">
        <f t="shared" ca="1" si="7"/>
        <v>0</v>
      </c>
      <c r="G140" s="54">
        <f t="shared" ca="1" si="7"/>
        <v>0</v>
      </c>
      <c r="H140" s="54">
        <f t="shared" ca="1" si="7"/>
        <v>0</v>
      </c>
      <c r="I140" s="54">
        <f t="shared" ca="1" si="7"/>
        <v>0</v>
      </c>
      <c r="J140" s="54" t="str">
        <f t="shared" ca="1" si="7"/>
        <v>ZH4CJ4</v>
      </c>
      <c r="K140" s="54" t="str">
        <f t="shared" ca="1" si="9"/>
        <v>AD3</v>
      </c>
      <c r="L140" s="54" t="str">
        <f t="shared" ca="1" si="8"/>
        <v>COMPLET</v>
      </c>
      <c r="M140" s="54">
        <f t="shared" ca="1" si="8"/>
        <v>0</v>
      </c>
      <c r="N140" s="54" t="str">
        <f t="shared" ca="1" si="8"/>
        <v>ZH4UJ4</v>
      </c>
      <c r="O140" s="54">
        <f t="shared" ca="1" si="8"/>
        <v>0</v>
      </c>
    </row>
    <row r="141" spans="1:15" hidden="1" x14ac:dyDescent="0.25">
      <c r="A141" s="97">
        <v>108</v>
      </c>
      <c r="B141" s="98" t="s">
        <v>696</v>
      </c>
      <c r="C141" s="54" t="str">
        <f t="shared" ca="1" si="7"/>
        <v>CPDM</v>
      </c>
      <c r="D141" s="54" t="str">
        <f t="shared" ca="1" si="7"/>
        <v xml:space="preserve">V1ALTOPE </v>
      </c>
      <c r="E141" s="98">
        <f t="shared" ca="1" si="7"/>
        <v>0</v>
      </c>
      <c r="F141" s="54">
        <f t="shared" ca="1" si="7"/>
        <v>0</v>
      </c>
      <c r="G141" s="54">
        <f t="shared" ca="1" si="7"/>
        <v>0</v>
      </c>
      <c r="H141" s="54">
        <f t="shared" ca="1" si="7"/>
        <v>0</v>
      </c>
      <c r="I141" s="54">
        <f t="shared" ca="1" si="7"/>
        <v>0</v>
      </c>
      <c r="J141" s="54" t="str">
        <f t="shared" ca="1" si="7"/>
        <v>ZH4CJ5</v>
      </c>
      <c r="K141" s="54" t="str">
        <f t="shared" ca="1" si="9"/>
        <v>AD3</v>
      </c>
      <c r="L141" s="54" t="str">
        <f t="shared" ca="1" si="8"/>
        <v>COMPLET</v>
      </c>
      <c r="M141" s="54">
        <f t="shared" ca="1" si="8"/>
        <v>0</v>
      </c>
      <c r="N141" s="54" t="str">
        <f t="shared" ca="1" si="8"/>
        <v>ZH4UJ5</v>
      </c>
      <c r="O141" s="54">
        <f t="shared" ca="1" si="8"/>
        <v>0</v>
      </c>
    </row>
    <row r="142" spans="1:15" hidden="1" x14ac:dyDescent="0.25">
      <c r="A142" s="97">
        <v>109</v>
      </c>
      <c r="B142" s="98" t="s">
        <v>701</v>
      </c>
      <c r="C142" s="54" t="str">
        <f t="shared" ca="1" si="7"/>
        <v>CPDM</v>
      </c>
      <c r="D142" s="54" t="str">
        <f t="shared" ca="1" si="7"/>
        <v xml:space="preserve">V0ALTSLD </v>
      </c>
      <c r="E142" s="98">
        <f t="shared" ca="1" si="7"/>
        <v>0</v>
      </c>
      <c r="F142" s="54">
        <f t="shared" ca="1" si="7"/>
        <v>0</v>
      </c>
      <c r="G142" s="54">
        <f t="shared" ca="1" si="7"/>
        <v>0</v>
      </c>
      <c r="H142" s="54">
        <f t="shared" ca="1" si="7"/>
        <v>0</v>
      </c>
      <c r="I142" s="54">
        <f t="shared" ca="1" si="7"/>
        <v>0</v>
      </c>
      <c r="J142" s="54" t="str">
        <f t="shared" ca="1" si="7"/>
        <v>ZH4CJ6</v>
      </c>
      <c r="K142" s="54" t="str">
        <f t="shared" ca="1" si="9"/>
        <v>AD3</v>
      </c>
      <c r="L142" s="54" t="str">
        <f t="shared" ca="1" si="8"/>
        <v>COMPLET</v>
      </c>
      <c r="M142" s="54">
        <f t="shared" ca="1" si="8"/>
        <v>0</v>
      </c>
      <c r="N142" s="54" t="str">
        <f t="shared" ca="1" si="8"/>
        <v>ZH4UJ6</v>
      </c>
      <c r="O142" s="54">
        <f t="shared" ca="1" si="8"/>
        <v>0</v>
      </c>
    </row>
    <row r="143" spans="1:15" hidden="1" x14ac:dyDescent="0.25">
      <c r="A143" s="97">
        <v>110</v>
      </c>
      <c r="B143" s="98" t="s">
        <v>706</v>
      </c>
      <c r="C143" s="54" t="str">
        <f t="shared" ca="1" si="7"/>
        <v>CPFI</v>
      </c>
      <c r="D143" s="54" t="str">
        <f t="shared" ca="1" si="7"/>
        <v>APFXS043</v>
      </c>
      <c r="E143" s="98">
        <f t="shared" ca="1" si="7"/>
        <v>0</v>
      </c>
      <c r="F143" s="54">
        <f t="shared" ca="1" si="7"/>
        <v>0</v>
      </c>
      <c r="G143" s="54">
        <f t="shared" ca="1" si="7"/>
        <v>0</v>
      </c>
      <c r="H143" s="54">
        <f t="shared" ca="1" si="7"/>
        <v>0</v>
      </c>
      <c r="I143" s="54">
        <f t="shared" ca="1" si="7"/>
        <v>0</v>
      </c>
      <c r="J143" s="54">
        <f t="shared" ca="1" si="7"/>
        <v>0</v>
      </c>
      <c r="K143" s="54" t="str">
        <f t="shared" ca="1" si="9"/>
        <v>AD3</v>
      </c>
      <c r="L143" s="54" t="str">
        <f t="shared" ca="1" si="8"/>
        <v>PARTIEL</v>
      </c>
      <c r="M143" s="54">
        <f t="shared" ca="1" si="8"/>
        <v>0</v>
      </c>
      <c r="N143" s="54" t="str">
        <f t="shared" ca="1" si="8"/>
        <v>ZH2SM0</v>
      </c>
      <c r="O143" s="54">
        <f t="shared" ca="1" si="8"/>
        <v>0</v>
      </c>
    </row>
    <row r="144" spans="1:15" hidden="1" x14ac:dyDescent="0.25">
      <c r="A144" s="97">
        <v>111</v>
      </c>
      <c r="B144" s="98" t="s">
        <v>715</v>
      </c>
      <c r="C144" s="54" t="str">
        <f t="shared" ca="1" si="7"/>
        <v>CPFI</v>
      </c>
      <c r="D144" s="54" t="str">
        <f t="shared" ca="1" si="7"/>
        <v xml:space="preserve"> </v>
      </c>
      <c r="E144" s="98">
        <f t="shared" ca="1" si="7"/>
        <v>0</v>
      </c>
      <c r="F144" s="54">
        <f t="shared" ca="1" si="7"/>
        <v>0</v>
      </c>
      <c r="G144" s="54">
        <f t="shared" ca="1" si="7"/>
        <v>0</v>
      </c>
      <c r="H144" s="54">
        <f t="shared" ca="1" si="7"/>
        <v>0</v>
      </c>
      <c r="I144" s="54">
        <f t="shared" ca="1" si="7"/>
        <v>0</v>
      </c>
      <c r="J144" s="54">
        <f t="shared" ca="1" si="7"/>
        <v>0</v>
      </c>
      <c r="K144" s="54" t="str">
        <f t="shared" ca="1" si="9"/>
        <v>AD3</v>
      </c>
      <c r="L144" s="54" t="str">
        <f t="shared" ca="1" si="8"/>
        <v>COMPLET</v>
      </c>
      <c r="M144" s="54" t="str">
        <f t="shared" ca="1" si="8"/>
        <v xml:space="preserve"> </v>
      </c>
      <c r="N144" s="54" t="str">
        <f t="shared" ca="1" si="8"/>
        <v>ZH2SM1</v>
      </c>
      <c r="O144" s="54">
        <f t="shared" ca="1" si="8"/>
        <v>0</v>
      </c>
    </row>
    <row r="145" spans="1:15" hidden="1" x14ac:dyDescent="0.25">
      <c r="A145" s="97">
        <v>112</v>
      </c>
      <c r="B145" s="98" t="s">
        <v>718</v>
      </c>
      <c r="C145" s="54" t="str">
        <f t="shared" ca="1" si="7"/>
        <v>CPFI</v>
      </c>
      <c r="D145" s="54" t="str">
        <f t="shared" ca="1" si="7"/>
        <v xml:space="preserve"> </v>
      </c>
      <c r="E145" s="98">
        <f t="shared" ca="1" si="7"/>
        <v>0</v>
      </c>
      <c r="F145" s="54">
        <f t="shared" ca="1" si="7"/>
        <v>0</v>
      </c>
      <c r="G145" s="54">
        <f t="shared" ca="1" si="7"/>
        <v>0</v>
      </c>
      <c r="H145" s="54">
        <f t="shared" ca="1" si="7"/>
        <v>0</v>
      </c>
      <c r="I145" s="54">
        <f t="shared" ca="1" si="7"/>
        <v>0</v>
      </c>
      <c r="J145" s="54">
        <f t="shared" ca="1" si="7"/>
        <v>0</v>
      </c>
      <c r="K145" s="54" t="str">
        <f t="shared" ca="1" si="9"/>
        <v>AD3</v>
      </c>
      <c r="L145" s="54" t="str">
        <f t="shared" ca="1" si="8"/>
        <v>COMPLET</v>
      </c>
      <c r="M145" s="54" t="str">
        <f t="shared" ca="1" si="8"/>
        <v xml:space="preserve"> </v>
      </c>
      <c r="N145" s="54" t="str">
        <f t="shared" ca="1" si="8"/>
        <v>ZH2SM2</v>
      </c>
      <c r="O145" s="54">
        <f t="shared" ca="1" si="8"/>
        <v>0</v>
      </c>
    </row>
    <row r="146" spans="1:15" hidden="1" x14ac:dyDescent="0.25">
      <c r="A146" s="97">
        <v>113</v>
      </c>
      <c r="B146" s="98" t="s">
        <v>722</v>
      </c>
      <c r="C146" s="54" t="str">
        <f t="shared" ca="1" si="7"/>
        <v>CPMC</v>
      </c>
      <c r="D146" s="54" t="str">
        <f t="shared" ca="1" si="7"/>
        <v xml:space="preserve">V0APPSEG </v>
      </c>
      <c r="E146" s="98">
        <f t="shared" ca="1" si="7"/>
        <v>0</v>
      </c>
      <c r="F146" s="54">
        <f t="shared" ca="1" si="7"/>
        <v>0</v>
      </c>
      <c r="G146" s="54">
        <f t="shared" ca="1" si="7"/>
        <v>0</v>
      </c>
      <c r="H146" s="54">
        <f t="shared" ca="1" si="7"/>
        <v>0</v>
      </c>
      <c r="I146" s="54">
        <f t="shared" ca="1" si="7"/>
        <v>0</v>
      </c>
      <c r="J146" s="54" t="str">
        <f t="shared" ca="1" si="7"/>
        <v>ZH4CJ7</v>
      </c>
      <c r="K146" s="54" t="str">
        <f t="shared" ca="1" si="9"/>
        <v>AD1</v>
      </c>
      <c r="L146" s="54" t="str">
        <f t="shared" ca="1" si="8"/>
        <v>COMPLET</v>
      </c>
      <c r="M146" s="54">
        <f t="shared" ca="1" si="8"/>
        <v>0</v>
      </c>
      <c r="N146" s="54" t="str">
        <f t="shared" ca="1" si="8"/>
        <v>ZH4UJ7</v>
      </c>
      <c r="O146" s="54">
        <f t="shared" ca="1" si="8"/>
        <v>0</v>
      </c>
    </row>
    <row r="147" spans="1:15" hidden="1" x14ac:dyDescent="0.25">
      <c r="A147" s="97">
        <v>114</v>
      </c>
      <c r="B147" s="98" t="s">
        <v>726</v>
      </c>
      <c r="C147" s="54" t="str">
        <f t="shared" ca="1" si="7"/>
        <v>CPCI</v>
      </c>
      <c r="D147" s="54" t="str">
        <f t="shared" ca="1" si="7"/>
        <v xml:space="preserve">V0APPTEQ       </v>
      </c>
      <c r="E147" s="98">
        <f t="shared" ca="1" si="7"/>
        <v>0</v>
      </c>
      <c r="F147" s="54">
        <f t="shared" ca="1" si="7"/>
        <v>0</v>
      </c>
      <c r="G147" s="54">
        <f t="shared" ca="1" si="7"/>
        <v>0</v>
      </c>
      <c r="H147" s="54">
        <f t="shared" ca="1" si="7"/>
        <v>0</v>
      </c>
      <c r="I147" s="54">
        <f t="shared" ca="1" si="7"/>
        <v>0</v>
      </c>
      <c r="J147" s="54" t="str">
        <f t="shared" ca="1" si="7"/>
        <v>ZH0AJI</v>
      </c>
      <c r="K147" s="54" t="str">
        <f t="shared" ca="1" si="9"/>
        <v>AD3</v>
      </c>
      <c r="L147" s="54" t="str">
        <f t="shared" ca="1" si="8"/>
        <v>COMPLET</v>
      </c>
      <c r="M147" s="54">
        <f t="shared" ca="1" si="8"/>
        <v>0</v>
      </c>
      <c r="N147" s="54" t="str">
        <f t="shared" ca="1" si="8"/>
        <v>ZH0SJI</v>
      </c>
      <c r="O147" s="54">
        <f t="shared" ca="1" si="8"/>
        <v>0</v>
      </c>
    </row>
    <row r="148" spans="1:15" hidden="1" x14ac:dyDescent="0.25">
      <c r="A148" s="97">
        <v>115</v>
      </c>
      <c r="B148" s="98" t="s">
        <v>731</v>
      </c>
      <c r="C148" s="54" t="str">
        <f t="shared" ca="1" si="7"/>
        <v>CPCC</v>
      </c>
      <c r="D148" s="54" t="str">
        <f t="shared" ca="1" si="7"/>
        <v>V1ARCEDI</v>
      </c>
      <c r="E148" s="98">
        <f t="shared" ca="1" si="7"/>
        <v>0</v>
      </c>
      <c r="F148" s="54">
        <f t="shared" ca="1" si="7"/>
        <v>0</v>
      </c>
      <c r="G148" s="54">
        <f t="shared" ca="1" si="7"/>
        <v>0</v>
      </c>
      <c r="H148" s="54">
        <f t="shared" ca="1" si="7"/>
        <v>0</v>
      </c>
      <c r="I148" s="54">
        <f t="shared" ca="1" si="7"/>
        <v>0</v>
      </c>
      <c r="J148" s="54" t="str">
        <f t="shared" ca="1" si="7"/>
        <v>ZH1AJJ</v>
      </c>
      <c r="K148" s="54" t="str">
        <f t="shared" ca="1" si="9"/>
        <v>AD3</v>
      </c>
      <c r="L148" s="54" t="str">
        <f t="shared" ca="1" si="8"/>
        <v>COMPLET</v>
      </c>
      <c r="M148" s="54">
        <f t="shared" ca="1" si="8"/>
        <v>0</v>
      </c>
      <c r="N148" s="54" t="str">
        <f t="shared" ca="1" si="8"/>
        <v>ZH1SJJ</v>
      </c>
      <c r="O148" s="54">
        <f t="shared" ca="1" si="8"/>
        <v>0</v>
      </c>
    </row>
    <row r="149" spans="1:15" hidden="1" x14ac:dyDescent="0.25">
      <c r="A149" s="97">
        <v>116</v>
      </c>
      <c r="B149" s="98" t="s">
        <v>740</v>
      </c>
      <c r="C149" s="54" t="str">
        <f t="shared" ca="1" si="7"/>
        <v>CPCC</v>
      </c>
      <c r="D149" s="54" t="str">
        <f t="shared" ca="1" si="7"/>
        <v>V0ARCGPA</v>
      </c>
      <c r="E149" s="98">
        <f t="shared" ca="1" si="7"/>
        <v>0</v>
      </c>
      <c r="F149" s="54">
        <f t="shared" ca="1" si="7"/>
        <v>0</v>
      </c>
      <c r="G149" s="54">
        <f t="shared" ca="1" si="7"/>
        <v>0</v>
      </c>
      <c r="H149" s="54">
        <f t="shared" ca="1" si="7"/>
        <v>0</v>
      </c>
      <c r="I149" s="54">
        <f t="shared" ca="1" si="7"/>
        <v>0</v>
      </c>
      <c r="J149" s="54" t="str">
        <f t="shared" ca="1" si="7"/>
        <v>ZH1AJK</v>
      </c>
      <c r="K149" s="54" t="str">
        <f t="shared" ca="1" si="9"/>
        <v>AD3</v>
      </c>
      <c r="L149" s="54" t="str">
        <f t="shared" ca="1" si="8"/>
        <v>COMPLET</v>
      </c>
      <c r="M149" s="54">
        <f t="shared" ca="1" si="8"/>
        <v>0</v>
      </c>
      <c r="N149" s="54" t="str">
        <f t="shared" ca="1" si="8"/>
        <v>ZH1SJK</v>
      </c>
      <c r="O149" s="54">
        <f t="shared" ca="1" si="8"/>
        <v>0</v>
      </c>
    </row>
    <row r="150" spans="1:15" hidden="1" x14ac:dyDescent="0.25">
      <c r="A150" s="97">
        <v>117</v>
      </c>
      <c r="B150" s="98" t="s">
        <v>747</v>
      </c>
      <c r="C150" s="54" t="str">
        <f t="shared" ca="1" si="7"/>
        <v>CPDM</v>
      </c>
      <c r="D150" s="54" t="str">
        <f t="shared" ca="1" si="7"/>
        <v>V0ARCSIG</v>
      </c>
      <c r="E150" s="98">
        <f t="shared" ca="1" si="7"/>
        <v>0</v>
      </c>
      <c r="F150" s="54">
        <f t="shared" ca="1" si="7"/>
        <v>0</v>
      </c>
      <c r="G150" s="54">
        <f t="shared" ca="1" si="7"/>
        <v>0</v>
      </c>
      <c r="H150" s="54">
        <f t="shared" ca="1" si="7"/>
        <v>0</v>
      </c>
      <c r="I150" s="54">
        <f t="shared" ca="1" si="7"/>
        <v>0</v>
      </c>
      <c r="J150" s="54" t="str">
        <f t="shared" ca="1" si="7"/>
        <v>ZH4AM2</v>
      </c>
      <c r="K150" s="54" t="str">
        <f t="shared" ca="1" si="9"/>
        <v>AD3</v>
      </c>
      <c r="L150" s="54" t="str">
        <f t="shared" ca="1" si="8"/>
        <v>COMPLET</v>
      </c>
      <c r="M150" s="54" t="str">
        <f t="shared" ca="1" si="8"/>
        <v xml:space="preserve"> </v>
      </c>
      <c r="N150" s="54" t="str">
        <f t="shared" ca="1" si="8"/>
        <v>ZH4SM2</v>
      </c>
      <c r="O150" s="54">
        <f t="shared" ca="1" si="8"/>
        <v>0</v>
      </c>
    </row>
    <row r="151" spans="1:15" hidden="1" x14ac:dyDescent="0.25">
      <c r="A151" s="97">
        <v>118</v>
      </c>
      <c r="B151" s="134" t="s">
        <v>754</v>
      </c>
      <c r="C151" s="54" t="str">
        <f t="shared" ca="1" si="7"/>
        <v>CPCR</v>
      </c>
      <c r="D151" s="54" t="str">
        <f t="shared" ca="1" si="7"/>
        <v xml:space="preserve"> </v>
      </c>
      <c r="E151" s="98">
        <f t="shared" ca="1" si="7"/>
        <v>0</v>
      </c>
      <c r="F151" s="54">
        <f t="shared" ca="1" si="7"/>
        <v>0</v>
      </c>
      <c r="G151" s="54">
        <f t="shared" ca="1" si="7"/>
        <v>0</v>
      </c>
      <c r="H151" s="54">
        <f t="shared" ca="1" si="7"/>
        <v>0</v>
      </c>
      <c r="I151" s="54">
        <f t="shared" ca="1" si="7"/>
        <v>0</v>
      </c>
      <c r="J151" s="54">
        <f t="shared" ca="1" si="7"/>
        <v>0</v>
      </c>
      <c r="K151" s="54" t="str">
        <f t="shared" ca="1" si="9"/>
        <v>AD3</v>
      </c>
      <c r="L151" s="54" t="str">
        <f t="shared" ca="1" si="8"/>
        <v>COMPLET</v>
      </c>
      <c r="M151" s="54" t="str">
        <f t="shared" ca="1" si="8"/>
        <v xml:space="preserve"> </v>
      </c>
      <c r="N151" s="54" t="str">
        <f t="shared" ca="1" si="8"/>
        <v>ZH1SJL</v>
      </c>
      <c r="O151" s="54">
        <f t="shared" ca="1" si="8"/>
        <v>0</v>
      </c>
    </row>
    <row r="152" spans="1:15" hidden="1" x14ac:dyDescent="0.25">
      <c r="A152" s="97">
        <v>119</v>
      </c>
      <c r="B152" s="98" t="s">
        <v>759</v>
      </c>
      <c r="C152" s="54" t="str">
        <f t="shared" ca="1" si="7"/>
        <v>CPCR</v>
      </c>
      <c r="D152" s="54" t="str">
        <f t="shared" ca="1" si="7"/>
        <v xml:space="preserve">CRTCRE1 </v>
      </c>
      <c r="E152" s="98">
        <f t="shared" ca="1" si="7"/>
        <v>0</v>
      </c>
      <c r="F152" s="54">
        <f t="shared" ca="1" si="7"/>
        <v>0</v>
      </c>
      <c r="G152" s="54">
        <f t="shared" ca="1" si="7"/>
        <v>0</v>
      </c>
      <c r="H152" s="54">
        <f t="shared" ca="1" si="7"/>
        <v>0</v>
      </c>
      <c r="I152" s="54">
        <f t="shared" ca="1" si="7"/>
        <v>0</v>
      </c>
      <c r="J152" s="54" t="str">
        <f t="shared" ca="1" si="7"/>
        <v>ZH1AJM</v>
      </c>
      <c r="K152" s="54" t="str">
        <f t="shared" ca="1" si="9"/>
        <v>AD3</v>
      </c>
      <c r="L152" s="54" t="str">
        <f t="shared" ca="1" si="8"/>
        <v>COMPLET</v>
      </c>
      <c r="M152" s="54">
        <f t="shared" ca="1" si="8"/>
        <v>0</v>
      </c>
      <c r="N152" s="54" t="str">
        <f t="shared" ca="1" si="8"/>
        <v>ZH1SJM</v>
      </c>
      <c r="O152" s="54">
        <f t="shared" ca="1" si="8"/>
        <v>0</v>
      </c>
    </row>
    <row r="153" spans="1:15" hidden="1" x14ac:dyDescent="0.25">
      <c r="A153" s="97">
        <v>120</v>
      </c>
      <c r="B153" s="98" t="s">
        <v>766</v>
      </c>
      <c r="C153" s="54" t="str">
        <f t="shared" ca="1" si="7"/>
        <v>CPAS</v>
      </c>
      <c r="D153" s="54" t="str">
        <f t="shared" ca="1" si="7"/>
        <v>V1ASBPRI</v>
      </c>
      <c r="E153" s="98">
        <f t="shared" ca="1" si="7"/>
        <v>0</v>
      </c>
      <c r="F153" s="54">
        <f t="shared" ca="1" si="7"/>
        <v>0</v>
      </c>
      <c r="G153" s="54">
        <f t="shared" ref="G153:N209" ca="1" si="10">IF((INDIRECT("'Referentiel'!"&amp;G$1&amp;$A153)="N/A"),"",INDIRECT("'Referentiel'!"&amp;G$1&amp;$A153))</f>
        <v>0</v>
      </c>
      <c r="H153" s="54">
        <f t="shared" ca="1" si="10"/>
        <v>0</v>
      </c>
      <c r="I153" s="54">
        <f t="shared" ca="1" si="10"/>
        <v>0</v>
      </c>
      <c r="J153" s="54" t="str">
        <f t="shared" ca="1" si="10"/>
        <v>ZH2AJ4</v>
      </c>
      <c r="K153" s="54" t="str">
        <f t="shared" ca="1" si="9"/>
        <v>AD1</v>
      </c>
      <c r="L153" s="54" t="str">
        <f t="shared" ca="1" si="8"/>
        <v>COMPLET</v>
      </c>
      <c r="M153" s="54">
        <f t="shared" ca="1" si="8"/>
        <v>0</v>
      </c>
      <c r="N153" s="54" t="str">
        <f t="shared" ca="1" si="8"/>
        <v>ZH2SJ4</v>
      </c>
      <c r="O153" s="54">
        <f t="shared" ca="1" si="8"/>
        <v>0</v>
      </c>
    </row>
    <row r="154" spans="1:15" hidden="1" x14ac:dyDescent="0.25">
      <c r="A154" s="97">
        <v>121</v>
      </c>
      <c r="B154" s="98" t="s">
        <v>774</v>
      </c>
      <c r="C154" s="54" t="str">
        <f t="shared" ref="C154:M212" ca="1" si="11">IF((INDIRECT("'Referentiel'!"&amp;C$1&amp;$A154)="N/A"),"",INDIRECT("'Referentiel'!"&amp;C$1&amp;$A154))</f>
        <v>CPAS</v>
      </c>
      <c r="D154" s="54" t="str">
        <f t="shared" ca="1" si="11"/>
        <v xml:space="preserve">V0ASCHAL </v>
      </c>
      <c r="E154" s="98">
        <f t="shared" ca="1" si="11"/>
        <v>0</v>
      </c>
      <c r="F154" s="54">
        <f t="shared" ca="1" si="11"/>
        <v>0</v>
      </c>
      <c r="G154" s="54">
        <f t="shared" ca="1" si="10"/>
        <v>0</v>
      </c>
      <c r="H154" s="54">
        <f t="shared" ca="1" si="10"/>
        <v>0</v>
      </c>
      <c r="I154" s="54">
        <f t="shared" ca="1" si="10"/>
        <v>0</v>
      </c>
      <c r="J154" s="54" t="str">
        <f t="shared" ca="1" si="10"/>
        <v>ZH2AJ5</v>
      </c>
      <c r="K154" s="54" t="str">
        <f t="shared" ca="1" si="9"/>
        <v>AD3</v>
      </c>
      <c r="L154" s="54" t="str">
        <f t="shared" ca="1" si="8"/>
        <v>COMPLET</v>
      </c>
      <c r="M154" s="54">
        <f t="shared" ca="1" si="8"/>
        <v>0</v>
      </c>
      <c r="N154" s="54" t="str">
        <f t="shared" ca="1" si="8"/>
        <v>ZH2SJ5</v>
      </c>
      <c r="O154" s="54">
        <f t="shared" ca="1" si="8"/>
        <v>0</v>
      </c>
    </row>
    <row r="155" spans="1:15" hidden="1" x14ac:dyDescent="0.25">
      <c r="A155" s="97">
        <v>122</v>
      </c>
      <c r="B155" s="98" t="s">
        <v>780</v>
      </c>
      <c r="C155" s="54" t="str">
        <f t="shared" ca="1" si="11"/>
        <v>CPAS</v>
      </c>
      <c r="D155" s="54" t="str">
        <f t="shared" ca="1" si="11"/>
        <v xml:space="preserve">V0ASSECP </v>
      </c>
      <c r="E155" s="98">
        <f t="shared" ca="1" si="11"/>
        <v>0</v>
      </c>
      <c r="F155" s="54">
        <f t="shared" ca="1" si="11"/>
        <v>0</v>
      </c>
      <c r="G155" s="54">
        <f t="shared" ca="1" si="10"/>
        <v>0</v>
      </c>
      <c r="H155" s="54">
        <f t="shared" ca="1" si="10"/>
        <v>0</v>
      </c>
      <c r="I155" s="54">
        <f t="shared" ca="1" si="10"/>
        <v>0</v>
      </c>
      <c r="J155" s="54" t="str">
        <f t="shared" ca="1" si="10"/>
        <v>ZH2AJ6</v>
      </c>
      <c r="K155" s="54" t="str">
        <f t="shared" ca="1" si="9"/>
        <v>AD3</v>
      </c>
      <c r="L155" s="54" t="str">
        <f t="shared" ca="1" si="8"/>
        <v>COMPLET</v>
      </c>
      <c r="M155" s="54">
        <f t="shared" ca="1" si="8"/>
        <v>0</v>
      </c>
      <c r="N155" s="54" t="str">
        <f t="shared" ca="1" si="8"/>
        <v>ZH2SJ6</v>
      </c>
      <c r="O155" s="54">
        <f t="shared" ca="1" si="8"/>
        <v>0</v>
      </c>
    </row>
    <row r="156" spans="1:15" hidden="1" x14ac:dyDescent="0.25">
      <c r="A156" s="97">
        <v>123</v>
      </c>
      <c r="B156" s="98" t="s">
        <v>788</v>
      </c>
      <c r="C156" s="54" t="str">
        <f t="shared" ca="1" si="11"/>
        <v>CPAS</v>
      </c>
      <c r="D156" s="54" t="str">
        <f t="shared" ca="1" si="11"/>
        <v xml:space="preserve">V0ASSURE </v>
      </c>
      <c r="E156" s="98">
        <f t="shared" ca="1" si="11"/>
        <v>0</v>
      </c>
      <c r="F156" s="54">
        <f t="shared" ca="1" si="11"/>
        <v>0</v>
      </c>
      <c r="G156" s="54">
        <f t="shared" ca="1" si="10"/>
        <v>0</v>
      </c>
      <c r="H156" s="54">
        <f t="shared" ca="1" si="10"/>
        <v>0</v>
      </c>
      <c r="I156" s="54">
        <f t="shared" ca="1" si="10"/>
        <v>0</v>
      </c>
      <c r="J156" s="54" t="str">
        <f t="shared" ca="1" si="10"/>
        <v>ZH2AJ7</v>
      </c>
      <c r="K156" s="54" t="str">
        <f t="shared" ca="1" si="9"/>
        <v>AD1</v>
      </c>
      <c r="L156" s="54" t="str">
        <f t="shared" ca="1" si="8"/>
        <v>COMPLET</v>
      </c>
      <c r="M156" s="54">
        <f t="shared" ca="1" si="8"/>
        <v>0</v>
      </c>
      <c r="N156" s="54" t="str">
        <f t="shared" ca="1" si="8"/>
        <v>ZH2SJ7</v>
      </c>
      <c r="O156" s="54">
        <f t="shared" ca="1" si="8"/>
        <v>0</v>
      </c>
    </row>
    <row r="157" spans="1:15" hidden="1" x14ac:dyDescent="0.25">
      <c r="A157" s="97">
        <v>124</v>
      </c>
      <c r="B157" s="98" t="s">
        <v>793</v>
      </c>
      <c r="C157" s="54" t="str">
        <f t="shared" ca="1" si="11"/>
        <v>CPFI</v>
      </c>
      <c r="D157" s="54" t="str">
        <f t="shared" ca="1" si="11"/>
        <v>#CR#GDPSJ_YYYYMMDDHHMISS_TA_AST_JRNL_LINE.TXT</v>
      </c>
      <c r="E157" s="98" t="str">
        <f t="shared" ca="1" si="11"/>
        <v>ZH2AJK</v>
      </c>
      <c r="F157" s="54">
        <f t="shared" ca="1" si="11"/>
        <v>0</v>
      </c>
      <c r="G157" s="54">
        <f t="shared" ca="1" si="10"/>
        <v>0</v>
      </c>
      <c r="H157" s="54">
        <f t="shared" ca="1" si="10"/>
        <v>0</v>
      </c>
      <c r="I157" s="54">
        <f t="shared" ca="1" si="10"/>
        <v>0</v>
      </c>
      <c r="J157" s="54">
        <f t="shared" ca="1" si="10"/>
        <v>0</v>
      </c>
      <c r="K157" s="54" t="str">
        <f t="shared" ca="1" si="9"/>
        <v>AD4</v>
      </c>
      <c r="L157" s="54" t="str">
        <f t="shared" ca="1" si="8"/>
        <v>COMPLET</v>
      </c>
      <c r="M157" s="54" t="str">
        <f t="shared" ca="1" si="8"/>
        <v xml:space="preserve"> </v>
      </c>
      <c r="N157" s="54" t="str">
        <f t="shared" ca="1" si="8"/>
        <v>ZH20JM</v>
      </c>
      <c r="O157" s="54">
        <f t="shared" ca="1" si="8"/>
        <v>0</v>
      </c>
    </row>
    <row r="158" spans="1:15" hidden="1" x14ac:dyDescent="0.25">
      <c r="A158" s="97">
        <v>125</v>
      </c>
      <c r="B158" s="98" t="s">
        <v>798</v>
      </c>
      <c r="C158" s="54" t="str">
        <f t="shared" ca="1" si="11"/>
        <v>CPFI</v>
      </c>
      <c r="D158" s="54" t="str">
        <f t="shared" ca="1" si="11"/>
        <v>#CR#GDPSJ_YYYYMMDDHHMISS_TA_AST_RETMT.TXT</v>
      </c>
      <c r="E158" s="98" t="str">
        <f t="shared" ca="1" si="11"/>
        <v>ZH2AJK</v>
      </c>
      <c r="F158" s="54">
        <f t="shared" ca="1" si="11"/>
        <v>0</v>
      </c>
      <c r="G158" s="54">
        <f t="shared" ca="1" si="10"/>
        <v>0</v>
      </c>
      <c r="H158" s="54">
        <f t="shared" ca="1" si="10"/>
        <v>0</v>
      </c>
      <c r="I158" s="54">
        <f t="shared" ca="1" si="10"/>
        <v>0</v>
      </c>
      <c r="J158" s="54">
        <f t="shared" ca="1" si="10"/>
        <v>0</v>
      </c>
      <c r="K158" s="54" t="str">
        <f t="shared" ca="1" si="9"/>
        <v>AD4</v>
      </c>
      <c r="L158" s="54" t="str">
        <f t="shared" ca="1" si="8"/>
        <v>COMPLET</v>
      </c>
      <c r="M158" s="54" t="str">
        <f t="shared" ca="1" si="8"/>
        <v xml:space="preserve"> </v>
      </c>
      <c r="N158" s="54" t="str">
        <f t="shared" ca="1" si="8"/>
        <v>ZH20JO</v>
      </c>
      <c r="O158" s="54">
        <f t="shared" ca="1" si="8"/>
        <v>0</v>
      </c>
    </row>
    <row r="159" spans="1:15" hidden="1" x14ac:dyDescent="0.25">
      <c r="A159" s="97">
        <v>1920</v>
      </c>
      <c r="B159" s="98" t="s">
        <v>9623</v>
      </c>
      <c r="C159" s="54" t="str">
        <f t="shared" ca="1" si="11"/>
        <v>CPAS</v>
      </c>
      <c r="D159" s="54" t="str">
        <f t="shared" ca="1" si="11"/>
        <v>ATOUPC</v>
      </c>
      <c r="E159" s="98">
        <f t="shared" ca="1" si="11"/>
        <v>0</v>
      </c>
      <c r="F159" s="54">
        <f t="shared" ca="1" si="11"/>
        <v>0</v>
      </c>
      <c r="G159" s="54">
        <f t="shared" ca="1" si="10"/>
        <v>0</v>
      </c>
      <c r="H159" s="54">
        <f t="shared" ca="1" si="10"/>
        <v>0</v>
      </c>
      <c r="I159" s="54">
        <f t="shared" ca="1" si="10"/>
        <v>0</v>
      </c>
      <c r="J159" s="54" t="str">
        <f t="shared" ca="1" si="10"/>
        <v>ZH2OJ3</v>
      </c>
      <c r="K159" s="54" t="str">
        <f t="shared" ca="1" si="9"/>
        <v>AD3</v>
      </c>
      <c r="L159" s="54" t="str">
        <f t="shared" ca="1" si="8"/>
        <v>COMPLET</v>
      </c>
      <c r="M159" s="54">
        <f t="shared" ca="1" si="8"/>
        <v>0</v>
      </c>
      <c r="N159" s="54" t="str">
        <f t="shared" ca="1" si="8"/>
        <v>ZH2OJ2</v>
      </c>
      <c r="O159" s="54">
        <f t="shared" ca="1" si="8"/>
        <v>0</v>
      </c>
    </row>
    <row r="160" spans="1:15" hidden="1" x14ac:dyDescent="0.25">
      <c r="A160" s="97">
        <v>126</v>
      </c>
      <c r="B160" s="98" t="s">
        <v>802</v>
      </c>
      <c r="C160" s="54" t="str">
        <f t="shared" ca="1" si="11"/>
        <v>CPRI</v>
      </c>
      <c r="D160" s="54" t="str">
        <f t="shared" ca="1" si="11"/>
        <v xml:space="preserve"> </v>
      </c>
      <c r="E160" s="98">
        <f t="shared" ca="1" si="11"/>
        <v>0</v>
      </c>
      <c r="F160" s="54">
        <f t="shared" ca="1" si="11"/>
        <v>0</v>
      </c>
      <c r="G160" s="54">
        <f t="shared" ca="1" si="10"/>
        <v>0</v>
      </c>
      <c r="H160" s="54">
        <f t="shared" ca="1" si="10"/>
        <v>0</v>
      </c>
      <c r="I160" s="54">
        <f t="shared" ca="1" si="10"/>
        <v>0</v>
      </c>
      <c r="J160" s="54">
        <f t="shared" ca="1" si="10"/>
        <v>0</v>
      </c>
      <c r="K160" s="54" t="str">
        <f t="shared" ca="1" si="9"/>
        <v>AD3</v>
      </c>
      <c r="L160" s="54" t="str">
        <f t="shared" ca="1" si="8"/>
        <v>COMPLET</v>
      </c>
      <c r="M160" s="54" t="str">
        <f t="shared" ca="1" si="8"/>
        <v xml:space="preserve"> </v>
      </c>
      <c r="N160" s="54" t="str">
        <f t="shared" ca="1" si="8"/>
        <v>ZH0ZJ8</v>
      </c>
      <c r="O160" s="54">
        <f t="shared" ca="1" si="8"/>
        <v>0</v>
      </c>
    </row>
    <row r="161" spans="1:15" hidden="1" x14ac:dyDescent="0.25">
      <c r="A161" s="97">
        <v>2218</v>
      </c>
      <c r="B161" s="98" t="s">
        <v>10734</v>
      </c>
      <c r="C161" s="54" t="str">
        <f t="shared" ca="1" si="11"/>
        <v>CPCC</v>
      </c>
      <c r="D161" s="54" t="str">
        <f t="shared" ca="1" si="11"/>
        <v>AUD10</v>
      </c>
      <c r="E161" s="98">
        <f t="shared" ca="1" si="11"/>
        <v>0</v>
      </c>
      <c r="F161" s="54">
        <f t="shared" ca="1" si="11"/>
        <v>0</v>
      </c>
      <c r="G161" s="54">
        <f t="shared" ca="1" si="10"/>
        <v>0</v>
      </c>
      <c r="H161" s="54" t="str">
        <f t="shared" ca="1" si="10"/>
        <v>AUD10</v>
      </c>
      <c r="I161" s="54">
        <f t="shared" ca="1" si="10"/>
        <v>0</v>
      </c>
      <c r="J161" s="54" t="str">
        <f t="shared" ca="1" si="10"/>
        <v>ZH1GJS</v>
      </c>
      <c r="K161" s="54" t="str">
        <f t="shared" ca="1" si="9"/>
        <v>AD3</v>
      </c>
      <c r="L161" s="54" t="str">
        <f t="shared" ca="1" si="8"/>
        <v>PARTIEL</v>
      </c>
      <c r="M161" s="54">
        <f t="shared" ca="1" si="8"/>
        <v>0</v>
      </c>
      <c r="N161" s="54" t="str">
        <f t="shared" ca="1" si="8"/>
        <v>ZH1RJS</v>
      </c>
      <c r="O161" s="54">
        <f t="shared" ca="1" si="8"/>
        <v>0</v>
      </c>
    </row>
    <row r="162" spans="1:15" x14ac:dyDescent="0.25">
      <c r="A162" s="97">
        <v>2117</v>
      </c>
      <c r="B162" s="98" t="s">
        <v>10352</v>
      </c>
      <c r="C162" s="54" t="str">
        <f t="shared" ca="1" si="11"/>
        <v>CPPL</v>
      </c>
      <c r="D162" s="54" t="str">
        <f t="shared" ca="1" si="11"/>
        <v>V1AUTLEF</v>
      </c>
      <c r="E162" s="98">
        <f t="shared" ca="1" si="11"/>
        <v>0</v>
      </c>
      <c r="F162" s="54">
        <f t="shared" ca="1" si="11"/>
        <v>0</v>
      </c>
      <c r="G162" s="54">
        <f t="shared" ca="1" si="10"/>
        <v>0</v>
      </c>
      <c r="H162" s="54">
        <f t="shared" ca="1" si="10"/>
        <v>0</v>
      </c>
      <c r="I162" s="54">
        <f t="shared" ca="1" si="10"/>
        <v>0</v>
      </c>
      <c r="J162" s="54" t="str">
        <f t="shared" ca="1" si="10"/>
        <v>ZH2AHH</v>
      </c>
      <c r="K162" s="54" t="str">
        <f t="shared" ca="1" si="9"/>
        <v>AD3</v>
      </c>
      <c r="L162" s="54" t="str">
        <f t="shared" ca="1" si="8"/>
        <v>COMPLET</v>
      </c>
      <c r="M162" s="54" t="str">
        <f t="shared" ca="1" si="8"/>
        <v xml:space="preserve"> </v>
      </c>
      <c r="N162" s="54" t="str">
        <f t="shared" ca="1" si="8"/>
        <v>ZH2BHA</v>
      </c>
      <c r="O162" s="54">
        <f t="shared" ca="1" si="8"/>
        <v>0</v>
      </c>
    </row>
    <row r="163" spans="1:15" hidden="1" x14ac:dyDescent="0.25">
      <c r="A163" s="97">
        <v>127</v>
      </c>
      <c r="B163" s="98" t="s">
        <v>810</v>
      </c>
      <c r="C163" s="54" t="str">
        <f t="shared" ca="1" si="11"/>
        <v>CPMP</v>
      </c>
      <c r="D163" s="54" t="str">
        <f t="shared" ca="1" si="11"/>
        <v xml:space="preserve">V0AUTPRE </v>
      </c>
      <c r="E163" s="98">
        <f t="shared" ca="1" si="11"/>
        <v>0</v>
      </c>
      <c r="F163" s="54">
        <f t="shared" ca="1" si="11"/>
        <v>0</v>
      </c>
      <c r="G163" s="54">
        <f t="shared" ca="1" si="10"/>
        <v>0</v>
      </c>
      <c r="H163" s="54">
        <f t="shared" ca="1" si="10"/>
        <v>0</v>
      </c>
      <c r="I163" s="54">
        <f t="shared" ca="1" si="10"/>
        <v>0</v>
      </c>
      <c r="J163" s="54" t="str">
        <f t="shared" ca="1" si="10"/>
        <v>ZH2AJ8</v>
      </c>
      <c r="K163" s="54" t="str">
        <f t="shared" ca="1" si="9"/>
        <v>AD3</v>
      </c>
      <c r="L163" s="54" t="str">
        <f t="shared" ca="1" si="8"/>
        <v>COMPLET</v>
      </c>
      <c r="M163" s="54">
        <f t="shared" ca="1" si="8"/>
        <v>0</v>
      </c>
      <c r="N163" s="54" t="str">
        <f t="shared" ca="1" si="8"/>
        <v>ZH2SJ8</v>
      </c>
      <c r="O163" s="54">
        <f t="shared" ca="1" si="8"/>
        <v>0</v>
      </c>
    </row>
    <row r="164" spans="1:15" x14ac:dyDescent="0.25">
      <c r="A164" s="97">
        <v>128</v>
      </c>
      <c r="B164" s="98" t="s">
        <v>817</v>
      </c>
      <c r="C164" s="54" t="str">
        <f t="shared" ca="1" si="11"/>
        <v>CPPL</v>
      </c>
      <c r="D164" s="54" t="str">
        <f t="shared" ca="1" si="11"/>
        <v>VMDDG6Z</v>
      </c>
      <c r="E164" s="98">
        <f t="shared" ca="1" si="11"/>
        <v>0</v>
      </c>
      <c r="F164" s="54">
        <f t="shared" ca="1" si="11"/>
        <v>0</v>
      </c>
      <c r="G164" s="54">
        <f t="shared" ca="1" si="10"/>
        <v>0</v>
      </c>
      <c r="H164" s="54">
        <f t="shared" ca="1" si="10"/>
        <v>0</v>
      </c>
      <c r="I164" s="54">
        <f t="shared" ca="1" si="10"/>
        <v>0</v>
      </c>
      <c r="J164" s="54" t="str">
        <f t="shared" ca="1" si="10"/>
        <v>ZH2AH0</v>
      </c>
      <c r="K164" s="54" t="str">
        <f t="shared" ca="1" si="9"/>
        <v>AD3</v>
      </c>
      <c r="L164" s="54" t="str">
        <f t="shared" ca="1" si="8"/>
        <v>COMPLET</v>
      </c>
      <c r="M164" s="54" t="str">
        <f t="shared" ca="1" si="8"/>
        <v xml:space="preserve"> </v>
      </c>
      <c r="N164" s="54" t="str">
        <f t="shared" ca="1" si="8"/>
        <v>ZH2SH0</v>
      </c>
      <c r="O164" s="54">
        <f t="shared" ca="1" si="8"/>
        <v>0</v>
      </c>
    </row>
    <row r="165" spans="1:15" x14ac:dyDescent="0.25">
      <c r="A165" s="97">
        <v>1973</v>
      </c>
      <c r="B165" s="98" t="s">
        <v>9849</v>
      </c>
      <c r="C165" s="54" t="str">
        <f t="shared" ca="1" si="11"/>
        <v>CPMP</v>
      </c>
      <c r="D165" s="54" t="str">
        <f t="shared" ca="1" si="11"/>
        <v>V0AVIIMP</v>
      </c>
      <c r="E165" s="98">
        <f t="shared" ca="1" si="11"/>
        <v>0</v>
      </c>
      <c r="F165" s="54">
        <f t="shared" ca="1" si="11"/>
        <v>0</v>
      </c>
      <c r="G165" s="54">
        <f t="shared" ca="1" si="10"/>
        <v>0</v>
      </c>
      <c r="H165" s="54">
        <f t="shared" ca="1" si="10"/>
        <v>0</v>
      </c>
      <c r="I165" s="54">
        <f t="shared" ca="1" si="10"/>
        <v>0</v>
      </c>
      <c r="J165" s="54" t="str">
        <f t="shared" ca="1" si="10"/>
        <v>ZH20H4</v>
      </c>
      <c r="K165" s="54" t="str">
        <f t="shared" ca="1" si="9"/>
        <v>AD3</v>
      </c>
      <c r="L165" s="54" t="str">
        <f t="shared" ca="1" si="8"/>
        <v>COMPLET</v>
      </c>
      <c r="M165" s="54" t="str">
        <f t="shared" ca="1" si="8"/>
        <v xml:space="preserve"> </v>
      </c>
      <c r="N165" s="54" t="str">
        <f t="shared" ca="1" si="8"/>
        <v>ZH20H5</v>
      </c>
      <c r="O165" s="54">
        <f t="shared" ca="1" si="8"/>
        <v>0</v>
      </c>
    </row>
    <row r="166" spans="1:15" hidden="1" x14ac:dyDescent="0.25">
      <c r="A166" s="97">
        <v>129</v>
      </c>
      <c r="B166" s="98" t="s">
        <v>824</v>
      </c>
      <c r="C166" s="54" t="str">
        <f t="shared" ca="1" si="11"/>
        <v>CPPI</v>
      </c>
      <c r="D166" s="54" t="str">
        <f t="shared" ca="1" si="11"/>
        <v>AXP05</v>
      </c>
      <c r="E166" s="98">
        <f t="shared" ca="1" si="11"/>
        <v>0</v>
      </c>
      <c r="F166" s="54">
        <f t="shared" ca="1" si="11"/>
        <v>0</v>
      </c>
      <c r="G166" s="54">
        <f t="shared" ca="1" si="10"/>
        <v>0</v>
      </c>
      <c r="H166" s="54" t="str">
        <f t="shared" ca="1" si="10"/>
        <v>AXP05</v>
      </c>
      <c r="I166" s="54">
        <f t="shared" ca="1" si="10"/>
        <v>0</v>
      </c>
      <c r="J166" s="54" t="str">
        <f t="shared" ca="1" si="10"/>
        <v>ZH0AJK</v>
      </c>
      <c r="K166" s="54" t="str">
        <f t="shared" ca="1" si="9"/>
        <v>AD3</v>
      </c>
      <c r="L166" s="54" t="str">
        <f t="shared" ca="1" si="8"/>
        <v>PARTIEL</v>
      </c>
      <c r="M166" s="54">
        <f t="shared" ca="1" si="8"/>
        <v>0</v>
      </c>
      <c r="N166" s="54" t="str">
        <f t="shared" ca="1" si="8"/>
        <v>ZH0SJK</v>
      </c>
      <c r="O166" s="54">
        <f t="shared" ca="1" si="8"/>
        <v>0</v>
      </c>
    </row>
    <row r="167" spans="1:15" hidden="1" x14ac:dyDescent="0.25">
      <c r="A167" s="97">
        <v>130</v>
      </c>
      <c r="B167" s="98" t="s">
        <v>839</v>
      </c>
      <c r="C167" s="54" t="str">
        <f t="shared" ca="1" si="11"/>
        <v>CPPI</v>
      </c>
      <c r="D167" s="54" t="str">
        <f t="shared" ca="1" si="11"/>
        <v>AXP08</v>
      </c>
      <c r="E167" s="98">
        <f t="shared" ca="1" si="11"/>
        <v>0</v>
      </c>
      <c r="F167" s="54">
        <f t="shared" ca="1" si="11"/>
        <v>0</v>
      </c>
      <c r="G167" s="54">
        <f t="shared" ca="1" si="10"/>
        <v>0</v>
      </c>
      <c r="H167" s="54" t="str">
        <f t="shared" ca="1" si="10"/>
        <v>AXP08</v>
      </c>
      <c r="I167" s="54">
        <f t="shared" ca="1" si="10"/>
        <v>0</v>
      </c>
      <c r="J167" s="54" t="str">
        <f t="shared" ca="1" si="10"/>
        <v>ZH0AJJ</v>
      </c>
      <c r="K167" s="54" t="str">
        <f t="shared" ca="1" si="9"/>
        <v>AD3</v>
      </c>
      <c r="L167" s="54" t="str">
        <f t="shared" ca="1" si="8"/>
        <v>PARTIEL</v>
      </c>
      <c r="M167" s="54">
        <f t="shared" ca="1" si="8"/>
        <v>0</v>
      </c>
      <c r="N167" s="54" t="str">
        <f t="shared" ca="1" si="8"/>
        <v>ZH0SJQ</v>
      </c>
      <c r="O167" s="54">
        <f t="shared" ca="1" si="8"/>
        <v>0</v>
      </c>
    </row>
    <row r="168" spans="1:15" hidden="1" x14ac:dyDescent="0.25">
      <c r="A168" s="97">
        <v>131</v>
      </c>
      <c r="B168" s="98" t="s">
        <v>844</v>
      </c>
      <c r="C168" s="54" t="str">
        <f t="shared" ca="1" si="11"/>
        <v>CPPI</v>
      </c>
      <c r="D168" s="54" t="str">
        <f t="shared" ca="1" si="11"/>
        <v>AXP08</v>
      </c>
      <c r="E168" s="98">
        <f t="shared" ca="1" si="11"/>
        <v>0</v>
      </c>
      <c r="F168" s="54">
        <f t="shared" ca="1" si="11"/>
        <v>0</v>
      </c>
      <c r="G168" s="54">
        <f t="shared" ca="1" si="10"/>
        <v>0</v>
      </c>
      <c r="H168" s="54" t="str">
        <f t="shared" ca="1" si="10"/>
        <v>AXP08</v>
      </c>
      <c r="I168" s="54">
        <f t="shared" ca="1" si="10"/>
        <v>0</v>
      </c>
      <c r="J168" s="54" t="str">
        <f t="shared" ca="1" si="10"/>
        <v>ZH0AJJ</v>
      </c>
      <c r="K168" s="54" t="str">
        <f t="shared" ca="1" si="9"/>
        <v>AD3</v>
      </c>
      <c r="L168" s="54" t="str">
        <f t="shared" ca="1" si="8"/>
        <v>PARTIEL</v>
      </c>
      <c r="M168" s="54">
        <f t="shared" ca="1" si="8"/>
        <v>0</v>
      </c>
      <c r="N168" s="54" t="str">
        <f t="shared" ca="1" si="8"/>
        <v>ZH0SJU</v>
      </c>
      <c r="O168" s="54">
        <f t="shared" ca="1" si="8"/>
        <v>0</v>
      </c>
    </row>
    <row r="169" spans="1:15" hidden="1" x14ac:dyDescent="0.25">
      <c r="A169" s="97">
        <v>132</v>
      </c>
      <c r="B169" s="98" t="s">
        <v>848</v>
      </c>
      <c r="C169" s="54" t="str">
        <f t="shared" ca="1" si="11"/>
        <v>CPPI</v>
      </c>
      <c r="D169" s="54" t="str">
        <f t="shared" ca="1" si="11"/>
        <v>AXP08</v>
      </c>
      <c r="E169" s="98">
        <f t="shared" ca="1" si="11"/>
        <v>0</v>
      </c>
      <c r="F169" s="54">
        <f t="shared" ca="1" si="11"/>
        <v>0</v>
      </c>
      <c r="G169" s="54">
        <f t="shared" ca="1" si="10"/>
        <v>0</v>
      </c>
      <c r="H169" s="54" t="str">
        <f t="shared" ca="1" si="10"/>
        <v>AXP08</v>
      </c>
      <c r="I169" s="54">
        <f t="shared" ca="1" si="10"/>
        <v>0</v>
      </c>
      <c r="J169" s="54" t="str">
        <f t="shared" ca="1" si="10"/>
        <v>ZH0AJJ</v>
      </c>
      <c r="K169" s="54" t="str">
        <f t="shared" ca="1" si="9"/>
        <v>AD3</v>
      </c>
      <c r="L169" s="54" t="str">
        <f t="shared" ca="1" si="8"/>
        <v>COMPLET</v>
      </c>
      <c r="M169" s="54">
        <f t="shared" ca="1" si="8"/>
        <v>0</v>
      </c>
      <c r="N169" s="54" t="str">
        <f t="shared" ca="1" si="8"/>
        <v>ZH0TJ0</v>
      </c>
      <c r="O169" s="54">
        <f t="shared" ca="1" si="8"/>
        <v>0</v>
      </c>
    </row>
    <row r="170" spans="1:15" hidden="1" x14ac:dyDescent="0.25">
      <c r="A170" s="97">
        <v>133</v>
      </c>
      <c r="B170" s="98" t="s">
        <v>852</v>
      </c>
      <c r="C170" s="54" t="str">
        <f t="shared" ca="1" si="11"/>
        <v>CPPI</v>
      </c>
      <c r="D170" s="54" t="str">
        <f t="shared" ca="1" si="11"/>
        <v>AXP08</v>
      </c>
      <c r="E170" s="98">
        <f t="shared" ca="1" si="11"/>
        <v>0</v>
      </c>
      <c r="F170" s="54">
        <f t="shared" ca="1" si="11"/>
        <v>0</v>
      </c>
      <c r="G170" s="54">
        <f t="shared" ca="1" si="10"/>
        <v>0</v>
      </c>
      <c r="H170" s="54" t="str">
        <f t="shared" ca="1" si="10"/>
        <v>AXP08</v>
      </c>
      <c r="I170" s="54">
        <f t="shared" ca="1" si="10"/>
        <v>0</v>
      </c>
      <c r="J170" s="54" t="str">
        <f t="shared" ca="1" si="10"/>
        <v>ZH0AJJ</v>
      </c>
      <c r="K170" s="54" t="str">
        <f t="shared" ca="1" si="9"/>
        <v>AD3</v>
      </c>
      <c r="L170" s="54" t="str">
        <f t="shared" ca="1" si="8"/>
        <v>PARTIEL</v>
      </c>
      <c r="M170" s="54">
        <f t="shared" ca="1" si="8"/>
        <v>0</v>
      </c>
      <c r="N170" s="54" t="str">
        <f t="shared" ca="1" si="8"/>
        <v>ZH0TJ2</v>
      </c>
      <c r="O170" s="54">
        <f t="shared" ca="1" si="8"/>
        <v>0</v>
      </c>
    </row>
    <row r="171" spans="1:15" hidden="1" x14ac:dyDescent="0.25">
      <c r="A171" s="97">
        <v>134</v>
      </c>
      <c r="B171" s="98" t="s">
        <v>857</v>
      </c>
      <c r="C171" s="54" t="str">
        <f t="shared" ca="1" si="11"/>
        <v>CPPI</v>
      </c>
      <c r="D171" s="54" t="str">
        <f t="shared" ca="1" si="11"/>
        <v>AXP06</v>
      </c>
      <c r="E171" s="98">
        <f t="shared" ca="1" si="11"/>
        <v>0</v>
      </c>
      <c r="F171" s="54">
        <f t="shared" ca="1" si="11"/>
        <v>0</v>
      </c>
      <c r="G171" s="54">
        <f t="shared" ca="1" si="10"/>
        <v>0</v>
      </c>
      <c r="H171" s="54" t="str">
        <f t="shared" ca="1" si="10"/>
        <v>AXP06</v>
      </c>
      <c r="I171" s="54">
        <f t="shared" ca="1" si="10"/>
        <v>0</v>
      </c>
      <c r="J171" s="54" t="str">
        <f t="shared" ca="1" si="10"/>
        <v>ZH0AJL</v>
      </c>
      <c r="K171" s="54" t="str">
        <f t="shared" ca="1" si="9"/>
        <v>AD3</v>
      </c>
      <c r="L171" s="54" t="str">
        <f t="shared" ca="1" si="8"/>
        <v>PARTIEL</v>
      </c>
      <c r="M171" s="54">
        <f t="shared" ca="1" si="8"/>
        <v>0</v>
      </c>
      <c r="N171" s="54" t="str">
        <f t="shared" ca="1" si="8"/>
        <v>ZH0SJL</v>
      </c>
      <c r="O171" s="54">
        <f t="shared" ca="1" si="8"/>
        <v>0</v>
      </c>
    </row>
    <row r="172" spans="1:15" hidden="1" x14ac:dyDescent="0.25">
      <c r="A172" s="97">
        <v>948</v>
      </c>
      <c r="B172" s="98" t="s">
        <v>5017</v>
      </c>
      <c r="C172" s="54" t="str">
        <f t="shared" ca="1" si="11"/>
        <v>CPPI</v>
      </c>
      <c r="D172" s="54" t="str">
        <f t="shared" ca="1" si="11"/>
        <v>AXP07</v>
      </c>
      <c r="E172" s="98">
        <f t="shared" ca="1" si="11"/>
        <v>0</v>
      </c>
      <c r="F172" s="54">
        <f t="shared" ca="1" si="11"/>
        <v>0</v>
      </c>
      <c r="G172" s="54">
        <f t="shared" ca="1" si="10"/>
        <v>0</v>
      </c>
      <c r="H172" s="54" t="str">
        <f t="shared" ca="1" si="10"/>
        <v>AXP07</v>
      </c>
      <c r="I172" s="54">
        <f t="shared" ca="1" si="10"/>
        <v>0</v>
      </c>
      <c r="J172" s="54" t="str">
        <f t="shared" ca="1" si="10"/>
        <v>ZH0AJN</v>
      </c>
      <c r="K172" s="54" t="str">
        <f t="shared" ca="1" si="9"/>
        <v>AD3</v>
      </c>
      <c r="L172" s="54" t="str">
        <f t="shared" ca="1" si="8"/>
        <v>PARTIEL</v>
      </c>
      <c r="M172" s="54">
        <f t="shared" ca="1" si="8"/>
        <v>0</v>
      </c>
      <c r="N172" s="54" t="str">
        <f t="shared" ca="1" si="8"/>
        <v>ZH0SJN</v>
      </c>
      <c r="O172" s="54">
        <f t="shared" ca="1" si="8"/>
        <v>0</v>
      </c>
    </row>
    <row r="173" spans="1:15" hidden="1" x14ac:dyDescent="0.25">
      <c r="A173" s="97">
        <v>136</v>
      </c>
      <c r="B173" s="98" t="s">
        <v>866</v>
      </c>
      <c r="C173" s="54" t="str">
        <f t="shared" ca="1" si="11"/>
        <v>CPPI</v>
      </c>
      <c r="D173" s="54" t="str">
        <f t="shared" ca="1" si="11"/>
        <v>AXP06</v>
      </c>
      <c r="E173" s="98">
        <f t="shared" ca="1" si="11"/>
        <v>0</v>
      </c>
      <c r="F173" s="54">
        <f t="shared" ca="1" si="11"/>
        <v>0</v>
      </c>
      <c r="G173" s="54">
        <f t="shared" ca="1" si="10"/>
        <v>0</v>
      </c>
      <c r="H173" s="54" t="str">
        <f t="shared" ca="1" si="10"/>
        <v>AXP06</v>
      </c>
      <c r="I173" s="54">
        <f t="shared" ca="1" si="10"/>
        <v>0</v>
      </c>
      <c r="J173" s="54" t="str">
        <f t="shared" ca="1" si="10"/>
        <v>ZH0AJL</v>
      </c>
      <c r="K173" s="54" t="str">
        <f t="shared" ca="1" si="9"/>
        <v>AD3</v>
      </c>
      <c r="L173" s="54" t="str">
        <f t="shared" ca="1" si="8"/>
        <v>PARTIEL</v>
      </c>
      <c r="M173" s="54">
        <f t="shared" ca="1" si="8"/>
        <v>0</v>
      </c>
      <c r="N173" s="54" t="str">
        <f t="shared" ca="1" si="8"/>
        <v>ZH0SJM</v>
      </c>
      <c r="O173" s="54">
        <f t="shared" ca="1" si="8"/>
        <v>0</v>
      </c>
    </row>
    <row r="174" spans="1:15" hidden="1" x14ac:dyDescent="0.25">
      <c r="A174" s="97">
        <v>137</v>
      </c>
      <c r="B174" s="98" t="s">
        <v>870</v>
      </c>
      <c r="C174" s="54" t="str">
        <f t="shared" ca="1" si="11"/>
        <v>CPPI</v>
      </c>
      <c r="D174" s="54" t="str">
        <f t="shared" ca="1" si="11"/>
        <v>AXP06</v>
      </c>
      <c r="E174" s="98">
        <f t="shared" ca="1" si="11"/>
        <v>0</v>
      </c>
      <c r="F174" s="54">
        <f t="shared" ca="1" si="11"/>
        <v>0</v>
      </c>
      <c r="G174" s="54">
        <f t="shared" ca="1" si="10"/>
        <v>0</v>
      </c>
      <c r="H174" s="54" t="str">
        <f t="shared" ca="1" si="10"/>
        <v>AXP06</v>
      </c>
      <c r="I174" s="54">
        <f t="shared" ca="1" si="10"/>
        <v>0</v>
      </c>
      <c r="J174" s="54" t="str">
        <f t="shared" ca="1" si="10"/>
        <v>ZH0AJL</v>
      </c>
      <c r="K174" s="54" t="str">
        <f t="shared" ca="1" si="9"/>
        <v>AD3</v>
      </c>
      <c r="L174" s="54" t="str">
        <f t="shared" ca="1" si="8"/>
        <v>PARTIEL</v>
      </c>
      <c r="M174" s="54">
        <f t="shared" ca="1" si="8"/>
        <v>0</v>
      </c>
      <c r="N174" s="54" t="str">
        <f t="shared" ca="1" si="8"/>
        <v>ZH0PJ5</v>
      </c>
      <c r="O174" s="54">
        <f t="shared" ref="O174:O237" ca="1" si="12">IF((INDIRECT("'Referentiel'!"&amp;O$1&amp;$A174)="N/A"),"",INDIRECT("'Referentiel'!"&amp;O$1&amp;$A174))</f>
        <v>0</v>
      </c>
    </row>
    <row r="175" spans="1:15" hidden="1" x14ac:dyDescent="0.25">
      <c r="A175" s="97">
        <v>138</v>
      </c>
      <c r="B175" s="98" t="s">
        <v>873</v>
      </c>
      <c r="C175" s="54" t="str">
        <f t="shared" ca="1" si="11"/>
        <v>CPPI</v>
      </c>
      <c r="D175" s="54" t="str">
        <f t="shared" ca="1" si="11"/>
        <v>AXP06</v>
      </c>
      <c r="E175" s="98">
        <f t="shared" ca="1" si="11"/>
        <v>0</v>
      </c>
      <c r="F175" s="54">
        <f t="shared" ca="1" si="11"/>
        <v>0</v>
      </c>
      <c r="G175" s="54">
        <f t="shared" ca="1" si="10"/>
        <v>0</v>
      </c>
      <c r="H175" s="54" t="str">
        <f t="shared" ca="1" si="10"/>
        <v>AXP06</v>
      </c>
      <c r="I175" s="54">
        <f t="shared" ca="1" si="10"/>
        <v>0</v>
      </c>
      <c r="J175" s="54" t="str">
        <f t="shared" ca="1" si="10"/>
        <v>ZH0AJL</v>
      </c>
      <c r="K175" s="54" t="str">
        <f t="shared" ca="1" si="9"/>
        <v>AD3</v>
      </c>
      <c r="L175" s="54" t="str">
        <f t="shared" ca="1" si="9"/>
        <v>PARTIEL</v>
      </c>
      <c r="M175" s="54">
        <f t="shared" ca="1" si="9"/>
        <v>0</v>
      </c>
      <c r="N175" s="54" t="str">
        <f t="shared" ca="1" si="9"/>
        <v>ZH0PJ6</v>
      </c>
      <c r="O175" s="54">
        <f t="shared" ca="1" si="12"/>
        <v>0</v>
      </c>
    </row>
    <row r="176" spans="1:15" hidden="1" x14ac:dyDescent="0.25">
      <c r="A176" s="97">
        <v>139</v>
      </c>
      <c r="B176" s="98" t="s">
        <v>877</v>
      </c>
      <c r="C176" s="54" t="str">
        <f t="shared" ca="1" si="11"/>
        <v>CPPI</v>
      </c>
      <c r="D176" s="54" t="str">
        <f t="shared" ca="1" si="11"/>
        <v>AXP07</v>
      </c>
      <c r="E176" s="98">
        <f t="shared" ca="1" si="11"/>
        <v>0</v>
      </c>
      <c r="F176" s="54">
        <f t="shared" ca="1" si="11"/>
        <v>0</v>
      </c>
      <c r="G176" s="54">
        <f t="shared" ca="1" si="10"/>
        <v>0</v>
      </c>
      <c r="H176" s="54" t="str">
        <f t="shared" ca="1" si="10"/>
        <v>AXP07</v>
      </c>
      <c r="I176" s="54">
        <f t="shared" ca="1" si="10"/>
        <v>0</v>
      </c>
      <c r="J176" s="54" t="str">
        <f t="shared" ca="1" si="10"/>
        <v>ZH0AJN</v>
      </c>
      <c r="K176" s="54" t="str">
        <f t="shared" ca="1" si="9"/>
        <v>AD3</v>
      </c>
      <c r="L176" s="54" t="str">
        <f t="shared" ca="1" si="9"/>
        <v>PARTIEL</v>
      </c>
      <c r="M176" s="54">
        <f t="shared" ca="1" si="9"/>
        <v>0</v>
      </c>
      <c r="N176" s="54" t="str">
        <f t="shared" ca="1" si="9"/>
        <v>ZH0SJO</v>
      </c>
      <c r="O176" s="54">
        <f t="shared" ca="1" si="12"/>
        <v>0</v>
      </c>
    </row>
    <row r="177" spans="1:15" hidden="1" x14ac:dyDescent="0.25">
      <c r="A177" s="97">
        <v>140</v>
      </c>
      <c r="B177" s="98" t="s">
        <v>882</v>
      </c>
      <c r="C177" s="54" t="str">
        <f t="shared" ca="1" si="11"/>
        <v>CPPI</v>
      </c>
      <c r="D177" s="54" t="str">
        <f t="shared" ca="1" si="11"/>
        <v>AXP07</v>
      </c>
      <c r="E177" s="98">
        <f t="shared" ca="1" si="11"/>
        <v>0</v>
      </c>
      <c r="F177" s="54">
        <f t="shared" ca="1" si="11"/>
        <v>0</v>
      </c>
      <c r="G177" s="54">
        <f t="shared" ca="1" si="10"/>
        <v>0</v>
      </c>
      <c r="H177" s="54" t="str">
        <f t="shared" ca="1" si="10"/>
        <v>AXP07</v>
      </c>
      <c r="I177" s="54">
        <f t="shared" ca="1" si="10"/>
        <v>0</v>
      </c>
      <c r="J177" s="54" t="str">
        <f t="shared" ca="1" si="10"/>
        <v>ZH0AJN</v>
      </c>
      <c r="K177" s="54" t="str">
        <f t="shared" ca="1" si="9"/>
        <v>AD3</v>
      </c>
      <c r="L177" s="54" t="str">
        <f t="shared" ca="1" si="9"/>
        <v>PARTIEL</v>
      </c>
      <c r="M177" s="54">
        <f t="shared" ca="1" si="9"/>
        <v>0</v>
      </c>
      <c r="N177" s="54" t="str">
        <f t="shared" ca="1" si="9"/>
        <v>ZH0PJ7</v>
      </c>
      <c r="O177" s="54">
        <f t="shared" ca="1" si="12"/>
        <v>0</v>
      </c>
    </row>
    <row r="178" spans="1:15" hidden="1" x14ac:dyDescent="0.25">
      <c r="A178" s="97">
        <v>141</v>
      </c>
      <c r="B178" s="98" t="s">
        <v>885</v>
      </c>
      <c r="C178" s="54" t="str">
        <f t="shared" ca="1" si="11"/>
        <v>CPPI</v>
      </c>
      <c r="D178" s="54" t="str">
        <f t="shared" ca="1" si="11"/>
        <v>AXP07</v>
      </c>
      <c r="E178" s="98">
        <f t="shared" ca="1" si="11"/>
        <v>0</v>
      </c>
      <c r="F178" s="54">
        <f t="shared" ca="1" si="11"/>
        <v>0</v>
      </c>
      <c r="G178" s="54">
        <f t="shared" ca="1" si="10"/>
        <v>0</v>
      </c>
      <c r="H178" s="54" t="str">
        <f t="shared" ca="1" si="10"/>
        <v>AXP07</v>
      </c>
      <c r="I178" s="54">
        <f t="shared" ca="1" si="10"/>
        <v>0</v>
      </c>
      <c r="J178" s="54" t="str">
        <f t="shared" ca="1" si="10"/>
        <v>ZH0AJN</v>
      </c>
      <c r="K178" s="54" t="str">
        <f t="shared" ca="1" si="9"/>
        <v>AD3</v>
      </c>
      <c r="L178" s="54" t="str">
        <f t="shared" ca="1" si="9"/>
        <v>PARTIEL</v>
      </c>
      <c r="M178" s="54">
        <f t="shared" ca="1" si="9"/>
        <v>0</v>
      </c>
      <c r="N178" s="54" t="str">
        <f t="shared" ca="1" si="9"/>
        <v>ZH0PJ8</v>
      </c>
      <c r="O178" s="54">
        <f t="shared" ca="1" si="12"/>
        <v>0</v>
      </c>
    </row>
    <row r="179" spans="1:15" hidden="1" x14ac:dyDescent="0.25">
      <c r="A179" s="97">
        <v>142</v>
      </c>
      <c r="B179" s="98" t="s">
        <v>888</v>
      </c>
      <c r="C179" s="54" t="str">
        <f t="shared" ca="1" si="11"/>
        <v>CPDT</v>
      </c>
      <c r="D179" s="54" t="str">
        <f t="shared" ca="1" si="11"/>
        <v>AXTRANSJ</v>
      </c>
      <c r="E179" s="98">
        <f t="shared" ca="1" si="11"/>
        <v>0</v>
      </c>
      <c r="F179" s="54">
        <f t="shared" ca="1" si="11"/>
        <v>0</v>
      </c>
      <c r="G179" s="54">
        <f t="shared" ca="1" si="10"/>
        <v>0</v>
      </c>
      <c r="H179" s="54">
        <f t="shared" ca="1" si="10"/>
        <v>0</v>
      </c>
      <c r="I179" s="54">
        <f t="shared" ca="1" si="10"/>
        <v>0</v>
      </c>
      <c r="J179" s="54">
        <f t="shared" ca="1" si="10"/>
        <v>0</v>
      </c>
      <c r="K179" s="54" t="str">
        <f t="shared" ca="1" si="9"/>
        <v>AD3</v>
      </c>
      <c r="L179" s="54" t="str">
        <f t="shared" ca="1" si="9"/>
        <v>PARTIEL</v>
      </c>
      <c r="M179" s="54">
        <f t="shared" ca="1" si="9"/>
        <v>0</v>
      </c>
      <c r="N179" s="54" t="str">
        <f t="shared" ca="1" si="9"/>
        <v>ZH0XJ1</v>
      </c>
      <c r="O179" s="54">
        <f t="shared" ca="1" si="12"/>
        <v>0</v>
      </c>
    </row>
    <row r="180" spans="1:15" hidden="1" x14ac:dyDescent="0.25">
      <c r="A180" s="97">
        <v>143</v>
      </c>
      <c r="B180" s="98" t="s">
        <v>896</v>
      </c>
      <c r="C180" s="54" t="str">
        <f t="shared" ca="1" si="11"/>
        <v>CPDM</v>
      </c>
      <c r="D180" s="54" t="str">
        <f t="shared" ca="1" si="11"/>
        <v>#CR#BAMCJ_YYYYMMDDHHMISS_AXUABDNJ.CSV</v>
      </c>
      <c r="E180" s="98">
        <f t="shared" ca="1" si="11"/>
        <v>0</v>
      </c>
      <c r="F180" s="54">
        <f t="shared" ca="1" si="11"/>
        <v>0</v>
      </c>
      <c r="G180" s="54" t="str">
        <f t="shared" ca="1" si="10"/>
        <v>ZH4CJB</v>
      </c>
      <c r="H180" s="54">
        <f t="shared" ca="1" si="10"/>
        <v>0</v>
      </c>
      <c r="I180" s="54">
        <f t="shared" ca="1" si="10"/>
        <v>0</v>
      </c>
      <c r="J180" s="54" t="str">
        <f t="shared" ca="1" si="10"/>
        <v>ZH4QJU</v>
      </c>
      <c r="K180" s="54" t="str">
        <f t="shared" ca="1" si="9"/>
        <v>AD4</v>
      </c>
      <c r="L180" s="54" t="str">
        <f t="shared" ca="1" si="9"/>
        <v>PARTIEL</v>
      </c>
      <c r="M180" s="54" t="str">
        <f t="shared" ca="1" si="9"/>
        <v xml:space="preserve"> </v>
      </c>
      <c r="N180" s="54" t="str">
        <f t="shared" ca="1" si="9"/>
        <v>ZH4RJU</v>
      </c>
      <c r="O180" s="54" t="str">
        <f t="shared" ca="1" si="12"/>
        <v>ZH4RJD (sup fichier)</v>
      </c>
    </row>
    <row r="181" spans="1:15" hidden="1" x14ac:dyDescent="0.25">
      <c r="A181" s="97">
        <v>144</v>
      </c>
      <c r="B181" s="98" t="s">
        <v>902</v>
      </c>
      <c r="C181" s="54" t="str">
        <f t="shared" ca="1" si="11"/>
        <v>CPDM</v>
      </c>
      <c r="D181" s="54" t="str">
        <f t="shared" ca="1" si="11"/>
        <v>#CR#BAMCJ_YYYYMMDDHHMISS_AXUANMLJ.CSV</v>
      </c>
      <c r="E181" s="98">
        <f t="shared" ca="1" si="11"/>
        <v>0</v>
      </c>
      <c r="F181" s="54">
        <f t="shared" ca="1" si="11"/>
        <v>0</v>
      </c>
      <c r="G181" s="54" t="str">
        <f t="shared" ca="1" si="10"/>
        <v>ZH4CJB</v>
      </c>
      <c r="H181" s="54">
        <f t="shared" ca="1" si="10"/>
        <v>0</v>
      </c>
      <c r="I181" s="54">
        <f t="shared" ca="1" si="10"/>
        <v>0</v>
      </c>
      <c r="J181" s="54" t="str">
        <f t="shared" ca="1" si="10"/>
        <v>ZH4QJV</v>
      </c>
      <c r="K181" s="54" t="str">
        <f t="shared" ca="1" si="9"/>
        <v>AD4</v>
      </c>
      <c r="L181" s="54" t="str">
        <f t="shared" ca="1" si="9"/>
        <v>PARTIEL</v>
      </c>
      <c r="M181" s="54" t="str">
        <f t="shared" ca="1" si="9"/>
        <v xml:space="preserve"> </v>
      </c>
      <c r="N181" s="54" t="str">
        <f t="shared" ca="1" si="9"/>
        <v>ZH4RJV</v>
      </c>
      <c r="O181" s="54" t="str">
        <f t="shared" ca="1" si="12"/>
        <v>ZH4RJD (sup fichier)</v>
      </c>
    </row>
    <row r="182" spans="1:15" hidden="1" x14ac:dyDescent="0.25">
      <c r="A182" s="97">
        <v>145</v>
      </c>
      <c r="B182" s="98" t="s">
        <v>906</v>
      </c>
      <c r="C182" s="54" t="str">
        <f t="shared" ca="1" si="11"/>
        <v>CPDM</v>
      </c>
      <c r="D182" s="54" t="str">
        <f t="shared" ca="1" si="11"/>
        <v>#CR#BAMCJ_YYYYMMDDHHMISS_AXUFRMAJ.CSV</v>
      </c>
      <c r="E182" s="98">
        <f t="shared" ca="1" si="11"/>
        <v>0</v>
      </c>
      <c r="F182" s="54">
        <f t="shared" ca="1" si="11"/>
        <v>0</v>
      </c>
      <c r="G182" s="54" t="str">
        <f t="shared" ca="1" si="10"/>
        <v>ZH4CJB</v>
      </c>
      <c r="H182" s="54">
        <f t="shared" ca="1" si="10"/>
        <v>0</v>
      </c>
      <c r="I182" s="54">
        <f t="shared" ca="1" si="10"/>
        <v>0</v>
      </c>
      <c r="J182" s="54" t="str">
        <f t="shared" ca="1" si="10"/>
        <v>ZH4QJW</v>
      </c>
      <c r="K182" s="54" t="str">
        <f t="shared" ca="1" si="9"/>
        <v>AD4</v>
      </c>
      <c r="L182" s="54" t="str">
        <f t="shared" ca="1" si="9"/>
        <v>PARTIEL</v>
      </c>
      <c r="M182" s="54" t="str">
        <f t="shared" ca="1" si="9"/>
        <v xml:space="preserve"> </v>
      </c>
      <c r="N182" s="54" t="str">
        <f t="shared" ca="1" si="9"/>
        <v>ZH4RJW</v>
      </c>
      <c r="O182" s="54" t="str">
        <f t="shared" ca="1" si="12"/>
        <v>ZH4RJD (sup fichier)</v>
      </c>
    </row>
    <row r="183" spans="1:15" hidden="1" x14ac:dyDescent="0.25">
      <c r="A183" s="97">
        <v>146</v>
      </c>
      <c r="B183" s="98" t="s">
        <v>910</v>
      </c>
      <c r="C183" s="54" t="str">
        <f t="shared" ca="1" si="11"/>
        <v>CPDM</v>
      </c>
      <c r="D183" s="54" t="str">
        <f t="shared" ca="1" si="11"/>
        <v>#CR#BAMCJ_YYYYMMDDHHMISS_AXUFRMSJ.CSV</v>
      </c>
      <c r="E183" s="98">
        <f t="shared" ca="1" si="11"/>
        <v>0</v>
      </c>
      <c r="F183" s="54">
        <f t="shared" ca="1" si="11"/>
        <v>0</v>
      </c>
      <c r="G183" s="54" t="str">
        <f t="shared" ca="1" si="10"/>
        <v>ZH4CJB</v>
      </c>
      <c r="H183" s="54">
        <f t="shared" ca="1" si="10"/>
        <v>0</v>
      </c>
      <c r="I183" s="54">
        <f t="shared" ca="1" si="10"/>
        <v>0</v>
      </c>
      <c r="J183" s="54" t="str">
        <f t="shared" ca="1" si="10"/>
        <v>ZH4QJX</v>
      </c>
      <c r="K183" s="54" t="str">
        <f t="shared" ca="1" si="9"/>
        <v>AD4</v>
      </c>
      <c r="L183" s="54" t="str">
        <f t="shared" ca="1" si="9"/>
        <v>PARTIEL</v>
      </c>
      <c r="M183" s="54" t="str">
        <f t="shared" ca="1" si="9"/>
        <v xml:space="preserve"> </v>
      </c>
      <c r="N183" s="54" t="str">
        <f t="shared" ca="1" si="9"/>
        <v>ZH4RJX</v>
      </c>
      <c r="O183" s="54" t="str">
        <f t="shared" ca="1" si="12"/>
        <v>ZH4RJD (sup fichier)</v>
      </c>
    </row>
    <row r="184" spans="1:15" hidden="1" x14ac:dyDescent="0.25">
      <c r="A184" s="97">
        <v>147</v>
      </c>
      <c r="B184" s="98" t="s">
        <v>916</v>
      </c>
      <c r="C184" s="54" t="str">
        <f t="shared" ca="1" si="11"/>
        <v>CPMP</v>
      </c>
      <c r="D184" s="54" t="str">
        <f t="shared" ca="1" si="11"/>
        <v>#CR#GDRMJ_YYYYMMDDHHMISS_AXUGDR1J.CSV</v>
      </c>
      <c r="E184" s="98">
        <f t="shared" ca="1" si="11"/>
        <v>0</v>
      </c>
      <c r="F184" s="54">
        <f t="shared" ca="1" si="11"/>
        <v>0</v>
      </c>
      <c r="G184" s="54" t="str">
        <f t="shared" ca="1" si="10"/>
        <v>ZH2BD1</v>
      </c>
      <c r="H184" s="54">
        <f t="shared" ca="1" si="10"/>
        <v>0</v>
      </c>
      <c r="I184" s="54">
        <f t="shared" ca="1" si="10"/>
        <v>0</v>
      </c>
      <c r="J184" s="54">
        <f t="shared" ca="1" si="10"/>
        <v>0</v>
      </c>
      <c r="K184" s="54" t="str">
        <f t="shared" ca="1" si="9"/>
        <v>AD4</v>
      </c>
      <c r="L184" s="54" t="str">
        <f t="shared" ca="1" si="9"/>
        <v>PARTIEL</v>
      </c>
      <c r="M184" s="54">
        <f t="shared" ca="1" si="9"/>
        <v>0</v>
      </c>
      <c r="N184" s="54" t="str">
        <f t="shared" ca="1" si="9"/>
        <v>ZH20JD</v>
      </c>
      <c r="O184" s="54">
        <f t="shared" ca="1" si="12"/>
        <v>0</v>
      </c>
    </row>
    <row r="185" spans="1:15" hidden="1" x14ac:dyDescent="0.25">
      <c r="A185" s="97">
        <v>148</v>
      </c>
      <c r="B185" s="98" t="s">
        <v>926</v>
      </c>
      <c r="C185" s="54" t="str">
        <f t="shared" ca="1" si="11"/>
        <v>CPMP</v>
      </c>
      <c r="D185" s="54" t="str">
        <f t="shared" ca="1" si="11"/>
        <v>#CR#GDRMJ_YYYYMMDDHHMISS_AXUGDR2J.CSV</v>
      </c>
      <c r="E185" s="98">
        <f t="shared" ca="1" si="11"/>
        <v>0</v>
      </c>
      <c r="F185" s="54">
        <f t="shared" ca="1" si="11"/>
        <v>0</v>
      </c>
      <c r="G185" s="54" t="str">
        <f t="shared" ca="1" si="10"/>
        <v>ZH2BD2</v>
      </c>
      <c r="H185" s="54">
        <f t="shared" ca="1" si="10"/>
        <v>0</v>
      </c>
      <c r="I185" s="54">
        <f t="shared" ca="1" si="10"/>
        <v>0</v>
      </c>
      <c r="J185" s="54">
        <f t="shared" ca="1" si="10"/>
        <v>0</v>
      </c>
      <c r="K185" s="54" t="str">
        <f t="shared" ca="1" si="9"/>
        <v>AD4</v>
      </c>
      <c r="L185" s="54" t="str">
        <f t="shared" ca="1" si="9"/>
        <v>PARTIEL</v>
      </c>
      <c r="M185" s="54">
        <f t="shared" ca="1" si="9"/>
        <v>0</v>
      </c>
      <c r="N185" s="54" t="str">
        <f t="shared" ca="1" si="9"/>
        <v>ZH20JE</v>
      </c>
      <c r="O185" s="54">
        <f t="shared" ca="1" si="12"/>
        <v>0</v>
      </c>
    </row>
    <row r="186" spans="1:15" hidden="1" x14ac:dyDescent="0.25">
      <c r="A186" s="97">
        <v>149</v>
      </c>
      <c r="B186" s="98" t="s">
        <v>932</v>
      </c>
      <c r="C186" s="54" t="str">
        <f t="shared" ca="1" si="11"/>
        <v>CPMP</v>
      </c>
      <c r="D186" s="54" t="str">
        <f t="shared" ca="1" si="11"/>
        <v>#CR#GDRMJ_YYYYMMDDHHMISS_AXUGDR3J.CSV</v>
      </c>
      <c r="E186" s="98">
        <f t="shared" ca="1" si="11"/>
        <v>0</v>
      </c>
      <c r="F186" s="54">
        <f t="shared" ca="1" si="11"/>
        <v>0</v>
      </c>
      <c r="G186" s="54" t="str">
        <f t="shared" ca="1" si="10"/>
        <v>ZH2BD3</v>
      </c>
      <c r="H186" s="54">
        <f t="shared" ca="1" si="10"/>
        <v>0</v>
      </c>
      <c r="I186" s="54">
        <f t="shared" ca="1" si="10"/>
        <v>0</v>
      </c>
      <c r="J186" s="54">
        <f t="shared" ca="1" si="10"/>
        <v>0</v>
      </c>
      <c r="K186" s="54" t="str">
        <f t="shared" ca="1" si="9"/>
        <v>AD4</v>
      </c>
      <c r="L186" s="54" t="str">
        <f t="shared" ca="1" si="9"/>
        <v>PARTIEL</v>
      </c>
      <c r="M186" s="54">
        <f t="shared" ca="1" si="9"/>
        <v>0</v>
      </c>
      <c r="N186" s="54" t="str">
        <f t="shared" ca="1" si="9"/>
        <v>ZH20JF</v>
      </c>
      <c r="O186" s="54">
        <f t="shared" ca="1" si="12"/>
        <v>0</v>
      </c>
    </row>
    <row r="187" spans="1:15" hidden="1" x14ac:dyDescent="0.25">
      <c r="A187" s="97">
        <v>150</v>
      </c>
      <c r="B187" s="98" t="s">
        <v>938</v>
      </c>
      <c r="C187" s="54" t="str">
        <f t="shared" ca="1" si="11"/>
        <v>CPMP</v>
      </c>
      <c r="D187" s="54" t="str">
        <f t="shared" ca="1" si="11"/>
        <v>#CR#GDRMJ_YYYYMMDDHHMISS_AXUGDR4J.CSV</v>
      </c>
      <c r="E187" s="98">
        <f t="shared" ca="1" si="11"/>
        <v>0</v>
      </c>
      <c r="F187" s="54">
        <f t="shared" ca="1" si="11"/>
        <v>0</v>
      </c>
      <c r="G187" s="54" t="str">
        <f t="shared" ca="1" si="10"/>
        <v>ZH2BD4</v>
      </c>
      <c r="H187" s="54">
        <f t="shared" ca="1" si="10"/>
        <v>0</v>
      </c>
      <c r="I187" s="54">
        <f t="shared" ca="1" si="10"/>
        <v>0</v>
      </c>
      <c r="J187" s="54">
        <f t="shared" ca="1" si="10"/>
        <v>0</v>
      </c>
      <c r="K187" s="54" t="str">
        <f t="shared" ca="1" si="9"/>
        <v>AD4</v>
      </c>
      <c r="L187" s="54" t="str">
        <f t="shared" ca="1" si="9"/>
        <v>PARTIEL</v>
      </c>
      <c r="M187" s="54">
        <f t="shared" ca="1" si="9"/>
        <v>0</v>
      </c>
      <c r="N187" s="54" t="str">
        <f t="shared" ca="1" si="9"/>
        <v>ZH20JJ</v>
      </c>
      <c r="O187" s="54">
        <f t="shared" ca="1" si="12"/>
        <v>0</v>
      </c>
    </row>
    <row r="188" spans="1:15" hidden="1" x14ac:dyDescent="0.25">
      <c r="A188" s="97">
        <v>151</v>
      </c>
      <c r="B188" s="98" t="s">
        <v>944</v>
      </c>
      <c r="C188" s="54" t="str">
        <f t="shared" ca="1" si="11"/>
        <v>CPDM</v>
      </c>
      <c r="D188" s="54" t="str">
        <f t="shared" ca="1" si="11"/>
        <v>#CR#BAMCJ_YYYYMMDDHHMISS_AXUNVGNJ.CSV</v>
      </c>
      <c r="E188" s="98">
        <f t="shared" ca="1" si="11"/>
        <v>0</v>
      </c>
      <c r="F188" s="54">
        <f t="shared" ca="1" si="11"/>
        <v>0</v>
      </c>
      <c r="G188" s="54" t="str">
        <f t="shared" ca="1" si="10"/>
        <v>ZH4CJB</v>
      </c>
      <c r="H188" s="54">
        <f t="shared" ca="1" si="10"/>
        <v>0</v>
      </c>
      <c r="I188" s="54">
        <f t="shared" ca="1" si="10"/>
        <v>0</v>
      </c>
      <c r="J188" s="54" t="str">
        <f t="shared" ca="1" si="10"/>
        <v>ZH4QJY</v>
      </c>
      <c r="K188" s="54" t="str">
        <f t="shared" ca="1" si="9"/>
        <v>AD4</v>
      </c>
      <c r="L188" s="54" t="str">
        <f t="shared" ca="1" si="9"/>
        <v>PARTIEL</v>
      </c>
      <c r="M188" s="54" t="str">
        <f t="shared" ca="1" si="9"/>
        <v xml:space="preserve"> </v>
      </c>
      <c r="N188" s="54" t="str">
        <f t="shared" ca="1" si="9"/>
        <v>ZH4RJY</v>
      </c>
      <c r="O188" s="54" t="str">
        <f t="shared" ca="1" si="12"/>
        <v>ZH4RJD (sup fichier)</v>
      </c>
    </row>
    <row r="189" spans="1:15" hidden="1" x14ac:dyDescent="0.25">
      <c r="A189" s="97">
        <v>152</v>
      </c>
      <c r="B189" s="98" t="s">
        <v>947</v>
      </c>
      <c r="C189" s="54" t="str">
        <f t="shared" ca="1" si="11"/>
        <v>CPPL</v>
      </c>
      <c r="D189" s="54" t="str">
        <f t="shared" ca="1" si="11"/>
        <v xml:space="preserve">V2AYDLEP </v>
      </c>
      <c r="E189" s="98">
        <f t="shared" ca="1" si="11"/>
        <v>0</v>
      </c>
      <c r="F189" s="54">
        <f t="shared" ca="1" si="11"/>
        <v>0</v>
      </c>
      <c r="G189" s="54">
        <f t="shared" ca="1" si="10"/>
        <v>0</v>
      </c>
      <c r="H189" s="54">
        <f t="shared" ca="1" si="10"/>
        <v>0</v>
      </c>
      <c r="I189" s="54">
        <f t="shared" ca="1" si="10"/>
        <v>0</v>
      </c>
      <c r="J189" s="54" t="str">
        <f t="shared" ca="1" si="10"/>
        <v>ZH2AJ9</v>
      </c>
      <c r="K189" s="54" t="str">
        <f t="shared" ca="1" si="9"/>
        <v>AD1</v>
      </c>
      <c r="L189" s="54" t="str">
        <f t="shared" ca="1" si="9"/>
        <v>COMPLET</v>
      </c>
      <c r="M189" s="54">
        <f t="shared" ca="1" si="9"/>
        <v>0</v>
      </c>
      <c r="N189" s="54" t="str">
        <f t="shared" ca="1" si="9"/>
        <v>ZH2SJ9</v>
      </c>
      <c r="O189" s="54">
        <f t="shared" ca="1" si="12"/>
        <v>0</v>
      </c>
    </row>
    <row r="190" spans="1:15" hidden="1" x14ac:dyDescent="0.25">
      <c r="A190" s="97">
        <v>1944</v>
      </c>
      <c r="B190" s="98" t="s">
        <v>9700</v>
      </c>
      <c r="C190" s="54" t="str">
        <f t="shared" ca="1" si="11"/>
        <v>CPCR</v>
      </c>
      <c r="D190" s="54" t="str">
        <f t="shared" ca="1" si="11"/>
        <v>BAC000OT</v>
      </c>
      <c r="E190" s="98">
        <f t="shared" ca="1" si="11"/>
        <v>0</v>
      </c>
      <c r="F190" s="54">
        <f t="shared" ca="1" si="11"/>
        <v>0</v>
      </c>
      <c r="G190" s="54">
        <f t="shared" ca="1" si="10"/>
        <v>0</v>
      </c>
      <c r="H190" s="54">
        <f t="shared" ca="1" si="10"/>
        <v>0</v>
      </c>
      <c r="I190" s="54">
        <f t="shared" ca="1" si="10"/>
        <v>0</v>
      </c>
      <c r="J190" s="54" t="str">
        <f t="shared" ca="1" si="10"/>
        <v>ZH1AMZ</v>
      </c>
      <c r="K190" s="54" t="str">
        <f t="shared" ca="1" si="9"/>
        <v>AD3</v>
      </c>
      <c r="L190" s="54" t="str">
        <f t="shared" ca="1" si="9"/>
        <v>COMPLET</v>
      </c>
      <c r="M190" s="54" t="str">
        <f t="shared" ca="1" si="9"/>
        <v xml:space="preserve"> </v>
      </c>
      <c r="N190" s="54" t="str">
        <f t="shared" ca="1" si="9"/>
        <v>ZH1VMC</v>
      </c>
      <c r="O190" s="54">
        <f t="shared" ca="1" si="12"/>
        <v>0</v>
      </c>
    </row>
    <row r="191" spans="1:15" hidden="1" x14ac:dyDescent="0.25">
      <c r="A191" s="97">
        <v>153</v>
      </c>
      <c r="B191" s="98" t="s">
        <v>952</v>
      </c>
      <c r="C191" s="54" t="str">
        <f t="shared" ca="1" si="11"/>
        <v>CPCR</v>
      </c>
      <c r="D191" s="54" t="str">
        <f t="shared" ca="1" si="11"/>
        <v>BAC000PR</v>
      </c>
      <c r="E191" s="98">
        <f t="shared" ca="1" si="11"/>
        <v>0</v>
      </c>
      <c r="F191" s="54">
        <f t="shared" ca="1" si="11"/>
        <v>0</v>
      </c>
      <c r="G191" s="54">
        <f t="shared" ca="1" si="10"/>
        <v>0</v>
      </c>
      <c r="H191" s="54">
        <f t="shared" ca="1" si="10"/>
        <v>0</v>
      </c>
      <c r="I191" s="54">
        <f t="shared" ca="1" si="10"/>
        <v>0</v>
      </c>
      <c r="J191" s="54" t="str">
        <f t="shared" ca="1" si="10"/>
        <v>ZH1AM4</v>
      </c>
      <c r="K191" s="54" t="str">
        <f t="shared" ca="1" si="9"/>
        <v>AD1</v>
      </c>
      <c r="L191" s="54" t="str">
        <f t="shared" ca="1" si="9"/>
        <v>COMPLET</v>
      </c>
      <c r="M191" s="54" t="str">
        <f t="shared" ca="1" si="9"/>
        <v xml:space="preserve"> </v>
      </c>
      <c r="N191" s="54" t="str">
        <f t="shared" ca="1" si="9"/>
        <v>ZH1SM5</v>
      </c>
      <c r="O191" s="54">
        <f t="shared" ca="1" si="12"/>
        <v>0</v>
      </c>
    </row>
    <row r="192" spans="1:15" hidden="1" x14ac:dyDescent="0.25">
      <c r="A192" s="97">
        <v>154</v>
      </c>
      <c r="B192" s="98" t="s">
        <v>959</v>
      </c>
      <c r="C192" s="54" t="str">
        <f t="shared" ca="1" si="11"/>
        <v>CPCR</v>
      </c>
      <c r="D192" s="54" t="str">
        <f t="shared" ca="1" si="11"/>
        <v>BAC000SO</v>
      </c>
      <c r="E192" s="98">
        <f t="shared" ca="1" si="11"/>
        <v>0</v>
      </c>
      <c r="F192" s="54">
        <f t="shared" ca="1" si="11"/>
        <v>0</v>
      </c>
      <c r="G192" s="54">
        <f t="shared" ca="1" si="10"/>
        <v>0</v>
      </c>
      <c r="H192" s="54">
        <f t="shared" ca="1" si="10"/>
        <v>0</v>
      </c>
      <c r="I192" s="54">
        <f t="shared" ca="1" si="10"/>
        <v>0</v>
      </c>
      <c r="J192" s="54" t="str">
        <f t="shared" ca="1" si="10"/>
        <v>ZH1AM6</v>
      </c>
      <c r="K192" s="54" t="str">
        <f t="shared" ca="1" si="9"/>
        <v>AD1</v>
      </c>
      <c r="L192" s="54" t="str">
        <f t="shared" ca="1" si="9"/>
        <v>COMPLET</v>
      </c>
      <c r="M192" s="54" t="str">
        <f t="shared" ca="1" si="9"/>
        <v xml:space="preserve"> </v>
      </c>
      <c r="N192" s="54" t="str">
        <f t="shared" ca="1" si="9"/>
        <v>ZH1SM6</v>
      </c>
      <c r="O192" s="54">
        <f t="shared" ca="1" si="12"/>
        <v>0</v>
      </c>
    </row>
    <row r="193" spans="1:15" hidden="1" x14ac:dyDescent="0.25">
      <c r="A193" s="97">
        <v>155</v>
      </c>
      <c r="B193" s="98" t="s">
        <v>964</v>
      </c>
      <c r="C193" s="54" t="str">
        <f t="shared" ca="1" si="11"/>
        <v>CPCR</v>
      </c>
      <c r="D193" s="54" t="str">
        <f t="shared" ca="1" si="11"/>
        <v>BAC000KD</v>
      </c>
      <c r="E193" s="98">
        <f t="shared" ca="1" si="11"/>
        <v>0</v>
      </c>
      <c r="F193" s="54">
        <f t="shared" ca="1" si="11"/>
        <v>0</v>
      </c>
      <c r="G193" s="54">
        <f t="shared" ca="1" si="10"/>
        <v>0</v>
      </c>
      <c r="H193" s="54">
        <f t="shared" ca="1" si="10"/>
        <v>0</v>
      </c>
      <c r="I193" s="54">
        <f t="shared" ca="1" si="10"/>
        <v>0</v>
      </c>
      <c r="J193" s="54" t="str">
        <f t="shared" ca="1" si="10"/>
        <v>ZH1AM3</v>
      </c>
      <c r="K193" s="54" t="str">
        <f t="shared" ca="1" si="9"/>
        <v>AD3</v>
      </c>
      <c r="L193" s="54" t="str">
        <f t="shared" ca="1" si="9"/>
        <v>COMPLET</v>
      </c>
      <c r="M193" s="54" t="str">
        <f t="shared" ca="1" si="9"/>
        <v xml:space="preserve"> </v>
      </c>
      <c r="N193" s="54" t="str">
        <f t="shared" ca="1" si="9"/>
        <v>ZH1SM3</v>
      </c>
      <c r="O193" s="54">
        <f t="shared" ca="1" si="12"/>
        <v>0</v>
      </c>
    </row>
    <row r="194" spans="1:15" hidden="1" x14ac:dyDescent="0.25">
      <c r="A194" s="97">
        <v>156</v>
      </c>
      <c r="B194" s="98" t="s">
        <v>969</v>
      </c>
      <c r="C194" s="54" t="str">
        <f t="shared" ca="1" si="11"/>
        <v>CPCR</v>
      </c>
      <c r="D194" s="54" t="str">
        <f t="shared" ca="1" si="11"/>
        <v>BAC000KD</v>
      </c>
      <c r="E194" s="98">
        <f t="shared" ca="1" si="11"/>
        <v>0</v>
      </c>
      <c r="F194" s="54">
        <f t="shared" ca="1" si="11"/>
        <v>0</v>
      </c>
      <c r="G194" s="54">
        <f t="shared" ca="1" si="10"/>
        <v>0</v>
      </c>
      <c r="H194" s="54">
        <f t="shared" ca="1" si="10"/>
        <v>0</v>
      </c>
      <c r="I194" s="54">
        <f t="shared" ca="1" si="10"/>
        <v>0</v>
      </c>
      <c r="J194" s="54" t="str">
        <f t="shared" ca="1" si="10"/>
        <v>ZH1AM3</v>
      </c>
      <c r="K194" s="54" t="str">
        <f t="shared" ca="1" si="9"/>
        <v>AD3</v>
      </c>
      <c r="L194" s="54" t="str">
        <f t="shared" ca="1" si="9"/>
        <v>COMPLET</v>
      </c>
      <c r="M194" s="54" t="str">
        <f t="shared" ca="1" si="9"/>
        <v xml:space="preserve"> </v>
      </c>
      <c r="N194" s="54" t="str">
        <f t="shared" ca="1" si="9"/>
        <v>ZH1SM4</v>
      </c>
      <c r="O194" s="54">
        <f t="shared" ca="1" si="12"/>
        <v>0</v>
      </c>
    </row>
    <row r="195" spans="1:15" hidden="1" x14ac:dyDescent="0.25">
      <c r="A195" s="97">
        <v>157</v>
      </c>
      <c r="B195" s="98" t="s">
        <v>973</v>
      </c>
      <c r="C195" s="54" t="str">
        <f t="shared" ca="1" si="11"/>
        <v>CPDT</v>
      </c>
      <c r="D195" s="54" t="str">
        <f t="shared" ca="1" si="11"/>
        <v>BACTAGRE</v>
      </c>
      <c r="E195" s="98">
        <f t="shared" ca="1" si="11"/>
        <v>0</v>
      </c>
      <c r="F195" s="54">
        <f t="shared" ca="1" si="11"/>
        <v>0</v>
      </c>
      <c r="G195" s="54">
        <f t="shared" ca="1" si="10"/>
        <v>0</v>
      </c>
      <c r="H195" s="54">
        <f t="shared" ca="1" si="10"/>
        <v>0</v>
      </c>
      <c r="I195" s="54">
        <f t="shared" ca="1" si="10"/>
        <v>0</v>
      </c>
      <c r="J195" s="54" t="str">
        <f t="shared" ca="1" si="10"/>
        <v>ZH0SMR</v>
      </c>
      <c r="K195" s="54" t="str">
        <f t="shared" ca="1" si="9"/>
        <v>AD3</v>
      </c>
      <c r="L195" s="54" t="str">
        <f t="shared" ca="1" si="9"/>
        <v>COMPLET</v>
      </c>
      <c r="M195" s="54" t="str">
        <f t="shared" ca="1" si="9"/>
        <v xml:space="preserve"> </v>
      </c>
      <c r="N195" s="54" t="str">
        <f t="shared" ca="1" si="9"/>
        <v>ZH0SMS</v>
      </c>
      <c r="O195" s="54">
        <f t="shared" ca="1" si="12"/>
        <v>0</v>
      </c>
    </row>
    <row r="196" spans="1:15" hidden="1" x14ac:dyDescent="0.25">
      <c r="A196" s="97">
        <v>158</v>
      </c>
      <c r="B196" s="98" t="s">
        <v>977</v>
      </c>
      <c r="C196" s="54" t="str">
        <f t="shared" ca="1" si="11"/>
        <v>CPDT</v>
      </c>
      <c r="D196" s="54" t="str">
        <f t="shared" ca="1" si="11"/>
        <v xml:space="preserve"> </v>
      </c>
      <c r="E196" s="98">
        <f t="shared" ca="1" si="11"/>
        <v>0</v>
      </c>
      <c r="F196" s="54">
        <f t="shared" ca="1" si="11"/>
        <v>0</v>
      </c>
      <c r="G196" s="54">
        <f t="shared" ca="1" si="10"/>
        <v>0</v>
      </c>
      <c r="H196" s="54">
        <f t="shared" ca="1" si="10"/>
        <v>0</v>
      </c>
      <c r="I196" s="54">
        <f t="shared" ca="1" si="10"/>
        <v>0</v>
      </c>
      <c r="J196" s="54">
        <f t="shared" ca="1" si="10"/>
        <v>0</v>
      </c>
      <c r="K196" s="54" t="str">
        <f t="shared" ca="1" si="9"/>
        <v>AD3</v>
      </c>
      <c r="L196" s="54" t="str">
        <f t="shared" ca="1" si="9"/>
        <v>COMPLET</v>
      </c>
      <c r="M196" s="54" t="str">
        <f t="shared" ca="1" si="9"/>
        <v xml:space="preserve"> </v>
      </c>
      <c r="N196" s="54" t="str">
        <f t="shared" ca="1" si="9"/>
        <v>ZH0SMT</v>
      </c>
      <c r="O196" s="54">
        <f t="shared" ca="1" si="12"/>
        <v>0</v>
      </c>
    </row>
    <row r="197" spans="1:15" hidden="1" x14ac:dyDescent="0.25">
      <c r="A197" s="97">
        <v>159</v>
      </c>
      <c r="B197" s="98" t="s">
        <v>981</v>
      </c>
      <c r="C197" s="54" t="str">
        <f t="shared" ca="1" si="11"/>
        <v>CPFI</v>
      </c>
      <c r="D197" s="54" t="str">
        <f t="shared" ca="1" si="11"/>
        <v xml:space="preserve"> </v>
      </c>
      <c r="E197" s="98">
        <f t="shared" ca="1" si="11"/>
        <v>0</v>
      </c>
      <c r="F197" s="54">
        <f t="shared" ca="1" si="11"/>
        <v>0</v>
      </c>
      <c r="G197" s="54">
        <f t="shared" ca="1" si="10"/>
        <v>0</v>
      </c>
      <c r="H197" s="54">
        <f t="shared" ca="1" si="10"/>
        <v>0</v>
      </c>
      <c r="I197" s="54">
        <f t="shared" ca="1" si="10"/>
        <v>0</v>
      </c>
      <c r="J197" s="54">
        <f t="shared" ca="1" si="10"/>
        <v>0</v>
      </c>
      <c r="K197" s="54" t="str">
        <f t="shared" ca="1" si="9"/>
        <v>AD3</v>
      </c>
      <c r="L197" s="54" t="str">
        <f t="shared" ca="1" si="9"/>
        <v>COMPLET</v>
      </c>
      <c r="M197" s="54" t="str">
        <f t="shared" ca="1" si="9"/>
        <v xml:space="preserve"> </v>
      </c>
      <c r="N197" s="54" t="str">
        <f t="shared" ca="1" si="9"/>
        <v>ZH2SD0</v>
      </c>
      <c r="O197" s="54">
        <f t="shared" ca="1" si="12"/>
        <v>0</v>
      </c>
    </row>
    <row r="198" spans="1:15" hidden="1" x14ac:dyDescent="0.25">
      <c r="A198" s="97">
        <v>160</v>
      </c>
      <c r="B198" s="98" t="s">
        <v>986</v>
      </c>
      <c r="C198" s="54" t="str">
        <f t="shared" ca="1" si="11"/>
        <v>CPFI</v>
      </c>
      <c r="D198" s="54" t="str">
        <f t="shared" ca="1" si="11"/>
        <v>AXUUC24A</v>
      </c>
      <c r="E198" s="98">
        <f t="shared" ca="1" si="11"/>
        <v>0</v>
      </c>
      <c r="F198" s="54">
        <f t="shared" ca="1" si="11"/>
        <v>0</v>
      </c>
      <c r="G198" s="54">
        <f t="shared" ca="1" si="10"/>
        <v>0</v>
      </c>
      <c r="H198" s="54">
        <f t="shared" ca="1" si="10"/>
        <v>0</v>
      </c>
      <c r="I198" s="54">
        <f t="shared" ca="1" si="10"/>
        <v>0</v>
      </c>
      <c r="J198" s="54">
        <f t="shared" ca="1" si="10"/>
        <v>0</v>
      </c>
      <c r="K198" s="54" t="str">
        <f t="shared" ca="1" si="9"/>
        <v>AD3</v>
      </c>
      <c r="L198" s="54" t="str">
        <f t="shared" ca="1" si="9"/>
        <v>PARTIEL</v>
      </c>
      <c r="M198" s="54">
        <f t="shared" ca="1" si="9"/>
        <v>0</v>
      </c>
      <c r="N198" s="54" t="str">
        <f t="shared" ca="1" si="9"/>
        <v>ZH2ST0</v>
      </c>
      <c r="O198" s="54">
        <f t="shared" ca="1" si="12"/>
        <v>0</v>
      </c>
    </row>
    <row r="199" spans="1:15" hidden="1" x14ac:dyDescent="0.25">
      <c r="A199" s="97">
        <v>161</v>
      </c>
      <c r="B199" s="98" t="s">
        <v>991</v>
      </c>
      <c r="C199" s="54" t="str">
        <f t="shared" ca="1" si="11"/>
        <v>CPFI</v>
      </c>
      <c r="D199" s="54" t="str">
        <f t="shared" ca="1" si="11"/>
        <v xml:space="preserve"> </v>
      </c>
      <c r="E199" s="98">
        <f t="shared" ca="1" si="11"/>
        <v>0</v>
      </c>
      <c r="F199" s="54">
        <f t="shared" ca="1" si="11"/>
        <v>0</v>
      </c>
      <c r="G199" s="54">
        <f t="shared" ca="1" si="10"/>
        <v>0</v>
      </c>
      <c r="H199" s="54">
        <f t="shared" ca="1" si="10"/>
        <v>0</v>
      </c>
      <c r="I199" s="54">
        <f t="shared" ca="1" si="10"/>
        <v>0</v>
      </c>
      <c r="J199" s="54">
        <f t="shared" ca="1" si="10"/>
        <v>0</v>
      </c>
      <c r="K199" s="54" t="str">
        <f t="shared" ca="1" si="9"/>
        <v>AD3</v>
      </c>
      <c r="L199" s="54" t="str">
        <f t="shared" ca="1" si="9"/>
        <v>PARTIEL</v>
      </c>
      <c r="M199" s="54" t="str">
        <f t="shared" ca="1" si="9"/>
        <v xml:space="preserve"> </v>
      </c>
      <c r="N199" s="54" t="str">
        <f t="shared" ca="1" si="9"/>
        <v>ZH2SA1</v>
      </c>
      <c r="O199" s="54">
        <f t="shared" ca="1" si="12"/>
        <v>0</v>
      </c>
    </row>
    <row r="200" spans="1:15" hidden="1" x14ac:dyDescent="0.25">
      <c r="A200" s="97">
        <v>162</v>
      </c>
      <c r="B200" s="98" t="s">
        <v>994</v>
      </c>
      <c r="C200" s="54" t="str">
        <f t="shared" ca="1" si="11"/>
        <v>CPFI</v>
      </c>
      <c r="D200" s="54" t="str">
        <f t="shared" ca="1" si="11"/>
        <v>BAFIDEC2</v>
      </c>
      <c r="E200" s="98">
        <f t="shared" ca="1" si="11"/>
        <v>0</v>
      </c>
      <c r="F200" s="54">
        <f t="shared" ca="1" si="11"/>
        <v>0</v>
      </c>
      <c r="G200" s="54">
        <f t="shared" ca="1" si="10"/>
        <v>0</v>
      </c>
      <c r="H200" s="54">
        <f t="shared" ca="1" si="10"/>
        <v>0</v>
      </c>
      <c r="I200" s="54">
        <f t="shared" ca="1" si="10"/>
        <v>0</v>
      </c>
      <c r="J200" s="54" t="str">
        <f t="shared" ca="1" si="10"/>
        <v>ZH2AD1</v>
      </c>
      <c r="K200" s="54" t="str">
        <f t="shared" ca="1" si="9"/>
        <v>AD3</v>
      </c>
      <c r="L200" s="54" t="str">
        <f t="shared" ca="1" si="9"/>
        <v>COMPLET</v>
      </c>
      <c r="M200" s="54" t="str">
        <f t="shared" ca="1" si="9"/>
        <v xml:space="preserve"> </v>
      </c>
      <c r="N200" s="54" t="str">
        <f t="shared" ca="1" si="9"/>
        <v>ZH2SD1</v>
      </c>
      <c r="O200" s="54">
        <f t="shared" ca="1" si="12"/>
        <v>0</v>
      </c>
    </row>
    <row r="201" spans="1:15" hidden="1" x14ac:dyDescent="0.25">
      <c r="A201" s="97">
        <v>1869</v>
      </c>
      <c r="B201" s="98" t="s">
        <v>9415</v>
      </c>
      <c r="C201" s="54" t="str">
        <f t="shared" ca="1" si="11"/>
        <v>CPFI</v>
      </c>
      <c r="D201" s="54" t="str">
        <f t="shared" ca="1" si="11"/>
        <v>BAFIDEC3</v>
      </c>
      <c r="E201" s="98">
        <f t="shared" ca="1" si="11"/>
        <v>0</v>
      </c>
      <c r="F201" s="54">
        <f t="shared" ca="1" si="11"/>
        <v>0</v>
      </c>
      <c r="G201" s="54" t="str">
        <f t="shared" ca="1" si="10"/>
        <v>ZH2SJO</v>
      </c>
      <c r="H201" s="54">
        <f t="shared" ca="1" si="10"/>
        <v>0</v>
      </c>
      <c r="I201" s="54">
        <f t="shared" ca="1" si="10"/>
        <v>0</v>
      </c>
      <c r="J201" s="54" t="str">
        <f t="shared" ca="1" si="10"/>
        <v>ZH2ADA</v>
      </c>
      <c r="K201" s="54" t="str">
        <f t="shared" ca="1" si="9"/>
        <v>AD3</v>
      </c>
      <c r="L201" s="54" t="str">
        <f t="shared" ca="1" si="9"/>
        <v>COMPLET</v>
      </c>
      <c r="M201" s="54" t="str">
        <f t="shared" ca="1" si="9"/>
        <v xml:space="preserve"> </v>
      </c>
      <c r="N201" s="54" t="str">
        <f t="shared" ca="1" si="9"/>
        <v>ZH2ADB</v>
      </c>
      <c r="O201" s="54">
        <f t="shared" ca="1" si="12"/>
        <v>0</v>
      </c>
    </row>
    <row r="202" spans="1:15" hidden="1" x14ac:dyDescent="0.25">
      <c r="A202" s="97">
        <v>163</v>
      </c>
      <c r="B202" s="98" t="s">
        <v>1000</v>
      </c>
      <c r="C202" s="54" t="str">
        <f t="shared" ca="1" si="11"/>
        <v>CPCC</v>
      </c>
      <c r="D202" s="54" t="str">
        <f t="shared" ca="1" si="11"/>
        <v>BAF62</v>
      </c>
      <c r="E202" s="98">
        <f t="shared" ca="1" si="11"/>
        <v>0</v>
      </c>
      <c r="F202" s="54">
        <f t="shared" ca="1" si="11"/>
        <v>0</v>
      </c>
      <c r="G202" s="54">
        <f t="shared" ca="1" si="10"/>
        <v>0</v>
      </c>
      <c r="H202" s="54" t="str">
        <f t="shared" ca="1" si="10"/>
        <v>BAF65</v>
      </c>
      <c r="I202" s="54">
        <f t="shared" ca="1" si="10"/>
        <v>0</v>
      </c>
      <c r="J202" s="54" t="str">
        <f t="shared" ca="1" si="10"/>
        <v>ZH1AM9</v>
      </c>
      <c r="K202" s="54" t="str">
        <f t="shared" ca="1" si="9"/>
        <v>AD3</v>
      </c>
      <c r="L202" s="54" t="str">
        <f t="shared" ca="1" si="9"/>
        <v>PARTIEL</v>
      </c>
      <c r="M202" s="54">
        <f t="shared" ca="1" si="9"/>
        <v>0</v>
      </c>
      <c r="N202" s="54" t="str">
        <f t="shared" ca="1" si="9"/>
        <v>ZH1SM7</v>
      </c>
      <c r="O202" s="54">
        <f t="shared" ca="1" si="12"/>
        <v>0</v>
      </c>
    </row>
    <row r="203" spans="1:15" hidden="1" x14ac:dyDescent="0.25">
      <c r="A203" s="97">
        <v>164</v>
      </c>
      <c r="B203" s="98" t="s">
        <v>1010</v>
      </c>
      <c r="C203" s="54" t="str">
        <f t="shared" ca="1" si="11"/>
        <v>CPFI</v>
      </c>
      <c r="D203" s="54" t="str">
        <f t="shared" ca="1" si="11"/>
        <v xml:space="preserve"> </v>
      </c>
      <c r="E203" s="98">
        <f t="shared" ca="1" si="11"/>
        <v>0</v>
      </c>
      <c r="F203" s="54">
        <f t="shared" ca="1" si="11"/>
        <v>0</v>
      </c>
      <c r="G203" s="54">
        <f t="shared" ca="1" si="10"/>
        <v>0</v>
      </c>
      <c r="H203" s="54">
        <f t="shared" ca="1" si="10"/>
        <v>0</v>
      </c>
      <c r="I203" s="54">
        <f t="shared" ca="1" si="10"/>
        <v>0</v>
      </c>
      <c r="J203" s="54">
        <f t="shared" ca="1" si="10"/>
        <v>0</v>
      </c>
      <c r="K203" s="54" t="str">
        <f t="shared" ca="1" si="10"/>
        <v>AD3</v>
      </c>
      <c r="L203" s="54" t="str">
        <f t="shared" ca="1" si="10"/>
        <v>COMPLET</v>
      </c>
      <c r="M203" s="54" t="str">
        <f t="shared" ca="1" si="10"/>
        <v xml:space="preserve"> </v>
      </c>
      <c r="N203" s="54" t="str">
        <f t="shared" ca="1" si="10"/>
        <v>ZH2SD2</v>
      </c>
      <c r="O203" s="54">
        <f t="shared" ca="1" si="12"/>
        <v>0</v>
      </c>
    </row>
    <row r="204" spans="1:15" hidden="1" x14ac:dyDescent="0.25">
      <c r="A204" s="97">
        <v>165</v>
      </c>
      <c r="B204" s="98" t="s">
        <v>1013</v>
      </c>
      <c r="C204" s="54" t="str">
        <f t="shared" ca="1" si="11"/>
        <v>CPDM</v>
      </c>
      <c r="D204" s="54" t="str">
        <f t="shared" ca="1" si="11"/>
        <v xml:space="preserve">V0BAMINC </v>
      </c>
      <c r="E204" s="98">
        <f t="shared" ca="1" si="11"/>
        <v>0</v>
      </c>
      <c r="F204" s="54">
        <f t="shared" ca="1" si="11"/>
        <v>0</v>
      </c>
      <c r="G204" s="54">
        <f t="shared" ca="1" si="10"/>
        <v>0</v>
      </c>
      <c r="H204" s="54">
        <f t="shared" ca="1" si="10"/>
        <v>0</v>
      </c>
      <c r="I204" s="54">
        <f t="shared" ca="1" si="10"/>
        <v>0</v>
      </c>
      <c r="J204" s="54" t="str">
        <f t="shared" ca="1" si="10"/>
        <v>ZH4CJ8</v>
      </c>
      <c r="K204" s="54" t="str">
        <f t="shared" ca="1" si="10"/>
        <v>AD3</v>
      </c>
      <c r="L204" s="54" t="str">
        <f t="shared" ca="1" si="10"/>
        <v>COMPLET</v>
      </c>
      <c r="M204" s="54">
        <f t="shared" ca="1" si="10"/>
        <v>0</v>
      </c>
      <c r="N204" s="54" t="str">
        <f t="shared" ca="1" si="10"/>
        <v>ZH4UJ8</v>
      </c>
      <c r="O204" s="54">
        <f t="shared" ca="1" si="12"/>
        <v>0</v>
      </c>
    </row>
    <row r="205" spans="1:15" hidden="1" x14ac:dyDescent="0.25">
      <c r="A205" s="97">
        <v>166</v>
      </c>
      <c r="B205" s="98" t="s">
        <v>1018</v>
      </c>
      <c r="C205" s="54" t="str">
        <f t="shared" ca="1" si="11"/>
        <v>CPDM</v>
      </c>
      <c r="D205" s="54" t="str">
        <f t="shared" ca="1" si="11"/>
        <v>BAMXS051</v>
      </c>
      <c r="E205" s="98">
        <f t="shared" ca="1" si="11"/>
        <v>0</v>
      </c>
      <c r="F205" s="54">
        <f t="shared" ca="1" si="11"/>
        <v>0</v>
      </c>
      <c r="G205" s="54" t="str">
        <f t="shared" ca="1" si="10"/>
        <v>ZH4AJY</v>
      </c>
      <c r="H205" s="54" t="str">
        <f t="shared" ca="1" si="10"/>
        <v>H4010</v>
      </c>
      <c r="I205" s="54">
        <f t="shared" ca="1" si="10"/>
        <v>0</v>
      </c>
      <c r="J205" s="54" t="str">
        <f t="shared" ca="1" si="10"/>
        <v>ZH4AJZ</v>
      </c>
      <c r="K205" s="54" t="str">
        <f t="shared" ca="1" si="10"/>
        <v>AD3</v>
      </c>
      <c r="L205" s="54" t="str">
        <f t="shared" ca="1" si="10"/>
        <v>PARTIEL</v>
      </c>
      <c r="M205" s="54">
        <f t="shared" ca="1" si="10"/>
        <v>0</v>
      </c>
      <c r="N205" s="54" t="str">
        <f t="shared" ca="1" si="10"/>
        <v>ZH4UJ9</v>
      </c>
      <c r="O205" s="54">
        <f t="shared" ca="1" si="12"/>
        <v>0</v>
      </c>
    </row>
    <row r="206" spans="1:15" hidden="1" x14ac:dyDescent="0.25">
      <c r="A206" s="97">
        <v>167</v>
      </c>
      <c r="B206" s="98" t="s">
        <v>1021</v>
      </c>
      <c r="C206" s="54" t="str">
        <f t="shared" ca="1" si="11"/>
        <v>CPDM</v>
      </c>
      <c r="D206" s="54" t="str">
        <f t="shared" ca="1" si="11"/>
        <v>BAMXS231</v>
      </c>
      <c r="E206" s="98">
        <f t="shared" ca="1" si="11"/>
        <v>0</v>
      </c>
      <c r="F206" s="54">
        <f t="shared" ca="1" si="11"/>
        <v>0</v>
      </c>
      <c r="G206" s="54" t="str">
        <f t="shared" ca="1" si="10"/>
        <v>ZH4AJN</v>
      </c>
      <c r="H206" s="54" t="str">
        <f t="shared" ca="1" si="10"/>
        <v>H4011</v>
      </c>
      <c r="I206" s="54">
        <f t="shared" ca="1" si="10"/>
        <v>0</v>
      </c>
      <c r="J206" s="54" t="str">
        <f t="shared" ca="1" si="10"/>
        <v>ZH4AJO</v>
      </c>
      <c r="K206" s="54" t="str">
        <f t="shared" ca="1" si="10"/>
        <v>AD3</v>
      </c>
      <c r="L206" s="54" t="str">
        <f t="shared" ca="1" si="10"/>
        <v>PARTIEL</v>
      </c>
      <c r="M206" s="54">
        <f t="shared" ca="1" si="10"/>
        <v>0</v>
      </c>
      <c r="N206" s="54" t="str">
        <f t="shared" ca="1" si="10"/>
        <v>ZH4UJA</v>
      </c>
      <c r="O206" s="54">
        <f t="shared" ca="1" si="12"/>
        <v>0</v>
      </c>
    </row>
    <row r="207" spans="1:15" hidden="1" x14ac:dyDescent="0.25">
      <c r="A207" s="97">
        <v>168</v>
      </c>
      <c r="B207" s="98" t="s">
        <v>1024</v>
      </c>
      <c r="C207" s="54" t="str">
        <f t="shared" ca="1" si="11"/>
        <v>CPDM</v>
      </c>
      <c r="D207" s="54" t="str">
        <f t="shared" ca="1" si="11"/>
        <v>BAMXSRS4</v>
      </c>
      <c r="E207" s="98">
        <f t="shared" ca="1" si="11"/>
        <v>0</v>
      </c>
      <c r="F207" s="54">
        <f t="shared" ca="1" si="11"/>
        <v>0</v>
      </c>
      <c r="G207" s="54" t="str">
        <f t="shared" ca="1" si="10"/>
        <v>ZH4AJQ</v>
      </c>
      <c r="H207" s="54" t="str">
        <f t="shared" ca="1" si="10"/>
        <v>H4012</v>
      </c>
      <c r="I207" s="54">
        <f t="shared" ca="1" si="10"/>
        <v>0</v>
      </c>
      <c r="J207" s="54" t="str">
        <f t="shared" ca="1" si="10"/>
        <v>ZH4AJR</v>
      </c>
      <c r="K207" s="54" t="str">
        <f t="shared" ca="1" si="10"/>
        <v>AD3</v>
      </c>
      <c r="L207" s="54" t="str">
        <f t="shared" ca="1" si="10"/>
        <v>PARTIEL</v>
      </c>
      <c r="M207" s="54">
        <f t="shared" ca="1" si="10"/>
        <v>0</v>
      </c>
      <c r="N207" s="54" t="str">
        <f t="shared" ca="1" si="10"/>
        <v>ZH4UJC</v>
      </c>
      <c r="O207" s="54">
        <f t="shared" ca="1" si="12"/>
        <v>0</v>
      </c>
    </row>
    <row r="208" spans="1:15" hidden="1" x14ac:dyDescent="0.25">
      <c r="A208" s="97">
        <v>169</v>
      </c>
      <c r="B208" s="98" t="s">
        <v>1027</v>
      </c>
      <c r="C208" s="54" t="str">
        <f t="shared" ca="1" si="11"/>
        <v>CPDM</v>
      </c>
      <c r="D208" s="54" t="str">
        <f t="shared" ca="1" si="11"/>
        <v>BASMS010</v>
      </c>
      <c r="E208" s="98">
        <f t="shared" ca="1" si="11"/>
        <v>0</v>
      </c>
      <c r="F208" s="54">
        <f t="shared" ca="1" si="11"/>
        <v>0</v>
      </c>
      <c r="G208" s="54" t="str">
        <f t="shared" ca="1" si="10"/>
        <v>ZH4AJS</v>
      </c>
      <c r="H208" s="54" t="str">
        <f t="shared" ca="1" si="10"/>
        <v>H4013</v>
      </c>
      <c r="I208" s="54">
        <f t="shared" ca="1" si="10"/>
        <v>0</v>
      </c>
      <c r="J208" s="54" t="str">
        <f t="shared" ca="1" si="10"/>
        <v>ZH4AJT</v>
      </c>
      <c r="K208" s="54" t="str">
        <f t="shared" ca="1" si="10"/>
        <v>AD1</v>
      </c>
      <c r="L208" s="54" t="str">
        <f t="shared" ca="1" si="10"/>
        <v>PARTIEL</v>
      </c>
      <c r="M208" s="54">
        <f t="shared" ca="1" si="10"/>
        <v>0</v>
      </c>
      <c r="N208" s="54" t="str">
        <f t="shared" ca="1" si="10"/>
        <v>ZH4UJE</v>
      </c>
      <c r="O208" s="54">
        <f t="shared" ca="1" si="12"/>
        <v>0</v>
      </c>
    </row>
    <row r="209" spans="1:15" hidden="1" x14ac:dyDescent="0.25">
      <c r="A209" s="97">
        <v>170</v>
      </c>
      <c r="B209" s="98" t="s">
        <v>1031</v>
      </c>
      <c r="C209" s="54" t="str">
        <f t="shared" ca="1" si="11"/>
        <v>CPDM</v>
      </c>
      <c r="D209" s="54" t="str">
        <f t="shared" ca="1" si="11"/>
        <v>BASMS009</v>
      </c>
      <c r="E209" s="98">
        <f t="shared" ca="1" si="11"/>
        <v>0</v>
      </c>
      <c r="F209" s="54">
        <f t="shared" ca="1" si="11"/>
        <v>0</v>
      </c>
      <c r="G209" s="54">
        <f t="shared" ca="1" si="10"/>
        <v>0</v>
      </c>
      <c r="H209" s="54">
        <f t="shared" ca="1" si="10"/>
        <v>0</v>
      </c>
      <c r="I209" s="54">
        <f t="shared" ca="1" si="10"/>
        <v>0</v>
      </c>
      <c r="J209" s="54" t="str">
        <f t="shared" ca="1" si="10"/>
        <v>ZH4BJ1</v>
      </c>
      <c r="K209" s="54" t="str">
        <f t="shared" ca="1" si="10"/>
        <v>AD3</v>
      </c>
      <c r="L209" s="54" t="str">
        <f t="shared" ca="1" si="10"/>
        <v>PARTIEL</v>
      </c>
      <c r="M209" s="54">
        <f t="shared" ca="1" si="10"/>
        <v>0</v>
      </c>
      <c r="N209" s="54" t="str">
        <f t="shared" ref="N209:O272" ca="1" si="13">IF((INDIRECT("'Referentiel'!"&amp;N$1&amp;$A209)="N/A"),"",INDIRECT("'Referentiel'!"&amp;N$1&amp;$A209))</f>
        <v>ZH4UJD</v>
      </c>
      <c r="O209" s="54">
        <f t="shared" ca="1" si="12"/>
        <v>0</v>
      </c>
    </row>
    <row r="210" spans="1:15" hidden="1" x14ac:dyDescent="0.25">
      <c r="A210" s="97">
        <v>171</v>
      </c>
      <c r="B210" s="98" t="s">
        <v>1036</v>
      </c>
      <c r="C210" s="54" t="str">
        <f t="shared" ca="1" si="11"/>
        <v>CPDM</v>
      </c>
      <c r="D210" s="54" t="str">
        <f t="shared" ca="1" si="11"/>
        <v>BASMS009</v>
      </c>
      <c r="E210" s="98">
        <f t="shared" ca="1" si="11"/>
        <v>0</v>
      </c>
      <c r="F210" s="54">
        <f t="shared" ca="1" si="11"/>
        <v>0</v>
      </c>
      <c r="G210" s="54">
        <f t="shared" ca="1" si="11"/>
        <v>0</v>
      </c>
      <c r="H210" s="54">
        <f t="shared" ca="1" si="11"/>
        <v>0</v>
      </c>
      <c r="I210" s="54">
        <f t="shared" ca="1" si="11"/>
        <v>0</v>
      </c>
      <c r="J210" s="54" t="str">
        <f t="shared" ca="1" si="11"/>
        <v>ZH4BJ1</v>
      </c>
      <c r="K210" s="54" t="str">
        <f t="shared" ca="1" si="11"/>
        <v>AD3</v>
      </c>
      <c r="L210" s="54" t="str">
        <f t="shared" ca="1" si="11"/>
        <v>PARTIEL</v>
      </c>
      <c r="M210" s="54">
        <f t="shared" ca="1" si="11"/>
        <v>0</v>
      </c>
      <c r="N210" s="54" t="str">
        <f t="shared" ca="1" si="13"/>
        <v>ZH4UJB</v>
      </c>
      <c r="O210" s="54">
        <f t="shared" ca="1" si="12"/>
        <v>0</v>
      </c>
    </row>
    <row r="211" spans="1:15" hidden="1" x14ac:dyDescent="0.25">
      <c r="A211" s="97">
        <v>2021</v>
      </c>
      <c r="B211" s="98" t="s">
        <v>10039</v>
      </c>
      <c r="C211" s="54" t="str">
        <f t="shared" ca="1" si="11"/>
        <v>CPOT</v>
      </c>
      <c r="D211" s="54" t="str">
        <f t="shared" ca="1" si="11"/>
        <v>$BASSY</v>
      </c>
      <c r="E211" s="98">
        <f t="shared" ca="1" si="11"/>
        <v>0</v>
      </c>
      <c r="F211" s="54">
        <f t="shared" ca="1" si="11"/>
        <v>0</v>
      </c>
      <c r="G211" s="54">
        <f t="shared" ca="1" si="11"/>
        <v>0</v>
      </c>
      <c r="H211" s="54">
        <f t="shared" ca="1" si="11"/>
        <v>0</v>
      </c>
      <c r="I211" s="54">
        <f t="shared" ca="1" si="11"/>
        <v>0</v>
      </c>
      <c r="J211" s="54" t="str">
        <f t="shared" ca="1" si="11"/>
        <v>ZH00M2</v>
      </c>
      <c r="K211" s="54" t="str">
        <f t="shared" ca="1" si="11"/>
        <v>AD3</v>
      </c>
      <c r="L211" s="54" t="str">
        <f t="shared" ca="1" si="11"/>
        <v>PARTIEL</v>
      </c>
      <c r="M211" s="54">
        <f t="shared" ca="1" si="11"/>
        <v>0</v>
      </c>
      <c r="N211" s="54" t="str">
        <f t="shared" ca="1" si="13"/>
        <v>ZH00M3</v>
      </c>
      <c r="O211" s="54">
        <f t="shared" ca="1" si="12"/>
        <v>0</v>
      </c>
    </row>
    <row r="212" spans="1:15" hidden="1" x14ac:dyDescent="0.25">
      <c r="A212" s="97">
        <v>172</v>
      </c>
      <c r="B212" s="98" t="s">
        <v>1042</v>
      </c>
      <c r="C212" s="54" t="str">
        <f t="shared" ca="1" si="11"/>
        <v>CPPI</v>
      </c>
      <c r="D212" s="54" t="str">
        <f t="shared" ca="1" si="11"/>
        <v>DTWXS100</v>
      </c>
      <c r="E212" s="98">
        <f t="shared" ca="1" si="11"/>
        <v>0</v>
      </c>
      <c r="F212" s="54">
        <f t="shared" ca="1" si="11"/>
        <v>0</v>
      </c>
      <c r="G212" s="54">
        <f t="shared" ca="1" si="11"/>
        <v>0</v>
      </c>
      <c r="H212" s="54" t="str">
        <f t="shared" ca="1" si="11"/>
        <v>DTWXS100</v>
      </c>
      <c r="I212" s="54">
        <f t="shared" ca="1" si="11"/>
        <v>0</v>
      </c>
      <c r="J212" s="54" t="str">
        <f t="shared" ca="1" si="11"/>
        <v>ZH0CJ6</v>
      </c>
      <c r="K212" s="54" t="str">
        <f t="shared" ca="1" si="11"/>
        <v>AD1</v>
      </c>
      <c r="L212" s="54" t="str">
        <f t="shared" ref="L212:O275" ca="1" si="14">IF((INDIRECT("'Referentiel'!"&amp;L$1&amp;$A212)="N/A"),"",INDIRECT("'Referentiel'!"&amp;L$1&amp;$A212))</f>
        <v>PARTIEL</v>
      </c>
      <c r="M212" s="54">
        <f t="shared" ca="1" si="14"/>
        <v>0</v>
      </c>
      <c r="N212" s="54" t="str">
        <f t="shared" ca="1" si="13"/>
        <v>ZH0UJ6</v>
      </c>
      <c r="O212" s="54">
        <f t="shared" ca="1" si="12"/>
        <v>0</v>
      </c>
    </row>
    <row r="213" spans="1:15" hidden="1" x14ac:dyDescent="0.25">
      <c r="A213" s="97">
        <v>173</v>
      </c>
      <c r="B213" s="98" t="s">
        <v>1047</v>
      </c>
      <c r="C213" s="54" t="str">
        <f t="shared" ref="C213:K241" ca="1" si="15">IF((INDIRECT("'Referentiel'!"&amp;C$1&amp;$A213)="N/A"),"",INDIRECT("'Referentiel'!"&amp;C$1&amp;$A213))</f>
        <v>CPPL</v>
      </c>
      <c r="D213" s="54" t="str">
        <f t="shared" ca="1" si="15"/>
        <v xml:space="preserve"> </v>
      </c>
      <c r="E213" s="98">
        <f t="shared" ca="1" si="15"/>
        <v>0</v>
      </c>
      <c r="F213" s="54">
        <f t="shared" ca="1" si="15"/>
        <v>0</v>
      </c>
      <c r="G213" s="54">
        <f t="shared" ca="1" si="15"/>
        <v>0</v>
      </c>
      <c r="H213" s="54">
        <f t="shared" ca="1" si="15"/>
        <v>0</v>
      </c>
      <c r="I213" s="54">
        <f t="shared" ca="1" si="15"/>
        <v>0</v>
      </c>
      <c r="J213" s="54">
        <f t="shared" ca="1" si="15"/>
        <v>0</v>
      </c>
      <c r="K213" s="54" t="str">
        <f t="shared" ca="1" si="15"/>
        <v>AD3</v>
      </c>
      <c r="L213" s="54" t="str">
        <f t="shared" ca="1" si="14"/>
        <v>COMPLET</v>
      </c>
      <c r="M213" s="54" t="str">
        <f t="shared" ca="1" si="14"/>
        <v xml:space="preserve"> </v>
      </c>
      <c r="N213" s="54" t="str">
        <f t="shared" ca="1" si="13"/>
        <v>ZH2SJA</v>
      </c>
      <c r="O213" s="54">
        <f t="shared" ca="1" si="12"/>
        <v>0</v>
      </c>
    </row>
    <row r="214" spans="1:15" hidden="1" x14ac:dyDescent="0.25">
      <c r="A214" s="97">
        <v>19</v>
      </c>
      <c r="B214" s="98" t="s">
        <v>194</v>
      </c>
      <c r="C214" s="54" t="str">
        <f t="shared" ca="1" si="15"/>
        <v>CPPL</v>
      </c>
      <c r="D214" s="54" t="str">
        <f t="shared" ca="1" si="15"/>
        <v xml:space="preserve"> </v>
      </c>
      <c r="E214" s="98">
        <f t="shared" ca="1" si="15"/>
        <v>0</v>
      </c>
      <c r="F214" s="54">
        <f t="shared" ca="1" si="15"/>
        <v>0</v>
      </c>
      <c r="G214" s="54">
        <f t="shared" ca="1" si="15"/>
        <v>0</v>
      </c>
      <c r="H214" s="54">
        <f t="shared" ca="1" si="15"/>
        <v>0</v>
      </c>
      <c r="I214" s="54">
        <f t="shared" ca="1" si="15"/>
        <v>0</v>
      </c>
      <c r="J214" s="54">
        <f t="shared" ca="1" si="15"/>
        <v>0</v>
      </c>
      <c r="K214" s="54" t="str">
        <f t="shared" ca="1" si="15"/>
        <v>AD3</v>
      </c>
      <c r="L214" s="54" t="str">
        <f t="shared" ca="1" si="14"/>
        <v>COMPLET</v>
      </c>
      <c r="M214" s="54" t="str">
        <f t="shared" ca="1" si="14"/>
        <v xml:space="preserve"> </v>
      </c>
      <c r="N214" s="54" t="str">
        <f t="shared" ca="1" si="13"/>
        <v>ZH2SJB</v>
      </c>
      <c r="O214" s="54">
        <f t="shared" ca="1" si="12"/>
        <v>0</v>
      </c>
    </row>
    <row r="215" spans="1:15" hidden="1" x14ac:dyDescent="0.25">
      <c r="A215" s="97">
        <v>2015</v>
      </c>
      <c r="B215" s="98" t="s">
        <v>10021</v>
      </c>
      <c r="C215" s="54" t="str">
        <f t="shared" ca="1" si="15"/>
        <v>CPFI</v>
      </c>
      <c r="D215" s="54" t="str">
        <f t="shared" ca="1" si="15"/>
        <v>BCREC807</v>
      </c>
      <c r="E215" s="98">
        <f t="shared" ca="1" si="15"/>
        <v>0</v>
      </c>
      <c r="F215" s="54">
        <f t="shared" ca="1" si="15"/>
        <v>0</v>
      </c>
      <c r="G215" s="54">
        <f t="shared" ca="1" si="15"/>
        <v>0</v>
      </c>
      <c r="H215" s="54">
        <f t="shared" ca="1" si="15"/>
        <v>0</v>
      </c>
      <c r="I215" s="54">
        <f t="shared" ca="1" si="15"/>
        <v>0</v>
      </c>
      <c r="J215" s="54">
        <f t="shared" ca="1" si="15"/>
        <v>0</v>
      </c>
      <c r="K215" s="54" t="str">
        <f t="shared" ca="1" si="15"/>
        <v>AD3</v>
      </c>
      <c r="L215" s="54" t="str">
        <f t="shared" ca="1" si="14"/>
        <v>PARTIEL</v>
      </c>
      <c r="M215" s="54">
        <f t="shared" ca="1" si="14"/>
        <v>0</v>
      </c>
      <c r="N215" s="54" t="str">
        <f t="shared" ca="1" si="13"/>
        <v>ZH2SDI</v>
      </c>
      <c r="O215" s="54">
        <f t="shared" ca="1" si="12"/>
        <v>0</v>
      </c>
    </row>
    <row r="216" spans="1:15" hidden="1" x14ac:dyDescent="0.25">
      <c r="A216" s="97">
        <v>1930</v>
      </c>
      <c r="B216" s="98" t="s">
        <v>9659</v>
      </c>
      <c r="C216" s="54" t="str">
        <f t="shared" ca="1" si="15"/>
        <v>CPFI</v>
      </c>
      <c r="D216" s="54" t="str">
        <f t="shared" ca="1" si="15"/>
        <v>#CR#GDPSD_YYYYMMDDHHMISS_BCRETRUB_CG.split</v>
      </c>
      <c r="E216" s="98" t="str">
        <f t="shared" ca="1" si="15"/>
        <v>ZH2BDC</v>
      </c>
      <c r="F216" s="54">
        <f t="shared" ca="1" si="15"/>
        <v>0</v>
      </c>
      <c r="G216" s="54" t="str">
        <f t="shared" ca="1" si="15"/>
        <v>ZH2BDD</v>
      </c>
      <c r="H216" s="54">
        <f t="shared" ca="1" si="15"/>
        <v>0</v>
      </c>
      <c r="I216" s="54">
        <f t="shared" ca="1" si="15"/>
        <v>0</v>
      </c>
      <c r="J216" s="54">
        <f t="shared" ca="1" si="15"/>
        <v>0</v>
      </c>
      <c r="K216" s="54" t="str">
        <f t="shared" ca="1" si="15"/>
        <v>AD4</v>
      </c>
      <c r="L216" s="54" t="str">
        <f t="shared" ca="1" si="14"/>
        <v>PARTIEL</v>
      </c>
      <c r="M216" s="54">
        <f t="shared" ca="1" si="14"/>
        <v>0</v>
      </c>
      <c r="N216" s="54" t="str">
        <f t="shared" ca="1" si="13"/>
        <v>ZH2BDB</v>
      </c>
      <c r="O216" s="54">
        <f t="shared" ca="1" si="12"/>
        <v>0</v>
      </c>
    </row>
    <row r="217" spans="1:15" hidden="1" x14ac:dyDescent="0.25">
      <c r="A217" s="97">
        <v>1931</v>
      </c>
      <c r="B217" s="98" t="s">
        <v>9662</v>
      </c>
      <c r="C217" s="54" t="str">
        <f t="shared" ca="1" si="15"/>
        <v>CPFI</v>
      </c>
      <c r="D217" s="54" t="str">
        <f t="shared" ca="1" si="15"/>
        <v>#CR#GDPSD_YYYYMMDDHHMISS_BCRETRUB_SV.split</v>
      </c>
      <c r="E217" s="98" t="str">
        <f t="shared" ca="1" si="15"/>
        <v>ZH2BDC</v>
      </c>
      <c r="F217" s="54">
        <f t="shared" ca="1" si="15"/>
        <v>0</v>
      </c>
      <c r="G217" s="54" t="str">
        <f t="shared" ca="1" si="15"/>
        <v>ZH2BDD</v>
      </c>
      <c r="H217" s="54">
        <f t="shared" ca="1" si="15"/>
        <v>0</v>
      </c>
      <c r="I217" s="54">
        <f t="shared" ca="1" si="15"/>
        <v>0</v>
      </c>
      <c r="J217" s="54">
        <f t="shared" ca="1" si="15"/>
        <v>0</v>
      </c>
      <c r="K217" s="54" t="str">
        <f t="shared" ca="1" si="15"/>
        <v>AD4</v>
      </c>
      <c r="L217" s="54" t="str">
        <f t="shared" ca="1" si="14"/>
        <v>PARTIEL</v>
      </c>
      <c r="M217" s="54">
        <f t="shared" ca="1" si="14"/>
        <v>0</v>
      </c>
      <c r="N217" s="54" t="str">
        <f t="shared" ca="1" si="13"/>
        <v>ZH2BDA</v>
      </c>
      <c r="O217" s="54">
        <f t="shared" ca="1" si="12"/>
        <v>0</v>
      </c>
    </row>
    <row r="218" spans="1:15" hidden="1" x14ac:dyDescent="0.25">
      <c r="A218" s="97">
        <v>175</v>
      </c>
      <c r="B218" s="98" t="s">
        <v>1055</v>
      </c>
      <c r="C218" s="54" t="str">
        <f t="shared" ca="1" si="15"/>
        <v>CPPL</v>
      </c>
      <c r="D218" s="54" t="str">
        <f t="shared" ca="1" si="15"/>
        <v xml:space="preserve">V0BDTFLA </v>
      </c>
      <c r="E218" s="98">
        <f t="shared" ca="1" si="15"/>
        <v>0</v>
      </c>
      <c r="F218" s="54">
        <f t="shared" ca="1" si="15"/>
        <v>0</v>
      </c>
      <c r="G218" s="54">
        <f t="shared" ca="1" si="15"/>
        <v>0</v>
      </c>
      <c r="H218" s="54">
        <f t="shared" ca="1" si="15"/>
        <v>0</v>
      </c>
      <c r="I218" s="54">
        <f t="shared" ca="1" si="15"/>
        <v>0</v>
      </c>
      <c r="J218" s="54" t="str">
        <f t="shared" ca="1" si="15"/>
        <v>ZH2AJC</v>
      </c>
      <c r="K218" s="54" t="str">
        <f t="shared" ca="1" si="15"/>
        <v>AD3</v>
      </c>
      <c r="L218" s="54" t="str">
        <f t="shared" ca="1" si="14"/>
        <v>COMPLET</v>
      </c>
      <c r="M218" s="54">
        <f t="shared" ca="1" si="14"/>
        <v>0</v>
      </c>
      <c r="N218" s="54" t="str">
        <f t="shared" ca="1" si="13"/>
        <v>ZH2SJC</v>
      </c>
      <c r="O218" s="54">
        <f t="shared" ca="1" si="12"/>
        <v>0</v>
      </c>
    </row>
    <row r="219" spans="1:15" hidden="1" x14ac:dyDescent="0.25">
      <c r="A219" s="97">
        <v>2091</v>
      </c>
      <c r="B219" s="98" t="s">
        <v>10254</v>
      </c>
      <c r="C219" s="54" t="str">
        <f t="shared" ca="1" si="15"/>
        <v>CPPL</v>
      </c>
      <c r="D219" s="54" t="str">
        <f t="shared" ca="1" si="15"/>
        <v xml:space="preserve">TA/0AMT/BE99    /0/        /    </v>
      </c>
      <c r="E219" s="98">
        <f t="shared" ca="1" si="15"/>
        <v>0</v>
      </c>
      <c r="F219" s="54">
        <f t="shared" ca="1" si="15"/>
        <v>0</v>
      </c>
      <c r="G219" s="54">
        <f t="shared" ca="1" si="15"/>
        <v>0</v>
      </c>
      <c r="H219" s="54">
        <f t="shared" ca="1" si="15"/>
        <v>0</v>
      </c>
      <c r="I219" s="54">
        <f t="shared" ca="1" si="15"/>
        <v>0</v>
      </c>
      <c r="J219" s="54" t="str">
        <f t="shared" ca="1" si="15"/>
        <v>ZH0CJ7</v>
      </c>
      <c r="K219" s="54" t="str">
        <f t="shared" ca="1" si="15"/>
        <v>AD3</v>
      </c>
      <c r="L219" s="54" t="str">
        <f t="shared" ca="1" si="14"/>
        <v>COMPLET</v>
      </c>
      <c r="M219" s="54">
        <f t="shared" ca="1" si="14"/>
        <v>0</v>
      </c>
      <c r="N219" s="54" t="str">
        <f t="shared" ca="1" si="13"/>
        <v>ZH0DJ7</v>
      </c>
      <c r="O219" s="54">
        <f t="shared" ca="1" si="12"/>
        <v>0</v>
      </c>
    </row>
    <row r="220" spans="1:15" hidden="1" x14ac:dyDescent="0.25">
      <c r="A220" s="97">
        <v>176</v>
      </c>
      <c r="B220" s="98" t="s">
        <v>1061</v>
      </c>
      <c r="C220" s="54" t="str">
        <f t="shared" ca="1" si="15"/>
        <v>CPAS</v>
      </c>
      <c r="D220" s="54" t="str">
        <f t="shared" ca="1" si="15"/>
        <v xml:space="preserve">V0BENACA </v>
      </c>
      <c r="E220" s="98">
        <f t="shared" ca="1" si="15"/>
        <v>0</v>
      </c>
      <c r="F220" s="54">
        <f t="shared" ca="1" si="15"/>
        <v>0</v>
      </c>
      <c r="G220" s="54">
        <f t="shared" ca="1" si="15"/>
        <v>0</v>
      </c>
      <c r="H220" s="54">
        <f t="shared" ca="1" si="15"/>
        <v>0</v>
      </c>
      <c r="I220" s="54">
        <f t="shared" ca="1" si="15"/>
        <v>0</v>
      </c>
      <c r="J220" s="54" t="str">
        <f t="shared" ca="1" si="15"/>
        <v>ZH2AJD</v>
      </c>
      <c r="K220" s="54" t="str">
        <f t="shared" ca="1" si="15"/>
        <v>AD3</v>
      </c>
      <c r="L220" s="54" t="str">
        <f t="shared" ca="1" si="14"/>
        <v>COMPLET</v>
      </c>
      <c r="M220" s="54">
        <f t="shared" ca="1" si="14"/>
        <v>0</v>
      </c>
      <c r="N220" s="54" t="str">
        <f t="shared" ca="1" si="13"/>
        <v>ZH2SJD</v>
      </c>
      <c r="O220" s="54">
        <f t="shared" ca="1" si="12"/>
        <v>0</v>
      </c>
    </row>
    <row r="221" spans="1:15" hidden="1" x14ac:dyDescent="0.25">
      <c r="A221" s="97">
        <v>177</v>
      </c>
      <c r="B221" s="98" t="s">
        <v>1068</v>
      </c>
      <c r="C221" s="54" t="str">
        <f t="shared" ca="1" si="15"/>
        <v>CPCR</v>
      </c>
      <c r="D221" s="54" t="str">
        <f t="shared" ca="1" si="15"/>
        <v xml:space="preserve">B701    </v>
      </c>
      <c r="E221" s="98">
        <f t="shared" ca="1" si="15"/>
        <v>0</v>
      </c>
      <c r="F221" s="54">
        <f t="shared" ca="1" si="15"/>
        <v>0</v>
      </c>
      <c r="G221" s="54">
        <f t="shared" ca="1" si="15"/>
        <v>0</v>
      </c>
      <c r="H221" s="54">
        <f t="shared" ca="1" si="15"/>
        <v>0</v>
      </c>
      <c r="I221" s="54">
        <f t="shared" ca="1" si="15"/>
        <v>0</v>
      </c>
      <c r="J221" s="54" t="str">
        <f t="shared" ca="1" si="15"/>
        <v>ZH1AJN</v>
      </c>
      <c r="K221" s="54" t="str">
        <f t="shared" ca="1" si="15"/>
        <v>AD3</v>
      </c>
      <c r="L221" s="54" t="str">
        <f t="shared" ca="1" si="14"/>
        <v>COMPLET</v>
      </c>
      <c r="M221" s="54">
        <f t="shared" ca="1" si="14"/>
        <v>0</v>
      </c>
      <c r="N221" s="54" t="str">
        <f t="shared" ca="1" si="13"/>
        <v>ZH1SJN</v>
      </c>
      <c r="O221" s="54">
        <f t="shared" ca="1" si="12"/>
        <v>0</v>
      </c>
    </row>
    <row r="222" spans="1:15" hidden="1" x14ac:dyDescent="0.25">
      <c r="A222" s="97">
        <v>178</v>
      </c>
      <c r="B222" s="98" t="s">
        <v>1074</v>
      </c>
      <c r="C222" s="54" t="str">
        <f t="shared" ca="1" si="15"/>
        <v>CPCR</v>
      </c>
      <c r="D222" s="54" t="str">
        <f t="shared" ca="1" si="15"/>
        <v xml:space="preserve">B702    </v>
      </c>
      <c r="E222" s="98">
        <f t="shared" ca="1" si="15"/>
        <v>0</v>
      </c>
      <c r="F222" s="54">
        <f t="shared" ca="1" si="15"/>
        <v>0</v>
      </c>
      <c r="G222" s="54">
        <f t="shared" ca="1" si="15"/>
        <v>0</v>
      </c>
      <c r="H222" s="54">
        <f t="shared" ca="1" si="15"/>
        <v>0</v>
      </c>
      <c r="I222" s="54">
        <f t="shared" ca="1" si="15"/>
        <v>0</v>
      </c>
      <c r="J222" s="54" t="str">
        <f t="shared" ca="1" si="15"/>
        <v>ZH1AJO</v>
      </c>
      <c r="K222" s="54" t="str">
        <f t="shared" ca="1" si="15"/>
        <v>AD3</v>
      </c>
      <c r="L222" s="54" t="str">
        <f t="shared" ca="1" si="14"/>
        <v>COMPLET</v>
      </c>
      <c r="M222" s="54">
        <f t="shared" ca="1" si="14"/>
        <v>0</v>
      </c>
      <c r="N222" s="54" t="str">
        <f t="shared" ca="1" si="13"/>
        <v>ZH1SJO</v>
      </c>
      <c r="O222" s="54">
        <f t="shared" ca="1" si="12"/>
        <v>0</v>
      </c>
    </row>
    <row r="223" spans="1:15" hidden="1" x14ac:dyDescent="0.25">
      <c r="A223" s="97">
        <v>179</v>
      </c>
      <c r="B223" s="98" t="s">
        <v>1080</v>
      </c>
      <c r="C223" s="54" t="str">
        <f t="shared" ca="1" si="15"/>
        <v>CPCR</v>
      </c>
      <c r="D223" s="54" t="str">
        <f t="shared" ca="1" si="15"/>
        <v xml:space="preserve">B703    </v>
      </c>
      <c r="E223" s="98">
        <f t="shared" ca="1" si="15"/>
        <v>0</v>
      </c>
      <c r="F223" s="54">
        <f t="shared" ca="1" si="15"/>
        <v>0</v>
      </c>
      <c r="G223" s="54">
        <f t="shared" ca="1" si="15"/>
        <v>0</v>
      </c>
      <c r="H223" s="54">
        <f t="shared" ca="1" si="15"/>
        <v>0</v>
      </c>
      <c r="I223" s="54">
        <f t="shared" ca="1" si="15"/>
        <v>0</v>
      </c>
      <c r="J223" s="54" t="str">
        <f t="shared" ca="1" si="15"/>
        <v>ZH1AJP</v>
      </c>
      <c r="K223" s="54" t="str">
        <f t="shared" ca="1" si="15"/>
        <v>AD3</v>
      </c>
      <c r="L223" s="54" t="str">
        <f t="shared" ca="1" si="14"/>
        <v>COMPLET</v>
      </c>
      <c r="M223" s="54">
        <f t="shared" ca="1" si="14"/>
        <v>0</v>
      </c>
      <c r="N223" s="54" t="str">
        <f t="shared" ca="1" si="13"/>
        <v>ZH1SJP</v>
      </c>
      <c r="O223" s="54">
        <f t="shared" ca="1" si="12"/>
        <v>0</v>
      </c>
    </row>
    <row r="224" spans="1:15" hidden="1" x14ac:dyDescent="0.25">
      <c r="A224" s="97">
        <v>180</v>
      </c>
      <c r="B224" s="98" t="s">
        <v>1086</v>
      </c>
      <c r="C224" s="54" t="str">
        <f t="shared" ca="1" si="15"/>
        <v>CPCR</v>
      </c>
      <c r="D224" s="54" t="str">
        <f t="shared" ca="1" si="15"/>
        <v xml:space="preserve">B704     </v>
      </c>
      <c r="E224" s="98">
        <f t="shared" ca="1" si="15"/>
        <v>0</v>
      </c>
      <c r="F224" s="54">
        <f t="shared" ca="1" si="15"/>
        <v>0</v>
      </c>
      <c r="G224" s="54">
        <f t="shared" ca="1" si="15"/>
        <v>0</v>
      </c>
      <c r="H224" s="54">
        <f t="shared" ca="1" si="15"/>
        <v>0</v>
      </c>
      <c r="I224" s="54">
        <f t="shared" ca="1" si="15"/>
        <v>0</v>
      </c>
      <c r="J224" s="54" t="str">
        <f t="shared" ca="1" si="15"/>
        <v>ZH1AJQ</v>
      </c>
      <c r="K224" s="54" t="str">
        <f t="shared" ca="1" si="15"/>
        <v>AD3</v>
      </c>
      <c r="L224" s="54" t="str">
        <f t="shared" ca="1" si="14"/>
        <v>COMPLET</v>
      </c>
      <c r="M224" s="54">
        <f t="shared" ca="1" si="14"/>
        <v>0</v>
      </c>
      <c r="N224" s="54" t="str">
        <f t="shared" ca="1" si="13"/>
        <v>ZH1SJQ</v>
      </c>
      <c r="O224" s="54">
        <f t="shared" ca="1" si="12"/>
        <v>0</v>
      </c>
    </row>
    <row r="225" spans="1:15" hidden="1" x14ac:dyDescent="0.25">
      <c r="A225" s="97">
        <v>1991</v>
      </c>
      <c r="B225" s="98" t="s">
        <v>9920</v>
      </c>
      <c r="C225" s="54" t="str">
        <f t="shared" ca="1" si="15"/>
        <v>CPDM</v>
      </c>
      <c r="D225" s="54" t="str">
        <f t="shared" ca="1" si="15"/>
        <v>V1BILADQ</v>
      </c>
      <c r="E225" s="98">
        <f t="shared" ca="1" si="15"/>
        <v>0</v>
      </c>
      <c r="F225" s="54">
        <f t="shared" ca="1" si="15"/>
        <v>0</v>
      </c>
      <c r="G225" s="54">
        <f t="shared" ca="1" si="15"/>
        <v>0</v>
      </c>
      <c r="H225" s="54">
        <f t="shared" ca="1" si="15"/>
        <v>0</v>
      </c>
      <c r="I225" s="54">
        <f t="shared" ca="1" si="15"/>
        <v>0</v>
      </c>
      <c r="J225" s="54" t="str">
        <f t="shared" ca="1" si="15"/>
        <v>ZH4ZJM</v>
      </c>
      <c r="K225" s="54" t="str">
        <f t="shared" ca="1" si="15"/>
        <v>AD3</v>
      </c>
      <c r="L225" s="54" t="str">
        <f t="shared" ca="1" si="14"/>
        <v>COMPLET</v>
      </c>
      <c r="M225" s="54">
        <f t="shared" ca="1" si="14"/>
        <v>0</v>
      </c>
      <c r="N225" s="54" t="str">
        <f t="shared" ca="1" si="13"/>
        <v>ZH4ZJN</v>
      </c>
      <c r="O225" s="54">
        <f t="shared" ca="1" si="12"/>
        <v>0</v>
      </c>
    </row>
    <row r="226" spans="1:15" hidden="1" x14ac:dyDescent="0.25">
      <c r="A226" s="97">
        <v>181</v>
      </c>
      <c r="B226" s="98" t="s">
        <v>1096</v>
      </c>
      <c r="C226" s="54" t="str">
        <f t="shared" ca="1" si="15"/>
        <v>CPMC</v>
      </c>
      <c r="D226" s="54" t="str">
        <f t="shared" ca="1" si="15"/>
        <v>£MOSOFI</v>
      </c>
      <c r="E226" s="98">
        <f t="shared" ca="1" si="15"/>
        <v>0</v>
      </c>
      <c r="F226" s="54">
        <f t="shared" ca="1" si="15"/>
        <v>0</v>
      </c>
      <c r="G226" s="54">
        <f t="shared" ca="1" si="15"/>
        <v>0</v>
      </c>
      <c r="H226" s="54">
        <f t="shared" ca="1" si="15"/>
        <v>0</v>
      </c>
      <c r="I226" s="54">
        <f t="shared" ca="1" si="15"/>
        <v>0</v>
      </c>
      <c r="J226" s="54" t="str">
        <f t="shared" ca="1" si="15"/>
        <v>ZH4AM1</v>
      </c>
      <c r="K226" s="54" t="str">
        <f t="shared" ca="1" si="15"/>
        <v>AD1</v>
      </c>
      <c r="L226" s="54" t="str">
        <f t="shared" ca="1" si="14"/>
        <v>COMPLET</v>
      </c>
      <c r="M226" s="54" t="str">
        <f t="shared" ca="1" si="14"/>
        <v xml:space="preserve"> </v>
      </c>
      <c r="N226" s="54" t="str">
        <f t="shared" ca="1" si="13"/>
        <v>ZH4SM1</v>
      </c>
      <c r="O226" s="54">
        <f t="shared" ca="1" si="12"/>
        <v>0</v>
      </c>
    </row>
    <row r="227" spans="1:15" hidden="1" x14ac:dyDescent="0.25">
      <c r="A227" s="97">
        <v>182</v>
      </c>
      <c r="B227" s="98" t="s">
        <v>1102</v>
      </c>
      <c r="C227" s="54" t="str">
        <f t="shared" ca="1" si="15"/>
        <v>CPPL</v>
      </c>
      <c r="D227" s="54" t="str">
        <f t="shared" ca="1" si="15"/>
        <v>BRUHMVO2</v>
      </c>
      <c r="E227" s="98">
        <f t="shared" ca="1" si="15"/>
        <v>0</v>
      </c>
      <c r="F227" s="54">
        <f t="shared" ca="1" si="15"/>
        <v>0</v>
      </c>
      <c r="G227" s="54">
        <f t="shared" ca="1" si="15"/>
        <v>0</v>
      </c>
      <c r="H227" s="54">
        <f t="shared" ca="1" si="15"/>
        <v>0</v>
      </c>
      <c r="I227" s="54">
        <f t="shared" ca="1" si="15"/>
        <v>0</v>
      </c>
      <c r="J227" s="54" t="str">
        <f t="shared" ca="1" si="15"/>
        <v>ZH2JJA</v>
      </c>
      <c r="K227" s="54" t="str">
        <f t="shared" ca="1" si="15"/>
        <v>AD3</v>
      </c>
      <c r="L227" s="54" t="str">
        <f t="shared" ca="1" si="14"/>
        <v>PARTIEL</v>
      </c>
      <c r="M227" s="54">
        <f t="shared" ca="1" si="14"/>
        <v>0</v>
      </c>
      <c r="N227" s="54" t="str">
        <f t="shared" ca="1" si="13"/>
        <v>ZH21JV</v>
      </c>
      <c r="O227" s="54">
        <f t="shared" ca="1" si="12"/>
        <v>0</v>
      </c>
    </row>
    <row r="228" spans="1:15" hidden="1" x14ac:dyDescent="0.25">
      <c r="A228" s="97">
        <v>183</v>
      </c>
      <c r="B228" s="98" t="s">
        <v>1110</v>
      </c>
      <c r="C228" s="54" t="str">
        <f t="shared" ca="1" si="15"/>
        <v>CPPL</v>
      </c>
      <c r="D228" s="54" t="str">
        <f t="shared" ca="1" si="15"/>
        <v>BRUHMVO2</v>
      </c>
      <c r="E228" s="98">
        <f t="shared" ca="1" si="15"/>
        <v>0</v>
      </c>
      <c r="F228" s="54">
        <f t="shared" ca="1" si="15"/>
        <v>0</v>
      </c>
      <c r="G228" s="54">
        <f t="shared" ca="1" si="15"/>
        <v>0</v>
      </c>
      <c r="H228" s="54">
        <f t="shared" ca="1" si="15"/>
        <v>0</v>
      </c>
      <c r="I228" s="54">
        <f t="shared" ca="1" si="15"/>
        <v>0</v>
      </c>
      <c r="J228" s="54" t="str">
        <f t="shared" ca="1" si="15"/>
        <v>ZH2JJA</v>
      </c>
      <c r="K228" s="54" t="str">
        <f t="shared" ca="1" si="15"/>
        <v>AD3</v>
      </c>
      <c r="L228" s="54" t="str">
        <f t="shared" ca="1" si="14"/>
        <v>PARTIEL</v>
      </c>
      <c r="M228" s="54">
        <f t="shared" ca="1" si="14"/>
        <v>0</v>
      </c>
      <c r="N228" s="54" t="str">
        <f t="shared" ca="1" si="13"/>
        <v>ZH21JW</v>
      </c>
      <c r="O228" s="54">
        <f t="shared" ca="1" si="12"/>
        <v>0</v>
      </c>
    </row>
    <row r="229" spans="1:15" hidden="1" x14ac:dyDescent="0.25">
      <c r="A229" s="97">
        <v>184</v>
      </c>
      <c r="B229" s="98" t="s">
        <v>1113</v>
      </c>
      <c r="C229" s="54" t="str">
        <f t="shared" ca="1" si="15"/>
        <v>CPPL</v>
      </c>
      <c r="D229" s="54" t="str">
        <f t="shared" ca="1" si="15"/>
        <v>BRUHMVO2</v>
      </c>
      <c r="E229" s="98">
        <f t="shared" ca="1" si="15"/>
        <v>0</v>
      </c>
      <c r="F229" s="54">
        <f t="shared" ca="1" si="15"/>
        <v>0</v>
      </c>
      <c r="G229" s="54">
        <f t="shared" ca="1" si="15"/>
        <v>0</v>
      </c>
      <c r="H229" s="54">
        <f t="shared" ca="1" si="15"/>
        <v>0</v>
      </c>
      <c r="I229" s="54">
        <f t="shared" ca="1" si="15"/>
        <v>0</v>
      </c>
      <c r="J229" s="54" t="str">
        <f t="shared" ca="1" si="15"/>
        <v>ZH2JJA</v>
      </c>
      <c r="K229" s="54" t="str">
        <f t="shared" ca="1" si="15"/>
        <v>AD3</v>
      </c>
      <c r="L229" s="54" t="str">
        <f t="shared" ca="1" si="14"/>
        <v>PARTIEL</v>
      </c>
      <c r="M229" s="54">
        <f t="shared" ca="1" si="14"/>
        <v>0</v>
      </c>
      <c r="N229" s="54" t="str">
        <f t="shared" ca="1" si="13"/>
        <v>ZH21JX</v>
      </c>
      <c r="O229" s="54">
        <f t="shared" ca="1" si="12"/>
        <v>0</v>
      </c>
    </row>
    <row r="230" spans="1:15" hidden="1" x14ac:dyDescent="0.25">
      <c r="A230" s="97">
        <v>185</v>
      </c>
      <c r="B230" s="98" t="s">
        <v>1116</v>
      </c>
      <c r="C230" s="54" t="str">
        <f t="shared" ca="1" si="15"/>
        <v>CPPL</v>
      </c>
      <c r="D230" s="54" t="str">
        <f t="shared" ca="1" si="15"/>
        <v>BRUHMVO2</v>
      </c>
      <c r="E230" s="98">
        <f t="shared" ca="1" si="15"/>
        <v>0</v>
      </c>
      <c r="F230" s="54">
        <f t="shared" ca="1" si="15"/>
        <v>0</v>
      </c>
      <c r="G230" s="54">
        <f t="shared" ca="1" si="15"/>
        <v>0</v>
      </c>
      <c r="H230" s="54">
        <f t="shared" ca="1" si="15"/>
        <v>0</v>
      </c>
      <c r="I230" s="54">
        <f t="shared" ca="1" si="15"/>
        <v>0</v>
      </c>
      <c r="J230" s="54" t="str">
        <f t="shared" ca="1" si="15"/>
        <v>ZH2JJA</v>
      </c>
      <c r="K230" s="54" t="str">
        <f t="shared" ca="1" si="15"/>
        <v>AD3</v>
      </c>
      <c r="L230" s="54" t="str">
        <f t="shared" ca="1" si="14"/>
        <v>PARTIEL</v>
      </c>
      <c r="M230" s="54">
        <f t="shared" ca="1" si="14"/>
        <v>0</v>
      </c>
      <c r="N230" s="54" t="str">
        <f t="shared" ca="1" si="13"/>
        <v>ZH21JY</v>
      </c>
      <c r="O230" s="54">
        <f t="shared" ca="1" si="12"/>
        <v>0</v>
      </c>
    </row>
    <row r="231" spans="1:15" hidden="1" x14ac:dyDescent="0.25">
      <c r="A231" s="97">
        <v>186</v>
      </c>
      <c r="B231" s="98" t="s">
        <v>1120</v>
      </c>
      <c r="C231" s="54" t="str">
        <f t="shared" ca="1" si="15"/>
        <v>CPPL</v>
      </c>
      <c r="D231" s="54" t="str">
        <f t="shared" ca="1" si="15"/>
        <v>BRUHMVO2</v>
      </c>
      <c r="E231" s="98">
        <f t="shared" ca="1" si="15"/>
        <v>0</v>
      </c>
      <c r="F231" s="54">
        <f t="shared" ca="1" si="15"/>
        <v>0</v>
      </c>
      <c r="G231" s="54">
        <f t="shared" ca="1" si="15"/>
        <v>0</v>
      </c>
      <c r="H231" s="54">
        <f t="shared" ca="1" si="15"/>
        <v>0</v>
      </c>
      <c r="I231" s="54">
        <f t="shared" ca="1" si="15"/>
        <v>0</v>
      </c>
      <c r="J231" s="54" t="str">
        <f t="shared" ca="1" si="15"/>
        <v>ZH2JJA</v>
      </c>
      <c r="K231" s="54" t="str">
        <f t="shared" ca="1" si="15"/>
        <v>AD3</v>
      </c>
      <c r="L231" s="54" t="str">
        <f t="shared" ca="1" si="14"/>
        <v>PARTIEL</v>
      </c>
      <c r="M231" s="54">
        <f t="shared" ca="1" si="14"/>
        <v>0</v>
      </c>
      <c r="N231" s="54" t="str">
        <f t="shared" ca="1" si="13"/>
        <v>ZH21JZ</v>
      </c>
      <c r="O231" s="54">
        <f t="shared" ca="1" si="12"/>
        <v>0</v>
      </c>
    </row>
    <row r="232" spans="1:15" hidden="1" x14ac:dyDescent="0.25">
      <c r="A232" s="97">
        <v>2152</v>
      </c>
      <c r="B232" s="98" t="s">
        <v>10487</v>
      </c>
      <c r="C232" s="54" t="str">
        <f t="shared" ca="1" si="15"/>
        <v>CPPL</v>
      </c>
      <c r="D232" s="54" t="str">
        <f t="shared" ca="1" si="15"/>
        <v>BRUHMVO2</v>
      </c>
      <c r="E232" s="98">
        <f t="shared" ca="1" si="15"/>
        <v>0</v>
      </c>
      <c r="F232" s="54">
        <f t="shared" ca="1" si="15"/>
        <v>0</v>
      </c>
      <c r="G232" s="54">
        <f t="shared" ca="1" si="15"/>
        <v>0</v>
      </c>
      <c r="H232" s="54">
        <f t="shared" ca="1" si="15"/>
        <v>0</v>
      </c>
      <c r="I232" s="54">
        <f t="shared" ca="1" si="15"/>
        <v>0</v>
      </c>
      <c r="J232" s="54" t="str">
        <f t="shared" ca="1" si="15"/>
        <v>ZH2JJA</v>
      </c>
      <c r="K232" s="54" t="str">
        <f t="shared" ca="1" si="15"/>
        <v>AD3</v>
      </c>
      <c r="L232" s="54" t="str">
        <f t="shared" ca="1" si="14"/>
        <v>PARTIEL</v>
      </c>
      <c r="M232" s="54">
        <f t="shared" ca="1" si="14"/>
        <v>0</v>
      </c>
      <c r="N232" s="54" t="str">
        <f t="shared" ca="1" si="13"/>
        <v>ZH21JH</v>
      </c>
      <c r="O232" s="54">
        <f t="shared" ca="1" si="12"/>
        <v>0</v>
      </c>
    </row>
    <row r="233" spans="1:15" hidden="1" x14ac:dyDescent="0.25">
      <c r="A233" s="97">
        <v>2153</v>
      </c>
      <c r="B233" s="98" t="s">
        <v>10490</v>
      </c>
      <c r="C233" s="54" t="str">
        <f t="shared" ca="1" si="15"/>
        <v>CPPL</v>
      </c>
      <c r="D233" s="54" t="str">
        <f t="shared" ca="1" si="15"/>
        <v>BRUHMVO2</v>
      </c>
      <c r="E233" s="98">
        <f t="shared" ca="1" si="15"/>
        <v>0</v>
      </c>
      <c r="F233" s="54">
        <f t="shared" ca="1" si="15"/>
        <v>0</v>
      </c>
      <c r="G233" s="54">
        <f t="shared" ca="1" si="15"/>
        <v>0</v>
      </c>
      <c r="H233" s="54">
        <f t="shared" ca="1" si="15"/>
        <v>0</v>
      </c>
      <c r="I233" s="54">
        <f t="shared" ca="1" si="15"/>
        <v>0</v>
      </c>
      <c r="J233" s="54" t="str">
        <f t="shared" ca="1" si="15"/>
        <v>ZH2JJA</v>
      </c>
      <c r="K233" s="54" t="str">
        <f t="shared" ca="1" si="15"/>
        <v>AD3</v>
      </c>
      <c r="L233" s="54" t="str">
        <f t="shared" ca="1" si="14"/>
        <v>PARTIEL</v>
      </c>
      <c r="M233" s="54">
        <f t="shared" ca="1" si="14"/>
        <v>0</v>
      </c>
      <c r="N233" s="54" t="str">
        <f t="shared" ca="1" si="13"/>
        <v>ZH21JJ</v>
      </c>
      <c r="O233" s="54">
        <f t="shared" ca="1" si="12"/>
        <v>0</v>
      </c>
    </row>
    <row r="234" spans="1:15" hidden="1" x14ac:dyDescent="0.25">
      <c r="A234" s="97">
        <v>187</v>
      </c>
      <c r="B234" s="98" t="s">
        <v>1124</v>
      </c>
      <c r="C234" s="54" t="str">
        <f t="shared" ca="1" si="15"/>
        <v>CPPL</v>
      </c>
      <c r="D234" s="54" t="str">
        <f t="shared" ca="1" si="15"/>
        <v>BRUHMVO2</v>
      </c>
      <c r="E234" s="98">
        <f t="shared" ca="1" si="15"/>
        <v>0</v>
      </c>
      <c r="F234" s="54">
        <f t="shared" ca="1" si="15"/>
        <v>0</v>
      </c>
      <c r="G234" s="54">
        <f t="shared" ca="1" si="15"/>
        <v>0</v>
      </c>
      <c r="H234" s="54">
        <f t="shared" ca="1" si="15"/>
        <v>0</v>
      </c>
      <c r="I234" s="54">
        <f t="shared" ca="1" si="15"/>
        <v>0</v>
      </c>
      <c r="J234" s="54" t="str">
        <f t="shared" ca="1" si="15"/>
        <v>ZH2JJA</v>
      </c>
      <c r="K234" s="54" t="str">
        <f t="shared" ca="1" si="15"/>
        <v>AD3</v>
      </c>
      <c r="L234" s="54" t="str">
        <f t="shared" ca="1" si="14"/>
        <v>PARTIEL</v>
      </c>
      <c r="M234" s="54">
        <f t="shared" ca="1" si="14"/>
        <v>0</v>
      </c>
      <c r="N234" s="54" t="str">
        <f t="shared" ca="1" si="13"/>
        <v>ZH2SJK</v>
      </c>
      <c r="O234" s="54">
        <f t="shared" ca="1" si="12"/>
        <v>0</v>
      </c>
    </row>
    <row r="235" spans="1:15" hidden="1" x14ac:dyDescent="0.25">
      <c r="A235" s="97">
        <v>188</v>
      </c>
      <c r="B235" s="98" t="s">
        <v>1128</v>
      </c>
      <c r="C235" s="54" t="str">
        <f t="shared" ca="1" si="15"/>
        <v>CPPL</v>
      </c>
      <c r="D235" s="54" t="str">
        <f t="shared" ca="1" si="15"/>
        <v>BRUHMVO2</v>
      </c>
      <c r="E235" s="98">
        <f t="shared" ca="1" si="15"/>
        <v>0</v>
      </c>
      <c r="F235" s="54">
        <f t="shared" ca="1" si="15"/>
        <v>0</v>
      </c>
      <c r="G235" s="54">
        <f t="shared" ca="1" si="15"/>
        <v>0</v>
      </c>
      <c r="H235" s="54">
        <f t="shared" ca="1" si="15"/>
        <v>0</v>
      </c>
      <c r="I235" s="54">
        <f t="shared" ca="1" si="15"/>
        <v>0</v>
      </c>
      <c r="J235" s="54" t="str">
        <f t="shared" ca="1" si="15"/>
        <v>ZH2JJA</v>
      </c>
      <c r="K235" s="54" t="str">
        <f t="shared" ca="1" si="15"/>
        <v>AD3</v>
      </c>
      <c r="L235" s="54" t="str">
        <f t="shared" ca="1" si="14"/>
        <v>PARTIEL</v>
      </c>
      <c r="M235" s="54">
        <f t="shared" ca="1" si="14"/>
        <v>0</v>
      </c>
      <c r="N235" s="54" t="str">
        <f t="shared" ca="1" si="13"/>
        <v>ZH21JS</v>
      </c>
      <c r="O235" s="54">
        <f t="shared" ca="1" si="12"/>
        <v>0</v>
      </c>
    </row>
    <row r="236" spans="1:15" hidden="1" x14ac:dyDescent="0.25">
      <c r="A236" s="97">
        <v>189</v>
      </c>
      <c r="B236" s="98" t="s">
        <v>1132</v>
      </c>
      <c r="C236" s="54" t="str">
        <f t="shared" ca="1" si="15"/>
        <v>CPPL</v>
      </c>
      <c r="D236" s="54" t="str">
        <f t="shared" ca="1" si="15"/>
        <v>BRUHMVO2</v>
      </c>
      <c r="E236" s="98">
        <f t="shared" ca="1" si="15"/>
        <v>0</v>
      </c>
      <c r="F236" s="54">
        <f t="shared" ca="1" si="15"/>
        <v>0</v>
      </c>
      <c r="G236" s="54">
        <f t="shared" ca="1" si="15"/>
        <v>0</v>
      </c>
      <c r="H236" s="54">
        <f t="shared" ca="1" si="15"/>
        <v>0</v>
      </c>
      <c r="I236" s="54">
        <f t="shared" ca="1" si="15"/>
        <v>0</v>
      </c>
      <c r="J236" s="54" t="str">
        <f t="shared" ca="1" si="15"/>
        <v>ZH2JJA</v>
      </c>
      <c r="K236" s="54" t="str">
        <f t="shared" ca="1" si="15"/>
        <v>AD3</v>
      </c>
      <c r="L236" s="54" t="str">
        <f t="shared" ca="1" si="14"/>
        <v>PARTIEL</v>
      </c>
      <c r="M236" s="54">
        <f t="shared" ca="1" si="14"/>
        <v>0</v>
      </c>
      <c r="N236" s="54" t="str">
        <f t="shared" ca="1" si="13"/>
        <v>ZH21JU</v>
      </c>
      <c r="O236" s="54">
        <f t="shared" ca="1" si="12"/>
        <v>0</v>
      </c>
    </row>
    <row r="237" spans="1:15" hidden="1" x14ac:dyDescent="0.25">
      <c r="A237" s="97">
        <v>190</v>
      </c>
      <c r="B237" s="98" t="s">
        <v>1100</v>
      </c>
      <c r="C237" s="54" t="str">
        <f t="shared" ca="1" si="15"/>
        <v>CPPL</v>
      </c>
      <c r="D237" s="54" t="str">
        <f t="shared" ca="1" si="15"/>
        <v>DTW92</v>
      </c>
      <c r="E237" s="98">
        <f t="shared" ca="1" si="15"/>
        <v>0</v>
      </c>
      <c r="F237" s="54">
        <f t="shared" ca="1" si="15"/>
        <v>0</v>
      </c>
      <c r="G237" s="54">
        <f t="shared" ca="1" si="15"/>
        <v>0</v>
      </c>
      <c r="H237" s="54" t="str">
        <f t="shared" ca="1" si="15"/>
        <v>DTW92</v>
      </c>
      <c r="I237" s="54">
        <f t="shared" ca="1" si="15"/>
        <v>0</v>
      </c>
      <c r="J237" s="54" t="str">
        <f t="shared" ca="1" si="15"/>
        <v>ZH2AJE</v>
      </c>
      <c r="K237" s="54" t="str">
        <f t="shared" ca="1" si="15"/>
        <v>AD1</v>
      </c>
      <c r="L237" s="54" t="str">
        <f t="shared" ca="1" si="14"/>
        <v>PARTIEL</v>
      </c>
      <c r="M237" s="54">
        <f t="shared" ca="1" si="14"/>
        <v>0</v>
      </c>
      <c r="N237" s="54" t="str">
        <f t="shared" ca="1" si="13"/>
        <v>ZH2SJE</v>
      </c>
      <c r="O237" s="54">
        <f t="shared" ca="1" si="12"/>
        <v>0</v>
      </c>
    </row>
    <row r="238" spans="1:15" hidden="1" x14ac:dyDescent="0.25">
      <c r="A238" s="97">
        <v>191</v>
      </c>
      <c r="B238" s="98" t="s">
        <v>1139</v>
      </c>
      <c r="C238" s="54" t="str">
        <f t="shared" ca="1" si="15"/>
        <v>CPPL</v>
      </c>
      <c r="D238" s="54" t="str">
        <f t="shared" ca="1" si="15"/>
        <v>BRUHMVO2</v>
      </c>
      <c r="E238" s="98">
        <f t="shared" ca="1" si="15"/>
        <v>0</v>
      </c>
      <c r="F238" s="54">
        <f t="shared" ca="1" si="15"/>
        <v>0</v>
      </c>
      <c r="G238" s="54">
        <f t="shared" ca="1" si="15"/>
        <v>0</v>
      </c>
      <c r="H238" s="54">
        <f t="shared" ca="1" si="15"/>
        <v>0</v>
      </c>
      <c r="I238" s="54">
        <f t="shared" ca="1" si="15"/>
        <v>0</v>
      </c>
      <c r="J238" s="54" t="str">
        <f t="shared" ca="1" si="15"/>
        <v>ZH2JJA</v>
      </c>
      <c r="K238" s="54" t="str">
        <f t="shared" ca="1" si="15"/>
        <v>AD3</v>
      </c>
      <c r="L238" s="54" t="str">
        <f t="shared" ca="1" si="14"/>
        <v>PARTIEL</v>
      </c>
      <c r="M238" s="54">
        <f t="shared" ca="1" si="14"/>
        <v>0</v>
      </c>
      <c r="N238" s="54" t="str">
        <f t="shared" ca="1" si="13"/>
        <v>ZH22J7</v>
      </c>
      <c r="O238" s="54">
        <f t="shared" ca="1" si="13"/>
        <v>0</v>
      </c>
    </row>
    <row r="239" spans="1:15" hidden="1" x14ac:dyDescent="0.25">
      <c r="A239" s="97">
        <v>192</v>
      </c>
      <c r="B239" s="98" t="s">
        <v>1143</v>
      </c>
      <c r="C239" s="54" t="str">
        <f t="shared" ca="1" si="15"/>
        <v>CPPL</v>
      </c>
      <c r="D239" s="54" t="str">
        <f t="shared" ca="1" si="15"/>
        <v>BRUHMVO2</v>
      </c>
      <c r="E239" s="98">
        <f t="shared" ca="1" si="15"/>
        <v>0</v>
      </c>
      <c r="F239" s="54">
        <f t="shared" ca="1" si="15"/>
        <v>0</v>
      </c>
      <c r="G239" s="54">
        <f t="shared" ca="1" si="15"/>
        <v>0</v>
      </c>
      <c r="H239" s="54">
        <f t="shared" ca="1" si="15"/>
        <v>0</v>
      </c>
      <c r="I239" s="54">
        <f t="shared" ca="1" si="15"/>
        <v>0</v>
      </c>
      <c r="J239" s="54" t="str">
        <f t="shared" ca="1" si="15"/>
        <v>ZH2JJA</v>
      </c>
      <c r="K239" s="54" t="str">
        <f t="shared" ca="1" si="15"/>
        <v>AD3</v>
      </c>
      <c r="L239" s="54" t="str">
        <f t="shared" ca="1" si="14"/>
        <v>PARTIEL</v>
      </c>
      <c r="M239" s="54">
        <f t="shared" ca="1" si="14"/>
        <v>0</v>
      </c>
      <c r="N239" s="54" t="str">
        <f t="shared" ca="1" si="13"/>
        <v>ZH22J8</v>
      </c>
      <c r="O239" s="54">
        <f t="shared" ca="1" si="13"/>
        <v>0</v>
      </c>
    </row>
    <row r="240" spans="1:15" hidden="1" x14ac:dyDescent="0.25">
      <c r="A240" s="97">
        <v>193</v>
      </c>
      <c r="B240" s="98" t="s">
        <v>1147</v>
      </c>
      <c r="C240" s="54" t="str">
        <f t="shared" ca="1" si="15"/>
        <v>CPPL</v>
      </c>
      <c r="D240" s="54" t="str">
        <f t="shared" ca="1" si="15"/>
        <v>BRUIPPEP</v>
      </c>
      <c r="E240" s="98">
        <f t="shared" ca="1" si="15"/>
        <v>0</v>
      </c>
      <c r="F240" s="54">
        <f t="shared" ca="1" si="15"/>
        <v>0</v>
      </c>
      <c r="G240" s="54">
        <f t="shared" ca="1" si="15"/>
        <v>0</v>
      </c>
      <c r="H240" s="54">
        <f t="shared" ca="1" si="15"/>
        <v>0</v>
      </c>
      <c r="I240" s="54">
        <f t="shared" ca="1" si="15"/>
        <v>0</v>
      </c>
      <c r="J240" s="54" t="str">
        <f t="shared" ca="1" si="15"/>
        <v>ZH2AM7</v>
      </c>
      <c r="K240" s="54" t="str">
        <f t="shared" ca="1" si="15"/>
        <v>AD1</v>
      </c>
      <c r="L240" s="54" t="str">
        <f t="shared" ca="1" si="14"/>
        <v>COMPLET</v>
      </c>
      <c r="M240" s="54">
        <f t="shared" ca="1" si="14"/>
        <v>0</v>
      </c>
      <c r="N240" s="54" t="str">
        <f t="shared" ca="1" si="13"/>
        <v>ZH2SM7</v>
      </c>
      <c r="O240" s="54">
        <f t="shared" ca="1" si="13"/>
        <v>0</v>
      </c>
    </row>
    <row r="241" spans="1:15" hidden="1" x14ac:dyDescent="0.25">
      <c r="A241" s="97">
        <v>194</v>
      </c>
      <c r="B241" s="98" t="s">
        <v>1152</v>
      </c>
      <c r="C241" s="54" t="str">
        <f t="shared" ca="1" si="15"/>
        <v>CPPL</v>
      </c>
      <c r="D241" s="54" t="str">
        <f t="shared" ca="1" si="15"/>
        <v>BRUIPPEP</v>
      </c>
      <c r="E241" s="98">
        <f t="shared" ca="1" si="15"/>
        <v>0</v>
      </c>
      <c r="F241" s="54">
        <f t="shared" ref="F241:O280" ca="1" si="16">IF((INDIRECT("'Referentiel'!"&amp;F$1&amp;$A241)="N/A"),"",INDIRECT("'Referentiel'!"&amp;F$1&amp;$A241))</f>
        <v>0</v>
      </c>
      <c r="G241" s="54">
        <f t="shared" ca="1" si="16"/>
        <v>0</v>
      </c>
      <c r="H241" s="54">
        <f t="shared" ca="1" si="16"/>
        <v>0</v>
      </c>
      <c r="I241" s="54">
        <f t="shared" ca="1" si="16"/>
        <v>0</v>
      </c>
      <c r="J241" s="54" t="str">
        <f t="shared" ca="1" si="16"/>
        <v>ZH2AM7</v>
      </c>
      <c r="K241" s="54" t="str">
        <f t="shared" ca="1" si="16"/>
        <v>AD1</v>
      </c>
      <c r="L241" s="54" t="str">
        <f t="shared" ca="1" si="14"/>
        <v>PARTIEL</v>
      </c>
      <c r="M241" s="54">
        <f t="shared" ca="1" si="14"/>
        <v>0</v>
      </c>
      <c r="N241" s="54" t="str">
        <f t="shared" ca="1" si="13"/>
        <v>ZH2SM8</v>
      </c>
      <c r="O241" s="54">
        <f t="shared" ca="1" si="13"/>
        <v>0</v>
      </c>
    </row>
    <row r="242" spans="1:15" hidden="1" x14ac:dyDescent="0.25">
      <c r="A242" s="97">
        <v>2050</v>
      </c>
      <c r="B242" s="98" t="s">
        <v>10134</v>
      </c>
      <c r="C242" s="54" t="str">
        <f t="shared" ref="C242:J298" ca="1" si="17">IF((INDIRECT("'Referentiel'!"&amp;C$1&amp;$A242)="N/A"),"",INDIRECT("'Referentiel'!"&amp;C$1&amp;$A242))</f>
        <v>CPPL</v>
      </c>
      <c r="D242" s="54" t="str">
        <f t="shared" ca="1" si="17"/>
        <v>BRUIPPEP</v>
      </c>
      <c r="E242" s="98">
        <f t="shared" ca="1" si="17"/>
        <v>0</v>
      </c>
      <c r="F242" s="54">
        <f t="shared" ca="1" si="16"/>
        <v>0</v>
      </c>
      <c r="G242" s="54">
        <f t="shared" ca="1" si="16"/>
        <v>0</v>
      </c>
      <c r="H242" s="54">
        <f t="shared" ca="1" si="16"/>
        <v>0</v>
      </c>
      <c r="I242" s="54">
        <f t="shared" ca="1" si="16"/>
        <v>0</v>
      </c>
      <c r="J242" s="54" t="str">
        <f t="shared" ca="1" si="16"/>
        <v>ZH2AM7</v>
      </c>
      <c r="K242" s="54" t="str">
        <f t="shared" ca="1" si="16"/>
        <v>AD3</v>
      </c>
      <c r="L242" s="54" t="str">
        <f t="shared" ca="1" si="14"/>
        <v>COMPLET</v>
      </c>
      <c r="M242" s="54">
        <f t="shared" ca="1" si="14"/>
        <v>0</v>
      </c>
      <c r="N242" s="54" t="str">
        <f t="shared" ca="1" si="13"/>
        <v>ZH2TMJ</v>
      </c>
      <c r="O242" s="54">
        <f t="shared" ca="1" si="13"/>
        <v>0</v>
      </c>
    </row>
    <row r="243" spans="1:15" hidden="1" x14ac:dyDescent="0.25">
      <c r="A243" s="97">
        <v>2051</v>
      </c>
      <c r="B243" s="98" t="s">
        <v>10137</v>
      </c>
      <c r="C243" s="54" t="str">
        <f t="shared" ca="1" si="17"/>
        <v>CPPL</v>
      </c>
      <c r="D243" s="54" t="str">
        <f t="shared" ca="1" si="17"/>
        <v>BRUIPPEP</v>
      </c>
      <c r="E243" s="98">
        <f t="shared" ca="1" si="17"/>
        <v>0</v>
      </c>
      <c r="F243" s="54">
        <f t="shared" ca="1" si="16"/>
        <v>0</v>
      </c>
      <c r="G243" s="54">
        <f t="shared" ca="1" si="16"/>
        <v>0</v>
      </c>
      <c r="H243" s="54">
        <f t="shared" ca="1" si="16"/>
        <v>0</v>
      </c>
      <c r="I243" s="54">
        <f t="shared" ca="1" si="16"/>
        <v>0</v>
      </c>
      <c r="J243" s="54" t="str">
        <f t="shared" ca="1" si="16"/>
        <v>ZH2AM7</v>
      </c>
      <c r="K243" s="54" t="str">
        <f t="shared" ca="1" si="16"/>
        <v>AD3</v>
      </c>
      <c r="L243" s="54" t="str">
        <f t="shared" ca="1" si="14"/>
        <v>COMPLET</v>
      </c>
      <c r="M243" s="54">
        <f t="shared" ca="1" si="14"/>
        <v>0</v>
      </c>
      <c r="N243" s="54" t="str">
        <f t="shared" ca="1" si="13"/>
        <v>ZH2TMK</v>
      </c>
      <c r="O243" s="54">
        <f t="shared" ca="1" si="13"/>
        <v>0</v>
      </c>
    </row>
    <row r="244" spans="1:15" hidden="1" x14ac:dyDescent="0.25">
      <c r="A244" s="97">
        <v>195</v>
      </c>
      <c r="B244" s="98" t="s">
        <v>1156</v>
      </c>
      <c r="C244" s="54" t="str">
        <f t="shared" ca="1" si="17"/>
        <v>CPPL</v>
      </c>
      <c r="D244" s="54" t="str">
        <f t="shared" ca="1" si="17"/>
        <v>BRUIPORL</v>
      </c>
      <c r="E244" s="98">
        <f t="shared" ca="1" si="17"/>
        <v>0</v>
      </c>
      <c r="F244" s="54">
        <f t="shared" ca="1" si="16"/>
        <v>0</v>
      </c>
      <c r="G244" s="54">
        <f t="shared" ca="1" si="16"/>
        <v>0</v>
      </c>
      <c r="H244" s="54">
        <f t="shared" ca="1" si="16"/>
        <v>0</v>
      </c>
      <c r="I244" s="54">
        <f t="shared" ca="1" si="16"/>
        <v>0</v>
      </c>
      <c r="J244" s="54" t="str">
        <f t="shared" ca="1" si="16"/>
        <v>ZH2AM5</v>
      </c>
      <c r="K244" s="54" t="str">
        <f t="shared" ca="1" si="16"/>
        <v>AD1</v>
      </c>
      <c r="L244" s="54" t="str">
        <f t="shared" ca="1" si="14"/>
        <v>PARTIEL</v>
      </c>
      <c r="M244" s="54">
        <f t="shared" ca="1" si="14"/>
        <v>0</v>
      </c>
      <c r="N244" s="54" t="str">
        <f t="shared" ca="1" si="13"/>
        <v>ZH2SM5</v>
      </c>
      <c r="O244" s="54">
        <f t="shared" ca="1" si="13"/>
        <v>0</v>
      </c>
    </row>
    <row r="245" spans="1:15" hidden="1" x14ac:dyDescent="0.25">
      <c r="A245" s="97">
        <v>196</v>
      </c>
      <c r="B245" s="98" t="s">
        <v>1161</v>
      </c>
      <c r="C245" s="54" t="str">
        <f t="shared" ca="1" si="17"/>
        <v>CPPL</v>
      </c>
      <c r="D245" s="54" t="str">
        <f t="shared" ca="1" si="17"/>
        <v>BRUIPORL</v>
      </c>
      <c r="E245" s="98">
        <f t="shared" ca="1" si="17"/>
        <v>0</v>
      </c>
      <c r="F245" s="54">
        <f t="shared" ca="1" si="16"/>
        <v>0</v>
      </c>
      <c r="G245" s="54">
        <f t="shared" ca="1" si="16"/>
        <v>0</v>
      </c>
      <c r="H245" s="54">
        <f t="shared" ca="1" si="16"/>
        <v>0</v>
      </c>
      <c r="I245" s="54">
        <f t="shared" ca="1" si="16"/>
        <v>0</v>
      </c>
      <c r="J245" s="54" t="str">
        <f t="shared" ca="1" si="16"/>
        <v>ZH2AM6</v>
      </c>
      <c r="K245" s="54" t="str">
        <f t="shared" ca="1" si="16"/>
        <v>AD1</v>
      </c>
      <c r="L245" s="54" t="str">
        <f t="shared" ca="1" si="14"/>
        <v>COMPLET</v>
      </c>
      <c r="M245" s="54">
        <f t="shared" ca="1" si="14"/>
        <v>0</v>
      </c>
      <c r="N245" s="54" t="str">
        <f t="shared" ca="1" si="13"/>
        <v>ZH2SM6</v>
      </c>
      <c r="O245" s="54">
        <f t="shared" ca="1" si="13"/>
        <v>0</v>
      </c>
    </row>
    <row r="246" spans="1:15" hidden="1" x14ac:dyDescent="0.25">
      <c r="A246" s="97">
        <v>197</v>
      </c>
      <c r="B246" s="98" t="s">
        <v>1165</v>
      </c>
      <c r="C246" s="54" t="str">
        <f t="shared" ca="1" si="17"/>
        <v>CPPL</v>
      </c>
      <c r="D246" s="54" t="str">
        <f t="shared" ca="1" si="17"/>
        <v xml:space="preserve"> </v>
      </c>
      <c r="E246" s="98">
        <f t="shared" ca="1" si="17"/>
        <v>0</v>
      </c>
      <c r="F246" s="54">
        <f t="shared" ca="1" si="16"/>
        <v>0</v>
      </c>
      <c r="G246" s="54">
        <f t="shared" ca="1" si="16"/>
        <v>0</v>
      </c>
      <c r="H246" s="54">
        <f t="shared" ca="1" si="16"/>
        <v>0</v>
      </c>
      <c r="I246" s="54">
        <f t="shared" ca="1" si="16"/>
        <v>0</v>
      </c>
      <c r="J246" s="54">
        <f t="shared" ca="1" si="16"/>
        <v>0</v>
      </c>
      <c r="K246" s="54" t="str">
        <f t="shared" ca="1" si="16"/>
        <v>AD3</v>
      </c>
      <c r="L246" s="54" t="str">
        <f t="shared" ca="1" si="14"/>
        <v>COMPLET</v>
      </c>
      <c r="M246" s="54" t="str">
        <f t="shared" ca="1" si="14"/>
        <v xml:space="preserve"> </v>
      </c>
      <c r="N246" s="54" t="str">
        <f t="shared" ca="1" si="13"/>
        <v>ZH2SM4</v>
      </c>
      <c r="O246" s="54">
        <f t="shared" ca="1" si="13"/>
        <v>0</v>
      </c>
    </row>
    <row r="247" spans="1:15" hidden="1" x14ac:dyDescent="0.25">
      <c r="A247" s="97">
        <v>198</v>
      </c>
      <c r="B247" s="98" t="s">
        <v>1169</v>
      </c>
      <c r="C247" s="54" t="str">
        <f t="shared" ca="1" si="17"/>
        <v>CPPI</v>
      </c>
      <c r="D247" s="54" t="str">
        <f t="shared" ca="1" si="17"/>
        <v>AXMXSM13</v>
      </c>
      <c r="E247" s="98">
        <f t="shared" ca="1" si="17"/>
        <v>0</v>
      </c>
      <c r="F247" s="54">
        <f t="shared" ca="1" si="16"/>
        <v>0</v>
      </c>
      <c r="G247" s="54">
        <f t="shared" ca="1" si="16"/>
        <v>0</v>
      </c>
      <c r="H247" s="54">
        <f t="shared" ca="1" si="16"/>
        <v>0</v>
      </c>
      <c r="I247" s="54">
        <f t="shared" ca="1" si="16"/>
        <v>0</v>
      </c>
      <c r="J247" s="54" t="str">
        <f t="shared" ca="1" si="16"/>
        <v>ZH0AMU</v>
      </c>
      <c r="K247" s="54" t="str">
        <f t="shared" ca="1" si="16"/>
        <v>AD3</v>
      </c>
      <c r="L247" s="54" t="str">
        <f t="shared" ca="1" si="14"/>
        <v>COMPLET</v>
      </c>
      <c r="M247" s="54" t="str">
        <f t="shared" ca="1" si="14"/>
        <v xml:space="preserve"> </v>
      </c>
      <c r="N247" s="54" t="str">
        <f t="shared" ca="1" si="13"/>
        <v>ZH0SMU</v>
      </c>
      <c r="O247" s="54">
        <f t="shared" ca="1" si="13"/>
        <v>0</v>
      </c>
    </row>
    <row r="248" spans="1:15" hidden="1" x14ac:dyDescent="0.25">
      <c r="A248" s="97">
        <v>199</v>
      </c>
      <c r="B248" s="98" t="s">
        <v>1175</v>
      </c>
      <c r="C248" s="54" t="str">
        <f t="shared" ca="1" si="17"/>
        <v>CPPL</v>
      </c>
      <c r="D248" s="54" t="str">
        <f t="shared" ca="1" si="17"/>
        <v>BRUXS600</v>
      </c>
      <c r="E248" s="98">
        <f t="shared" ca="1" si="17"/>
        <v>0</v>
      </c>
      <c r="F248" s="54">
        <f t="shared" ca="1" si="16"/>
        <v>0</v>
      </c>
      <c r="G248" s="54">
        <f t="shared" ca="1" si="16"/>
        <v>0</v>
      </c>
      <c r="H248" s="54">
        <f t="shared" ca="1" si="16"/>
        <v>0</v>
      </c>
      <c r="I248" s="54">
        <f t="shared" ca="1" si="16"/>
        <v>0</v>
      </c>
      <c r="J248" s="54" t="str">
        <f t="shared" ca="1" si="16"/>
        <v>ZH2AMA</v>
      </c>
      <c r="K248" s="54" t="str">
        <f t="shared" ca="1" si="16"/>
        <v>AD1</v>
      </c>
      <c r="L248" s="54" t="str">
        <f t="shared" ca="1" si="14"/>
        <v>PARTIEL</v>
      </c>
      <c r="M248" s="54">
        <f t="shared" ca="1" si="14"/>
        <v>0</v>
      </c>
      <c r="N248" s="54" t="str">
        <f t="shared" ca="1" si="13"/>
        <v>ZH2SMA</v>
      </c>
      <c r="O248" s="54">
        <f t="shared" ca="1" si="13"/>
        <v>0</v>
      </c>
    </row>
    <row r="249" spans="1:15" hidden="1" x14ac:dyDescent="0.25">
      <c r="A249" s="97">
        <v>200</v>
      </c>
      <c r="B249" s="98" t="s">
        <v>1179</v>
      </c>
      <c r="C249" s="54" t="str">
        <f t="shared" ca="1" si="17"/>
        <v>CPPL</v>
      </c>
      <c r="D249" s="54" t="str">
        <f t="shared" ca="1" si="17"/>
        <v>BRUHMVO2</v>
      </c>
      <c r="E249" s="98">
        <f t="shared" ca="1" si="17"/>
        <v>0</v>
      </c>
      <c r="F249" s="54">
        <f t="shared" ca="1" si="16"/>
        <v>0</v>
      </c>
      <c r="G249" s="54">
        <f t="shared" ca="1" si="16"/>
        <v>0</v>
      </c>
      <c r="H249" s="54">
        <f t="shared" ca="1" si="16"/>
        <v>0</v>
      </c>
      <c r="I249" s="54">
        <f t="shared" ca="1" si="16"/>
        <v>0</v>
      </c>
      <c r="J249" s="54" t="str">
        <f t="shared" ca="1" si="16"/>
        <v>ZH2JJA</v>
      </c>
      <c r="K249" s="54" t="str">
        <f t="shared" ca="1" si="16"/>
        <v>AD3</v>
      </c>
      <c r="L249" s="54" t="str">
        <f t="shared" ca="1" si="14"/>
        <v>PARTIEL</v>
      </c>
      <c r="M249" s="54">
        <f t="shared" ca="1" si="14"/>
        <v>0</v>
      </c>
      <c r="N249" s="54" t="str">
        <f t="shared" ca="1" si="13"/>
        <v>ZH22J0</v>
      </c>
      <c r="O249" s="54">
        <f t="shared" ca="1" si="13"/>
        <v>0</v>
      </c>
    </row>
    <row r="250" spans="1:15" hidden="1" x14ac:dyDescent="0.25">
      <c r="A250" s="97">
        <v>201</v>
      </c>
      <c r="B250" s="98" t="s">
        <v>1182</v>
      </c>
      <c r="C250" s="54" t="str">
        <f t="shared" ca="1" si="17"/>
        <v>CPPL</v>
      </c>
      <c r="D250" s="54" t="str">
        <f t="shared" ca="1" si="17"/>
        <v>BRUHMVO2</v>
      </c>
      <c r="E250" s="98">
        <f t="shared" ca="1" si="17"/>
        <v>0</v>
      </c>
      <c r="F250" s="54">
        <f t="shared" ca="1" si="16"/>
        <v>0</v>
      </c>
      <c r="G250" s="54">
        <f t="shared" ca="1" si="16"/>
        <v>0</v>
      </c>
      <c r="H250" s="54">
        <f t="shared" ca="1" si="16"/>
        <v>0</v>
      </c>
      <c r="I250" s="54">
        <f t="shared" ca="1" si="16"/>
        <v>0</v>
      </c>
      <c r="J250" s="54" t="str">
        <f t="shared" ca="1" si="16"/>
        <v>ZH2JJA</v>
      </c>
      <c r="K250" s="54" t="str">
        <f t="shared" ca="1" si="16"/>
        <v>AD3</v>
      </c>
      <c r="L250" s="54" t="str">
        <f t="shared" ca="1" si="14"/>
        <v>PARTIEL</v>
      </c>
      <c r="M250" s="54">
        <f t="shared" ca="1" si="14"/>
        <v>0</v>
      </c>
      <c r="N250" s="54" t="str">
        <f t="shared" ca="1" si="13"/>
        <v>ZH22JE</v>
      </c>
      <c r="O250" s="54">
        <f t="shared" ca="1" si="13"/>
        <v>0</v>
      </c>
    </row>
    <row r="251" spans="1:15" hidden="1" x14ac:dyDescent="0.25">
      <c r="A251" s="97">
        <v>202</v>
      </c>
      <c r="B251" s="98" t="s">
        <v>1186</v>
      </c>
      <c r="C251" s="54" t="str">
        <f t="shared" ca="1" si="17"/>
        <v>CPPL</v>
      </c>
      <c r="D251" s="54" t="str">
        <f t="shared" ca="1" si="17"/>
        <v>BRUHMVO2</v>
      </c>
      <c r="E251" s="98">
        <f t="shared" ca="1" si="17"/>
        <v>0</v>
      </c>
      <c r="F251" s="54">
        <f t="shared" ca="1" si="16"/>
        <v>0</v>
      </c>
      <c r="G251" s="54">
        <f t="shared" ca="1" si="16"/>
        <v>0</v>
      </c>
      <c r="H251" s="54">
        <f t="shared" ca="1" si="16"/>
        <v>0</v>
      </c>
      <c r="I251" s="54">
        <f t="shared" ca="1" si="16"/>
        <v>0</v>
      </c>
      <c r="J251" s="54" t="str">
        <f t="shared" ca="1" si="16"/>
        <v>ZH2JJA</v>
      </c>
      <c r="K251" s="54" t="str">
        <f t="shared" ca="1" si="16"/>
        <v>AD3</v>
      </c>
      <c r="L251" s="54" t="str">
        <f t="shared" ca="1" si="14"/>
        <v>PARTIEL</v>
      </c>
      <c r="M251" s="54">
        <f t="shared" ca="1" si="14"/>
        <v>0</v>
      </c>
      <c r="N251" s="54" t="str">
        <f t="shared" ca="1" si="13"/>
        <v>ZH2TJJ</v>
      </c>
      <c r="O251" s="54">
        <f t="shared" ca="1" si="13"/>
        <v>0</v>
      </c>
    </row>
    <row r="252" spans="1:15" hidden="1" x14ac:dyDescent="0.25">
      <c r="A252" s="97">
        <v>2154</v>
      </c>
      <c r="B252" s="98" t="s">
        <v>10493</v>
      </c>
      <c r="C252" s="54" t="str">
        <f t="shared" ca="1" si="17"/>
        <v>CPPL</v>
      </c>
      <c r="D252" s="54" t="str">
        <f t="shared" ca="1" si="17"/>
        <v>BRUHMVO2</v>
      </c>
      <c r="E252" s="98">
        <f t="shared" ca="1" si="17"/>
        <v>0</v>
      </c>
      <c r="F252" s="54">
        <f t="shared" ca="1" si="16"/>
        <v>0</v>
      </c>
      <c r="G252" s="54">
        <f t="shared" ca="1" si="16"/>
        <v>0</v>
      </c>
      <c r="H252" s="54">
        <f t="shared" ca="1" si="16"/>
        <v>0</v>
      </c>
      <c r="I252" s="54">
        <f t="shared" ca="1" si="16"/>
        <v>0</v>
      </c>
      <c r="J252" s="54" t="str">
        <f t="shared" ca="1" si="16"/>
        <v>ZH2JJA</v>
      </c>
      <c r="K252" s="54" t="str">
        <f t="shared" ca="1" si="16"/>
        <v>AD3</v>
      </c>
      <c r="L252" s="54" t="str">
        <f t="shared" ca="1" si="14"/>
        <v>PARTIEL</v>
      </c>
      <c r="M252" s="54">
        <f t="shared" ca="1" si="14"/>
        <v>0</v>
      </c>
      <c r="N252" s="54" t="str">
        <f t="shared" ca="1" si="13"/>
        <v>ZH22JB</v>
      </c>
      <c r="O252" s="54">
        <f t="shared" ca="1" si="13"/>
        <v>0</v>
      </c>
    </row>
    <row r="253" spans="1:15" hidden="1" x14ac:dyDescent="0.25">
      <c r="A253" s="97">
        <v>203</v>
      </c>
      <c r="B253" s="98" t="s">
        <v>1190</v>
      </c>
      <c r="C253" s="54" t="str">
        <f t="shared" ca="1" si="17"/>
        <v>CPPL</v>
      </c>
      <c r="D253" s="54" t="str">
        <f t="shared" ca="1" si="17"/>
        <v>BRUHMVO2</v>
      </c>
      <c r="E253" s="98">
        <f t="shared" ca="1" si="17"/>
        <v>0</v>
      </c>
      <c r="F253" s="54">
        <f t="shared" ca="1" si="16"/>
        <v>0</v>
      </c>
      <c r="G253" s="54">
        <f t="shared" ca="1" si="16"/>
        <v>0</v>
      </c>
      <c r="H253" s="54">
        <f t="shared" ca="1" si="16"/>
        <v>0</v>
      </c>
      <c r="I253" s="54">
        <f t="shared" ca="1" si="16"/>
        <v>0</v>
      </c>
      <c r="J253" s="54" t="str">
        <f t="shared" ca="1" si="16"/>
        <v>ZH2JJA</v>
      </c>
      <c r="K253" s="54" t="str">
        <f t="shared" ca="1" si="16"/>
        <v>AD3</v>
      </c>
      <c r="L253" s="54" t="str">
        <f t="shared" ca="1" si="14"/>
        <v>PARTIEL</v>
      </c>
      <c r="M253" s="54">
        <f t="shared" ca="1" si="14"/>
        <v>0</v>
      </c>
      <c r="N253" s="54" t="str">
        <f t="shared" ca="1" si="13"/>
        <v>ZH21JQ</v>
      </c>
      <c r="O253" s="54">
        <f t="shared" ca="1" si="13"/>
        <v>0</v>
      </c>
    </row>
    <row r="254" spans="1:15" hidden="1" x14ac:dyDescent="0.25">
      <c r="A254" s="97">
        <v>204</v>
      </c>
      <c r="B254" s="98" t="s">
        <v>1193</v>
      </c>
      <c r="C254" s="54" t="str">
        <f t="shared" ca="1" si="17"/>
        <v>CPPL</v>
      </c>
      <c r="D254" s="54" t="str">
        <f t="shared" ca="1" si="17"/>
        <v>BRUHMVO2</v>
      </c>
      <c r="E254" s="98">
        <f t="shared" ca="1" si="17"/>
        <v>0</v>
      </c>
      <c r="F254" s="54">
        <f t="shared" ca="1" si="16"/>
        <v>0</v>
      </c>
      <c r="G254" s="54">
        <f t="shared" ca="1" si="16"/>
        <v>0</v>
      </c>
      <c r="H254" s="54">
        <f t="shared" ca="1" si="16"/>
        <v>0</v>
      </c>
      <c r="I254" s="54">
        <f t="shared" ca="1" si="16"/>
        <v>0</v>
      </c>
      <c r="J254" s="54" t="str">
        <f t="shared" ca="1" si="16"/>
        <v>ZH2JJA</v>
      </c>
      <c r="K254" s="54" t="str">
        <f t="shared" ca="1" si="16"/>
        <v>AD3</v>
      </c>
      <c r="L254" s="54" t="str">
        <f t="shared" ca="1" si="14"/>
        <v>PARTIEL</v>
      </c>
      <c r="M254" s="54">
        <f t="shared" ca="1" si="14"/>
        <v>0</v>
      </c>
      <c r="N254" s="54" t="str">
        <f t="shared" ca="1" si="13"/>
        <v>ZH22JD</v>
      </c>
      <c r="O254" s="54">
        <f t="shared" ca="1" si="13"/>
        <v>0</v>
      </c>
    </row>
    <row r="255" spans="1:15" hidden="1" x14ac:dyDescent="0.25">
      <c r="A255" s="97">
        <v>205</v>
      </c>
      <c r="B255" s="98" t="s">
        <v>1197</v>
      </c>
      <c r="C255" s="54" t="str">
        <f t="shared" ca="1" si="17"/>
        <v>CPPL</v>
      </c>
      <c r="D255" s="54" t="str">
        <f t="shared" ca="1" si="17"/>
        <v>BRUHMVO2</v>
      </c>
      <c r="E255" s="98">
        <f t="shared" ca="1" si="17"/>
        <v>0</v>
      </c>
      <c r="F255" s="54">
        <f t="shared" ca="1" si="16"/>
        <v>0</v>
      </c>
      <c r="G255" s="54">
        <f t="shared" ca="1" si="16"/>
        <v>0</v>
      </c>
      <c r="H255" s="54">
        <f t="shared" ca="1" si="16"/>
        <v>0</v>
      </c>
      <c r="I255" s="54">
        <f t="shared" ca="1" si="16"/>
        <v>0</v>
      </c>
      <c r="J255" s="54" t="str">
        <f t="shared" ca="1" si="16"/>
        <v>ZH2JJA</v>
      </c>
      <c r="K255" s="54" t="str">
        <f t="shared" ca="1" si="16"/>
        <v>AD3</v>
      </c>
      <c r="L255" s="54" t="str">
        <f t="shared" ca="1" si="14"/>
        <v>PARTIEL</v>
      </c>
      <c r="M255" s="54">
        <f t="shared" ca="1" si="14"/>
        <v>0</v>
      </c>
      <c r="N255" s="54" t="str">
        <f t="shared" ca="1" si="13"/>
        <v>ZH22J3</v>
      </c>
      <c r="O255" s="54">
        <f t="shared" ca="1" si="13"/>
        <v>0</v>
      </c>
    </row>
    <row r="256" spans="1:15" hidden="1" x14ac:dyDescent="0.25">
      <c r="A256" s="97">
        <v>206</v>
      </c>
      <c r="B256" s="98" t="s">
        <v>1201</v>
      </c>
      <c r="C256" s="54" t="str">
        <f t="shared" ca="1" si="17"/>
        <v>CPPL</v>
      </c>
      <c r="D256" s="54" t="str">
        <f t="shared" ca="1" si="17"/>
        <v>BRUHMVO2</v>
      </c>
      <c r="E256" s="98">
        <f t="shared" ca="1" si="17"/>
        <v>0</v>
      </c>
      <c r="F256" s="54">
        <f t="shared" ca="1" si="16"/>
        <v>0</v>
      </c>
      <c r="G256" s="54">
        <f t="shared" ca="1" si="16"/>
        <v>0</v>
      </c>
      <c r="H256" s="54">
        <f t="shared" ca="1" si="16"/>
        <v>0</v>
      </c>
      <c r="I256" s="54">
        <f t="shared" ca="1" si="16"/>
        <v>0</v>
      </c>
      <c r="J256" s="54" t="str">
        <f t="shared" ca="1" si="16"/>
        <v>ZH2JJA</v>
      </c>
      <c r="K256" s="54" t="str">
        <f t="shared" ca="1" si="16"/>
        <v>AD3</v>
      </c>
      <c r="L256" s="54" t="str">
        <f t="shared" ca="1" si="14"/>
        <v>PARTIEL</v>
      </c>
      <c r="M256" s="54">
        <f t="shared" ca="1" si="14"/>
        <v>0</v>
      </c>
      <c r="N256" s="54" t="str">
        <f t="shared" ca="1" si="13"/>
        <v>ZH22J4</v>
      </c>
      <c r="O256" s="54">
        <f t="shared" ca="1" si="13"/>
        <v>0</v>
      </c>
    </row>
    <row r="257" spans="1:15" hidden="1" x14ac:dyDescent="0.25">
      <c r="A257" s="97">
        <v>207</v>
      </c>
      <c r="B257" s="98" t="s">
        <v>1204</v>
      </c>
      <c r="C257" s="54" t="str">
        <f t="shared" ca="1" si="17"/>
        <v>CPPL</v>
      </c>
      <c r="D257" s="54" t="str">
        <f t="shared" ca="1" si="17"/>
        <v>BRUHMVO2</v>
      </c>
      <c r="E257" s="98">
        <f t="shared" ca="1" si="17"/>
        <v>0</v>
      </c>
      <c r="F257" s="54">
        <f t="shared" ca="1" si="16"/>
        <v>0</v>
      </c>
      <c r="G257" s="54">
        <f t="shared" ca="1" si="16"/>
        <v>0</v>
      </c>
      <c r="H257" s="54">
        <f t="shared" ca="1" si="16"/>
        <v>0</v>
      </c>
      <c r="I257" s="54">
        <f t="shared" ca="1" si="16"/>
        <v>0</v>
      </c>
      <c r="J257" s="54" t="str">
        <f t="shared" ca="1" si="16"/>
        <v>ZH2JJA</v>
      </c>
      <c r="K257" s="54" t="str">
        <f t="shared" ca="1" si="16"/>
        <v>AD3</v>
      </c>
      <c r="L257" s="54" t="str">
        <f t="shared" ca="1" si="14"/>
        <v>PARTIEL</v>
      </c>
      <c r="M257" s="54">
        <f t="shared" ca="1" si="14"/>
        <v>0</v>
      </c>
      <c r="N257" s="54" t="str">
        <f t="shared" ca="1" si="13"/>
        <v>ZH22J9</v>
      </c>
      <c r="O257" s="54">
        <f t="shared" ca="1" si="13"/>
        <v>0</v>
      </c>
    </row>
    <row r="258" spans="1:15" hidden="1" x14ac:dyDescent="0.25">
      <c r="A258" s="97">
        <v>208</v>
      </c>
      <c r="B258" s="98" t="s">
        <v>1208</v>
      </c>
      <c r="C258" s="54" t="str">
        <f t="shared" ca="1" si="17"/>
        <v>CPPL</v>
      </c>
      <c r="D258" s="54" t="str">
        <f t="shared" ca="1" si="17"/>
        <v>BRUHMVO2</v>
      </c>
      <c r="E258" s="98">
        <f t="shared" ca="1" si="17"/>
        <v>0</v>
      </c>
      <c r="F258" s="54">
        <f t="shared" ca="1" si="16"/>
        <v>0</v>
      </c>
      <c r="G258" s="54">
        <f t="shared" ca="1" si="16"/>
        <v>0</v>
      </c>
      <c r="H258" s="54">
        <f t="shared" ca="1" si="16"/>
        <v>0</v>
      </c>
      <c r="I258" s="54">
        <f t="shared" ca="1" si="16"/>
        <v>0</v>
      </c>
      <c r="J258" s="54" t="str">
        <f t="shared" ca="1" si="16"/>
        <v>ZH2JJA</v>
      </c>
      <c r="K258" s="54" t="str">
        <f t="shared" ca="1" si="16"/>
        <v>AD3</v>
      </c>
      <c r="L258" s="54" t="str">
        <f t="shared" ca="1" si="14"/>
        <v>PARTIEL</v>
      </c>
      <c r="M258" s="54">
        <f t="shared" ca="1" si="14"/>
        <v>0</v>
      </c>
      <c r="N258" s="54" t="str">
        <f t="shared" ca="1" si="13"/>
        <v>ZH22JA</v>
      </c>
      <c r="O258" s="54">
        <f t="shared" ca="1" si="13"/>
        <v>0</v>
      </c>
    </row>
    <row r="259" spans="1:15" hidden="1" x14ac:dyDescent="0.25">
      <c r="A259" s="97">
        <v>2151</v>
      </c>
      <c r="B259" s="98" t="s">
        <v>10484</v>
      </c>
      <c r="C259" s="54" t="str">
        <f t="shared" ca="1" si="17"/>
        <v>CPPL</v>
      </c>
      <c r="D259" s="54" t="str">
        <f t="shared" ca="1" si="17"/>
        <v>BRUHMVO2</v>
      </c>
      <c r="E259" s="98">
        <f t="shared" ca="1" si="17"/>
        <v>0</v>
      </c>
      <c r="F259" s="54">
        <f t="shared" ca="1" si="16"/>
        <v>0</v>
      </c>
      <c r="G259" s="54">
        <f t="shared" ca="1" si="16"/>
        <v>0</v>
      </c>
      <c r="H259" s="54">
        <f t="shared" ca="1" si="16"/>
        <v>0</v>
      </c>
      <c r="I259" s="54">
        <f t="shared" ca="1" si="16"/>
        <v>0</v>
      </c>
      <c r="J259" s="54" t="str">
        <f t="shared" ca="1" si="16"/>
        <v>ZH2JJA</v>
      </c>
      <c r="K259" s="54" t="str">
        <f t="shared" ca="1" si="16"/>
        <v>AD3</v>
      </c>
      <c r="L259" s="54" t="str">
        <f t="shared" ca="1" si="14"/>
        <v>PARTIEL</v>
      </c>
      <c r="M259" s="54">
        <f t="shared" ca="1" si="14"/>
        <v>0</v>
      </c>
      <c r="N259" s="54" t="str">
        <f t="shared" ca="1" si="13"/>
        <v>ZH2TJT</v>
      </c>
      <c r="O259" s="54">
        <f t="shared" ca="1" si="13"/>
        <v>0</v>
      </c>
    </row>
    <row r="260" spans="1:15" hidden="1" x14ac:dyDescent="0.25">
      <c r="A260" s="97">
        <v>209</v>
      </c>
      <c r="B260" s="98" t="s">
        <v>1211</v>
      </c>
      <c r="C260" s="54" t="str">
        <f t="shared" ca="1" si="17"/>
        <v>CPPL</v>
      </c>
      <c r="D260" s="54" t="str">
        <f t="shared" ca="1" si="17"/>
        <v>BRUHMVO2</v>
      </c>
      <c r="E260" s="98">
        <f t="shared" ca="1" si="17"/>
        <v>0</v>
      </c>
      <c r="F260" s="54">
        <f t="shared" ca="1" si="16"/>
        <v>0</v>
      </c>
      <c r="G260" s="54">
        <f t="shared" ca="1" si="16"/>
        <v>0</v>
      </c>
      <c r="H260" s="54">
        <f t="shared" ca="1" si="16"/>
        <v>0</v>
      </c>
      <c r="I260" s="54">
        <f t="shared" ca="1" si="16"/>
        <v>0</v>
      </c>
      <c r="J260" s="54" t="str">
        <f t="shared" ca="1" si="16"/>
        <v>ZH2JJA</v>
      </c>
      <c r="K260" s="54" t="str">
        <f t="shared" ca="1" si="16"/>
        <v>AD3</v>
      </c>
      <c r="L260" s="54" t="str">
        <f t="shared" ca="1" si="14"/>
        <v>PARTIEL</v>
      </c>
      <c r="M260" s="54">
        <f t="shared" ca="1" si="14"/>
        <v>0</v>
      </c>
      <c r="N260" s="54" t="str">
        <f t="shared" ca="1" si="13"/>
        <v>ZH21JT</v>
      </c>
      <c r="O260" s="54">
        <f t="shared" ca="1" si="13"/>
        <v>0</v>
      </c>
    </row>
    <row r="261" spans="1:15" hidden="1" x14ac:dyDescent="0.25">
      <c r="A261" s="97">
        <v>210</v>
      </c>
      <c r="B261" s="98" t="s">
        <v>1214</v>
      </c>
      <c r="C261" s="54" t="str">
        <f t="shared" ca="1" si="17"/>
        <v>CPPL</v>
      </c>
      <c r="D261" s="54" t="str">
        <f t="shared" ca="1" si="17"/>
        <v>BRUHMVO2</v>
      </c>
      <c r="E261" s="98">
        <f t="shared" ca="1" si="17"/>
        <v>0</v>
      </c>
      <c r="F261" s="54">
        <f t="shared" ca="1" si="16"/>
        <v>0</v>
      </c>
      <c r="G261" s="54">
        <f t="shared" ca="1" si="16"/>
        <v>0</v>
      </c>
      <c r="H261" s="54">
        <f t="shared" ca="1" si="16"/>
        <v>0</v>
      </c>
      <c r="I261" s="54">
        <f t="shared" ca="1" si="16"/>
        <v>0</v>
      </c>
      <c r="J261" s="54" t="str">
        <f t="shared" ca="1" si="16"/>
        <v>ZH2JJA</v>
      </c>
      <c r="K261" s="54" t="str">
        <f t="shared" ca="1" si="16"/>
        <v>AD3</v>
      </c>
      <c r="L261" s="54" t="str">
        <f t="shared" ca="1" si="14"/>
        <v>PARTIEL</v>
      </c>
      <c r="M261" s="54">
        <f t="shared" ca="1" si="14"/>
        <v>0</v>
      </c>
      <c r="N261" s="54" t="str">
        <f t="shared" ca="1" si="13"/>
        <v>ZH21JO</v>
      </c>
      <c r="O261" s="54">
        <f t="shared" ca="1" si="13"/>
        <v>0</v>
      </c>
    </row>
    <row r="262" spans="1:15" hidden="1" x14ac:dyDescent="0.25">
      <c r="A262" s="97">
        <v>211</v>
      </c>
      <c r="B262" s="98" t="s">
        <v>1217</v>
      </c>
      <c r="C262" s="54" t="str">
        <f t="shared" ca="1" si="17"/>
        <v>CPPL</v>
      </c>
      <c r="D262" s="54" t="str">
        <f t="shared" ca="1" si="17"/>
        <v>BRUHMVO2</v>
      </c>
      <c r="E262" s="98">
        <f t="shared" ca="1" si="17"/>
        <v>0</v>
      </c>
      <c r="F262" s="54">
        <f t="shared" ca="1" si="16"/>
        <v>0</v>
      </c>
      <c r="G262" s="54">
        <f t="shared" ca="1" si="16"/>
        <v>0</v>
      </c>
      <c r="H262" s="54">
        <f t="shared" ca="1" si="16"/>
        <v>0</v>
      </c>
      <c r="I262" s="54">
        <f t="shared" ca="1" si="16"/>
        <v>0</v>
      </c>
      <c r="J262" s="54" t="str">
        <f t="shared" ca="1" si="16"/>
        <v>ZH2JJA</v>
      </c>
      <c r="K262" s="54" t="str">
        <f t="shared" ca="1" si="16"/>
        <v>AD3</v>
      </c>
      <c r="L262" s="54" t="str">
        <f t="shared" ca="1" si="14"/>
        <v>PARTIEL</v>
      </c>
      <c r="M262" s="54">
        <f t="shared" ca="1" si="14"/>
        <v>0</v>
      </c>
      <c r="N262" s="54" t="str">
        <f t="shared" ca="1" si="13"/>
        <v>ZH22J1</v>
      </c>
      <c r="O262" s="54">
        <f t="shared" ca="1" si="13"/>
        <v>0</v>
      </c>
    </row>
    <row r="263" spans="1:15" hidden="1" x14ac:dyDescent="0.25">
      <c r="A263" s="97">
        <v>212</v>
      </c>
      <c r="B263" s="98" t="s">
        <v>1221</v>
      </c>
      <c r="C263" s="54" t="str">
        <f t="shared" ca="1" si="17"/>
        <v>CPPL</v>
      </c>
      <c r="D263" s="54" t="str">
        <f t="shared" ca="1" si="17"/>
        <v>BRUHMVO2</v>
      </c>
      <c r="E263" s="98">
        <f t="shared" ca="1" si="17"/>
        <v>0</v>
      </c>
      <c r="F263" s="54">
        <f t="shared" ca="1" si="16"/>
        <v>0</v>
      </c>
      <c r="G263" s="54">
        <f t="shared" ca="1" si="16"/>
        <v>0</v>
      </c>
      <c r="H263" s="54">
        <f t="shared" ca="1" si="16"/>
        <v>0</v>
      </c>
      <c r="I263" s="54">
        <f t="shared" ca="1" si="16"/>
        <v>0</v>
      </c>
      <c r="J263" s="54" t="str">
        <f t="shared" ca="1" si="16"/>
        <v>ZH2JJA</v>
      </c>
      <c r="K263" s="54" t="str">
        <f t="shared" ca="1" si="16"/>
        <v>AD3</v>
      </c>
      <c r="L263" s="54" t="str">
        <f t="shared" ca="1" si="14"/>
        <v>PARTIEL</v>
      </c>
      <c r="M263" s="54">
        <f t="shared" ca="1" si="14"/>
        <v>0</v>
      </c>
      <c r="N263" s="54" t="str">
        <f t="shared" ca="1" si="13"/>
        <v>ZH22J2</v>
      </c>
      <c r="O263" s="54">
        <f t="shared" ca="1" si="13"/>
        <v>0</v>
      </c>
    </row>
    <row r="264" spans="1:15" hidden="1" x14ac:dyDescent="0.25">
      <c r="A264" s="97">
        <v>213</v>
      </c>
      <c r="B264" s="98" t="s">
        <v>1224</v>
      </c>
      <c r="C264" s="54" t="str">
        <f t="shared" ca="1" si="17"/>
        <v>CPPL</v>
      </c>
      <c r="D264" s="54" t="str">
        <f t="shared" ca="1" si="17"/>
        <v>BRUHMVO2</v>
      </c>
      <c r="E264" s="98">
        <f t="shared" ca="1" si="17"/>
        <v>0</v>
      </c>
      <c r="F264" s="54">
        <f t="shared" ca="1" si="16"/>
        <v>0</v>
      </c>
      <c r="G264" s="54">
        <f t="shared" ca="1" si="16"/>
        <v>0</v>
      </c>
      <c r="H264" s="54">
        <f t="shared" ca="1" si="16"/>
        <v>0</v>
      </c>
      <c r="I264" s="54">
        <f t="shared" ca="1" si="16"/>
        <v>0</v>
      </c>
      <c r="J264" s="54" t="str">
        <f t="shared" ca="1" si="16"/>
        <v>ZH2JJA</v>
      </c>
      <c r="K264" s="54" t="str">
        <f t="shared" ca="1" si="16"/>
        <v>AD3</v>
      </c>
      <c r="L264" s="54" t="str">
        <f t="shared" ca="1" si="14"/>
        <v>PARTIEL</v>
      </c>
      <c r="M264" s="54">
        <f t="shared" ca="1" si="14"/>
        <v>0</v>
      </c>
      <c r="N264" s="54" t="str">
        <f t="shared" ca="1" si="13"/>
        <v>ZH21JR</v>
      </c>
      <c r="O264" s="54">
        <f t="shared" ca="1" si="13"/>
        <v>0</v>
      </c>
    </row>
    <row r="265" spans="1:15" hidden="1" x14ac:dyDescent="0.25">
      <c r="A265" s="97">
        <v>214</v>
      </c>
      <c r="B265" s="98" t="s">
        <v>1227</v>
      </c>
      <c r="C265" s="54" t="str">
        <f t="shared" ca="1" si="17"/>
        <v>CPPL</v>
      </c>
      <c r="D265" s="54" t="str">
        <f t="shared" ca="1" si="17"/>
        <v>BRUHMVO2</v>
      </c>
      <c r="E265" s="98">
        <f t="shared" ca="1" si="17"/>
        <v>0</v>
      </c>
      <c r="F265" s="54">
        <f t="shared" ca="1" si="16"/>
        <v>0</v>
      </c>
      <c r="G265" s="54">
        <f t="shared" ca="1" si="16"/>
        <v>0</v>
      </c>
      <c r="H265" s="54">
        <f t="shared" ca="1" si="16"/>
        <v>0</v>
      </c>
      <c r="I265" s="54">
        <f t="shared" ca="1" si="16"/>
        <v>0</v>
      </c>
      <c r="J265" s="54" t="str">
        <f t="shared" ca="1" si="16"/>
        <v>ZH2JJA</v>
      </c>
      <c r="K265" s="54" t="str">
        <f t="shared" ca="1" si="16"/>
        <v>AD3</v>
      </c>
      <c r="L265" s="54" t="str">
        <f t="shared" ca="1" si="14"/>
        <v>PARTIEL</v>
      </c>
      <c r="M265" s="54">
        <f t="shared" ca="1" si="14"/>
        <v>0</v>
      </c>
      <c r="N265" s="54" t="str">
        <f t="shared" ca="1" si="13"/>
        <v>ZH21JP</v>
      </c>
      <c r="O265" s="54">
        <f t="shared" ca="1" si="13"/>
        <v>0</v>
      </c>
    </row>
    <row r="266" spans="1:15" hidden="1" x14ac:dyDescent="0.25">
      <c r="A266" s="97">
        <v>215</v>
      </c>
      <c r="B266" s="98" t="s">
        <v>1230</v>
      </c>
      <c r="C266" s="54" t="str">
        <f t="shared" ca="1" si="17"/>
        <v>CPPL</v>
      </c>
      <c r="D266" s="54" t="str">
        <f t="shared" ca="1" si="17"/>
        <v>BRUXSM03</v>
      </c>
      <c r="E266" s="98">
        <f t="shared" ca="1" si="17"/>
        <v>0</v>
      </c>
      <c r="F266" s="54">
        <f t="shared" ca="1" si="16"/>
        <v>0</v>
      </c>
      <c r="G266" s="54">
        <f t="shared" ca="1" si="16"/>
        <v>0</v>
      </c>
      <c r="H266" s="54">
        <f t="shared" ca="1" si="16"/>
        <v>0</v>
      </c>
      <c r="I266" s="54">
        <f t="shared" ca="1" si="16"/>
        <v>0</v>
      </c>
      <c r="J266" s="54" t="str">
        <f t="shared" ca="1" si="16"/>
        <v>ZH2DMA</v>
      </c>
      <c r="K266" s="54" t="str">
        <f t="shared" ca="1" si="16"/>
        <v>AD1</v>
      </c>
      <c r="L266" s="54" t="str">
        <f t="shared" ca="1" si="14"/>
        <v>COMPLET</v>
      </c>
      <c r="M266" s="54" t="str">
        <f t="shared" ca="1" si="14"/>
        <v xml:space="preserve"> </v>
      </c>
      <c r="N266" s="54" t="str">
        <f t="shared" ca="1" si="13"/>
        <v>ZH2VMA</v>
      </c>
      <c r="O266" s="54">
        <f t="shared" ca="1" si="13"/>
        <v>0</v>
      </c>
    </row>
    <row r="267" spans="1:15" hidden="1" x14ac:dyDescent="0.25">
      <c r="A267" s="97">
        <v>216</v>
      </c>
      <c r="B267" s="98" t="s">
        <v>1234</v>
      </c>
      <c r="C267" s="54" t="str">
        <f t="shared" ca="1" si="17"/>
        <v>CPPL</v>
      </c>
      <c r="D267" s="54" t="str">
        <f t="shared" ca="1" si="17"/>
        <v>BRUXSM04</v>
      </c>
      <c r="E267" s="98">
        <f t="shared" ca="1" si="17"/>
        <v>0</v>
      </c>
      <c r="F267" s="54">
        <f t="shared" ca="1" si="16"/>
        <v>0</v>
      </c>
      <c r="G267" s="54">
        <f t="shared" ca="1" si="16"/>
        <v>0</v>
      </c>
      <c r="H267" s="54">
        <f t="shared" ca="1" si="16"/>
        <v>0</v>
      </c>
      <c r="I267" s="54">
        <f t="shared" ca="1" si="16"/>
        <v>0</v>
      </c>
      <c r="J267" s="54" t="str">
        <f t="shared" ca="1" si="16"/>
        <v>ZH2AMB</v>
      </c>
      <c r="K267" s="54" t="str">
        <f t="shared" ca="1" si="16"/>
        <v>AD3</v>
      </c>
      <c r="L267" s="54" t="str">
        <f t="shared" ca="1" si="14"/>
        <v>COMPLET</v>
      </c>
      <c r="M267" s="54" t="str">
        <f t="shared" ca="1" si="14"/>
        <v xml:space="preserve"> </v>
      </c>
      <c r="N267" s="54" t="str">
        <f t="shared" ca="1" si="13"/>
        <v>ZH2SMB</v>
      </c>
      <c r="O267" s="54">
        <f t="shared" ca="1" si="13"/>
        <v>0</v>
      </c>
    </row>
    <row r="268" spans="1:15" hidden="1" x14ac:dyDescent="0.25">
      <c r="A268" s="97">
        <v>217</v>
      </c>
      <c r="B268" s="98" t="s">
        <v>1240</v>
      </c>
      <c r="C268" s="54" t="str">
        <f t="shared" ca="1" si="17"/>
        <v>CPFI</v>
      </c>
      <c r="D268" s="54" t="str">
        <f t="shared" ca="1" si="17"/>
        <v>#CR#GDPSJ_YYYYMMDDHHMISS_TA_BU_BUDGET.TXT</v>
      </c>
      <c r="E268" s="98" t="str">
        <f t="shared" ca="1" si="17"/>
        <v>ZH2AJK</v>
      </c>
      <c r="F268" s="54">
        <f t="shared" ca="1" si="16"/>
        <v>0</v>
      </c>
      <c r="G268" s="54">
        <f t="shared" ca="1" si="16"/>
        <v>0</v>
      </c>
      <c r="H268" s="54">
        <f t="shared" ca="1" si="16"/>
        <v>0</v>
      </c>
      <c r="I268" s="54">
        <f t="shared" ca="1" si="16"/>
        <v>0</v>
      </c>
      <c r="J268" s="54">
        <f t="shared" ca="1" si="16"/>
        <v>0</v>
      </c>
      <c r="K268" s="54" t="str">
        <f t="shared" ca="1" si="16"/>
        <v>AD4</v>
      </c>
      <c r="L268" s="54" t="str">
        <f t="shared" ca="1" si="14"/>
        <v>COMPLET</v>
      </c>
      <c r="M268" s="54" t="str">
        <f t="shared" ca="1" si="14"/>
        <v xml:space="preserve"> </v>
      </c>
      <c r="N268" s="54" t="str">
        <f t="shared" ca="1" si="13"/>
        <v>ZH20J9</v>
      </c>
      <c r="O268" s="54">
        <f t="shared" ca="1" si="13"/>
        <v>0</v>
      </c>
    </row>
    <row r="269" spans="1:15" hidden="1" x14ac:dyDescent="0.25">
      <c r="A269" s="97">
        <v>218</v>
      </c>
      <c r="B269" s="98" t="s">
        <v>1245</v>
      </c>
      <c r="C269" s="54" t="str">
        <f t="shared" ca="1" si="17"/>
        <v>CPFI</v>
      </c>
      <c r="D269" s="54" t="str">
        <f t="shared" ca="1" si="17"/>
        <v>#CR#GDPSJ_YYYYMMDDHHMISS_TA_BU_DEPENSE.TXT</v>
      </c>
      <c r="E269" s="98" t="str">
        <f t="shared" ca="1" si="17"/>
        <v>ZH2AJK</v>
      </c>
      <c r="F269" s="54">
        <f t="shared" ca="1" si="16"/>
        <v>0</v>
      </c>
      <c r="G269" s="54">
        <f t="shared" ca="1" si="16"/>
        <v>0</v>
      </c>
      <c r="H269" s="54">
        <f t="shared" ca="1" si="16"/>
        <v>0</v>
      </c>
      <c r="I269" s="54">
        <f t="shared" ca="1" si="16"/>
        <v>0</v>
      </c>
      <c r="J269" s="54">
        <f t="shared" ca="1" si="16"/>
        <v>0</v>
      </c>
      <c r="K269" s="54" t="str">
        <f t="shared" ca="1" si="16"/>
        <v>AD4</v>
      </c>
      <c r="L269" s="54" t="str">
        <f t="shared" ca="1" si="14"/>
        <v>COMPLET</v>
      </c>
      <c r="M269" s="54" t="str">
        <f t="shared" ca="1" si="14"/>
        <v xml:space="preserve"> </v>
      </c>
      <c r="N269" s="54" t="str">
        <f t="shared" ca="1" si="13"/>
        <v>ZH21J0</v>
      </c>
      <c r="O269" s="54">
        <f t="shared" ca="1" si="13"/>
        <v>0</v>
      </c>
    </row>
    <row r="270" spans="1:15" hidden="1" x14ac:dyDescent="0.25">
      <c r="A270" s="97">
        <v>219</v>
      </c>
      <c r="B270" s="98" t="s">
        <v>1250</v>
      </c>
      <c r="C270" s="54" t="str">
        <f t="shared" ca="1" si="17"/>
        <v>CPFI</v>
      </c>
      <c r="D270" s="54" t="str">
        <f t="shared" ca="1" si="17"/>
        <v>#CR#GDPSJ_YYYYMMDDHHMISS_TA_BU_DETAILINTERFACE.TXT</v>
      </c>
      <c r="E270" s="98" t="str">
        <f t="shared" ca="1" si="17"/>
        <v>ZH2AJK</v>
      </c>
      <c r="F270" s="54">
        <f t="shared" ca="1" si="16"/>
        <v>0</v>
      </c>
      <c r="G270" s="54">
        <f t="shared" ca="1" si="16"/>
        <v>0</v>
      </c>
      <c r="H270" s="54">
        <f t="shared" ca="1" si="16"/>
        <v>0</v>
      </c>
      <c r="I270" s="54">
        <f t="shared" ca="1" si="16"/>
        <v>0</v>
      </c>
      <c r="J270" s="54">
        <f t="shared" ca="1" si="16"/>
        <v>0</v>
      </c>
      <c r="K270" s="54" t="str">
        <f t="shared" ca="1" si="16"/>
        <v>AD4</v>
      </c>
      <c r="L270" s="54" t="str">
        <f t="shared" ca="1" si="14"/>
        <v>COMPLET</v>
      </c>
      <c r="M270" s="54" t="str">
        <f t="shared" ca="1" si="14"/>
        <v xml:space="preserve"> </v>
      </c>
      <c r="N270" s="54" t="str">
        <f t="shared" ca="1" si="13"/>
        <v>ZH21J1</v>
      </c>
      <c r="O270" s="54">
        <f t="shared" ca="1" si="13"/>
        <v>0</v>
      </c>
    </row>
    <row r="271" spans="1:15" hidden="1" x14ac:dyDescent="0.25">
      <c r="A271" s="97">
        <v>220</v>
      </c>
      <c r="B271" s="98" t="s">
        <v>1255</v>
      </c>
      <c r="C271" s="54" t="str">
        <f t="shared" ca="1" si="17"/>
        <v>CPFI</v>
      </c>
      <c r="D271" s="54" t="str">
        <f t="shared" ca="1" si="17"/>
        <v>#CR#GDPSJ_YYYYMMDDHHMISS_TA_BU_DETAILTRANSFACBCDE.TXT</v>
      </c>
      <c r="E271" s="98" t="str">
        <f t="shared" ca="1" si="17"/>
        <v>ZH2AJK</v>
      </c>
      <c r="F271" s="54">
        <f t="shared" ca="1" si="16"/>
        <v>0</v>
      </c>
      <c r="G271" s="54">
        <f t="shared" ca="1" si="16"/>
        <v>0</v>
      </c>
      <c r="H271" s="54">
        <f t="shared" ca="1" si="16"/>
        <v>0</v>
      </c>
      <c r="I271" s="54">
        <f t="shared" ca="1" si="16"/>
        <v>0</v>
      </c>
      <c r="J271" s="54">
        <f t="shared" ca="1" si="16"/>
        <v>0</v>
      </c>
      <c r="K271" s="54" t="str">
        <f t="shared" ca="1" si="16"/>
        <v>AD4</v>
      </c>
      <c r="L271" s="54" t="str">
        <f t="shared" ca="1" si="14"/>
        <v>COMPLET</v>
      </c>
      <c r="M271" s="54" t="str">
        <f t="shared" ca="1" si="14"/>
        <v xml:space="preserve"> </v>
      </c>
      <c r="N271" s="54" t="str">
        <f t="shared" ca="1" si="13"/>
        <v>ZH21J2</v>
      </c>
      <c r="O271" s="54">
        <f t="shared" ca="1" si="13"/>
        <v>0</v>
      </c>
    </row>
    <row r="272" spans="1:15" hidden="1" x14ac:dyDescent="0.25">
      <c r="A272" s="97">
        <v>221</v>
      </c>
      <c r="B272" s="98" t="s">
        <v>1260</v>
      </c>
      <c r="C272" s="54" t="str">
        <f t="shared" ca="1" si="17"/>
        <v>CPFI</v>
      </c>
      <c r="D272" s="54" t="str">
        <f t="shared" ca="1" si="17"/>
        <v>#CR#GDPSJ_YYYYMMDDHHMISS_TA_BU_ENGAGE.TXT</v>
      </c>
      <c r="E272" s="98" t="str">
        <f t="shared" ca="1" si="17"/>
        <v>ZH2AJK</v>
      </c>
      <c r="F272" s="54">
        <f t="shared" ca="1" si="16"/>
        <v>0</v>
      </c>
      <c r="G272" s="54">
        <f t="shared" ca="1" si="16"/>
        <v>0</v>
      </c>
      <c r="H272" s="54">
        <f t="shared" ca="1" si="16"/>
        <v>0</v>
      </c>
      <c r="I272" s="54">
        <f t="shared" ca="1" si="16"/>
        <v>0</v>
      </c>
      <c r="J272" s="54">
        <f t="shared" ca="1" si="16"/>
        <v>0</v>
      </c>
      <c r="K272" s="54" t="str">
        <f t="shared" ca="1" si="16"/>
        <v>AD4</v>
      </c>
      <c r="L272" s="54" t="str">
        <f t="shared" ca="1" si="14"/>
        <v>COMPLET</v>
      </c>
      <c r="M272" s="54" t="str">
        <f t="shared" ca="1" si="14"/>
        <v xml:space="preserve"> </v>
      </c>
      <c r="N272" s="54" t="str">
        <f t="shared" ca="1" si="13"/>
        <v>ZH21J3</v>
      </c>
      <c r="O272" s="54">
        <f t="shared" ca="1" si="13"/>
        <v>0</v>
      </c>
    </row>
    <row r="273" spans="1:15" hidden="1" x14ac:dyDescent="0.25">
      <c r="A273" s="97">
        <v>222</v>
      </c>
      <c r="B273" s="98" t="s">
        <v>1265</v>
      </c>
      <c r="C273" s="54" t="str">
        <f t="shared" ca="1" si="17"/>
        <v>CPFI</v>
      </c>
      <c r="D273" s="54" t="str">
        <f t="shared" ca="1" si="17"/>
        <v>#CR#GDPSJ_YYYYMMDDHHMISS_TA_BU_EXEPTIONSENCOURS.TXT</v>
      </c>
      <c r="E273" s="98" t="str">
        <f t="shared" ca="1" si="17"/>
        <v>ZH2AJK</v>
      </c>
      <c r="F273" s="54">
        <f t="shared" ca="1" si="16"/>
        <v>0</v>
      </c>
      <c r="G273" s="54">
        <f t="shared" ca="1" si="16"/>
        <v>0</v>
      </c>
      <c r="H273" s="54">
        <f t="shared" ca="1" si="16"/>
        <v>0</v>
      </c>
      <c r="I273" s="54">
        <f t="shared" ca="1" si="16"/>
        <v>0</v>
      </c>
      <c r="J273" s="54">
        <f t="shared" ca="1" si="16"/>
        <v>0</v>
      </c>
      <c r="K273" s="54" t="str">
        <f t="shared" ca="1" si="16"/>
        <v>AD4</v>
      </c>
      <c r="L273" s="54" t="str">
        <f t="shared" ca="1" si="14"/>
        <v>COMPLET</v>
      </c>
      <c r="M273" s="54" t="str">
        <f t="shared" ca="1" si="14"/>
        <v xml:space="preserve"> </v>
      </c>
      <c r="N273" s="54" t="str">
        <f t="shared" ca="1" si="14"/>
        <v>ZH21J4</v>
      </c>
      <c r="O273" s="54">
        <f t="shared" ca="1" si="14"/>
        <v>0</v>
      </c>
    </row>
    <row r="274" spans="1:15" hidden="1" x14ac:dyDescent="0.25">
      <c r="A274" s="97">
        <v>223</v>
      </c>
      <c r="B274" s="98" t="s">
        <v>1270</v>
      </c>
      <c r="C274" s="54" t="str">
        <f t="shared" ca="1" si="17"/>
        <v>CPFI</v>
      </c>
      <c r="D274" s="54" t="str">
        <f t="shared" ca="1" si="17"/>
        <v>#CR#GDPSJ_YYYYMMDDHHMISS_TA_BU_ODBUDGET.TXT</v>
      </c>
      <c r="E274" s="98" t="str">
        <f t="shared" ca="1" si="17"/>
        <v>ZH2AJK</v>
      </c>
      <c r="F274" s="54">
        <f t="shared" ca="1" si="16"/>
        <v>0</v>
      </c>
      <c r="G274" s="54">
        <f t="shared" ca="1" si="16"/>
        <v>0</v>
      </c>
      <c r="H274" s="54">
        <f t="shared" ca="1" si="16"/>
        <v>0</v>
      </c>
      <c r="I274" s="54">
        <f t="shared" ca="1" si="16"/>
        <v>0</v>
      </c>
      <c r="J274" s="54">
        <f t="shared" ca="1" si="16"/>
        <v>0</v>
      </c>
      <c r="K274" s="54" t="str">
        <f t="shared" ca="1" si="16"/>
        <v>AD4</v>
      </c>
      <c r="L274" s="54" t="str">
        <f t="shared" ca="1" si="14"/>
        <v>COMPLET</v>
      </c>
      <c r="M274" s="54" t="str">
        <f t="shared" ca="1" si="14"/>
        <v xml:space="preserve"> </v>
      </c>
      <c r="N274" s="54" t="str">
        <f t="shared" ca="1" si="14"/>
        <v>ZH21J5</v>
      </c>
      <c r="O274" s="54">
        <f t="shared" ca="1" si="14"/>
        <v>0</v>
      </c>
    </row>
    <row r="275" spans="1:15" hidden="1" x14ac:dyDescent="0.25">
      <c r="A275" s="97">
        <v>224</v>
      </c>
      <c r="B275" s="98" t="s">
        <v>1275</v>
      </c>
      <c r="C275" s="54" t="str">
        <f t="shared" ca="1" si="17"/>
        <v>CPFI</v>
      </c>
      <c r="D275" s="54" t="str">
        <f t="shared" ca="1" si="17"/>
        <v>#CR#GDPSJ_YYYYMMDDHHMISS_TA_BU_SOLDES_ACTUAL.TXT</v>
      </c>
      <c r="E275" s="98" t="str">
        <f t="shared" ca="1" si="17"/>
        <v>ZH2AJK</v>
      </c>
      <c r="F275" s="54">
        <f t="shared" ca="1" si="16"/>
        <v>0</v>
      </c>
      <c r="G275" s="54">
        <f t="shared" ca="1" si="16"/>
        <v>0</v>
      </c>
      <c r="H275" s="54">
        <f t="shared" ca="1" si="16"/>
        <v>0</v>
      </c>
      <c r="I275" s="54">
        <f t="shared" ca="1" si="16"/>
        <v>0</v>
      </c>
      <c r="J275" s="54">
        <f t="shared" ca="1" si="16"/>
        <v>0</v>
      </c>
      <c r="K275" s="54" t="str">
        <f t="shared" ca="1" si="16"/>
        <v>AD4</v>
      </c>
      <c r="L275" s="54" t="str">
        <f t="shared" ca="1" si="14"/>
        <v>COMPLET</v>
      </c>
      <c r="M275" s="54" t="str">
        <f t="shared" ca="1" si="14"/>
        <v xml:space="preserve"> </v>
      </c>
      <c r="N275" s="54" t="str">
        <f t="shared" ca="1" si="14"/>
        <v>ZH21J6</v>
      </c>
      <c r="O275" s="54">
        <f t="shared" ca="1" si="14"/>
        <v>0</v>
      </c>
    </row>
    <row r="276" spans="1:15" hidden="1" x14ac:dyDescent="0.25">
      <c r="A276" s="97">
        <v>225</v>
      </c>
      <c r="B276" s="98" t="s">
        <v>1280</v>
      </c>
      <c r="C276" s="54" t="str">
        <f t="shared" ca="1" si="17"/>
        <v>CPFI</v>
      </c>
      <c r="D276" s="54" t="str">
        <f t="shared" ca="1" si="17"/>
        <v>#CR#GDPSJ_YYYYMMDDHHMISS_TA_BU_SOLDES_BUDGET.TXT</v>
      </c>
      <c r="E276" s="98" t="str">
        <f t="shared" ca="1" si="17"/>
        <v>ZH2AJK</v>
      </c>
      <c r="F276" s="54">
        <f t="shared" ca="1" si="16"/>
        <v>0</v>
      </c>
      <c r="G276" s="54">
        <f t="shared" ca="1" si="16"/>
        <v>0</v>
      </c>
      <c r="H276" s="54">
        <f t="shared" ca="1" si="16"/>
        <v>0</v>
      </c>
      <c r="I276" s="54">
        <f t="shared" ca="1" si="16"/>
        <v>0</v>
      </c>
      <c r="J276" s="54">
        <f t="shared" ca="1" si="16"/>
        <v>0</v>
      </c>
      <c r="K276" s="54" t="str">
        <f t="shared" ca="1" si="16"/>
        <v>AD4</v>
      </c>
      <c r="L276" s="54" t="str">
        <f t="shared" ca="1" si="16"/>
        <v>COMPLET</v>
      </c>
      <c r="M276" s="54" t="str">
        <f t="shared" ca="1" si="16"/>
        <v xml:space="preserve"> </v>
      </c>
      <c r="N276" s="54" t="str">
        <f t="shared" ca="1" si="16"/>
        <v>ZH21J7</v>
      </c>
      <c r="O276" s="54">
        <f t="shared" ca="1" si="16"/>
        <v>0</v>
      </c>
    </row>
    <row r="277" spans="1:15" hidden="1" x14ac:dyDescent="0.25">
      <c r="A277" s="97">
        <v>226</v>
      </c>
      <c r="B277" s="98" t="s">
        <v>1285</v>
      </c>
      <c r="C277" s="54" t="str">
        <f t="shared" ca="1" si="17"/>
        <v>CPCC</v>
      </c>
      <c r="D277" s="54" t="str">
        <f t="shared" ca="1" si="17"/>
        <v xml:space="preserve">V0C1RE34 </v>
      </c>
      <c r="E277" s="98">
        <f t="shared" ca="1" si="17"/>
        <v>0</v>
      </c>
      <c r="F277" s="54">
        <f t="shared" ca="1" si="16"/>
        <v>0</v>
      </c>
      <c r="G277" s="54">
        <f t="shared" ca="1" si="16"/>
        <v>0</v>
      </c>
      <c r="H277" s="54">
        <f t="shared" ca="1" si="16"/>
        <v>0</v>
      </c>
      <c r="I277" s="54">
        <f t="shared" ca="1" si="16"/>
        <v>0</v>
      </c>
      <c r="J277" s="54" t="str">
        <f t="shared" ca="1" si="16"/>
        <v>ZH1AJR</v>
      </c>
      <c r="K277" s="54" t="str">
        <f t="shared" ca="1" si="16"/>
        <v>AD1</v>
      </c>
      <c r="L277" s="54" t="str">
        <f t="shared" ca="1" si="16"/>
        <v>COMPLET</v>
      </c>
      <c r="M277" s="54">
        <f t="shared" ca="1" si="16"/>
        <v>0</v>
      </c>
      <c r="N277" s="54" t="str">
        <f t="shared" ca="1" si="16"/>
        <v>ZH1SJR</v>
      </c>
      <c r="O277" s="54">
        <f t="shared" ca="1" si="16"/>
        <v>0</v>
      </c>
    </row>
    <row r="278" spans="1:15" hidden="1" x14ac:dyDescent="0.25">
      <c r="A278" s="97">
        <v>227</v>
      </c>
      <c r="B278" s="98" t="s">
        <v>1291</v>
      </c>
      <c r="C278" s="54" t="str">
        <f t="shared" ca="1" si="17"/>
        <v>CPCC</v>
      </c>
      <c r="D278" s="54" t="str">
        <f t="shared" ca="1" si="17"/>
        <v xml:space="preserve">V0C1RE48 </v>
      </c>
      <c r="E278" s="98">
        <f t="shared" ca="1" si="17"/>
        <v>0</v>
      </c>
      <c r="F278" s="54">
        <f t="shared" ca="1" si="16"/>
        <v>0</v>
      </c>
      <c r="G278" s="54">
        <f t="shared" ca="1" si="16"/>
        <v>0</v>
      </c>
      <c r="H278" s="54">
        <f t="shared" ca="1" si="16"/>
        <v>0</v>
      </c>
      <c r="I278" s="54">
        <f t="shared" ca="1" si="16"/>
        <v>0</v>
      </c>
      <c r="J278" s="54" t="str">
        <f t="shared" ca="1" si="16"/>
        <v>ZH1AJS</v>
      </c>
      <c r="K278" s="54" t="str">
        <f t="shared" ca="1" si="16"/>
        <v>AD1</v>
      </c>
      <c r="L278" s="54" t="str">
        <f t="shared" ca="1" si="16"/>
        <v>COMPLET</v>
      </c>
      <c r="M278" s="54">
        <f t="shared" ca="1" si="16"/>
        <v>0</v>
      </c>
      <c r="N278" s="54" t="str">
        <f t="shared" ca="1" si="16"/>
        <v>ZH1SJS</v>
      </c>
      <c r="O278" s="54">
        <f t="shared" ca="1" si="16"/>
        <v>0</v>
      </c>
    </row>
    <row r="279" spans="1:15" hidden="1" x14ac:dyDescent="0.25">
      <c r="A279" s="97">
        <v>228</v>
      </c>
      <c r="B279" s="98" t="s">
        <v>1297</v>
      </c>
      <c r="C279" s="54" t="str">
        <f t="shared" ca="1" si="17"/>
        <v>CPCC</v>
      </c>
      <c r="D279" s="54" t="str">
        <f t="shared" ca="1" si="17"/>
        <v xml:space="preserve">V0C1RE67 </v>
      </c>
      <c r="E279" s="98">
        <f t="shared" ca="1" si="17"/>
        <v>0</v>
      </c>
      <c r="F279" s="54">
        <f t="shared" ca="1" si="16"/>
        <v>0</v>
      </c>
      <c r="G279" s="54">
        <f t="shared" ca="1" si="16"/>
        <v>0</v>
      </c>
      <c r="H279" s="54">
        <f t="shared" ca="1" si="16"/>
        <v>0</v>
      </c>
      <c r="I279" s="54">
        <f t="shared" ca="1" si="16"/>
        <v>0</v>
      </c>
      <c r="J279" s="54" t="str">
        <f t="shared" ca="1" si="16"/>
        <v>ZH1AJT</v>
      </c>
      <c r="K279" s="54" t="str">
        <f t="shared" ca="1" si="16"/>
        <v>AD1</v>
      </c>
      <c r="L279" s="54" t="str">
        <f t="shared" ca="1" si="16"/>
        <v>COMPLET</v>
      </c>
      <c r="M279" s="54">
        <f t="shared" ca="1" si="16"/>
        <v>0</v>
      </c>
      <c r="N279" s="54" t="str">
        <f t="shared" ca="1" si="16"/>
        <v>ZH1SJT</v>
      </c>
      <c r="O279" s="54">
        <f t="shared" ca="1" si="16"/>
        <v>0</v>
      </c>
    </row>
    <row r="280" spans="1:15" hidden="1" x14ac:dyDescent="0.25">
      <c r="A280" s="97">
        <v>229</v>
      </c>
      <c r="B280" s="98" t="s">
        <v>1303</v>
      </c>
      <c r="C280" s="54" t="str">
        <f t="shared" ca="1" si="17"/>
        <v>CPCC</v>
      </c>
      <c r="D280" s="54" t="str">
        <f t="shared" ca="1" si="17"/>
        <v xml:space="preserve">V0C1RE69 </v>
      </c>
      <c r="E280" s="98">
        <f t="shared" ca="1" si="17"/>
        <v>0</v>
      </c>
      <c r="F280" s="54">
        <f t="shared" ca="1" si="16"/>
        <v>0</v>
      </c>
      <c r="G280" s="54">
        <f t="shared" ca="1" si="16"/>
        <v>0</v>
      </c>
      <c r="H280" s="54">
        <f t="shared" ca="1" si="16"/>
        <v>0</v>
      </c>
      <c r="I280" s="54">
        <f t="shared" ca="1" si="16"/>
        <v>0</v>
      </c>
      <c r="J280" s="54" t="str">
        <f t="shared" ca="1" si="16"/>
        <v>ZH1AJU</v>
      </c>
      <c r="K280" s="54" t="str">
        <f t="shared" ref="K280:O330" ca="1" si="18">IF((INDIRECT("'Referentiel'!"&amp;K$1&amp;$A280)="N/A"),"",INDIRECT("'Referentiel'!"&amp;K$1&amp;$A280))</f>
        <v>AD1</v>
      </c>
      <c r="L280" s="54" t="str">
        <f t="shared" ca="1" si="18"/>
        <v>COMPLET</v>
      </c>
      <c r="M280" s="54">
        <f t="shared" ca="1" si="18"/>
        <v>0</v>
      </c>
      <c r="N280" s="54" t="str">
        <f t="shared" ca="1" si="18"/>
        <v>ZH1SJU</v>
      </c>
      <c r="O280" s="54">
        <f t="shared" ca="1" si="18"/>
        <v>0</v>
      </c>
    </row>
    <row r="281" spans="1:15" hidden="1" x14ac:dyDescent="0.25">
      <c r="A281" s="97">
        <v>230</v>
      </c>
      <c r="B281" s="98" t="s">
        <v>1308</v>
      </c>
      <c r="C281" s="54" t="str">
        <f t="shared" ca="1" si="17"/>
        <v>CPCC</v>
      </c>
      <c r="D281" s="54" t="str">
        <f t="shared" ca="1" si="17"/>
        <v xml:space="preserve">V0C1RE70 </v>
      </c>
      <c r="E281" s="98">
        <f t="shared" ca="1" si="17"/>
        <v>0</v>
      </c>
      <c r="F281" s="54">
        <f t="shared" ca="1" si="17"/>
        <v>0</v>
      </c>
      <c r="G281" s="54">
        <f t="shared" ca="1" si="17"/>
        <v>0</v>
      </c>
      <c r="H281" s="54">
        <f t="shared" ca="1" si="17"/>
        <v>0</v>
      </c>
      <c r="I281" s="54">
        <f t="shared" ca="1" si="17"/>
        <v>0</v>
      </c>
      <c r="J281" s="54" t="str">
        <f t="shared" ca="1" si="17"/>
        <v>ZH1AJV</v>
      </c>
      <c r="K281" s="54" t="str">
        <f t="shared" ca="1" si="18"/>
        <v>AD1</v>
      </c>
      <c r="L281" s="54" t="str">
        <f t="shared" ca="1" si="18"/>
        <v>COMPLET</v>
      </c>
      <c r="M281" s="54">
        <f t="shared" ca="1" si="18"/>
        <v>0</v>
      </c>
      <c r="N281" s="54" t="str">
        <f t="shared" ca="1" si="18"/>
        <v>ZH1SJV</v>
      </c>
      <c r="O281" s="54">
        <f t="shared" ca="1" si="18"/>
        <v>0</v>
      </c>
    </row>
    <row r="282" spans="1:15" hidden="1" x14ac:dyDescent="0.25">
      <c r="A282" s="97">
        <v>231</v>
      </c>
      <c r="B282" s="98" t="s">
        <v>1312</v>
      </c>
      <c r="C282" s="54" t="str">
        <f t="shared" ca="1" si="17"/>
        <v>CPCI</v>
      </c>
      <c r="D282" s="54" t="str">
        <f t="shared" ca="1" si="17"/>
        <v xml:space="preserve">V0C2R04  </v>
      </c>
      <c r="E282" s="98">
        <f t="shared" ca="1" si="17"/>
        <v>0</v>
      </c>
      <c r="F282" s="54">
        <f t="shared" ca="1" si="17"/>
        <v>0</v>
      </c>
      <c r="G282" s="54">
        <f t="shared" ca="1" si="17"/>
        <v>0</v>
      </c>
      <c r="H282" s="54">
        <f t="shared" ca="1" si="17"/>
        <v>0</v>
      </c>
      <c r="I282" s="54">
        <f t="shared" ca="1" si="17"/>
        <v>0</v>
      </c>
      <c r="J282" s="54" t="str">
        <f t="shared" ca="1" si="17"/>
        <v>ZH0BJ5</v>
      </c>
      <c r="K282" s="54" t="str">
        <f t="shared" ca="1" si="18"/>
        <v>AD3</v>
      </c>
      <c r="L282" s="54" t="str">
        <f t="shared" ca="1" si="18"/>
        <v>COMPLET</v>
      </c>
      <c r="M282" s="54">
        <f t="shared" ca="1" si="18"/>
        <v>0</v>
      </c>
      <c r="N282" s="54" t="str">
        <f t="shared" ca="1" si="18"/>
        <v>ZH0TJ5</v>
      </c>
      <c r="O282" s="54">
        <f t="shared" ca="1" si="18"/>
        <v>0</v>
      </c>
    </row>
    <row r="283" spans="1:15" hidden="1" x14ac:dyDescent="0.25">
      <c r="A283" s="97">
        <v>232</v>
      </c>
      <c r="B283" s="98" t="s">
        <v>1318</v>
      </c>
      <c r="C283" s="54" t="str">
        <f t="shared" ca="1" si="17"/>
        <v>CPCI</v>
      </c>
      <c r="D283" s="54" t="str">
        <f t="shared" ca="1" si="17"/>
        <v xml:space="preserve">V0C2R05  </v>
      </c>
      <c r="E283" s="98">
        <f t="shared" ca="1" si="17"/>
        <v>0</v>
      </c>
      <c r="F283" s="54">
        <f t="shared" ca="1" si="17"/>
        <v>0</v>
      </c>
      <c r="G283" s="54">
        <f t="shared" ca="1" si="17"/>
        <v>0</v>
      </c>
      <c r="H283" s="54">
        <f t="shared" ca="1" si="17"/>
        <v>0</v>
      </c>
      <c r="I283" s="54">
        <f t="shared" ca="1" si="17"/>
        <v>0</v>
      </c>
      <c r="J283" s="54" t="str">
        <f t="shared" ca="1" si="17"/>
        <v>ZH0BJ6</v>
      </c>
      <c r="K283" s="54" t="str">
        <f t="shared" ca="1" si="18"/>
        <v>AD3</v>
      </c>
      <c r="L283" s="54" t="str">
        <f t="shared" ca="1" si="18"/>
        <v>COMPLET</v>
      </c>
      <c r="M283" s="54">
        <f t="shared" ca="1" si="18"/>
        <v>0</v>
      </c>
      <c r="N283" s="54" t="str">
        <f t="shared" ca="1" si="18"/>
        <v>ZH0TJ6</v>
      </c>
      <c r="O283" s="54">
        <f t="shared" ca="1" si="18"/>
        <v>0</v>
      </c>
    </row>
    <row r="284" spans="1:15" hidden="1" x14ac:dyDescent="0.25">
      <c r="A284" s="97">
        <v>233</v>
      </c>
      <c r="B284" s="98" t="s">
        <v>1324</v>
      </c>
      <c r="C284" s="54" t="str">
        <f t="shared" ca="1" si="17"/>
        <v>CPCI</v>
      </c>
      <c r="D284" s="54" t="str">
        <f t="shared" ca="1" si="17"/>
        <v xml:space="preserve">V0C2R14 </v>
      </c>
      <c r="E284" s="98">
        <f t="shared" ca="1" si="17"/>
        <v>0</v>
      </c>
      <c r="F284" s="54">
        <f t="shared" ca="1" si="17"/>
        <v>0</v>
      </c>
      <c r="G284" s="54">
        <f t="shared" ca="1" si="17"/>
        <v>0</v>
      </c>
      <c r="H284" s="54">
        <f t="shared" ca="1" si="17"/>
        <v>0</v>
      </c>
      <c r="I284" s="54">
        <f t="shared" ca="1" si="17"/>
        <v>0</v>
      </c>
      <c r="J284" s="54" t="str">
        <f t="shared" ca="1" si="17"/>
        <v>ZH0BJ7</v>
      </c>
      <c r="K284" s="54" t="str">
        <f t="shared" ca="1" si="18"/>
        <v>AD3</v>
      </c>
      <c r="L284" s="54" t="str">
        <f t="shared" ca="1" si="18"/>
        <v>COMPLET</v>
      </c>
      <c r="M284" s="54">
        <f t="shared" ca="1" si="18"/>
        <v>0</v>
      </c>
      <c r="N284" s="54" t="str">
        <f t="shared" ca="1" si="18"/>
        <v>ZH0TJ7</v>
      </c>
      <c r="O284" s="54">
        <f t="shared" ca="1" si="18"/>
        <v>0</v>
      </c>
    </row>
    <row r="285" spans="1:15" hidden="1" x14ac:dyDescent="0.25">
      <c r="A285" s="97">
        <v>234</v>
      </c>
      <c r="B285" s="98" t="s">
        <v>1330</v>
      </c>
      <c r="C285" s="54" t="str">
        <f t="shared" ca="1" si="17"/>
        <v>CPCI</v>
      </c>
      <c r="D285" s="54" t="str">
        <f t="shared" ca="1" si="17"/>
        <v xml:space="preserve">V0C2R15 </v>
      </c>
      <c r="E285" s="98">
        <f t="shared" ca="1" si="17"/>
        <v>0</v>
      </c>
      <c r="F285" s="54">
        <f t="shared" ca="1" si="17"/>
        <v>0</v>
      </c>
      <c r="G285" s="54">
        <f t="shared" ca="1" si="17"/>
        <v>0</v>
      </c>
      <c r="H285" s="54">
        <f t="shared" ca="1" si="17"/>
        <v>0</v>
      </c>
      <c r="I285" s="54">
        <f t="shared" ca="1" si="17"/>
        <v>0</v>
      </c>
      <c r="J285" s="54" t="str">
        <f t="shared" ca="1" si="17"/>
        <v>ZH0BJ8</v>
      </c>
      <c r="K285" s="54" t="str">
        <f t="shared" ca="1" si="18"/>
        <v>AD3</v>
      </c>
      <c r="L285" s="54" t="str">
        <f t="shared" ca="1" si="18"/>
        <v>COMPLET</v>
      </c>
      <c r="M285" s="54">
        <f t="shared" ca="1" si="18"/>
        <v>0</v>
      </c>
      <c r="N285" s="54" t="str">
        <f t="shared" ca="1" si="18"/>
        <v>ZH0TJ8</v>
      </c>
      <c r="O285" s="54">
        <f t="shared" ca="1" si="18"/>
        <v>0</v>
      </c>
    </row>
    <row r="286" spans="1:15" hidden="1" x14ac:dyDescent="0.25">
      <c r="A286" s="97">
        <v>235</v>
      </c>
      <c r="B286" s="98" t="s">
        <v>1337</v>
      </c>
      <c r="C286" s="54" t="str">
        <f t="shared" ca="1" si="17"/>
        <v>CPPL</v>
      </c>
      <c r="D286" s="54" t="str">
        <f t="shared" ca="1" si="17"/>
        <v xml:space="preserve">V0C2RE13 </v>
      </c>
      <c r="E286" s="98">
        <f t="shared" ca="1" si="17"/>
        <v>0</v>
      </c>
      <c r="F286" s="54">
        <f t="shared" ca="1" si="17"/>
        <v>0</v>
      </c>
      <c r="G286" s="54">
        <f t="shared" ca="1" si="17"/>
        <v>0</v>
      </c>
      <c r="H286" s="54">
        <f t="shared" ca="1" si="17"/>
        <v>0</v>
      </c>
      <c r="I286" s="54">
        <f t="shared" ca="1" si="17"/>
        <v>0</v>
      </c>
      <c r="J286" s="54" t="str">
        <f t="shared" ca="1" si="17"/>
        <v>ZH2AJS</v>
      </c>
      <c r="K286" s="54" t="str">
        <f t="shared" ca="1" si="18"/>
        <v>AD1</v>
      </c>
      <c r="L286" s="54" t="str">
        <f t="shared" ca="1" si="18"/>
        <v>COMPLET</v>
      </c>
      <c r="M286" s="54">
        <f t="shared" ca="1" si="18"/>
        <v>0</v>
      </c>
      <c r="N286" s="54" t="str">
        <f t="shared" ca="1" si="18"/>
        <v>ZH2SJS</v>
      </c>
      <c r="O286" s="54">
        <f t="shared" ca="1" si="18"/>
        <v>0</v>
      </c>
    </row>
    <row r="287" spans="1:15" hidden="1" x14ac:dyDescent="0.25">
      <c r="A287" s="97">
        <v>236</v>
      </c>
      <c r="B287" s="98" t="s">
        <v>1346</v>
      </c>
      <c r="C287" s="54" t="str">
        <f t="shared" ca="1" si="17"/>
        <v>CPCC</v>
      </c>
      <c r="D287" s="54" t="str">
        <f t="shared" ca="1" si="17"/>
        <v xml:space="preserve">V0C3RE01 </v>
      </c>
      <c r="E287" s="98">
        <f t="shared" ca="1" si="17"/>
        <v>0</v>
      </c>
      <c r="F287" s="54">
        <f t="shared" ca="1" si="17"/>
        <v>0</v>
      </c>
      <c r="G287" s="54">
        <f t="shared" ca="1" si="17"/>
        <v>0</v>
      </c>
      <c r="H287" s="54">
        <f t="shared" ca="1" si="17"/>
        <v>0</v>
      </c>
      <c r="I287" s="54">
        <f t="shared" ca="1" si="17"/>
        <v>0</v>
      </c>
      <c r="J287" s="54" t="str">
        <f t="shared" ca="1" si="17"/>
        <v>ZH1AJW</v>
      </c>
      <c r="K287" s="54" t="str">
        <f t="shared" ca="1" si="18"/>
        <v>AD1</v>
      </c>
      <c r="L287" s="54" t="str">
        <f t="shared" ca="1" si="18"/>
        <v>COMPLET</v>
      </c>
      <c r="M287" s="54">
        <f t="shared" ca="1" si="18"/>
        <v>0</v>
      </c>
      <c r="N287" s="54" t="str">
        <f t="shared" ca="1" si="18"/>
        <v>ZH1SJW</v>
      </c>
      <c r="O287" s="54">
        <f t="shared" ca="1" si="18"/>
        <v>0</v>
      </c>
    </row>
    <row r="288" spans="1:15" hidden="1" x14ac:dyDescent="0.25">
      <c r="A288" s="97">
        <v>237</v>
      </c>
      <c r="B288" s="98" t="s">
        <v>1355</v>
      </c>
      <c r="C288" s="54" t="str">
        <f t="shared" ca="1" si="17"/>
        <v>CPCC</v>
      </c>
      <c r="D288" s="54" t="str">
        <f t="shared" ca="1" si="17"/>
        <v xml:space="preserve">V0C3RE02 </v>
      </c>
      <c r="E288" s="98">
        <f t="shared" ca="1" si="17"/>
        <v>0</v>
      </c>
      <c r="F288" s="54">
        <f t="shared" ca="1" si="17"/>
        <v>0</v>
      </c>
      <c r="G288" s="54">
        <f t="shared" ca="1" si="17"/>
        <v>0</v>
      </c>
      <c r="H288" s="54">
        <f t="shared" ca="1" si="17"/>
        <v>0</v>
      </c>
      <c r="I288" s="54">
        <f t="shared" ca="1" si="17"/>
        <v>0</v>
      </c>
      <c r="J288" s="54" t="str">
        <f t="shared" ca="1" si="17"/>
        <v>ZH1AJX</v>
      </c>
      <c r="K288" s="54" t="str">
        <f t="shared" ca="1" si="18"/>
        <v>AD1</v>
      </c>
      <c r="L288" s="54" t="str">
        <f t="shared" ca="1" si="18"/>
        <v>COMPLET</v>
      </c>
      <c r="M288" s="54">
        <f t="shared" ca="1" si="18"/>
        <v>0</v>
      </c>
      <c r="N288" s="54" t="str">
        <f t="shared" ca="1" si="18"/>
        <v>ZH1SJX</v>
      </c>
      <c r="O288" s="54">
        <f t="shared" ca="1" si="18"/>
        <v>0</v>
      </c>
    </row>
    <row r="289" spans="1:15" hidden="1" x14ac:dyDescent="0.25">
      <c r="A289" s="97">
        <v>238</v>
      </c>
      <c r="B289" s="98" t="s">
        <v>1359</v>
      </c>
      <c r="C289" s="54" t="str">
        <f t="shared" ca="1" si="17"/>
        <v>CPCC</v>
      </c>
      <c r="D289" s="54" t="str">
        <f t="shared" ca="1" si="17"/>
        <v xml:space="preserve">V0C4RE09 </v>
      </c>
      <c r="E289" s="98">
        <f t="shared" ca="1" si="17"/>
        <v>0</v>
      </c>
      <c r="F289" s="54">
        <f t="shared" ca="1" si="17"/>
        <v>0</v>
      </c>
      <c r="G289" s="54">
        <f t="shared" ca="1" si="17"/>
        <v>0</v>
      </c>
      <c r="H289" s="54">
        <f t="shared" ca="1" si="17"/>
        <v>0</v>
      </c>
      <c r="I289" s="54">
        <f t="shared" ca="1" si="17"/>
        <v>0</v>
      </c>
      <c r="J289" s="54" t="str">
        <f t="shared" ca="1" si="17"/>
        <v>ZH1AJY</v>
      </c>
      <c r="K289" s="54" t="str">
        <f t="shared" ca="1" si="18"/>
        <v>AD1</v>
      </c>
      <c r="L289" s="54" t="str">
        <f t="shared" ca="1" si="18"/>
        <v>COMPLET</v>
      </c>
      <c r="M289" s="54">
        <f t="shared" ca="1" si="18"/>
        <v>0</v>
      </c>
      <c r="N289" s="54" t="str">
        <f t="shared" ca="1" si="18"/>
        <v>ZH1SJY</v>
      </c>
      <c r="O289" s="54">
        <f t="shared" ca="1" si="18"/>
        <v>0</v>
      </c>
    </row>
    <row r="290" spans="1:15" hidden="1" x14ac:dyDescent="0.25">
      <c r="A290" s="97">
        <v>239</v>
      </c>
      <c r="B290" s="98" t="s">
        <v>1365</v>
      </c>
      <c r="C290" s="54" t="str">
        <f t="shared" ca="1" si="17"/>
        <v>CPCR</v>
      </c>
      <c r="D290" s="54" t="str">
        <f t="shared" ca="1" si="17"/>
        <v xml:space="preserve">C531     </v>
      </c>
      <c r="E290" s="98">
        <f t="shared" ca="1" si="17"/>
        <v>0</v>
      </c>
      <c r="F290" s="54">
        <f t="shared" ca="1" si="17"/>
        <v>0</v>
      </c>
      <c r="G290" s="54">
        <f t="shared" ca="1" si="17"/>
        <v>0</v>
      </c>
      <c r="H290" s="54">
        <f t="shared" ca="1" si="17"/>
        <v>0</v>
      </c>
      <c r="I290" s="54">
        <f t="shared" ca="1" si="17"/>
        <v>0</v>
      </c>
      <c r="J290" s="54" t="str">
        <f t="shared" ca="1" si="17"/>
        <v>ZH1FJW</v>
      </c>
      <c r="K290" s="54" t="str">
        <f t="shared" ca="1" si="18"/>
        <v>AD3</v>
      </c>
      <c r="L290" s="54" t="str">
        <f t="shared" ca="1" si="18"/>
        <v>COMPLET</v>
      </c>
      <c r="M290" s="54">
        <f t="shared" ca="1" si="18"/>
        <v>0</v>
      </c>
      <c r="N290" s="54" t="str">
        <f t="shared" ca="1" si="18"/>
        <v>ZH1XJW</v>
      </c>
      <c r="O290" s="54">
        <f t="shared" ca="1" si="18"/>
        <v>0</v>
      </c>
    </row>
    <row r="291" spans="1:15" hidden="1" x14ac:dyDescent="0.25">
      <c r="A291" s="97">
        <v>240</v>
      </c>
      <c r="B291" s="98" t="s">
        <v>1371</v>
      </c>
      <c r="C291" s="54" t="str">
        <f t="shared" ca="1" si="17"/>
        <v>CPCR</v>
      </c>
      <c r="D291" s="54" t="str">
        <f t="shared" ca="1" si="17"/>
        <v xml:space="preserve">C531     </v>
      </c>
      <c r="E291" s="98">
        <f t="shared" ca="1" si="17"/>
        <v>0</v>
      </c>
      <c r="F291" s="54">
        <f t="shared" ca="1" si="17"/>
        <v>0</v>
      </c>
      <c r="G291" s="54">
        <f t="shared" ca="1" si="17"/>
        <v>0</v>
      </c>
      <c r="H291" s="54">
        <f t="shared" ca="1" si="17"/>
        <v>0</v>
      </c>
      <c r="I291" s="54">
        <f t="shared" ca="1" si="17"/>
        <v>0</v>
      </c>
      <c r="J291" s="54" t="str">
        <f t="shared" ca="1" si="17"/>
        <v>ZH1FJW</v>
      </c>
      <c r="K291" s="54" t="str">
        <f t="shared" ca="1" si="18"/>
        <v>AD3</v>
      </c>
      <c r="L291" s="54" t="str">
        <f t="shared" ca="1" si="18"/>
        <v>COMPLET</v>
      </c>
      <c r="M291" s="54">
        <f t="shared" ca="1" si="18"/>
        <v>0</v>
      </c>
      <c r="N291" s="54" t="str">
        <f t="shared" ca="1" si="18"/>
        <v>ZH13JV</v>
      </c>
      <c r="O291" s="54">
        <f t="shared" ca="1" si="18"/>
        <v>0</v>
      </c>
    </row>
    <row r="292" spans="1:15" hidden="1" x14ac:dyDescent="0.25">
      <c r="A292" s="97">
        <v>241</v>
      </c>
      <c r="B292" s="98" t="s">
        <v>1374</v>
      </c>
      <c r="C292" s="54" t="str">
        <f t="shared" ca="1" si="17"/>
        <v>CPCR</v>
      </c>
      <c r="D292" s="54" t="str">
        <f t="shared" ca="1" si="17"/>
        <v xml:space="preserve">C531     </v>
      </c>
      <c r="E292" s="98">
        <f t="shared" ca="1" si="17"/>
        <v>0</v>
      </c>
      <c r="F292" s="54">
        <f t="shared" ca="1" si="17"/>
        <v>0</v>
      </c>
      <c r="G292" s="54">
        <f t="shared" ca="1" si="17"/>
        <v>0</v>
      </c>
      <c r="H292" s="54">
        <f t="shared" ca="1" si="17"/>
        <v>0</v>
      </c>
      <c r="I292" s="54">
        <f t="shared" ca="1" si="17"/>
        <v>0</v>
      </c>
      <c r="J292" s="54" t="str">
        <f t="shared" ca="1" si="17"/>
        <v>ZH1FJW</v>
      </c>
      <c r="K292" s="54" t="str">
        <f t="shared" ca="1" si="18"/>
        <v>AD3</v>
      </c>
      <c r="L292" s="54" t="str">
        <f t="shared" ca="1" si="18"/>
        <v>COMPLET</v>
      </c>
      <c r="M292" s="54">
        <f t="shared" ca="1" si="18"/>
        <v>0</v>
      </c>
      <c r="N292" s="54" t="str">
        <f t="shared" ca="1" si="18"/>
        <v>ZH1XJV</v>
      </c>
      <c r="O292" s="54">
        <f t="shared" ca="1" si="18"/>
        <v>0</v>
      </c>
    </row>
    <row r="293" spans="1:15" hidden="1" x14ac:dyDescent="0.25">
      <c r="A293" s="97">
        <v>242</v>
      </c>
      <c r="B293" s="98" t="s">
        <v>1378</v>
      </c>
      <c r="C293" s="54" t="str">
        <f t="shared" ca="1" si="17"/>
        <v>CPCR</v>
      </c>
      <c r="D293" s="54" t="str">
        <f t="shared" ca="1" si="17"/>
        <v xml:space="preserve">C531     </v>
      </c>
      <c r="E293" s="98">
        <f t="shared" ca="1" si="17"/>
        <v>0</v>
      </c>
      <c r="F293" s="54">
        <f t="shared" ca="1" si="17"/>
        <v>0</v>
      </c>
      <c r="G293" s="54">
        <f t="shared" ca="1" si="17"/>
        <v>0</v>
      </c>
      <c r="H293" s="54">
        <f t="shared" ca="1" si="17"/>
        <v>0</v>
      </c>
      <c r="I293" s="54">
        <f t="shared" ca="1" si="17"/>
        <v>0</v>
      </c>
      <c r="J293" s="54" t="str">
        <f t="shared" ca="1" si="17"/>
        <v>ZH1FJW</v>
      </c>
      <c r="K293" s="54" t="str">
        <f t="shared" ca="1" si="18"/>
        <v>AD3</v>
      </c>
      <c r="L293" s="54" t="str">
        <f t="shared" ca="1" si="18"/>
        <v>COMPLET</v>
      </c>
      <c r="M293" s="54">
        <f t="shared" ca="1" si="18"/>
        <v>0</v>
      </c>
      <c r="N293" s="54" t="str">
        <f t="shared" ca="1" si="18"/>
        <v>ZH1XJX</v>
      </c>
      <c r="O293" s="54">
        <f t="shared" ca="1" si="18"/>
        <v>0</v>
      </c>
    </row>
    <row r="294" spans="1:15" hidden="1" x14ac:dyDescent="0.25">
      <c r="A294" s="97">
        <v>243</v>
      </c>
      <c r="B294" s="98" t="s">
        <v>1382</v>
      </c>
      <c r="C294" s="54" t="str">
        <f t="shared" ca="1" si="17"/>
        <v>CPCR</v>
      </c>
      <c r="D294" s="54" t="str">
        <f t="shared" ca="1" si="17"/>
        <v xml:space="preserve">C531     </v>
      </c>
      <c r="E294" s="98">
        <f t="shared" ca="1" si="17"/>
        <v>0</v>
      </c>
      <c r="F294" s="54">
        <f t="shared" ca="1" si="17"/>
        <v>0</v>
      </c>
      <c r="G294" s="54">
        <f t="shared" ca="1" si="17"/>
        <v>0</v>
      </c>
      <c r="H294" s="54">
        <f t="shared" ca="1" si="17"/>
        <v>0</v>
      </c>
      <c r="I294" s="54">
        <f t="shared" ca="1" si="17"/>
        <v>0</v>
      </c>
      <c r="J294" s="54" t="str">
        <f t="shared" ca="1" si="17"/>
        <v>ZH1FJW</v>
      </c>
      <c r="K294" s="54" t="str">
        <f t="shared" ca="1" si="18"/>
        <v>AD3</v>
      </c>
      <c r="L294" s="54" t="str">
        <f t="shared" ca="1" si="18"/>
        <v>COMPLET</v>
      </c>
      <c r="M294" s="54">
        <f t="shared" ca="1" si="18"/>
        <v>0</v>
      </c>
      <c r="N294" s="54" t="str">
        <f t="shared" ca="1" si="18"/>
        <v>ZH1XJY</v>
      </c>
      <c r="O294" s="54">
        <f t="shared" ca="1" si="18"/>
        <v>0</v>
      </c>
    </row>
    <row r="295" spans="1:15" hidden="1" x14ac:dyDescent="0.25">
      <c r="A295" s="97">
        <v>244</v>
      </c>
      <c r="B295" s="98" t="s">
        <v>1386</v>
      </c>
      <c r="C295" s="54" t="str">
        <f t="shared" ca="1" si="17"/>
        <v>CPCR</v>
      </c>
      <c r="D295" s="54" t="str">
        <f t="shared" ca="1" si="17"/>
        <v xml:space="preserve">C531     </v>
      </c>
      <c r="E295" s="98">
        <f t="shared" ca="1" si="17"/>
        <v>0</v>
      </c>
      <c r="F295" s="54">
        <f t="shared" ca="1" si="17"/>
        <v>0</v>
      </c>
      <c r="G295" s="54">
        <f t="shared" ca="1" si="17"/>
        <v>0</v>
      </c>
      <c r="H295" s="54">
        <f t="shared" ca="1" si="17"/>
        <v>0</v>
      </c>
      <c r="I295" s="54">
        <f t="shared" ca="1" si="17"/>
        <v>0</v>
      </c>
      <c r="J295" s="54" t="str">
        <f t="shared" ca="1" si="17"/>
        <v>ZH1FJW</v>
      </c>
      <c r="K295" s="54" t="str">
        <f t="shared" ca="1" si="18"/>
        <v>AD3</v>
      </c>
      <c r="L295" s="54" t="str">
        <f t="shared" ca="1" si="18"/>
        <v>COMPLET</v>
      </c>
      <c r="M295" s="54">
        <f t="shared" ca="1" si="18"/>
        <v>0</v>
      </c>
      <c r="N295" s="54" t="str">
        <f t="shared" ca="1" si="18"/>
        <v>ZH1XJZ</v>
      </c>
      <c r="O295" s="54">
        <f t="shared" ca="1" si="18"/>
        <v>0</v>
      </c>
    </row>
    <row r="296" spans="1:15" hidden="1" x14ac:dyDescent="0.25">
      <c r="A296" s="97">
        <v>245</v>
      </c>
      <c r="B296" s="98" t="s">
        <v>1391</v>
      </c>
      <c r="C296" s="54" t="str">
        <f t="shared" ca="1" si="17"/>
        <v>CPCR</v>
      </c>
      <c r="D296" s="54" t="str">
        <f t="shared" ca="1" si="17"/>
        <v xml:space="preserve">GRC551   </v>
      </c>
      <c r="E296" s="98">
        <f t="shared" ca="1" si="17"/>
        <v>0</v>
      </c>
      <c r="F296" s="54">
        <f t="shared" ca="1" si="17"/>
        <v>0</v>
      </c>
      <c r="G296" s="54">
        <f t="shared" ca="1" si="17"/>
        <v>0</v>
      </c>
      <c r="H296" s="54">
        <f t="shared" ca="1" si="17"/>
        <v>0</v>
      </c>
      <c r="I296" s="54">
        <f t="shared" ca="1" si="17"/>
        <v>0</v>
      </c>
      <c r="J296" s="54" t="str">
        <f t="shared" ca="1" si="17"/>
        <v>ZH1GJ9</v>
      </c>
      <c r="K296" s="54" t="str">
        <f t="shared" ca="1" si="18"/>
        <v>AD3</v>
      </c>
      <c r="L296" s="54" t="str">
        <f t="shared" ca="1" si="18"/>
        <v>COMPLET</v>
      </c>
      <c r="M296" s="54">
        <f t="shared" ca="1" si="18"/>
        <v>0</v>
      </c>
      <c r="N296" s="54" t="str">
        <f t="shared" ca="1" si="18"/>
        <v>ZH1YJ9</v>
      </c>
      <c r="O296" s="54">
        <f t="shared" ca="1" si="18"/>
        <v>0</v>
      </c>
    </row>
    <row r="297" spans="1:15" hidden="1" x14ac:dyDescent="0.25">
      <c r="A297" s="97">
        <v>246</v>
      </c>
      <c r="B297" s="98" t="s">
        <v>1398</v>
      </c>
      <c r="C297" s="54" t="str">
        <f t="shared" ca="1" si="17"/>
        <v>CPCR</v>
      </c>
      <c r="D297" s="54" t="str">
        <f t="shared" ca="1" si="17"/>
        <v xml:space="preserve">GRC551   </v>
      </c>
      <c r="E297" s="98">
        <f t="shared" ca="1" si="17"/>
        <v>0</v>
      </c>
      <c r="F297" s="54">
        <f t="shared" ca="1" si="17"/>
        <v>0</v>
      </c>
      <c r="G297" s="54">
        <f t="shared" ca="1" si="17"/>
        <v>0</v>
      </c>
      <c r="H297" s="54">
        <f t="shared" ca="1" si="17"/>
        <v>0</v>
      </c>
      <c r="I297" s="54">
        <f t="shared" ca="1" si="17"/>
        <v>0</v>
      </c>
      <c r="J297" s="54" t="str">
        <f t="shared" ca="1" si="17"/>
        <v>ZH1GJ9</v>
      </c>
      <c r="K297" s="54" t="str">
        <f t="shared" ca="1" si="18"/>
        <v>AD3</v>
      </c>
      <c r="L297" s="54" t="str">
        <f t="shared" ca="1" si="18"/>
        <v>COMPLET</v>
      </c>
      <c r="M297" s="54">
        <f t="shared" ca="1" si="18"/>
        <v>0</v>
      </c>
      <c r="N297" s="54" t="str">
        <f t="shared" ca="1" si="18"/>
        <v>ZH1YJA</v>
      </c>
      <c r="O297" s="54">
        <f t="shared" ca="1" si="18"/>
        <v>0</v>
      </c>
    </row>
    <row r="298" spans="1:15" hidden="1" x14ac:dyDescent="0.25">
      <c r="A298" s="97">
        <v>247</v>
      </c>
      <c r="B298" s="98" t="s">
        <v>1402</v>
      </c>
      <c r="C298" s="54" t="str">
        <f t="shared" ca="1" si="17"/>
        <v>CPCR</v>
      </c>
      <c r="D298" s="54" t="str">
        <f t="shared" ca="1" si="17"/>
        <v xml:space="preserve">GRC551   </v>
      </c>
      <c r="E298" s="98">
        <f t="shared" ref="E298:O336" ca="1" si="19">IF((INDIRECT("'Referentiel'!"&amp;E$1&amp;$A298)="N/A"),"",INDIRECT("'Referentiel'!"&amp;E$1&amp;$A298))</f>
        <v>0</v>
      </c>
      <c r="F298" s="54">
        <f t="shared" ca="1" si="19"/>
        <v>0</v>
      </c>
      <c r="G298" s="54">
        <f t="shared" ca="1" si="19"/>
        <v>0</v>
      </c>
      <c r="H298" s="54">
        <f t="shared" ca="1" si="19"/>
        <v>0</v>
      </c>
      <c r="I298" s="54">
        <f t="shared" ca="1" si="19"/>
        <v>0</v>
      </c>
      <c r="J298" s="54" t="str">
        <f t="shared" ca="1" si="19"/>
        <v>ZH1GJ9</v>
      </c>
      <c r="K298" s="54" t="str">
        <f t="shared" ca="1" si="18"/>
        <v>AD3</v>
      </c>
      <c r="L298" s="54" t="str">
        <f t="shared" ca="1" si="18"/>
        <v>COMPLET</v>
      </c>
      <c r="M298" s="54">
        <f t="shared" ca="1" si="18"/>
        <v>0</v>
      </c>
      <c r="N298" s="54" t="str">
        <f t="shared" ca="1" si="18"/>
        <v>ZH1YJB</v>
      </c>
      <c r="O298" s="54">
        <f t="shared" ca="1" si="18"/>
        <v>0</v>
      </c>
    </row>
    <row r="299" spans="1:15" hidden="1" x14ac:dyDescent="0.25">
      <c r="A299" s="97">
        <v>248</v>
      </c>
      <c r="B299" s="98" t="s">
        <v>1406</v>
      </c>
      <c r="C299" s="54" t="str">
        <f t="shared" ref="C299:F362" ca="1" si="20">IF((INDIRECT("'Referentiel'!"&amp;C$1&amp;$A299)="N/A"),"",INDIRECT("'Referentiel'!"&amp;C$1&amp;$A299))</f>
        <v>CPCR</v>
      </c>
      <c r="D299" s="54" t="str">
        <f t="shared" ca="1" si="20"/>
        <v xml:space="preserve">GRC551   </v>
      </c>
      <c r="E299" s="98">
        <f t="shared" ca="1" si="19"/>
        <v>0</v>
      </c>
      <c r="F299" s="54">
        <f t="shared" ca="1" si="19"/>
        <v>0</v>
      </c>
      <c r="G299" s="54">
        <f t="shared" ca="1" si="19"/>
        <v>0</v>
      </c>
      <c r="H299" s="54">
        <f t="shared" ca="1" si="19"/>
        <v>0</v>
      </c>
      <c r="I299" s="54">
        <f t="shared" ca="1" si="19"/>
        <v>0</v>
      </c>
      <c r="J299" s="54" t="str">
        <f t="shared" ca="1" si="19"/>
        <v>ZH1GJ9</v>
      </c>
      <c r="K299" s="54" t="str">
        <f t="shared" ca="1" si="18"/>
        <v>AD3</v>
      </c>
      <c r="L299" s="54" t="str">
        <f t="shared" ca="1" si="18"/>
        <v>COMPLET</v>
      </c>
      <c r="M299" s="54">
        <f t="shared" ca="1" si="18"/>
        <v>0</v>
      </c>
      <c r="N299" s="54" t="str">
        <f t="shared" ca="1" si="18"/>
        <v>ZH1YJC</v>
      </c>
      <c r="O299" s="54">
        <f t="shared" ca="1" si="18"/>
        <v>0</v>
      </c>
    </row>
    <row r="300" spans="1:15" hidden="1" x14ac:dyDescent="0.25">
      <c r="A300" s="97">
        <v>249</v>
      </c>
      <c r="B300" s="98" t="s">
        <v>1410</v>
      </c>
      <c r="C300" s="54" t="str">
        <f t="shared" ca="1" si="20"/>
        <v>CPCR</v>
      </c>
      <c r="D300" s="54" t="str">
        <f t="shared" ca="1" si="20"/>
        <v xml:space="preserve">GRC551   </v>
      </c>
      <c r="E300" s="98">
        <f t="shared" ca="1" si="19"/>
        <v>0</v>
      </c>
      <c r="F300" s="54">
        <f t="shared" ca="1" si="19"/>
        <v>0</v>
      </c>
      <c r="G300" s="54">
        <f t="shared" ca="1" si="19"/>
        <v>0</v>
      </c>
      <c r="H300" s="54">
        <f t="shared" ca="1" si="19"/>
        <v>0</v>
      </c>
      <c r="I300" s="54">
        <f t="shared" ca="1" si="19"/>
        <v>0</v>
      </c>
      <c r="J300" s="54" t="str">
        <f t="shared" ca="1" si="19"/>
        <v>ZH1GJ9</v>
      </c>
      <c r="K300" s="54" t="str">
        <f t="shared" ca="1" si="18"/>
        <v>AD3</v>
      </c>
      <c r="L300" s="54" t="str">
        <f t="shared" ca="1" si="18"/>
        <v>COMPLET</v>
      </c>
      <c r="M300" s="54">
        <f t="shared" ca="1" si="18"/>
        <v>0</v>
      </c>
      <c r="N300" s="54" t="str">
        <f t="shared" ca="1" si="18"/>
        <v>ZH1YJD</v>
      </c>
      <c r="O300" s="54">
        <f t="shared" ca="1" si="18"/>
        <v>0</v>
      </c>
    </row>
    <row r="301" spans="1:15" hidden="1" x14ac:dyDescent="0.25">
      <c r="A301" s="97">
        <v>250</v>
      </c>
      <c r="B301" s="98" t="s">
        <v>1414</v>
      </c>
      <c r="C301" s="54" t="str">
        <f t="shared" ca="1" si="20"/>
        <v>CPCR</v>
      </c>
      <c r="D301" s="54" t="str">
        <f t="shared" ca="1" si="20"/>
        <v xml:space="preserve">GRC551   </v>
      </c>
      <c r="E301" s="98">
        <f t="shared" ca="1" si="19"/>
        <v>0</v>
      </c>
      <c r="F301" s="54">
        <f t="shared" ca="1" si="19"/>
        <v>0</v>
      </c>
      <c r="G301" s="54">
        <f t="shared" ca="1" si="19"/>
        <v>0</v>
      </c>
      <c r="H301" s="54">
        <f t="shared" ca="1" si="19"/>
        <v>0</v>
      </c>
      <c r="I301" s="54">
        <f t="shared" ca="1" si="19"/>
        <v>0</v>
      </c>
      <c r="J301" s="54" t="str">
        <f t="shared" ca="1" si="19"/>
        <v>ZH1GJ9</v>
      </c>
      <c r="K301" s="54" t="str">
        <f t="shared" ca="1" si="18"/>
        <v>AD3</v>
      </c>
      <c r="L301" s="54" t="str">
        <f t="shared" ca="1" si="18"/>
        <v>COMPLET</v>
      </c>
      <c r="M301" s="54">
        <f t="shared" ca="1" si="18"/>
        <v>0</v>
      </c>
      <c r="N301" s="54" t="str">
        <f t="shared" ca="1" si="18"/>
        <v>ZH1YJE</v>
      </c>
      <c r="O301" s="54">
        <f t="shared" ca="1" si="18"/>
        <v>0</v>
      </c>
    </row>
    <row r="302" spans="1:15" hidden="1" x14ac:dyDescent="0.25">
      <c r="A302" s="97">
        <v>251</v>
      </c>
      <c r="B302" s="98" t="s">
        <v>1418</v>
      </c>
      <c r="C302" s="54" t="str">
        <f t="shared" ca="1" si="20"/>
        <v>CPCR</v>
      </c>
      <c r="D302" s="54" t="str">
        <f t="shared" ca="1" si="20"/>
        <v xml:space="preserve">GRC551   </v>
      </c>
      <c r="E302" s="98">
        <f t="shared" ca="1" si="19"/>
        <v>0</v>
      </c>
      <c r="F302" s="54">
        <f t="shared" ca="1" si="19"/>
        <v>0</v>
      </c>
      <c r="G302" s="54">
        <f t="shared" ca="1" si="19"/>
        <v>0</v>
      </c>
      <c r="H302" s="54">
        <f t="shared" ca="1" si="19"/>
        <v>0</v>
      </c>
      <c r="I302" s="54">
        <f t="shared" ca="1" si="19"/>
        <v>0</v>
      </c>
      <c r="J302" s="54" t="str">
        <f t="shared" ca="1" si="19"/>
        <v>ZH1GJ9</v>
      </c>
      <c r="K302" s="54" t="str">
        <f t="shared" ca="1" si="18"/>
        <v>AD3</v>
      </c>
      <c r="L302" s="54" t="str">
        <f t="shared" ca="1" si="18"/>
        <v>COMPLET</v>
      </c>
      <c r="M302" s="54">
        <f t="shared" ca="1" si="18"/>
        <v>0</v>
      </c>
      <c r="N302" s="54" t="str">
        <f t="shared" ca="1" si="18"/>
        <v>ZH1YJF</v>
      </c>
      <c r="O302" s="54">
        <f t="shared" ca="1" si="18"/>
        <v>0</v>
      </c>
    </row>
    <row r="303" spans="1:15" hidden="1" x14ac:dyDescent="0.25">
      <c r="A303" s="97">
        <v>252</v>
      </c>
      <c r="B303" s="98" t="s">
        <v>1422</v>
      </c>
      <c r="C303" s="54" t="str">
        <f t="shared" ca="1" si="20"/>
        <v>CPCR</v>
      </c>
      <c r="D303" s="54" t="str">
        <f t="shared" ca="1" si="20"/>
        <v xml:space="preserve">GRC551   </v>
      </c>
      <c r="E303" s="98">
        <f t="shared" ca="1" si="19"/>
        <v>0</v>
      </c>
      <c r="F303" s="54">
        <f t="shared" ca="1" si="19"/>
        <v>0</v>
      </c>
      <c r="G303" s="54">
        <f t="shared" ca="1" si="19"/>
        <v>0</v>
      </c>
      <c r="H303" s="54">
        <f t="shared" ca="1" si="19"/>
        <v>0</v>
      </c>
      <c r="I303" s="54">
        <f t="shared" ca="1" si="19"/>
        <v>0</v>
      </c>
      <c r="J303" s="54" t="str">
        <f t="shared" ca="1" si="19"/>
        <v>ZH1GJ9</v>
      </c>
      <c r="K303" s="54" t="str">
        <f t="shared" ca="1" si="18"/>
        <v>AD3</v>
      </c>
      <c r="L303" s="54" t="str">
        <f t="shared" ca="1" si="18"/>
        <v>COMPLET</v>
      </c>
      <c r="M303" s="54">
        <f t="shared" ca="1" si="18"/>
        <v>0</v>
      </c>
      <c r="N303" s="54" t="str">
        <f t="shared" ca="1" si="18"/>
        <v>ZH1YJH</v>
      </c>
      <c r="O303" s="54">
        <f t="shared" ca="1" si="18"/>
        <v>0</v>
      </c>
    </row>
    <row r="304" spans="1:15" hidden="1" x14ac:dyDescent="0.25">
      <c r="A304" s="97">
        <v>253</v>
      </c>
      <c r="B304" s="98" t="s">
        <v>1426</v>
      </c>
      <c r="C304" s="54" t="str">
        <f t="shared" ca="1" si="20"/>
        <v>CPCR</v>
      </c>
      <c r="D304" s="54" t="str">
        <f t="shared" ca="1" si="20"/>
        <v xml:space="preserve">GRC551   </v>
      </c>
      <c r="E304" s="98">
        <f t="shared" ca="1" si="19"/>
        <v>0</v>
      </c>
      <c r="F304" s="54">
        <f t="shared" ca="1" si="19"/>
        <v>0</v>
      </c>
      <c r="G304" s="54">
        <f t="shared" ca="1" si="19"/>
        <v>0</v>
      </c>
      <c r="H304" s="54">
        <f t="shared" ca="1" si="19"/>
        <v>0</v>
      </c>
      <c r="I304" s="54">
        <f t="shared" ca="1" si="19"/>
        <v>0</v>
      </c>
      <c r="J304" s="54" t="str">
        <f t="shared" ca="1" si="19"/>
        <v>ZH1GJ9</v>
      </c>
      <c r="K304" s="54" t="str">
        <f t="shared" ca="1" si="18"/>
        <v>AD3</v>
      </c>
      <c r="L304" s="54" t="str">
        <f t="shared" ca="1" si="18"/>
        <v>COMPLET</v>
      </c>
      <c r="M304" s="54">
        <f t="shared" ca="1" si="18"/>
        <v>0</v>
      </c>
      <c r="N304" s="54" t="str">
        <f t="shared" ca="1" si="18"/>
        <v>ZH1YJI</v>
      </c>
      <c r="O304" s="54">
        <f t="shared" ca="1" si="18"/>
        <v>0</v>
      </c>
    </row>
    <row r="305" spans="1:15" hidden="1" x14ac:dyDescent="0.25">
      <c r="A305" s="97">
        <v>254</v>
      </c>
      <c r="B305" s="98" t="s">
        <v>1430</v>
      </c>
      <c r="C305" s="54" t="str">
        <f t="shared" ca="1" si="20"/>
        <v>CPCR</v>
      </c>
      <c r="D305" s="54" t="str">
        <f t="shared" ca="1" si="20"/>
        <v xml:space="preserve">GRC551   </v>
      </c>
      <c r="E305" s="98">
        <f t="shared" ca="1" si="19"/>
        <v>0</v>
      </c>
      <c r="F305" s="54">
        <f t="shared" ca="1" si="19"/>
        <v>0</v>
      </c>
      <c r="G305" s="54">
        <f t="shared" ca="1" si="19"/>
        <v>0</v>
      </c>
      <c r="H305" s="54">
        <f t="shared" ca="1" si="19"/>
        <v>0</v>
      </c>
      <c r="I305" s="54">
        <f t="shared" ca="1" si="19"/>
        <v>0</v>
      </c>
      <c r="J305" s="54" t="str">
        <f t="shared" ca="1" si="19"/>
        <v>ZH1GJ9</v>
      </c>
      <c r="K305" s="54" t="str">
        <f t="shared" ca="1" si="18"/>
        <v>AD3</v>
      </c>
      <c r="L305" s="54" t="str">
        <f t="shared" ca="1" si="18"/>
        <v>COMPLET</v>
      </c>
      <c r="M305" s="54">
        <f t="shared" ca="1" si="18"/>
        <v>0</v>
      </c>
      <c r="N305" s="54" t="str">
        <f t="shared" ca="1" si="18"/>
        <v>ZH1YJJ</v>
      </c>
      <c r="O305" s="54">
        <f t="shared" ca="1" si="18"/>
        <v>0</v>
      </c>
    </row>
    <row r="306" spans="1:15" hidden="1" x14ac:dyDescent="0.25">
      <c r="A306" s="97">
        <v>255</v>
      </c>
      <c r="B306" s="98" t="s">
        <v>1434</v>
      </c>
      <c r="C306" s="54" t="str">
        <f t="shared" ca="1" si="20"/>
        <v>CPCR</v>
      </c>
      <c r="D306" s="54" t="str">
        <f t="shared" ca="1" si="20"/>
        <v xml:space="preserve">GRC551   </v>
      </c>
      <c r="E306" s="98">
        <f t="shared" ca="1" si="19"/>
        <v>0</v>
      </c>
      <c r="F306" s="54">
        <f t="shared" ca="1" si="19"/>
        <v>0</v>
      </c>
      <c r="G306" s="54">
        <f t="shared" ca="1" si="19"/>
        <v>0</v>
      </c>
      <c r="H306" s="54">
        <f t="shared" ca="1" si="19"/>
        <v>0</v>
      </c>
      <c r="I306" s="54">
        <f t="shared" ca="1" si="19"/>
        <v>0</v>
      </c>
      <c r="J306" s="54" t="str">
        <f t="shared" ca="1" si="19"/>
        <v>ZH1GJ9</v>
      </c>
      <c r="K306" s="54" t="str">
        <f t="shared" ca="1" si="18"/>
        <v>AD3</v>
      </c>
      <c r="L306" s="54" t="str">
        <f t="shared" ca="1" si="18"/>
        <v>COMPLET</v>
      </c>
      <c r="M306" s="54">
        <f t="shared" ca="1" si="18"/>
        <v>0</v>
      </c>
      <c r="N306" s="54" t="str">
        <f t="shared" ca="1" si="18"/>
        <v>ZH1YJK</v>
      </c>
      <c r="O306" s="54">
        <f t="shared" ca="1" si="18"/>
        <v>0</v>
      </c>
    </row>
    <row r="307" spans="1:15" hidden="1" x14ac:dyDescent="0.25">
      <c r="A307" s="97">
        <v>256</v>
      </c>
      <c r="B307" s="98" t="s">
        <v>1438</v>
      </c>
      <c r="C307" s="54" t="str">
        <f t="shared" ca="1" si="20"/>
        <v>CPCR</v>
      </c>
      <c r="D307" s="54" t="str">
        <f t="shared" ca="1" si="20"/>
        <v xml:space="preserve">GRC551   </v>
      </c>
      <c r="E307" s="98">
        <f t="shared" ca="1" si="19"/>
        <v>0</v>
      </c>
      <c r="F307" s="54">
        <f t="shared" ca="1" si="19"/>
        <v>0</v>
      </c>
      <c r="G307" s="54">
        <f t="shared" ca="1" si="19"/>
        <v>0</v>
      </c>
      <c r="H307" s="54">
        <f t="shared" ca="1" si="19"/>
        <v>0</v>
      </c>
      <c r="I307" s="54">
        <f t="shared" ca="1" si="19"/>
        <v>0</v>
      </c>
      <c r="J307" s="54" t="str">
        <f t="shared" ca="1" si="19"/>
        <v>ZH1GJ9</v>
      </c>
      <c r="K307" s="54" t="str">
        <f t="shared" ca="1" si="18"/>
        <v>AD3</v>
      </c>
      <c r="L307" s="54" t="str">
        <f t="shared" ca="1" si="18"/>
        <v>COMPLET</v>
      </c>
      <c r="M307" s="54">
        <f t="shared" ca="1" si="18"/>
        <v>0</v>
      </c>
      <c r="N307" s="54" t="str">
        <f t="shared" ca="1" si="18"/>
        <v>ZH1YJL</v>
      </c>
      <c r="O307" s="54">
        <f t="shared" ca="1" si="18"/>
        <v>0</v>
      </c>
    </row>
    <row r="308" spans="1:15" hidden="1" x14ac:dyDescent="0.25">
      <c r="A308" s="97">
        <v>257</v>
      </c>
      <c r="B308" s="98" t="s">
        <v>1442</v>
      </c>
      <c r="C308" s="54" t="str">
        <f t="shared" ca="1" si="20"/>
        <v>CPCR</v>
      </c>
      <c r="D308" s="54" t="str">
        <f t="shared" ca="1" si="20"/>
        <v xml:space="preserve">GRC551   </v>
      </c>
      <c r="E308" s="98">
        <f t="shared" ca="1" si="19"/>
        <v>0</v>
      </c>
      <c r="F308" s="54">
        <f t="shared" ca="1" si="19"/>
        <v>0</v>
      </c>
      <c r="G308" s="54">
        <f t="shared" ca="1" si="19"/>
        <v>0</v>
      </c>
      <c r="H308" s="54">
        <f t="shared" ca="1" si="19"/>
        <v>0</v>
      </c>
      <c r="I308" s="54">
        <f t="shared" ca="1" si="19"/>
        <v>0</v>
      </c>
      <c r="J308" s="54" t="str">
        <f t="shared" ca="1" si="19"/>
        <v>ZH1GJ9</v>
      </c>
      <c r="K308" s="54" t="str">
        <f t="shared" ca="1" si="18"/>
        <v>AD3</v>
      </c>
      <c r="L308" s="54" t="str">
        <f t="shared" ca="1" si="18"/>
        <v>COMPLET</v>
      </c>
      <c r="M308" s="54">
        <f t="shared" ca="1" si="18"/>
        <v>0</v>
      </c>
      <c r="N308" s="54" t="str">
        <f t="shared" ca="1" si="18"/>
        <v>ZH1YJN</v>
      </c>
      <c r="O308" s="54">
        <f t="shared" ca="1" si="18"/>
        <v>0</v>
      </c>
    </row>
    <row r="309" spans="1:15" hidden="1" x14ac:dyDescent="0.25">
      <c r="A309" s="97">
        <v>258</v>
      </c>
      <c r="B309" s="98" t="s">
        <v>1446</v>
      </c>
      <c r="C309" s="54" t="str">
        <f t="shared" ca="1" si="20"/>
        <v>CPCR</v>
      </c>
      <c r="D309" s="54" t="str">
        <f t="shared" ca="1" si="20"/>
        <v xml:space="preserve">GRC551   </v>
      </c>
      <c r="E309" s="98">
        <f t="shared" ca="1" si="19"/>
        <v>0</v>
      </c>
      <c r="F309" s="54">
        <f t="shared" ca="1" si="19"/>
        <v>0</v>
      </c>
      <c r="G309" s="54">
        <f t="shared" ca="1" si="19"/>
        <v>0</v>
      </c>
      <c r="H309" s="54">
        <f t="shared" ca="1" si="19"/>
        <v>0</v>
      </c>
      <c r="I309" s="54">
        <f t="shared" ca="1" si="19"/>
        <v>0</v>
      </c>
      <c r="J309" s="54" t="str">
        <f t="shared" ca="1" si="19"/>
        <v>ZH1GJ9</v>
      </c>
      <c r="K309" s="54" t="str">
        <f t="shared" ca="1" si="18"/>
        <v>AD3</v>
      </c>
      <c r="L309" s="54" t="str">
        <f t="shared" ca="1" si="18"/>
        <v>COMPLET</v>
      </c>
      <c r="M309" s="54">
        <f t="shared" ca="1" si="18"/>
        <v>0</v>
      </c>
      <c r="N309" s="54" t="str">
        <f t="shared" ca="1" si="18"/>
        <v>ZH1YJO</v>
      </c>
      <c r="O309" s="54">
        <f t="shared" ca="1" si="18"/>
        <v>0</v>
      </c>
    </row>
    <row r="310" spans="1:15" hidden="1" x14ac:dyDescent="0.25">
      <c r="A310" s="97">
        <v>259</v>
      </c>
      <c r="B310" s="98" t="s">
        <v>1450</v>
      </c>
      <c r="C310" s="54" t="str">
        <f t="shared" ca="1" si="20"/>
        <v>CPCR</v>
      </c>
      <c r="D310" s="54" t="str">
        <f t="shared" ca="1" si="20"/>
        <v xml:space="preserve">GRC551   </v>
      </c>
      <c r="E310" s="98">
        <f t="shared" ca="1" si="19"/>
        <v>0</v>
      </c>
      <c r="F310" s="54">
        <f t="shared" ca="1" si="19"/>
        <v>0</v>
      </c>
      <c r="G310" s="54">
        <f t="shared" ca="1" si="19"/>
        <v>0</v>
      </c>
      <c r="H310" s="54">
        <f t="shared" ca="1" si="19"/>
        <v>0</v>
      </c>
      <c r="I310" s="54">
        <f t="shared" ca="1" si="19"/>
        <v>0</v>
      </c>
      <c r="J310" s="54" t="str">
        <f t="shared" ca="1" si="19"/>
        <v>ZH1GJ9</v>
      </c>
      <c r="K310" s="54" t="str">
        <f t="shared" ca="1" si="18"/>
        <v>AD3</v>
      </c>
      <c r="L310" s="54" t="str">
        <f t="shared" ca="1" si="18"/>
        <v>COMPLET</v>
      </c>
      <c r="M310" s="54">
        <f t="shared" ca="1" si="18"/>
        <v>0</v>
      </c>
      <c r="N310" s="54" t="str">
        <f t="shared" ca="1" si="18"/>
        <v>ZH1YJP</v>
      </c>
      <c r="O310" s="54">
        <f t="shared" ca="1" si="18"/>
        <v>0</v>
      </c>
    </row>
    <row r="311" spans="1:15" hidden="1" x14ac:dyDescent="0.25">
      <c r="A311" s="97">
        <v>260</v>
      </c>
      <c r="B311" s="98" t="s">
        <v>1454</v>
      </c>
      <c r="C311" s="54" t="str">
        <f t="shared" ca="1" si="20"/>
        <v>CPCR</v>
      </c>
      <c r="D311" s="54" t="str">
        <f t="shared" ca="1" si="20"/>
        <v xml:space="preserve">GRC551   </v>
      </c>
      <c r="E311" s="98">
        <f t="shared" ca="1" si="19"/>
        <v>0</v>
      </c>
      <c r="F311" s="54">
        <f t="shared" ca="1" si="19"/>
        <v>0</v>
      </c>
      <c r="G311" s="54">
        <f t="shared" ca="1" si="19"/>
        <v>0</v>
      </c>
      <c r="H311" s="54">
        <f t="shared" ca="1" si="19"/>
        <v>0</v>
      </c>
      <c r="I311" s="54">
        <f t="shared" ca="1" si="19"/>
        <v>0</v>
      </c>
      <c r="J311" s="54" t="str">
        <f t="shared" ca="1" si="19"/>
        <v>ZH1GJ9</v>
      </c>
      <c r="K311" s="54" t="str">
        <f t="shared" ca="1" si="18"/>
        <v>AD3</v>
      </c>
      <c r="L311" s="54" t="str">
        <f t="shared" ca="1" si="18"/>
        <v>COMPLET</v>
      </c>
      <c r="M311" s="54">
        <f t="shared" ca="1" si="18"/>
        <v>0</v>
      </c>
      <c r="N311" s="54" t="str">
        <f t="shared" ca="1" si="18"/>
        <v>ZH1YJQ</v>
      </c>
      <c r="O311" s="54">
        <f t="shared" ca="1" si="18"/>
        <v>0</v>
      </c>
    </row>
    <row r="312" spans="1:15" hidden="1" x14ac:dyDescent="0.25">
      <c r="A312" s="97">
        <v>261</v>
      </c>
      <c r="B312" s="98" t="s">
        <v>1458</v>
      </c>
      <c r="C312" s="54" t="str">
        <f t="shared" ca="1" si="20"/>
        <v>CPCR</v>
      </c>
      <c r="D312" s="54" t="str">
        <f t="shared" ca="1" si="20"/>
        <v xml:space="preserve">GRC551   </v>
      </c>
      <c r="E312" s="98">
        <f t="shared" ca="1" si="19"/>
        <v>0</v>
      </c>
      <c r="F312" s="54">
        <f t="shared" ca="1" si="19"/>
        <v>0</v>
      </c>
      <c r="G312" s="54">
        <f t="shared" ca="1" si="19"/>
        <v>0</v>
      </c>
      <c r="H312" s="54">
        <f t="shared" ca="1" si="19"/>
        <v>0</v>
      </c>
      <c r="I312" s="54">
        <f t="shared" ca="1" si="19"/>
        <v>0</v>
      </c>
      <c r="J312" s="54" t="str">
        <f t="shared" ca="1" si="19"/>
        <v>ZH1GJ9</v>
      </c>
      <c r="K312" s="54" t="str">
        <f t="shared" ca="1" si="18"/>
        <v>AD3</v>
      </c>
      <c r="L312" s="54" t="str">
        <f t="shared" ca="1" si="18"/>
        <v>COMPLET</v>
      </c>
      <c r="M312" s="54">
        <f t="shared" ca="1" si="18"/>
        <v>0</v>
      </c>
      <c r="N312" s="54" t="str">
        <f t="shared" ca="1" si="18"/>
        <v>ZH1YJR</v>
      </c>
      <c r="O312" s="54">
        <f t="shared" ca="1" si="18"/>
        <v>0</v>
      </c>
    </row>
    <row r="313" spans="1:15" hidden="1" x14ac:dyDescent="0.25">
      <c r="A313" s="97">
        <v>262</v>
      </c>
      <c r="B313" s="98" t="s">
        <v>1462</v>
      </c>
      <c r="C313" s="54" t="str">
        <f t="shared" ca="1" si="20"/>
        <v>CPCR</v>
      </c>
      <c r="D313" s="54" t="str">
        <f t="shared" ca="1" si="20"/>
        <v xml:space="preserve">GRC551   </v>
      </c>
      <c r="E313" s="98">
        <f t="shared" ca="1" si="19"/>
        <v>0</v>
      </c>
      <c r="F313" s="54">
        <f t="shared" ca="1" si="19"/>
        <v>0</v>
      </c>
      <c r="G313" s="54">
        <f t="shared" ca="1" si="19"/>
        <v>0</v>
      </c>
      <c r="H313" s="54">
        <f t="shared" ca="1" si="19"/>
        <v>0</v>
      </c>
      <c r="I313" s="54">
        <f t="shared" ca="1" si="19"/>
        <v>0</v>
      </c>
      <c r="J313" s="54" t="str">
        <f t="shared" ca="1" si="19"/>
        <v>ZH1GJ9</v>
      </c>
      <c r="K313" s="54" t="str">
        <f t="shared" ca="1" si="18"/>
        <v>AD3</v>
      </c>
      <c r="L313" s="54" t="str">
        <f t="shared" ca="1" si="18"/>
        <v>COMPLET</v>
      </c>
      <c r="M313" s="54">
        <f t="shared" ca="1" si="18"/>
        <v>0</v>
      </c>
      <c r="N313" s="54" t="str">
        <f t="shared" ca="1" si="18"/>
        <v>ZH1YJS</v>
      </c>
      <c r="O313" s="54">
        <f t="shared" ca="1" si="18"/>
        <v>0</v>
      </c>
    </row>
    <row r="314" spans="1:15" hidden="1" x14ac:dyDescent="0.25">
      <c r="A314" s="97">
        <v>263</v>
      </c>
      <c r="B314" s="98" t="s">
        <v>1466</v>
      </c>
      <c r="C314" s="54" t="str">
        <f t="shared" ca="1" si="20"/>
        <v>CPCR</v>
      </c>
      <c r="D314" s="54" t="str">
        <f t="shared" ca="1" si="20"/>
        <v xml:space="preserve">GRC551   </v>
      </c>
      <c r="E314" s="98">
        <f t="shared" ca="1" si="19"/>
        <v>0</v>
      </c>
      <c r="F314" s="54">
        <f t="shared" ca="1" si="19"/>
        <v>0</v>
      </c>
      <c r="G314" s="54">
        <f t="shared" ca="1" si="19"/>
        <v>0</v>
      </c>
      <c r="H314" s="54">
        <f t="shared" ca="1" si="19"/>
        <v>0</v>
      </c>
      <c r="I314" s="54">
        <f t="shared" ca="1" si="19"/>
        <v>0</v>
      </c>
      <c r="J314" s="54" t="str">
        <f t="shared" ca="1" si="19"/>
        <v>ZH1GJ9</v>
      </c>
      <c r="K314" s="54" t="str">
        <f t="shared" ca="1" si="18"/>
        <v>AD3</v>
      </c>
      <c r="L314" s="54" t="str">
        <f t="shared" ca="1" si="18"/>
        <v>COMPLET</v>
      </c>
      <c r="M314" s="54">
        <f t="shared" ca="1" si="18"/>
        <v>0</v>
      </c>
      <c r="N314" s="54" t="str">
        <f t="shared" ca="1" si="18"/>
        <v>ZH1YJT</v>
      </c>
      <c r="O314" s="54">
        <f t="shared" ca="1" si="18"/>
        <v>0</v>
      </c>
    </row>
    <row r="315" spans="1:15" hidden="1" x14ac:dyDescent="0.25">
      <c r="A315" s="97">
        <v>264</v>
      </c>
      <c r="B315" s="98" t="s">
        <v>1470</v>
      </c>
      <c r="C315" s="54" t="str">
        <f t="shared" ca="1" si="20"/>
        <v>CPCR</v>
      </c>
      <c r="D315" s="54" t="str">
        <f t="shared" ca="1" si="20"/>
        <v>C814ACT</v>
      </c>
      <c r="E315" s="98">
        <f t="shared" ca="1" si="19"/>
        <v>0</v>
      </c>
      <c r="F315" s="54">
        <f t="shared" ca="1" si="19"/>
        <v>0</v>
      </c>
      <c r="G315" s="54">
        <f t="shared" ca="1" si="19"/>
        <v>0</v>
      </c>
      <c r="H315" s="54">
        <f t="shared" ca="1" si="19"/>
        <v>0</v>
      </c>
      <c r="I315" s="54">
        <f t="shared" ca="1" si="19"/>
        <v>0</v>
      </c>
      <c r="J315" s="54">
        <f t="shared" ca="1" si="19"/>
        <v>0</v>
      </c>
      <c r="K315" s="54" t="str">
        <f t="shared" ca="1" si="18"/>
        <v>AD1</v>
      </c>
      <c r="L315" s="54" t="str">
        <f t="shared" ca="1" si="18"/>
        <v>PARTIEL</v>
      </c>
      <c r="M315" s="54">
        <f t="shared" ca="1" si="18"/>
        <v>0</v>
      </c>
      <c r="N315" s="54" t="str">
        <f t="shared" ca="1" si="18"/>
        <v>ZH1SJZ</v>
      </c>
      <c r="O315" s="54">
        <f t="shared" ca="1" si="18"/>
        <v>0</v>
      </c>
    </row>
    <row r="316" spans="1:15" hidden="1" x14ac:dyDescent="0.25">
      <c r="A316" s="97">
        <v>265</v>
      </c>
      <c r="B316" s="98" t="s">
        <v>1473</v>
      </c>
      <c r="C316" s="54" t="str">
        <f t="shared" ca="1" si="20"/>
        <v>CPCR</v>
      </c>
      <c r="D316" s="54" t="str">
        <f t="shared" ca="1" si="20"/>
        <v>C815ACT</v>
      </c>
      <c r="E316" s="98">
        <f t="shared" ca="1" si="19"/>
        <v>0</v>
      </c>
      <c r="F316" s="54">
        <f t="shared" ca="1" si="19"/>
        <v>0</v>
      </c>
      <c r="G316" s="54">
        <f t="shared" ca="1" si="19"/>
        <v>0</v>
      </c>
      <c r="H316" s="54">
        <f t="shared" ca="1" si="19"/>
        <v>0</v>
      </c>
      <c r="I316" s="54">
        <f t="shared" ca="1" si="19"/>
        <v>0</v>
      </c>
      <c r="J316" s="54">
        <f t="shared" ca="1" si="19"/>
        <v>0</v>
      </c>
      <c r="K316" s="54" t="str">
        <f t="shared" ca="1" si="18"/>
        <v>AD1</v>
      </c>
      <c r="L316" s="54" t="str">
        <f t="shared" ca="1" si="18"/>
        <v>PARTIEL</v>
      </c>
      <c r="M316" s="54">
        <f t="shared" ca="1" si="18"/>
        <v>0</v>
      </c>
      <c r="N316" s="54" t="str">
        <f t="shared" ca="1" si="18"/>
        <v>ZH1TJ0</v>
      </c>
      <c r="O316" s="54">
        <f t="shared" ca="1" si="18"/>
        <v>0</v>
      </c>
    </row>
    <row r="317" spans="1:15" hidden="1" x14ac:dyDescent="0.25">
      <c r="A317" s="97">
        <v>266</v>
      </c>
      <c r="B317" s="98" t="s">
        <v>1475</v>
      </c>
      <c r="C317" s="54" t="str">
        <f t="shared" ca="1" si="20"/>
        <v>CPCR</v>
      </c>
      <c r="D317" s="54" t="str">
        <f t="shared" ca="1" si="20"/>
        <v>C816ACT</v>
      </c>
      <c r="E317" s="98">
        <f t="shared" ca="1" si="19"/>
        <v>0</v>
      </c>
      <c r="F317" s="54">
        <f t="shared" ca="1" si="19"/>
        <v>0</v>
      </c>
      <c r="G317" s="54">
        <f t="shared" ca="1" si="19"/>
        <v>0</v>
      </c>
      <c r="H317" s="54">
        <f t="shared" ca="1" si="19"/>
        <v>0</v>
      </c>
      <c r="I317" s="54">
        <f t="shared" ca="1" si="19"/>
        <v>0</v>
      </c>
      <c r="J317" s="54">
        <f t="shared" ca="1" si="19"/>
        <v>0</v>
      </c>
      <c r="K317" s="54" t="str">
        <f t="shared" ca="1" si="18"/>
        <v>AD1</v>
      </c>
      <c r="L317" s="54" t="str">
        <f t="shared" ca="1" si="18"/>
        <v>PARTIEL</v>
      </c>
      <c r="M317" s="54">
        <f t="shared" ca="1" si="18"/>
        <v>0</v>
      </c>
      <c r="N317" s="54" t="str">
        <f t="shared" ca="1" si="18"/>
        <v>ZH1TJ1</v>
      </c>
      <c r="O317" s="54">
        <f t="shared" ca="1" si="18"/>
        <v>0</v>
      </c>
    </row>
    <row r="318" spans="1:15" hidden="1" x14ac:dyDescent="0.25">
      <c r="A318" s="97">
        <v>267</v>
      </c>
      <c r="B318" s="98" t="s">
        <v>1477</v>
      </c>
      <c r="C318" s="54" t="str">
        <f t="shared" ca="1" si="20"/>
        <v>CPCR</v>
      </c>
      <c r="D318" s="54" t="str">
        <f t="shared" ca="1" si="20"/>
        <v>C817ACT</v>
      </c>
      <c r="E318" s="98">
        <f t="shared" ca="1" si="19"/>
        <v>0</v>
      </c>
      <c r="F318" s="54">
        <f t="shared" ca="1" si="19"/>
        <v>0</v>
      </c>
      <c r="G318" s="54">
        <f t="shared" ca="1" si="19"/>
        <v>0</v>
      </c>
      <c r="H318" s="54">
        <f t="shared" ca="1" si="19"/>
        <v>0</v>
      </c>
      <c r="I318" s="54">
        <f t="shared" ca="1" si="19"/>
        <v>0</v>
      </c>
      <c r="J318" s="54">
        <f t="shared" ca="1" si="19"/>
        <v>0</v>
      </c>
      <c r="K318" s="54" t="str">
        <f t="shared" ca="1" si="18"/>
        <v>AD1</v>
      </c>
      <c r="L318" s="54" t="str">
        <f t="shared" ca="1" si="18"/>
        <v>PARTIEL</v>
      </c>
      <c r="M318" s="54">
        <f t="shared" ca="1" si="18"/>
        <v>0</v>
      </c>
      <c r="N318" s="54" t="str">
        <f t="shared" ca="1" si="18"/>
        <v>ZH1TJ2</v>
      </c>
      <c r="O318" s="54">
        <f t="shared" ca="1" si="18"/>
        <v>0</v>
      </c>
    </row>
    <row r="319" spans="1:15" hidden="1" x14ac:dyDescent="0.25">
      <c r="A319" s="97">
        <v>268</v>
      </c>
      <c r="B319" s="98" t="s">
        <v>1479</v>
      </c>
      <c r="C319" s="54" t="str">
        <f t="shared" ca="1" si="20"/>
        <v>CPCR</v>
      </c>
      <c r="D319" s="54" t="str">
        <f t="shared" ca="1" si="20"/>
        <v>C818ACT</v>
      </c>
      <c r="E319" s="98">
        <f t="shared" ca="1" si="19"/>
        <v>0</v>
      </c>
      <c r="F319" s="54">
        <f t="shared" ca="1" si="19"/>
        <v>0</v>
      </c>
      <c r="G319" s="54">
        <f t="shared" ca="1" si="19"/>
        <v>0</v>
      </c>
      <c r="H319" s="54">
        <f t="shared" ca="1" si="19"/>
        <v>0</v>
      </c>
      <c r="I319" s="54">
        <f t="shared" ca="1" si="19"/>
        <v>0</v>
      </c>
      <c r="J319" s="54">
        <f t="shared" ca="1" si="19"/>
        <v>0</v>
      </c>
      <c r="K319" s="54" t="str">
        <f t="shared" ca="1" si="18"/>
        <v>AD1</v>
      </c>
      <c r="L319" s="54" t="str">
        <f t="shared" ca="1" si="18"/>
        <v>PARTIEL</v>
      </c>
      <c r="M319" s="54">
        <f t="shared" ca="1" si="18"/>
        <v>0</v>
      </c>
      <c r="N319" s="54" t="str">
        <f t="shared" ca="1" si="18"/>
        <v>ZH1TJ3</v>
      </c>
      <c r="O319" s="54">
        <f t="shared" ca="1" si="18"/>
        <v>0</v>
      </c>
    </row>
    <row r="320" spans="1:15" hidden="1" x14ac:dyDescent="0.25">
      <c r="A320" s="97">
        <v>269</v>
      </c>
      <c r="B320" s="98" t="s">
        <v>1481</v>
      </c>
      <c r="C320" s="54" t="str">
        <f t="shared" ca="1" si="20"/>
        <v>CPCR</v>
      </c>
      <c r="D320" s="54" t="str">
        <f t="shared" ca="1" si="20"/>
        <v>C819ACT</v>
      </c>
      <c r="E320" s="98">
        <f t="shared" ca="1" si="19"/>
        <v>0</v>
      </c>
      <c r="F320" s="54">
        <f t="shared" ca="1" si="19"/>
        <v>0</v>
      </c>
      <c r="G320" s="54">
        <f t="shared" ca="1" si="19"/>
        <v>0</v>
      </c>
      <c r="H320" s="54">
        <f t="shared" ca="1" si="19"/>
        <v>0</v>
      </c>
      <c r="I320" s="54">
        <f t="shared" ca="1" si="19"/>
        <v>0</v>
      </c>
      <c r="J320" s="54">
        <f t="shared" ca="1" si="19"/>
        <v>0</v>
      </c>
      <c r="K320" s="54" t="str">
        <f t="shared" ca="1" si="18"/>
        <v>AD1</v>
      </c>
      <c r="L320" s="54" t="str">
        <f t="shared" ca="1" si="18"/>
        <v>PARTIEL</v>
      </c>
      <c r="M320" s="54">
        <f t="shared" ca="1" si="18"/>
        <v>0</v>
      </c>
      <c r="N320" s="54" t="str">
        <f t="shared" ca="1" si="18"/>
        <v>ZH1TJ4</v>
      </c>
      <c r="O320" s="54">
        <f t="shared" ca="1" si="18"/>
        <v>0</v>
      </c>
    </row>
    <row r="321" spans="1:15" hidden="1" x14ac:dyDescent="0.25">
      <c r="A321" s="97">
        <v>1850</v>
      </c>
      <c r="B321" s="98" t="s">
        <v>9370</v>
      </c>
      <c r="C321" s="54" t="str">
        <f t="shared" ca="1" si="20"/>
        <v>CPCC</v>
      </c>
      <c r="D321" s="54" t="str">
        <f t="shared" ca="1" si="20"/>
        <v>V0CACGRA</v>
      </c>
      <c r="E321" s="98">
        <f t="shared" ca="1" si="19"/>
        <v>0</v>
      </c>
      <c r="F321" s="54">
        <f t="shared" ca="1" si="19"/>
        <v>0</v>
      </c>
      <c r="G321" s="54">
        <f t="shared" ca="1" si="19"/>
        <v>0</v>
      </c>
      <c r="H321" s="54">
        <f t="shared" ca="1" si="19"/>
        <v>0</v>
      </c>
      <c r="I321" s="54">
        <f t="shared" ca="1" si="19"/>
        <v>0</v>
      </c>
      <c r="J321" s="54" t="str">
        <f t="shared" ca="1" si="19"/>
        <v>ZH20JC</v>
      </c>
      <c r="K321" s="54" t="str">
        <f t="shared" ca="1" si="18"/>
        <v>AD3</v>
      </c>
      <c r="L321" s="54" t="str">
        <f t="shared" ca="1" si="18"/>
        <v>COMPLET</v>
      </c>
      <c r="M321" s="54">
        <f t="shared" ca="1" si="18"/>
        <v>0</v>
      </c>
      <c r="N321" s="54" t="str">
        <f t="shared" ca="1" si="18"/>
        <v>ZH20JG</v>
      </c>
      <c r="O321" s="54">
        <f t="shared" ca="1" si="18"/>
        <v>0</v>
      </c>
    </row>
    <row r="322" spans="1:15" hidden="1" x14ac:dyDescent="0.25">
      <c r="A322" s="97">
        <v>2213</v>
      </c>
      <c r="B322" s="98" t="s">
        <v>10709</v>
      </c>
      <c r="C322" s="54" t="str">
        <f t="shared" ca="1" si="20"/>
        <v>CPCC</v>
      </c>
      <c r="D322" s="54" t="str">
        <f t="shared" ca="1" si="20"/>
        <v>AUD12</v>
      </c>
      <c r="E322" s="98">
        <f t="shared" ca="1" si="19"/>
        <v>0</v>
      </c>
      <c r="F322" s="54">
        <f t="shared" ca="1" si="19"/>
        <v>0</v>
      </c>
      <c r="G322" s="54">
        <f t="shared" ca="1" si="19"/>
        <v>0</v>
      </c>
      <c r="H322" s="54" t="str">
        <f t="shared" ca="1" si="19"/>
        <v>AUD12</v>
      </c>
      <c r="I322" s="54">
        <f t="shared" ca="1" si="19"/>
        <v>0</v>
      </c>
      <c r="J322" s="54" t="str">
        <f t="shared" ca="1" si="19"/>
        <v>ZH1GJN</v>
      </c>
      <c r="K322" s="54" t="str">
        <f t="shared" ca="1" si="18"/>
        <v>AD3</v>
      </c>
      <c r="L322" s="54" t="str">
        <f t="shared" ca="1" si="18"/>
        <v>PARTIEL</v>
      </c>
      <c r="M322" s="54">
        <f t="shared" ca="1" si="18"/>
        <v>0</v>
      </c>
      <c r="N322" s="54" t="str">
        <f t="shared" ca="1" si="18"/>
        <v>ZH1RJN</v>
      </c>
      <c r="O322" s="54">
        <f t="shared" ca="1" si="18"/>
        <v>0</v>
      </c>
    </row>
    <row r="323" spans="1:15" hidden="1" x14ac:dyDescent="0.25">
      <c r="A323" s="97">
        <v>270</v>
      </c>
      <c r="B323" s="98" t="s">
        <v>1483</v>
      </c>
      <c r="C323" s="54" t="str">
        <f t="shared" ca="1" si="20"/>
        <v>CPCI</v>
      </c>
      <c r="D323" s="54" t="str">
        <f t="shared" ca="1" si="20"/>
        <v xml:space="preserve">V0CAISELST       </v>
      </c>
      <c r="E323" s="98">
        <f t="shared" ca="1" si="19"/>
        <v>0</v>
      </c>
      <c r="F323" s="54">
        <f t="shared" ca="1" si="19"/>
        <v>0</v>
      </c>
      <c r="G323" s="54">
        <f t="shared" ca="1" si="19"/>
        <v>0</v>
      </c>
      <c r="H323" s="54">
        <f t="shared" ca="1" si="19"/>
        <v>0</v>
      </c>
      <c r="I323" s="54">
        <f t="shared" ca="1" si="19"/>
        <v>0</v>
      </c>
      <c r="J323" s="54" t="str">
        <f t="shared" ca="1" si="19"/>
        <v>ZH0BJA</v>
      </c>
      <c r="K323" s="54" t="str">
        <f t="shared" ca="1" si="18"/>
        <v>AD3</v>
      </c>
      <c r="L323" s="54" t="str">
        <f t="shared" ca="1" si="18"/>
        <v>COMPLET</v>
      </c>
      <c r="M323" s="54">
        <f t="shared" ca="1" si="18"/>
        <v>0</v>
      </c>
      <c r="N323" s="54" t="str">
        <f t="shared" ca="1" si="18"/>
        <v>ZH0TJA</v>
      </c>
      <c r="O323" s="54">
        <f t="shared" ca="1" si="18"/>
        <v>0</v>
      </c>
    </row>
    <row r="324" spans="1:15" hidden="1" x14ac:dyDescent="0.25">
      <c r="A324" s="97">
        <v>271</v>
      </c>
      <c r="B324" s="98" t="s">
        <v>1489</v>
      </c>
      <c r="C324" s="54" t="str">
        <f t="shared" ca="1" si="20"/>
        <v>CPPL</v>
      </c>
      <c r="D324" s="54" t="str">
        <f t="shared" ca="1" si="20"/>
        <v xml:space="preserve">V0CAISLO </v>
      </c>
      <c r="E324" s="98">
        <f t="shared" ca="1" si="19"/>
        <v>0</v>
      </c>
      <c r="F324" s="54">
        <f t="shared" ca="1" si="19"/>
        <v>0</v>
      </c>
      <c r="G324" s="54">
        <f t="shared" ca="1" si="19"/>
        <v>0</v>
      </c>
      <c r="H324" s="54">
        <f t="shared" ca="1" si="19"/>
        <v>0</v>
      </c>
      <c r="I324" s="54">
        <f t="shared" ca="1" si="19"/>
        <v>0</v>
      </c>
      <c r="J324" s="54" t="str">
        <f t="shared" ca="1" si="19"/>
        <v>ZH2AJU</v>
      </c>
      <c r="K324" s="54" t="str">
        <f t="shared" ca="1" si="18"/>
        <v>AD3</v>
      </c>
      <c r="L324" s="54" t="str">
        <f t="shared" ca="1" si="18"/>
        <v>COMPLET</v>
      </c>
      <c r="M324" s="54">
        <f t="shared" ca="1" si="18"/>
        <v>0</v>
      </c>
      <c r="N324" s="54" t="str">
        <f t="shared" ca="1" si="18"/>
        <v>ZH2SJU</v>
      </c>
      <c r="O324" s="54">
        <f t="shared" ca="1" si="18"/>
        <v>0</v>
      </c>
    </row>
    <row r="325" spans="1:15" hidden="1" x14ac:dyDescent="0.25">
      <c r="A325" s="97">
        <v>272</v>
      </c>
      <c r="B325" s="98" t="s">
        <v>1494</v>
      </c>
      <c r="C325" s="54" t="str">
        <f t="shared" ca="1" si="20"/>
        <v>CPDM</v>
      </c>
      <c r="D325" s="54" t="str">
        <f t="shared" ca="1" si="20"/>
        <v>V0CALALT</v>
      </c>
      <c r="E325" s="98">
        <f t="shared" ca="1" si="19"/>
        <v>0</v>
      </c>
      <c r="F325" s="54">
        <f t="shared" ca="1" si="19"/>
        <v>0</v>
      </c>
      <c r="G325" s="54">
        <f t="shared" ca="1" si="19"/>
        <v>0</v>
      </c>
      <c r="H325" s="54">
        <f t="shared" ca="1" si="19"/>
        <v>0</v>
      </c>
      <c r="I325" s="54">
        <f t="shared" ca="1" si="19"/>
        <v>0</v>
      </c>
      <c r="J325" s="54" t="str">
        <f t="shared" ca="1" si="19"/>
        <v>ZH4AM6</v>
      </c>
      <c r="K325" s="54" t="str">
        <f t="shared" ca="1" si="18"/>
        <v>AD3</v>
      </c>
      <c r="L325" s="54" t="str">
        <f t="shared" ca="1" si="18"/>
        <v>COMPLET</v>
      </c>
      <c r="M325" s="54" t="str">
        <f t="shared" ca="1" si="18"/>
        <v xml:space="preserve"> </v>
      </c>
      <c r="N325" s="54" t="str">
        <f t="shared" ca="1" si="18"/>
        <v>ZH4SM6</v>
      </c>
      <c r="O325" s="54">
        <f t="shared" ca="1" si="18"/>
        <v>0</v>
      </c>
    </row>
    <row r="326" spans="1:15" hidden="1" x14ac:dyDescent="0.25">
      <c r="A326" s="97">
        <v>273</v>
      </c>
      <c r="B326" s="98" t="s">
        <v>1501</v>
      </c>
      <c r="C326" s="54" t="str">
        <f t="shared" ca="1" si="20"/>
        <v>CPDM</v>
      </c>
      <c r="D326" s="54" t="str">
        <f t="shared" ca="1" si="20"/>
        <v xml:space="preserve">V0CALAPP </v>
      </c>
      <c r="E326" s="98">
        <f t="shared" ca="1" si="19"/>
        <v>0</v>
      </c>
      <c r="F326" s="54">
        <f t="shared" ca="1" si="19"/>
        <v>0</v>
      </c>
      <c r="G326" s="54">
        <f t="shared" ca="1" si="19"/>
        <v>0</v>
      </c>
      <c r="H326" s="54">
        <f t="shared" ca="1" si="19"/>
        <v>0</v>
      </c>
      <c r="I326" s="54">
        <f t="shared" ca="1" si="19"/>
        <v>0</v>
      </c>
      <c r="J326" s="54" t="str">
        <f t="shared" ca="1" si="19"/>
        <v>ZH4CJF</v>
      </c>
      <c r="K326" s="54" t="str">
        <f t="shared" ca="1" si="18"/>
        <v>AD3</v>
      </c>
      <c r="L326" s="54" t="str">
        <f t="shared" ca="1" si="18"/>
        <v>COMPLET</v>
      </c>
      <c r="M326" s="54">
        <f t="shared" ca="1" si="18"/>
        <v>0</v>
      </c>
      <c r="N326" s="54" t="str">
        <f t="shared" ca="1" si="18"/>
        <v>ZH4UJF</v>
      </c>
      <c r="O326" s="54">
        <f t="shared" ca="1" si="18"/>
        <v>0</v>
      </c>
    </row>
    <row r="327" spans="1:15" hidden="1" x14ac:dyDescent="0.25">
      <c r="A327" s="97">
        <v>274</v>
      </c>
      <c r="B327" s="98" t="s">
        <v>1507</v>
      </c>
      <c r="C327" s="54" t="str">
        <f t="shared" ca="1" si="20"/>
        <v>CPDM</v>
      </c>
      <c r="D327" s="54" t="str">
        <f t="shared" ca="1" si="20"/>
        <v>V0CALFCT</v>
      </c>
      <c r="E327" s="98">
        <f t="shared" ca="1" si="19"/>
        <v>0</v>
      </c>
      <c r="F327" s="54">
        <f t="shared" ca="1" si="19"/>
        <v>0</v>
      </c>
      <c r="G327" s="54">
        <f t="shared" ca="1" si="19"/>
        <v>0</v>
      </c>
      <c r="H327" s="54">
        <f t="shared" ca="1" si="19"/>
        <v>0</v>
      </c>
      <c r="I327" s="54">
        <f t="shared" ca="1" si="19"/>
        <v>0</v>
      </c>
      <c r="J327" s="54" t="str">
        <f t="shared" ca="1" si="19"/>
        <v>ZH4AM7</v>
      </c>
      <c r="K327" s="54" t="str">
        <f t="shared" ca="1" si="18"/>
        <v>AD1</v>
      </c>
      <c r="L327" s="54" t="str">
        <f t="shared" ca="1" si="18"/>
        <v>COMPLET</v>
      </c>
      <c r="M327" s="54" t="str">
        <f t="shared" ca="1" si="18"/>
        <v xml:space="preserve"> </v>
      </c>
      <c r="N327" s="54" t="str">
        <f t="shared" ca="1" si="18"/>
        <v>ZH4SM7</v>
      </c>
      <c r="O327" s="54">
        <f t="shared" ca="1" si="18"/>
        <v>0</v>
      </c>
    </row>
    <row r="328" spans="1:15" hidden="1" x14ac:dyDescent="0.25">
      <c r="A328" s="97">
        <v>275</v>
      </c>
      <c r="B328" s="98" t="s">
        <v>1514</v>
      </c>
      <c r="C328" s="54" t="str">
        <f t="shared" ca="1" si="20"/>
        <v>CPDM</v>
      </c>
      <c r="D328" s="54" t="str">
        <f t="shared" ca="1" si="20"/>
        <v xml:space="preserve">V0CALFLV </v>
      </c>
      <c r="E328" s="98">
        <f t="shared" ca="1" si="19"/>
        <v>0</v>
      </c>
      <c r="F328" s="54">
        <f t="shared" ca="1" si="19"/>
        <v>0</v>
      </c>
      <c r="G328" s="54">
        <f t="shared" ca="1" si="19"/>
        <v>0</v>
      </c>
      <c r="H328" s="54">
        <f t="shared" ca="1" si="19"/>
        <v>0</v>
      </c>
      <c r="I328" s="54">
        <f t="shared" ca="1" si="19"/>
        <v>0</v>
      </c>
      <c r="J328" s="54" t="str">
        <f t="shared" ca="1" si="19"/>
        <v>ZH4CJG</v>
      </c>
      <c r="K328" s="54" t="str">
        <f t="shared" ca="1" si="18"/>
        <v>AD3</v>
      </c>
      <c r="L328" s="54" t="str">
        <f t="shared" ca="1" si="18"/>
        <v>COMPLET</v>
      </c>
      <c r="M328" s="54">
        <f t="shared" ca="1" si="18"/>
        <v>0</v>
      </c>
      <c r="N328" s="54" t="str">
        <f t="shared" ca="1" si="18"/>
        <v>ZH4UJG</v>
      </c>
      <c r="O328" s="54">
        <f t="shared" ca="1" si="18"/>
        <v>0</v>
      </c>
    </row>
    <row r="329" spans="1:15" hidden="1" x14ac:dyDescent="0.25">
      <c r="A329" s="97">
        <v>276</v>
      </c>
      <c r="B329" s="98" t="s">
        <v>1520</v>
      </c>
      <c r="C329" s="54" t="str">
        <f t="shared" ca="1" si="20"/>
        <v>CPDM</v>
      </c>
      <c r="D329" s="54" t="str">
        <f t="shared" ca="1" si="20"/>
        <v xml:space="preserve">V1CALFRB </v>
      </c>
      <c r="E329" s="98">
        <f t="shared" ca="1" si="19"/>
        <v>0</v>
      </c>
      <c r="F329" s="54">
        <f t="shared" ca="1" si="19"/>
        <v>0</v>
      </c>
      <c r="G329" s="54">
        <f t="shared" ca="1" si="19"/>
        <v>0</v>
      </c>
      <c r="H329" s="54">
        <f t="shared" ca="1" si="19"/>
        <v>0</v>
      </c>
      <c r="I329" s="54">
        <f t="shared" ca="1" si="19"/>
        <v>0</v>
      </c>
      <c r="J329" s="54" t="str">
        <f t="shared" ca="1" si="19"/>
        <v>ZH4CJH</v>
      </c>
      <c r="K329" s="54" t="str">
        <f t="shared" ca="1" si="18"/>
        <v>AD3</v>
      </c>
      <c r="L329" s="54" t="str">
        <f t="shared" ca="1" si="18"/>
        <v>COMPLET</v>
      </c>
      <c r="M329" s="54">
        <f t="shared" ca="1" si="18"/>
        <v>0</v>
      </c>
      <c r="N329" s="54" t="str">
        <f t="shared" ca="1" si="18"/>
        <v>ZH4UJH</v>
      </c>
      <c r="O329" s="54">
        <f t="shared" ca="1" si="18"/>
        <v>0</v>
      </c>
    </row>
    <row r="330" spans="1:15" hidden="1" x14ac:dyDescent="0.25">
      <c r="A330" s="97">
        <v>277</v>
      </c>
      <c r="B330" s="98" t="s">
        <v>1527</v>
      </c>
      <c r="C330" s="54" t="str">
        <f t="shared" ca="1" si="20"/>
        <v>CPDM</v>
      </c>
      <c r="D330" s="54" t="str">
        <f t="shared" ca="1" si="20"/>
        <v xml:space="preserve">V1CALMJF </v>
      </c>
      <c r="E330" s="98">
        <f t="shared" ca="1" si="19"/>
        <v>0</v>
      </c>
      <c r="F330" s="54">
        <f t="shared" ca="1" si="19"/>
        <v>0</v>
      </c>
      <c r="G330" s="54">
        <f t="shared" ca="1" si="19"/>
        <v>0</v>
      </c>
      <c r="H330" s="54">
        <f t="shared" ca="1" si="19"/>
        <v>0</v>
      </c>
      <c r="I330" s="54">
        <f t="shared" ca="1" si="19"/>
        <v>0</v>
      </c>
      <c r="J330" s="54" t="str">
        <f t="shared" ca="1" si="19"/>
        <v>ZH4CJI</v>
      </c>
      <c r="K330" s="54" t="str">
        <f t="shared" ca="1" si="18"/>
        <v>AD1</v>
      </c>
      <c r="L330" s="54" t="str">
        <f t="shared" ca="1" si="18"/>
        <v>COMPLET</v>
      </c>
      <c r="M330" s="54">
        <f t="shared" ca="1" si="18"/>
        <v>0</v>
      </c>
      <c r="N330" s="54" t="str">
        <f t="shared" ca="1" si="18"/>
        <v>ZH4UJI</v>
      </c>
      <c r="O330" s="54">
        <f t="shared" ca="1" si="18"/>
        <v>0</v>
      </c>
    </row>
    <row r="331" spans="1:15" hidden="1" x14ac:dyDescent="0.25">
      <c r="A331" s="97">
        <v>278</v>
      </c>
      <c r="B331" s="98" t="s">
        <v>1535</v>
      </c>
      <c r="C331" s="54" t="str">
        <f t="shared" ca="1" si="20"/>
        <v>CPDT</v>
      </c>
      <c r="D331" s="54" t="str">
        <f t="shared" ca="1" si="20"/>
        <v>#CR#SECOJ_YYYYMMDDHHMISS_CAM_comp.csv</v>
      </c>
      <c r="E331" s="98" t="str">
        <f t="shared" ca="1" si="19"/>
        <v>ZH0AJA</v>
      </c>
      <c r="F331" s="54">
        <f t="shared" ca="1" si="19"/>
        <v>0</v>
      </c>
      <c r="G331" s="54">
        <f t="shared" ca="1" si="19"/>
        <v>0</v>
      </c>
      <c r="H331" s="54">
        <f t="shared" ca="1" si="19"/>
        <v>0</v>
      </c>
      <c r="I331" s="54">
        <f t="shared" ca="1" si="19"/>
        <v>0</v>
      </c>
      <c r="J331" s="54">
        <f t="shared" ca="1" si="19"/>
        <v>0</v>
      </c>
      <c r="K331" s="54" t="str">
        <f t="shared" ca="1" si="19"/>
        <v>AD4</v>
      </c>
      <c r="L331" s="54" t="str">
        <f t="shared" ca="1" si="19"/>
        <v>COMPLET</v>
      </c>
      <c r="M331" s="54" t="str">
        <f t="shared" ca="1" si="19"/>
        <v xml:space="preserve"> </v>
      </c>
      <c r="N331" s="54" t="str">
        <f t="shared" ca="1" si="19"/>
        <v>ZH0YJ5</v>
      </c>
      <c r="O331" s="54">
        <f t="shared" ca="1" si="19"/>
        <v>0</v>
      </c>
    </row>
    <row r="332" spans="1:15" hidden="1" x14ac:dyDescent="0.25">
      <c r="A332" s="97">
        <v>279</v>
      </c>
      <c r="B332" s="98" t="s">
        <v>1549</v>
      </c>
      <c r="C332" s="54" t="str">
        <f t="shared" ca="1" si="20"/>
        <v>CPDT</v>
      </c>
      <c r="D332" s="54" t="str">
        <f t="shared" ca="1" si="20"/>
        <v>#CR#SECOJ_YYYYMMDDHHMISS_CAM_grp.csv</v>
      </c>
      <c r="E332" s="98" t="str">
        <f t="shared" ca="1" si="19"/>
        <v>ZH0AJA</v>
      </c>
      <c r="F332" s="54">
        <f t="shared" ca="1" si="19"/>
        <v>0</v>
      </c>
      <c r="G332" s="54">
        <f t="shared" ca="1" si="19"/>
        <v>0</v>
      </c>
      <c r="H332" s="54">
        <f t="shared" ca="1" si="19"/>
        <v>0</v>
      </c>
      <c r="I332" s="54">
        <f t="shared" ca="1" si="19"/>
        <v>0</v>
      </c>
      <c r="J332" s="54">
        <f t="shared" ca="1" si="19"/>
        <v>0</v>
      </c>
      <c r="K332" s="54" t="str">
        <f t="shared" ca="1" si="19"/>
        <v>AD4</v>
      </c>
      <c r="L332" s="54" t="str">
        <f t="shared" ca="1" si="19"/>
        <v>COMPLET</v>
      </c>
      <c r="M332" s="54" t="str">
        <f t="shared" ca="1" si="19"/>
        <v xml:space="preserve"> </v>
      </c>
      <c r="N332" s="54" t="str">
        <f t="shared" ca="1" si="19"/>
        <v>ZH0RJX</v>
      </c>
      <c r="O332" s="54">
        <f t="shared" ca="1" si="19"/>
        <v>0</v>
      </c>
    </row>
    <row r="333" spans="1:15" hidden="1" x14ac:dyDescent="0.25">
      <c r="A333" s="97">
        <v>280</v>
      </c>
      <c r="B333" s="98" t="s">
        <v>1554</v>
      </c>
      <c r="C333" s="54" t="str">
        <f t="shared" ca="1" si="20"/>
        <v>CPDT</v>
      </c>
      <c r="D333" s="54" t="str">
        <f t="shared" ca="1" si="20"/>
        <v>#CR#SECOJ_YYYYMMDDHHMISS_CAM_Groupes_user.txt</v>
      </c>
      <c r="E333" s="98" t="str">
        <f t="shared" ca="1" si="19"/>
        <v>ZH0AJA</v>
      </c>
      <c r="F333" s="54">
        <f t="shared" ca="1" si="19"/>
        <v>0</v>
      </c>
      <c r="G333" s="54">
        <f t="shared" ca="1" si="19"/>
        <v>0</v>
      </c>
      <c r="H333" s="54">
        <f t="shared" ca="1" si="19"/>
        <v>0</v>
      </c>
      <c r="I333" s="54">
        <f t="shared" ca="1" si="19"/>
        <v>0</v>
      </c>
      <c r="J333" s="54">
        <f t="shared" ca="1" si="19"/>
        <v>0</v>
      </c>
      <c r="K333" s="54" t="str">
        <f t="shared" ca="1" si="19"/>
        <v>AD4</v>
      </c>
      <c r="L333" s="54" t="str">
        <f t="shared" ca="1" si="19"/>
        <v>COMPLET</v>
      </c>
      <c r="M333" s="54" t="str">
        <f t="shared" ca="1" si="19"/>
        <v xml:space="preserve"> </v>
      </c>
      <c r="N333" s="54" t="str">
        <f t="shared" ca="1" si="19"/>
        <v>ZH0RJY</v>
      </c>
      <c r="O333" s="54">
        <f t="shared" ca="1" si="19"/>
        <v>0</v>
      </c>
    </row>
    <row r="334" spans="1:15" hidden="1" x14ac:dyDescent="0.25">
      <c r="A334" s="97">
        <v>281</v>
      </c>
      <c r="B334" s="98" t="s">
        <v>1559</v>
      </c>
      <c r="C334" s="54" t="str">
        <f t="shared" ca="1" si="20"/>
        <v>CPDT</v>
      </c>
      <c r="D334" s="54" t="str">
        <f t="shared" ca="1" si="20"/>
        <v>#CR#SECOJ_YYYYMMDDHHMISS_CAM_OU.txt</v>
      </c>
      <c r="E334" s="98" t="str">
        <f t="shared" ca="1" si="19"/>
        <v>ZH0AJA</v>
      </c>
      <c r="F334" s="54">
        <f t="shared" ca="1" si="19"/>
        <v>0</v>
      </c>
      <c r="G334" s="54">
        <f t="shared" ca="1" si="19"/>
        <v>0</v>
      </c>
      <c r="H334" s="54">
        <f t="shared" ca="1" si="19"/>
        <v>0</v>
      </c>
      <c r="I334" s="54">
        <f t="shared" ca="1" si="19"/>
        <v>0</v>
      </c>
      <c r="J334" s="54">
        <f t="shared" ca="1" si="19"/>
        <v>0</v>
      </c>
      <c r="K334" s="54" t="str">
        <f t="shared" ca="1" si="19"/>
        <v>AD4</v>
      </c>
      <c r="L334" s="54" t="str">
        <f t="shared" ca="1" si="19"/>
        <v>COMPLET</v>
      </c>
      <c r="M334" s="54" t="str">
        <f t="shared" ca="1" si="19"/>
        <v xml:space="preserve"> </v>
      </c>
      <c r="N334" s="54" t="str">
        <f t="shared" ca="1" si="19"/>
        <v>ZH0SJP</v>
      </c>
      <c r="O334" s="54">
        <f t="shared" ca="1" si="19"/>
        <v>0</v>
      </c>
    </row>
    <row r="335" spans="1:15" hidden="1" x14ac:dyDescent="0.25">
      <c r="A335" s="97">
        <v>282</v>
      </c>
      <c r="B335" s="98" t="s">
        <v>1564</v>
      </c>
      <c r="C335" s="54" t="str">
        <f t="shared" ca="1" si="20"/>
        <v>CPDT</v>
      </c>
      <c r="D335" s="54" t="str">
        <f t="shared" ca="1" si="20"/>
        <v>#CR#SECOJ_YYYYMMDDHHMISS_CAM_user.csv</v>
      </c>
      <c r="E335" s="98" t="str">
        <f t="shared" ca="1" si="19"/>
        <v>ZH0AJA</v>
      </c>
      <c r="F335" s="54">
        <f t="shared" ca="1" si="19"/>
        <v>0</v>
      </c>
      <c r="G335" s="54">
        <f t="shared" ca="1" si="19"/>
        <v>0</v>
      </c>
      <c r="H335" s="54">
        <f t="shared" ca="1" si="19"/>
        <v>0</v>
      </c>
      <c r="I335" s="54">
        <f t="shared" ca="1" si="19"/>
        <v>0</v>
      </c>
      <c r="J335" s="54">
        <f t="shared" ca="1" si="19"/>
        <v>0</v>
      </c>
      <c r="K335" s="54" t="str">
        <f t="shared" ca="1" si="19"/>
        <v>AD4</v>
      </c>
      <c r="L335" s="54" t="str">
        <f t="shared" ca="1" si="19"/>
        <v>COMPLET</v>
      </c>
      <c r="M335" s="54" t="str">
        <f t="shared" ca="1" si="19"/>
        <v xml:space="preserve"> </v>
      </c>
      <c r="N335" s="54" t="str">
        <f t="shared" ca="1" si="19"/>
        <v>ZH0RJZ</v>
      </c>
      <c r="O335" s="54">
        <f t="shared" ca="1" si="19"/>
        <v>0</v>
      </c>
    </row>
    <row r="336" spans="1:15" hidden="1" x14ac:dyDescent="0.25">
      <c r="A336" s="97">
        <v>283</v>
      </c>
      <c r="B336" s="98" t="s">
        <v>1568</v>
      </c>
      <c r="C336" s="54" t="str">
        <f t="shared" ca="1" si="20"/>
        <v>CPMC</v>
      </c>
      <c r="D336" s="54" t="str">
        <f t="shared" ca="1" si="20"/>
        <v xml:space="preserve">V0CAMPAG </v>
      </c>
      <c r="E336" s="98">
        <f t="shared" ca="1" si="19"/>
        <v>0</v>
      </c>
      <c r="F336" s="54">
        <f t="shared" ca="1" si="19"/>
        <v>0</v>
      </c>
      <c r="G336" s="54">
        <f t="shared" ref="G336:O364" ca="1" si="21">IF((INDIRECT("'Referentiel'!"&amp;G$1&amp;$A336)="N/A"),"",INDIRECT("'Referentiel'!"&amp;G$1&amp;$A336))</f>
        <v>0</v>
      </c>
      <c r="H336" s="54">
        <f t="shared" ca="1" si="21"/>
        <v>0</v>
      </c>
      <c r="I336" s="54">
        <f t="shared" ca="1" si="21"/>
        <v>0</v>
      </c>
      <c r="J336" s="54" t="str">
        <f t="shared" ca="1" si="21"/>
        <v>ZH4CJJ</v>
      </c>
      <c r="K336" s="54" t="str">
        <f t="shared" ca="1" si="21"/>
        <v>AD3</v>
      </c>
      <c r="L336" s="54" t="str">
        <f t="shared" ca="1" si="21"/>
        <v>COMPLET</v>
      </c>
      <c r="M336" s="54">
        <f t="shared" ca="1" si="21"/>
        <v>0</v>
      </c>
      <c r="N336" s="54" t="str">
        <f t="shared" ca="1" si="21"/>
        <v>ZH4UJJ</v>
      </c>
      <c r="O336" s="54">
        <f t="shared" ca="1" si="21"/>
        <v>0</v>
      </c>
    </row>
    <row r="337" spans="1:15" hidden="1" x14ac:dyDescent="0.25">
      <c r="A337" s="97">
        <v>284</v>
      </c>
      <c r="B337" s="98" t="s">
        <v>1573</v>
      </c>
      <c r="C337" s="54" t="str">
        <f t="shared" ca="1" si="20"/>
        <v>CPCC</v>
      </c>
      <c r="D337" s="54" t="str">
        <f t="shared" ca="1" si="20"/>
        <v>V0CARRPA</v>
      </c>
      <c r="E337" s="98">
        <f t="shared" ca="1" si="20"/>
        <v>0</v>
      </c>
      <c r="F337" s="54">
        <f t="shared" ca="1" si="20"/>
        <v>0</v>
      </c>
      <c r="G337" s="54">
        <f t="shared" ca="1" si="21"/>
        <v>0</v>
      </c>
      <c r="H337" s="54">
        <f t="shared" ca="1" si="21"/>
        <v>0</v>
      </c>
      <c r="I337" s="54">
        <f t="shared" ca="1" si="21"/>
        <v>0</v>
      </c>
      <c r="J337" s="54" t="str">
        <f t="shared" ca="1" si="21"/>
        <v>ZH1AM8</v>
      </c>
      <c r="K337" s="54" t="str">
        <f t="shared" ca="1" si="21"/>
        <v>AD3</v>
      </c>
      <c r="L337" s="54" t="str">
        <f t="shared" ca="1" si="21"/>
        <v>COMPLET</v>
      </c>
      <c r="M337" s="54" t="str">
        <f t="shared" ca="1" si="21"/>
        <v xml:space="preserve"> </v>
      </c>
      <c r="N337" s="54" t="str">
        <f t="shared" ca="1" si="21"/>
        <v>ZH1SM8</v>
      </c>
      <c r="O337" s="54">
        <f t="shared" ca="1" si="21"/>
        <v>0</v>
      </c>
    </row>
    <row r="338" spans="1:15" hidden="1" x14ac:dyDescent="0.25">
      <c r="A338" s="97">
        <v>285</v>
      </c>
      <c r="B338" s="98" t="s">
        <v>1585</v>
      </c>
      <c r="C338" s="54" t="str">
        <f t="shared" ca="1" si="20"/>
        <v>CPCC</v>
      </c>
      <c r="D338" s="54" t="str">
        <f t="shared" ca="1" si="20"/>
        <v xml:space="preserve">V0CATCHA </v>
      </c>
      <c r="E338" s="98">
        <f t="shared" ca="1" si="20"/>
        <v>0</v>
      </c>
      <c r="F338" s="54">
        <f t="shared" ca="1" si="20"/>
        <v>0</v>
      </c>
      <c r="G338" s="54">
        <f t="shared" ca="1" si="21"/>
        <v>0</v>
      </c>
      <c r="H338" s="54">
        <f t="shared" ca="1" si="21"/>
        <v>0</v>
      </c>
      <c r="I338" s="54">
        <f t="shared" ca="1" si="21"/>
        <v>0</v>
      </c>
      <c r="J338" s="54" t="str">
        <f t="shared" ca="1" si="21"/>
        <v>ZH1BJ5</v>
      </c>
      <c r="K338" s="54" t="str">
        <f t="shared" ca="1" si="21"/>
        <v>AD1</v>
      </c>
      <c r="L338" s="54" t="str">
        <f t="shared" ca="1" si="21"/>
        <v>COMPLET</v>
      </c>
      <c r="M338" s="54">
        <f t="shared" ca="1" si="21"/>
        <v>0</v>
      </c>
      <c r="N338" s="54" t="str">
        <f t="shared" ca="1" si="21"/>
        <v>ZH1TJ5</v>
      </c>
      <c r="O338" s="54">
        <f t="shared" ca="1" si="21"/>
        <v>0</v>
      </c>
    </row>
    <row r="339" spans="1:15" hidden="1" x14ac:dyDescent="0.25">
      <c r="A339" s="97">
        <v>286</v>
      </c>
      <c r="B339" s="98" t="s">
        <v>1591</v>
      </c>
      <c r="C339" s="54" t="str">
        <f t="shared" ca="1" si="20"/>
        <v>CPMC</v>
      </c>
      <c r="D339" s="54" t="str">
        <f t="shared" ca="1" si="20"/>
        <v xml:space="preserve">TA/0AMT/CATMPR  /0/        /   </v>
      </c>
      <c r="E339" s="98">
        <f t="shared" ca="1" si="20"/>
        <v>0</v>
      </c>
      <c r="F339" s="54">
        <f t="shared" ca="1" si="20"/>
        <v>0</v>
      </c>
      <c r="G339" s="54">
        <f t="shared" ca="1" si="21"/>
        <v>0</v>
      </c>
      <c r="H339" s="54">
        <f t="shared" ca="1" si="21"/>
        <v>0</v>
      </c>
      <c r="I339" s="54">
        <f t="shared" ca="1" si="21"/>
        <v>0</v>
      </c>
      <c r="J339" s="54" t="str">
        <f t="shared" ca="1" si="21"/>
        <v>ZH4CJK</v>
      </c>
      <c r="K339" s="54" t="str">
        <f t="shared" ca="1" si="21"/>
        <v>AD1</v>
      </c>
      <c r="L339" s="54" t="str">
        <f t="shared" ca="1" si="21"/>
        <v>COMPLET</v>
      </c>
      <c r="M339" s="54">
        <f t="shared" ca="1" si="21"/>
        <v>0</v>
      </c>
      <c r="N339" s="54" t="str">
        <f t="shared" ca="1" si="21"/>
        <v>ZH4UJK</v>
      </c>
      <c r="O339" s="54">
        <f t="shared" ca="1" si="21"/>
        <v>0</v>
      </c>
    </row>
    <row r="340" spans="1:15" hidden="1" x14ac:dyDescent="0.25">
      <c r="A340" s="97">
        <v>287</v>
      </c>
      <c r="B340" s="98" t="s">
        <v>1597</v>
      </c>
      <c r="C340" s="54" t="str">
        <f t="shared" ca="1" si="20"/>
        <v>CPCC</v>
      </c>
      <c r="D340" s="54" t="str">
        <f t="shared" ca="1" si="20"/>
        <v xml:space="preserve">V0CATREV </v>
      </c>
      <c r="E340" s="98">
        <f t="shared" ca="1" si="20"/>
        <v>0</v>
      </c>
      <c r="F340" s="54">
        <f t="shared" ca="1" si="20"/>
        <v>0</v>
      </c>
      <c r="G340" s="54">
        <f t="shared" ca="1" si="21"/>
        <v>0</v>
      </c>
      <c r="H340" s="54">
        <f t="shared" ca="1" si="21"/>
        <v>0</v>
      </c>
      <c r="I340" s="54">
        <f t="shared" ca="1" si="21"/>
        <v>0</v>
      </c>
      <c r="J340" s="54" t="str">
        <f t="shared" ca="1" si="21"/>
        <v>ZH1BJ6</v>
      </c>
      <c r="K340" s="54" t="str">
        <f t="shared" ca="1" si="21"/>
        <v>AD1</v>
      </c>
      <c r="L340" s="54" t="str">
        <f t="shared" ca="1" si="21"/>
        <v>COMPLET</v>
      </c>
      <c r="M340" s="54">
        <f t="shared" ca="1" si="21"/>
        <v>0</v>
      </c>
      <c r="N340" s="54" t="str">
        <f t="shared" ca="1" si="21"/>
        <v>ZH1TJ6</v>
      </c>
      <c r="O340" s="54">
        <f t="shared" ca="1" si="21"/>
        <v>0</v>
      </c>
    </row>
    <row r="341" spans="1:15" hidden="1" x14ac:dyDescent="0.25">
      <c r="A341" s="97">
        <v>288</v>
      </c>
      <c r="B341" s="98" t="s">
        <v>1601</v>
      </c>
      <c r="C341" s="54" t="str">
        <f t="shared" ca="1" si="20"/>
        <v>CPCC</v>
      </c>
      <c r="D341" s="54" t="str">
        <f t="shared" ca="1" si="20"/>
        <v>V0CBLCON</v>
      </c>
      <c r="E341" s="98">
        <f t="shared" ca="1" si="20"/>
        <v>0</v>
      </c>
      <c r="F341" s="54">
        <f t="shared" ca="1" si="20"/>
        <v>0</v>
      </c>
      <c r="G341" s="54">
        <f t="shared" ca="1" si="21"/>
        <v>0</v>
      </c>
      <c r="H341" s="54">
        <f t="shared" ca="1" si="21"/>
        <v>0</v>
      </c>
      <c r="I341" s="54">
        <f t="shared" ca="1" si="21"/>
        <v>0</v>
      </c>
      <c r="J341" s="54" t="str">
        <f t="shared" ca="1" si="21"/>
        <v>ZH1AD0</v>
      </c>
      <c r="K341" s="54" t="str">
        <f t="shared" ca="1" si="21"/>
        <v>AD3</v>
      </c>
      <c r="L341" s="54" t="str">
        <f t="shared" ca="1" si="21"/>
        <v>COMPLET</v>
      </c>
      <c r="M341" s="54" t="str">
        <f t="shared" ca="1" si="21"/>
        <v xml:space="preserve"> </v>
      </c>
      <c r="N341" s="54" t="str">
        <f t="shared" ca="1" si="21"/>
        <v>ZH1SD0</v>
      </c>
      <c r="O341" s="54">
        <f t="shared" ca="1" si="21"/>
        <v>0</v>
      </c>
    </row>
    <row r="342" spans="1:15" hidden="1" x14ac:dyDescent="0.25">
      <c r="A342" s="97">
        <v>289</v>
      </c>
      <c r="B342" s="98" t="s">
        <v>1609</v>
      </c>
      <c r="C342" s="54" t="str">
        <f t="shared" ca="1" si="20"/>
        <v>CPRI</v>
      </c>
      <c r="D342" s="54" t="str">
        <f t="shared" ca="1" si="20"/>
        <v xml:space="preserve"> </v>
      </c>
      <c r="E342" s="98">
        <f t="shared" ca="1" si="20"/>
        <v>0</v>
      </c>
      <c r="F342" s="54">
        <f t="shared" ca="1" si="20"/>
        <v>0</v>
      </c>
      <c r="G342" s="54">
        <f t="shared" ca="1" si="21"/>
        <v>0</v>
      </c>
      <c r="H342" s="54">
        <f t="shared" ca="1" si="21"/>
        <v>0</v>
      </c>
      <c r="I342" s="54">
        <f t="shared" ca="1" si="21"/>
        <v>0</v>
      </c>
      <c r="J342" s="54">
        <f t="shared" ca="1" si="21"/>
        <v>0</v>
      </c>
      <c r="K342" s="54" t="str">
        <f t="shared" ca="1" si="21"/>
        <v>AD3</v>
      </c>
      <c r="L342" s="54" t="str">
        <f t="shared" ca="1" si="21"/>
        <v>COMPLET</v>
      </c>
      <c r="M342" s="54" t="str">
        <f t="shared" ca="1" si="21"/>
        <v xml:space="preserve"> </v>
      </c>
      <c r="N342" s="54" t="str">
        <f t="shared" ca="1" si="21"/>
        <v>ZH0SMV</v>
      </c>
      <c r="O342" s="54">
        <f t="shared" ca="1" si="21"/>
        <v>0</v>
      </c>
    </row>
    <row r="343" spans="1:15" hidden="1" x14ac:dyDescent="0.25">
      <c r="A343" s="97">
        <v>290</v>
      </c>
      <c r="B343" s="98" t="s">
        <v>1614</v>
      </c>
      <c r="C343" s="54" t="str">
        <f t="shared" ca="1" si="20"/>
        <v>CPRI</v>
      </c>
      <c r="D343" s="54" t="str">
        <f t="shared" ca="1" si="20"/>
        <v xml:space="preserve"> </v>
      </c>
      <c r="E343" s="98">
        <f t="shared" ca="1" si="20"/>
        <v>0</v>
      </c>
      <c r="F343" s="54">
        <f t="shared" ca="1" si="20"/>
        <v>0</v>
      </c>
      <c r="G343" s="54">
        <f t="shared" ca="1" si="21"/>
        <v>0</v>
      </c>
      <c r="H343" s="54">
        <f t="shared" ca="1" si="21"/>
        <v>0</v>
      </c>
      <c r="I343" s="54">
        <f t="shared" ca="1" si="21"/>
        <v>0</v>
      </c>
      <c r="J343" s="54">
        <f t="shared" ca="1" si="21"/>
        <v>0</v>
      </c>
      <c r="K343" s="54" t="str">
        <f t="shared" ca="1" si="21"/>
        <v>AD3</v>
      </c>
      <c r="L343" s="54" t="str">
        <f t="shared" ca="1" si="21"/>
        <v>COMPLET</v>
      </c>
      <c r="M343" s="54" t="str">
        <f t="shared" ca="1" si="21"/>
        <v xml:space="preserve"> </v>
      </c>
      <c r="N343" s="54" t="str">
        <f t="shared" ca="1" si="21"/>
        <v>ZH0VMZ</v>
      </c>
      <c r="O343" s="54">
        <f t="shared" ca="1" si="21"/>
        <v>0</v>
      </c>
    </row>
    <row r="344" spans="1:15" hidden="1" x14ac:dyDescent="0.25">
      <c r="A344" s="97">
        <v>291</v>
      </c>
      <c r="B344" s="98" t="s">
        <v>1617</v>
      </c>
      <c r="C344" s="54" t="str">
        <f t="shared" ca="1" si="20"/>
        <v>CPRI</v>
      </c>
      <c r="D344" s="54" t="str">
        <f t="shared" ca="1" si="20"/>
        <v xml:space="preserve"> </v>
      </c>
      <c r="E344" s="98">
        <f t="shared" ca="1" si="20"/>
        <v>0</v>
      </c>
      <c r="F344" s="54">
        <f t="shared" ca="1" si="20"/>
        <v>0</v>
      </c>
      <c r="G344" s="54">
        <f t="shared" ca="1" si="21"/>
        <v>0</v>
      </c>
      <c r="H344" s="54">
        <f t="shared" ca="1" si="21"/>
        <v>0</v>
      </c>
      <c r="I344" s="54">
        <f t="shared" ca="1" si="21"/>
        <v>0</v>
      </c>
      <c r="J344" s="54">
        <f t="shared" ca="1" si="21"/>
        <v>0</v>
      </c>
      <c r="K344" s="54" t="str">
        <f t="shared" ca="1" si="21"/>
        <v>AD3</v>
      </c>
      <c r="L344" s="54" t="str">
        <f t="shared" ca="1" si="21"/>
        <v>COMPLET</v>
      </c>
      <c r="M344" s="54" t="str">
        <f t="shared" ca="1" si="21"/>
        <v xml:space="preserve"> </v>
      </c>
      <c r="N344" s="54" t="str">
        <f t="shared" ca="1" si="21"/>
        <v>ZH0SMW</v>
      </c>
      <c r="O344" s="54">
        <f t="shared" ca="1" si="21"/>
        <v>0</v>
      </c>
    </row>
    <row r="345" spans="1:15" hidden="1" x14ac:dyDescent="0.25">
      <c r="A345" s="97">
        <v>292</v>
      </c>
      <c r="B345" s="98" t="s">
        <v>1623</v>
      </c>
      <c r="C345" s="54" t="str">
        <f t="shared" ca="1" si="20"/>
        <v>CPRI</v>
      </c>
      <c r="D345" s="54" t="str">
        <f t="shared" ca="1" si="20"/>
        <v xml:space="preserve"> </v>
      </c>
      <c r="E345" s="98">
        <f t="shared" ca="1" si="20"/>
        <v>0</v>
      </c>
      <c r="F345" s="54">
        <f t="shared" ca="1" si="20"/>
        <v>0</v>
      </c>
      <c r="G345" s="54">
        <f t="shared" ca="1" si="21"/>
        <v>0</v>
      </c>
      <c r="H345" s="54">
        <f t="shared" ca="1" si="21"/>
        <v>0</v>
      </c>
      <c r="I345" s="54">
        <f t="shared" ca="1" si="21"/>
        <v>0</v>
      </c>
      <c r="J345" s="54">
        <f t="shared" ca="1" si="21"/>
        <v>0</v>
      </c>
      <c r="K345" s="54" t="str">
        <f t="shared" ca="1" si="21"/>
        <v>AD3</v>
      </c>
      <c r="L345" s="54" t="str">
        <f t="shared" ca="1" si="21"/>
        <v>COMPLET</v>
      </c>
      <c r="M345" s="54" t="str">
        <f t="shared" ca="1" si="21"/>
        <v xml:space="preserve"> </v>
      </c>
      <c r="N345" s="54" t="str">
        <f t="shared" ca="1" si="21"/>
        <v>ZH0SM1</v>
      </c>
      <c r="O345" s="54">
        <f t="shared" ca="1" si="21"/>
        <v>0</v>
      </c>
    </row>
    <row r="346" spans="1:15" x14ac:dyDescent="0.25">
      <c r="A346" s="97">
        <v>293</v>
      </c>
      <c r="B346" s="98" t="s">
        <v>1626</v>
      </c>
      <c r="C346" s="54" t="str">
        <f t="shared" ca="1" si="20"/>
        <v>CPDT</v>
      </c>
      <c r="D346" s="54" t="str">
        <f t="shared" ca="1" si="20"/>
        <v xml:space="preserve"> </v>
      </c>
      <c r="E346" s="98">
        <f t="shared" ca="1" si="20"/>
        <v>0</v>
      </c>
      <c r="F346" s="54">
        <f t="shared" ca="1" si="20"/>
        <v>0</v>
      </c>
      <c r="G346" s="54">
        <f t="shared" ca="1" si="21"/>
        <v>0</v>
      </c>
      <c r="H346" s="54">
        <f t="shared" ca="1" si="21"/>
        <v>0</v>
      </c>
      <c r="I346" s="54">
        <f t="shared" ca="1" si="21"/>
        <v>0</v>
      </c>
      <c r="J346" s="54">
        <f t="shared" ca="1" si="21"/>
        <v>0</v>
      </c>
      <c r="K346" s="54" t="str">
        <f t="shared" ca="1" si="21"/>
        <v>AD3</v>
      </c>
      <c r="L346" s="54" t="str">
        <f t="shared" ca="1" si="21"/>
        <v>COMPLET</v>
      </c>
      <c r="M346" s="54" t="str">
        <f t="shared" ca="1" si="21"/>
        <v xml:space="preserve"> </v>
      </c>
      <c r="N346" s="54" t="str">
        <f t="shared" ca="1" si="21"/>
        <v>ZH0SH0</v>
      </c>
      <c r="O346" s="54">
        <f t="shared" ca="1" si="21"/>
        <v>0</v>
      </c>
    </row>
    <row r="347" spans="1:15" x14ac:dyDescent="0.25">
      <c r="A347" s="97">
        <v>294</v>
      </c>
      <c r="B347" s="98" t="s">
        <v>1629</v>
      </c>
      <c r="C347" s="54" t="str">
        <f t="shared" ca="1" si="20"/>
        <v>CPRI</v>
      </c>
      <c r="D347" s="54" t="str">
        <f t="shared" ca="1" si="20"/>
        <v>V1CDLSTK</v>
      </c>
      <c r="E347" s="98">
        <f t="shared" ca="1" si="20"/>
        <v>0</v>
      </c>
      <c r="F347" s="54">
        <f t="shared" ca="1" si="20"/>
        <v>0</v>
      </c>
      <c r="G347" s="54">
        <f t="shared" ca="1" si="21"/>
        <v>0</v>
      </c>
      <c r="H347" s="54">
        <f t="shared" ca="1" si="21"/>
        <v>0</v>
      </c>
      <c r="I347" s="54">
        <f t="shared" ca="1" si="21"/>
        <v>0</v>
      </c>
      <c r="J347" s="54" t="str">
        <f t="shared" ca="1" si="21"/>
        <v>ZH0AH1</v>
      </c>
      <c r="K347" s="54" t="str">
        <f t="shared" ca="1" si="21"/>
        <v>AD3</v>
      </c>
      <c r="L347" s="54" t="str">
        <f t="shared" ca="1" si="21"/>
        <v>COMPLET</v>
      </c>
      <c r="M347" s="54" t="str">
        <f t="shared" ca="1" si="21"/>
        <v xml:space="preserve"> </v>
      </c>
      <c r="N347" s="54" t="str">
        <f t="shared" ca="1" si="21"/>
        <v>ZH0SH1</v>
      </c>
      <c r="O347" s="54">
        <f t="shared" ca="1" si="21"/>
        <v>0</v>
      </c>
    </row>
    <row r="348" spans="1:15" hidden="1" x14ac:dyDescent="0.25">
      <c r="A348" s="97">
        <v>949</v>
      </c>
      <c r="B348" s="98" t="s">
        <v>5021</v>
      </c>
      <c r="C348" s="54" t="str">
        <f t="shared" ca="1" si="20"/>
        <v>CPCC</v>
      </c>
      <c r="D348" s="54" t="str">
        <f t="shared" ca="1" si="20"/>
        <v>V2CDPASS</v>
      </c>
      <c r="E348" s="98">
        <f t="shared" ca="1" si="20"/>
        <v>0</v>
      </c>
      <c r="F348" s="54">
        <f t="shared" ca="1" si="20"/>
        <v>0</v>
      </c>
      <c r="G348" s="54">
        <f t="shared" ca="1" si="21"/>
        <v>0</v>
      </c>
      <c r="H348" s="54">
        <f t="shared" ca="1" si="21"/>
        <v>0</v>
      </c>
      <c r="I348" s="54">
        <f t="shared" ca="1" si="21"/>
        <v>0</v>
      </c>
      <c r="J348" s="54" t="str">
        <f t="shared" ca="1" si="21"/>
        <v>ZH1BJ7</v>
      </c>
      <c r="K348" s="54" t="str">
        <f t="shared" ca="1" si="21"/>
        <v>AD3</v>
      </c>
      <c r="L348" s="54" t="str">
        <f t="shared" ca="1" si="21"/>
        <v>PARTIEL</v>
      </c>
      <c r="M348" s="54">
        <f t="shared" ca="1" si="21"/>
        <v>0</v>
      </c>
      <c r="N348" s="54" t="str">
        <f t="shared" ca="1" si="21"/>
        <v>ZH1TJ7</v>
      </c>
      <c r="O348" s="54">
        <f t="shared" ca="1" si="21"/>
        <v>0</v>
      </c>
    </row>
    <row r="349" spans="1:15" hidden="1" x14ac:dyDescent="0.25">
      <c r="A349" s="97">
        <v>296</v>
      </c>
      <c r="B349" s="98" t="s">
        <v>1640</v>
      </c>
      <c r="C349" s="54" t="str">
        <f t="shared" ca="1" si="20"/>
        <v>CPPI</v>
      </c>
      <c r="D349" s="54" t="str">
        <f t="shared" ca="1" si="20"/>
        <v>TA/0AMT/CDPOCPTA/0</v>
      </c>
      <c r="E349" s="98">
        <f t="shared" ca="1" si="20"/>
        <v>0</v>
      </c>
      <c r="F349" s="54">
        <f t="shared" ca="1" si="20"/>
        <v>0</v>
      </c>
      <c r="G349" s="54">
        <f t="shared" ca="1" si="21"/>
        <v>0</v>
      </c>
      <c r="H349" s="54">
        <f t="shared" ca="1" si="21"/>
        <v>0</v>
      </c>
      <c r="I349" s="54">
        <f t="shared" ca="1" si="21"/>
        <v>0</v>
      </c>
      <c r="J349" s="54" t="str">
        <f t="shared" ca="1" si="21"/>
        <v>ZH0AJ8</v>
      </c>
      <c r="K349" s="54" t="str">
        <f t="shared" ca="1" si="21"/>
        <v>AD3</v>
      </c>
      <c r="L349" s="54" t="str">
        <f t="shared" ca="1" si="21"/>
        <v>COMPLET</v>
      </c>
      <c r="M349" s="54">
        <f t="shared" ca="1" si="21"/>
        <v>0</v>
      </c>
      <c r="N349" s="54" t="str">
        <f t="shared" ca="1" si="21"/>
        <v>ZH0TJ1</v>
      </c>
      <c r="O349" s="54">
        <f t="shared" ca="1" si="21"/>
        <v>0</v>
      </c>
    </row>
    <row r="350" spans="1:15" hidden="1" x14ac:dyDescent="0.25">
      <c r="A350" s="97">
        <v>297</v>
      </c>
      <c r="B350" s="98" t="s">
        <v>1644</v>
      </c>
      <c r="C350" s="54" t="str">
        <f t="shared" ca="1" si="20"/>
        <v>CPCC</v>
      </c>
      <c r="D350" s="54" t="str">
        <f t="shared" ca="1" si="20"/>
        <v xml:space="preserve"> </v>
      </c>
      <c r="E350" s="98">
        <f t="shared" ca="1" si="20"/>
        <v>0</v>
      </c>
      <c r="F350" s="54">
        <f t="shared" ca="1" si="20"/>
        <v>0</v>
      </c>
      <c r="G350" s="54">
        <f t="shared" ca="1" si="21"/>
        <v>0</v>
      </c>
      <c r="H350" s="54">
        <f t="shared" ca="1" si="21"/>
        <v>0</v>
      </c>
      <c r="I350" s="54">
        <f t="shared" ca="1" si="21"/>
        <v>0</v>
      </c>
      <c r="J350" s="54">
        <f t="shared" ca="1" si="21"/>
        <v>0</v>
      </c>
      <c r="K350" s="54" t="str">
        <f t="shared" ca="1" si="21"/>
        <v>AD3</v>
      </c>
      <c r="L350" s="54" t="str">
        <f t="shared" ca="1" si="21"/>
        <v>COMPLET</v>
      </c>
      <c r="M350" s="54" t="str">
        <f t="shared" ca="1" si="21"/>
        <v xml:space="preserve"> </v>
      </c>
      <c r="N350" s="54" t="str">
        <f t="shared" ca="1" si="21"/>
        <v>ZH1SM9</v>
      </c>
      <c r="O350" s="54">
        <f t="shared" ca="1" si="21"/>
        <v>0</v>
      </c>
    </row>
    <row r="351" spans="1:15" hidden="1" x14ac:dyDescent="0.25">
      <c r="A351" s="97">
        <v>298</v>
      </c>
      <c r="B351" s="98" t="s">
        <v>1649</v>
      </c>
      <c r="C351" s="54" t="str">
        <f t="shared" ca="1" si="20"/>
        <v>CPDM</v>
      </c>
      <c r="D351" s="54" t="str">
        <f t="shared" ca="1" si="20"/>
        <v xml:space="preserve">V2CDVDOS </v>
      </c>
      <c r="E351" s="98">
        <f t="shared" ca="1" si="20"/>
        <v>0</v>
      </c>
      <c r="F351" s="54">
        <f t="shared" ca="1" si="20"/>
        <v>0</v>
      </c>
      <c r="G351" s="54">
        <f t="shared" ca="1" si="21"/>
        <v>0</v>
      </c>
      <c r="H351" s="54">
        <f t="shared" ca="1" si="21"/>
        <v>0</v>
      </c>
      <c r="I351" s="54">
        <f t="shared" ca="1" si="21"/>
        <v>0</v>
      </c>
      <c r="J351" s="54" t="str">
        <f t="shared" ca="1" si="21"/>
        <v>ZH4CJL</v>
      </c>
      <c r="K351" s="54" t="str">
        <f t="shared" ca="1" si="21"/>
        <v>AD3</v>
      </c>
      <c r="L351" s="54" t="str">
        <f t="shared" ca="1" si="21"/>
        <v>COMPLET</v>
      </c>
      <c r="M351" s="54">
        <f t="shared" ca="1" si="21"/>
        <v>0</v>
      </c>
      <c r="N351" s="54" t="str">
        <f t="shared" ca="1" si="21"/>
        <v>ZH4UJL</v>
      </c>
      <c r="O351" s="54">
        <f t="shared" ca="1" si="21"/>
        <v>0</v>
      </c>
    </row>
    <row r="352" spans="1:15" hidden="1" x14ac:dyDescent="0.25">
      <c r="A352" s="97">
        <v>299</v>
      </c>
      <c r="B352" s="98" t="s">
        <v>1657</v>
      </c>
      <c r="C352" s="54" t="str">
        <f t="shared" ca="1" si="20"/>
        <v>CPDM</v>
      </c>
      <c r="D352" s="54" t="str">
        <f t="shared" ca="1" si="20"/>
        <v xml:space="preserve">V0CDVEPM </v>
      </c>
      <c r="E352" s="98">
        <f t="shared" ca="1" si="20"/>
        <v>0</v>
      </c>
      <c r="F352" s="54">
        <f t="shared" ca="1" si="20"/>
        <v>0</v>
      </c>
      <c r="G352" s="54">
        <f t="shared" ca="1" si="21"/>
        <v>0</v>
      </c>
      <c r="H352" s="54">
        <f t="shared" ca="1" si="21"/>
        <v>0</v>
      </c>
      <c r="I352" s="54">
        <f t="shared" ca="1" si="21"/>
        <v>0</v>
      </c>
      <c r="J352" s="54" t="str">
        <f t="shared" ca="1" si="21"/>
        <v>ZH4CJM</v>
      </c>
      <c r="K352" s="54" t="str">
        <f t="shared" ca="1" si="21"/>
        <v>AD3</v>
      </c>
      <c r="L352" s="54" t="str">
        <f t="shared" ca="1" si="21"/>
        <v>COMPLET</v>
      </c>
      <c r="M352" s="54">
        <f t="shared" ca="1" si="21"/>
        <v>0</v>
      </c>
      <c r="N352" s="54" t="str">
        <f t="shared" ca="1" si="21"/>
        <v>ZH4UJM</v>
      </c>
      <c r="O352" s="54">
        <f t="shared" ca="1" si="21"/>
        <v>0</v>
      </c>
    </row>
    <row r="353" spans="1:15" hidden="1" x14ac:dyDescent="0.25">
      <c r="A353" s="97">
        <v>300</v>
      </c>
      <c r="B353" s="98" t="s">
        <v>1662</v>
      </c>
      <c r="C353" s="54" t="str">
        <f t="shared" ca="1" si="20"/>
        <v>CPDM</v>
      </c>
      <c r="D353" s="54" t="str">
        <f t="shared" ca="1" si="20"/>
        <v>V0CDVETA</v>
      </c>
      <c r="E353" s="98">
        <f t="shared" ca="1" si="20"/>
        <v>0</v>
      </c>
      <c r="F353" s="54">
        <f t="shared" ca="1" si="20"/>
        <v>0</v>
      </c>
      <c r="G353" s="54">
        <f t="shared" ca="1" si="21"/>
        <v>0</v>
      </c>
      <c r="H353" s="54">
        <f t="shared" ca="1" si="21"/>
        <v>0</v>
      </c>
      <c r="I353" s="54">
        <f t="shared" ca="1" si="21"/>
        <v>0</v>
      </c>
      <c r="J353" s="54" t="str">
        <f t="shared" ca="1" si="21"/>
        <v>ZH4AM8</v>
      </c>
      <c r="K353" s="54" t="str">
        <f t="shared" ca="1" si="21"/>
        <v>AD3</v>
      </c>
      <c r="L353" s="54" t="str">
        <f t="shared" ca="1" si="21"/>
        <v>COMPLET</v>
      </c>
      <c r="M353" s="54" t="str">
        <f t="shared" ca="1" si="21"/>
        <v xml:space="preserve"> </v>
      </c>
      <c r="N353" s="54" t="str">
        <f t="shared" ca="1" si="21"/>
        <v>ZH4SM8</v>
      </c>
      <c r="O353" s="54">
        <f t="shared" ca="1" si="21"/>
        <v>0</v>
      </c>
    </row>
    <row r="354" spans="1:15" hidden="1" x14ac:dyDescent="0.25">
      <c r="A354" s="97">
        <v>301</v>
      </c>
      <c r="B354" s="98" t="s">
        <v>1668</v>
      </c>
      <c r="C354" s="54" t="str">
        <f t="shared" ca="1" si="20"/>
        <v>CPDM</v>
      </c>
      <c r="D354" s="54" t="str">
        <f t="shared" ca="1" si="20"/>
        <v xml:space="preserve">V0CDVETU </v>
      </c>
      <c r="E354" s="98">
        <f t="shared" ca="1" si="20"/>
        <v>0</v>
      </c>
      <c r="F354" s="54">
        <f t="shared" ca="1" si="20"/>
        <v>0</v>
      </c>
      <c r="G354" s="54">
        <f t="shared" ca="1" si="21"/>
        <v>0</v>
      </c>
      <c r="H354" s="54">
        <f t="shared" ca="1" si="21"/>
        <v>0</v>
      </c>
      <c r="I354" s="54">
        <f t="shared" ca="1" si="21"/>
        <v>0</v>
      </c>
      <c r="J354" s="54" t="str">
        <f t="shared" ca="1" si="21"/>
        <v>ZH4CJN</v>
      </c>
      <c r="K354" s="54" t="str">
        <f t="shared" ca="1" si="21"/>
        <v>AD3</v>
      </c>
      <c r="L354" s="54" t="str">
        <f t="shared" ca="1" si="21"/>
        <v>COMPLET</v>
      </c>
      <c r="M354" s="54">
        <f t="shared" ca="1" si="21"/>
        <v>0</v>
      </c>
      <c r="N354" s="54" t="str">
        <f t="shared" ca="1" si="21"/>
        <v>ZH4UJN</v>
      </c>
      <c r="O354" s="54">
        <f t="shared" ca="1" si="21"/>
        <v>0</v>
      </c>
    </row>
    <row r="355" spans="1:15" hidden="1" x14ac:dyDescent="0.25">
      <c r="A355" s="97">
        <v>302</v>
      </c>
      <c r="B355" s="98" t="s">
        <v>1673</v>
      </c>
      <c r="C355" s="54" t="str">
        <f t="shared" ca="1" si="20"/>
        <v>CPDM</v>
      </c>
      <c r="D355" s="54" t="str">
        <f t="shared" ca="1" si="20"/>
        <v>V0CDVHPM</v>
      </c>
      <c r="E355" s="98">
        <f t="shared" ca="1" si="20"/>
        <v>0</v>
      </c>
      <c r="F355" s="54">
        <f t="shared" ca="1" si="20"/>
        <v>0</v>
      </c>
      <c r="G355" s="54">
        <f t="shared" ca="1" si="21"/>
        <v>0</v>
      </c>
      <c r="H355" s="54">
        <f t="shared" ca="1" si="21"/>
        <v>0</v>
      </c>
      <c r="I355" s="54">
        <f t="shared" ca="1" si="21"/>
        <v>0</v>
      </c>
      <c r="J355" s="54" t="str">
        <f t="shared" ca="1" si="21"/>
        <v>ZH4CJO</v>
      </c>
      <c r="K355" s="54" t="str">
        <f t="shared" ca="1" si="21"/>
        <v>AD3</v>
      </c>
      <c r="L355" s="54" t="str">
        <f t="shared" ca="1" si="21"/>
        <v>PARTIEL</v>
      </c>
      <c r="M355" s="54">
        <f t="shared" ca="1" si="21"/>
        <v>0</v>
      </c>
      <c r="N355" s="54" t="str">
        <f t="shared" ca="1" si="21"/>
        <v>ZH4UJO</v>
      </c>
      <c r="O355" s="54">
        <f t="shared" ca="1" si="21"/>
        <v>0</v>
      </c>
    </row>
    <row r="356" spans="1:15" hidden="1" x14ac:dyDescent="0.25">
      <c r="A356" s="97">
        <v>303</v>
      </c>
      <c r="B356" s="98" t="s">
        <v>1679</v>
      </c>
      <c r="C356" s="54" t="str">
        <f t="shared" ca="1" si="20"/>
        <v>CPDM</v>
      </c>
      <c r="D356" s="54" t="str">
        <f t="shared" ca="1" si="20"/>
        <v xml:space="preserve">V1CDVPAR </v>
      </c>
      <c r="E356" s="98">
        <f t="shared" ca="1" si="20"/>
        <v>0</v>
      </c>
      <c r="F356" s="54">
        <f t="shared" ca="1" si="20"/>
        <v>0</v>
      </c>
      <c r="G356" s="54">
        <f t="shared" ca="1" si="21"/>
        <v>0</v>
      </c>
      <c r="H356" s="54">
        <f t="shared" ca="1" si="21"/>
        <v>0</v>
      </c>
      <c r="I356" s="54">
        <f t="shared" ca="1" si="21"/>
        <v>0</v>
      </c>
      <c r="J356" s="54" t="str">
        <f t="shared" ca="1" si="21"/>
        <v>ZH4CJP</v>
      </c>
      <c r="K356" s="54" t="str">
        <f t="shared" ca="1" si="21"/>
        <v>AD3</v>
      </c>
      <c r="L356" s="54" t="str">
        <f t="shared" ca="1" si="21"/>
        <v>COMPLET</v>
      </c>
      <c r="M356" s="54">
        <f t="shared" ca="1" si="21"/>
        <v>0</v>
      </c>
      <c r="N356" s="54" t="str">
        <f t="shared" ca="1" si="21"/>
        <v>ZH4UJP</v>
      </c>
      <c r="O356" s="54">
        <f t="shared" ca="1" si="21"/>
        <v>0</v>
      </c>
    </row>
    <row r="357" spans="1:15" hidden="1" x14ac:dyDescent="0.25">
      <c r="A357" s="97">
        <v>304</v>
      </c>
      <c r="B357" s="98" t="s">
        <v>1684</v>
      </c>
      <c r="C357" s="54" t="str">
        <f t="shared" ca="1" si="20"/>
        <v>CPDM</v>
      </c>
      <c r="D357" s="54" t="str">
        <f t="shared" ca="1" si="20"/>
        <v xml:space="preserve">V0CDVPCR </v>
      </c>
      <c r="E357" s="98">
        <f t="shared" ca="1" si="20"/>
        <v>0</v>
      </c>
      <c r="F357" s="54">
        <f t="shared" ca="1" si="20"/>
        <v>0</v>
      </c>
      <c r="G357" s="54">
        <f t="shared" ca="1" si="21"/>
        <v>0</v>
      </c>
      <c r="H357" s="54">
        <f t="shared" ca="1" si="21"/>
        <v>0</v>
      </c>
      <c r="I357" s="54">
        <f t="shared" ca="1" si="21"/>
        <v>0</v>
      </c>
      <c r="J357" s="54" t="str">
        <f t="shared" ca="1" si="21"/>
        <v>ZH4CJQ</v>
      </c>
      <c r="K357" s="54" t="str">
        <f t="shared" ca="1" si="21"/>
        <v>AD3</v>
      </c>
      <c r="L357" s="54" t="str">
        <f t="shared" ca="1" si="21"/>
        <v>COMPLET</v>
      </c>
      <c r="M357" s="54">
        <f t="shared" ca="1" si="21"/>
        <v>0</v>
      </c>
      <c r="N357" s="54" t="str">
        <f t="shared" ca="1" si="21"/>
        <v>ZH4UJQ</v>
      </c>
      <c r="O357" s="54">
        <f t="shared" ca="1" si="21"/>
        <v>0</v>
      </c>
    </row>
    <row r="358" spans="1:15" hidden="1" x14ac:dyDescent="0.25">
      <c r="A358" s="97">
        <v>305</v>
      </c>
      <c r="B358" s="98" t="s">
        <v>1689</v>
      </c>
      <c r="C358" s="54" t="str">
        <f t="shared" ca="1" si="20"/>
        <v>CPDM</v>
      </c>
      <c r="D358" s="54" t="str">
        <f t="shared" ca="1" si="20"/>
        <v>V0CDVPHE</v>
      </c>
      <c r="E358" s="98">
        <f t="shared" ca="1" si="20"/>
        <v>0</v>
      </c>
      <c r="F358" s="54">
        <f t="shared" ca="1" si="20"/>
        <v>0</v>
      </c>
      <c r="G358" s="54">
        <f t="shared" ca="1" si="21"/>
        <v>0</v>
      </c>
      <c r="H358" s="54">
        <f t="shared" ca="1" si="21"/>
        <v>0</v>
      </c>
      <c r="I358" s="54">
        <f t="shared" ca="1" si="21"/>
        <v>0</v>
      </c>
      <c r="J358" s="54" t="str">
        <f t="shared" ca="1" si="21"/>
        <v>ZH4AM9</v>
      </c>
      <c r="K358" s="54" t="str">
        <f t="shared" ca="1" si="21"/>
        <v>AD3</v>
      </c>
      <c r="L358" s="54" t="str">
        <f t="shared" ca="1" si="21"/>
        <v>COMPLET</v>
      </c>
      <c r="M358" s="54" t="str">
        <f t="shared" ca="1" si="21"/>
        <v xml:space="preserve"> </v>
      </c>
      <c r="N358" s="54" t="str">
        <f t="shared" ca="1" si="21"/>
        <v>ZH4SM9</v>
      </c>
      <c r="O358" s="54">
        <f t="shared" ca="1" si="21"/>
        <v>0</v>
      </c>
    </row>
    <row r="359" spans="1:15" hidden="1" x14ac:dyDescent="0.25">
      <c r="A359" s="97">
        <v>306</v>
      </c>
      <c r="B359" s="98" t="s">
        <v>1695</v>
      </c>
      <c r="C359" s="54" t="str">
        <f t="shared" ca="1" si="20"/>
        <v>CPDM</v>
      </c>
      <c r="D359" s="54" t="str">
        <f t="shared" ca="1" si="20"/>
        <v>V1CDVTYP</v>
      </c>
      <c r="E359" s="98">
        <f t="shared" ca="1" si="20"/>
        <v>0</v>
      </c>
      <c r="F359" s="54">
        <f t="shared" ca="1" si="20"/>
        <v>0</v>
      </c>
      <c r="G359" s="54">
        <f t="shared" ca="1" si="21"/>
        <v>0</v>
      </c>
      <c r="H359" s="54">
        <f t="shared" ca="1" si="21"/>
        <v>0</v>
      </c>
      <c r="I359" s="54">
        <f t="shared" ca="1" si="21"/>
        <v>0</v>
      </c>
      <c r="J359" s="54" t="str">
        <f t="shared" ca="1" si="21"/>
        <v>ZH4AMA</v>
      </c>
      <c r="K359" s="54" t="str">
        <f t="shared" ca="1" si="21"/>
        <v>AD3</v>
      </c>
      <c r="L359" s="54" t="str">
        <f t="shared" ca="1" si="21"/>
        <v>COMPLET</v>
      </c>
      <c r="M359" s="54" t="str">
        <f t="shared" ca="1" si="21"/>
        <v xml:space="preserve"> </v>
      </c>
      <c r="N359" s="54" t="str">
        <f t="shared" ca="1" si="21"/>
        <v>ZH4SMA</v>
      </c>
      <c r="O359" s="54">
        <f t="shared" ca="1" si="21"/>
        <v>0</v>
      </c>
    </row>
    <row r="360" spans="1:15" hidden="1" x14ac:dyDescent="0.25">
      <c r="A360" s="97">
        <v>307</v>
      </c>
      <c r="B360" s="98" t="s">
        <v>1701</v>
      </c>
      <c r="C360" s="54" t="str">
        <f t="shared" ca="1" si="20"/>
        <v>CPCC</v>
      </c>
      <c r="D360" s="54" t="str">
        <f t="shared" ca="1" si="20"/>
        <v xml:space="preserve">V0CEDCRI </v>
      </c>
      <c r="E360" s="98">
        <f t="shared" ca="1" si="20"/>
        <v>0</v>
      </c>
      <c r="F360" s="54">
        <f t="shared" ca="1" si="20"/>
        <v>0</v>
      </c>
      <c r="G360" s="54">
        <f t="shared" ca="1" si="21"/>
        <v>0</v>
      </c>
      <c r="H360" s="54">
        <f t="shared" ca="1" si="21"/>
        <v>0</v>
      </c>
      <c r="I360" s="54">
        <f t="shared" ca="1" si="21"/>
        <v>0</v>
      </c>
      <c r="J360" s="54" t="str">
        <f t="shared" ca="1" si="21"/>
        <v>ZH1BJ8</v>
      </c>
      <c r="K360" s="54" t="str">
        <f t="shared" ca="1" si="21"/>
        <v>AD3</v>
      </c>
      <c r="L360" s="54" t="str">
        <f t="shared" ca="1" si="21"/>
        <v>COMPLET</v>
      </c>
      <c r="M360" s="54">
        <f t="shared" ca="1" si="21"/>
        <v>0</v>
      </c>
      <c r="N360" s="54" t="str">
        <f t="shared" ca="1" si="21"/>
        <v>ZH1TJ8</v>
      </c>
      <c r="O360" s="54">
        <f t="shared" ca="1" si="21"/>
        <v>0</v>
      </c>
    </row>
    <row r="361" spans="1:15" hidden="1" x14ac:dyDescent="0.25">
      <c r="A361" s="97">
        <v>308</v>
      </c>
      <c r="B361" s="98" t="s">
        <v>1709</v>
      </c>
      <c r="C361" s="54" t="str">
        <f t="shared" ca="1" si="20"/>
        <v>CPMP</v>
      </c>
      <c r="D361" s="54" t="str">
        <f t="shared" ca="1" si="20"/>
        <v>CEDXS000</v>
      </c>
      <c r="E361" s="98">
        <f t="shared" ca="1" si="20"/>
        <v>0</v>
      </c>
      <c r="F361" s="54">
        <f t="shared" ca="1" si="20"/>
        <v>0</v>
      </c>
      <c r="G361" s="54" t="str">
        <f t="shared" ca="1" si="21"/>
        <v>ZH2KJS</v>
      </c>
      <c r="H361" s="54" t="str">
        <f t="shared" ca="1" si="21"/>
        <v>H2000</v>
      </c>
      <c r="I361" s="54">
        <f t="shared" ca="1" si="21"/>
        <v>0</v>
      </c>
      <c r="J361" s="54" t="str">
        <f t="shared" ca="1" si="21"/>
        <v>ZH2KJW</v>
      </c>
      <c r="K361" s="54" t="str">
        <f t="shared" ca="1" si="21"/>
        <v>AD3</v>
      </c>
      <c r="L361" s="54" t="str">
        <f t="shared" ca="1" si="21"/>
        <v>PARTIEL</v>
      </c>
      <c r="M361" s="54">
        <f t="shared" ca="1" si="21"/>
        <v>0</v>
      </c>
      <c r="N361" s="54" t="str">
        <f t="shared" ca="1" si="21"/>
        <v>ZH2SJW</v>
      </c>
      <c r="O361" s="54">
        <f t="shared" ca="1" si="21"/>
        <v>0</v>
      </c>
    </row>
    <row r="362" spans="1:15" hidden="1" x14ac:dyDescent="0.25">
      <c r="A362" s="97">
        <v>309</v>
      </c>
      <c r="B362" s="98" t="s">
        <v>1716</v>
      </c>
      <c r="C362" s="54" t="str">
        <f t="shared" ca="1" si="20"/>
        <v>CPCC</v>
      </c>
      <c r="D362" s="54" t="str">
        <f t="shared" ca="1" si="20"/>
        <v xml:space="preserve">V0CEDPAR </v>
      </c>
      <c r="E362" s="98">
        <f t="shared" ca="1" si="20"/>
        <v>0</v>
      </c>
      <c r="F362" s="54">
        <f t="shared" ca="1" si="20"/>
        <v>0</v>
      </c>
      <c r="G362" s="54">
        <f t="shared" ca="1" si="21"/>
        <v>0</v>
      </c>
      <c r="H362" s="54">
        <f t="shared" ca="1" si="21"/>
        <v>0</v>
      </c>
      <c r="I362" s="54">
        <f t="shared" ca="1" si="21"/>
        <v>0</v>
      </c>
      <c r="J362" s="54" t="str">
        <f t="shared" ca="1" si="21"/>
        <v>ZH1BJ9</v>
      </c>
      <c r="K362" s="54" t="str">
        <f t="shared" ca="1" si="21"/>
        <v>AD3</v>
      </c>
      <c r="L362" s="54" t="str">
        <f t="shared" ca="1" si="21"/>
        <v>COMPLET</v>
      </c>
      <c r="M362" s="54">
        <f t="shared" ca="1" si="21"/>
        <v>0</v>
      </c>
      <c r="N362" s="54" t="str">
        <f t="shared" ca="1" si="21"/>
        <v>ZH1TJ9</v>
      </c>
      <c r="O362" s="54">
        <f t="shared" ca="1" si="21"/>
        <v>0</v>
      </c>
    </row>
    <row r="363" spans="1:15" hidden="1" x14ac:dyDescent="0.25">
      <c r="A363" s="97">
        <v>310</v>
      </c>
      <c r="B363" s="98" t="s">
        <v>1723</v>
      </c>
      <c r="C363" s="54" t="str">
        <f t="shared" ref="C363:I400" ca="1" si="22">IF((INDIRECT("'Referentiel'!"&amp;C$1&amp;$A363)="N/A"),"",INDIRECT("'Referentiel'!"&amp;C$1&amp;$A363))</f>
        <v>CPMP</v>
      </c>
      <c r="D363" s="54" t="str">
        <f t="shared" ca="1" si="22"/>
        <v xml:space="preserve"> </v>
      </c>
      <c r="E363" s="98">
        <f t="shared" ca="1" si="22"/>
        <v>0</v>
      </c>
      <c r="F363" s="54">
        <f t="shared" ca="1" si="22"/>
        <v>0</v>
      </c>
      <c r="G363" s="54">
        <f t="shared" ca="1" si="21"/>
        <v>0</v>
      </c>
      <c r="H363" s="54">
        <f t="shared" ca="1" si="21"/>
        <v>0</v>
      </c>
      <c r="I363" s="54">
        <f t="shared" ca="1" si="21"/>
        <v>0</v>
      </c>
      <c r="J363" s="54">
        <f t="shared" ca="1" si="21"/>
        <v>0</v>
      </c>
      <c r="K363" s="54" t="str">
        <f t="shared" ca="1" si="21"/>
        <v>AD3</v>
      </c>
      <c r="L363" s="54" t="str">
        <f t="shared" ca="1" si="21"/>
        <v>COMPLET</v>
      </c>
      <c r="M363" s="54" t="str">
        <f t="shared" ca="1" si="21"/>
        <v xml:space="preserve"> </v>
      </c>
      <c r="N363" s="54" t="str">
        <f t="shared" ca="1" si="21"/>
        <v>ZH2SJX</v>
      </c>
      <c r="O363" s="54">
        <f t="shared" ca="1" si="21"/>
        <v>0</v>
      </c>
    </row>
    <row r="364" spans="1:15" hidden="1" x14ac:dyDescent="0.25">
      <c r="A364" s="97">
        <v>311</v>
      </c>
      <c r="B364" s="98" t="s">
        <v>1726</v>
      </c>
      <c r="C364" s="54" t="str">
        <f t="shared" ca="1" si="22"/>
        <v>CPMP</v>
      </c>
      <c r="D364" s="54" t="str">
        <f t="shared" ca="1" si="22"/>
        <v xml:space="preserve"> </v>
      </c>
      <c r="E364" s="98">
        <f t="shared" ca="1" si="22"/>
        <v>0</v>
      </c>
      <c r="F364" s="54">
        <f t="shared" ca="1" si="22"/>
        <v>0</v>
      </c>
      <c r="G364" s="54">
        <f t="shared" ca="1" si="21"/>
        <v>0</v>
      </c>
      <c r="H364" s="54">
        <f t="shared" ca="1" si="21"/>
        <v>0</v>
      </c>
      <c r="I364" s="54">
        <f t="shared" ca="1" si="21"/>
        <v>0</v>
      </c>
      <c r="J364" s="54">
        <f t="shared" ref="J364:O406" ca="1" si="23">IF((INDIRECT("'Referentiel'!"&amp;J$1&amp;$A364)="N/A"),"",INDIRECT("'Referentiel'!"&amp;J$1&amp;$A364))</f>
        <v>0</v>
      </c>
      <c r="K364" s="54" t="str">
        <f t="shared" ca="1" si="23"/>
        <v>AD3</v>
      </c>
      <c r="L364" s="54" t="str">
        <f t="shared" ca="1" si="23"/>
        <v>COMPLET</v>
      </c>
      <c r="M364" s="54" t="str">
        <f t="shared" ca="1" si="23"/>
        <v xml:space="preserve"> </v>
      </c>
      <c r="N364" s="54" t="str">
        <f t="shared" ca="1" si="23"/>
        <v>ZH2SJY</v>
      </c>
      <c r="O364" s="54">
        <f t="shared" ca="1" si="23"/>
        <v>0</v>
      </c>
    </row>
    <row r="365" spans="1:15" hidden="1" x14ac:dyDescent="0.25">
      <c r="A365" s="97">
        <v>2206</v>
      </c>
      <c r="B365" s="98" t="s">
        <v>10680</v>
      </c>
      <c r="C365" s="54" t="str">
        <f t="shared" ca="1" si="22"/>
        <v>CPCR</v>
      </c>
      <c r="D365" s="54" t="str">
        <f t="shared" ca="1" si="22"/>
        <v>#CR#CEKSJ_YYYYMMDDHHMISS_Postes_Budgetaires.txt</v>
      </c>
      <c r="E365" s="98">
        <f t="shared" ca="1" si="22"/>
        <v>0</v>
      </c>
      <c r="F365" s="54">
        <f t="shared" ca="1" si="22"/>
        <v>0</v>
      </c>
      <c r="G365" s="54">
        <f t="shared" ca="1" si="22"/>
        <v>0</v>
      </c>
      <c r="H365" s="54">
        <f t="shared" ca="1" si="22"/>
        <v>0</v>
      </c>
      <c r="I365" s="54">
        <f t="shared" ca="1" si="22"/>
        <v>0</v>
      </c>
      <c r="J365" s="54">
        <f t="shared" ca="1" si="23"/>
        <v>0</v>
      </c>
      <c r="K365" s="54" t="str">
        <f t="shared" ca="1" si="23"/>
        <v>AD4</v>
      </c>
      <c r="L365" s="54" t="str">
        <f t="shared" ca="1" si="23"/>
        <v>COMPLET</v>
      </c>
      <c r="M365" s="54" t="str">
        <f t="shared" ca="1" si="23"/>
        <v xml:space="preserve"> </v>
      </c>
      <c r="N365" s="54" t="str">
        <f t="shared" ca="1" si="23"/>
        <v>ZH1PJ3</v>
      </c>
      <c r="O365" s="54">
        <f t="shared" ca="1" si="23"/>
        <v>0</v>
      </c>
    </row>
    <row r="366" spans="1:15" hidden="1" x14ac:dyDescent="0.25">
      <c r="A366" s="97">
        <v>312</v>
      </c>
      <c r="B366" s="98" t="s">
        <v>1730</v>
      </c>
      <c r="C366" s="54" t="str">
        <f t="shared" ca="1" si="22"/>
        <v>CPDT</v>
      </c>
      <c r="D366" s="54" t="str">
        <f t="shared" ca="1" si="22"/>
        <v xml:space="preserve"> </v>
      </c>
      <c r="E366" s="98">
        <f t="shared" ca="1" si="22"/>
        <v>0</v>
      </c>
      <c r="F366" s="54">
        <f t="shared" ca="1" si="22"/>
        <v>0</v>
      </c>
      <c r="G366" s="54">
        <f t="shared" ca="1" si="22"/>
        <v>0</v>
      </c>
      <c r="H366" s="54">
        <f t="shared" ca="1" si="22"/>
        <v>0</v>
      </c>
      <c r="I366" s="54">
        <f t="shared" ca="1" si="22"/>
        <v>0</v>
      </c>
      <c r="J366" s="54">
        <f t="shared" ca="1" si="23"/>
        <v>0</v>
      </c>
      <c r="K366" s="54" t="str">
        <f t="shared" ca="1" si="23"/>
        <v>AD3</v>
      </c>
      <c r="L366" s="54" t="str">
        <f t="shared" ca="1" si="23"/>
        <v>COMPLET</v>
      </c>
      <c r="M366" s="54" t="str">
        <f t="shared" ca="1" si="23"/>
        <v xml:space="preserve"> </v>
      </c>
      <c r="N366" s="54" t="str">
        <f t="shared" ca="1" si="23"/>
        <v>ZH0TJB</v>
      </c>
      <c r="O366" s="54">
        <f t="shared" ca="1" si="23"/>
        <v>0</v>
      </c>
    </row>
    <row r="367" spans="1:15" hidden="1" x14ac:dyDescent="0.25">
      <c r="A367" s="97">
        <v>2231</v>
      </c>
      <c r="B367" s="98" t="s">
        <v>10785</v>
      </c>
      <c r="C367" s="54" t="str">
        <f t="shared" ca="1" si="22"/>
        <v>CPMS</v>
      </c>
      <c r="D367" s="54" t="str">
        <f t="shared" ca="1" si="22"/>
        <v>#CR#CELSJ_YYYYMMDDHHMISS_CREJDEB.txt</v>
      </c>
      <c r="E367" s="98">
        <f t="shared" ca="1" si="22"/>
        <v>0</v>
      </c>
      <c r="F367" s="54">
        <f t="shared" ca="1" si="22"/>
        <v>0</v>
      </c>
      <c r="G367" s="54">
        <f t="shared" ca="1" si="22"/>
        <v>0</v>
      </c>
      <c r="H367" s="54">
        <f t="shared" ca="1" si="22"/>
        <v>0</v>
      </c>
      <c r="I367" s="54">
        <f t="shared" ca="1" si="22"/>
        <v>0</v>
      </c>
      <c r="J367" s="54">
        <f t="shared" ca="1" si="23"/>
        <v>0</v>
      </c>
      <c r="K367" s="54" t="str">
        <f t="shared" ca="1" si="23"/>
        <v>AD4</v>
      </c>
      <c r="L367" s="54" t="str">
        <f t="shared" ca="1" si="23"/>
        <v>PARTIEL</v>
      </c>
      <c r="M367" s="54">
        <f t="shared" ca="1" si="23"/>
        <v>0</v>
      </c>
      <c r="N367" s="54" t="str">
        <f t="shared" ca="1" si="23"/>
        <v>ZH4AJH</v>
      </c>
      <c r="O367" s="54">
        <f t="shared" ca="1" si="23"/>
        <v>0</v>
      </c>
    </row>
    <row r="368" spans="1:15" hidden="1" x14ac:dyDescent="0.25">
      <c r="A368" s="97">
        <v>2228</v>
      </c>
      <c r="B368" s="98" t="s">
        <v>10774</v>
      </c>
      <c r="C368" s="54" t="str">
        <f t="shared" ca="1" si="22"/>
        <v>CPMS</v>
      </c>
      <c r="D368" s="54" t="str">
        <f t="shared" ca="1" si="22"/>
        <v>#CR#CELSJ_YYYYMMDDHHMISS_CREJGEN.txt</v>
      </c>
      <c r="E368" s="98">
        <f t="shared" ca="1" si="22"/>
        <v>0</v>
      </c>
      <c r="F368" s="54">
        <f t="shared" ca="1" si="22"/>
        <v>0</v>
      </c>
      <c r="G368" s="54">
        <f t="shared" ca="1" si="22"/>
        <v>0</v>
      </c>
      <c r="H368" s="54">
        <f t="shared" ca="1" si="22"/>
        <v>0</v>
      </c>
      <c r="I368" s="54">
        <f t="shared" ca="1" si="22"/>
        <v>0</v>
      </c>
      <c r="J368" s="54">
        <f t="shared" ca="1" si="23"/>
        <v>0</v>
      </c>
      <c r="K368" s="54" t="str">
        <f t="shared" ca="1" si="23"/>
        <v>AD4</v>
      </c>
      <c r="L368" s="54" t="str">
        <f t="shared" ca="1" si="23"/>
        <v>PARTIEL</v>
      </c>
      <c r="M368" s="54">
        <f t="shared" ca="1" si="23"/>
        <v>0</v>
      </c>
      <c r="N368" s="54" t="str">
        <f t="shared" ca="1" si="23"/>
        <v>ZH4AJE</v>
      </c>
      <c r="O368" s="54">
        <f t="shared" ca="1" si="23"/>
        <v>0</v>
      </c>
    </row>
    <row r="369" spans="1:15" hidden="1" x14ac:dyDescent="0.25">
      <c r="A369" s="97">
        <v>2232</v>
      </c>
      <c r="B369" s="98" t="s">
        <v>10789</v>
      </c>
      <c r="C369" s="54" t="str">
        <f t="shared" ca="1" si="22"/>
        <v>CPMS</v>
      </c>
      <c r="D369" s="54" t="str">
        <f t="shared" ca="1" si="22"/>
        <v>#CR#CELSJ_YYYYMMDDHHMISS_CREJPRELECH.txt</v>
      </c>
      <c r="E369" s="98">
        <f t="shared" ca="1" si="22"/>
        <v>0</v>
      </c>
      <c r="F369" s="54">
        <f t="shared" ca="1" si="22"/>
        <v>0</v>
      </c>
      <c r="G369" s="54">
        <f t="shared" ca="1" si="22"/>
        <v>0</v>
      </c>
      <c r="H369" s="54">
        <f t="shared" ca="1" si="22"/>
        <v>0</v>
      </c>
      <c r="I369" s="54">
        <f t="shared" ca="1" si="22"/>
        <v>0</v>
      </c>
      <c r="J369" s="54">
        <f t="shared" ca="1" si="23"/>
        <v>0</v>
      </c>
      <c r="K369" s="54" t="str">
        <f t="shared" ca="1" si="23"/>
        <v>AD4</v>
      </c>
      <c r="L369" s="54" t="str">
        <f t="shared" ca="1" si="23"/>
        <v>PARTIEL</v>
      </c>
      <c r="M369" s="54">
        <f t="shared" ca="1" si="23"/>
        <v>0</v>
      </c>
      <c r="N369" s="54" t="str">
        <f t="shared" ca="1" si="23"/>
        <v>ZH4AJI</v>
      </c>
      <c r="O369" s="54">
        <f t="shared" ca="1" si="23"/>
        <v>0</v>
      </c>
    </row>
    <row r="370" spans="1:15" hidden="1" x14ac:dyDescent="0.25">
      <c r="A370" s="97">
        <v>2234</v>
      </c>
      <c r="B370" s="98" t="s">
        <v>10794</v>
      </c>
      <c r="C370" s="54" t="str">
        <f t="shared" ca="1" si="22"/>
        <v>CPDM</v>
      </c>
      <c r="D370" s="54" t="str">
        <f t="shared" ca="1" si="22"/>
        <v>COCL_INDIC_CLI_[YYYY][MM][DD].dat</v>
      </c>
      <c r="E370" s="98">
        <f t="shared" ca="1" si="22"/>
        <v>0</v>
      </c>
      <c r="F370" s="54">
        <f t="shared" ca="1" si="22"/>
        <v>0</v>
      </c>
      <c r="G370" s="54">
        <f t="shared" ca="1" si="22"/>
        <v>0</v>
      </c>
      <c r="H370" s="54">
        <f t="shared" ca="1" si="22"/>
        <v>0</v>
      </c>
      <c r="I370" s="54">
        <f t="shared" ca="1" si="22"/>
        <v>0</v>
      </c>
      <c r="J370" s="54">
        <f t="shared" ca="1" si="23"/>
        <v>0</v>
      </c>
      <c r="K370" s="54" t="str">
        <f t="shared" ca="1" si="23"/>
        <v>AD4.2</v>
      </c>
      <c r="L370" s="54" t="str">
        <f t="shared" ca="1" si="23"/>
        <v>COMPLET</v>
      </c>
      <c r="M370" s="54" t="str">
        <f t="shared" ca="1" si="23"/>
        <v xml:space="preserve"> </v>
      </c>
      <c r="N370" s="54" t="str">
        <f t="shared" ca="1" si="23"/>
        <v>ZH4YJT</v>
      </c>
      <c r="O370" s="54">
        <f t="shared" ca="1" si="23"/>
        <v>0</v>
      </c>
    </row>
    <row r="371" spans="1:15" hidden="1" x14ac:dyDescent="0.25">
      <c r="A371" s="97">
        <v>2230</v>
      </c>
      <c r="B371" s="98" t="s">
        <v>10781</v>
      </c>
      <c r="C371" s="54" t="str">
        <f t="shared" ca="1" si="22"/>
        <v>CPMS</v>
      </c>
      <c r="D371" s="54" t="str">
        <f t="shared" ca="1" si="22"/>
        <v>#CR#CELSJ_YYYYMMDDHHMISS_CREJRAP.txt</v>
      </c>
      <c r="E371" s="98">
        <f t="shared" ca="1" si="22"/>
        <v>0</v>
      </c>
      <c r="F371" s="54">
        <f t="shared" ca="1" si="22"/>
        <v>0</v>
      </c>
      <c r="G371" s="54">
        <f t="shared" ca="1" si="22"/>
        <v>0</v>
      </c>
      <c r="H371" s="54">
        <f t="shared" ca="1" si="22"/>
        <v>0</v>
      </c>
      <c r="I371" s="54">
        <f t="shared" ca="1" si="22"/>
        <v>0</v>
      </c>
      <c r="J371" s="54">
        <f t="shared" ca="1" si="23"/>
        <v>0</v>
      </c>
      <c r="K371" s="54" t="str">
        <f t="shared" ca="1" si="23"/>
        <v>AD4</v>
      </c>
      <c r="L371" s="54" t="str">
        <f t="shared" ca="1" si="23"/>
        <v>PARTIEL</v>
      </c>
      <c r="M371" s="54">
        <f t="shared" ca="1" si="23"/>
        <v>0</v>
      </c>
      <c r="N371" s="54" t="str">
        <f t="shared" ca="1" si="23"/>
        <v>ZH4AJG</v>
      </c>
      <c r="O371" s="54">
        <f t="shared" ca="1" si="23"/>
        <v>0</v>
      </c>
    </row>
    <row r="372" spans="1:15" hidden="1" x14ac:dyDescent="0.25">
      <c r="A372" s="97">
        <v>2229</v>
      </c>
      <c r="B372" s="98" t="s">
        <v>10777</v>
      </c>
      <c r="C372" s="54" t="str">
        <f t="shared" ca="1" si="22"/>
        <v>CPMS</v>
      </c>
      <c r="D372" s="54" t="str">
        <f t="shared" ca="1" si="22"/>
        <v>#CR#CELSJ_YYYYMMDDHHMISS_CREJRAT.txt</v>
      </c>
      <c r="E372" s="98">
        <f t="shared" ca="1" si="22"/>
        <v>0</v>
      </c>
      <c r="F372" s="54">
        <f t="shared" ca="1" si="22"/>
        <v>0</v>
      </c>
      <c r="G372" s="54">
        <f t="shared" ca="1" si="22"/>
        <v>0</v>
      </c>
      <c r="H372" s="54">
        <f t="shared" ca="1" si="22"/>
        <v>0</v>
      </c>
      <c r="I372" s="54">
        <f t="shared" ca="1" si="22"/>
        <v>0</v>
      </c>
      <c r="J372" s="54">
        <f t="shared" ca="1" si="23"/>
        <v>0</v>
      </c>
      <c r="K372" s="54" t="str">
        <f t="shared" ca="1" si="23"/>
        <v>AD4</v>
      </c>
      <c r="L372" s="54" t="str">
        <f t="shared" ca="1" si="23"/>
        <v>PARTIEL</v>
      </c>
      <c r="M372" s="54">
        <f t="shared" ca="1" si="23"/>
        <v>0</v>
      </c>
      <c r="N372" s="54" t="str">
        <f t="shared" ca="1" si="23"/>
        <v>ZH4AJF</v>
      </c>
      <c r="O372" s="54">
        <f t="shared" ca="1" si="23"/>
        <v>0</v>
      </c>
    </row>
    <row r="373" spans="1:15" hidden="1" x14ac:dyDescent="0.25">
      <c r="A373" s="97">
        <v>2233</v>
      </c>
      <c r="B373" s="98" t="s">
        <v>10792</v>
      </c>
      <c r="C373" s="54" t="str">
        <f t="shared" ca="1" si="22"/>
        <v>CPCC</v>
      </c>
      <c r="D373" s="54" t="str">
        <f t="shared" ca="1" si="22"/>
        <v>#CR#EERPJ_YYYYMMDDHHMISS_indicateursEERP.txt</v>
      </c>
      <c r="E373" s="98">
        <f t="shared" ca="1" si="22"/>
        <v>0</v>
      </c>
      <c r="F373" s="54">
        <f t="shared" ca="1" si="22"/>
        <v>0</v>
      </c>
      <c r="G373" s="54">
        <f t="shared" ca="1" si="22"/>
        <v>0</v>
      </c>
      <c r="H373" s="54">
        <f t="shared" ca="1" si="22"/>
        <v>0</v>
      </c>
      <c r="I373" s="54">
        <f t="shared" ca="1" si="22"/>
        <v>0</v>
      </c>
      <c r="J373" s="54">
        <f t="shared" ca="1" si="23"/>
        <v>0</v>
      </c>
      <c r="K373" s="54" t="str">
        <f t="shared" ca="1" si="23"/>
        <v>AD3</v>
      </c>
      <c r="L373" s="54" t="str">
        <f t="shared" ca="1" si="23"/>
        <v>COMPLET</v>
      </c>
      <c r="M373" s="54" t="str">
        <f t="shared" ca="1" si="23"/>
        <v xml:space="preserve"> </v>
      </c>
      <c r="N373" s="54" t="str">
        <f t="shared" ca="1" si="23"/>
        <v>ZH1EJZ</v>
      </c>
      <c r="O373" s="54">
        <f t="shared" ca="1" si="23"/>
        <v>0</v>
      </c>
    </row>
    <row r="374" spans="1:15" hidden="1" x14ac:dyDescent="0.25">
      <c r="A374" s="97">
        <v>2227</v>
      </c>
      <c r="B374" s="98" t="s">
        <v>10770</v>
      </c>
      <c r="C374" s="54" t="str">
        <f t="shared" ca="1" si="22"/>
        <v>CPMS</v>
      </c>
      <c r="D374" s="54" t="str">
        <f t="shared" ca="1" si="22"/>
        <v>#CR#CELSJ_YYYYMMDDHHMISS_DOSSIERS.txt</v>
      </c>
      <c r="E374" s="98">
        <f t="shared" ca="1" si="22"/>
        <v>0</v>
      </c>
      <c r="F374" s="54">
        <f t="shared" ca="1" si="22"/>
        <v>0</v>
      </c>
      <c r="G374" s="54">
        <f t="shared" ca="1" si="22"/>
        <v>0</v>
      </c>
      <c r="H374" s="54">
        <f t="shared" ca="1" si="22"/>
        <v>0</v>
      </c>
      <c r="I374" s="54">
        <f t="shared" ca="1" si="22"/>
        <v>0</v>
      </c>
      <c r="J374" s="54">
        <f t="shared" ca="1" si="23"/>
        <v>0</v>
      </c>
      <c r="K374" s="54" t="str">
        <f t="shared" ca="1" si="23"/>
        <v>AD4</v>
      </c>
      <c r="L374" s="54" t="str">
        <f t="shared" ca="1" si="23"/>
        <v>COMPLET</v>
      </c>
      <c r="M374" s="54" t="str">
        <f t="shared" ca="1" si="23"/>
        <v xml:space="preserve"> </v>
      </c>
      <c r="N374" s="54" t="str">
        <f t="shared" ca="1" si="23"/>
        <v>ZH4AJM</v>
      </c>
      <c r="O374" s="54">
        <f t="shared" ca="1" si="23"/>
        <v>0</v>
      </c>
    </row>
    <row r="375" spans="1:15" hidden="1" x14ac:dyDescent="0.25">
      <c r="A375" s="97">
        <v>2226</v>
      </c>
      <c r="B375" s="98" t="s">
        <v>10766</v>
      </c>
      <c r="C375" s="54" t="str">
        <f t="shared" ca="1" si="22"/>
        <v>CPMS</v>
      </c>
      <c r="D375" s="54" t="str">
        <f t="shared" ca="1" si="22"/>
        <v>#CR#CELSJ_YYYYMMDDHHMISS_REFTAUX.txt</v>
      </c>
      <c r="E375" s="98">
        <f t="shared" ca="1" si="22"/>
        <v>0</v>
      </c>
      <c r="F375" s="54">
        <f t="shared" ca="1" si="22"/>
        <v>0</v>
      </c>
      <c r="G375" s="54">
        <f t="shared" ca="1" si="22"/>
        <v>0</v>
      </c>
      <c r="H375" s="54">
        <f t="shared" ca="1" si="22"/>
        <v>0</v>
      </c>
      <c r="I375" s="54">
        <f t="shared" ca="1" si="22"/>
        <v>0</v>
      </c>
      <c r="J375" s="54">
        <f t="shared" ca="1" si="23"/>
        <v>0</v>
      </c>
      <c r="K375" s="54" t="str">
        <f t="shared" ca="1" si="23"/>
        <v>AD4</v>
      </c>
      <c r="L375" s="54" t="str">
        <f t="shared" ca="1" si="23"/>
        <v>COMPLET</v>
      </c>
      <c r="M375" s="54" t="str">
        <f t="shared" ca="1" si="23"/>
        <v xml:space="preserve"> </v>
      </c>
      <c r="N375" s="54" t="str">
        <f t="shared" ca="1" si="23"/>
        <v>ZH4AJL</v>
      </c>
      <c r="O375" s="54">
        <f t="shared" ca="1" si="23"/>
        <v>0</v>
      </c>
    </row>
    <row r="376" spans="1:15" hidden="1" x14ac:dyDescent="0.25">
      <c r="A376" s="97">
        <v>313</v>
      </c>
      <c r="B376" s="98" t="s">
        <v>1733</v>
      </c>
      <c r="C376" s="54" t="str">
        <f t="shared" ca="1" si="22"/>
        <v>CPMC</v>
      </c>
      <c r="D376" s="54" t="str">
        <f t="shared" ca="1" si="22"/>
        <v xml:space="preserve">TA/0AMT/CEMAFCDO/0/        / </v>
      </c>
      <c r="E376" s="98">
        <f t="shared" ca="1" si="22"/>
        <v>0</v>
      </c>
      <c r="F376" s="54">
        <f t="shared" ca="1" si="22"/>
        <v>0</v>
      </c>
      <c r="G376" s="54">
        <f t="shared" ca="1" si="22"/>
        <v>0</v>
      </c>
      <c r="H376" s="54">
        <f t="shared" ca="1" si="22"/>
        <v>0</v>
      </c>
      <c r="I376" s="54">
        <f t="shared" ca="1" si="22"/>
        <v>0</v>
      </c>
      <c r="J376" s="54" t="str">
        <f t="shared" ca="1" si="23"/>
        <v>ZH4CJR</v>
      </c>
      <c r="K376" s="54" t="str">
        <f t="shared" ca="1" si="23"/>
        <v>AD1</v>
      </c>
      <c r="L376" s="54" t="str">
        <f t="shared" ca="1" si="23"/>
        <v>COMPLET</v>
      </c>
      <c r="M376" s="54">
        <f t="shared" ca="1" si="23"/>
        <v>0</v>
      </c>
      <c r="N376" s="54" t="str">
        <f t="shared" ca="1" si="23"/>
        <v>ZH4UJR</v>
      </c>
      <c r="O376" s="54">
        <f t="shared" ca="1" si="23"/>
        <v>0</v>
      </c>
    </row>
    <row r="377" spans="1:15" hidden="1" x14ac:dyDescent="0.25">
      <c r="A377" s="97">
        <v>314</v>
      </c>
      <c r="B377" s="98" t="s">
        <v>1743</v>
      </c>
      <c r="C377" s="54" t="str">
        <f t="shared" ca="1" si="22"/>
        <v>CPDT</v>
      </c>
      <c r="D377" s="54" t="str">
        <f t="shared" ca="1" si="22"/>
        <v xml:space="preserve">TA/0AMT/CENTRINT/0/        /  </v>
      </c>
      <c r="E377" s="98">
        <f t="shared" ca="1" si="22"/>
        <v>0</v>
      </c>
      <c r="F377" s="54">
        <f t="shared" ca="1" si="22"/>
        <v>0</v>
      </c>
      <c r="G377" s="54">
        <f t="shared" ca="1" si="22"/>
        <v>0</v>
      </c>
      <c r="H377" s="54">
        <f t="shared" ca="1" si="22"/>
        <v>0</v>
      </c>
      <c r="I377" s="54">
        <f t="shared" ca="1" si="22"/>
        <v>0</v>
      </c>
      <c r="J377" s="54" t="str">
        <f t="shared" ca="1" si="23"/>
        <v>ZH0BJC</v>
      </c>
      <c r="K377" s="54" t="str">
        <f t="shared" ca="1" si="23"/>
        <v>AD1</v>
      </c>
      <c r="L377" s="54" t="str">
        <f t="shared" ca="1" si="23"/>
        <v>COMPLET</v>
      </c>
      <c r="M377" s="54">
        <f t="shared" ca="1" si="23"/>
        <v>0</v>
      </c>
      <c r="N377" s="54" t="str">
        <f t="shared" ca="1" si="23"/>
        <v>ZH0TJC</v>
      </c>
      <c r="O377" s="54">
        <f t="shared" ca="1" si="23"/>
        <v>0</v>
      </c>
    </row>
    <row r="378" spans="1:15" hidden="1" x14ac:dyDescent="0.25">
      <c r="A378" s="97">
        <v>2224</v>
      </c>
      <c r="B378" s="98" t="s">
        <v>10758</v>
      </c>
      <c r="C378" s="54" t="str">
        <f t="shared" ca="1" si="22"/>
        <v>CPMS</v>
      </c>
      <c r="D378" s="54" t="str">
        <f t="shared" ca="1" si="22"/>
        <v xml:space="preserve"> </v>
      </c>
      <c r="E378" s="98">
        <f t="shared" ca="1" si="22"/>
        <v>0</v>
      </c>
      <c r="F378" s="54">
        <f t="shared" ca="1" si="22"/>
        <v>0</v>
      </c>
      <c r="G378" s="54">
        <f t="shared" ca="1" si="22"/>
        <v>0</v>
      </c>
      <c r="H378" s="54">
        <f t="shared" ca="1" si="22"/>
        <v>0</v>
      </c>
      <c r="I378" s="54">
        <f t="shared" ca="1" si="22"/>
        <v>0</v>
      </c>
      <c r="J378" s="54">
        <f t="shared" ca="1" si="23"/>
        <v>0</v>
      </c>
      <c r="K378" s="54" t="str">
        <f t="shared" ca="1" si="23"/>
        <v>AD3</v>
      </c>
      <c r="L378" s="54" t="str">
        <f t="shared" ca="1" si="23"/>
        <v>COMPLET</v>
      </c>
      <c r="M378" s="54" t="str">
        <f t="shared" ca="1" si="23"/>
        <v xml:space="preserve"> </v>
      </c>
      <c r="N378" s="54" t="str">
        <f t="shared" ca="1" si="23"/>
        <v>ZH4AJC</v>
      </c>
      <c r="O378" s="54">
        <f t="shared" ca="1" si="23"/>
        <v>0</v>
      </c>
    </row>
    <row r="379" spans="1:15" hidden="1" x14ac:dyDescent="0.25">
      <c r="A379" s="97">
        <v>2225</v>
      </c>
      <c r="B379" s="98" t="s">
        <v>10761</v>
      </c>
      <c r="C379" s="54" t="str">
        <f t="shared" ca="1" si="22"/>
        <v>CPMS</v>
      </c>
      <c r="D379" s="54" t="str">
        <f t="shared" ca="1" si="22"/>
        <v xml:space="preserve"> </v>
      </c>
      <c r="E379" s="98">
        <f t="shared" ca="1" si="22"/>
        <v>0</v>
      </c>
      <c r="F379" s="54">
        <f t="shared" ca="1" si="22"/>
        <v>0</v>
      </c>
      <c r="G379" s="54">
        <f t="shared" ca="1" si="22"/>
        <v>0</v>
      </c>
      <c r="H379" s="54">
        <f t="shared" ca="1" si="22"/>
        <v>0</v>
      </c>
      <c r="I379" s="54">
        <f t="shared" ca="1" si="22"/>
        <v>0</v>
      </c>
      <c r="J379" s="54">
        <f t="shared" ca="1" si="23"/>
        <v>0</v>
      </c>
      <c r="K379" s="54" t="str">
        <f t="shared" ca="1" si="23"/>
        <v>AD3</v>
      </c>
      <c r="L379" s="54" t="str">
        <f t="shared" ca="1" si="23"/>
        <v>COMPLET</v>
      </c>
      <c r="M379" s="54" t="str">
        <f t="shared" ca="1" si="23"/>
        <v xml:space="preserve"> </v>
      </c>
      <c r="N379" s="54" t="str">
        <f t="shared" ca="1" si="23"/>
        <v>ZH4AJD</v>
      </c>
      <c r="O379" s="54">
        <f t="shared" ca="1" si="23"/>
        <v>0</v>
      </c>
    </row>
    <row r="380" spans="1:15" hidden="1" x14ac:dyDescent="0.25">
      <c r="A380" s="97">
        <v>2223</v>
      </c>
      <c r="B380" s="98" t="s">
        <v>10755</v>
      </c>
      <c r="C380" s="54" t="str">
        <f t="shared" ca="1" si="22"/>
        <v>CPMS</v>
      </c>
      <c r="D380" s="54" t="str">
        <f t="shared" ca="1" si="22"/>
        <v xml:space="preserve"> </v>
      </c>
      <c r="E380" s="98">
        <f t="shared" ca="1" si="22"/>
        <v>0</v>
      </c>
      <c r="F380" s="54">
        <f t="shared" ca="1" si="22"/>
        <v>0</v>
      </c>
      <c r="G380" s="54">
        <f t="shared" ca="1" si="22"/>
        <v>0</v>
      </c>
      <c r="H380" s="54">
        <f t="shared" ca="1" si="22"/>
        <v>0</v>
      </c>
      <c r="I380" s="54">
        <f t="shared" ca="1" si="22"/>
        <v>0</v>
      </c>
      <c r="J380" s="54">
        <f t="shared" ca="1" si="23"/>
        <v>0</v>
      </c>
      <c r="K380" s="54" t="str">
        <f t="shared" ca="1" si="23"/>
        <v>AD3</v>
      </c>
      <c r="L380" s="54" t="str">
        <f t="shared" ca="1" si="23"/>
        <v>COMPLET</v>
      </c>
      <c r="M380" s="54" t="str">
        <f t="shared" ca="1" si="23"/>
        <v xml:space="preserve"> </v>
      </c>
      <c r="N380" s="54" t="str">
        <f t="shared" ca="1" si="23"/>
        <v>ZH4AJB</v>
      </c>
      <c r="O380" s="54">
        <f t="shared" ca="1" si="23"/>
        <v>0</v>
      </c>
    </row>
    <row r="381" spans="1:15" hidden="1" x14ac:dyDescent="0.25">
      <c r="A381" s="97">
        <v>315</v>
      </c>
      <c r="B381" s="98" t="s">
        <v>1755</v>
      </c>
      <c r="C381" s="54" t="str">
        <f t="shared" ca="1" si="22"/>
        <v>CPMC</v>
      </c>
      <c r="D381" s="54" t="str">
        <f t="shared" ca="1" si="22"/>
        <v xml:space="preserve">V1CERCOM </v>
      </c>
      <c r="E381" s="98">
        <f t="shared" ca="1" si="22"/>
        <v>0</v>
      </c>
      <c r="F381" s="54">
        <f t="shared" ca="1" si="22"/>
        <v>0</v>
      </c>
      <c r="G381" s="54">
        <f t="shared" ca="1" si="22"/>
        <v>0</v>
      </c>
      <c r="H381" s="54">
        <f t="shared" ca="1" si="22"/>
        <v>0</v>
      </c>
      <c r="I381" s="54">
        <f t="shared" ca="1" si="22"/>
        <v>0</v>
      </c>
      <c r="J381" s="54" t="str">
        <f t="shared" ca="1" si="23"/>
        <v>ZH4CJS</v>
      </c>
      <c r="K381" s="54" t="str">
        <f t="shared" ca="1" si="23"/>
        <v>AD1</v>
      </c>
      <c r="L381" s="54" t="str">
        <f t="shared" ca="1" si="23"/>
        <v>COMPLET</v>
      </c>
      <c r="M381" s="54">
        <f t="shared" ca="1" si="23"/>
        <v>0</v>
      </c>
      <c r="N381" s="54" t="str">
        <f t="shared" ca="1" si="23"/>
        <v>ZH4UJS</v>
      </c>
      <c r="O381" s="54">
        <f t="shared" ca="1" si="23"/>
        <v>0</v>
      </c>
    </row>
    <row r="382" spans="1:15" hidden="1" x14ac:dyDescent="0.25">
      <c r="A382" s="97">
        <v>316</v>
      </c>
      <c r="B382" s="98" t="s">
        <v>1762</v>
      </c>
      <c r="C382" s="54" t="str">
        <f t="shared" ca="1" si="22"/>
        <v>CPMC</v>
      </c>
      <c r="D382" s="54" t="str">
        <f t="shared" ca="1" si="22"/>
        <v xml:space="preserve">V0CERPAR </v>
      </c>
      <c r="E382" s="98">
        <f t="shared" ca="1" si="22"/>
        <v>0</v>
      </c>
      <c r="F382" s="54">
        <f t="shared" ca="1" si="22"/>
        <v>0</v>
      </c>
      <c r="G382" s="54">
        <f t="shared" ca="1" si="22"/>
        <v>0</v>
      </c>
      <c r="H382" s="54">
        <f t="shared" ca="1" si="22"/>
        <v>0</v>
      </c>
      <c r="I382" s="54">
        <f t="shared" ca="1" si="22"/>
        <v>0</v>
      </c>
      <c r="J382" s="54" t="str">
        <f t="shared" ca="1" si="23"/>
        <v>ZH4CJT</v>
      </c>
      <c r="K382" s="54" t="str">
        <f t="shared" ca="1" si="23"/>
        <v>AD1</v>
      </c>
      <c r="L382" s="54" t="str">
        <f t="shared" ca="1" si="23"/>
        <v>COMPLET</v>
      </c>
      <c r="M382" s="54">
        <f t="shared" ca="1" si="23"/>
        <v>0</v>
      </c>
      <c r="N382" s="54" t="str">
        <f t="shared" ca="1" si="23"/>
        <v>ZH4UJT</v>
      </c>
      <c r="O382" s="54">
        <f t="shared" ca="1" si="23"/>
        <v>0</v>
      </c>
    </row>
    <row r="383" spans="1:15" hidden="1" x14ac:dyDescent="0.25">
      <c r="A383" s="97">
        <v>317</v>
      </c>
      <c r="B383" s="98" t="s">
        <v>1770</v>
      </c>
      <c r="C383" s="54" t="str">
        <f t="shared" ca="1" si="22"/>
        <v>CPMP</v>
      </c>
      <c r="D383" s="54" t="str">
        <f t="shared" ca="1" si="22"/>
        <v xml:space="preserve">V2CESDEV </v>
      </c>
      <c r="E383" s="98">
        <f t="shared" ca="1" si="22"/>
        <v>0</v>
      </c>
      <c r="F383" s="54">
        <f t="shared" ca="1" si="22"/>
        <v>0</v>
      </c>
      <c r="G383" s="54">
        <f t="shared" ca="1" si="22"/>
        <v>0</v>
      </c>
      <c r="H383" s="54">
        <f t="shared" ca="1" si="22"/>
        <v>0</v>
      </c>
      <c r="I383" s="54">
        <f t="shared" ca="1" si="22"/>
        <v>0</v>
      </c>
      <c r="J383" s="54" t="str">
        <f t="shared" ca="1" si="23"/>
        <v>ZH2AJP</v>
      </c>
      <c r="K383" s="54" t="str">
        <f t="shared" ca="1" si="23"/>
        <v>AD3</v>
      </c>
      <c r="L383" s="54" t="str">
        <f t="shared" ca="1" si="23"/>
        <v>COMPLET</v>
      </c>
      <c r="M383" s="54">
        <f t="shared" ca="1" si="23"/>
        <v>0</v>
      </c>
      <c r="N383" s="54" t="str">
        <f t="shared" ca="1" si="23"/>
        <v>ZH2SJM</v>
      </c>
      <c r="O383" s="54">
        <f t="shared" ca="1" si="23"/>
        <v>0</v>
      </c>
    </row>
    <row r="384" spans="1:15" hidden="1" x14ac:dyDescent="0.25">
      <c r="A384" s="97">
        <v>2202</v>
      </c>
      <c r="B384" s="98" t="s">
        <v>10668</v>
      </c>
      <c r="C384" s="54" t="str">
        <f t="shared" ca="1" si="22"/>
        <v>CPCR</v>
      </c>
      <c r="D384" s="54">
        <f t="shared" ca="1" si="22"/>
        <v>0</v>
      </c>
      <c r="E384" s="98">
        <f t="shared" ca="1" si="22"/>
        <v>0</v>
      </c>
      <c r="F384" s="54">
        <f t="shared" ca="1" si="22"/>
        <v>0</v>
      </c>
      <c r="G384" s="54">
        <f t="shared" ca="1" si="22"/>
        <v>0</v>
      </c>
      <c r="H384" s="54">
        <f t="shared" ca="1" si="22"/>
        <v>0</v>
      </c>
      <c r="I384" s="54">
        <f t="shared" ca="1" si="22"/>
        <v>0</v>
      </c>
      <c r="J384" s="54">
        <f t="shared" ca="1" si="23"/>
        <v>0</v>
      </c>
      <c r="K384" s="54" t="str">
        <f t="shared" ca="1" si="23"/>
        <v>AD4</v>
      </c>
      <c r="L384" s="54" t="str">
        <f t="shared" ca="1" si="23"/>
        <v>COMPLET</v>
      </c>
      <c r="M384" s="54" t="str">
        <f t="shared" ca="1" si="23"/>
        <v xml:space="preserve"> </v>
      </c>
      <c r="N384" s="54" t="str">
        <f t="shared" ca="1" si="23"/>
        <v>ZH1PJZ</v>
      </c>
      <c r="O384" s="54">
        <f t="shared" ca="1" si="23"/>
        <v>0</v>
      </c>
    </row>
    <row r="385" spans="1:15" hidden="1" x14ac:dyDescent="0.25">
      <c r="A385" s="97">
        <v>2196</v>
      </c>
      <c r="B385" s="98" t="s">
        <v>10650</v>
      </c>
      <c r="C385" s="54" t="str">
        <f t="shared" ca="1" si="22"/>
        <v>CPCR</v>
      </c>
      <c r="D385" s="54">
        <f t="shared" ca="1" si="22"/>
        <v>0</v>
      </c>
      <c r="E385" s="98">
        <f t="shared" ca="1" si="22"/>
        <v>0</v>
      </c>
      <c r="F385" s="54">
        <f t="shared" ca="1" si="22"/>
        <v>0</v>
      </c>
      <c r="G385" s="54">
        <f t="shared" ca="1" si="22"/>
        <v>0</v>
      </c>
      <c r="H385" s="54">
        <f t="shared" ca="1" si="22"/>
        <v>0</v>
      </c>
      <c r="I385" s="54">
        <f t="shared" ca="1" si="22"/>
        <v>0</v>
      </c>
      <c r="J385" s="54">
        <f t="shared" ca="1" si="23"/>
        <v>0</v>
      </c>
      <c r="K385" s="54" t="str">
        <f t="shared" ca="1" si="23"/>
        <v>AD4</v>
      </c>
      <c r="L385" s="54" t="str">
        <f t="shared" ca="1" si="23"/>
        <v>COMPLET</v>
      </c>
      <c r="M385" s="54" t="str">
        <f t="shared" ca="1" si="23"/>
        <v xml:space="preserve"> </v>
      </c>
      <c r="N385" s="54" t="str">
        <f t="shared" ca="1" si="23"/>
        <v>ZH1PJT</v>
      </c>
      <c r="O385" s="54">
        <f t="shared" ca="1" si="23"/>
        <v>0</v>
      </c>
    </row>
    <row r="386" spans="1:15" hidden="1" x14ac:dyDescent="0.25">
      <c r="A386" s="97">
        <v>2198</v>
      </c>
      <c r="B386" s="98" t="s">
        <v>10656</v>
      </c>
      <c r="C386" s="54" t="str">
        <f t="shared" ca="1" si="22"/>
        <v>CPCR</v>
      </c>
      <c r="D386" s="54">
        <f t="shared" ca="1" si="22"/>
        <v>0</v>
      </c>
      <c r="E386" s="98">
        <f t="shared" ca="1" si="22"/>
        <v>0</v>
      </c>
      <c r="F386" s="54">
        <f t="shared" ca="1" si="22"/>
        <v>0</v>
      </c>
      <c r="G386" s="54">
        <f t="shared" ca="1" si="22"/>
        <v>0</v>
      </c>
      <c r="H386" s="54">
        <f t="shared" ca="1" si="22"/>
        <v>0</v>
      </c>
      <c r="I386" s="54">
        <f t="shared" ca="1" si="22"/>
        <v>0</v>
      </c>
      <c r="J386" s="54">
        <f t="shared" ca="1" si="23"/>
        <v>0</v>
      </c>
      <c r="K386" s="54" t="str">
        <f t="shared" ca="1" si="23"/>
        <v>AD4</v>
      </c>
      <c r="L386" s="54" t="str">
        <f t="shared" ca="1" si="23"/>
        <v>COMPLET</v>
      </c>
      <c r="M386" s="54" t="str">
        <f t="shared" ca="1" si="23"/>
        <v xml:space="preserve"> </v>
      </c>
      <c r="N386" s="54" t="str">
        <f t="shared" ca="1" si="23"/>
        <v>ZH1PJV</v>
      </c>
      <c r="O386" s="54">
        <f t="shared" ca="1" si="23"/>
        <v>0</v>
      </c>
    </row>
    <row r="387" spans="1:15" hidden="1" x14ac:dyDescent="0.25">
      <c r="A387" s="97">
        <v>2199</v>
      </c>
      <c r="B387" s="98" t="s">
        <v>10659</v>
      </c>
      <c r="C387" s="54" t="str">
        <f t="shared" ca="1" si="22"/>
        <v>CPCR</v>
      </c>
      <c r="D387" s="54">
        <f t="shared" ca="1" si="22"/>
        <v>0</v>
      </c>
      <c r="E387" s="98">
        <f t="shared" ca="1" si="22"/>
        <v>0</v>
      </c>
      <c r="F387" s="54">
        <f t="shared" ca="1" si="22"/>
        <v>0</v>
      </c>
      <c r="G387" s="54">
        <f t="shared" ca="1" si="22"/>
        <v>0</v>
      </c>
      <c r="H387" s="54">
        <f t="shared" ca="1" si="22"/>
        <v>0</v>
      </c>
      <c r="I387" s="54">
        <f t="shared" ca="1" si="22"/>
        <v>0</v>
      </c>
      <c r="J387" s="54">
        <f t="shared" ca="1" si="23"/>
        <v>0</v>
      </c>
      <c r="K387" s="54" t="str">
        <f t="shared" ca="1" si="23"/>
        <v>AD4</v>
      </c>
      <c r="L387" s="54" t="str">
        <f t="shared" ca="1" si="23"/>
        <v>COMPLET</v>
      </c>
      <c r="M387" s="54" t="str">
        <f t="shared" ca="1" si="23"/>
        <v xml:space="preserve"> </v>
      </c>
      <c r="N387" s="54" t="str">
        <f t="shared" ca="1" si="23"/>
        <v>ZH1PJW</v>
      </c>
      <c r="O387" s="54">
        <f t="shared" ca="1" si="23"/>
        <v>0</v>
      </c>
    </row>
    <row r="388" spans="1:15" hidden="1" x14ac:dyDescent="0.25">
      <c r="A388" s="97">
        <v>2200</v>
      </c>
      <c r="B388" s="98" t="s">
        <v>10662</v>
      </c>
      <c r="C388" s="54" t="str">
        <f t="shared" ca="1" si="22"/>
        <v>CPCR</v>
      </c>
      <c r="D388" s="54">
        <f t="shared" ca="1" si="22"/>
        <v>0</v>
      </c>
      <c r="E388" s="98">
        <f t="shared" ca="1" si="22"/>
        <v>0</v>
      </c>
      <c r="F388" s="54">
        <f t="shared" ca="1" si="22"/>
        <v>0</v>
      </c>
      <c r="G388" s="54">
        <f t="shared" ca="1" si="22"/>
        <v>0</v>
      </c>
      <c r="H388" s="54">
        <f t="shared" ca="1" si="22"/>
        <v>0</v>
      </c>
      <c r="I388" s="54">
        <f t="shared" ca="1" si="22"/>
        <v>0</v>
      </c>
      <c r="J388" s="54">
        <f t="shared" ca="1" si="23"/>
        <v>0</v>
      </c>
      <c r="K388" s="54" t="str">
        <f t="shared" ca="1" si="23"/>
        <v>AD4</v>
      </c>
      <c r="L388" s="54" t="str">
        <f t="shared" ca="1" si="23"/>
        <v>COMPLET</v>
      </c>
      <c r="M388" s="54" t="str">
        <f t="shared" ca="1" si="23"/>
        <v xml:space="preserve"> </v>
      </c>
      <c r="N388" s="54" t="str">
        <f t="shared" ca="1" si="23"/>
        <v>ZH1PJX</v>
      </c>
      <c r="O388" s="54">
        <f t="shared" ca="1" si="23"/>
        <v>0</v>
      </c>
    </row>
    <row r="389" spans="1:15" hidden="1" x14ac:dyDescent="0.25">
      <c r="A389" s="97">
        <v>2205</v>
      </c>
      <c r="B389" s="98" t="s">
        <v>10677</v>
      </c>
      <c r="C389" s="54" t="str">
        <f t="shared" ca="1" si="22"/>
        <v>CPCR</v>
      </c>
      <c r="D389" s="54">
        <f t="shared" ca="1" si="22"/>
        <v>0</v>
      </c>
      <c r="E389" s="98">
        <f t="shared" ca="1" si="22"/>
        <v>0</v>
      </c>
      <c r="F389" s="54">
        <f t="shared" ca="1" si="22"/>
        <v>0</v>
      </c>
      <c r="G389" s="54">
        <f t="shared" ca="1" si="22"/>
        <v>0</v>
      </c>
      <c r="H389" s="54">
        <f t="shared" ca="1" si="22"/>
        <v>0</v>
      </c>
      <c r="I389" s="54">
        <f t="shared" ca="1" si="22"/>
        <v>0</v>
      </c>
      <c r="J389" s="54">
        <f t="shared" ca="1" si="23"/>
        <v>0</v>
      </c>
      <c r="K389" s="54" t="str">
        <f t="shared" ca="1" si="23"/>
        <v>AD4</v>
      </c>
      <c r="L389" s="54" t="str">
        <f t="shared" ca="1" si="23"/>
        <v>COMPLET</v>
      </c>
      <c r="M389" s="54" t="str">
        <f t="shared" ca="1" si="23"/>
        <v xml:space="preserve"> </v>
      </c>
      <c r="N389" s="54" t="str">
        <f t="shared" ca="1" si="23"/>
        <v>ZH1PJ2</v>
      </c>
      <c r="O389" s="54">
        <f t="shared" ca="1" si="23"/>
        <v>0</v>
      </c>
    </row>
    <row r="390" spans="1:15" hidden="1" x14ac:dyDescent="0.25">
      <c r="A390" s="97">
        <v>2204</v>
      </c>
      <c r="B390" s="98" t="s">
        <v>10674</v>
      </c>
      <c r="C390" s="54" t="str">
        <f t="shared" ca="1" si="22"/>
        <v>CPCR</v>
      </c>
      <c r="D390" s="54">
        <f t="shared" ca="1" si="22"/>
        <v>0</v>
      </c>
      <c r="E390" s="98">
        <f t="shared" ca="1" si="22"/>
        <v>0</v>
      </c>
      <c r="F390" s="54">
        <f t="shared" ca="1" si="22"/>
        <v>0</v>
      </c>
      <c r="G390" s="54">
        <f t="shared" ca="1" si="22"/>
        <v>0</v>
      </c>
      <c r="H390" s="54">
        <f t="shared" ca="1" si="22"/>
        <v>0</v>
      </c>
      <c r="I390" s="54">
        <f t="shared" ca="1" si="22"/>
        <v>0</v>
      </c>
      <c r="J390" s="54">
        <f t="shared" ca="1" si="23"/>
        <v>0</v>
      </c>
      <c r="K390" s="54" t="str">
        <f t="shared" ca="1" si="23"/>
        <v>AD4</v>
      </c>
      <c r="L390" s="54" t="str">
        <f t="shared" ca="1" si="23"/>
        <v>COMPLET</v>
      </c>
      <c r="M390" s="54" t="str">
        <f t="shared" ca="1" si="23"/>
        <v xml:space="preserve"> </v>
      </c>
      <c r="N390" s="54" t="str">
        <f t="shared" ca="1" si="23"/>
        <v>ZH1PJ1</v>
      </c>
      <c r="O390" s="54">
        <f t="shared" ca="1" si="23"/>
        <v>0</v>
      </c>
    </row>
    <row r="391" spans="1:15" hidden="1" x14ac:dyDescent="0.25">
      <c r="A391" s="97">
        <v>2197</v>
      </c>
      <c r="B391" s="98" t="s">
        <v>10653</v>
      </c>
      <c r="C391" s="54" t="str">
        <f t="shared" ca="1" si="22"/>
        <v>CPCR</v>
      </c>
      <c r="D391" s="54">
        <f t="shared" ca="1" si="22"/>
        <v>0</v>
      </c>
      <c r="E391" s="98">
        <f t="shared" ca="1" si="22"/>
        <v>0</v>
      </c>
      <c r="F391" s="54">
        <f t="shared" ca="1" si="22"/>
        <v>0</v>
      </c>
      <c r="G391" s="54">
        <f t="shared" ca="1" si="22"/>
        <v>0</v>
      </c>
      <c r="H391" s="54">
        <f t="shared" ca="1" si="22"/>
        <v>0</v>
      </c>
      <c r="I391" s="54">
        <f t="shared" ca="1" si="22"/>
        <v>0</v>
      </c>
      <c r="J391" s="54">
        <f t="shared" ca="1" si="23"/>
        <v>0</v>
      </c>
      <c r="K391" s="54" t="str">
        <f t="shared" ca="1" si="23"/>
        <v>AD4</v>
      </c>
      <c r="L391" s="54" t="str">
        <f t="shared" ca="1" si="23"/>
        <v>COMPLET</v>
      </c>
      <c r="M391" s="54" t="str">
        <f t="shared" ca="1" si="23"/>
        <v xml:space="preserve"> </v>
      </c>
      <c r="N391" s="54" t="str">
        <f t="shared" ca="1" si="23"/>
        <v>ZH1PJU</v>
      </c>
      <c r="O391" s="54">
        <f t="shared" ca="1" si="23"/>
        <v>0</v>
      </c>
    </row>
    <row r="392" spans="1:15" hidden="1" x14ac:dyDescent="0.25">
      <c r="A392" s="97">
        <v>2201</v>
      </c>
      <c r="B392" s="98" t="s">
        <v>10665</v>
      </c>
      <c r="C392" s="54" t="str">
        <f t="shared" ca="1" si="22"/>
        <v>CPCR</v>
      </c>
      <c r="D392" s="54">
        <f t="shared" ca="1" si="22"/>
        <v>0</v>
      </c>
      <c r="E392" s="98">
        <f t="shared" ca="1" si="22"/>
        <v>0</v>
      </c>
      <c r="F392" s="54">
        <f t="shared" ca="1" si="22"/>
        <v>0</v>
      </c>
      <c r="G392" s="54">
        <f t="shared" ca="1" si="22"/>
        <v>0</v>
      </c>
      <c r="H392" s="54">
        <f t="shared" ca="1" si="22"/>
        <v>0</v>
      </c>
      <c r="I392" s="54">
        <f t="shared" ca="1" si="22"/>
        <v>0</v>
      </c>
      <c r="J392" s="54">
        <f t="shared" ca="1" si="23"/>
        <v>0</v>
      </c>
      <c r="K392" s="54" t="str">
        <f t="shared" ca="1" si="23"/>
        <v>AD4</v>
      </c>
      <c r="L392" s="54" t="str">
        <f t="shared" ca="1" si="23"/>
        <v>COMPLET</v>
      </c>
      <c r="M392" s="54" t="str">
        <f t="shared" ca="1" si="23"/>
        <v xml:space="preserve"> </v>
      </c>
      <c r="N392" s="54" t="str">
        <f t="shared" ca="1" si="23"/>
        <v>ZH1PJY</v>
      </c>
      <c r="O392" s="54">
        <f t="shared" ca="1" si="23"/>
        <v>0</v>
      </c>
    </row>
    <row r="393" spans="1:15" hidden="1" x14ac:dyDescent="0.25">
      <c r="A393" s="97">
        <v>2195</v>
      </c>
      <c r="B393" s="98" t="s">
        <v>10647</v>
      </c>
      <c r="C393" s="54" t="str">
        <f t="shared" ca="1" si="22"/>
        <v>CPCR</v>
      </c>
      <c r="D393" s="54">
        <f t="shared" ca="1" si="22"/>
        <v>0</v>
      </c>
      <c r="E393" s="98">
        <f t="shared" ca="1" si="22"/>
        <v>0</v>
      </c>
      <c r="F393" s="54">
        <f t="shared" ca="1" si="22"/>
        <v>0</v>
      </c>
      <c r="G393" s="54">
        <f t="shared" ca="1" si="22"/>
        <v>0</v>
      </c>
      <c r="H393" s="54">
        <f t="shared" ca="1" si="22"/>
        <v>0</v>
      </c>
      <c r="I393" s="54">
        <f t="shared" ca="1" si="22"/>
        <v>0</v>
      </c>
      <c r="J393" s="54">
        <f t="shared" ca="1" si="23"/>
        <v>0</v>
      </c>
      <c r="K393" s="54" t="str">
        <f t="shared" ca="1" si="23"/>
        <v>AD4</v>
      </c>
      <c r="L393" s="54" t="str">
        <f t="shared" ca="1" si="23"/>
        <v>COMPLET</v>
      </c>
      <c r="M393" s="54" t="str">
        <f t="shared" ca="1" si="23"/>
        <v xml:space="preserve"> </v>
      </c>
      <c r="N393" s="54" t="str">
        <f t="shared" ca="1" si="23"/>
        <v>ZH1PJS</v>
      </c>
      <c r="O393" s="54">
        <f t="shared" ca="1" si="23"/>
        <v>0</v>
      </c>
    </row>
    <row r="394" spans="1:15" hidden="1" x14ac:dyDescent="0.25">
      <c r="A394" s="97">
        <v>2203</v>
      </c>
      <c r="B394" s="98" t="s">
        <v>10671</v>
      </c>
      <c r="C394" s="54" t="str">
        <f t="shared" ca="1" si="22"/>
        <v>CPCR</v>
      </c>
      <c r="D394" s="54">
        <f t="shared" ca="1" si="22"/>
        <v>0</v>
      </c>
      <c r="E394" s="98">
        <f t="shared" ca="1" si="22"/>
        <v>0</v>
      </c>
      <c r="F394" s="54">
        <f t="shared" ca="1" si="22"/>
        <v>0</v>
      </c>
      <c r="G394" s="54">
        <f t="shared" ca="1" si="22"/>
        <v>0</v>
      </c>
      <c r="H394" s="54">
        <f t="shared" ca="1" si="22"/>
        <v>0</v>
      </c>
      <c r="I394" s="54">
        <f t="shared" ca="1" si="22"/>
        <v>0</v>
      </c>
      <c r="J394" s="54">
        <f t="shared" ca="1" si="23"/>
        <v>0</v>
      </c>
      <c r="K394" s="54" t="str">
        <f t="shared" ca="1" si="23"/>
        <v>AD4</v>
      </c>
      <c r="L394" s="54" t="str">
        <f t="shared" ca="1" si="23"/>
        <v>COMPLET</v>
      </c>
      <c r="M394" s="54" t="str">
        <f t="shared" ca="1" si="23"/>
        <v xml:space="preserve"> </v>
      </c>
      <c r="N394" s="54" t="str">
        <f t="shared" ca="1" si="23"/>
        <v>ZH1PJ0</v>
      </c>
      <c r="O394" s="54">
        <f t="shared" ca="1" si="23"/>
        <v>0</v>
      </c>
    </row>
    <row r="395" spans="1:15" hidden="1" x14ac:dyDescent="0.25">
      <c r="A395" s="97">
        <v>2211</v>
      </c>
      <c r="B395" s="98" t="s">
        <v>10699</v>
      </c>
      <c r="C395" s="54" t="str">
        <f t="shared" ca="1" si="22"/>
        <v>CPCC</v>
      </c>
      <c r="D395" s="54" t="str">
        <f t="shared" ca="1" si="22"/>
        <v>AUD03</v>
      </c>
      <c r="E395" s="98">
        <f t="shared" ca="1" si="22"/>
        <v>0</v>
      </c>
      <c r="F395" s="54">
        <f t="shared" ca="1" si="22"/>
        <v>0</v>
      </c>
      <c r="G395" s="54">
        <f t="shared" ca="1" si="22"/>
        <v>0</v>
      </c>
      <c r="H395" s="54" t="str">
        <f t="shared" ca="1" si="22"/>
        <v>AUD03</v>
      </c>
      <c r="I395" s="54">
        <f t="shared" ca="1" si="22"/>
        <v>0</v>
      </c>
      <c r="J395" s="54" t="str">
        <f t="shared" ca="1" si="23"/>
        <v>ZH1GJL</v>
      </c>
      <c r="K395" s="54" t="str">
        <f t="shared" ca="1" si="23"/>
        <v>AD3</v>
      </c>
      <c r="L395" s="54" t="str">
        <f t="shared" ca="1" si="23"/>
        <v>PARTIEL</v>
      </c>
      <c r="M395" s="54">
        <f t="shared" ca="1" si="23"/>
        <v>0</v>
      </c>
      <c r="N395" s="54" t="str">
        <f t="shared" ca="1" si="23"/>
        <v>ZH1RJL</v>
      </c>
      <c r="O395" s="54">
        <f t="shared" ca="1" si="23"/>
        <v>0</v>
      </c>
    </row>
    <row r="396" spans="1:15" hidden="1" x14ac:dyDescent="0.25">
      <c r="A396" s="97">
        <v>318</v>
      </c>
      <c r="B396" s="98" t="s">
        <v>1780</v>
      </c>
      <c r="C396" s="54" t="str">
        <f t="shared" ca="1" si="22"/>
        <v>CPCC</v>
      </c>
      <c r="D396" s="54" t="str">
        <f t="shared" ca="1" si="22"/>
        <v xml:space="preserve">V0CHARG1 </v>
      </c>
      <c r="E396" s="98">
        <f t="shared" ca="1" si="22"/>
        <v>0</v>
      </c>
      <c r="F396" s="54">
        <f t="shared" ca="1" si="22"/>
        <v>0</v>
      </c>
      <c r="G396" s="54">
        <f t="shared" ca="1" si="22"/>
        <v>0</v>
      </c>
      <c r="H396" s="54">
        <f t="shared" ca="1" si="22"/>
        <v>0</v>
      </c>
      <c r="I396" s="54">
        <f t="shared" ca="1" si="22"/>
        <v>0</v>
      </c>
      <c r="J396" s="54" t="str">
        <f t="shared" ca="1" si="23"/>
        <v>ZH1BJA</v>
      </c>
      <c r="K396" s="54" t="str">
        <f t="shared" ca="1" si="23"/>
        <v>AD1</v>
      </c>
      <c r="L396" s="54" t="str">
        <f t="shared" ca="1" si="23"/>
        <v>COMPLET</v>
      </c>
      <c r="M396" s="54">
        <f t="shared" ca="1" si="23"/>
        <v>0</v>
      </c>
      <c r="N396" s="54" t="str">
        <f t="shared" ca="1" si="23"/>
        <v>ZH1TJA</v>
      </c>
      <c r="O396" s="54">
        <f t="shared" ca="1" si="23"/>
        <v>0</v>
      </c>
    </row>
    <row r="397" spans="1:15" hidden="1" x14ac:dyDescent="0.25">
      <c r="A397" s="97">
        <v>319</v>
      </c>
      <c r="B397" s="98" t="s">
        <v>1786</v>
      </c>
      <c r="C397" s="54" t="str">
        <f t="shared" ca="1" si="22"/>
        <v>CPMP</v>
      </c>
      <c r="D397" s="54" t="str">
        <f t="shared" ca="1" si="22"/>
        <v xml:space="preserve">V1CHEQUI </v>
      </c>
      <c r="E397" s="98">
        <f t="shared" ca="1" si="22"/>
        <v>0</v>
      </c>
      <c r="F397" s="54">
        <f t="shared" ca="1" si="22"/>
        <v>0</v>
      </c>
      <c r="G397" s="54">
        <f t="shared" ca="1" si="22"/>
        <v>0</v>
      </c>
      <c r="H397" s="54">
        <f t="shared" ca="1" si="22"/>
        <v>0</v>
      </c>
      <c r="I397" s="54">
        <f t="shared" ca="1" si="22"/>
        <v>0</v>
      </c>
      <c r="J397" s="54" t="str">
        <f t="shared" ca="1" si="23"/>
        <v>ZH2AJZ</v>
      </c>
      <c r="K397" s="54" t="str">
        <f t="shared" ca="1" si="23"/>
        <v>AD3</v>
      </c>
      <c r="L397" s="54" t="str">
        <f t="shared" ca="1" si="23"/>
        <v>COMPLET</v>
      </c>
      <c r="M397" s="54">
        <f t="shared" ca="1" si="23"/>
        <v>0</v>
      </c>
      <c r="N397" s="54" t="str">
        <f t="shared" ca="1" si="23"/>
        <v>ZH2SJZ</v>
      </c>
      <c r="O397" s="54">
        <f t="shared" ca="1" si="23"/>
        <v>0</v>
      </c>
    </row>
    <row r="398" spans="1:15" hidden="1" x14ac:dyDescent="0.25">
      <c r="A398" s="97">
        <v>320</v>
      </c>
      <c r="B398" s="98" t="s">
        <v>1793</v>
      </c>
      <c r="C398" s="54" t="str">
        <f t="shared" ca="1" si="22"/>
        <v>CPCC</v>
      </c>
      <c r="D398" s="54" t="str">
        <f t="shared" ca="1" si="22"/>
        <v xml:space="preserve">V0CHFAFF </v>
      </c>
      <c r="E398" s="98">
        <f t="shared" ca="1" si="22"/>
        <v>0</v>
      </c>
      <c r="F398" s="54">
        <f t="shared" ca="1" si="22"/>
        <v>0</v>
      </c>
      <c r="G398" s="54">
        <f t="shared" ca="1" si="22"/>
        <v>0</v>
      </c>
      <c r="H398" s="54">
        <f t="shared" ca="1" si="22"/>
        <v>0</v>
      </c>
      <c r="I398" s="54">
        <f t="shared" ca="1" si="22"/>
        <v>0</v>
      </c>
      <c r="J398" s="54" t="str">
        <f t="shared" ca="1" si="23"/>
        <v>ZH1BJB</v>
      </c>
      <c r="K398" s="54" t="str">
        <f t="shared" ca="1" si="23"/>
        <v>AD3</v>
      </c>
      <c r="L398" s="54" t="str">
        <f t="shared" ca="1" si="23"/>
        <v>COMPLET</v>
      </c>
      <c r="M398" s="54">
        <f t="shared" ca="1" si="23"/>
        <v>0</v>
      </c>
      <c r="N398" s="54" t="str">
        <f t="shared" ca="1" si="23"/>
        <v>ZH1TJB</v>
      </c>
      <c r="O398" s="54">
        <f t="shared" ca="1" si="23"/>
        <v>0</v>
      </c>
    </row>
    <row r="399" spans="1:15" hidden="1" x14ac:dyDescent="0.25">
      <c r="A399" s="97">
        <v>321</v>
      </c>
      <c r="B399" s="98" t="s">
        <v>1800</v>
      </c>
      <c r="C399" s="54" t="str">
        <f t="shared" ca="1" si="22"/>
        <v>CPMP</v>
      </c>
      <c r="D399" s="54" t="str">
        <f t="shared" ca="1" si="22"/>
        <v>V4CHQENC</v>
      </c>
      <c r="E399" s="98">
        <f t="shared" ca="1" si="22"/>
        <v>0</v>
      </c>
      <c r="F399" s="54">
        <f t="shared" ca="1" si="22"/>
        <v>0</v>
      </c>
      <c r="G399" s="54">
        <f t="shared" ca="1" si="22"/>
        <v>0</v>
      </c>
      <c r="H399" s="54">
        <f t="shared" ca="1" si="22"/>
        <v>0</v>
      </c>
      <c r="I399" s="54">
        <f t="shared" ca="1" si="22"/>
        <v>0</v>
      </c>
      <c r="J399" s="54" t="str">
        <f t="shared" ca="1" si="23"/>
        <v>ZH2BJ0</v>
      </c>
      <c r="K399" s="54" t="str">
        <f t="shared" ca="1" si="23"/>
        <v>AD3</v>
      </c>
      <c r="L399" s="54" t="str">
        <f t="shared" ca="1" si="23"/>
        <v>PARTIEL</v>
      </c>
      <c r="M399" s="54">
        <f t="shared" ca="1" si="23"/>
        <v>0</v>
      </c>
      <c r="N399" s="54" t="str">
        <f t="shared" ca="1" si="23"/>
        <v>ZH2TJ0</v>
      </c>
      <c r="O399" s="54">
        <f t="shared" ca="1" si="23"/>
        <v>0</v>
      </c>
    </row>
    <row r="400" spans="1:15" hidden="1" x14ac:dyDescent="0.25">
      <c r="A400" s="97">
        <v>1904</v>
      </c>
      <c r="B400" s="98" t="s">
        <v>9561</v>
      </c>
      <c r="C400" s="54" t="str">
        <f t="shared" ca="1" si="22"/>
        <v>CPMP</v>
      </c>
      <c r="D400" s="54" t="str">
        <f t="shared" ca="1" si="22"/>
        <v>CHQLCHV2</v>
      </c>
      <c r="E400" s="98">
        <f t="shared" ref="E400:L434" ca="1" si="24">IF((INDIRECT("'Referentiel'!"&amp;E$1&amp;$A400)="N/A"),"",INDIRECT("'Referentiel'!"&amp;E$1&amp;$A400))</f>
        <v>0</v>
      </c>
      <c r="F400" s="54">
        <f t="shared" ca="1" si="24"/>
        <v>0</v>
      </c>
      <c r="G400" s="54">
        <f t="shared" ca="1" si="24"/>
        <v>0</v>
      </c>
      <c r="H400" s="54">
        <f t="shared" ca="1" si="24"/>
        <v>0</v>
      </c>
      <c r="I400" s="54">
        <f t="shared" ca="1" si="24"/>
        <v>0</v>
      </c>
      <c r="J400" s="54" t="str">
        <f t="shared" ca="1" si="23"/>
        <v>ZAXTJ1</v>
      </c>
      <c r="K400" s="54" t="str">
        <f t="shared" ca="1" si="23"/>
        <v>AD3</v>
      </c>
      <c r="L400" s="54" t="str">
        <f t="shared" ca="1" si="23"/>
        <v>COMPLET</v>
      </c>
      <c r="M400" s="54">
        <f t="shared" ca="1" si="23"/>
        <v>0</v>
      </c>
      <c r="N400" s="54" t="str">
        <f t="shared" ca="1" si="23"/>
        <v>ZH2OJ1</v>
      </c>
      <c r="O400" s="54">
        <f t="shared" ca="1" si="23"/>
        <v>0</v>
      </c>
    </row>
    <row r="401" spans="1:15" hidden="1" x14ac:dyDescent="0.25">
      <c r="A401" s="97">
        <v>322</v>
      </c>
      <c r="B401" s="98" t="s">
        <v>1807</v>
      </c>
      <c r="C401" s="54" t="str">
        <f t="shared" ref="C401:H464" ca="1" si="25">IF((INDIRECT("'Referentiel'!"&amp;C$1&amp;$A401)="N/A"),"",INDIRECT("'Referentiel'!"&amp;C$1&amp;$A401))</f>
        <v>CPCC</v>
      </c>
      <c r="D401" s="54" t="str">
        <f t="shared" ca="1" si="25"/>
        <v xml:space="preserve"> </v>
      </c>
      <c r="E401" s="98">
        <f t="shared" ca="1" si="24"/>
        <v>0</v>
      </c>
      <c r="F401" s="54">
        <f t="shared" ca="1" si="24"/>
        <v>0</v>
      </c>
      <c r="G401" s="54">
        <f t="shared" ca="1" si="24"/>
        <v>0</v>
      </c>
      <c r="H401" s="54">
        <f t="shared" ca="1" si="24"/>
        <v>0</v>
      </c>
      <c r="I401" s="54">
        <f t="shared" ca="1" si="24"/>
        <v>0</v>
      </c>
      <c r="J401" s="54">
        <f t="shared" ca="1" si="23"/>
        <v>0</v>
      </c>
      <c r="K401" s="54" t="str">
        <f t="shared" ca="1" si="23"/>
        <v>AD1</v>
      </c>
      <c r="L401" s="54" t="str">
        <f t="shared" ca="1" si="23"/>
        <v>COMPLET</v>
      </c>
      <c r="M401" s="54" t="str">
        <f t="shared" ca="1" si="23"/>
        <v xml:space="preserve"> </v>
      </c>
      <c r="N401" s="54" t="str">
        <f t="shared" ca="1" si="23"/>
        <v>ZH1TJC</v>
      </c>
      <c r="O401" s="54">
        <f t="shared" ca="1" si="23"/>
        <v>0</v>
      </c>
    </row>
    <row r="402" spans="1:15" hidden="1" x14ac:dyDescent="0.25">
      <c r="A402" s="97">
        <v>323</v>
      </c>
      <c r="B402" s="98" t="s">
        <v>1814</v>
      </c>
      <c r="C402" s="54" t="str">
        <f t="shared" ca="1" si="25"/>
        <v>CPMS</v>
      </c>
      <c r="D402" s="54" t="str">
        <f t="shared" ca="1" si="25"/>
        <v>#CR#EFAIJ_YYYYMMDDHHMISS_CLIENT.txt</v>
      </c>
      <c r="E402" s="98" t="str">
        <f t="shared" ca="1" si="24"/>
        <v>ZH4BJG</v>
      </c>
      <c r="F402" s="54">
        <f t="shared" ca="1" si="24"/>
        <v>0</v>
      </c>
      <c r="G402" s="54">
        <f t="shared" ca="1" si="24"/>
        <v>0</v>
      </c>
      <c r="H402" s="54">
        <f t="shared" ca="1" si="24"/>
        <v>0</v>
      </c>
      <c r="I402" s="54">
        <f t="shared" ca="1" si="24"/>
        <v>0</v>
      </c>
      <c r="J402" s="54">
        <f t="shared" ca="1" si="23"/>
        <v>0</v>
      </c>
      <c r="K402" s="54" t="str">
        <f t="shared" ca="1" si="23"/>
        <v>AD4</v>
      </c>
      <c r="L402" s="54" t="str">
        <f t="shared" ca="1" si="23"/>
        <v>PARTIEL</v>
      </c>
      <c r="M402" s="54" t="str">
        <f t="shared" ca="1" si="23"/>
        <v xml:space="preserve"> </v>
      </c>
      <c r="N402" s="54" t="str">
        <f t="shared" ca="1" si="23"/>
        <v>ZH4ZJX</v>
      </c>
      <c r="O402" s="54">
        <f t="shared" ca="1" si="23"/>
        <v>0</v>
      </c>
    </row>
    <row r="403" spans="1:15" hidden="1" x14ac:dyDescent="0.25">
      <c r="A403" s="97">
        <v>324</v>
      </c>
      <c r="B403" s="98" t="s">
        <v>1820</v>
      </c>
      <c r="C403" s="54" t="str">
        <f t="shared" ca="1" si="25"/>
        <v>CPMP</v>
      </c>
      <c r="D403" s="54" t="str">
        <f t="shared" ca="1" si="25"/>
        <v>CM7CLOGI</v>
      </c>
      <c r="E403" s="98">
        <f t="shared" ca="1" si="24"/>
        <v>0</v>
      </c>
      <c r="F403" s="54">
        <f t="shared" ca="1" si="24"/>
        <v>0</v>
      </c>
      <c r="G403" s="54">
        <f t="shared" ca="1" si="24"/>
        <v>0</v>
      </c>
      <c r="H403" s="54">
        <f t="shared" ca="1" si="24"/>
        <v>0</v>
      </c>
      <c r="I403" s="54">
        <f t="shared" ca="1" si="24"/>
        <v>0</v>
      </c>
      <c r="J403" s="54" t="str">
        <f t="shared" ca="1" si="23"/>
        <v>ZH2BJ2</v>
      </c>
      <c r="K403" s="54" t="str">
        <f t="shared" ca="1" si="23"/>
        <v>AD3</v>
      </c>
      <c r="L403" s="54" t="str">
        <f t="shared" ca="1" si="23"/>
        <v>COMPLET</v>
      </c>
      <c r="M403" s="54">
        <f t="shared" ca="1" si="23"/>
        <v>0</v>
      </c>
      <c r="N403" s="54" t="str">
        <f t="shared" ca="1" si="23"/>
        <v>ZH2TJ2</v>
      </c>
      <c r="O403" s="54">
        <f t="shared" ca="1" si="23"/>
        <v>0</v>
      </c>
    </row>
    <row r="404" spans="1:15" hidden="1" x14ac:dyDescent="0.25">
      <c r="A404" s="97">
        <v>325</v>
      </c>
      <c r="B404" s="98" t="s">
        <v>1826</v>
      </c>
      <c r="C404" s="54" t="str">
        <f t="shared" ca="1" si="25"/>
        <v>CPMP</v>
      </c>
      <c r="D404" s="54" t="str">
        <f t="shared" ca="1" si="25"/>
        <v>CM7CLOGI</v>
      </c>
      <c r="E404" s="98">
        <f t="shared" ca="1" si="24"/>
        <v>0</v>
      </c>
      <c r="F404" s="54">
        <f t="shared" ca="1" si="24"/>
        <v>0</v>
      </c>
      <c r="G404" s="54">
        <f t="shared" ca="1" si="24"/>
        <v>0</v>
      </c>
      <c r="H404" s="54">
        <f t="shared" ca="1" si="24"/>
        <v>0</v>
      </c>
      <c r="I404" s="54">
        <f t="shared" ca="1" si="24"/>
        <v>0</v>
      </c>
      <c r="J404" s="54" t="str">
        <f t="shared" ca="1" si="23"/>
        <v>ZH2BJ2</v>
      </c>
      <c r="K404" s="54" t="str">
        <f t="shared" ca="1" si="23"/>
        <v>AD3</v>
      </c>
      <c r="L404" s="54" t="str">
        <f t="shared" ca="1" si="23"/>
        <v>COMPLET</v>
      </c>
      <c r="M404" s="54">
        <f t="shared" ca="1" si="23"/>
        <v>0</v>
      </c>
      <c r="N404" s="54" t="str">
        <f t="shared" ca="1" si="23"/>
        <v>ZH2TJ3</v>
      </c>
      <c r="O404" s="54">
        <f t="shared" ca="1" si="23"/>
        <v>0</v>
      </c>
    </row>
    <row r="405" spans="1:15" hidden="1" x14ac:dyDescent="0.25">
      <c r="A405" s="97">
        <v>326</v>
      </c>
      <c r="B405" s="98" t="s">
        <v>1830</v>
      </c>
      <c r="C405" s="54" t="str">
        <f t="shared" ca="1" si="25"/>
        <v>CPMP</v>
      </c>
      <c r="D405" s="54" t="str">
        <f t="shared" ca="1" si="25"/>
        <v xml:space="preserve"> </v>
      </c>
      <c r="E405" s="98">
        <f t="shared" ca="1" si="24"/>
        <v>0</v>
      </c>
      <c r="F405" s="54">
        <f t="shared" ca="1" si="24"/>
        <v>0</v>
      </c>
      <c r="G405" s="54">
        <f t="shared" ca="1" si="24"/>
        <v>0</v>
      </c>
      <c r="H405" s="54">
        <f t="shared" ca="1" si="24"/>
        <v>0</v>
      </c>
      <c r="I405" s="54">
        <f t="shared" ca="1" si="24"/>
        <v>0</v>
      </c>
      <c r="J405" s="54">
        <f t="shared" ca="1" si="23"/>
        <v>0</v>
      </c>
      <c r="K405" s="54" t="str">
        <f t="shared" ca="1" si="23"/>
        <v>AD3</v>
      </c>
      <c r="L405" s="54" t="str">
        <f t="shared" ca="1" si="23"/>
        <v>COMPLET</v>
      </c>
      <c r="M405" s="54" t="str">
        <f t="shared" ca="1" si="23"/>
        <v xml:space="preserve"> </v>
      </c>
      <c r="N405" s="54" t="str">
        <f t="shared" ca="1" si="23"/>
        <v>ZH2SMC</v>
      </c>
      <c r="O405" s="54">
        <f t="shared" ca="1" si="23"/>
        <v>0</v>
      </c>
    </row>
    <row r="406" spans="1:15" hidden="1" x14ac:dyDescent="0.25">
      <c r="A406" s="97">
        <v>327</v>
      </c>
      <c r="B406" s="98" t="s">
        <v>1833</v>
      </c>
      <c r="C406" s="54" t="str">
        <f t="shared" ca="1" si="25"/>
        <v>CPMP</v>
      </c>
      <c r="D406" s="54" t="str">
        <f t="shared" ca="1" si="25"/>
        <v>CM7RS119</v>
      </c>
      <c r="E406" s="98">
        <f t="shared" ca="1" si="24"/>
        <v>0</v>
      </c>
      <c r="F406" s="54">
        <f t="shared" ca="1" si="24"/>
        <v>0</v>
      </c>
      <c r="G406" s="54">
        <f t="shared" ca="1" si="24"/>
        <v>0</v>
      </c>
      <c r="H406" s="54">
        <f t="shared" ca="1" si="24"/>
        <v>0</v>
      </c>
      <c r="I406" s="54">
        <f t="shared" ca="1" si="24"/>
        <v>0</v>
      </c>
      <c r="J406" s="54" t="str">
        <f t="shared" ca="1" si="23"/>
        <v>ZH2BJ4</v>
      </c>
      <c r="K406" s="54" t="str">
        <f t="shared" ca="1" si="23"/>
        <v>AD3</v>
      </c>
      <c r="L406" s="54" t="str">
        <f t="shared" ca="1" si="23"/>
        <v>PARTIEL</v>
      </c>
      <c r="M406" s="54">
        <f t="shared" ref="M406:O469" ca="1" si="26">IF((INDIRECT("'Referentiel'!"&amp;M$1&amp;$A406)="N/A"),"",INDIRECT("'Referentiel'!"&amp;M$1&amp;$A406))</f>
        <v>0</v>
      </c>
      <c r="N406" s="54" t="str">
        <f t="shared" ca="1" si="26"/>
        <v>ZH2TJ4</v>
      </c>
      <c r="O406" s="54">
        <f t="shared" ca="1" si="26"/>
        <v>0</v>
      </c>
    </row>
    <row r="407" spans="1:15" hidden="1" x14ac:dyDescent="0.25">
      <c r="A407" s="97">
        <v>328</v>
      </c>
      <c r="B407" s="98" t="s">
        <v>1838</v>
      </c>
      <c r="C407" s="54" t="str">
        <f t="shared" ca="1" si="25"/>
        <v>CPMP</v>
      </c>
      <c r="D407" s="54" t="str">
        <f t="shared" ca="1" si="25"/>
        <v>CM7RS119</v>
      </c>
      <c r="E407" s="98">
        <f t="shared" ca="1" si="24"/>
        <v>0</v>
      </c>
      <c r="F407" s="54">
        <f t="shared" ca="1" si="24"/>
        <v>0</v>
      </c>
      <c r="G407" s="54">
        <f t="shared" ca="1" si="24"/>
        <v>0</v>
      </c>
      <c r="H407" s="54">
        <f t="shared" ca="1" si="24"/>
        <v>0</v>
      </c>
      <c r="I407" s="54">
        <f t="shared" ca="1" si="24"/>
        <v>0</v>
      </c>
      <c r="J407" s="54" t="str">
        <f t="shared" ca="1" si="24"/>
        <v>ZH2BJ4</v>
      </c>
      <c r="K407" s="54" t="str">
        <f t="shared" ca="1" si="24"/>
        <v>AD3</v>
      </c>
      <c r="L407" s="54" t="str">
        <f t="shared" ca="1" si="24"/>
        <v>PARTIEL</v>
      </c>
      <c r="M407" s="54">
        <f t="shared" ca="1" si="26"/>
        <v>0</v>
      </c>
      <c r="N407" s="54" t="str">
        <f t="shared" ca="1" si="26"/>
        <v>ZH2TJ5</v>
      </c>
      <c r="O407" s="54">
        <f t="shared" ca="1" si="26"/>
        <v>0</v>
      </c>
    </row>
    <row r="408" spans="1:15" hidden="1" x14ac:dyDescent="0.25">
      <c r="A408" s="97">
        <v>329</v>
      </c>
      <c r="B408" s="98" t="s">
        <v>1842</v>
      </c>
      <c r="C408" s="54" t="str">
        <f t="shared" ca="1" si="25"/>
        <v>CPMP</v>
      </c>
      <c r="D408" s="54" t="str">
        <f t="shared" ca="1" si="25"/>
        <v xml:space="preserve"> </v>
      </c>
      <c r="E408" s="98">
        <f t="shared" ca="1" si="24"/>
        <v>0</v>
      </c>
      <c r="F408" s="54">
        <f t="shared" ca="1" si="24"/>
        <v>0</v>
      </c>
      <c r="G408" s="54">
        <f t="shared" ca="1" si="24"/>
        <v>0</v>
      </c>
      <c r="H408" s="54">
        <f t="shared" ca="1" si="24"/>
        <v>0</v>
      </c>
      <c r="I408" s="54">
        <f t="shared" ca="1" si="24"/>
        <v>0</v>
      </c>
      <c r="J408" s="54">
        <f t="shared" ca="1" si="24"/>
        <v>0</v>
      </c>
      <c r="K408" s="54" t="str">
        <f t="shared" ca="1" si="24"/>
        <v>AD3</v>
      </c>
      <c r="L408" s="54" t="str">
        <f t="shared" ca="1" si="24"/>
        <v>COMPLET</v>
      </c>
      <c r="M408" s="54" t="str">
        <f t="shared" ca="1" si="26"/>
        <v xml:space="preserve"> </v>
      </c>
      <c r="N408" s="54" t="str">
        <f t="shared" ca="1" si="26"/>
        <v>ZH2TJ7</v>
      </c>
      <c r="O408" s="54">
        <f t="shared" ca="1" si="26"/>
        <v>0</v>
      </c>
    </row>
    <row r="409" spans="1:15" hidden="1" x14ac:dyDescent="0.25">
      <c r="A409" s="97">
        <v>330</v>
      </c>
      <c r="B409" s="98" t="s">
        <v>1845</v>
      </c>
      <c r="C409" s="54" t="str">
        <f t="shared" ca="1" si="25"/>
        <v>CPMP</v>
      </c>
      <c r="D409" s="54" t="str">
        <f t="shared" ca="1" si="25"/>
        <v xml:space="preserve"> </v>
      </c>
      <c r="E409" s="98">
        <f t="shared" ca="1" si="24"/>
        <v>0</v>
      </c>
      <c r="F409" s="54">
        <f t="shared" ca="1" si="24"/>
        <v>0</v>
      </c>
      <c r="G409" s="54">
        <f t="shared" ca="1" si="24"/>
        <v>0</v>
      </c>
      <c r="H409" s="54">
        <f t="shared" ca="1" si="24"/>
        <v>0</v>
      </c>
      <c r="I409" s="54">
        <f t="shared" ca="1" si="24"/>
        <v>0</v>
      </c>
      <c r="J409" s="54">
        <f t="shared" ca="1" si="24"/>
        <v>0</v>
      </c>
      <c r="K409" s="54" t="str">
        <f t="shared" ca="1" si="24"/>
        <v>AD3</v>
      </c>
      <c r="L409" s="54" t="str">
        <f t="shared" ca="1" si="24"/>
        <v>COMPLET</v>
      </c>
      <c r="M409" s="54" t="str">
        <f t="shared" ca="1" si="26"/>
        <v xml:space="preserve"> </v>
      </c>
      <c r="N409" s="54" t="str">
        <f t="shared" ca="1" si="26"/>
        <v>ZH2TJG</v>
      </c>
      <c r="O409" s="54">
        <f t="shared" ca="1" si="26"/>
        <v>0</v>
      </c>
    </row>
    <row r="410" spans="1:15" hidden="1" x14ac:dyDescent="0.25">
      <c r="A410" s="97">
        <v>331</v>
      </c>
      <c r="B410" s="98" t="s">
        <v>1848</v>
      </c>
      <c r="C410" s="54" t="str">
        <f t="shared" ca="1" si="25"/>
        <v>CPCC</v>
      </c>
      <c r="D410" s="54" t="str">
        <f t="shared" ca="1" si="25"/>
        <v>V0CMCDESC</v>
      </c>
      <c r="E410" s="98">
        <f t="shared" ca="1" si="24"/>
        <v>0</v>
      </c>
      <c r="F410" s="54">
        <f t="shared" ca="1" si="24"/>
        <v>0</v>
      </c>
      <c r="G410" s="54">
        <f t="shared" ca="1" si="24"/>
        <v>0</v>
      </c>
      <c r="H410" s="54">
        <f t="shared" ca="1" si="24"/>
        <v>0</v>
      </c>
      <c r="I410" s="54">
        <f t="shared" ca="1" si="24"/>
        <v>0</v>
      </c>
      <c r="J410" s="54" t="str">
        <f t="shared" ca="1" si="24"/>
        <v>ZH1BJD</v>
      </c>
      <c r="K410" s="54" t="str">
        <f t="shared" ca="1" si="24"/>
        <v>AD3</v>
      </c>
      <c r="L410" s="54" t="str">
        <f t="shared" ca="1" si="24"/>
        <v>COMPLET</v>
      </c>
      <c r="M410" s="54">
        <f t="shared" ca="1" si="26"/>
        <v>0</v>
      </c>
      <c r="N410" s="54" t="str">
        <f t="shared" ca="1" si="26"/>
        <v>ZH1TJD</v>
      </c>
      <c r="O410" s="54">
        <f t="shared" ca="1" si="26"/>
        <v>0</v>
      </c>
    </row>
    <row r="411" spans="1:15" hidden="1" x14ac:dyDescent="0.25">
      <c r="A411" s="97">
        <v>332</v>
      </c>
      <c r="B411" s="98" t="s">
        <v>1853</v>
      </c>
      <c r="C411" s="54" t="str">
        <f t="shared" ca="1" si="25"/>
        <v>CPMP</v>
      </c>
      <c r="D411" s="54" t="str">
        <f t="shared" ca="1" si="25"/>
        <v xml:space="preserve">V0CMIMPC </v>
      </c>
      <c r="E411" s="98">
        <f t="shared" ca="1" si="24"/>
        <v>0</v>
      </c>
      <c r="F411" s="54">
        <f t="shared" ca="1" si="24"/>
        <v>0</v>
      </c>
      <c r="G411" s="54">
        <f t="shared" ca="1" si="24"/>
        <v>0</v>
      </c>
      <c r="H411" s="54">
        <f t="shared" ca="1" si="24"/>
        <v>0</v>
      </c>
      <c r="I411" s="54">
        <f t="shared" ca="1" si="24"/>
        <v>0</v>
      </c>
      <c r="J411" s="54" t="str">
        <f t="shared" ca="1" si="24"/>
        <v>ZH2BJH</v>
      </c>
      <c r="K411" s="54" t="str">
        <f t="shared" ca="1" si="24"/>
        <v>AD3</v>
      </c>
      <c r="L411" s="54" t="str">
        <f t="shared" ca="1" si="24"/>
        <v>COMPLET</v>
      </c>
      <c r="M411" s="54">
        <f t="shared" ca="1" si="26"/>
        <v>0</v>
      </c>
      <c r="N411" s="54" t="str">
        <f t="shared" ca="1" si="26"/>
        <v>ZH2TJH</v>
      </c>
      <c r="O411" s="54">
        <f t="shared" ca="1" si="26"/>
        <v>0</v>
      </c>
    </row>
    <row r="412" spans="1:15" hidden="1" x14ac:dyDescent="0.25">
      <c r="A412" s="97">
        <v>333</v>
      </c>
      <c r="B412" s="98" t="s">
        <v>1859</v>
      </c>
      <c r="C412" s="54" t="str">
        <f t="shared" ca="1" si="25"/>
        <v>CPCC</v>
      </c>
      <c r="D412" s="54" t="str">
        <f t="shared" ca="1" si="25"/>
        <v xml:space="preserve">V0CMPDEC </v>
      </c>
      <c r="E412" s="98">
        <f t="shared" ca="1" si="24"/>
        <v>0</v>
      </c>
      <c r="F412" s="54">
        <f t="shared" ca="1" si="24"/>
        <v>0</v>
      </c>
      <c r="G412" s="54">
        <f t="shared" ca="1" si="24"/>
        <v>0</v>
      </c>
      <c r="H412" s="54">
        <f t="shared" ca="1" si="24"/>
        <v>0</v>
      </c>
      <c r="I412" s="54">
        <f t="shared" ca="1" si="24"/>
        <v>0</v>
      </c>
      <c r="J412" s="54" t="str">
        <f t="shared" ca="1" si="24"/>
        <v>ZH1BJE</v>
      </c>
      <c r="K412" s="54" t="str">
        <f t="shared" ca="1" si="24"/>
        <v>AD1</v>
      </c>
      <c r="L412" s="54" t="str">
        <f t="shared" ca="1" si="24"/>
        <v>COMPLET</v>
      </c>
      <c r="M412" s="54">
        <f t="shared" ca="1" si="26"/>
        <v>0</v>
      </c>
      <c r="N412" s="54" t="str">
        <f t="shared" ca="1" si="26"/>
        <v>ZH1TJE</v>
      </c>
      <c r="O412" s="54">
        <f t="shared" ca="1" si="26"/>
        <v>0</v>
      </c>
    </row>
    <row r="413" spans="1:15" hidden="1" x14ac:dyDescent="0.25">
      <c r="A413" s="97">
        <v>334</v>
      </c>
      <c r="B413" s="98" t="s">
        <v>1864</v>
      </c>
      <c r="C413" s="54" t="str">
        <f t="shared" ca="1" si="25"/>
        <v>CPCC</v>
      </c>
      <c r="D413" s="54" t="str">
        <f t="shared" ca="1" si="25"/>
        <v xml:space="preserve">V4CMPSER </v>
      </c>
      <c r="E413" s="98">
        <f t="shared" ca="1" si="24"/>
        <v>0</v>
      </c>
      <c r="F413" s="54">
        <f t="shared" ca="1" si="24"/>
        <v>0</v>
      </c>
      <c r="G413" s="54">
        <f t="shared" ca="1" si="24"/>
        <v>0</v>
      </c>
      <c r="H413" s="54">
        <f t="shared" ca="1" si="24"/>
        <v>0</v>
      </c>
      <c r="I413" s="54">
        <f t="shared" ca="1" si="24"/>
        <v>0</v>
      </c>
      <c r="J413" s="54" t="str">
        <f t="shared" ca="1" si="24"/>
        <v>ZH1BJF</v>
      </c>
      <c r="K413" s="54" t="str">
        <f t="shared" ca="1" si="24"/>
        <v>AD3</v>
      </c>
      <c r="L413" s="54" t="str">
        <f t="shared" ca="1" si="24"/>
        <v>COMPLET</v>
      </c>
      <c r="M413" s="54">
        <f t="shared" ca="1" si="26"/>
        <v>0</v>
      </c>
      <c r="N413" s="54" t="str">
        <f t="shared" ca="1" si="26"/>
        <v>ZH1TJF</v>
      </c>
      <c r="O413" s="54">
        <f t="shared" ca="1" si="26"/>
        <v>0</v>
      </c>
    </row>
    <row r="414" spans="1:15" hidden="1" x14ac:dyDescent="0.25">
      <c r="A414" s="97">
        <v>335</v>
      </c>
      <c r="B414" s="98" t="s">
        <v>1873</v>
      </c>
      <c r="C414" s="54" t="str">
        <f t="shared" ca="1" si="25"/>
        <v>CPPI</v>
      </c>
      <c r="D414" s="54" t="str">
        <f t="shared" ca="1" si="25"/>
        <v>$MSAUTAT</v>
      </c>
      <c r="E414" s="98">
        <f t="shared" ca="1" si="24"/>
        <v>0</v>
      </c>
      <c r="F414" s="54">
        <f t="shared" ca="1" si="24"/>
        <v>0</v>
      </c>
      <c r="G414" s="54" t="str">
        <f t="shared" ca="1" si="24"/>
        <v>ZH0BJG</v>
      </c>
      <c r="H414" s="54" t="str">
        <f t="shared" ca="1" si="24"/>
        <v>H0011</v>
      </c>
      <c r="I414" s="54" t="str">
        <f t="shared" ca="1" si="24"/>
        <v>ZH0BJD</v>
      </c>
      <c r="J414" s="54" t="str">
        <f t="shared" ca="1" si="24"/>
        <v>ZH0BJF</v>
      </c>
      <c r="K414" s="54" t="str">
        <f t="shared" ca="1" si="24"/>
        <v>AD3</v>
      </c>
      <c r="L414" s="54" t="str">
        <f t="shared" ca="1" si="24"/>
        <v>PARTIEL</v>
      </c>
      <c r="M414" s="54">
        <f t="shared" ca="1" si="26"/>
        <v>0</v>
      </c>
      <c r="N414" s="54" t="str">
        <f t="shared" ca="1" si="26"/>
        <v>ZH0TJD</v>
      </c>
      <c r="O414" s="54">
        <f t="shared" ca="1" si="26"/>
        <v>0</v>
      </c>
    </row>
    <row r="415" spans="1:15" hidden="1" x14ac:dyDescent="0.25">
      <c r="A415" s="97">
        <v>336</v>
      </c>
      <c r="B415" s="98" t="s">
        <v>1878</v>
      </c>
      <c r="C415" s="54" t="str">
        <f t="shared" ca="1" si="25"/>
        <v>CPPI</v>
      </c>
      <c r="D415" s="54" t="str">
        <f t="shared" ca="1" si="25"/>
        <v>$MSAUTAT</v>
      </c>
      <c r="E415" s="98">
        <f t="shared" ca="1" si="24"/>
        <v>0</v>
      </c>
      <c r="F415" s="54">
        <f t="shared" ca="1" si="24"/>
        <v>0</v>
      </c>
      <c r="G415" s="54" t="str">
        <f t="shared" ca="1" si="24"/>
        <v>ZH0BJG</v>
      </c>
      <c r="H415" s="54" t="str">
        <f t="shared" ca="1" si="24"/>
        <v>H0012</v>
      </c>
      <c r="I415" s="54" t="str">
        <f t="shared" ca="1" si="24"/>
        <v>ZH0BJD</v>
      </c>
      <c r="J415" s="54" t="str">
        <f t="shared" ca="1" si="24"/>
        <v>ZH0BJF</v>
      </c>
      <c r="K415" s="54" t="str">
        <f t="shared" ca="1" si="24"/>
        <v>AD3</v>
      </c>
      <c r="L415" s="54" t="str">
        <f t="shared" ca="1" si="24"/>
        <v>PARTIEL</v>
      </c>
      <c r="M415" s="54">
        <f t="shared" ca="1" si="26"/>
        <v>0</v>
      </c>
      <c r="N415" s="54" t="str">
        <f t="shared" ca="1" si="26"/>
        <v>ZH0TJE</v>
      </c>
      <c r="O415" s="54">
        <f t="shared" ca="1" si="26"/>
        <v>0</v>
      </c>
    </row>
    <row r="416" spans="1:15" hidden="1" x14ac:dyDescent="0.25">
      <c r="A416" s="97">
        <v>337</v>
      </c>
      <c r="B416" s="98" t="s">
        <v>1882</v>
      </c>
      <c r="C416" s="54" t="str">
        <f t="shared" ca="1" si="25"/>
        <v>CPPI</v>
      </c>
      <c r="D416" s="54" t="str">
        <f t="shared" ca="1" si="25"/>
        <v>$MSAUTAT</v>
      </c>
      <c r="E416" s="98">
        <f t="shared" ca="1" si="24"/>
        <v>0</v>
      </c>
      <c r="F416" s="54">
        <f t="shared" ca="1" si="24"/>
        <v>0</v>
      </c>
      <c r="G416" s="54" t="str">
        <f t="shared" ca="1" si="24"/>
        <v>ZH0BJG</v>
      </c>
      <c r="H416" s="54" t="str">
        <f t="shared" ca="1" si="24"/>
        <v>H0013</v>
      </c>
      <c r="I416" s="54" t="str">
        <f t="shared" ca="1" si="24"/>
        <v>ZH0BJD</v>
      </c>
      <c r="J416" s="54" t="str">
        <f t="shared" ca="1" si="24"/>
        <v>ZH0BJF</v>
      </c>
      <c r="K416" s="54" t="str">
        <f t="shared" ca="1" si="24"/>
        <v>AD3</v>
      </c>
      <c r="L416" s="54" t="str">
        <f t="shared" ca="1" si="24"/>
        <v>PARTIEL</v>
      </c>
      <c r="M416" s="54">
        <f t="shared" ca="1" si="26"/>
        <v>0</v>
      </c>
      <c r="N416" s="54" t="str">
        <f t="shared" ca="1" si="26"/>
        <v>ZH0TJF</v>
      </c>
      <c r="O416" s="54">
        <f t="shared" ca="1" si="26"/>
        <v>0</v>
      </c>
    </row>
    <row r="417" spans="1:15" hidden="1" x14ac:dyDescent="0.25">
      <c r="A417" s="97">
        <v>1905</v>
      </c>
      <c r="B417" s="98" t="s">
        <v>9566</v>
      </c>
      <c r="C417" s="54" t="str">
        <f t="shared" ca="1" si="25"/>
        <v>CPPI</v>
      </c>
      <c r="D417" s="54" t="str">
        <f t="shared" ca="1" si="25"/>
        <v>$MSAUTAT</v>
      </c>
      <c r="E417" s="98">
        <f t="shared" ca="1" si="24"/>
        <v>0</v>
      </c>
      <c r="F417" s="54">
        <f t="shared" ca="1" si="24"/>
        <v>0</v>
      </c>
      <c r="G417" s="54" t="str">
        <f t="shared" ca="1" si="24"/>
        <v>ZH0BJG</v>
      </c>
      <c r="H417" s="54" t="str">
        <f t="shared" ca="1" si="24"/>
        <v>H0010</v>
      </c>
      <c r="I417" s="54" t="str">
        <f t="shared" ca="1" si="24"/>
        <v>ZH0BJD</v>
      </c>
      <c r="J417" s="54" t="str">
        <f t="shared" ca="1" si="24"/>
        <v>ZH0BJF</v>
      </c>
      <c r="K417" s="54" t="str">
        <f t="shared" ca="1" si="24"/>
        <v>AD3</v>
      </c>
      <c r="L417" s="54" t="str">
        <f t="shared" ca="1" si="24"/>
        <v>PARTIEL</v>
      </c>
      <c r="M417" s="54">
        <f t="shared" ca="1" si="26"/>
        <v>0</v>
      </c>
      <c r="N417" s="54" t="str">
        <f t="shared" ca="1" si="26"/>
        <v>ZH0BJE</v>
      </c>
      <c r="O417" s="54">
        <f t="shared" ca="1" si="26"/>
        <v>0</v>
      </c>
    </row>
    <row r="418" spans="1:15" hidden="1" x14ac:dyDescent="0.25">
      <c r="A418" s="97">
        <v>338</v>
      </c>
      <c r="B418" s="98" t="s">
        <v>1886</v>
      </c>
      <c r="C418" s="54" t="str">
        <f t="shared" ca="1" si="25"/>
        <v>CPMP</v>
      </c>
      <c r="D418" s="54" t="str">
        <f t="shared" ca="1" si="25"/>
        <v>UNLDCETA,</v>
      </c>
      <c r="E418" s="98">
        <f t="shared" ca="1" si="24"/>
        <v>0</v>
      </c>
      <c r="F418" s="54">
        <f t="shared" ca="1" si="24"/>
        <v>0</v>
      </c>
      <c r="G418" s="54">
        <f t="shared" ca="1" si="24"/>
        <v>0</v>
      </c>
      <c r="H418" s="54">
        <f t="shared" ca="1" si="24"/>
        <v>0</v>
      </c>
      <c r="I418" s="54">
        <f t="shared" ca="1" si="24"/>
        <v>0</v>
      </c>
      <c r="J418" s="54" t="str">
        <f t="shared" ca="1" si="24"/>
        <v>ZH2BJT</v>
      </c>
      <c r="K418" s="54" t="str">
        <f t="shared" ca="1" si="24"/>
        <v>AD3</v>
      </c>
      <c r="L418" s="54" t="str">
        <f t="shared" ca="1" si="24"/>
        <v>COMPLET</v>
      </c>
      <c r="M418" s="54">
        <f t="shared" ca="1" si="26"/>
        <v>0</v>
      </c>
      <c r="N418" s="54" t="str">
        <f t="shared" ca="1" si="26"/>
        <v>ZH2UJ1</v>
      </c>
      <c r="O418" s="54">
        <f t="shared" ca="1" si="26"/>
        <v>0</v>
      </c>
    </row>
    <row r="419" spans="1:15" hidden="1" x14ac:dyDescent="0.25">
      <c r="A419" s="97">
        <v>339</v>
      </c>
      <c r="B419" s="98" t="s">
        <v>1891</v>
      </c>
      <c r="C419" s="54" t="str">
        <f t="shared" ca="1" si="25"/>
        <v>CPMP</v>
      </c>
      <c r="D419" s="54" t="str">
        <f t="shared" ca="1" si="25"/>
        <v>CMSMVT</v>
      </c>
      <c r="E419" s="98">
        <f t="shared" ca="1" si="24"/>
        <v>0</v>
      </c>
      <c r="F419" s="54">
        <f t="shared" ca="1" si="24"/>
        <v>0</v>
      </c>
      <c r="G419" s="54" t="str">
        <f t="shared" ca="1" si="24"/>
        <v>ZH2CJ2</v>
      </c>
      <c r="H419" s="54" t="str">
        <f t="shared" ca="1" si="24"/>
        <v>H2045</v>
      </c>
      <c r="I419" s="54">
        <f t="shared" ca="1" si="24"/>
        <v>0</v>
      </c>
      <c r="J419" s="54" t="str">
        <f t="shared" ca="1" si="24"/>
        <v>ZH2CJ6</v>
      </c>
      <c r="K419" s="54" t="str">
        <f t="shared" ca="1" si="24"/>
        <v>AD3</v>
      </c>
      <c r="L419" s="54" t="str">
        <f t="shared" ca="1" si="24"/>
        <v>PARTIEL</v>
      </c>
      <c r="M419" s="54">
        <f t="shared" ca="1" si="26"/>
        <v>0</v>
      </c>
      <c r="N419" s="54" t="str">
        <f t="shared" ca="1" si="26"/>
        <v>ZH2UJ2</v>
      </c>
      <c r="O419" s="54">
        <f t="shared" ca="1" si="26"/>
        <v>0</v>
      </c>
    </row>
    <row r="420" spans="1:15" hidden="1" x14ac:dyDescent="0.25">
      <c r="A420" s="97">
        <v>1922</v>
      </c>
      <c r="B420" s="98" t="s">
        <v>60</v>
      </c>
      <c r="C420" s="54" t="str">
        <f t="shared" ca="1" si="25"/>
        <v>CPMP</v>
      </c>
      <c r="D420" s="54" t="str">
        <f t="shared" ca="1" si="25"/>
        <v>CMSMVT</v>
      </c>
      <c r="E420" s="98">
        <f t="shared" ca="1" si="24"/>
        <v>0</v>
      </c>
      <c r="F420" s="54">
        <f t="shared" ca="1" si="24"/>
        <v>0</v>
      </c>
      <c r="G420" s="54" t="str">
        <f t="shared" ca="1" si="24"/>
        <v>ZH2CJ2</v>
      </c>
      <c r="H420" s="54" t="str">
        <f t="shared" ca="1" si="24"/>
        <v>H2058</v>
      </c>
      <c r="I420" s="54">
        <f t="shared" ca="1" si="24"/>
        <v>0</v>
      </c>
      <c r="J420" s="54" t="str">
        <f t="shared" ca="1" si="24"/>
        <v>ZH2CJ6</v>
      </c>
      <c r="K420" s="54" t="str">
        <f t="shared" ca="1" si="24"/>
        <v>AD3</v>
      </c>
      <c r="L420" s="54" t="str">
        <f t="shared" ca="1" si="24"/>
        <v>PARTIEL</v>
      </c>
      <c r="M420" s="54">
        <f t="shared" ca="1" si="26"/>
        <v>0</v>
      </c>
      <c r="N420" s="54" t="str">
        <f t="shared" ca="1" si="26"/>
        <v>ZH2UJZ</v>
      </c>
      <c r="O420" s="54">
        <f t="shared" ca="1" si="26"/>
        <v>0</v>
      </c>
    </row>
    <row r="421" spans="1:15" hidden="1" x14ac:dyDescent="0.25">
      <c r="A421" s="97">
        <v>2052</v>
      </c>
      <c r="B421" s="98" t="s">
        <v>63</v>
      </c>
      <c r="C421" s="54" t="str">
        <f t="shared" ca="1" si="25"/>
        <v>CPMP</v>
      </c>
      <c r="D421" s="54" t="str">
        <f t="shared" ca="1" si="25"/>
        <v>CMSMVT</v>
      </c>
      <c r="E421" s="98">
        <f t="shared" ca="1" si="24"/>
        <v>0</v>
      </c>
      <c r="F421" s="54">
        <f t="shared" ca="1" si="24"/>
        <v>0</v>
      </c>
      <c r="G421" s="54" t="str">
        <f t="shared" ca="1" si="24"/>
        <v>ZH2CJ2</v>
      </c>
      <c r="H421" s="54" t="str">
        <f t="shared" ca="1" si="24"/>
        <v>H2044</v>
      </c>
      <c r="I421" s="54">
        <f t="shared" ca="1" si="24"/>
        <v>0</v>
      </c>
      <c r="J421" s="54" t="str">
        <f t="shared" ca="1" si="24"/>
        <v>ZH2CJ6</v>
      </c>
      <c r="K421" s="54" t="str">
        <f t="shared" ca="1" si="24"/>
        <v>AD3</v>
      </c>
      <c r="L421" s="54" t="str">
        <f t="shared" ca="1" si="24"/>
        <v>PARTIEL</v>
      </c>
      <c r="M421" s="54">
        <f t="shared" ca="1" si="26"/>
        <v>0</v>
      </c>
      <c r="N421" s="54" t="str">
        <f t="shared" ca="1" si="26"/>
        <v>ZH2UJ0</v>
      </c>
      <c r="O421" s="54">
        <f t="shared" ca="1" si="26"/>
        <v>0</v>
      </c>
    </row>
    <row r="422" spans="1:15" hidden="1" x14ac:dyDescent="0.25">
      <c r="A422" s="97">
        <v>1972</v>
      </c>
      <c r="B422" s="98" t="s">
        <v>62</v>
      </c>
      <c r="C422" s="54" t="str">
        <f t="shared" ca="1" si="25"/>
        <v>CPMP</v>
      </c>
      <c r="D422" s="54" t="str">
        <f t="shared" ca="1" si="25"/>
        <v>CMSMVT</v>
      </c>
      <c r="E422" s="98">
        <f t="shared" ca="1" si="24"/>
        <v>0</v>
      </c>
      <c r="F422" s="54">
        <f t="shared" ca="1" si="24"/>
        <v>0</v>
      </c>
      <c r="G422" s="54" t="str">
        <f t="shared" ca="1" si="24"/>
        <v>ZH2CJ2</v>
      </c>
      <c r="H422" s="54" t="str">
        <f t="shared" ca="1" si="24"/>
        <v>H2046</v>
      </c>
      <c r="I422" s="54">
        <f t="shared" ca="1" si="24"/>
        <v>0</v>
      </c>
      <c r="J422" s="54" t="str">
        <f t="shared" ca="1" si="24"/>
        <v>ZH2CJ6</v>
      </c>
      <c r="K422" s="54" t="str">
        <f t="shared" ca="1" si="24"/>
        <v>AD3</v>
      </c>
      <c r="L422" s="54" t="str">
        <f t="shared" ca="1" si="24"/>
        <v>PARTIEL</v>
      </c>
      <c r="M422" s="54">
        <f t="shared" ca="1" si="26"/>
        <v>0</v>
      </c>
      <c r="N422" s="54" t="str">
        <f t="shared" ca="1" si="26"/>
        <v>ZH2UJ3</v>
      </c>
      <c r="O422" s="54">
        <f t="shared" ca="1" si="26"/>
        <v>0</v>
      </c>
    </row>
    <row r="423" spans="1:15" hidden="1" x14ac:dyDescent="0.25">
      <c r="A423" s="97">
        <v>2219</v>
      </c>
      <c r="B423" s="98" t="s">
        <v>55</v>
      </c>
      <c r="C423" s="54" t="str">
        <f t="shared" ca="1" si="25"/>
        <v>CPMP</v>
      </c>
      <c r="D423" s="54" t="str">
        <f t="shared" ca="1" si="25"/>
        <v>CMSMVT</v>
      </c>
      <c r="E423" s="98">
        <f t="shared" ca="1" si="24"/>
        <v>0</v>
      </c>
      <c r="F423" s="54">
        <f t="shared" ca="1" si="24"/>
        <v>0</v>
      </c>
      <c r="G423" s="54" t="str">
        <f t="shared" ca="1" si="24"/>
        <v>ZH2CJ2</v>
      </c>
      <c r="H423" s="54" t="str">
        <f t="shared" ca="1" si="24"/>
        <v>H2043</v>
      </c>
      <c r="I423" s="54">
        <f t="shared" ca="1" si="24"/>
        <v>0</v>
      </c>
      <c r="J423" s="54" t="str">
        <f t="shared" ca="1" si="24"/>
        <v>ZH2CJ6</v>
      </c>
      <c r="K423" s="54" t="str">
        <f t="shared" ca="1" si="24"/>
        <v>AD3</v>
      </c>
      <c r="L423" s="54" t="str">
        <f t="shared" ca="1" si="24"/>
        <v>PARTIEL</v>
      </c>
      <c r="M423" s="54">
        <f t="shared" ca="1" si="26"/>
        <v>0</v>
      </c>
      <c r="N423" s="54" t="str">
        <f t="shared" ca="1" si="26"/>
        <v>ZH2KJ2</v>
      </c>
      <c r="O423" s="54">
        <f t="shared" ca="1" si="26"/>
        <v>0</v>
      </c>
    </row>
    <row r="424" spans="1:15" hidden="1" x14ac:dyDescent="0.25">
      <c r="A424" s="97">
        <v>340</v>
      </c>
      <c r="B424" s="98" t="s">
        <v>1895</v>
      </c>
      <c r="C424" s="54" t="str">
        <f t="shared" ca="1" si="25"/>
        <v>CPMP</v>
      </c>
      <c r="D424" s="54" t="str">
        <f t="shared" ca="1" si="25"/>
        <v>CMSMVT</v>
      </c>
      <c r="E424" s="98">
        <f t="shared" ca="1" si="24"/>
        <v>0</v>
      </c>
      <c r="F424" s="54">
        <f t="shared" ca="1" si="24"/>
        <v>0</v>
      </c>
      <c r="G424" s="54" t="str">
        <f t="shared" ca="1" si="24"/>
        <v>ZH2CJ2</v>
      </c>
      <c r="H424" s="54" t="str">
        <f t="shared" ca="1" si="24"/>
        <v>H2049</v>
      </c>
      <c r="I424" s="54">
        <f t="shared" ca="1" si="24"/>
        <v>0</v>
      </c>
      <c r="J424" s="54" t="str">
        <f t="shared" ca="1" si="24"/>
        <v>ZH2CJ6</v>
      </c>
      <c r="K424" s="54" t="str">
        <f t="shared" ca="1" si="24"/>
        <v>AD3</v>
      </c>
      <c r="L424" s="54" t="str">
        <f t="shared" ca="1" si="24"/>
        <v>PARTIEL</v>
      </c>
      <c r="M424" s="54">
        <f t="shared" ca="1" si="26"/>
        <v>0</v>
      </c>
      <c r="N424" s="54" t="str">
        <f t="shared" ca="1" si="26"/>
        <v>ZH2UJ6</v>
      </c>
      <c r="O424" s="54">
        <f t="shared" ca="1" si="26"/>
        <v>0</v>
      </c>
    </row>
    <row r="425" spans="1:15" hidden="1" x14ac:dyDescent="0.25">
      <c r="A425" s="97">
        <v>341</v>
      </c>
      <c r="B425" s="98" t="s">
        <v>1899</v>
      </c>
      <c r="C425" s="54" t="str">
        <f t="shared" ca="1" si="25"/>
        <v>CPMP</v>
      </c>
      <c r="D425" s="54" t="str">
        <f t="shared" ca="1" si="25"/>
        <v>CMSMVT</v>
      </c>
      <c r="E425" s="98">
        <f t="shared" ca="1" si="24"/>
        <v>0</v>
      </c>
      <c r="F425" s="54">
        <f t="shared" ca="1" si="24"/>
        <v>0</v>
      </c>
      <c r="G425" s="54" t="str">
        <f t="shared" ca="1" si="24"/>
        <v>ZH2CJ2</v>
      </c>
      <c r="H425" s="54" t="str">
        <f t="shared" ca="1" si="24"/>
        <v>H2050</v>
      </c>
      <c r="I425" s="54">
        <f t="shared" ca="1" si="24"/>
        <v>0</v>
      </c>
      <c r="J425" s="54" t="str">
        <f t="shared" ca="1" si="24"/>
        <v>ZH2CJ6</v>
      </c>
      <c r="K425" s="54" t="str">
        <f t="shared" ca="1" si="24"/>
        <v>AD3</v>
      </c>
      <c r="L425" s="54" t="str">
        <f t="shared" ca="1" si="24"/>
        <v>PARTIEL</v>
      </c>
      <c r="M425" s="54">
        <f t="shared" ca="1" si="26"/>
        <v>0</v>
      </c>
      <c r="N425" s="54" t="str">
        <f t="shared" ca="1" si="26"/>
        <v>ZH2UJ7</v>
      </c>
      <c r="O425" s="54">
        <f t="shared" ca="1" si="26"/>
        <v>0</v>
      </c>
    </row>
    <row r="426" spans="1:15" hidden="1" x14ac:dyDescent="0.25">
      <c r="A426" s="97">
        <v>342</v>
      </c>
      <c r="B426" s="98" t="s">
        <v>1902</v>
      </c>
      <c r="C426" s="54" t="str">
        <f t="shared" ca="1" si="25"/>
        <v>CPMP</v>
      </c>
      <c r="D426" s="54" t="str">
        <f t="shared" ca="1" si="25"/>
        <v>CMSMVT</v>
      </c>
      <c r="E426" s="98">
        <f t="shared" ca="1" si="24"/>
        <v>0</v>
      </c>
      <c r="F426" s="54">
        <f t="shared" ca="1" si="24"/>
        <v>0</v>
      </c>
      <c r="G426" s="54" t="str">
        <f t="shared" ca="1" si="24"/>
        <v>ZH2CJ2</v>
      </c>
      <c r="H426" s="54" t="str">
        <f t="shared" ca="1" si="24"/>
        <v>H2048</v>
      </c>
      <c r="I426" s="54">
        <f t="shared" ca="1" si="24"/>
        <v>0</v>
      </c>
      <c r="J426" s="54" t="str">
        <f t="shared" ca="1" si="24"/>
        <v>ZH2CJ6</v>
      </c>
      <c r="K426" s="54" t="str">
        <f t="shared" ca="1" si="24"/>
        <v>AD3</v>
      </c>
      <c r="L426" s="54" t="str">
        <f t="shared" ca="1" si="24"/>
        <v>PARTIEL</v>
      </c>
      <c r="M426" s="54">
        <f t="shared" ca="1" si="26"/>
        <v>0</v>
      </c>
      <c r="N426" s="54" t="str">
        <f t="shared" ca="1" si="26"/>
        <v>ZH2UJ5</v>
      </c>
      <c r="O426" s="54">
        <f t="shared" ca="1" si="26"/>
        <v>0</v>
      </c>
    </row>
    <row r="427" spans="1:15" hidden="1" x14ac:dyDescent="0.25">
      <c r="A427" s="97">
        <v>343</v>
      </c>
      <c r="B427" s="98" t="s">
        <v>1906</v>
      </c>
      <c r="C427" s="54" t="str">
        <f t="shared" ca="1" si="25"/>
        <v>CPMP</v>
      </c>
      <c r="D427" s="54" t="str">
        <f t="shared" ca="1" si="25"/>
        <v>CMSMVT</v>
      </c>
      <c r="E427" s="98">
        <f t="shared" ca="1" si="24"/>
        <v>0</v>
      </c>
      <c r="F427" s="54">
        <f t="shared" ca="1" si="24"/>
        <v>0</v>
      </c>
      <c r="G427" s="54" t="str">
        <f t="shared" ca="1" si="24"/>
        <v>ZH2CJ2</v>
      </c>
      <c r="H427" s="54" t="str">
        <f t="shared" ca="1" si="24"/>
        <v>H2047</v>
      </c>
      <c r="I427" s="54">
        <f t="shared" ca="1" si="24"/>
        <v>0</v>
      </c>
      <c r="J427" s="54" t="str">
        <f t="shared" ca="1" si="24"/>
        <v>ZH2CJ6</v>
      </c>
      <c r="K427" s="54" t="str">
        <f t="shared" ca="1" si="24"/>
        <v>AD3</v>
      </c>
      <c r="L427" s="54" t="str">
        <f t="shared" ca="1" si="24"/>
        <v>PARTIEL</v>
      </c>
      <c r="M427" s="54">
        <f t="shared" ca="1" si="26"/>
        <v>0</v>
      </c>
      <c r="N427" s="54" t="str">
        <f t="shared" ca="1" si="26"/>
        <v>ZH2UJ4</v>
      </c>
      <c r="O427" s="54">
        <f t="shared" ca="1" si="26"/>
        <v>0</v>
      </c>
    </row>
    <row r="428" spans="1:15" hidden="1" x14ac:dyDescent="0.25">
      <c r="A428" s="97">
        <v>344</v>
      </c>
      <c r="B428" s="98" t="s">
        <v>1910</v>
      </c>
      <c r="C428" s="54" t="str">
        <f t="shared" ca="1" si="25"/>
        <v>CPMP</v>
      </c>
      <c r="D428" s="54" t="str">
        <f t="shared" ca="1" si="25"/>
        <v>CMSMVT</v>
      </c>
      <c r="E428" s="98">
        <f t="shared" ca="1" si="24"/>
        <v>0</v>
      </c>
      <c r="F428" s="54">
        <f t="shared" ca="1" si="24"/>
        <v>0</v>
      </c>
      <c r="G428" s="54" t="str">
        <f t="shared" ca="1" si="24"/>
        <v>ZH2CJ2</v>
      </c>
      <c r="H428" s="54" t="str">
        <f t="shared" ca="1" si="24"/>
        <v>H2040</v>
      </c>
      <c r="I428" s="54">
        <f t="shared" ca="1" si="24"/>
        <v>0</v>
      </c>
      <c r="J428" s="54" t="str">
        <f t="shared" ca="1" si="24"/>
        <v>ZH2CJ6</v>
      </c>
      <c r="K428" s="54" t="str">
        <f t="shared" ca="1" si="24"/>
        <v>AD3</v>
      </c>
      <c r="L428" s="54" t="str">
        <f t="shared" ca="1" si="24"/>
        <v>PARTIEL</v>
      </c>
      <c r="M428" s="54">
        <f t="shared" ca="1" si="26"/>
        <v>0</v>
      </c>
      <c r="N428" s="54" t="str">
        <f t="shared" ca="1" si="26"/>
        <v>ZH23JB</v>
      </c>
      <c r="O428" s="54">
        <f t="shared" ca="1" si="26"/>
        <v>0</v>
      </c>
    </row>
    <row r="429" spans="1:15" hidden="1" x14ac:dyDescent="0.25">
      <c r="A429" s="97">
        <v>345</v>
      </c>
      <c r="B429" s="98" t="s">
        <v>1913</v>
      </c>
      <c r="C429" s="54" t="str">
        <f t="shared" ca="1" si="25"/>
        <v>CPMP</v>
      </c>
      <c r="D429" s="54" t="str">
        <f t="shared" ca="1" si="25"/>
        <v>CMSMVT</v>
      </c>
      <c r="E429" s="98">
        <f t="shared" ca="1" si="24"/>
        <v>0</v>
      </c>
      <c r="F429" s="54">
        <f t="shared" ca="1" si="24"/>
        <v>0</v>
      </c>
      <c r="G429" s="54" t="str">
        <f t="shared" ca="1" si="24"/>
        <v>ZH2CJ2</v>
      </c>
      <c r="H429" s="54" t="str">
        <f t="shared" ca="1" si="24"/>
        <v>H2041</v>
      </c>
      <c r="I429" s="54">
        <f t="shared" ca="1" si="24"/>
        <v>0</v>
      </c>
      <c r="J429" s="54" t="str">
        <f t="shared" ca="1" si="24"/>
        <v>ZH2CJ6</v>
      </c>
      <c r="K429" s="54" t="str">
        <f t="shared" ca="1" si="24"/>
        <v>AD3</v>
      </c>
      <c r="L429" s="54" t="str">
        <f t="shared" ca="1" si="24"/>
        <v>PARTIEL</v>
      </c>
      <c r="M429" s="54">
        <f t="shared" ca="1" si="26"/>
        <v>0</v>
      </c>
      <c r="N429" s="54" t="str">
        <f t="shared" ca="1" si="26"/>
        <v>ZH23JC</v>
      </c>
      <c r="O429" s="54">
        <f t="shared" ca="1" si="26"/>
        <v>0</v>
      </c>
    </row>
    <row r="430" spans="1:15" hidden="1" x14ac:dyDescent="0.25">
      <c r="A430" s="97">
        <v>346</v>
      </c>
      <c r="B430" s="98" t="s">
        <v>1916</v>
      </c>
      <c r="C430" s="54" t="str">
        <f t="shared" ca="1" si="25"/>
        <v>CPMP</v>
      </c>
      <c r="D430" s="54" t="str">
        <f t="shared" ca="1" si="25"/>
        <v>CMSMVT</v>
      </c>
      <c r="E430" s="98">
        <f t="shared" ca="1" si="24"/>
        <v>0</v>
      </c>
      <c r="F430" s="54">
        <f t="shared" ca="1" si="24"/>
        <v>0</v>
      </c>
      <c r="G430" s="54" t="str">
        <f t="shared" ca="1" si="24"/>
        <v>ZH2CJ2</v>
      </c>
      <c r="H430" s="54" t="str">
        <f t="shared" ca="1" si="24"/>
        <v>H2042</v>
      </c>
      <c r="I430" s="54">
        <f t="shared" ca="1" si="24"/>
        <v>0</v>
      </c>
      <c r="J430" s="54" t="str">
        <f t="shared" ca="1" si="24"/>
        <v>ZH2CJ6</v>
      </c>
      <c r="K430" s="54" t="str">
        <f t="shared" ca="1" si="24"/>
        <v>AD3</v>
      </c>
      <c r="L430" s="54" t="str">
        <f t="shared" ca="1" si="24"/>
        <v>PARTIEL</v>
      </c>
      <c r="M430" s="54">
        <f t="shared" ca="1" si="26"/>
        <v>0</v>
      </c>
      <c r="N430" s="54" t="str">
        <f t="shared" ca="1" si="26"/>
        <v>ZH23JD</v>
      </c>
      <c r="O430" s="54">
        <f t="shared" ca="1" si="26"/>
        <v>0</v>
      </c>
    </row>
    <row r="431" spans="1:15" hidden="1" x14ac:dyDescent="0.25">
      <c r="A431" s="97">
        <v>347</v>
      </c>
      <c r="B431" s="98" t="s">
        <v>1919</v>
      </c>
      <c r="C431" s="54" t="str">
        <f t="shared" ca="1" si="25"/>
        <v>CPMP</v>
      </c>
      <c r="D431" s="54" t="str">
        <f t="shared" ca="1" si="25"/>
        <v>CMSMVT</v>
      </c>
      <c r="E431" s="98">
        <f t="shared" ca="1" si="24"/>
        <v>0</v>
      </c>
      <c r="F431" s="54">
        <f t="shared" ca="1" si="24"/>
        <v>0</v>
      </c>
      <c r="G431" s="54" t="str">
        <f t="shared" ca="1" si="24"/>
        <v>ZH2CJ2</v>
      </c>
      <c r="H431" s="54" t="str">
        <f t="shared" ca="1" si="24"/>
        <v>H2051</v>
      </c>
      <c r="I431" s="54">
        <f t="shared" ca="1" si="24"/>
        <v>0</v>
      </c>
      <c r="J431" s="54" t="str">
        <f t="shared" ca="1" si="24"/>
        <v>ZH2CJ6</v>
      </c>
      <c r="K431" s="54" t="str">
        <f t="shared" ca="1" si="24"/>
        <v>AD3</v>
      </c>
      <c r="L431" s="54" t="str">
        <f t="shared" ca="1" si="24"/>
        <v>PARTIEL</v>
      </c>
      <c r="M431" s="54">
        <f t="shared" ca="1" si="26"/>
        <v>0</v>
      </c>
      <c r="N431" s="54" t="str">
        <f t="shared" ca="1" si="26"/>
        <v>ZH2UJ8</v>
      </c>
      <c r="O431" s="54">
        <f t="shared" ca="1" si="26"/>
        <v>0</v>
      </c>
    </row>
    <row r="432" spans="1:15" hidden="1" x14ac:dyDescent="0.25">
      <c r="A432" s="97">
        <v>348</v>
      </c>
      <c r="B432" s="98" t="s">
        <v>1922</v>
      </c>
      <c r="C432" s="54" t="str">
        <f t="shared" ca="1" si="25"/>
        <v>CPMP</v>
      </c>
      <c r="D432" s="54" t="str">
        <f t="shared" ca="1" si="25"/>
        <v>CMSMVT</v>
      </c>
      <c r="E432" s="98">
        <f t="shared" ca="1" si="24"/>
        <v>0</v>
      </c>
      <c r="F432" s="54">
        <f t="shared" ca="1" si="24"/>
        <v>0</v>
      </c>
      <c r="G432" s="54" t="str">
        <f t="shared" ca="1" si="24"/>
        <v>ZH2CJ2</v>
      </c>
      <c r="H432" s="54" t="str">
        <f t="shared" ca="1" si="24"/>
        <v>H2052</v>
      </c>
      <c r="I432" s="54" t="str">
        <f t="shared" ca="1" si="24"/>
        <v>ZH2CJ4</v>
      </c>
      <c r="J432" s="54" t="str">
        <f t="shared" ca="1" si="24"/>
        <v>ZH2CJ6</v>
      </c>
      <c r="K432" s="54" t="str">
        <f t="shared" ca="1" si="24"/>
        <v>AD3</v>
      </c>
      <c r="L432" s="54" t="str">
        <f t="shared" ca="1" si="24"/>
        <v>PARTIEL</v>
      </c>
      <c r="M432" s="54">
        <f t="shared" ca="1" si="26"/>
        <v>0</v>
      </c>
      <c r="N432" s="54" t="str">
        <f t="shared" ca="1" si="26"/>
        <v>ZH2UJ9</v>
      </c>
      <c r="O432" s="54">
        <f t="shared" ca="1" si="26"/>
        <v>0</v>
      </c>
    </row>
    <row r="433" spans="1:15" hidden="1" x14ac:dyDescent="0.25">
      <c r="A433" s="97">
        <v>349</v>
      </c>
      <c r="B433" s="98" t="s">
        <v>1924</v>
      </c>
      <c r="C433" s="54" t="str">
        <f t="shared" ca="1" si="25"/>
        <v>CPMP</v>
      </c>
      <c r="D433" s="54" t="str">
        <f t="shared" ca="1" si="25"/>
        <v>CMSMVT</v>
      </c>
      <c r="E433" s="98">
        <f t="shared" ca="1" si="24"/>
        <v>0</v>
      </c>
      <c r="F433" s="54">
        <f t="shared" ca="1" si="24"/>
        <v>0</v>
      </c>
      <c r="G433" s="54" t="str">
        <f t="shared" ca="1" si="24"/>
        <v>ZH2CJ2</v>
      </c>
      <c r="H433" s="54" t="str">
        <f t="shared" ca="1" si="24"/>
        <v>H2053</v>
      </c>
      <c r="I433" s="54" t="str">
        <f t="shared" ca="1" si="24"/>
        <v>ZH2CJ4</v>
      </c>
      <c r="J433" s="54" t="str">
        <f t="shared" ca="1" si="24"/>
        <v>ZH2CJ6</v>
      </c>
      <c r="K433" s="54" t="str">
        <f t="shared" ca="1" si="24"/>
        <v>AD3</v>
      </c>
      <c r="L433" s="54" t="str">
        <f t="shared" ca="1" si="24"/>
        <v>PARTIEL</v>
      </c>
      <c r="M433" s="54">
        <f t="shared" ca="1" si="26"/>
        <v>0</v>
      </c>
      <c r="N433" s="54" t="str">
        <f t="shared" ca="1" si="26"/>
        <v>ZH2UJA</v>
      </c>
      <c r="O433" s="54">
        <f t="shared" ca="1" si="26"/>
        <v>0</v>
      </c>
    </row>
    <row r="434" spans="1:15" hidden="1" x14ac:dyDescent="0.25">
      <c r="A434" s="97">
        <v>350</v>
      </c>
      <c r="B434" s="98" t="s">
        <v>1928</v>
      </c>
      <c r="C434" s="54" t="str">
        <f t="shared" ca="1" si="25"/>
        <v>CPMP</v>
      </c>
      <c r="D434" s="54" t="str">
        <f t="shared" ca="1" si="25"/>
        <v>CMSMVT</v>
      </c>
      <c r="E434" s="98">
        <f t="shared" ca="1" si="24"/>
        <v>0</v>
      </c>
      <c r="F434" s="54">
        <f t="shared" ca="1" si="24"/>
        <v>0</v>
      </c>
      <c r="G434" s="54" t="str">
        <f t="shared" ca="1" si="24"/>
        <v>ZH2CJ2</v>
      </c>
      <c r="H434" s="54" t="str">
        <f t="shared" ca="1" si="24"/>
        <v>H2054</v>
      </c>
      <c r="I434" s="54" t="str">
        <f t="shared" ref="I434:O485" ca="1" si="27">IF((INDIRECT("'Referentiel'!"&amp;I$1&amp;$A434)="N/A"),"",INDIRECT("'Referentiel'!"&amp;I$1&amp;$A434))</f>
        <v>ZH2CJ4</v>
      </c>
      <c r="J434" s="54" t="str">
        <f t="shared" ca="1" si="27"/>
        <v>ZH2CJ6</v>
      </c>
      <c r="K434" s="54" t="str">
        <f t="shared" ca="1" si="27"/>
        <v>AD3</v>
      </c>
      <c r="L434" s="54" t="str">
        <f t="shared" ca="1" si="27"/>
        <v>PARTIEL</v>
      </c>
      <c r="M434" s="54">
        <f t="shared" ca="1" si="26"/>
        <v>0</v>
      </c>
      <c r="N434" s="54" t="str">
        <f t="shared" ca="1" si="26"/>
        <v>ZH2UJB</v>
      </c>
      <c r="O434" s="54">
        <f t="shared" ca="1" si="26"/>
        <v>0</v>
      </c>
    </row>
    <row r="435" spans="1:15" hidden="1" x14ac:dyDescent="0.25">
      <c r="A435" s="97">
        <v>351</v>
      </c>
      <c r="B435" s="98" t="s">
        <v>1932</v>
      </c>
      <c r="C435" s="54" t="str">
        <f t="shared" ca="1" si="25"/>
        <v>CPMP</v>
      </c>
      <c r="D435" s="54" t="str">
        <f t="shared" ca="1" si="25"/>
        <v>CMSMVT</v>
      </c>
      <c r="E435" s="98">
        <f t="shared" ca="1" si="25"/>
        <v>0</v>
      </c>
      <c r="F435" s="54">
        <f t="shared" ca="1" si="25"/>
        <v>0</v>
      </c>
      <c r="G435" s="54" t="str">
        <f t="shared" ca="1" si="25"/>
        <v>ZH2CJ2</v>
      </c>
      <c r="H435" s="54" t="str">
        <f t="shared" ca="1" si="25"/>
        <v>H2055</v>
      </c>
      <c r="I435" s="54" t="str">
        <f t="shared" ca="1" si="27"/>
        <v>ZH2CJ4</v>
      </c>
      <c r="J435" s="54" t="str">
        <f t="shared" ca="1" si="27"/>
        <v>ZH2CJ6</v>
      </c>
      <c r="K435" s="54" t="str">
        <f t="shared" ca="1" si="27"/>
        <v>AD3</v>
      </c>
      <c r="L435" s="54" t="str">
        <f t="shared" ca="1" si="27"/>
        <v>PARTIEL</v>
      </c>
      <c r="M435" s="54">
        <f t="shared" ca="1" si="26"/>
        <v>0</v>
      </c>
      <c r="N435" s="54" t="str">
        <f t="shared" ca="1" si="26"/>
        <v>ZH2UJC</v>
      </c>
      <c r="O435" s="54">
        <f t="shared" ca="1" si="26"/>
        <v>0</v>
      </c>
    </row>
    <row r="436" spans="1:15" hidden="1" x14ac:dyDescent="0.25">
      <c r="A436" s="97">
        <v>352</v>
      </c>
      <c r="B436" s="98" t="s">
        <v>1936</v>
      </c>
      <c r="C436" s="54" t="str">
        <f t="shared" ca="1" si="25"/>
        <v>CPMP</v>
      </c>
      <c r="D436" s="54" t="str">
        <f t="shared" ca="1" si="25"/>
        <v>CMSMVT</v>
      </c>
      <c r="E436" s="98">
        <f t="shared" ca="1" si="25"/>
        <v>0</v>
      </c>
      <c r="F436" s="54">
        <f t="shared" ca="1" si="25"/>
        <v>0</v>
      </c>
      <c r="G436" s="54" t="str">
        <f t="shared" ca="1" si="25"/>
        <v>ZH2CJ2</v>
      </c>
      <c r="H436" s="54" t="str">
        <f t="shared" ca="1" si="25"/>
        <v>H2056</v>
      </c>
      <c r="I436" s="54" t="str">
        <f t="shared" ca="1" si="27"/>
        <v>ZH2CJ4</v>
      </c>
      <c r="J436" s="54" t="str">
        <f t="shared" ca="1" si="27"/>
        <v>ZH2CJ6</v>
      </c>
      <c r="K436" s="54" t="str">
        <f t="shared" ca="1" si="27"/>
        <v>AD3</v>
      </c>
      <c r="L436" s="54" t="str">
        <f t="shared" ca="1" si="27"/>
        <v>PARTIEL</v>
      </c>
      <c r="M436" s="54">
        <f t="shared" ca="1" si="26"/>
        <v>0</v>
      </c>
      <c r="N436" s="54" t="str">
        <f t="shared" ca="1" si="26"/>
        <v>ZH2UJD</v>
      </c>
      <c r="O436" s="54">
        <f t="shared" ca="1" si="26"/>
        <v>0</v>
      </c>
    </row>
    <row r="437" spans="1:15" hidden="1" x14ac:dyDescent="0.25">
      <c r="A437" s="97">
        <v>1932</v>
      </c>
      <c r="B437" s="98" t="s">
        <v>61</v>
      </c>
      <c r="C437" s="54" t="str">
        <f t="shared" ca="1" si="25"/>
        <v>CPMP</v>
      </c>
      <c r="D437" s="54" t="str">
        <f t="shared" ca="1" si="25"/>
        <v>CMSMVT</v>
      </c>
      <c r="E437" s="98">
        <f t="shared" ca="1" si="25"/>
        <v>0</v>
      </c>
      <c r="F437" s="54">
        <f t="shared" ca="1" si="25"/>
        <v>0</v>
      </c>
      <c r="G437" s="54" t="str">
        <f t="shared" ca="1" si="25"/>
        <v>ZH2CJ2</v>
      </c>
      <c r="H437" s="54" t="str">
        <f t="shared" ca="1" si="25"/>
        <v>H2057</v>
      </c>
      <c r="I437" s="54" t="str">
        <f t="shared" ca="1" si="27"/>
        <v>ZH2CJ4</v>
      </c>
      <c r="J437" s="54" t="str">
        <f t="shared" ca="1" si="27"/>
        <v>ZH2CJ6</v>
      </c>
      <c r="K437" s="54" t="str">
        <f t="shared" ca="1" si="27"/>
        <v>AD3</v>
      </c>
      <c r="L437" s="54" t="str">
        <f t="shared" ca="1" si="27"/>
        <v>PARTIEL</v>
      </c>
      <c r="M437" s="54">
        <f t="shared" ca="1" si="26"/>
        <v>0</v>
      </c>
      <c r="N437" s="54" t="str">
        <f t="shared" ca="1" si="26"/>
        <v>ZH2UJE</v>
      </c>
      <c r="O437" s="54">
        <f t="shared" ca="1" si="26"/>
        <v>0</v>
      </c>
    </row>
    <row r="438" spans="1:15" hidden="1" x14ac:dyDescent="0.25">
      <c r="A438" s="97">
        <v>353</v>
      </c>
      <c r="B438" s="98" t="s">
        <v>1940</v>
      </c>
      <c r="C438" s="54" t="str">
        <f t="shared" ca="1" si="25"/>
        <v>CPPI</v>
      </c>
      <c r="D438" s="54" t="str">
        <f t="shared" ca="1" si="25"/>
        <v>CMSWKB31</v>
      </c>
      <c r="E438" s="98">
        <f t="shared" ca="1" si="25"/>
        <v>0</v>
      </c>
      <c r="F438" s="54">
        <f t="shared" ca="1" si="25"/>
        <v>0</v>
      </c>
      <c r="G438" s="54">
        <f t="shared" ca="1" si="25"/>
        <v>0</v>
      </c>
      <c r="H438" s="54">
        <f t="shared" ca="1" si="25"/>
        <v>0</v>
      </c>
      <c r="I438" s="54">
        <f t="shared" ca="1" si="27"/>
        <v>0</v>
      </c>
      <c r="J438" s="54" t="str">
        <f t="shared" ca="1" si="27"/>
        <v>ZH0AJ7</v>
      </c>
      <c r="K438" s="54" t="str">
        <f t="shared" ca="1" si="27"/>
        <v>AD3</v>
      </c>
      <c r="L438" s="54" t="str">
        <f t="shared" ca="1" si="27"/>
        <v>COMPLET</v>
      </c>
      <c r="M438" s="54">
        <f t="shared" ca="1" si="26"/>
        <v>0</v>
      </c>
      <c r="N438" s="54" t="str">
        <f t="shared" ca="1" si="26"/>
        <v>ZH0TJH</v>
      </c>
      <c r="O438" s="54">
        <f t="shared" ca="1" si="26"/>
        <v>0</v>
      </c>
    </row>
    <row r="439" spans="1:15" hidden="1" x14ac:dyDescent="0.25">
      <c r="A439" s="97">
        <v>2176</v>
      </c>
      <c r="B439" s="98" t="s">
        <v>10582</v>
      </c>
      <c r="C439" s="54" t="str">
        <f t="shared" ca="1" si="25"/>
        <v>CPDT</v>
      </c>
      <c r="D439" s="54" t="str">
        <f t="shared" ca="1" si="25"/>
        <v>#CR#CNSICPDTJ_YYYYMMDDHHMISS_CNSI_USAGES.TXT</v>
      </c>
      <c r="E439" s="98">
        <f t="shared" ca="1" si="25"/>
        <v>0</v>
      </c>
      <c r="F439" s="54">
        <f t="shared" ca="1" si="25"/>
        <v>0</v>
      </c>
      <c r="G439" s="54">
        <f t="shared" ca="1" si="25"/>
        <v>0</v>
      </c>
      <c r="H439" s="54">
        <f t="shared" ca="1" si="25"/>
        <v>0</v>
      </c>
      <c r="I439" s="54">
        <f t="shared" ca="1" si="27"/>
        <v>0</v>
      </c>
      <c r="J439" s="54">
        <f t="shared" ca="1" si="27"/>
        <v>0</v>
      </c>
      <c r="K439" s="54" t="str">
        <f t="shared" ca="1" si="27"/>
        <v>AD4</v>
      </c>
      <c r="L439" s="54" t="str">
        <f t="shared" ca="1" si="27"/>
        <v>PARTIEL</v>
      </c>
      <c r="M439" s="54">
        <f t="shared" ca="1" si="26"/>
        <v>0</v>
      </c>
      <c r="N439" s="54" t="str">
        <f t="shared" ca="1" si="26"/>
        <v>ZH0LJC</v>
      </c>
      <c r="O439" s="54">
        <f t="shared" ca="1" si="26"/>
        <v>0</v>
      </c>
    </row>
    <row r="440" spans="1:15" hidden="1" x14ac:dyDescent="0.25">
      <c r="A440" s="97">
        <v>2080</v>
      </c>
      <c r="B440" s="137" t="s">
        <v>10221</v>
      </c>
      <c r="C440" s="54" t="str">
        <f t="shared" ca="1" si="25"/>
        <v>CPCC</v>
      </c>
      <c r="D440" s="54" t="str">
        <f t="shared" ca="1" si="25"/>
        <v>#CR#EERDJ_YYYYMMDDHHMISS_CNTRL_DONNEE.txt</v>
      </c>
      <c r="E440" s="98">
        <f t="shared" ca="1" si="25"/>
        <v>0</v>
      </c>
      <c r="F440" s="54">
        <f t="shared" ca="1" si="25"/>
        <v>0</v>
      </c>
      <c r="G440" s="54">
        <f t="shared" ca="1" si="25"/>
        <v>0</v>
      </c>
      <c r="H440" s="54">
        <f t="shared" ca="1" si="25"/>
        <v>0</v>
      </c>
      <c r="I440" s="54">
        <f t="shared" ca="1" si="27"/>
        <v>0</v>
      </c>
      <c r="J440" s="54">
        <f t="shared" ca="1" si="27"/>
        <v>0</v>
      </c>
      <c r="K440" s="54" t="str">
        <f t="shared" ca="1" si="27"/>
        <v>AD4</v>
      </c>
      <c r="L440" s="54" t="str">
        <f t="shared" ca="1" si="27"/>
        <v>COMPLET</v>
      </c>
      <c r="M440" s="54" t="str">
        <f t="shared" ca="1" si="26"/>
        <v xml:space="preserve"> </v>
      </c>
      <c r="N440" s="54" t="str">
        <f t="shared" ca="1" si="26"/>
        <v>ZH1GJB</v>
      </c>
      <c r="O440" s="54">
        <f t="shared" ca="1" si="26"/>
        <v>0</v>
      </c>
    </row>
    <row r="441" spans="1:15" hidden="1" x14ac:dyDescent="0.25">
      <c r="A441" s="97">
        <v>2236</v>
      </c>
      <c r="B441" s="138" t="s">
        <v>10804</v>
      </c>
      <c r="C441" s="54" t="str">
        <f t="shared" ca="1" si="25"/>
        <v>CPDT</v>
      </c>
      <c r="D441" s="54" t="str">
        <f t="shared" ca="1" si="25"/>
        <v>DEPGSI</v>
      </c>
      <c r="E441" s="98">
        <f t="shared" ca="1" si="25"/>
        <v>0</v>
      </c>
      <c r="F441" s="54">
        <f t="shared" ca="1" si="25"/>
        <v>0</v>
      </c>
      <c r="G441" s="54">
        <f t="shared" ca="1" si="25"/>
        <v>0</v>
      </c>
      <c r="H441" s="54">
        <f t="shared" ca="1" si="25"/>
        <v>0</v>
      </c>
      <c r="I441" s="54">
        <f t="shared" ca="1" si="27"/>
        <v>0</v>
      </c>
      <c r="J441" s="54" t="str">
        <f t="shared" ca="1" si="27"/>
        <v>ZH0EH0</v>
      </c>
      <c r="K441" s="54" t="str">
        <f t="shared" ca="1" si="27"/>
        <v>AD3</v>
      </c>
      <c r="L441" s="54" t="str">
        <f t="shared" ca="1" si="27"/>
        <v>COMPLET</v>
      </c>
      <c r="M441" s="54">
        <f t="shared" ca="1" si="26"/>
        <v>0</v>
      </c>
      <c r="N441" s="54" t="str">
        <f t="shared" ca="1" si="26"/>
        <v>ZH0FH0</v>
      </c>
      <c r="O441" s="54">
        <f t="shared" ca="1" si="26"/>
        <v>0</v>
      </c>
    </row>
    <row r="442" spans="1:15" hidden="1" x14ac:dyDescent="0.25">
      <c r="A442" s="97">
        <v>2237</v>
      </c>
      <c r="B442" s="138" t="s">
        <v>10810</v>
      </c>
      <c r="C442" s="54" t="str">
        <f t="shared" ca="1" si="25"/>
        <v>CPCR</v>
      </c>
      <c r="D442" s="54" t="str">
        <f t="shared" ca="1" si="25"/>
        <v>PARAMEVFENTR</v>
      </c>
      <c r="E442" s="98">
        <f t="shared" ca="1" si="25"/>
        <v>0</v>
      </c>
      <c r="F442" s="54">
        <f t="shared" ca="1" si="25"/>
        <v>0</v>
      </c>
      <c r="G442" s="54">
        <f t="shared" ca="1" si="25"/>
        <v>0</v>
      </c>
      <c r="H442" s="54">
        <f t="shared" ca="1" si="25"/>
        <v>0</v>
      </c>
      <c r="I442" s="54">
        <f t="shared" ca="1" si="27"/>
        <v>0</v>
      </c>
      <c r="J442" s="54" t="str">
        <f t="shared" ca="1" si="27"/>
        <v>ZH1NJ6</v>
      </c>
      <c r="K442" s="54" t="str">
        <f t="shared" ca="1" si="27"/>
        <v>AD1</v>
      </c>
      <c r="L442" s="54" t="str">
        <f t="shared" ca="1" si="27"/>
        <v>COMPLET</v>
      </c>
      <c r="M442" s="54">
        <f t="shared" ca="1" si="26"/>
        <v>0</v>
      </c>
      <c r="N442" s="54" t="str">
        <f t="shared" ca="1" si="26"/>
        <v>ZH1NJ8</v>
      </c>
      <c r="O442" s="54">
        <f t="shared" ca="1" si="26"/>
        <v>0</v>
      </c>
    </row>
    <row r="443" spans="1:15" hidden="1" x14ac:dyDescent="0.25">
      <c r="A443" s="97">
        <v>354</v>
      </c>
      <c r="B443" s="98" t="s">
        <v>1945</v>
      </c>
      <c r="C443" s="54" t="str">
        <f t="shared" ca="1" si="25"/>
        <v>CPDM</v>
      </c>
      <c r="D443" s="54" t="str">
        <f t="shared" ca="1" si="25"/>
        <v xml:space="preserve">V3CODSMS </v>
      </c>
      <c r="E443" s="98">
        <f t="shared" ca="1" si="25"/>
        <v>0</v>
      </c>
      <c r="F443" s="54">
        <f t="shared" ca="1" si="25"/>
        <v>0</v>
      </c>
      <c r="G443" s="54">
        <f t="shared" ca="1" si="25"/>
        <v>0</v>
      </c>
      <c r="H443" s="54">
        <f t="shared" ca="1" si="25"/>
        <v>0</v>
      </c>
      <c r="I443" s="54">
        <f t="shared" ca="1" si="27"/>
        <v>0</v>
      </c>
      <c r="J443" s="54" t="str">
        <f t="shared" ca="1" si="27"/>
        <v>ZH4CJU</v>
      </c>
      <c r="K443" s="54" t="str">
        <f t="shared" ca="1" si="27"/>
        <v>AD3</v>
      </c>
      <c r="L443" s="54" t="str">
        <f t="shared" ca="1" si="27"/>
        <v>COMPLET</v>
      </c>
      <c r="M443" s="54">
        <f t="shared" ca="1" si="26"/>
        <v>0</v>
      </c>
      <c r="N443" s="54" t="str">
        <f t="shared" ca="1" si="26"/>
        <v>ZH4UJU</v>
      </c>
      <c r="O443" s="54">
        <f t="shared" ca="1" si="26"/>
        <v>0</v>
      </c>
    </row>
    <row r="444" spans="1:15" hidden="1" x14ac:dyDescent="0.25">
      <c r="A444" s="97">
        <v>355</v>
      </c>
      <c r="B444" s="98" t="s">
        <v>1951</v>
      </c>
      <c r="C444" s="54" t="str">
        <f t="shared" ca="1" si="25"/>
        <v>CPCC</v>
      </c>
      <c r="D444" s="54" t="str">
        <f t="shared" ca="1" si="25"/>
        <v>CODXSY00</v>
      </c>
      <c r="E444" s="98">
        <f t="shared" ca="1" si="25"/>
        <v>0</v>
      </c>
      <c r="F444" s="54">
        <f t="shared" ca="1" si="25"/>
        <v>0</v>
      </c>
      <c r="G444" s="54">
        <f t="shared" ca="1" si="25"/>
        <v>0</v>
      </c>
      <c r="H444" s="54">
        <f t="shared" ca="1" si="25"/>
        <v>0</v>
      </c>
      <c r="I444" s="54" t="str">
        <f t="shared" ca="1" si="27"/>
        <v>ZH1MJ0</v>
      </c>
      <c r="J444" s="54">
        <f t="shared" ca="1" si="27"/>
        <v>0</v>
      </c>
      <c r="K444" s="54" t="str">
        <f t="shared" ca="1" si="27"/>
        <v>AD3</v>
      </c>
      <c r="L444" s="54" t="str">
        <f t="shared" ca="1" si="27"/>
        <v>COMPLET</v>
      </c>
      <c r="M444" s="54" t="str">
        <f t="shared" ca="1" si="26"/>
        <v xml:space="preserve"> </v>
      </c>
      <c r="N444" s="54" t="str">
        <f t="shared" ca="1" si="26"/>
        <v>ZH15JT</v>
      </c>
      <c r="O444" s="54">
        <f t="shared" ca="1" si="26"/>
        <v>0</v>
      </c>
    </row>
    <row r="445" spans="1:15" hidden="1" x14ac:dyDescent="0.25">
      <c r="A445" s="97">
        <v>356</v>
      </c>
      <c r="B445" s="98" t="s">
        <v>1958</v>
      </c>
      <c r="C445" s="54" t="str">
        <f t="shared" ca="1" si="25"/>
        <v>CPCC</v>
      </c>
      <c r="D445" s="54" t="str">
        <f t="shared" ca="1" si="25"/>
        <v>CODXSY00</v>
      </c>
      <c r="E445" s="98">
        <f t="shared" ca="1" si="25"/>
        <v>0</v>
      </c>
      <c r="F445" s="54">
        <f t="shared" ca="1" si="25"/>
        <v>0</v>
      </c>
      <c r="G445" s="54">
        <f t="shared" ca="1" si="25"/>
        <v>0</v>
      </c>
      <c r="H445" s="54">
        <f t="shared" ca="1" si="25"/>
        <v>0</v>
      </c>
      <c r="I445" s="54" t="str">
        <f t="shared" ca="1" si="27"/>
        <v>ZH1MJ0</v>
      </c>
      <c r="J445" s="54">
        <f t="shared" ca="1" si="27"/>
        <v>0</v>
      </c>
      <c r="K445" s="54" t="str">
        <f t="shared" ca="1" si="27"/>
        <v>AD3</v>
      </c>
      <c r="L445" s="54" t="str">
        <f t="shared" ca="1" si="27"/>
        <v>COMPLET</v>
      </c>
      <c r="M445" s="54" t="str">
        <f t="shared" ca="1" si="26"/>
        <v xml:space="preserve"> </v>
      </c>
      <c r="N445" s="54" t="str">
        <f t="shared" ca="1" si="26"/>
        <v>ZH14J1</v>
      </c>
      <c r="O445" s="54">
        <f t="shared" ca="1" si="26"/>
        <v>0</v>
      </c>
    </row>
    <row r="446" spans="1:15" hidden="1" x14ac:dyDescent="0.25">
      <c r="A446" s="97">
        <v>357</v>
      </c>
      <c r="B446" s="98" t="s">
        <v>1962</v>
      </c>
      <c r="C446" s="54" t="str">
        <f t="shared" ca="1" si="25"/>
        <v>CPCC</v>
      </c>
      <c r="D446" s="54" t="str">
        <f t="shared" ca="1" si="25"/>
        <v>CODXSY00</v>
      </c>
      <c r="E446" s="98">
        <f t="shared" ca="1" si="25"/>
        <v>0</v>
      </c>
      <c r="F446" s="54">
        <f t="shared" ca="1" si="25"/>
        <v>0</v>
      </c>
      <c r="G446" s="54">
        <f t="shared" ca="1" si="25"/>
        <v>0</v>
      </c>
      <c r="H446" s="54">
        <f t="shared" ca="1" si="25"/>
        <v>0</v>
      </c>
      <c r="I446" s="54" t="str">
        <f t="shared" ca="1" si="27"/>
        <v>ZH1MJ0</v>
      </c>
      <c r="J446" s="54">
        <f t="shared" ca="1" si="27"/>
        <v>0</v>
      </c>
      <c r="K446" s="54" t="str">
        <f t="shared" ca="1" si="27"/>
        <v>AD3</v>
      </c>
      <c r="L446" s="54" t="str">
        <f t="shared" ca="1" si="27"/>
        <v>COMPLET</v>
      </c>
      <c r="M446" s="54" t="str">
        <f t="shared" ca="1" si="26"/>
        <v xml:space="preserve"> </v>
      </c>
      <c r="N446" s="54" t="str">
        <f t="shared" ca="1" si="26"/>
        <v>ZH14J2</v>
      </c>
      <c r="O446" s="54">
        <f t="shared" ca="1" si="26"/>
        <v>0</v>
      </c>
    </row>
    <row r="447" spans="1:15" hidden="1" x14ac:dyDescent="0.25">
      <c r="A447" s="97">
        <v>358</v>
      </c>
      <c r="B447" s="98" t="s">
        <v>1966</v>
      </c>
      <c r="C447" s="54" t="str">
        <f t="shared" ca="1" si="25"/>
        <v>CPCC</v>
      </c>
      <c r="D447" s="54" t="str">
        <f t="shared" ca="1" si="25"/>
        <v>CODXSY00</v>
      </c>
      <c r="E447" s="98">
        <f t="shared" ca="1" si="25"/>
        <v>0</v>
      </c>
      <c r="F447" s="54">
        <f t="shared" ca="1" si="25"/>
        <v>0</v>
      </c>
      <c r="G447" s="54">
        <f t="shared" ca="1" si="25"/>
        <v>0</v>
      </c>
      <c r="H447" s="54">
        <f t="shared" ca="1" si="25"/>
        <v>0</v>
      </c>
      <c r="I447" s="54" t="str">
        <f t="shared" ca="1" si="27"/>
        <v>ZH1MJ0</v>
      </c>
      <c r="J447" s="54">
        <f t="shared" ca="1" si="27"/>
        <v>0</v>
      </c>
      <c r="K447" s="54" t="str">
        <f t="shared" ca="1" si="27"/>
        <v>AD3</v>
      </c>
      <c r="L447" s="54" t="str">
        <f t="shared" ca="1" si="27"/>
        <v>COMPLET</v>
      </c>
      <c r="M447" s="54" t="str">
        <f t="shared" ca="1" si="26"/>
        <v xml:space="preserve"> </v>
      </c>
      <c r="N447" s="54" t="str">
        <f t="shared" ca="1" si="26"/>
        <v>ZH14J8</v>
      </c>
      <c r="O447" s="54">
        <f t="shared" ca="1" si="26"/>
        <v>0</v>
      </c>
    </row>
    <row r="448" spans="1:15" hidden="1" x14ac:dyDescent="0.25">
      <c r="A448" s="97">
        <v>359</v>
      </c>
      <c r="B448" s="98" t="s">
        <v>1970</v>
      </c>
      <c r="C448" s="54" t="str">
        <f t="shared" ca="1" si="25"/>
        <v>CPCC</v>
      </c>
      <c r="D448" s="54" t="str">
        <f t="shared" ca="1" si="25"/>
        <v>CODXSY00</v>
      </c>
      <c r="E448" s="98">
        <f t="shared" ca="1" si="25"/>
        <v>0</v>
      </c>
      <c r="F448" s="54">
        <f t="shared" ca="1" si="25"/>
        <v>0</v>
      </c>
      <c r="G448" s="54">
        <f t="shared" ca="1" si="25"/>
        <v>0</v>
      </c>
      <c r="H448" s="54">
        <f t="shared" ca="1" si="25"/>
        <v>0</v>
      </c>
      <c r="I448" s="54" t="str">
        <f t="shared" ca="1" si="27"/>
        <v>ZH1MJ0</v>
      </c>
      <c r="J448" s="54">
        <f t="shared" ca="1" si="27"/>
        <v>0</v>
      </c>
      <c r="K448" s="54" t="str">
        <f t="shared" ca="1" si="27"/>
        <v>AD3</v>
      </c>
      <c r="L448" s="54" t="str">
        <f t="shared" ca="1" si="27"/>
        <v>COMPLET</v>
      </c>
      <c r="M448" s="54" t="str">
        <f t="shared" ca="1" si="26"/>
        <v xml:space="preserve"> </v>
      </c>
      <c r="N448" s="54" t="str">
        <f t="shared" ca="1" si="26"/>
        <v>ZH14JA</v>
      </c>
      <c r="O448" s="54">
        <f t="shared" ca="1" si="26"/>
        <v>0</v>
      </c>
    </row>
    <row r="449" spans="1:15" hidden="1" x14ac:dyDescent="0.25">
      <c r="A449" s="97">
        <v>360</v>
      </c>
      <c r="B449" s="98" t="s">
        <v>1974</v>
      </c>
      <c r="C449" s="54" t="str">
        <f t="shared" ca="1" si="25"/>
        <v>CPCC</v>
      </c>
      <c r="D449" s="54" t="str">
        <f t="shared" ca="1" si="25"/>
        <v>CODXSY00</v>
      </c>
      <c r="E449" s="98">
        <f t="shared" ca="1" si="25"/>
        <v>0</v>
      </c>
      <c r="F449" s="54">
        <f t="shared" ca="1" si="25"/>
        <v>0</v>
      </c>
      <c r="G449" s="54">
        <f t="shared" ca="1" si="25"/>
        <v>0</v>
      </c>
      <c r="H449" s="54">
        <f t="shared" ca="1" si="25"/>
        <v>0</v>
      </c>
      <c r="I449" s="54" t="str">
        <f t="shared" ca="1" si="27"/>
        <v>ZH1MJ0</v>
      </c>
      <c r="J449" s="54">
        <f t="shared" ca="1" si="27"/>
        <v>0</v>
      </c>
      <c r="K449" s="54" t="str">
        <f t="shared" ca="1" si="27"/>
        <v>AD3</v>
      </c>
      <c r="L449" s="54" t="str">
        <f t="shared" ca="1" si="27"/>
        <v>COMPLET</v>
      </c>
      <c r="M449" s="54" t="str">
        <f t="shared" ca="1" si="26"/>
        <v xml:space="preserve"> </v>
      </c>
      <c r="N449" s="54" t="str">
        <f t="shared" ca="1" si="26"/>
        <v>ZH14JB</v>
      </c>
      <c r="O449" s="54">
        <f t="shared" ca="1" si="26"/>
        <v>0</v>
      </c>
    </row>
    <row r="450" spans="1:15" hidden="1" x14ac:dyDescent="0.25">
      <c r="A450" s="97">
        <v>361</v>
      </c>
      <c r="B450" s="98" t="s">
        <v>1978</v>
      </c>
      <c r="C450" s="54" t="str">
        <f t="shared" ca="1" si="25"/>
        <v>CPCC</v>
      </c>
      <c r="D450" s="54" t="str">
        <f t="shared" ca="1" si="25"/>
        <v>CODXSY00</v>
      </c>
      <c r="E450" s="98">
        <f t="shared" ca="1" si="25"/>
        <v>0</v>
      </c>
      <c r="F450" s="54">
        <f t="shared" ca="1" si="25"/>
        <v>0</v>
      </c>
      <c r="G450" s="54">
        <f t="shared" ca="1" si="25"/>
        <v>0</v>
      </c>
      <c r="H450" s="54">
        <f t="shared" ca="1" si="25"/>
        <v>0</v>
      </c>
      <c r="I450" s="54" t="str">
        <f t="shared" ca="1" si="27"/>
        <v>ZH1MJ0</v>
      </c>
      <c r="J450" s="54">
        <f t="shared" ca="1" si="27"/>
        <v>0</v>
      </c>
      <c r="K450" s="54" t="str">
        <f t="shared" ca="1" si="27"/>
        <v>AD3</v>
      </c>
      <c r="L450" s="54" t="str">
        <f t="shared" ca="1" si="27"/>
        <v>COMPLET</v>
      </c>
      <c r="M450" s="54" t="str">
        <f t="shared" ca="1" si="26"/>
        <v xml:space="preserve"> </v>
      </c>
      <c r="N450" s="54" t="str">
        <f t="shared" ca="1" si="26"/>
        <v>ZH14JC</v>
      </c>
      <c r="O450" s="54">
        <f t="shared" ca="1" si="26"/>
        <v>0</v>
      </c>
    </row>
    <row r="451" spans="1:15" hidden="1" x14ac:dyDescent="0.25">
      <c r="A451" s="97">
        <v>362</v>
      </c>
      <c r="B451" s="98" t="s">
        <v>1982</v>
      </c>
      <c r="C451" s="54" t="str">
        <f t="shared" ca="1" si="25"/>
        <v>CPCC</v>
      </c>
      <c r="D451" s="54" t="str">
        <f t="shared" ca="1" si="25"/>
        <v>CODXSY00</v>
      </c>
      <c r="E451" s="98">
        <f t="shared" ca="1" si="25"/>
        <v>0</v>
      </c>
      <c r="F451" s="54">
        <f t="shared" ca="1" si="25"/>
        <v>0</v>
      </c>
      <c r="G451" s="54">
        <f t="shared" ca="1" si="25"/>
        <v>0</v>
      </c>
      <c r="H451" s="54">
        <f t="shared" ca="1" si="25"/>
        <v>0</v>
      </c>
      <c r="I451" s="54" t="str">
        <f t="shared" ca="1" si="27"/>
        <v>ZH1MJ0</v>
      </c>
      <c r="J451" s="54">
        <f t="shared" ca="1" si="27"/>
        <v>0</v>
      </c>
      <c r="K451" s="54" t="str">
        <f t="shared" ca="1" si="27"/>
        <v>AD3</v>
      </c>
      <c r="L451" s="54" t="str">
        <f t="shared" ca="1" si="27"/>
        <v>COMPLET</v>
      </c>
      <c r="M451" s="54" t="str">
        <f t="shared" ca="1" si="26"/>
        <v xml:space="preserve"> </v>
      </c>
      <c r="N451" s="54" t="str">
        <f t="shared" ca="1" si="26"/>
        <v>ZH14JD</v>
      </c>
      <c r="O451" s="54">
        <f t="shared" ca="1" si="26"/>
        <v>0</v>
      </c>
    </row>
    <row r="452" spans="1:15" hidden="1" x14ac:dyDescent="0.25">
      <c r="A452" s="97">
        <v>363</v>
      </c>
      <c r="B452" s="98" t="s">
        <v>1986</v>
      </c>
      <c r="C452" s="54" t="str">
        <f t="shared" ca="1" si="25"/>
        <v>CPCC</v>
      </c>
      <c r="D452" s="54" t="str">
        <f t="shared" ca="1" si="25"/>
        <v>CODXSY00</v>
      </c>
      <c r="E452" s="98">
        <f t="shared" ca="1" si="25"/>
        <v>0</v>
      </c>
      <c r="F452" s="54">
        <f t="shared" ca="1" si="25"/>
        <v>0</v>
      </c>
      <c r="G452" s="54">
        <f t="shared" ca="1" si="25"/>
        <v>0</v>
      </c>
      <c r="H452" s="54">
        <f t="shared" ca="1" si="25"/>
        <v>0</v>
      </c>
      <c r="I452" s="54" t="str">
        <f t="shared" ca="1" si="27"/>
        <v>ZH1MJ0</v>
      </c>
      <c r="J452" s="54">
        <f t="shared" ca="1" si="27"/>
        <v>0</v>
      </c>
      <c r="K452" s="54" t="str">
        <f t="shared" ca="1" si="27"/>
        <v>AD3</v>
      </c>
      <c r="L452" s="54" t="str">
        <f t="shared" ca="1" si="27"/>
        <v>COMPLET</v>
      </c>
      <c r="M452" s="54" t="str">
        <f t="shared" ca="1" si="26"/>
        <v xml:space="preserve"> </v>
      </c>
      <c r="N452" s="54" t="str">
        <f t="shared" ca="1" si="26"/>
        <v>ZH14JE</v>
      </c>
      <c r="O452" s="54">
        <f t="shared" ca="1" si="26"/>
        <v>0</v>
      </c>
    </row>
    <row r="453" spans="1:15" hidden="1" x14ac:dyDescent="0.25">
      <c r="A453" s="97">
        <v>364</v>
      </c>
      <c r="B453" s="98" t="s">
        <v>1990</v>
      </c>
      <c r="C453" s="54" t="str">
        <f t="shared" ca="1" si="25"/>
        <v>CPCC</v>
      </c>
      <c r="D453" s="54" t="str">
        <f t="shared" ca="1" si="25"/>
        <v>CODXSY00</v>
      </c>
      <c r="E453" s="98">
        <f t="shared" ca="1" si="25"/>
        <v>0</v>
      </c>
      <c r="F453" s="54">
        <f t="shared" ca="1" si="25"/>
        <v>0</v>
      </c>
      <c r="G453" s="54">
        <f t="shared" ca="1" si="25"/>
        <v>0</v>
      </c>
      <c r="H453" s="54">
        <f t="shared" ca="1" si="25"/>
        <v>0</v>
      </c>
      <c r="I453" s="54" t="str">
        <f t="shared" ca="1" si="27"/>
        <v>ZH1MJ0</v>
      </c>
      <c r="J453" s="54">
        <f t="shared" ca="1" si="27"/>
        <v>0</v>
      </c>
      <c r="K453" s="54" t="str">
        <f t="shared" ca="1" si="27"/>
        <v>AD3</v>
      </c>
      <c r="L453" s="54" t="str">
        <f t="shared" ca="1" si="27"/>
        <v>COMPLET</v>
      </c>
      <c r="M453" s="54" t="str">
        <f t="shared" ca="1" si="26"/>
        <v xml:space="preserve"> </v>
      </c>
      <c r="N453" s="54" t="str">
        <f t="shared" ca="1" si="26"/>
        <v>ZH14JJ</v>
      </c>
      <c r="O453" s="54">
        <f t="shared" ca="1" si="26"/>
        <v>0</v>
      </c>
    </row>
    <row r="454" spans="1:15" hidden="1" x14ac:dyDescent="0.25">
      <c r="A454" s="97">
        <v>365</v>
      </c>
      <c r="B454" s="98" t="s">
        <v>1994</v>
      </c>
      <c r="C454" s="54" t="str">
        <f t="shared" ca="1" si="25"/>
        <v>CPCC</v>
      </c>
      <c r="D454" s="54" t="str">
        <f t="shared" ca="1" si="25"/>
        <v>CODXSY00</v>
      </c>
      <c r="E454" s="98">
        <f t="shared" ca="1" si="25"/>
        <v>0</v>
      </c>
      <c r="F454" s="54">
        <f t="shared" ca="1" si="25"/>
        <v>0</v>
      </c>
      <c r="G454" s="54">
        <f t="shared" ca="1" si="25"/>
        <v>0</v>
      </c>
      <c r="H454" s="54">
        <f t="shared" ca="1" si="25"/>
        <v>0</v>
      </c>
      <c r="I454" s="54" t="str">
        <f t="shared" ca="1" si="27"/>
        <v>ZH1MJ0</v>
      </c>
      <c r="J454" s="54">
        <f t="shared" ca="1" si="27"/>
        <v>0</v>
      </c>
      <c r="K454" s="54" t="str">
        <f t="shared" ca="1" si="27"/>
        <v>AD3</v>
      </c>
      <c r="L454" s="54" t="str">
        <f t="shared" ca="1" si="27"/>
        <v>COMPLET</v>
      </c>
      <c r="M454" s="54" t="str">
        <f t="shared" ca="1" si="26"/>
        <v xml:space="preserve"> </v>
      </c>
      <c r="N454" s="54" t="str">
        <f t="shared" ca="1" si="26"/>
        <v>ZH14JO</v>
      </c>
      <c r="O454" s="54">
        <f t="shared" ca="1" si="26"/>
        <v>0</v>
      </c>
    </row>
    <row r="455" spans="1:15" hidden="1" x14ac:dyDescent="0.25">
      <c r="A455" s="97">
        <v>366</v>
      </c>
      <c r="B455" s="98" t="s">
        <v>1998</v>
      </c>
      <c r="C455" s="54" t="str">
        <f t="shared" ca="1" si="25"/>
        <v>CPCC</v>
      </c>
      <c r="D455" s="54" t="str">
        <f t="shared" ca="1" si="25"/>
        <v>CODXSY00</v>
      </c>
      <c r="E455" s="98">
        <f t="shared" ca="1" si="25"/>
        <v>0</v>
      </c>
      <c r="F455" s="54">
        <f t="shared" ca="1" si="25"/>
        <v>0</v>
      </c>
      <c r="G455" s="54">
        <f t="shared" ca="1" si="25"/>
        <v>0</v>
      </c>
      <c r="H455" s="54">
        <f t="shared" ca="1" si="25"/>
        <v>0</v>
      </c>
      <c r="I455" s="54" t="str">
        <f t="shared" ca="1" si="27"/>
        <v>ZH1MJ0</v>
      </c>
      <c r="J455" s="54">
        <f t="shared" ca="1" si="27"/>
        <v>0</v>
      </c>
      <c r="K455" s="54" t="str">
        <f t="shared" ca="1" si="27"/>
        <v>AD3</v>
      </c>
      <c r="L455" s="54" t="str">
        <f t="shared" ca="1" si="27"/>
        <v>COMPLET</v>
      </c>
      <c r="M455" s="54" t="str">
        <f t="shared" ca="1" si="26"/>
        <v xml:space="preserve"> </v>
      </c>
      <c r="N455" s="54" t="str">
        <f t="shared" ca="1" si="26"/>
        <v>ZH14JP</v>
      </c>
      <c r="O455" s="54">
        <f t="shared" ca="1" si="26"/>
        <v>0</v>
      </c>
    </row>
    <row r="456" spans="1:15" hidden="1" x14ac:dyDescent="0.25">
      <c r="A456" s="97">
        <v>367</v>
      </c>
      <c r="B456" s="98" t="s">
        <v>2002</v>
      </c>
      <c r="C456" s="54" t="str">
        <f t="shared" ca="1" si="25"/>
        <v>CPCC</v>
      </c>
      <c r="D456" s="54" t="str">
        <f t="shared" ca="1" si="25"/>
        <v>CODXSY00</v>
      </c>
      <c r="E456" s="98">
        <f t="shared" ca="1" si="25"/>
        <v>0</v>
      </c>
      <c r="F456" s="54">
        <f t="shared" ca="1" si="25"/>
        <v>0</v>
      </c>
      <c r="G456" s="54">
        <f t="shared" ca="1" si="25"/>
        <v>0</v>
      </c>
      <c r="H456" s="54">
        <f t="shared" ca="1" si="25"/>
        <v>0</v>
      </c>
      <c r="I456" s="54" t="str">
        <f t="shared" ca="1" si="27"/>
        <v>ZH1MJ0</v>
      </c>
      <c r="J456" s="54">
        <f t="shared" ca="1" si="27"/>
        <v>0</v>
      </c>
      <c r="K456" s="54" t="str">
        <f t="shared" ca="1" si="27"/>
        <v>AD3</v>
      </c>
      <c r="L456" s="54" t="str">
        <f t="shared" ca="1" si="27"/>
        <v>COMPLET</v>
      </c>
      <c r="M456" s="54" t="str">
        <f t="shared" ca="1" si="26"/>
        <v xml:space="preserve"> </v>
      </c>
      <c r="N456" s="54" t="str">
        <f t="shared" ca="1" si="26"/>
        <v>ZH14JV</v>
      </c>
      <c r="O456" s="54">
        <f t="shared" ca="1" si="26"/>
        <v>0</v>
      </c>
    </row>
    <row r="457" spans="1:15" hidden="1" x14ac:dyDescent="0.25">
      <c r="A457" s="97">
        <v>368</v>
      </c>
      <c r="B457" s="98" t="s">
        <v>2006</v>
      </c>
      <c r="C457" s="54" t="str">
        <f t="shared" ca="1" si="25"/>
        <v>CPCC</v>
      </c>
      <c r="D457" s="54" t="str">
        <f t="shared" ca="1" si="25"/>
        <v>CODXSY00</v>
      </c>
      <c r="E457" s="98">
        <f t="shared" ca="1" si="25"/>
        <v>0</v>
      </c>
      <c r="F457" s="54">
        <f t="shared" ca="1" si="25"/>
        <v>0</v>
      </c>
      <c r="G457" s="54">
        <f t="shared" ca="1" si="25"/>
        <v>0</v>
      </c>
      <c r="H457" s="54">
        <f t="shared" ca="1" si="25"/>
        <v>0</v>
      </c>
      <c r="I457" s="54" t="str">
        <f t="shared" ca="1" si="27"/>
        <v>ZH1MJ0</v>
      </c>
      <c r="J457" s="54">
        <f t="shared" ca="1" si="27"/>
        <v>0</v>
      </c>
      <c r="K457" s="54" t="str">
        <f t="shared" ca="1" si="27"/>
        <v>AD3</v>
      </c>
      <c r="L457" s="54" t="str">
        <f t="shared" ca="1" si="27"/>
        <v>COMPLET</v>
      </c>
      <c r="M457" s="54" t="str">
        <f t="shared" ca="1" si="26"/>
        <v xml:space="preserve"> </v>
      </c>
      <c r="N457" s="54" t="str">
        <f t="shared" ca="1" si="26"/>
        <v>ZH14JZ</v>
      </c>
      <c r="O457" s="54">
        <f t="shared" ca="1" si="26"/>
        <v>0</v>
      </c>
    </row>
    <row r="458" spans="1:15" hidden="1" x14ac:dyDescent="0.25">
      <c r="A458" s="97">
        <v>369</v>
      </c>
      <c r="B458" s="98" t="s">
        <v>2010</v>
      </c>
      <c r="C458" s="54" t="str">
        <f t="shared" ca="1" si="25"/>
        <v>CPCC</v>
      </c>
      <c r="D458" s="54" t="str">
        <f t="shared" ca="1" si="25"/>
        <v>CODXSY00</v>
      </c>
      <c r="E458" s="98">
        <f t="shared" ca="1" si="25"/>
        <v>0</v>
      </c>
      <c r="F458" s="54">
        <f t="shared" ca="1" si="25"/>
        <v>0</v>
      </c>
      <c r="G458" s="54">
        <f t="shared" ca="1" si="25"/>
        <v>0</v>
      </c>
      <c r="H458" s="54">
        <f t="shared" ca="1" si="25"/>
        <v>0</v>
      </c>
      <c r="I458" s="54" t="str">
        <f t="shared" ca="1" si="27"/>
        <v>ZH1MJ0</v>
      </c>
      <c r="J458" s="54">
        <f t="shared" ca="1" si="27"/>
        <v>0</v>
      </c>
      <c r="K458" s="54" t="str">
        <f t="shared" ca="1" si="27"/>
        <v>AD3</v>
      </c>
      <c r="L458" s="54" t="str">
        <f t="shared" ca="1" si="27"/>
        <v>COMPLET</v>
      </c>
      <c r="M458" s="54" t="str">
        <f t="shared" ca="1" si="26"/>
        <v xml:space="preserve"> </v>
      </c>
      <c r="N458" s="54" t="str">
        <f t="shared" ca="1" si="26"/>
        <v>ZH15J0</v>
      </c>
      <c r="O458" s="54">
        <f t="shared" ca="1" si="26"/>
        <v>0</v>
      </c>
    </row>
    <row r="459" spans="1:15" hidden="1" x14ac:dyDescent="0.25">
      <c r="A459" s="97">
        <v>370</v>
      </c>
      <c r="B459" s="98" t="s">
        <v>2014</v>
      </c>
      <c r="C459" s="54" t="str">
        <f t="shared" ca="1" si="25"/>
        <v>CPCC</v>
      </c>
      <c r="D459" s="54" t="str">
        <f t="shared" ca="1" si="25"/>
        <v>CODXSY00</v>
      </c>
      <c r="E459" s="98">
        <f t="shared" ca="1" si="25"/>
        <v>0</v>
      </c>
      <c r="F459" s="54">
        <f t="shared" ca="1" si="25"/>
        <v>0</v>
      </c>
      <c r="G459" s="54">
        <f t="shared" ca="1" si="25"/>
        <v>0</v>
      </c>
      <c r="H459" s="54">
        <f t="shared" ca="1" si="25"/>
        <v>0</v>
      </c>
      <c r="I459" s="54" t="str">
        <f t="shared" ca="1" si="27"/>
        <v>ZH1MJ0</v>
      </c>
      <c r="J459" s="54">
        <f t="shared" ca="1" si="27"/>
        <v>0</v>
      </c>
      <c r="K459" s="54" t="str">
        <f t="shared" ca="1" si="27"/>
        <v>AD3</v>
      </c>
      <c r="L459" s="54" t="str">
        <f t="shared" ca="1" si="27"/>
        <v>COMPLET</v>
      </c>
      <c r="M459" s="54" t="str">
        <f t="shared" ca="1" si="26"/>
        <v xml:space="preserve"> </v>
      </c>
      <c r="N459" s="54" t="str">
        <f t="shared" ca="1" si="26"/>
        <v>ZH15J2</v>
      </c>
      <c r="O459" s="54">
        <f t="shared" ca="1" si="26"/>
        <v>0</v>
      </c>
    </row>
    <row r="460" spans="1:15" hidden="1" x14ac:dyDescent="0.25">
      <c r="A460" s="97">
        <v>371</v>
      </c>
      <c r="B460" s="98" t="s">
        <v>2018</v>
      </c>
      <c r="C460" s="54" t="str">
        <f t="shared" ca="1" si="25"/>
        <v>CPCC</v>
      </c>
      <c r="D460" s="54" t="str">
        <f t="shared" ca="1" si="25"/>
        <v>CODXSY00</v>
      </c>
      <c r="E460" s="98">
        <f t="shared" ca="1" si="25"/>
        <v>0</v>
      </c>
      <c r="F460" s="54">
        <f t="shared" ca="1" si="25"/>
        <v>0</v>
      </c>
      <c r="G460" s="54">
        <f t="shared" ca="1" si="25"/>
        <v>0</v>
      </c>
      <c r="H460" s="54">
        <f t="shared" ca="1" si="25"/>
        <v>0</v>
      </c>
      <c r="I460" s="54" t="str">
        <f t="shared" ca="1" si="27"/>
        <v>ZH1MJ0</v>
      </c>
      <c r="J460" s="54">
        <f t="shared" ca="1" si="27"/>
        <v>0</v>
      </c>
      <c r="K460" s="54" t="str">
        <f t="shared" ca="1" si="27"/>
        <v>AD3</v>
      </c>
      <c r="L460" s="54" t="str">
        <f t="shared" ca="1" si="27"/>
        <v>COMPLET</v>
      </c>
      <c r="M460" s="54" t="str">
        <f t="shared" ca="1" si="26"/>
        <v xml:space="preserve"> </v>
      </c>
      <c r="N460" s="54" t="str">
        <f t="shared" ca="1" si="26"/>
        <v>ZH15J3</v>
      </c>
      <c r="O460" s="54">
        <f t="shared" ca="1" si="26"/>
        <v>0</v>
      </c>
    </row>
    <row r="461" spans="1:15" hidden="1" x14ac:dyDescent="0.25">
      <c r="A461" s="97">
        <v>372</v>
      </c>
      <c r="B461" s="98" t="s">
        <v>2022</v>
      </c>
      <c r="C461" s="54" t="str">
        <f t="shared" ca="1" si="25"/>
        <v>CPCC</v>
      </c>
      <c r="D461" s="54" t="str">
        <f t="shared" ca="1" si="25"/>
        <v>CODXSY00</v>
      </c>
      <c r="E461" s="98">
        <f t="shared" ca="1" si="25"/>
        <v>0</v>
      </c>
      <c r="F461" s="54">
        <f t="shared" ca="1" si="25"/>
        <v>0</v>
      </c>
      <c r="G461" s="54">
        <f t="shared" ca="1" si="25"/>
        <v>0</v>
      </c>
      <c r="H461" s="54">
        <f t="shared" ca="1" si="25"/>
        <v>0</v>
      </c>
      <c r="I461" s="54" t="str">
        <f t="shared" ca="1" si="27"/>
        <v>ZH1MJ0</v>
      </c>
      <c r="J461" s="54">
        <f t="shared" ca="1" si="27"/>
        <v>0</v>
      </c>
      <c r="K461" s="54" t="str">
        <f t="shared" ca="1" si="27"/>
        <v>AD3</v>
      </c>
      <c r="L461" s="54" t="str">
        <f t="shared" ca="1" si="27"/>
        <v>COMPLET</v>
      </c>
      <c r="M461" s="54" t="str">
        <f t="shared" ca="1" si="26"/>
        <v xml:space="preserve"> </v>
      </c>
      <c r="N461" s="54" t="str">
        <f t="shared" ca="1" si="26"/>
        <v>ZH15J4</v>
      </c>
      <c r="O461" s="54">
        <f t="shared" ca="1" si="26"/>
        <v>0</v>
      </c>
    </row>
    <row r="462" spans="1:15" hidden="1" x14ac:dyDescent="0.25">
      <c r="A462" s="97">
        <v>373</v>
      </c>
      <c r="B462" s="98" t="s">
        <v>2026</v>
      </c>
      <c r="C462" s="54" t="str">
        <f t="shared" ca="1" si="25"/>
        <v>CPCC</v>
      </c>
      <c r="D462" s="54" t="str">
        <f t="shared" ca="1" si="25"/>
        <v>CODXSY00</v>
      </c>
      <c r="E462" s="98">
        <f t="shared" ca="1" si="25"/>
        <v>0</v>
      </c>
      <c r="F462" s="54">
        <f t="shared" ca="1" si="25"/>
        <v>0</v>
      </c>
      <c r="G462" s="54">
        <f t="shared" ca="1" si="25"/>
        <v>0</v>
      </c>
      <c r="H462" s="54">
        <f t="shared" ca="1" si="25"/>
        <v>0</v>
      </c>
      <c r="I462" s="54" t="str">
        <f t="shared" ca="1" si="27"/>
        <v>ZH1MJ0</v>
      </c>
      <c r="J462" s="54">
        <f t="shared" ca="1" si="27"/>
        <v>0</v>
      </c>
      <c r="K462" s="54" t="str">
        <f t="shared" ca="1" si="27"/>
        <v>AD3</v>
      </c>
      <c r="L462" s="54" t="str">
        <f t="shared" ca="1" si="27"/>
        <v>COMPLET</v>
      </c>
      <c r="M462" s="54" t="str">
        <f t="shared" ca="1" si="26"/>
        <v xml:space="preserve"> </v>
      </c>
      <c r="N462" s="54" t="str">
        <f t="shared" ca="1" si="26"/>
        <v>ZH15J5</v>
      </c>
      <c r="O462" s="54">
        <f t="shared" ca="1" si="26"/>
        <v>0</v>
      </c>
    </row>
    <row r="463" spans="1:15" hidden="1" x14ac:dyDescent="0.25">
      <c r="A463" s="97">
        <v>374</v>
      </c>
      <c r="B463" s="98" t="s">
        <v>2030</v>
      </c>
      <c r="C463" s="54" t="str">
        <f t="shared" ca="1" si="25"/>
        <v>CPCC</v>
      </c>
      <c r="D463" s="54" t="str">
        <f t="shared" ca="1" si="25"/>
        <v>CODXSY00</v>
      </c>
      <c r="E463" s="98">
        <f t="shared" ca="1" si="25"/>
        <v>0</v>
      </c>
      <c r="F463" s="54">
        <f t="shared" ca="1" si="25"/>
        <v>0</v>
      </c>
      <c r="G463" s="54">
        <f t="shared" ca="1" si="25"/>
        <v>0</v>
      </c>
      <c r="H463" s="54">
        <f t="shared" ca="1" si="25"/>
        <v>0</v>
      </c>
      <c r="I463" s="54" t="str">
        <f t="shared" ca="1" si="27"/>
        <v>ZH1MJ0</v>
      </c>
      <c r="J463" s="54">
        <f t="shared" ca="1" si="27"/>
        <v>0</v>
      </c>
      <c r="K463" s="54" t="str">
        <f t="shared" ca="1" si="27"/>
        <v>AD3</v>
      </c>
      <c r="L463" s="54" t="str">
        <f t="shared" ca="1" si="27"/>
        <v>COMPLET</v>
      </c>
      <c r="M463" s="54" t="str">
        <f t="shared" ca="1" si="26"/>
        <v xml:space="preserve"> </v>
      </c>
      <c r="N463" s="54" t="str">
        <f t="shared" ca="1" si="26"/>
        <v>ZH15J7</v>
      </c>
      <c r="O463" s="54">
        <f t="shared" ca="1" si="26"/>
        <v>0</v>
      </c>
    </row>
    <row r="464" spans="1:15" hidden="1" x14ac:dyDescent="0.25">
      <c r="A464" s="97">
        <v>375</v>
      </c>
      <c r="B464" s="98" t="s">
        <v>2034</v>
      </c>
      <c r="C464" s="54" t="str">
        <f t="shared" ca="1" si="25"/>
        <v>CPCC</v>
      </c>
      <c r="D464" s="54" t="str">
        <f t="shared" ca="1" si="25"/>
        <v>CODXSY00</v>
      </c>
      <c r="E464" s="98">
        <f t="shared" ca="1" si="25"/>
        <v>0</v>
      </c>
      <c r="F464" s="54">
        <f t="shared" ca="1" si="25"/>
        <v>0</v>
      </c>
      <c r="G464" s="54">
        <f t="shared" ca="1" si="25"/>
        <v>0</v>
      </c>
      <c r="H464" s="54">
        <f t="shared" ca="1" si="25"/>
        <v>0</v>
      </c>
      <c r="I464" s="54" t="str">
        <f t="shared" ca="1" si="27"/>
        <v>ZH1MJ0</v>
      </c>
      <c r="J464" s="54">
        <f t="shared" ca="1" si="27"/>
        <v>0</v>
      </c>
      <c r="K464" s="54" t="str">
        <f t="shared" ca="1" si="27"/>
        <v>AD3</v>
      </c>
      <c r="L464" s="54" t="str">
        <f t="shared" ca="1" si="27"/>
        <v>COMPLET</v>
      </c>
      <c r="M464" s="54" t="str">
        <f t="shared" ca="1" si="26"/>
        <v xml:space="preserve"> </v>
      </c>
      <c r="N464" s="54" t="str">
        <f t="shared" ca="1" si="26"/>
        <v>ZH15J8</v>
      </c>
      <c r="O464" s="54">
        <f t="shared" ca="1" si="26"/>
        <v>0</v>
      </c>
    </row>
    <row r="465" spans="1:15" hidden="1" x14ac:dyDescent="0.25">
      <c r="A465" s="97">
        <v>376</v>
      </c>
      <c r="B465" s="98" t="s">
        <v>2038</v>
      </c>
      <c r="C465" s="54" t="str">
        <f t="shared" ref="C465:N496" ca="1" si="28">IF((INDIRECT("'Referentiel'!"&amp;C$1&amp;$A465)="N/A"),"",INDIRECT("'Referentiel'!"&amp;C$1&amp;$A465))</f>
        <v>CPCC</v>
      </c>
      <c r="D465" s="54" t="str">
        <f t="shared" ca="1" si="28"/>
        <v>CODXSY00</v>
      </c>
      <c r="E465" s="98">
        <f t="shared" ca="1" si="28"/>
        <v>0</v>
      </c>
      <c r="F465" s="54">
        <f t="shared" ca="1" si="28"/>
        <v>0</v>
      </c>
      <c r="G465" s="54">
        <f t="shared" ca="1" si="28"/>
        <v>0</v>
      </c>
      <c r="H465" s="54">
        <f t="shared" ca="1" si="28"/>
        <v>0</v>
      </c>
      <c r="I465" s="54" t="str">
        <f t="shared" ca="1" si="27"/>
        <v>ZH1MJ0</v>
      </c>
      <c r="J465" s="54">
        <f t="shared" ca="1" si="27"/>
        <v>0</v>
      </c>
      <c r="K465" s="54" t="str">
        <f t="shared" ca="1" si="27"/>
        <v>AD3</v>
      </c>
      <c r="L465" s="54" t="str">
        <f t="shared" ca="1" si="27"/>
        <v>COMPLET</v>
      </c>
      <c r="M465" s="54" t="str">
        <f t="shared" ca="1" si="26"/>
        <v xml:space="preserve"> </v>
      </c>
      <c r="N465" s="54" t="str">
        <f t="shared" ca="1" si="26"/>
        <v>ZH15JB</v>
      </c>
      <c r="O465" s="54">
        <f t="shared" ca="1" si="26"/>
        <v>0</v>
      </c>
    </row>
    <row r="466" spans="1:15" hidden="1" x14ac:dyDescent="0.25">
      <c r="A466" s="97">
        <v>377</v>
      </c>
      <c r="B466" s="98" t="s">
        <v>2042</v>
      </c>
      <c r="C466" s="54" t="str">
        <f t="shared" ca="1" si="28"/>
        <v>CPCC</v>
      </c>
      <c r="D466" s="54" t="str">
        <f t="shared" ca="1" si="28"/>
        <v>CODXSY00</v>
      </c>
      <c r="E466" s="98">
        <f t="shared" ca="1" si="28"/>
        <v>0</v>
      </c>
      <c r="F466" s="54">
        <f t="shared" ca="1" si="28"/>
        <v>0</v>
      </c>
      <c r="G466" s="54">
        <f t="shared" ca="1" si="28"/>
        <v>0</v>
      </c>
      <c r="H466" s="54">
        <f t="shared" ca="1" si="28"/>
        <v>0</v>
      </c>
      <c r="I466" s="54" t="str">
        <f t="shared" ca="1" si="27"/>
        <v>ZH1MJ0</v>
      </c>
      <c r="J466" s="54">
        <f t="shared" ca="1" si="27"/>
        <v>0</v>
      </c>
      <c r="K466" s="54" t="str">
        <f t="shared" ca="1" si="27"/>
        <v>AD3</v>
      </c>
      <c r="L466" s="54" t="str">
        <f t="shared" ca="1" si="27"/>
        <v>COMPLET</v>
      </c>
      <c r="M466" s="54" t="str">
        <f t="shared" ca="1" si="26"/>
        <v xml:space="preserve"> </v>
      </c>
      <c r="N466" s="54" t="str">
        <f t="shared" ca="1" si="26"/>
        <v>ZH15JC</v>
      </c>
      <c r="O466" s="54">
        <f t="shared" ca="1" si="26"/>
        <v>0</v>
      </c>
    </row>
    <row r="467" spans="1:15" hidden="1" x14ac:dyDescent="0.25">
      <c r="A467" s="97">
        <v>378</v>
      </c>
      <c r="B467" s="98" t="s">
        <v>2046</v>
      </c>
      <c r="C467" s="54" t="str">
        <f t="shared" ca="1" si="28"/>
        <v>CPCC</v>
      </c>
      <c r="D467" s="54" t="str">
        <f t="shared" ca="1" si="28"/>
        <v>CODXSY00</v>
      </c>
      <c r="E467" s="98">
        <f t="shared" ca="1" si="28"/>
        <v>0</v>
      </c>
      <c r="F467" s="54">
        <f t="shared" ca="1" si="28"/>
        <v>0</v>
      </c>
      <c r="G467" s="54">
        <f t="shared" ca="1" si="28"/>
        <v>0</v>
      </c>
      <c r="H467" s="54">
        <f t="shared" ca="1" si="28"/>
        <v>0</v>
      </c>
      <c r="I467" s="54" t="str">
        <f t="shared" ca="1" si="27"/>
        <v>ZH1MJ0</v>
      </c>
      <c r="J467" s="54">
        <f t="shared" ca="1" si="27"/>
        <v>0</v>
      </c>
      <c r="K467" s="54" t="str">
        <f t="shared" ca="1" si="27"/>
        <v>AD3</v>
      </c>
      <c r="L467" s="54" t="str">
        <f t="shared" ca="1" si="27"/>
        <v>COMPLET</v>
      </c>
      <c r="M467" s="54" t="str">
        <f t="shared" ca="1" si="26"/>
        <v xml:space="preserve"> </v>
      </c>
      <c r="N467" s="54" t="str">
        <f t="shared" ca="1" si="26"/>
        <v>ZH15JE</v>
      </c>
      <c r="O467" s="54">
        <f t="shared" ca="1" si="26"/>
        <v>0</v>
      </c>
    </row>
    <row r="468" spans="1:15" hidden="1" x14ac:dyDescent="0.25">
      <c r="A468" s="97">
        <v>379</v>
      </c>
      <c r="B468" s="98" t="s">
        <v>2050</v>
      </c>
      <c r="C468" s="54" t="str">
        <f t="shared" ca="1" si="28"/>
        <v>CPCC</v>
      </c>
      <c r="D468" s="54" t="str">
        <f t="shared" ca="1" si="28"/>
        <v>CODXSY00</v>
      </c>
      <c r="E468" s="98">
        <f t="shared" ca="1" si="28"/>
        <v>0</v>
      </c>
      <c r="F468" s="54">
        <f t="shared" ca="1" si="28"/>
        <v>0</v>
      </c>
      <c r="G468" s="54">
        <f t="shared" ca="1" si="28"/>
        <v>0</v>
      </c>
      <c r="H468" s="54">
        <f t="shared" ca="1" si="28"/>
        <v>0</v>
      </c>
      <c r="I468" s="54" t="str">
        <f t="shared" ca="1" si="27"/>
        <v>ZH1MJ0</v>
      </c>
      <c r="J468" s="54">
        <f t="shared" ca="1" si="27"/>
        <v>0</v>
      </c>
      <c r="K468" s="54" t="str">
        <f t="shared" ca="1" si="27"/>
        <v>AD3</v>
      </c>
      <c r="L468" s="54" t="str">
        <f t="shared" ca="1" si="27"/>
        <v>COMPLET</v>
      </c>
      <c r="M468" s="54" t="str">
        <f t="shared" ca="1" si="26"/>
        <v xml:space="preserve"> </v>
      </c>
      <c r="N468" s="54" t="str">
        <f t="shared" ca="1" si="26"/>
        <v>ZH15JF</v>
      </c>
      <c r="O468" s="54">
        <f t="shared" ca="1" si="26"/>
        <v>0</v>
      </c>
    </row>
    <row r="469" spans="1:15" hidden="1" x14ac:dyDescent="0.25">
      <c r="A469" s="97">
        <v>380</v>
      </c>
      <c r="B469" s="98" t="s">
        <v>2054</v>
      </c>
      <c r="C469" s="54" t="str">
        <f t="shared" ca="1" si="28"/>
        <v>CPCC</v>
      </c>
      <c r="D469" s="54" t="str">
        <f t="shared" ca="1" si="28"/>
        <v>CODXSY00</v>
      </c>
      <c r="E469" s="98">
        <f t="shared" ca="1" si="28"/>
        <v>0</v>
      </c>
      <c r="F469" s="54">
        <f t="shared" ca="1" si="28"/>
        <v>0</v>
      </c>
      <c r="G469" s="54">
        <f t="shared" ca="1" si="28"/>
        <v>0</v>
      </c>
      <c r="H469" s="54">
        <f t="shared" ca="1" si="28"/>
        <v>0</v>
      </c>
      <c r="I469" s="54" t="str">
        <f t="shared" ca="1" si="27"/>
        <v>ZH1MJ0</v>
      </c>
      <c r="J469" s="54">
        <f t="shared" ca="1" si="27"/>
        <v>0</v>
      </c>
      <c r="K469" s="54" t="str">
        <f t="shared" ca="1" si="27"/>
        <v>AD3</v>
      </c>
      <c r="L469" s="54" t="str">
        <f t="shared" ca="1" si="27"/>
        <v>COMPLET</v>
      </c>
      <c r="M469" s="54" t="str">
        <f t="shared" ca="1" si="26"/>
        <v xml:space="preserve"> </v>
      </c>
      <c r="N469" s="54" t="str">
        <f t="shared" ca="1" si="26"/>
        <v>ZH15JI</v>
      </c>
      <c r="O469" s="54">
        <f t="shared" ca="1" si="26"/>
        <v>0</v>
      </c>
    </row>
    <row r="470" spans="1:15" hidden="1" x14ac:dyDescent="0.25">
      <c r="A470" s="97">
        <v>381</v>
      </c>
      <c r="B470" s="98" t="s">
        <v>2058</v>
      </c>
      <c r="C470" s="54" t="str">
        <f t="shared" ca="1" si="28"/>
        <v>CPCC</v>
      </c>
      <c r="D470" s="54" t="str">
        <f t="shared" ca="1" si="28"/>
        <v>CODXSY00</v>
      </c>
      <c r="E470" s="98">
        <f t="shared" ca="1" si="28"/>
        <v>0</v>
      </c>
      <c r="F470" s="54">
        <f t="shared" ca="1" si="28"/>
        <v>0</v>
      </c>
      <c r="G470" s="54">
        <f t="shared" ca="1" si="28"/>
        <v>0</v>
      </c>
      <c r="H470" s="54">
        <f t="shared" ca="1" si="28"/>
        <v>0</v>
      </c>
      <c r="I470" s="54" t="str">
        <f t="shared" ca="1" si="27"/>
        <v>ZH1MJ0</v>
      </c>
      <c r="J470" s="54">
        <f t="shared" ca="1" si="27"/>
        <v>0</v>
      </c>
      <c r="K470" s="54" t="str">
        <f t="shared" ca="1" si="27"/>
        <v>AD3</v>
      </c>
      <c r="L470" s="54" t="str">
        <f t="shared" ca="1" si="27"/>
        <v>COMPLET</v>
      </c>
      <c r="M470" s="54" t="str">
        <f t="shared" ca="1" si="27"/>
        <v xml:space="preserve"> </v>
      </c>
      <c r="N470" s="54" t="str">
        <f t="shared" ca="1" si="27"/>
        <v>ZH15JK</v>
      </c>
      <c r="O470" s="54">
        <f t="shared" ca="1" si="27"/>
        <v>0</v>
      </c>
    </row>
    <row r="471" spans="1:15" hidden="1" x14ac:dyDescent="0.25">
      <c r="A471" s="97">
        <v>382</v>
      </c>
      <c r="B471" s="134" t="s">
        <v>2062</v>
      </c>
      <c r="C471" s="54" t="str">
        <f t="shared" ca="1" si="28"/>
        <v>CPCC</v>
      </c>
      <c r="D471" s="54" t="str">
        <f t="shared" ca="1" si="28"/>
        <v>CODXSY00</v>
      </c>
      <c r="E471" s="98">
        <f t="shared" ca="1" si="28"/>
        <v>0</v>
      </c>
      <c r="F471" s="54">
        <f t="shared" ca="1" si="28"/>
        <v>0</v>
      </c>
      <c r="G471" s="54">
        <f t="shared" ca="1" si="28"/>
        <v>0</v>
      </c>
      <c r="H471" s="54">
        <f t="shared" ca="1" si="28"/>
        <v>0</v>
      </c>
      <c r="I471" s="54" t="str">
        <f t="shared" ca="1" si="27"/>
        <v>ZH1MJ0</v>
      </c>
      <c r="J471" s="54">
        <f t="shared" ca="1" si="27"/>
        <v>0</v>
      </c>
      <c r="K471" s="54" t="str">
        <f t="shared" ca="1" si="27"/>
        <v>AD3</v>
      </c>
      <c r="L471" s="54" t="str">
        <f t="shared" ca="1" si="27"/>
        <v>COMPLET</v>
      </c>
      <c r="M471" s="54" t="str">
        <f t="shared" ca="1" si="27"/>
        <v xml:space="preserve"> </v>
      </c>
      <c r="N471" s="54" t="str">
        <f t="shared" ca="1" si="27"/>
        <v>ZH15JL</v>
      </c>
      <c r="O471" s="54">
        <f t="shared" ca="1" si="27"/>
        <v>0</v>
      </c>
    </row>
    <row r="472" spans="1:15" hidden="1" x14ac:dyDescent="0.25">
      <c r="A472" s="97">
        <v>2135</v>
      </c>
      <c r="B472" s="98" t="s">
        <v>10442</v>
      </c>
      <c r="C472" s="54" t="str">
        <f t="shared" ca="1" si="28"/>
        <v>CPCC</v>
      </c>
      <c r="D472" s="54" t="str">
        <f t="shared" ca="1" si="28"/>
        <v xml:space="preserve">V0COFINA </v>
      </c>
      <c r="E472" s="98">
        <f t="shared" ca="1" si="28"/>
        <v>0</v>
      </c>
      <c r="F472" s="54">
        <f t="shared" ca="1" si="28"/>
        <v>0</v>
      </c>
      <c r="G472" s="54">
        <f t="shared" ca="1" si="28"/>
        <v>0</v>
      </c>
      <c r="H472" s="54">
        <f t="shared" ca="1" si="28"/>
        <v>0</v>
      </c>
      <c r="I472" s="54">
        <f t="shared" ca="1" si="27"/>
        <v>0</v>
      </c>
      <c r="J472" s="54" t="str">
        <f t="shared" ca="1" si="27"/>
        <v>ZH1OJQ</v>
      </c>
      <c r="K472" s="54" t="str">
        <f t="shared" ca="1" si="27"/>
        <v>AD3</v>
      </c>
      <c r="L472" s="54" t="str">
        <f t="shared" ca="1" si="27"/>
        <v>COMPLET</v>
      </c>
      <c r="M472" s="54">
        <f t="shared" ca="1" si="27"/>
        <v>0</v>
      </c>
      <c r="N472" s="54" t="str">
        <f t="shared" ca="1" si="27"/>
        <v>ZH1PJQ</v>
      </c>
      <c r="O472" s="54">
        <f t="shared" ca="1" si="27"/>
        <v>0</v>
      </c>
    </row>
    <row r="473" spans="1:15" hidden="1" x14ac:dyDescent="0.25">
      <c r="A473" s="97">
        <v>2136</v>
      </c>
      <c r="B473" s="98" t="s">
        <v>10447</v>
      </c>
      <c r="C473" s="54" t="str">
        <f t="shared" ca="1" si="28"/>
        <v>CPCC</v>
      </c>
      <c r="D473" s="54" t="str">
        <f t="shared" ca="1" si="28"/>
        <v xml:space="preserve">V0COFREA </v>
      </c>
      <c r="E473" s="98">
        <f t="shared" ca="1" si="28"/>
        <v>0</v>
      </c>
      <c r="F473" s="54">
        <f t="shared" ca="1" si="28"/>
        <v>0</v>
      </c>
      <c r="G473" s="54">
        <f t="shared" ca="1" si="28"/>
        <v>0</v>
      </c>
      <c r="H473" s="54">
        <f t="shared" ca="1" si="28"/>
        <v>0</v>
      </c>
      <c r="I473" s="54">
        <f t="shared" ca="1" si="27"/>
        <v>0</v>
      </c>
      <c r="J473" s="54" t="str">
        <f t="shared" ca="1" si="27"/>
        <v>ZH1OJR</v>
      </c>
      <c r="K473" s="54" t="str">
        <f t="shared" ca="1" si="27"/>
        <v>AD3</v>
      </c>
      <c r="L473" s="54" t="str">
        <f t="shared" ca="1" si="27"/>
        <v>COMPLET</v>
      </c>
      <c r="M473" s="54">
        <f t="shared" ca="1" si="27"/>
        <v>0</v>
      </c>
      <c r="N473" s="54" t="str">
        <f t="shared" ca="1" si="27"/>
        <v>ZH1PJR</v>
      </c>
      <c r="O473" s="54">
        <f t="shared" ca="1" si="27"/>
        <v>0</v>
      </c>
    </row>
    <row r="474" spans="1:15" hidden="1" x14ac:dyDescent="0.25">
      <c r="A474" s="97">
        <v>383</v>
      </c>
      <c r="B474" s="98" t="s">
        <v>2066</v>
      </c>
      <c r="C474" s="54" t="str">
        <f t="shared" ca="1" si="28"/>
        <v>CPCC</v>
      </c>
      <c r="D474" s="54" t="str">
        <f t="shared" ca="1" si="28"/>
        <v xml:space="preserve"> </v>
      </c>
      <c r="E474" s="98">
        <f t="shared" ca="1" si="28"/>
        <v>0</v>
      </c>
      <c r="F474" s="54">
        <f t="shared" ca="1" si="28"/>
        <v>0</v>
      </c>
      <c r="G474" s="54">
        <f t="shared" ca="1" si="28"/>
        <v>0</v>
      </c>
      <c r="H474" s="54">
        <f t="shared" ca="1" si="28"/>
        <v>0</v>
      </c>
      <c r="I474" s="54">
        <f t="shared" ca="1" si="27"/>
        <v>0</v>
      </c>
      <c r="J474" s="54">
        <f t="shared" ca="1" si="27"/>
        <v>0</v>
      </c>
      <c r="K474" s="54" t="str">
        <f t="shared" ca="1" si="27"/>
        <v>AD3</v>
      </c>
      <c r="L474" s="54" t="str">
        <f t="shared" ca="1" si="27"/>
        <v>COMPLET</v>
      </c>
      <c r="M474" s="54" t="str">
        <f t="shared" ca="1" si="27"/>
        <v xml:space="preserve"> </v>
      </c>
      <c r="N474" s="54" t="str">
        <f t="shared" ca="1" si="27"/>
        <v>ZH1SMB</v>
      </c>
      <c r="O474" s="54">
        <f t="shared" ca="1" si="27"/>
        <v>0</v>
      </c>
    </row>
    <row r="475" spans="1:15" hidden="1" x14ac:dyDescent="0.25">
      <c r="A475" s="97">
        <v>1929</v>
      </c>
      <c r="B475" s="98" t="s">
        <v>9655</v>
      </c>
      <c r="C475" s="54" t="str">
        <f t="shared" ca="1" si="28"/>
        <v>CPCC</v>
      </c>
      <c r="D475" s="54" t="str">
        <f t="shared" ca="1" si="28"/>
        <v>V0COMINSEE</v>
      </c>
      <c r="E475" s="98">
        <f t="shared" ca="1" si="28"/>
        <v>0</v>
      </c>
      <c r="F475" s="54">
        <f t="shared" ca="1" si="28"/>
        <v>0</v>
      </c>
      <c r="G475" s="54">
        <f t="shared" ca="1" si="28"/>
        <v>0</v>
      </c>
      <c r="H475" s="54">
        <f t="shared" ca="1" si="28"/>
        <v>0</v>
      </c>
      <c r="I475" s="54">
        <f t="shared" ca="1" si="27"/>
        <v>0</v>
      </c>
      <c r="J475" s="54" t="str">
        <f t="shared" ca="1" si="27"/>
        <v>ZH1TMV</v>
      </c>
      <c r="K475" s="54" t="str">
        <f t="shared" ca="1" si="27"/>
        <v>AD3</v>
      </c>
      <c r="L475" s="54" t="str">
        <f t="shared" ca="1" si="27"/>
        <v>COMPLET</v>
      </c>
      <c r="M475" s="54" t="str">
        <f t="shared" ca="1" si="27"/>
        <v xml:space="preserve"> </v>
      </c>
      <c r="N475" s="54" t="str">
        <f t="shared" ca="1" si="27"/>
        <v>ZH1TMW</v>
      </c>
      <c r="O475" s="54">
        <f t="shared" ca="1" si="27"/>
        <v>0</v>
      </c>
    </row>
    <row r="476" spans="1:15" hidden="1" x14ac:dyDescent="0.25">
      <c r="A476" s="97">
        <v>384</v>
      </c>
      <c r="B476" s="98" t="s">
        <v>2071</v>
      </c>
      <c r="C476" s="54" t="str">
        <f t="shared" ca="1" si="28"/>
        <v>CPMP</v>
      </c>
      <c r="D476" s="54" t="str">
        <f t="shared" ca="1" si="28"/>
        <v>V0COMMANM</v>
      </c>
      <c r="E476" s="98">
        <f t="shared" ca="1" si="28"/>
        <v>0</v>
      </c>
      <c r="F476" s="54">
        <f t="shared" ca="1" si="28"/>
        <v>0</v>
      </c>
      <c r="G476" s="54">
        <f t="shared" ca="1" si="28"/>
        <v>0</v>
      </c>
      <c r="H476" s="54">
        <f t="shared" ca="1" si="28"/>
        <v>0</v>
      </c>
      <c r="I476" s="54">
        <f t="shared" ca="1" si="27"/>
        <v>0</v>
      </c>
      <c r="J476" s="54" t="str">
        <f t="shared" ca="1" si="27"/>
        <v>ZH2CJF</v>
      </c>
      <c r="K476" s="54" t="str">
        <f t="shared" ca="1" si="27"/>
        <v>AD3</v>
      </c>
      <c r="L476" s="54" t="str">
        <f t="shared" ca="1" si="27"/>
        <v>COMPLET</v>
      </c>
      <c r="M476" s="54">
        <f t="shared" ca="1" si="27"/>
        <v>0</v>
      </c>
      <c r="N476" s="54" t="str">
        <f t="shared" ca="1" si="27"/>
        <v>ZH2UJF</v>
      </c>
      <c r="O476" s="54">
        <f t="shared" ca="1" si="27"/>
        <v>0</v>
      </c>
    </row>
    <row r="477" spans="1:15" hidden="1" x14ac:dyDescent="0.25">
      <c r="A477" s="97">
        <v>385</v>
      </c>
      <c r="B477" s="98" t="s">
        <v>2077</v>
      </c>
      <c r="C477" s="54" t="str">
        <f t="shared" ca="1" si="28"/>
        <v>CPMP</v>
      </c>
      <c r="D477" s="54" t="str">
        <f t="shared" ca="1" si="28"/>
        <v xml:space="preserve">V0COMMCH </v>
      </c>
      <c r="E477" s="98">
        <f t="shared" ca="1" si="28"/>
        <v>0</v>
      </c>
      <c r="F477" s="54">
        <f t="shared" ca="1" si="28"/>
        <v>0</v>
      </c>
      <c r="G477" s="54">
        <f t="shared" ca="1" si="28"/>
        <v>0</v>
      </c>
      <c r="H477" s="54">
        <f t="shared" ca="1" si="28"/>
        <v>0</v>
      </c>
      <c r="I477" s="54">
        <f t="shared" ca="1" si="27"/>
        <v>0</v>
      </c>
      <c r="J477" s="54" t="str">
        <f t="shared" ca="1" si="27"/>
        <v>ZH2CJG</v>
      </c>
      <c r="K477" s="54" t="str">
        <f t="shared" ca="1" si="27"/>
        <v>AD3</v>
      </c>
      <c r="L477" s="54" t="str">
        <f t="shared" ca="1" si="27"/>
        <v>COMPLET</v>
      </c>
      <c r="M477" s="54">
        <f t="shared" ca="1" si="27"/>
        <v>0</v>
      </c>
      <c r="N477" s="54" t="str">
        <f t="shared" ca="1" si="27"/>
        <v>ZH2UJG</v>
      </c>
      <c r="O477" s="54">
        <f t="shared" ca="1" si="27"/>
        <v>0</v>
      </c>
    </row>
    <row r="478" spans="1:15" hidden="1" x14ac:dyDescent="0.25">
      <c r="A478" s="97">
        <v>386</v>
      </c>
      <c r="B478" s="98" t="s">
        <v>2083</v>
      </c>
      <c r="C478" s="54" t="str">
        <f t="shared" ca="1" si="28"/>
        <v>CPDT</v>
      </c>
      <c r="D478" s="54" t="str">
        <f t="shared" ca="1" si="28"/>
        <v xml:space="preserve"> VCOMMUNE       </v>
      </c>
      <c r="E478" s="98">
        <f t="shared" ca="1" si="28"/>
        <v>0</v>
      </c>
      <c r="F478" s="54">
        <f t="shared" ca="1" si="28"/>
        <v>0</v>
      </c>
      <c r="G478" s="54">
        <f t="shared" ca="1" si="28"/>
        <v>0</v>
      </c>
      <c r="H478" s="54">
        <f t="shared" ca="1" si="28"/>
        <v>0</v>
      </c>
      <c r="I478" s="54">
        <f t="shared" ca="1" si="27"/>
        <v>0</v>
      </c>
      <c r="J478" s="54" t="str">
        <f t="shared" ca="1" si="27"/>
        <v>ZH0BJI</v>
      </c>
      <c r="K478" s="54" t="str">
        <f t="shared" ca="1" si="27"/>
        <v>AD1</v>
      </c>
      <c r="L478" s="54" t="str">
        <f t="shared" ca="1" si="27"/>
        <v>COMPLET</v>
      </c>
      <c r="M478" s="54">
        <f t="shared" ca="1" si="27"/>
        <v>0</v>
      </c>
      <c r="N478" s="54" t="str">
        <f t="shared" ca="1" si="27"/>
        <v>ZH0TJI</v>
      </c>
      <c r="O478" s="54">
        <f t="shared" ca="1" si="27"/>
        <v>0</v>
      </c>
    </row>
    <row r="479" spans="1:15" hidden="1" x14ac:dyDescent="0.25">
      <c r="A479" s="97">
        <v>387</v>
      </c>
      <c r="B479" s="98" t="s">
        <v>2088</v>
      </c>
      <c r="C479" s="54" t="str">
        <f t="shared" ca="1" si="28"/>
        <v>CPCI</v>
      </c>
      <c r="D479" s="54" t="str">
        <f t="shared" ca="1" si="28"/>
        <v xml:space="preserve"> V1COMPAG       </v>
      </c>
      <c r="E479" s="98">
        <f t="shared" ca="1" si="28"/>
        <v>0</v>
      </c>
      <c r="F479" s="54">
        <f t="shared" ca="1" si="28"/>
        <v>0</v>
      </c>
      <c r="G479" s="54">
        <f t="shared" ca="1" si="28"/>
        <v>0</v>
      </c>
      <c r="H479" s="54">
        <f t="shared" ca="1" si="28"/>
        <v>0</v>
      </c>
      <c r="I479" s="54">
        <f t="shared" ca="1" si="27"/>
        <v>0</v>
      </c>
      <c r="J479" s="54" t="str">
        <f t="shared" ca="1" si="27"/>
        <v>ZH0BJJ</v>
      </c>
      <c r="K479" s="54" t="str">
        <f t="shared" ca="1" si="27"/>
        <v>AD3</v>
      </c>
      <c r="L479" s="54" t="str">
        <f t="shared" ca="1" si="27"/>
        <v>COMPLET</v>
      </c>
      <c r="M479" s="54">
        <f t="shared" ca="1" si="27"/>
        <v>0</v>
      </c>
      <c r="N479" s="54" t="str">
        <f t="shared" ca="1" si="27"/>
        <v>ZH0TJJ</v>
      </c>
      <c r="O479" s="54">
        <f t="shared" ca="1" si="27"/>
        <v>0</v>
      </c>
    </row>
    <row r="480" spans="1:15" hidden="1" x14ac:dyDescent="0.25">
      <c r="A480" s="97">
        <v>388</v>
      </c>
      <c r="B480" s="98" t="s">
        <v>2095</v>
      </c>
      <c r="C480" s="54" t="str">
        <f t="shared" ca="1" si="28"/>
        <v>CPCI</v>
      </c>
      <c r="D480" s="54" t="str">
        <f t="shared" ca="1" si="28"/>
        <v xml:space="preserve"> V5COMPELST       </v>
      </c>
      <c r="E480" s="98">
        <f t="shared" ca="1" si="28"/>
        <v>0</v>
      </c>
      <c r="F480" s="54">
        <f t="shared" ca="1" si="28"/>
        <v>0</v>
      </c>
      <c r="G480" s="54">
        <f t="shared" ca="1" si="28"/>
        <v>0</v>
      </c>
      <c r="H480" s="54">
        <f t="shared" ca="1" si="28"/>
        <v>0</v>
      </c>
      <c r="I480" s="54">
        <f t="shared" ca="1" si="27"/>
        <v>0</v>
      </c>
      <c r="J480" s="54" t="str">
        <f t="shared" ca="1" si="27"/>
        <v>ZH0BJK</v>
      </c>
      <c r="K480" s="54" t="str">
        <f t="shared" ca="1" si="27"/>
        <v>AD3</v>
      </c>
      <c r="L480" s="54" t="str">
        <f t="shared" ca="1" si="27"/>
        <v>COMPLET</v>
      </c>
      <c r="M480" s="54">
        <f t="shared" ca="1" si="27"/>
        <v>0</v>
      </c>
      <c r="N480" s="54" t="str">
        <f t="shared" ca="1" si="27"/>
        <v>ZH0TJK</v>
      </c>
      <c r="O480" s="54">
        <f t="shared" ca="1" si="27"/>
        <v>0</v>
      </c>
    </row>
    <row r="481" spans="1:15" hidden="1" x14ac:dyDescent="0.25">
      <c r="A481" s="97">
        <v>389</v>
      </c>
      <c r="B481" s="98" t="s">
        <v>2101</v>
      </c>
      <c r="C481" s="54" t="str">
        <f t="shared" ca="1" si="28"/>
        <v>CPCI</v>
      </c>
      <c r="D481" s="54" t="str">
        <f t="shared" ca="1" si="28"/>
        <v xml:space="preserve"> V2COMPFC       </v>
      </c>
      <c r="E481" s="98">
        <f t="shared" ca="1" si="28"/>
        <v>0</v>
      </c>
      <c r="F481" s="54">
        <f t="shared" ca="1" si="28"/>
        <v>0</v>
      </c>
      <c r="G481" s="54">
        <f t="shared" ca="1" si="28"/>
        <v>0</v>
      </c>
      <c r="H481" s="54">
        <f t="shared" ca="1" si="28"/>
        <v>0</v>
      </c>
      <c r="I481" s="54">
        <f t="shared" ca="1" si="27"/>
        <v>0</v>
      </c>
      <c r="J481" s="54" t="str">
        <f t="shared" ca="1" si="27"/>
        <v>ZH0BJL</v>
      </c>
      <c r="K481" s="54" t="str">
        <f t="shared" ca="1" si="27"/>
        <v>AD3</v>
      </c>
      <c r="L481" s="54" t="str">
        <f t="shared" ca="1" si="27"/>
        <v>COMPLET</v>
      </c>
      <c r="M481" s="54">
        <f t="shared" ca="1" si="27"/>
        <v>0</v>
      </c>
      <c r="N481" s="54" t="str">
        <f t="shared" ca="1" si="27"/>
        <v>ZH0TJL</v>
      </c>
      <c r="O481" s="54">
        <f t="shared" ca="1" si="27"/>
        <v>0</v>
      </c>
    </row>
    <row r="482" spans="1:15" hidden="1" x14ac:dyDescent="0.25">
      <c r="A482" s="97">
        <v>390</v>
      </c>
      <c r="B482" s="98" t="s">
        <v>2108</v>
      </c>
      <c r="C482" s="54" t="str">
        <f t="shared" ca="1" si="28"/>
        <v>CPCR</v>
      </c>
      <c r="D482" s="54" t="str">
        <f t="shared" ca="1" si="28"/>
        <v xml:space="preserve">V0COMPGR </v>
      </c>
      <c r="E482" s="98">
        <f t="shared" ca="1" si="28"/>
        <v>0</v>
      </c>
      <c r="F482" s="54">
        <f t="shared" ca="1" si="28"/>
        <v>0</v>
      </c>
      <c r="G482" s="54">
        <f t="shared" ca="1" si="28"/>
        <v>0</v>
      </c>
      <c r="H482" s="54">
        <f t="shared" ca="1" si="28"/>
        <v>0</v>
      </c>
      <c r="I482" s="54">
        <f t="shared" ca="1" si="27"/>
        <v>0</v>
      </c>
      <c r="J482" s="54" t="str">
        <f t="shared" ca="1" si="27"/>
        <v>ZH1BJH</v>
      </c>
      <c r="K482" s="54" t="str">
        <f t="shared" ca="1" si="27"/>
        <v>AD1</v>
      </c>
      <c r="L482" s="54" t="str">
        <f t="shared" ca="1" si="27"/>
        <v>COMPLET</v>
      </c>
      <c r="M482" s="54">
        <f t="shared" ca="1" si="27"/>
        <v>0</v>
      </c>
      <c r="N482" s="54" t="str">
        <f t="shared" ca="1" si="27"/>
        <v>ZH1TJH</v>
      </c>
      <c r="O482" s="54">
        <f t="shared" ca="1" si="27"/>
        <v>0</v>
      </c>
    </row>
    <row r="483" spans="1:15" hidden="1" x14ac:dyDescent="0.25">
      <c r="A483" s="97">
        <v>391</v>
      </c>
      <c r="B483" s="98" t="s">
        <v>2113</v>
      </c>
      <c r="C483" s="54" t="str">
        <f t="shared" ca="1" si="28"/>
        <v>CPMP</v>
      </c>
      <c r="D483" s="54" t="str">
        <f t="shared" ca="1" si="28"/>
        <v>V0COMPOPC</v>
      </c>
      <c r="E483" s="98">
        <f t="shared" ca="1" si="28"/>
        <v>0</v>
      </c>
      <c r="F483" s="54">
        <f t="shared" ca="1" si="28"/>
        <v>0</v>
      </c>
      <c r="G483" s="54">
        <f t="shared" ca="1" si="28"/>
        <v>0</v>
      </c>
      <c r="H483" s="54">
        <f t="shared" ca="1" si="28"/>
        <v>0</v>
      </c>
      <c r="I483" s="54">
        <f t="shared" ca="1" si="27"/>
        <v>0</v>
      </c>
      <c r="J483" s="54" t="str">
        <f t="shared" ca="1" si="27"/>
        <v>ZH2CJH</v>
      </c>
      <c r="K483" s="54" t="str">
        <f t="shared" ca="1" si="27"/>
        <v>AD3</v>
      </c>
      <c r="L483" s="54" t="str">
        <f t="shared" ca="1" si="27"/>
        <v>COMPLET</v>
      </c>
      <c r="M483" s="54">
        <f t="shared" ca="1" si="27"/>
        <v>0</v>
      </c>
      <c r="N483" s="54" t="str">
        <f t="shared" ca="1" si="27"/>
        <v>ZH2UJH</v>
      </c>
      <c r="O483" s="54">
        <f t="shared" ca="1" si="27"/>
        <v>0</v>
      </c>
    </row>
    <row r="484" spans="1:15" hidden="1" x14ac:dyDescent="0.25">
      <c r="A484" s="97">
        <v>392</v>
      </c>
      <c r="B484" s="98" t="s">
        <v>2119</v>
      </c>
      <c r="C484" s="54" t="str">
        <f t="shared" ca="1" si="28"/>
        <v>CPCI</v>
      </c>
      <c r="D484" s="54" t="str">
        <f t="shared" ca="1" si="28"/>
        <v xml:space="preserve"> V1COMPOR       </v>
      </c>
      <c r="E484" s="98">
        <f t="shared" ca="1" si="28"/>
        <v>0</v>
      </c>
      <c r="F484" s="54">
        <f t="shared" ca="1" si="28"/>
        <v>0</v>
      </c>
      <c r="G484" s="54">
        <f t="shared" ca="1" si="28"/>
        <v>0</v>
      </c>
      <c r="H484" s="54">
        <f t="shared" ca="1" si="28"/>
        <v>0</v>
      </c>
      <c r="I484" s="54">
        <f t="shared" ca="1" si="27"/>
        <v>0</v>
      </c>
      <c r="J484" s="54" t="str">
        <f t="shared" ca="1" si="27"/>
        <v>ZH0BJM</v>
      </c>
      <c r="K484" s="54" t="str">
        <f t="shared" ca="1" si="27"/>
        <v>AD3</v>
      </c>
      <c r="L484" s="54" t="str">
        <f t="shared" ca="1" si="27"/>
        <v>COMPLET</v>
      </c>
      <c r="M484" s="54">
        <f t="shared" ca="1" si="27"/>
        <v>0</v>
      </c>
      <c r="N484" s="54" t="str">
        <f t="shared" ca="1" si="27"/>
        <v>ZH0TJM</v>
      </c>
      <c r="O484" s="54">
        <f t="shared" ca="1" si="27"/>
        <v>0</v>
      </c>
    </row>
    <row r="485" spans="1:15" hidden="1" x14ac:dyDescent="0.25">
      <c r="A485" s="97">
        <v>393</v>
      </c>
      <c r="B485" s="98" t="s">
        <v>2125</v>
      </c>
      <c r="C485" s="54" t="str">
        <f t="shared" ca="1" si="28"/>
        <v>CPCI</v>
      </c>
      <c r="D485" s="54" t="str">
        <f t="shared" ca="1" si="28"/>
        <v xml:space="preserve"> V1COMPPF </v>
      </c>
      <c r="E485" s="98">
        <f t="shared" ca="1" si="28"/>
        <v>0</v>
      </c>
      <c r="F485" s="54">
        <f t="shared" ca="1" si="28"/>
        <v>0</v>
      </c>
      <c r="G485" s="54">
        <f t="shared" ca="1" si="28"/>
        <v>0</v>
      </c>
      <c r="H485" s="54">
        <f t="shared" ca="1" si="28"/>
        <v>0</v>
      </c>
      <c r="I485" s="54">
        <f t="shared" ca="1" si="27"/>
        <v>0</v>
      </c>
      <c r="J485" s="54" t="str">
        <f t="shared" ca="1" si="27"/>
        <v>ZH0BJN</v>
      </c>
      <c r="K485" s="54" t="str">
        <f t="shared" ca="1" si="27"/>
        <v>AD3</v>
      </c>
      <c r="L485" s="54" t="str">
        <f t="shared" ca="1" si="27"/>
        <v>COMPLET</v>
      </c>
      <c r="M485" s="54">
        <f t="shared" ca="1" si="27"/>
        <v>0</v>
      </c>
      <c r="N485" s="54" t="str">
        <f t="shared" ca="1" si="27"/>
        <v>ZH0TJN</v>
      </c>
      <c r="O485" s="54">
        <f t="shared" ref="O485:O548" ca="1" si="29">IF((INDIRECT("'Referentiel'!"&amp;O$1&amp;$A485)="N/A"),"",INDIRECT("'Referentiel'!"&amp;O$1&amp;$A485))</f>
        <v>0</v>
      </c>
    </row>
    <row r="486" spans="1:15" hidden="1" x14ac:dyDescent="0.25">
      <c r="A486" s="97">
        <v>394</v>
      </c>
      <c r="B486" s="98" t="s">
        <v>2133</v>
      </c>
      <c r="C486" s="54" t="str">
        <f t="shared" ca="1" si="28"/>
        <v>CPMS</v>
      </c>
      <c r="D486" s="54" t="str">
        <f t="shared" ca="1" si="28"/>
        <v>#CR#EFAIJ_YYYYMMDDHHMISS_COMPTE.txt</v>
      </c>
      <c r="E486" s="98" t="str">
        <f t="shared" ca="1" si="28"/>
        <v>ZH4BJW</v>
      </c>
      <c r="F486" s="54">
        <f t="shared" ca="1" si="28"/>
        <v>0</v>
      </c>
      <c r="G486" s="54">
        <f t="shared" ca="1" si="28"/>
        <v>0</v>
      </c>
      <c r="H486" s="54">
        <f t="shared" ca="1" si="28"/>
        <v>0</v>
      </c>
      <c r="I486" s="54">
        <f t="shared" ca="1" si="28"/>
        <v>0</v>
      </c>
      <c r="J486" s="54">
        <f t="shared" ca="1" si="28"/>
        <v>0</v>
      </c>
      <c r="K486" s="54" t="str">
        <f t="shared" ca="1" si="28"/>
        <v>AD4</v>
      </c>
      <c r="L486" s="54" t="str">
        <f t="shared" ca="1" si="28"/>
        <v>COMPLET</v>
      </c>
      <c r="M486" s="54" t="str">
        <f t="shared" ca="1" si="28"/>
        <v xml:space="preserve"> </v>
      </c>
      <c r="N486" s="54" t="str">
        <f t="shared" ca="1" si="28"/>
        <v>ZH4ZJY</v>
      </c>
      <c r="O486" s="54">
        <f t="shared" ca="1" si="29"/>
        <v>0</v>
      </c>
    </row>
    <row r="487" spans="1:15" hidden="1" x14ac:dyDescent="0.25">
      <c r="A487" s="97">
        <v>395</v>
      </c>
      <c r="B487" s="98" t="s">
        <v>2138</v>
      </c>
      <c r="C487" s="54" t="str">
        <f t="shared" ca="1" si="28"/>
        <v>CPAS</v>
      </c>
      <c r="D487" s="54" t="str">
        <f t="shared" ca="1" si="28"/>
        <v xml:space="preserve">V0CONACA </v>
      </c>
      <c r="E487" s="98">
        <f t="shared" ca="1" si="28"/>
        <v>0</v>
      </c>
      <c r="F487" s="54">
        <f t="shared" ca="1" si="28"/>
        <v>0</v>
      </c>
      <c r="G487" s="54">
        <f t="shared" ca="1" si="28"/>
        <v>0</v>
      </c>
      <c r="H487" s="54">
        <f t="shared" ca="1" si="28"/>
        <v>0</v>
      </c>
      <c r="I487" s="54">
        <f t="shared" ca="1" si="28"/>
        <v>0</v>
      </c>
      <c r="J487" s="54" t="str">
        <f t="shared" ca="1" si="28"/>
        <v>ZH2CJI</v>
      </c>
      <c r="K487" s="54" t="str">
        <f t="shared" ca="1" si="28"/>
        <v>AD3</v>
      </c>
      <c r="L487" s="54" t="str">
        <f t="shared" ca="1" si="28"/>
        <v>COMPLET</v>
      </c>
      <c r="M487" s="54">
        <f t="shared" ca="1" si="28"/>
        <v>0</v>
      </c>
      <c r="N487" s="54" t="str">
        <f t="shared" ca="1" si="28"/>
        <v>ZH2UJI</v>
      </c>
      <c r="O487" s="54">
        <f t="shared" ca="1" si="29"/>
        <v>0</v>
      </c>
    </row>
    <row r="488" spans="1:15" hidden="1" x14ac:dyDescent="0.25">
      <c r="A488" s="97">
        <v>396</v>
      </c>
      <c r="B488" s="98" t="s">
        <v>2143</v>
      </c>
      <c r="C488" s="54" t="str">
        <f t="shared" ca="1" si="28"/>
        <v>CPCC</v>
      </c>
      <c r="D488" s="54" t="str">
        <f t="shared" ca="1" si="28"/>
        <v xml:space="preserve">V0CONCUR </v>
      </c>
      <c r="E488" s="98">
        <f t="shared" ca="1" si="28"/>
        <v>0</v>
      </c>
      <c r="F488" s="54">
        <f t="shared" ca="1" si="28"/>
        <v>0</v>
      </c>
      <c r="G488" s="54">
        <f t="shared" ca="1" si="28"/>
        <v>0</v>
      </c>
      <c r="H488" s="54">
        <f t="shared" ca="1" si="28"/>
        <v>0</v>
      </c>
      <c r="I488" s="54">
        <f t="shared" ca="1" si="28"/>
        <v>0</v>
      </c>
      <c r="J488" s="54" t="str">
        <f t="shared" ca="1" si="28"/>
        <v>ZH1BJI</v>
      </c>
      <c r="K488" s="54" t="str">
        <f t="shared" ca="1" si="28"/>
        <v>AD1</v>
      </c>
      <c r="L488" s="54" t="str">
        <f t="shared" ca="1" si="28"/>
        <v>COMPLET</v>
      </c>
      <c r="M488" s="54">
        <f t="shared" ca="1" si="28"/>
        <v>0</v>
      </c>
      <c r="N488" s="54" t="str">
        <f t="shared" ca="1" si="28"/>
        <v>ZH1TJI</v>
      </c>
      <c r="O488" s="54">
        <f t="shared" ca="1" si="29"/>
        <v>0</v>
      </c>
    </row>
    <row r="489" spans="1:15" hidden="1" x14ac:dyDescent="0.25">
      <c r="A489" s="97">
        <v>1845</v>
      </c>
      <c r="B489" s="98" t="s">
        <v>9345</v>
      </c>
      <c r="C489" s="54" t="str">
        <f t="shared" ca="1" si="28"/>
        <v>CPCC</v>
      </c>
      <c r="D489" s="54" t="str">
        <f t="shared" ca="1" si="28"/>
        <v xml:space="preserve">V0CONFPM </v>
      </c>
      <c r="E489" s="98">
        <f t="shared" ca="1" si="28"/>
        <v>0</v>
      </c>
      <c r="F489" s="54">
        <f t="shared" ca="1" si="28"/>
        <v>0</v>
      </c>
      <c r="G489" s="54">
        <f t="shared" ca="1" si="28"/>
        <v>0</v>
      </c>
      <c r="H489" s="54">
        <f t="shared" ca="1" si="28"/>
        <v>0</v>
      </c>
      <c r="I489" s="54">
        <f t="shared" ca="1" si="28"/>
        <v>0</v>
      </c>
      <c r="J489" s="54" t="str">
        <f t="shared" ca="1" si="28"/>
        <v>ZH1LJA</v>
      </c>
      <c r="K489" s="54" t="str">
        <f t="shared" ca="1" si="28"/>
        <v>AD3</v>
      </c>
      <c r="L489" s="54" t="str">
        <f t="shared" ca="1" si="28"/>
        <v>COMPLET</v>
      </c>
      <c r="M489" s="54">
        <f t="shared" ca="1" si="28"/>
        <v>0</v>
      </c>
      <c r="N489" s="54" t="str">
        <f t="shared" ca="1" si="28"/>
        <v>ZH1LJB</v>
      </c>
      <c r="O489" s="54">
        <f t="shared" ca="1" si="29"/>
        <v>0</v>
      </c>
    </row>
    <row r="490" spans="1:15" hidden="1" x14ac:dyDescent="0.25">
      <c r="A490" s="97">
        <v>397</v>
      </c>
      <c r="B490" s="98" t="s">
        <v>2148</v>
      </c>
      <c r="C490" s="54" t="str">
        <f t="shared" ca="1" si="28"/>
        <v>CPCC</v>
      </c>
      <c r="D490" s="54" t="str">
        <f t="shared" ca="1" si="28"/>
        <v xml:space="preserve">V0CONFRM </v>
      </c>
      <c r="E490" s="98">
        <f t="shared" ca="1" si="28"/>
        <v>0</v>
      </c>
      <c r="F490" s="54">
        <f t="shared" ca="1" si="28"/>
        <v>0</v>
      </c>
      <c r="G490" s="54">
        <f t="shared" ca="1" si="28"/>
        <v>0</v>
      </c>
      <c r="H490" s="54">
        <f t="shared" ca="1" si="28"/>
        <v>0</v>
      </c>
      <c r="I490" s="54">
        <f t="shared" ca="1" si="28"/>
        <v>0</v>
      </c>
      <c r="J490" s="54" t="str">
        <f t="shared" ca="1" si="28"/>
        <v>ZH1BJJ</v>
      </c>
      <c r="K490" s="54" t="str">
        <f t="shared" ca="1" si="28"/>
        <v>AD1</v>
      </c>
      <c r="L490" s="54" t="str">
        <f t="shared" ca="1" si="28"/>
        <v>COMPLET</v>
      </c>
      <c r="M490" s="54">
        <f t="shared" ca="1" si="28"/>
        <v>0</v>
      </c>
      <c r="N490" s="54" t="str">
        <f t="shared" ca="1" si="28"/>
        <v>ZH1TJJ</v>
      </c>
      <c r="O490" s="54">
        <f t="shared" ca="1" si="29"/>
        <v>0</v>
      </c>
    </row>
    <row r="491" spans="1:15" hidden="1" x14ac:dyDescent="0.25">
      <c r="A491" s="97">
        <v>398</v>
      </c>
      <c r="B491" s="98" t="s">
        <v>2154</v>
      </c>
      <c r="C491" s="54" t="str">
        <f t="shared" ca="1" si="28"/>
        <v>CPCC</v>
      </c>
      <c r="D491" s="54" t="str">
        <f t="shared" ca="1" si="28"/>
        <v>V0CONFST</v>
      </c>
      <c r="E491" s="98">
        <f t="shared" ca="1" si="28"/>
        <v>0</v>
      </c>
      <c r="F491" s="54">
        <f t="shared" ca="1" si="28"/>
        <v>0</v>
      </c>
      <c r="G491" s="54">
        <f t="shared" ca="1" si="28"/>
        <v>0</v>
      </c>
      <c r="H491" s="54">
        <f t="shared" ca="1" si="28"/>
        <v>0</v>
      </c>
      <c r="I491" s="54">
        <f t="shared" ca="1" si="28"/>
        <v>0</v>
      </c>
      <c r="J491" s="54" t="str">
        <f t="shared" ca="1" si="28"/>
        <v>ZH1AMC</v>
      </c>
      <c r="K491" s="54" t="str">
        <f t="shared" ca="1" si="28"/>
        <v>AD3</v>
      </c>
      <c r="L491" s="54" t="str">
        <f t="shared" ca="1" si="28"/>
        <v>COMPLET</v>
      </c>
      <c r="M491" s="54" t="str">
        <f t="shared" ca="1" si="28"/>
        <v xml:space="preserve"> </v>
      </c>
      <c r="N491" s="54" t="str">
        <f t="shared" ca="1" si="28"/>
        <v>ZH1SMC</v>
      </c>
      <c r="O491" s="54">
        <f t="shared" ca="1" si="29"/>
        <v>0</v>
      </c>
    </row>
    <row r="492" spans="1:15" hidden="1" x14ac:dyDescent="0.25">
      <c r="A492" s="97">
        <v>399</v>
      </c>
      <c r="B492" s="98" t="s">
        <v>2161</v>
      </c>
      <c r="C492" s="54" t="str">
        <f t="shared" ca="1" si="28"/>
        <v>CPCC</v>
      </c>
      <c r="D492" s="54" t="str">
        <f t="shared" ca="1" si="28"/>
        <v xml:space="preserve">V0CONFTI </v>
      </c>
      <c r="E492" s="98">
        <f t="shared" ca="1" si="28"/>
        <v>0</v>
      </c>
      <c r="F492" s="54">
        <f t="shared" ca="1" si="28"/>
        <v>0</v>
      </c>
      <c r="G492" s="54">
        <f t="shared" ca="1" si="28"/>
        <v>0</v>
      </c>
      <c r="H492" s="54">
        <f t="shared" ca="1" si="28"/>
        <v>0</v>
      </c>
      <c r="I492" s="54">
        <f t="shared" ca="1" si="28"/>
        <v>0</v>
      </c>
      <c r="J492" s="54" t="str">
        <f t="shared" ca="1" si="28"/>
        <v>ZH1BJ1</v>
      </c>
      <c r="K492" s="54" t="str">
        <f t="shared" ca="1" si="28"/>
        <v>AD3</v>
      </c>
      <c r="L492" s="54" t="str">
        <f t="shared" ca="1" si="28"/>
        <v>COMPLET</v>
      </c>
      <c r="M492" s="54">
        <f t="shared" ca="1" si="28"/>
        <v>0</v>
      </c>
      <c r="N492" s="54" t="str">
        <f t="shared" ca="1" si="28"/>
        <v>ZH1SJ8</v>
      </c>
      <c r="O492" s="54">
        <f t="shared" ca="1" si="29"/>
        <v>0</v>
      </c>
    </row>
    <row r="493" spans="1:15" hidden="1" x14ac:dyDescent="0.25">
      <c r="A493" s="97">
        <v>400</v>
      </c>
      <c r="B493" s="98" t="s">
        <v>2167</v>
      </c>
      <c r="C493" s="54" t="str">
        <f t="shared" ca="1" si="28"/>
        <v>CPCC</v>
      </c>
      <c r="D493" s="54" t="str">
        <f t="shared" ca="1" si="28"/>
        <v xml:space="preserve">V1CONSER </v>
      </c>
      <c r="E493" s="98">
        <f t="shared" ca="1" si="28"/>
        <v>0</v>
      </c>
      <c r="F493" s="54">
        <f t="shared" ca="1" si="28"/>
        <v>0</v>
      </c>
      <c r="G493" s="54">
        <f t="shared" ca="1" si="28"/>
        <v>0</v>
      </c>
      <c r="H493" s="54">
        <f t="shared" ca="1" si="28"/>
        <v>0</v>
      </c>
      <c r="I493" s="54">
        <f t="shared" ca="1" si="28"/>
        <v>0</v>
      </c>
      <c r="J493" s="54" t="str">
        <f t="shared" ca="1" si="28"/>
        <v>ZH1BJK</v>
      </c>
      <c r="K493" s="54" t="str">
        <f t="shared" ca="1" si="28"/>
        <v>AD3</v>
      </c>
      <c r="L493" s="54" t="str">
        <f t="shared" ca="1" si="28"/>
        <v>COMPLET</v>
      </c>
      <c r="M493" s="54">
        <f t="shared" ca="1" si="28"/>
        <v>0</v>
      </c>
      <c r="N493" s="54" t="str">
        <f t="shared" ca="1" si="28"/>
        <v>ZH1TJK</v>
      </c>
      <c r="O493" s="54">
        <f t="shared" ca="1" si="29"/>
        <v>0</v>
      </c>
    </row>
    <row r="494" spans="1:15" hidden="1" x14ac:dyDescent="0.25">
      <c r="A494" s="97">
        <v>401</v>
      </c>
      <c r="B494" s="98" t="s">
        <v>2173</v>
      </c>
      <c r="C494" s="54" t="str">
        <f t="shared" ca="1" si="28"/>
        <v>CPCC</v>
      </c>
      <c r="D494" s="54" t="str">
        <f t="shared" ca="1" si="28"/>
        <v xml:space="preserve">V1CONTRA </v>
      </c>
      <c r="E494" s="98">
        <f t="shared" ca="1" si="28"/>
        <v>0</v>
      </c>
      <c r="F494" s="54">
        <f t="shared" ca="1" si="28"/>
        <v>0</v>
      </c>
      <c r="G494" s="54">
        <f t="shared" ca="1" si="28"/>
        <v>0</v>
      </c>
      <c r="H494" s="54">
        <f t="shared" ca="1" si="28"/>
        <v>0</v>
      </c>
      <c r="I494" s="54">
        <f t="shared" ca="1" si="28"/>
        <v>0</v>
      </c>
      <c r="J494" s="54" t="str">
        <f t="shared" ca="1" si="28"/>
        <v>ZH1BJL</v>
      </c>
      <c r="K494" s="54" t="str">
        <f t="shared" ca="1" si="28"/>
        <v>AD1</v>
      </c>
      <c r="L494" s="54" t="str">
        <f t="shared" ca="1" si="28"/>
        <v>COMPLET</v>
      </c>
      <c r="M494" s="54">
        <f t="shared" ca="1" si="28"/>
        <v>0</v>
      </c>
      <c r="N494" s="54" t="str">
        <f t="shared" ca="1" si="28"/>
        <v>ZH1TJL</v>
      </c>
      <c r="O494" s="54">
        <f t="shared" ca="1" si="29"/>
        <v>0</v>
      </c>
    </row>
    <row r="495" spans="1:15" hidden="1" x14ac:dyDescent="0.25">
      <c r="A495" s="97">
        <v>402</v>
      </c>
      <c r="B495" s="98" t="s">
        <v>2179</v>
      </c>
      <c r="C495" s="54" t="str">
        <f t="shared" ca="1" si="28"/>
        <v>CPCR</v>
      </c>
      <c r="D495" s="54" t="str">
        <f t="shared" ca="1" si="28"/>
        <v xml:space="preserve"> </v>
      </c>
      <c r="E495" s="98">
        <f t="shared" ca="1" si="28"/>
        <v>0</v>
      </c>
      <c r="F495" s="54">
        <f t="shared" ca="1" si="28"/>
        <v>0</v>
      </c>
      <c r="G495" s="54">
        <f t="shared" ca="1" si="28"/>
        <v>0</v>
      </c>
      <c r="H495" s="54">
        <f t="shared" ca="1" si="28"/>
        <v>0</v>
      </c>
      <c r="I495" s="54">
        <f t="shared" ca="1" si="28"/>
        <v>0</v>
      </c>
      <c r="J495" s="54">
        <f t="shared" ca="1" si="28"/>
        <v>0</v>
      </c>
      <c r="K495" s="54" t="str">
        <f t="shared" ca="1" si="28"/>
        <v>AD3</v>
      </c>
      <c r="L495" s="54" t="str">
        <f t="shared" ca="1" si="28"/>
        <v>COMPLET</v>
      </c>
      <c r="M495" s="54" t="str">
        <f t="shared" ca="1" si="28"/>
        <v xml:space="preserve"> </v>
      </c>
      <c r="N495" s="54" t="str">
        <f t="shared" ca="1" si="28"/>
        <v>ZH1TJM</v>
      </c>
      <c r="O495" s="54">
        <f t="shared" ca="1" si="29"/>
        <v>0</v>
      </c>
    </row>
    <row r="496" spans="1:15" hidden="1" x14ac:dyDescent="0.25">
      <c r="A496" s="97">
        <v>403</v>
      </c>
      <c r="B496" s="98" t="s">
        <v>2183</v>
      </c>
      <c r="C496" s="54" t="str">
        <f t="shared" ca="1" si="28"/>
        <v>CPCC</v>
      </c>
      <c r="D496" s="54" t="str">
        <f t="shared" ca="1" si="28"/>
        <v>V0CONVFU</v>
      </c>
      <c r="E496" s="98">
        <f t="shared" ca="1" si="28"/>
        <v>0</v>
      </c>
      <c r="F496" s="54">
        <f t="shared" ca="1" si="28"/>
        <v>0</v>
      </c>
      <c r="G496" s="54">
        <f t="shared" ca="1" si="28"/>
        <v>0</v>
      </c>
      <c r="H496" s="54">
        <f t="shared" ca="1" si="28"/>
        <v>0</v>
      </c>
      <c r="I496" s="54">
        <f t="shared" ca="1" si="28"/>
        <v>0</v>
      </c>
      <c r="J496" s="54" t="str">
        <f t="shared" ca="1" si="28"/>
        <v>ZH1AMD</v>
      </c>
      <c r="K496" s="54" t="str">
        <f t="shared" ca="1" si="28"/>
        <v>AD3</v>
      </c>
      <c r="L496" s="54" t="str">
        <f t="shared" ref="L496:O559" ca="1" si="30">IF((INDIRECT("'Referentiel'!"&amp;L$1&amp;$A496)="N/A"),"",INDIRECT("'Referentiel'!"&amp;L$1&amp;$A496))</f>
        <v>COMPLET</v>
      </c>
      <c r="M496" s="54" t="str">
        <f t="shared" ca="1" si="30"/>
        <v xml:space="preserve"> </v>
      </c>
      <c r="N496" s="54" t="str">
        <f t="shared" ca="1" si="30"/>
        <v>ZH1SMD</v>
      </c>
      <c r="O496" s="54">
        <f t="shared" ca="1" si="29"/>
        <v>0</v>
      </c>
    </row>
    <row r="497" spans="1:15" hidden="1" x14ac:dyDescent="0.25">
      <c r="A497" s="97">
        <v>404</v>
      </c>
      <c r="B497" s="98" t="s">
        <v>2190</v>
      </c>
      <c r="C497" s="54" t="str">
        <f t="shared" ref="C497:K525" ca="1" si="31">IF((INDIRECT("'Referentiel'!"&amp;C$1&amp;$A497)="N/A"),"",INDIRECT("'Referentiel'!"&amp;C$1&amp;$A497))</f>
        <v>CPCC</v>
      </c>
      <c r="D497" s="54" t="str">
        <f t="shared" ca="1" si="31"/>
        <v xml:space="preserve">V0CONVSE </v>
      </c>
      <c r="E497" s="98">
        <f t="shared" ca="1" si="31"/>
        <v>0</v>
      </c>
      <c r="F497" s="54">
        <f t="shared" ca="1" si="31"/>
        <v>0</v>
      </c>
      <c r="G497" s="54">
        <f t="shared" ca="1" si="31"/>
        <v>0</v>
      </c>
      <c r="H497" s="54">
        <f t="shared" ca="1" si="31"/>
        <v>0</v>
      </c>
      <c r="I497" s="54">
        <f t="shared" ca="1" si="31"/>
        <v>0</v>
      </c>
      <c r="J497" s="54" t="str">
        <f t="shared" ca="1" si="31"/>
        <v>ZH1BJN</v>
      </c>
      <c r="K497" s="54" t="str">
        <f t="shared" ca="1" si="31"/>
        <v>AD1</v>
      </c>
      <c r="L497" s="54" t="str">
        <f t="shared" ca="1" si="30"/>
        <v>COMPLET</v>
      </c>
      <c r="M497" s="54">
        <f t="shared" ca="1" si="30"/>
        <v>0</v>
      </c>
      <c r="N497" s="54" t="str">
        <f t="shared" ca="1" si="30"/>
        <v>ZH1TJN</v>
      </c>
      <c r="O497" s="54">
        <f t="shared" ca="1" si="29"/>
        <v>0</v>
      </c>
    </row>
    <row r="498" spans="1:15" hidden="1" x14ac:dyDescent="0.25">
      <c r="A498" s="97">
        <v>405</v>
      </c>
      <c r="B498" s="98" t="s">
        <v>2195</v>
      </c>
      <c r="C498" s="54" t="str">
        <f t="shared" ca="1" si="31"/>
        <v>CPMC</v>
      </c>
      <c r="D498" s="54" t="str">
        <f t="shared" ca="1" si="31"/>
        <v xml:space="preserve">V0CORCAF </v>
      </c>
      <c r="E498" s="98">
        <f t="shared" ca="1" si="31"/>
        <v>0</v>
      </c>
      <c r="F498" s="54">
        <f t="shared" ca="1" si="31"/>
        <v>0</v>
      </c>
      <c r="G498" s="54">
        <f t="shared" ca="1" si="31"/>
        <v>0</v>
      </c>
      <c r="H498" s="54">
        <f t="shared" ca="1" si="31"/>
        <v>0</v>
      </c>
      <c r="I498" s="54">
        <f t="shared" ca="1" si="31"/>
        <v>0</v>
      </c>
      <c r="J498" s="54" t="str">
        <f t="shared" ca="1" si="31"/>
        <v>ZH4CJV</v>
      </c>
      <c r="K498" s="54" t="str">
        <f t="shared" ca="1" si="31"/>
        <v>AD1</v>
      </c>
      <c r="L498" s="54" t="str">
        <f t="shared" ca="1" si="30"/>
        <v>COMPLET</v>
      </c>
      <c r="M498" s="54">
        <f t="shared" ca="1" si="30"/>
        <v>0</v>
      </c>
      <c r="N498" s="54" t="str">
        <f t="shared" ca="1" si="30"/>
        <v>ZH4UJV</v>
      </c>
      <c r="O498" s="54">
        <f t="shared" ca="1" si="29"/>
        <v>0</v>
      </c>
    </row>
    <row r="499" spans="1:15" x14ac:dyDescent="0.25">
      <c r="A499" s="97">
        <v>406</v>
      </c>
      <c r="B499" s="98" t="s">
        <v>2200</v>
      </c>
      <c r="C499" s="54" t="str">
        <f t="shared" ca="1" si="31"/>
        <v>CPCC</v>
      </c>
      <c r="D499" s="54" t="str">
        <f t="shared" ca="1" si="31"/>
        <v>V0CORENT</v>
      </c>
      <c r="E499" s="98">
        <f t="shared" ca="1" si="31"/>
        <v>0</v>
      </c>
      <c r="F499" s="54">
        <f t="shared" ca="1" si="31"/>
        <v>0</v>
      </c>
      <c r="G499" s="54">
        <f t="shared" ca="1" si="31"/>
        <v>0</v>
      </c>
      <c r="H499" s="54">
        <f t="shared" ca="1" si="31"/>
        <v>0</v>
      </c>
      <c r="I499" s="54">
        <f t="shared" ca="1" si="31"/>
        <v>0</v>
      </c>
      <c r="J499" s="54" t="str">
        <f t="shared" ca="1" si="31"/>
        <v>ZH1AH0</v>
      </c>
      <c r="K499" s="54" t="str">
        <f t="shared" ca="1" si="31"/>
        <v>AD3</v>
      </c>
      <c r="L499" s="54" t="str">
        <f t="shared" ca="1" si="30"/>
        <v>COMPLET</v>
      </c>
      <c r="M499" s="54" t="str">
        <f t="shared" ca="1" si="30"/>
        <v xml:space="preserve"> </v>
      </c>
      <c r="N499" s="54" t="str">
        <f t="shared" ca="1" si="30"/>
        <v>ZH1SH0</v>
      </c>
      <c r="O499" s="54">
        <f t="shared" ca="1" si="29"/>
        <v>0</v>
      </c>
    </row>
    <row r="500" spans="1:15" hidden="1" x14ac:dyDescent="0.25">
      <c r="A500" s="97">
        <v>407</v>
      </c>
      <c r="B500" s="98" t="s">
        <v>2208</v>
      </c>
      <c r="C500" s="54" t="str">
        <f t="shared" ca="1" si="31"/>
        <v>CPMC</v>
      </c>
      <c r="D500" s="54" t="str">
        <f t="shared" ca="1" si="31"/>
        <v xml:space="preserve">V0CORMSG </v>
      </c>
      <c r="E500" s="98">
        <f t="shared" ca="1" si="31"/>
        <v>0</v>
      </c>
      <c r="F500" s="54">
        <f t="shared" ca="1" si="31"/>
        <v>0</v>
      </c>
      <c r="G500" s="54">
        <f t="shared" ca="1" si="31"/>
        <v>0</v>
      </c>
      <c r="H500" s="54">
        <f t="shared" ca="1" si="31"/>
        <v>0</v>
      </c>
      <c r="I500" s="54">
        <f t="shared" ca="1" si="31"/>
        <v>0</v>
      </c>
      <c r="J500" s="54" t="str">
        <f t="shared" ca="1" si="31"/>
        <v>ZH4CJW</v>
      </c>
      <c r="K500" s="54" t="str">
        <f t="shared" ca="1" si="31"/>
        <v>AD3</v>
      </c>
      <c r="L500" s="54" t="str">
        <f t="shared" ca="1" si="30"/>
        <v>COMPLET</v>
      </c>
      <c r="M500" s="54">
        <f t="shared" ca="1" si="30"/>
        <v>0</v>
      </c>
      <c r="N500" s="54" t="str">
        <f t="shared" ca="1" si="30"/>
        <v>ZH4UJW</v>
      </c>
      <c r="O500" s="54">
        <f t="shared" ca="1" si="29"/>
        <v>0</v>
      </c>
    </row>
    <row r="501" spans="1:15" hidden="1" x14ac:dyDescent="0.25">
      <c r="A501" s="97">
        <v>408</v>
      </c>
      <c r="B501" s="98" t="s">
        <v>2213</v>
      </c>
      <c r="C501" s="54" t="str">
        <f t="shared" ca="1" si="31"/>
        <v>CPMC</v>
      </c>
      <c r="D501" s="54" t="str">
        <f t="shared" ca="1" si="31"/>
        <v xml:space="preserve">V0CORPRV </v>
      </c>
      <c r="E501" s="98">
        <f t="shared" ca="1" si="31"/>
        <v>0</v>
      </c>
      <c r="F501" s="54">
        <f t="shared" ca="1" si="31"/>
        <v>0</v>
      </c>
      <c r="G501" s="54">
        <f t="shared" ca="1" si="31"/>
        <v>0</v>
      </c>
      <c r="H501" s="54">
        <f t="shared" ca="1" si="31"/>
        <v>0</v>
      </c>
      <c r="I501" s="54">
        <f t="shared" ca="1" si="31"/>
        <v>0</v>
      </c>
      <c r="J501" s="54" t="str">
        <f t="shared" ca="1" si="31"/>
        <v>ZH4CJX</v>
      </c>
      <c r="K501" s="54" t="str">
        <f t="shared" ca="1" si="31"/>
        <v>AD1</v>
      </c>
      <c r="L501" s="54" t="str">
        <f t="shared" ca="1" si="30"/>
        <v>COMPLET</v>
      </c>
      <c r="M501" s="54">
        <f t="shared" ca="1" si="30"/>
        <v>0</v>
      </c>
      <c r="N501" s="54" t="str">
        <f t="shared" ca="1" si="30"/>
        <v>ZH4UJX</v>
      </c>
      <c r="O501" s="54">
        <f t="shared" ca="1" si="29"/>
        <v>0</v>
      </c>
    </row>
    <row r="502" spans="1:15" hidden="1" x14ac:dyDescent="0.25">
      <c r="A502" s="97">
        <v>409</v>
      </c>
      <c r="B502" s="98" t="s">
        <v>2217</v>
      </c>
      <c r="C502" s="54" t="str">
        <f t="shared" ca="1" si="31"/>
        <v>CPMC</v>
      </c>
      <c r="D502" s="54" t="str">
        <f t="shared" ca="1" si="31"/>
        <v xml:space="preserve">V0CORREA </v>
      </c>
      <c r="E502" s="98">
        <f t="shared" ca="1" si="31"/>
        <v>0</v>
      </c>
      <c r="F502" s="54">
        <f t="shared" ca="1" si="31"/>
        <v>0</v>
      </c>
      <c r="G502" s="54">
        <f t="shared" ca="1" si="31"/>
        <v>0</v>
      </c>
      <c r="H502" s="54">
        <f t="shared" ca="1" si="31"/>
        <v>0</v>
      </c>
      <c r="I502" s="54">
        <f t="shared" ca="1" si="31"/>
        <v>0</v>
      </c>
      <c r="J502" s="54" t="str">
        <f t="shared" ca="1" si="31"/>
        <v>ZH4CJY</v>
      </c>
      <c r="K502" s="54" t="str">
        <f t="shared" ca="1" si="31"/>
        <v>AD1</v>
      </c>
      <c r="L502" s="54" t="str">
        <f t="shared" ca="1" si="30"/>
        <v>COMPLET</v>
      </c>
      <c r="M502" s="54">
        <f t="shared" ca="1" si="30"/>
        <v>0</v>
      </c>
      <c r="N502" s="54" t="str">
        <f t="shared" ca="1" si="30"/>
        <v>ZH4UJY</v>
      </c>
      <c r="O502" s="54">
        <f t="shared" ca="1" si="29"/>
        <v>0</v>
      </c>
    </row>
    <row r="503" spans="1:15" hidden="1" x14ac:dyDescent="0.25">
      <c r="A503" s="97">
        <v>410</v>
      </c>
      <c r="B503" s="98" t="s">
        <v>2223</v>
      </c>
      <c r="C503" s="54" t="str">
        <f t="shared" ca="1" si="31"/>
        <v>CPMS</v>
      </c>
      <c r="D503" s="54" t="str">
        <f t="shared" ca="1" si="31"/>
        <v>#CR#EFAIJ_YYYYMMDDHHMISS_CORRESPONDANT.txt</v>
      </c>
      <c r="E503" s="98" t="str">
        <f t="shared" ca="1" si="31"/>
        <v>ZH4BJW</v>
      </c>
      <c r="F503" s="54">
        <f t="shared" ca="1" si="31"/>
        <v>0</v>
      </c>
      <c r="G503" s="54">
        <f t="shared" ca="1" si="31"/>
        <v>0</v>
      </c>
      <c r="H503" s="54">
        <f t="shared" ca="1" si="31"/>
        <v>0</v>
      </c>
      <c r="I503" s="54">
        <f t="shared" ca="1" si="31"/>
        <v>0</v>
      </c>
      <c r="J503" s="54">
        <f t="shared" ca="1" si="31"/>
        <v>0</v>
      </c>
      <c r="K503" s="54" t="str">
        <f t="shared" ca="1" si="31"/>
        <v>AD4</v>
      </c>
      <c r="L503" s="54" t="str">
        <f t="shared" ca="1" si="30"/>
        <v>COMPLET</v>
      </c>
      <c r="M503" s="54" t="str">
        <f t="shared" ca="1" si="30"/>
        <v xml:space="preserve"> </v>
      </c>
      <c r="N503" s="54" t="str">
        <f t="shared" ca="1" si="30"/>
        <v>ZH4ZJZ</v>
      </c>
      <c r="O503" s="54">
        <f t="shared" ca="1" si="29"/>
        <v>0</v>
      </c>
    </row>
    <row r="504" spans="1:15" hidden="1" x14ac:dyDescent="0.25">
      <c r="A504" s="97">
        <v>411</v>
      </c>
      <c r="B504" s="134" t="s">
        <v>2227</v>
      </c>
      <c r="C504" s="54" t="str">
        <f t="shared" ca="1" si="31"/>
        <v>CPCC</v>
      </c>
      <c r="D504" s="54" t="str">
        <f t="shared" ca="1" si="31"/>
        <v>V0COURPG</v>
      </c>
      <c r="E504" s="98">
        <f t="shared" ca="1" si="31"/>
        <v>0</v>
      </c>
      <c r="F504" s="54">
        <f t="shared" ca="1" si="31"/>
        <v>0</v>
      </c>
      <c r="G504" s="54">
        <f t="shared" ca="1" si="31"/>
        <v>0</v>
      </c>
      <c r="H504" s="54">
        <f t="shared" ca="1" si="31"/>
        <v>0</v>
      </c>
      <c r="I504" s="54">
        <f t="shared" ca="1" si="31"/>
        <v>0</v>
      </c>
      <c r="J504" s="54" t="str">
        <f t="shared" ca="1" si="31"/>
        <v>ZH1AMA</v>
      </c>
      <c r="K504" s="54" t="str">
        <f t="shared" ca="1" si="31"/>
        <v>AD3</v>
      </c>
      <c r="L504" s="54" t="str">
        <f t="shared" ca="1" si="30"/>
        <v>COMPLET</v>
      </c>
      <c r="M504" s="54" t="str">
        <f t="shared" ca="1" si="30"/>
        <v xml:space="preserve"> </v>
      </c>
      <c r="N504" s="54" t="str">
        <f t="shared" ca="1" si="30"/>
        <v>ZH1SMA</v>
      </c>
      <c r="O504" s="54">
        <f t="shared" ca="1" si="29"/>
        <v>0</v>
      </c>
    </row>
    <row r="505" spans="1:15" hidden="1" x14ac:dyDescent="0.25">
      <c r="A505" s="97">
        <v>2207</v>
      </c>
      <c r="B505" s="98" t="s">
        <v>10683</v>
      </c>
      <c r="C505" s="54" t="str">
        <f t="shared" ca="1" si="31"/>
        <v>CPMS</v>
      </c>
      <c r="D505" s="54" t="str">
        <f t="shared" ca="1" si="31"/>
        <v>#CR#EFAIJ_YYYYMMDDHHMISS_COURS.txt</v>
      </c>
      <c r="E505" s="98" t="str">
        <f t="shared" ca="1" si="31"/>
        <v>ZH4BJW</v>
      </c>
      <c r="F505" s="54">
        <f t="shared" ca="1" si="31"/>
        <v>0</v>
      </c>
      <c r="G505" s="54">
        <f t="shared" ca="1" si="31"/>
        <v>0</v>
      </c>
      <c r="H505" s="54">
        <f t="shared" ca="1" si="31"/>
        <v>0</v>
      </c>
      <c r="I505" s="54">
        <f t="shared" ca="1" si="31"/>
        <v>0</v>
      </c>
      <c r="J505" s="54">
        <f t="shared" ca="1" si="31"/>
        <v>0</v>
      </c>
      <c r="K505" s="54" t="str">
        <f t="shared" ca="1" si="31"/>
        <v>AD4</v>
      </c>
      <c r="L505" s="54" t="str">
        <f t="shared" ca="1" si="30"/>
        <v>COMPLET</v>
      </c>
      <c r="M505" s="54" t="str">
        <f t="shared" ca="1" si="30"/>
        <v xml:space="preserve"> </v>
      </c>
      <c r="N505" s="54" t="str">
        <f t="shared" ca="1" si="30"/>
        <v>ZH4AJ6</v>
      </c>
      <c r="O505" s="54">
        <f t="shared" ca="1" si="29"/>
        <v>0</v>
      </c>
    </row>
    <row r="506" spans="1:15" hidden="1" x14ac:dyDescent="0.25">
      <c r="A506" s="97">
        <v>412</v>
      </c>
      <c r="B506" s="98" t="s">
        <v>2234</v>
      </c>
      <c r="C506" s="54" t="str">
        <f t="shared" ca="1" si="31"/>
        <v>CPCC</v>
      </c>
      <c r="D506" s="54" t="str">
        <f t="shared" ca="1" si="31"/>
        <v xml:space="preserve">V1COVALO </v>
      </c>
      <c r="E506" s="98">
        <f t="shared" ca="1" si="31"/>
        <v>0</v>
      </c>
      <c r="F506" s="54">
        <f t="shared" ca="1" si="31"/>
        <v>0</v>
      </c>
      <c r="G506" s="54">
        <f t="shared" ca="1" si="31"/>
        <v>0</v>
      </c>
      <c r="H506" s="54">
        <f t="shared" ca="1" si="31"/>
        <v>0</v>
      </c>
      <c r="I506" s="54">
        <f t="shared" ca="1" si="31"/>
        <v>0</v>
      </c>
      <c r="J506" s="54" t="str">
        <f t="shared" ca="1" si="31"/>
        <v>ZH1BJO</v>
      </c>
      <c r="K506" s="54" t="str">
        <f t="shared" ca="1" si="31"/>
        <v>AD3</v>
      </c>
      <c r="L506" s="54" t="str">
        <f t="shared" ca="1" si="30"/>
        <v>COMPLET</v>
      </c>
      <c r="M506" s="54">
        <f t="shared" ca="1" si="30"/>
        <v>0</v>
      </c>
      <c r="N506" s="54" t="str">
        <f t="shared" ca="1" si="30"/>
        <v>ZH1TJO</v>
      </c>
      <c r="O506" s="54">
        <f t="shared" ca="1" si="29"/>
        <v>0</v>
      </c>
    </row>
    <row r="507" spans="1:15" hidden="1" x14ac:dyDescent="0.25">
      <c r="A507" s="97">
        <v>413</v>
      </c>
      <c r="B507" s="98" t="s">
        <v>2239</v>
      </c>
      <c r="C507" s="54" t="str">
        <f t="shared" ca="1" si="31"/>
        <v>CPMP</v>
      </c>
      <c r="D507" s="54" t="str">
        <f t="shared" ca="1" si="31"/>
        <v xml:space="preserve">V0COVIPE </v>
      </c>
      <c r="E507" s="98">
        <f t="shared" ca="1" si="31"/>
        <v>0</v>
      </c>
      <c r="F507" s="54">
        <f t="shared" ca="1" si="31"/>
        <v>0</v>
      </c>
      <c r="G507" s="54">
        <f t="shared" ca="1" si="31"/>
        <v>0</v>
      </c>
      <c r="H507" s="54">
        <f t="shared" ca="1" si="31"/>
        <v>0</v>
      </c>
      <c r="I507" s="54">
        <f t="shared" ca="1" si="31"/>
        <v>0</v>
      </c>
      <c r="J507" s="54" t="str">
        <f t="shared" ca="1" si="31"/>
        <v>ZH2CJJ</v>
      </c>
      <c r="K507" s="54" t="str">
        <f t="shared" ca="1" si="31"/>
        <v>AD3</v>
      </c>
      <c r="L507" s="54" t="str">
        <f t="shared" ca="1" si="30"/>
        <v>COMPLET</v>
      </c>
      <c r="M507" s="54">
        <f t="shared" ca="1" si="30"/>
        <v>0</v>
      </c>
      <c r="N507" s="54" t="str">
        <f t="shared" ca="1" si="30"/>
        <v>ZH2UJJ</v>
      </c>
      <c r="O507" s="54">
        <f t="shared" ca="1" si="29"/>
        <v>0</v>
      </c>
    </row>
    <row r="508" spans="1:15" hidden="1" x14ac:dyDescent="0.25">
      <c r="A508" s="97">
        <v>414</v>
      </c>
      <c r="B508" s="98" t="s">
        <v>2245</v>
      </c>
      <c r="C508" s="54" t="str">
        <f t="shared" ca="1" si="31"/>
        <v>CPMC</v>
      </c>
      <c r="D508" s="54" t="str">
        <f t="shared" ca="1" si="31"/>
        <v xml:space="preserve"> </v>
      </c>
      <c r="E508" s="98">
        <f t="shared" ca="1" si="31"/>
        <v>0</v>
      </c>
      <c r="F508" s="54">
        <f t="shared" ca="1" si="31"/>
        <v>0</v>
      </c>
      <c r="G508" s="54">
        <f t="shared" ca="1" si="31"/>
        <v>0</v>
      </c>
      <c r="H508" s="54">
        <f t="shared" ca="1" si="31"/>
        <v>0</v>
      </c>
      <c r="I508" s="54">
        <f t="shared" ca="1" si="31"/>
        <v>0</v>
      </c>
      <c r="J508" s="54">
        <f t="shared" ca="1" si="31"/>
        <v>0</v>
      </c>
      <c r="K508" s="54" t="str">
        <f t="shared" ca="1" si="31"/>
        <v>AD3</v>
      </c>
      <c r="L508" s="54" t="str">
        <f t="shared" ca="1" si="30"/>
        <v>COMPLET</v>
      </c>
      <c r="M508" s="54" t="str">
        <f t="shared" ca="1" si="30"/>
        <v xml:space="preserve"> </v>
      </c>
      <c r="N508" s="54" t="str">
        <f t="shared" ca="1" si="30"/>
        <v>ZH4SMB</v>
      </c>
      <c r="O508" s="54">
        <f t="shared" ca="1" si="29"/>
        <v>0</v>
      </c>
    </row>
    <row r="509" spans="1:15" ht="14.4" hidden="1" x14ac:dyDescent="0.3">
      <c r="A509" s="97">
        <v>415</v>
      </c>
      <c r="B509" s="135" t="s">
        <v>2249</v>
      </c>
      <c r="C509" s="54" t="str">
        <f t="shared" ca="1" si="31"/>
        <v>CPCC</v>
      </c>
      <c r="D509" s="54" t="str">
        <f t="shared" ca="1" si="31"/>
        <v xml:space="preserve">V0CPARIS </v>
      </c>
      <c r="E509" s="98">
        <f t="shared" ca="1" si="31"/>
        <v>0</v>
      </c>
      <c r="F509" s="54">
        <f t="shared" ca="1" si="31"/>
        <v>0</v>
      </c>
      <c r="G509" s="54">
        <f t="shared" ca="1" si="31"/>
        <v>0</v>
      </c>
      <c r="H509" s="54">
        <f t="shared" ca="1" si="31"/>
        <v>0</v>
      </c>
      <c r="I509" s="54">
        <f t="shared" ca="1" si="31"/>
        <v>0</v>
      </c>
      <c r="J509" s="54" t="str">
        <f t="shared" ca="1" si="31"/>
        <v>ZH1BJP</v>
      </c>
      <c r="K509" s="54" t="str">
        <f t="shared" ca="1" si="31"/>
        <v>AD3</v>
      </c>
      <c r="L509" s="54" t="str">
        <f t="shared" ca="1" si="30"/>
        <v>COMPLET</v>
      </c>
      <c r="M509" s="54">
        <f t="shared" ca="1" si="30"/>
        <v>0</v>
      </c>
      <c r="N509" s="54" t="str">
        <f t="shared" ca="1" si="30"/>
        <v>ZH1TJP</v>
      </c>
      <c r="O509" s="54">
        <f t="shared" ca="1" si="29"/>
        <v>0</v>
      </c>
    </row>
    <row r="510" spans="1:15" hidden="1" x14ac:dyDescent="0.25">
      <c r="A510" s="97">
        <v>416</v>
      </c>
      <c r="B510" s="98" t="s">
        <v>2256</v>
      </c>
      <c r="C510" s="54" t="str">
        <f t="shared" ca="1" si="31"/>
        <v>CPCC</v>
      </c>
      <c r="D510" s="54" t="str">
        <f t="shared" ca="1" si="31"/>
        <v xml:space="preserve">V0CPARPA </v>
      </c>
      <c r="E510" s="98">
        <f t="shared" ca="1" si="31"/>
        <v>0</v>
      </c>
      <c r="F510" s="54">
        <f t="shared" ca="1" si="31"/>
        <v>0</v>
      </c>
      <c r="G510" s="54">
        <f t="shared" ca="1" si="31"/>
        <v>0</v>
      </c>
      <c r="H510" s="54">
        <f t="shared" ca="1" si="31"/>
        <v>0</v>
      </c>
      <c r="I510" s="54">
        <f t="shared" ca="1" si="31"/>
        <v>0</v>
      </c>
      <c r="J510" s="54" t="str">
        <f t="shared" ca="1" si="31"/>
        <v>ZH1BJQ</v>
      </c>
      <c r="K510" s="54" t="str">
        <f t="shared" ca="1" si="31"/>
        <v>AD3</v>
      </c>
      <c r="L510" s="54" t="str">
        <f t="shared" ca="1" si="30"/>
        <v>COMPLET</v>
      </c>
      <c r="M510" s="54">
        <f t="shared" ca="1" si="30"/>
        <v>0</v>
      </c>
      <c r="N510" s="54" t="str">
        <f t="shared" ca="1" si="30"/>
        <v>ZH1TJQ</v>
      </c>
      <c r="O510" s="54">
        <f t="shared" ca="1" si="29"/>
        <v>0</v>
      </c>
    </row>
    <row r="511" spans="1:15" hidden="1" x14ac:dyDescent="0.25">
      <c r="A511" s="97">
        <v>417</v>
      </c>
      <c r="B511" s="98" t="s">
        <v>2263</v>
      </c>
      <c r="C511" s="54" t="str">
        <f t="shared" ca="1" si="31"/>
        <v>CPCC</v>
      </c>
      <c r="D511" s="54" t="str">
        <f t="shared" ca="1" si="31"/>
        <v xml:space="preserve">V0CPCTRA </v>
      </c>
      <c r="E511" s="98">
        <f t="shared" ca="1" si="31"/>
        <v>0</v>
      </c>
      <c r="F511" s="54">
        <f t="shared" ca="1" si="31"/>
        <v>0</v>
      </c>
      <c r="G511" s="54">
        <f t="shared" ca="1" si="31"/>
        <v>0</v>
      </c>
      <c r="H511" s="54">
        <f t="shared" ca="1" si="31"/>
        <v>0</v>
      </c>
      <c r="I511" s="54">
        <f t="shared" ca="1" si="31"/>
        <v>0</v>
      </c>
      <c r="J511" s="54" t="str">
        <f t="shared" ca="1" si="31"/>
        <v>ZH1BJR</v>
      </c>
      <c r="K511" s="54" t="str">
        <f t="shared" ca="1" si="31"/>
        <v>AD1</v>
      </c>
      <c r="L511" s="54" t="str">
        <f t="shared" ca="1" si="30"/>
        <v>COMPLET</v>
      </c>
      <c r="M511" s="54">
        <f t="shared" ca="1" si="30"/>
        <v>0</v>
      </c>
      <c r="N511" s="54" t="str">
        <f t="shared" ca="1" si="30"/>
        <v>ZH1TJR</v>
      </c>
      <c r="O511" s="54">
        <f t="shared" ca="1" si="29"/>
        <v>0</v>
      </c>
    </row>
    <row r="512" spans="1:15" hidden="1" x14ac:dyDescent="0.25">
      <c r="A512" s="97">
        <v>2212</v>
      </c>
      <c r="B512" s="98" t="s">
        <v>10704</v>
      </c>
      <c r="C512" s="54" t="str">
        <f t="shared" ca="1" si="31"/>
        <v>CPCC</v>
      </c>
      <c r="D512" s="54" t="str">
        <f t="shared" ca="1" si="31"/>
        <v>AUD04</v>
      </c>
      <c r="E512" s="98">
        <f t="shared" ca="1" si="31"/>
        <v>0</v>
      </c>
      <c r="F512" s="54">
        <f t="shared" ca="1" si="31"/>
        <v>0</v>
      </c>
      <c r="G512" s="54">
        <f t="shared" ca="1" si="31"/>
        <v>0</v>
      </c>
      <c r="H512" s="54" t="str">
        <f t="shared" ca="1" si="31"/>
        <v>AUD04</v>
      </c>
      <c r="I512" s="54">
        <f t="shared" ca="1" si="31"/>
        <v>0</v>
      </c>
      <c r="J512" s="54" t="str">
        <f t="shared" ca="1" si="31"/>
        <v>ZH1GJM</v>
      </c>
      <c r="K512" s="54" t="str">
        <f t="shared" ca="1" si="31"/>
        <v>AD3</v>
      </c>
      <c r="L512" s="54" t="str">
        <f t="shared" ca="1" si="30"/>
        <v>PARTIEL</v>
      </c>
      <c r="M512" s="54">
        <f t="shared" ca="1" si="30"/>
        <v>0</v>
      </c>
      <c r="N512" s="54" t="str">
        <f t="shared" ca="1" si="30"/>
        <v>ZH1RJM</v>
      </c>
      <c r="O512" s="54">
        <f t="shared" ca="1" si="29"/>
        <v>0</v>
      </c>
    </row>
    <row r="513" spans="1:15" hidden="1" x14ac:dyDescent="0.25">
      <c r="A513" s="97">
        <v>2210</v>
      </c>
      <c r="B513" s="98" t="s">
        <v>10694</v>
      </c>
      <c r="C513" s="54" t="str">
        <f t="shared" ca="1" si="31"/>
        <v>CPCC</v>
      </c>
      <c r="D513" s="54" t="str">
        <f t="shared" ca="1" si="31"/>
        <v>AUD11</v>
      </c>
      <c r="E513" s="98">
        <f t="shared" ca="1" si="31"/>
        <v>0</v>
      </c>
      <c r="F513" s="54">
        <f t="shared" ca="1" si="31"/>
        <v>0</v>
      </c>
      <c r="G513" s="54">
        <f t="shared" ca="1" si="31"/>
        <v>0</v>
      </c>
      <c r="H513" s="54" t="str">
        <f t="shared" ca="1" si="31"/>
        <v>AUD11</v>
      </c>
      <c r="I513" s="54">
        <f t="shared" ca="1" si="31"/>
        <v>0</v>
      </c>
      <c r="J513" s="54" t="str">
        <f t="shared" ca="1" si="31"/>
        <v>ZH1GJK</v>
      </c>
      <c r="K513" s="54" t="str">
        <f t="shared" ca="1" si="31"/>
        <v>AD3</v>
      </c>
      <c r="L513" s="54" t="str">
        <f t="shared" ca="1" si="30"/>
        <v>PARTIEL</v>
      </c>
      <c r="M513" s="54">
        <f t="shared" ca="1" si="30"/>
        <v>0</v>
      </c>
      <c r="N513" s="54" t="str">
        <f t="shared" ca="1" si="30"/>
        <v>ZH1RJK</v>
      </c>
      <c r="O513" s="54">
        <f t="shared" ca="1" si="29"/>
        <v>0</v>
      </c>
    </row>
    <row r="514" spans="1:15" hidden="1" x14ac:dyDescent="0.25">
      <c r="A514" s="97">
        <v>2209</v>
      </c>
      <c r="B514" s="98" t="s">
        <v>10689</v>
      </c>
      <c r="C514" s="54" t="str">
        <f t="shared" ca="1" si="31"/>
        <v>CPCC</v>
      </c>
      <c r="D514" s="54" t="str">
        <f t="shared" ca="1" si="31"/>
        <v>AUD01</v>
      </c>
      <c r="E514" s="98">
        <f t="shared" ca="1" si="31"/>
        <v>0</v>
      </c>
      <c r="F514" s="54">
        <f t="shared" ca="1" si="31"/>
        <v>0</v>
      </c>
      <c r="G514" s="54">
        <f t="shared" ca="1" si="31"/>
        <v>0</v>
      </c>
      <c r="H514" s="54" t="str">
        <f t="shared" ca="1" si="31"/>
        <v>AUD01</v>
      </c>
      <c r="I514" s="54">
        <f t="shared" ca="1" si="31"/>
        <v>0</v>
      </c>
      <c r="J514" s="54" t="str">
        <f t="shared" ca="1" si="31"/>
        <v>ZH1GJJ</v>
      </c>
      <c r="K514" s="54" t="str">
        <f t="shared" ca="1" si="31"/>
        <v>AD3</v>
      </c>
      <c r="L514" s="54" t="str">
        <f t="shared" ca="1" si="30"/>
        <v>PARTIEL</v>
      </c>
      <c r="M514" s="54">
        <f t="shared" ca="1" si="30"/>
        <v>0</v>
      </c>
      <c r="N514" s="54" t="str">
        <f t="shared" ca="1" si="30"/>
        <v>ZH1RJJ</v>
      </c>
      <c r="O514" s="54">
        <f t="shared" ca="1" si="29"/>
        <v>0</v>
      </c>
    </row>
    <row r="515" spans="1:15" hidden="1" x14ac:dyDescent="0.25">
      <c r="A515" s="97">
        <v>418</v>
      </c>
      <c r="B515" s="98" t="s">
        <v>2269</v>
      </c>
      <c r="C515" s="54" t="str">
        <f t="shared" ca="1" si="31"/>
        <v>CPPL</v>
      </c>
      <c r="D515" s="54" t="str">
        <f t="shared" ca="1" si="31"/>
        <v xml:space="preserve">V0CPREMU </v>
      </c>
      <c r="E515" s="98">
        <f t="shared" ca="1" si="31"/>
        <v>0</v>
      </c>
      <c r="F515" s="54">
        <f t="shared" ca="1" si="31"/>
        <v>0</v>
      </c>
      <c r="G515" s="54">
        <f t="shared" ca="1" si="31"/>
        <v>0</v>
      </c>
      <c r="H515" s="54">
        <f t="shared" ca="1" si="31"/>
        <v>0</v>
      </c>
      <c r="I515" s="54">
        <f t="shared" ca="1" si="31"/>
        <v>0</v>
      </c>
      <c r="J515" s="54" t="str">
        <f t="shared" ca="1" si="31"/>
        <v>ZH2BJD</v>
      </c>
      <c r="K515" s="54" t="str">
        <f t="shared" ca="1" si="31"/>
        <v>AD3</v>
      </c>
      <c r="L515" s="54" t="str">
        <f t="shared" ca="1" si="30"/>
        <v>COMPLET</v>
      </c>
      <c r="M515" s="54">
        <f t="shared" ca="1" si="30"/>
        <v>0</v>
      </c>
      <c r="N515" s="54" t="str">
        <f t="shared" ca="1" si="30"/>
        <v>ZH23JG</v>
      </c>
      <c r="O515" s="54">
        <f t="shared" ca="1" si="29"/>
        <v>0</v>
      </c>
    </row>
    <row r="516" spans="1:15" hidden="1" x14ac:dyDescent="0.25">
      <c r="A516" s="97">
        <v>419</v>
      </c>
      <c r="B516" s="98" t="s">
        <v>2275</v>
      </c>
      <c r="C516" s="54" t="str">
        <f t="shared" ca="1" si="31"/>
        <v>CPFI</v>
      </c>
      <c r="D516" s="54" t="str">
        <f t="shared" ca="1" si="31"/>
        <v>CPTBAF11</v>
      </c>
      <c r="E516" s="98">
        <f t="shared" ca="1" si="31"/>
        <v>0</v>
      </c>
      <c r="F516" s="54">
        <f t="shared" ca="1" si="31"/>
        <v>0</v>
      </c>
      <c r="G516" s="54">
        <f t="shared" ca="1" si="31"/>
        <v>0</v>
      </c>
      <c r="H516" s="54">
        <f t="shared" ca="1" si="31"/>
        <v>0</v>
      </c>
      <c r="I516" s="54">
        <f t="shared" ca="1" si="31"/>
        <v>0</v>
      </c>
      <c r="J516" s="54" t="str">
        <f t="shared" ca="1" si="31"/>
        <v>ZH2AD3</v>
      </c>
      <c r="K516" s="54" t="str">
        <f t="shared" ca="1" si="31"/>
        <v>AD3</v>
      </c>
      <c r="L516" s="54" t="str">
        <f t="shared" ca="1" si="30"/>
        <v>COMPLET</v>
      </c>
      <c r="M516" s="54" t="str">
        <f t="shared" ca="1" si="30"/>
        <v xml:space="preserve"> </v>
      </c>
      <c r="N516" s="54" t="str">
        <f t="shared" ca="1" si="30"/>
        <v>ZH2SD3</v>
      </c>
      <c r="O516" s="54">
        <f t="shared" ca="1" si="29"/>
        <v>0</v>
      </c>
    </row>
    <row r="517" spans="1:15" hidden="1" x14ac:dyDescent="0.25">
      <c r="A517" s="97">
        <v>420</v>
      </c>
      <c r="B517" s="98" t="s">
        <v>2280</v>
      </c>
      <c r="C517" s="54" t="str">
        <f t="shared" ca="1" si="31"/>
        <v>CPFI</v>
      </c>
      <c r="D517" s="54" t="str">
        <f t="shared" ca="1" si="31"/>
        <v xml:space="preserve"> </v>
      </c>
      <c r="E517" s="98">
        <f t="shared" ca="1" si="31"/>
        <v>0</v>
      </c>
      <c r="F517" s="54">
        <f t="shared" ca="1" si="31"/>
        <v>0</v>
      </c>
      <c r="G517" s="54">
        <f t="shared" ca="1" si="31"/>
        <v>0</v>
      </c>
      <c r="H517" s="54">
        <f t="shared" ca="1" si="31"/>
        <v>0</v>
      </c>
      <c r="I517" s="54">
        <f t="shared" ca="1" si="31"/>
        <v>0</v>
      </c>
      <c r="J517" s="54">
        <f t="shared" ca="1" si="31"/>
        <v>0</v>
      </c>
      <c r="K517" s="54" t="str">
        <f t="shared" ca="1" si="31"/>
        <v>AD3</v>
      </c>
      <c r="L517" s="54" t="str">
        <f t="shared" ca="1" si="30"/>
        <v>COMPLET</v>
      </c>
      <c r="M517" s="54" t="str">
        <f t="shared" ca="1" si="30"/>
        <v xml:space="preserve"> </v>
      </c>
      <c r="N517" s="54" t="str">
        <f t="shared" ca="1" si="30"/>
        <v>ZH2SD4</v>
      </c>
      <c r="O517" s="54">
        <f t="shared" ca="1" si="29"/>
        <v>0</v>
      </c>
    </row>
    <row r="518" spans="1:15" hidden="1" x14ac:dyDescent="0.25">
      <c r="A518" s="97">
        <v>2155</v>
      </c>
      <c r="B518" s="98" t="s">
        <v>10496</v>
      </c>
      <c r="C518" s="54" t="str">
        <f t="shared" ca="1" si="31"/>
        <v>CPMP</v>
      </c>
      <c r="D518" s="54" t="str">
        <f t="shared" ca="1" si="31"/>
        <v>V0CPTCAI</v>
      </c>
      <c r="E518" s="98">
        <f t="shared" ca="1" si="31"/>
        <v>0</v>
      </c>
      <c r="F518" s="54">
        <f t="shared" ca="1" si="31"/>
        <v>0</v>
      </c>
      <c r="G518" s="54">
        <f t="shared" ca="1" si="31"/>
        <v>0</v>
      </c>
      <c r="H518" s="54">
        <f t="shared" ca="1" si="31"/>
        <v>0</v>
      </c>
      <c r="I518" s="54">
        <f t="shared" ca="1" si="31"/>
        <v>0</v>
      </c>
      <c r="J518" s="54" t="str">
        <f t="shared" ca="1" si="31"/>
        <v>ZH2MJM</v>
      </c>
      <c r="K518" s="54" t="str">
        <f t="shared" ca="1" si="31"/>
        <v>AD3</v>
      </c>
      <c r="L518" s="54" t="str">
        <f t="shared" ca="1" si="30"/>
        <v>COMPLET</v>
      </c>
      <c r="M518" s="54">
        <f t="shared" ca="1" si="30"/>
        <v>0</v>
      </c>
      <c r="N518" s="54" t="str">
        <f t="shared" ca="1" si="30"/>
        <v>ZH2NJM</v>
      </c>
      <c r="O518" s="54">
        <f t="shared" ca="1" si="29"/>
        <v>0</v>
      </c>
    </row>
    <row r="519" spans="1:15" hidden="1" x14ac:dyDescent="0.25">
      <c r="A519" s="97">
        <v>421</v>
      </c>
      <c r="B519" s="98" t="s">
        <v>2289</v>
      </c>
      <c r="C519" s="54" t="str">
        <f t="shared" ca="1" si="31"/>
        <v>CPRI</v>
      </c>
      <c r="D519" s="54" t="str">
        <f t="shared" ca="1" si="31"/>
        <v xml:space="preserve"> V6CPTDEB </v>
      </c>
      <c r="E519" s="98">
        <f t="shared" ca="1" si="31"/>
        <v>0</v>
      </c>
      <c r="F519" s="54">
        <f t="shared" ca="1" si="31"/>
        <v>0</v>
      </c>
      <c r="G519" s="54">
        <f t="shared" ca="1" si="31"/>
        <v>0</v>
      </c>
      <c r="H519" s="54">
        <f t="shared" ca="1" si="31"/>
        <v>0</v>
      </c>
      <c r="I519" s="54">
        <f t="shared" ca="1" si="31"/>
        <v>0</v>
      </c>
      <c r="J519" s="54" t="str">
        <f t="shared" ca="1" si="31"/>
        <v>ZH0BJO</v>
      </c>
      <c r="K519" s="54" t="str">
        <f t="shared" ca="1" si="31"/>
        <v>AD3</v>
      </c>
      <c r="L519" s="54" t="str">
        <f t="shared" ca="1" si="30"/>
        <v>COMPLET</v>
      </c>
      <c r="M519" s="54">
        <f t="shared" ca="1" si="30"/>
        <v>0</v>
      </c>
      <c r="N519" s="54" t="str">
        <f t="shared" ca="1" si="30"/>
        <v>ZH0TJO</v>
      </c>
      <c r="O519" s="54">
        <f t="shared" ca="1" si="29"/>
        <v>0</v>
      </c>
    </row>
    <row r="520" spans="1:15" hidden="1" x14ac:dyDescent="0.25">
      <c r="A520" s="97">
        <v>2129</v>
      </c>
      <c r="B520" s="98" t="s">
        <v>10412</v>
      </c>
      <c r="C520" s="54" t="str">
        <f t="shared" ca="1" si="31"/>
        <v>CPCC</v>
      </c>
      <c r="D520" s="54" t="str">
        <f t="shared" ca="1" si="31"/>
        <v xml:space="preserve">V0CPTDEH </v>
      </c>
      <c r="E520" s="98">
        <f t="shared" ca="1" si="31"/>
        <v>0</v>
      </c>
      <c r="F520" s="54">
        <f t="shared" ca="1" si="31"/>
        <v>0</v>
      </c>
      <c r="G520" s="54">
        <f t="shared" ca="1" si="31"/>
        <v>0</v>
      </c>
      <c r="H520" s="54">
        <f t="shared" ca="1" si="31"/>
        <v>0</v>
      </c>
      <c r="I520" s="54">
        <f t="shared" ca="1" si="31"/>
        <v>0</v>
      </c>
      <c r="J520" s="54" t="str">
        <f t="shared" ca="1" si="31"/>
        <v>ZH1OJK</v>
      </c>
      <c r="K520" s="54" t="str">
        <f t="shared" ca="1" si="31"/>
        <v>AD3</v>
      </c>
      <c r="L520" s="54" t="str">
        <f t="shared" ca="1" si="30"/>
        <v>COMPLET</v>
      </c>
      <c r="M520" s="54">
        <f t="shared" ca="1" si="30"/>
        <v>0</v>
      </c>
      <c r="N520" s="54" t="str">
        <f t="shared" ca="1" si="30"/>
        <v>ZH1PJK</v>
      </c>
      <c r="O520" s="54">
        <f t="shared" ca="1" si="29"/>
        <v>0</v>
      </c>
    </row>
    <row r="521" spans="1:15" hidden="1" x14ac:dyDescent="0.25">
      <c r="A521" s="97">
        <v>422</v>
      </c>
      <c r="B521" s="98" t="s">
        <v>2297</v>
      </c>
      <c r="C521" s="54" t="str">
        <f t="shared" ca="1" si="31"/>
        <v>CPCC</v>
      </c>
      <c r="D521" s="54" t="str">
        <f t="shared" ca="1" si="31"/>
        <v>CPTEADRE</v>
      </c>
      <c r="E521" s="98">
        <f t="shared" ca="1" si="31"/>
        <v>0</v>
      </c>
      <c r="F521" s="54">
        <f t="shared" ca="1" si="31"/>
        <v>0</v>
      </c>
      <c r="G521" s="54">
        <f t="shared" ca="1" si="31"/>
        <v>0</v>
      </c>
      <c r="H521" s="54">
        <f t="shared" ca="1" si="31"/>
        <v>0</v>
      </c>
      <c r="I521" s="54">
        <f t="shared" ca="1" si="31"/>
        <v>0</v>
      </c>
      <c r="J521" s="54" t="str">
        <f t="shared" ca="1" si="31"/>
        <v>ZH1CJ0</v>
      </c>
      <c r="K521" s="54" t="str">
        <f t="shared" ca="1" si="31"/>
        <v>AD3</v>
      </c>
      <c r="L521" s="54" t="str">
        <f t="shared" ca="1" si="30"/>
        <v>COMPLET</v>
      </c>
      <c r="M521" s="54">
        <f t="shared" ca="1" si="30"/>
        <v>0</v>
      </c>
      <c r="N521" s="54" t="str">
        <f t="shared" ca="1" si="30"/>
        <v>ZH1TJS</v>
      </c>
      <c r="O521" s="54">
        <f t="shared" ca="1" si="29"/>
        <v>0</v>
      </c>
    </row>
    <row r="522" spans="1:15" hidden="1" x14ac:dyDescent="0.25">
      <c r="A522" s="97">
        <v>423</v>
      </c>
      <c r="B522" s="98" t="s">
        <v>2303</v>
      </c>
      <c r="C522" s="54" t="str">
        <f t="shared" ca="1" si="31"/>
        <v>CPCC</v>
      </c>
      <c r="D522" s="54" t="str">
        <f t="shared" ca="1" si="31"/>
        <v xml:space="preserve">V2CPTEBT </v>
      </c>
      <c r="E522" s="98">
        <f t="shared" ca="1" si="31"/>
        <v>0</v>
      </c>
      <c r="F522" s="54">
        <f t="shared" ca="1" si="31"/>
        <v>0</v>
      </c>
      <c r="G522" s="54">
        <f t="shared" ca="1" si="31"/>
        <v>0</v>
      </c>
      <c r="H522" s="54">
        <f t="shared" ca="1" si="31"/>
        <v>0</v>
      </c>
      <c r="I522" s="54">
        <f t="shared" ca="1" si="31"/>
        <v>0</v>
      </c>
      <c r="J522" s="54" t="str">
        <f t="shared" ca="1" si="31"/>
        <v>ZH1BJT</v>
      </c>
      <c r="K522" s="54" t="str">
        <f t="shared" ca="1" si="31"/>
        <v>AD1</v>
      </c>
      <c r="L522" s="54" t="str">
        <f t="shared" ca="1" si="30"/>
        <v>COMPLET</v>
      </c>
      <c r="M522" s="54">
        <f t="shared" ca="1" si="30"/>
        <v>0</v>
      </c>
      <c r="N522" s="54" t="str">
        <f t="shared" ca="1" si="30"/>
        <v>ZH1TJT</v>
      </c>
      <c r="O522" s="54">
        <f t="shared" ca="1" si="29"/>
        <v>0</v>
      </c>
    </row>
    <row r="523" spans="1:15" hidden="1" x14ac:dyDescent="0.25">
      <c r="A523" s="97">
        <v>424</v>
      </c>
      <c r="B523" s="98" t="s">
        <v>2310</v>
      </c>
      <c r="C523" s="54" t="str">
        <f t="shared" ca="1" si="31"/>
        <v>CPCC</v>
      </c>
      <c r="D523" s="54" t="str">
        <f t="shared" ca="1" si="31"/>
        <v>V1CPTEPRE</v>
      </c>
      <c r="E523" s="98">
        <f t="shared" ca="1" si="31"/>
        <v>0</v>
      </c>
      <c r="F523" s="54">
        <f t="shared" ca="1" si="31"/>
        <v>0</v>
      </c>
      <c r="G523" s="54">
        <f t="shared" ca="1" si="31"/>
        <v>0</v>
      </c>
      <c r="H523" s="54">
        <f t="shared" ca="1" si="31"/>
        <v>0</v>
      </c>
      <c r="I523" s="54">
        <f t="shared" ca="1" si="31"/>
        <v>0</v>
      </c>
      <c r="J523" s="54" t="str">
        <f t="shared" ca="1" si="31"/>
        <v>ZH1BJU</v>
      </c>
      <c r="K523" s="54" t="str">
        <f t="shared" ca="1" si="31"/>
        <v>AD1</v>
      </c>
      <c r="L523" s="54" t="str">
        <f t="shared" ca="1" si="30"/>
        <v>COMPLET</v>
      </c>
      <c r="M523" s="54">
        <f t="shared" ca="1" si="30"/>
        <v>0</v>
      </c>
      <c r="N523" s="54" t="str">
        <f t="shared" ca="1" si="30"/>
        <v>ZH1TJU</v>
      </c>
      <c r="O523" s="54">
        <f t="shared" ca="1" si="29"/>
        <v>0</v>
      </c>
    </row>
    <row r="524" spans="1:15" hidden="1" x14ac:dyDescent="0.25">
      <c r="A524" s="97">
        <v>2121</v>
      </c>
      <c r="B524" s="98" t="s">
        <v>10373</v>
      </c>
      <c r="C524" s="54" t="str">
        <f t="shared" ca="1" si="31"/>
        <v>CPCC</v>
      </c>
      <c r="D524" s="54" t="str">
        <f t="shared" ca="1" si="31"/>
        <v>V1CPTINA</v>
      </c>
      <c r="E524" s="98">
        <f t="shared" ca="1" si="31"/>
        <v>0</v>
      </c>
      <c r="F524" s="54">
        <f t="shared" ca="1" si="31"/>
        <v>0</v>
      </c>
      <c r="G524" s="54">
        <f t="shared" ca="1" si="31"/>
        <v>0</v>
      </c>
      <c r="H524" s="54">
        <f t="shared" ca="1" si="31"/>
        <v>0</v>
      </c>
      <c r="I524" s="54">
        <f t="shared" ca="1" si="31"/>
        <v>0</v>
      </c>
      <c r="J524" s="54" t="str">
        <f t="shared" ca="1" si="31"/>
        <v>ZH1OJC</v>
      </c>
      <c r="K524" s="54" t="str">
        <f t="shared" ca="1" si="31"/>
        <v>AD3</v>
      </c>
      <c r="L524" s="54" t="str">
        <f t="shared" ca="1" si="30"/>
        <v>COMPLET</v>
      </c>
      <c r="M524" s="54" t="str">
        <f t="shared" ca="1" si="30"/>
        <v xml:space="preserve"> </v>
      </c>
      <c r="N524" s="54" t="str">
        <f t="shared" ca="1" si="30"/>
        <v>ZH1PJC</v>
      </c>
      <c r="O524" s="54">
        <f t="shared" ca="1" si="29"/>
        <v>0</v>
      </c>
    </row>
    <row r="525" spans="1:15" hidden="1" x14ac:dyDescent="0.25">
      <c r="A525" s="97">
        <v>425</v>
      </c>
      <c r="B525" s="98" t="s">
        <v>2315</v>
      </c>
      <c r="C525" s="54" t="str">
        <f t="shared" ca="1" si="31"/>
        <v>CPDT</v>
      </c>
      <c r="D525" s="54" t="str">
        <f t="shared" ca="1" si="31"/>
        <v xml:space="preserve">V1CPTLEF  </v>
      </c>
      <c r="E525" s="98">
        <f t="shared" ca="1" si="31"/>
        <v>0</v>
      </c>
      <c r="F525" s="54">
        <f t="shared" ref="F525:O564" ca="1" si="32">IF((INDIRECT("'Referentiel'!"&amp;F$1&amp;$A525)="N/A"),"",INDIRECT("'Referentiel'!"&amp;F$1&amp;$A525))</f>
        <v>0</v>
      </c>
      <c r="G525" s="54">
        <f t="shared" ca="1" si="32"/>
        <v>0</v>
      </c>
      <c r="H525" s="54">
        <f t="shared" ca="1" si="32"/>
        <v>0</v>
      </c>
      <c r="I525" s="54">
        <f t="shared" ca="1" si="32"/>
        <v>0</v>
      </c>
      <c r="J525" s="54" t="str">
        <f t="shared" ca="1" si="32"/>
        <v>ZH0BJP</v>
      </c>
      <c r="K525" s="54" t="str">
        <f t="shared" ca="1" si="32"/>
        <v>AD3</v>
      </c>
      <c r="L525" s="54" t="str">
        <f t="shared" ca="1" si="30"/>
        <v>COMPLET</v>
      </c>
      <c r="M525" s="54">
        <f t="shared" ca="1" si="30"/>
        <v>0</v>
      </c>
      <c r="N525" s="54" t="str">
        <f t="shared" ca="1" si="30"/>
        <v>ZH0TJP</v>
      </c>
      <c r="O525" s="54">
        <f t="shared" ca="1" si="29"/>
        <v>0</v>
      </c>
    </row>
    <row r="526" spans="1:15" hidden="1" x14ac:dyDescent="0.25">
      <c r="A526" s="97">
        <v>426</v>
      </c>
      <c r="B526" s="98" t="s">
        <v>2322</v>
      </c>
      <c r="C526" s="54" t="str">
        <f t="shared" ref="C526:J582" ca="1" si="33">IF((INDIRECT("'Referentiel'!"&amp;C$1&amp;$A526)="N/A"),"",INDIRECT("'Referentiel'!"&amp;C$1&amp;$A526))</f>
        <v>CPDT</v>
      </c>
      <c r="D526" s="54" t="str">
        <f t="shared" ca="1" si="33"/>
        <v xml:space="preserve"> </v>
      </c>
      <c r="E526" s="98">
        <f t="shared" ca="1" si="33"/>
        <v>0</v>
      </c>
      <c r="F526" s="54">
        <f t="shared" ca="1" si="32"/>
        <v>0</v>
      </c>
      <c r="G526" s="54">
        <f t="shared" ca="1" si="32"/>
        <v>0</v>
      </c>
      <c r="H526" s="54">
        <f t="shared" ca="1" si="32"/>
        <v>0</v>
      </c>
      <c r="I526" s="54">
        <f t="shared" ca="1" si="32"/>
        <v>0</v>
      </c>
      <c r="J526" s="54">
        <f t="shared" ca="1" si="32"/>
        <v>0</v>
      </c>
      <c r="K526" s="54" t="str">
        <f t="shared" ca="1" si="32"/>
        <v>AD3</v>
      </c>
      <c r="L526" s="54" t="str">
        <f t="shared" ca="1" si="30"/>
        <v>COMPLET</v>
      </c>
      <c r="M526" s="54" t="str">
        <f t="shared" ca="1" si="30"/>
        <v xml:space="preserve"> </v>
      </c>
      <c r="N526" s="54" t="str">
        <f t="shared" ca="1" si="30"/>
        <v>ZH0XJD</v>
      </c>
      <c r="O526" s="54">
        <f t="shared" ca="1" si="29"/>
        <v>0</v>
      </c>
    </row>
    <row r="527" spans="1:15" hidden="1" x14ac:dyDescent="0.25">
      <c r="A527" s="97">
        <v>427</v>
      </c>
      <c r="B527" s="98" t="s">
        <v>2325</v>
      </c>
      <c r="C527" s="54" t="str">
        <f t="shared" ca="1" si="33"/>
        <v>CPDT</v>
      </c>
      <c r="D527" s="54" t="str">
        <f t="shared" ca="1" si="33"/>
        <v xml:space="preserve"> </v>
      </c>
      <c r="E527" s="98">
        <f t="shared" ca="1" si="33"/>
        <v>0</v>
      </c>
      <c r="F527" s="54">
        <f t="shared" ca="1" si="32"/>
        <v>0</v>
      </c>
      <c r="G527" s="54">
        <f t="shared" ca="1" si="32"/>
        <v>0</v>
      </c>
      <c r="H527" s="54">
        <f t="shared" ca="1" si="32"/>
        <v>0</v>
      </c>
      <c r="I527" s="54">
        <f t="shared" ca="1" si="32"/>
        <v>0</v>
      </c>
      <c r="J527" s="54">
        <f t="shared" ca="1" si="32"/>
        <v>0</v>
      </c>
      <c r="K527" s="54" t="str">
        <f t="shared" ca="1" si="32"/>
        <v>AD3</v>
      </c>
      <c r="L527" s="54" t="str">
        <f t="shared" ca="1" si="30"/>
        <v>COMPLET</v>
      </c>
      <c r="M527" s="54" t="str">
        <f t="shared" ca="1" si="30"/>
        <v xml:space="preserve"> </v>
      </c>
      <c r="N527" s="54" t="str">
        <f t="shared" ca="1" si="30"/>
        <v>ZH0XJF</v>
      </c>
      <c r="O527" s="54">
        <f t="shared" ca="1" si="29"/>
        <v>0</v>
      </c>
    </row>
    <row r="528" spans="1:15" hidden="1" x14ac:dyDescent="0.25">
      <c r="A528" s="97">
        <v>428</v>
      </c>
      <c r="B528" s="98" t="s">
        <v>2328</v>
      </c>
      <c r="C528" s="54" t="str">
        <f t="shared" ca="1" si="33"/>
        <v>CPDT</v>
      </c>
      <c r="D528" s="54" t="str">
        <f t="shared" ca="1" si="33"/>
        <v>CPTMDALT</v>
      </c>
      <c r="E528" s="98">
        <f t="shared" ca="1" si="33"/>
        <v>0</v>
      </c>
      <c r="F528" s="54">
        <f t="shared" ca="1" si="32"/>
        <v>0</v>
      </c>
      <c r="G528" s="54">
        <f t="shared" ca="1" si="32"/>
        <v>0</v>
      </c>
      <c r="H528" s="54">
        <f t="shared" ca="1" si="32"/>
        <v>0</v>
      </c>
      <c r="I528" s="54">
        <f t="shared" ca="1" si="32"/>
        <v>0</v>
      </c>
      <c r="J528" s="54">
        <f t="shared" ca="1" si="32"/>
        <v>0</v>
      </c>
      <c r="K528" s="54" t="str">
        <f t="shared" ca="1" si="32"/>
        <v>AD3</v>
      </c>
      <c r="L528" s="54" t="str">
        <f t="shared" ca="1" si="30"/>
        <v>PARTIEL</v>
      </c>
      <c r="M528" s="54">
        <f t="shared" ca="1" si="30"/>
        <v>0</v>
      </c>
      <c r="N528" s="54" t="str">
        <f t="shared" ca="1" si="30"/>
        <v>ZH0XJE</v>
      </c>
      <c r="O528" s="54">
        <f t="shared" ca="1" si="29"/>
        <v>0</v>
      </c>
    </row>
    <row r="529" spans="1:15" hidden="1" x14ac:dyDescent="0.25">
      <c r="A529" s="97">
        <v>429</v>
      </c>
      <c r="B529" s="98" t="s">
        <v>2331</v>
      </c>
      <c r="C529" s="54" t="str">
        <f t="shared" ca="1" si="33"/>
        <v>CPDT</v>
      </c>
      <c r="D529" s="54" t="str">
        <f t="shared" ca="1" si="33"/>
        <v xml:space="preserve"> </v>
      </c>
      <c r="E529" s="98">
        <f t="shared" ca="1" si="33"/>
        <v>0</v>
      </c>
      <c r="F529" s="54">
        <f t="shared" ca="1" si="32"/>
        <v>0</v>
      </c>
      <c r="G529" s="54">
        <f t="shared" ca="1" si="32"/>
        <v>0</v>
      </c>
      <c r="H529" s="54">
        <f t="shared" ca="1" si="32"/>
        <v>0</v>
      </c>
      <c r="I529" s="54">
        <f t="shared" ca="1" si="32"/>
        <v>0</v>
      </c>
      <c r="J529" s="54">
        <f t="shared" ca="1" si="32"/>
        <v>0</v>
      </c>
      <c r="K529" s="54" t="str">
        <f t="shared" ca="1" si="32"/>
        <v>AD3</v>
      </c>
      <c r="L529" s="54" t="str">
        <f t="shared" ca="1" si="30"/>
        <v>COMPLET</v>
      </c>
      <c r="M529" s="54" t="str">
        <f t="shared" ca="1" si="30"/>
        <v xml:space="preserve"> </v>
      </c>
      <c r="N529" s="54" t="str">
        <f t="shared" ca="1" si="30"/>
        <v>ZH0XJG</v>
      </c>
      <c r="O529" s="54">
        <f t="shared" ca="1" si="29"/>
        <v>0</v>
      </c>
    </row>
    <row r="530" spans="1:15" hidden="1" x14ac:dyDescent="0.25">
      <c r="A530" s="97">
        <v>430</v>
      </c>
      <c r="B530" s="98" t="s">
        <v>2334</v>
      </c>
      <c r="C530" s="54" t="str">
        <f t="shared" ca="1" si="33"/>
        <v>CPDT</v>
      </c>
      <c r="D530" s="54" t="str">
        <f t="shared" ca="1" si="33"/>
        <v xml:space="preserve"> </v>
      </c>
      <c r="E530" s="98">
        <f t="shared" ca="1" si="33"/>
        <v>0</v>
      </c>
      <c r="F530" s="54">
        <f t="shared" ca="1" si="32"/>
        <v>0</v>
      </c>
      <c r="G530" s="54">
        <f t="shared" ca="1" si="32"/>
        <v>0</v>
      </c>
      <c r="H530" s="54">
        <f t="shared" ca="1" si="32"/>
        <v>0</v>
      </c>
      <c r="I530" s="54">
        <f t="shared" ca="1" si="32"/>
        <v>0</v>
      </c>
      <c r="J530" s="54">
        <f t="shared" ca="1" si="32"/>
        <v>0</v>
      </c>
      <c r="K530" s="54" t="str">
        <f t="shared" ca="1" si="32"/>
        <v>AD3</v>
      </c>
      <c r="L530" s="54" t="str">
        <f t="shared" ca="1" si="30"/>
        <v>COMPLET</v>
      </c>
      <c r="M530" s="54" t="str">
        <f t="shared" ca="1" si="30"/>
        <v xml:space="preserve"> </v>
      </c>
      <c r="N530" s="54" t="str">
        <f t="shared" ca="1" si="30"/>
        <v>ZH0XJI</v>
      </c>
      <c r="O530" s="54">
        <f t="shared" ca="1" si="29"/>
        <v>0</v>
      </c>
    </row>
    <row r="531" spans="1:15" hidden="1" x14ac:dyDescent="0.25">
      <c r="A531" s="97">
        <v>431</v>
      </c>
      <c r="B531" s="98" t="s">
        <v>2337</v>
      </c>
      <c r="C531" s="54" t="str">
        <f t="shared" ca="1" si="33"/>
        <v>CPDT</v>
      </c>
      <c r="D531" s="54" t="str">
        <f t="shared" ca="1" si="33"/>
        <v xml:space="preserve"> </v>
      </c>
      <c r="E531" s="98">
        <f t="shared" ca="1" si="33"/>
        <v>0</v>
      </c>
      <c r="F531" s="54">
        <f t="shared" ca="1" si="32"/>
        <v>0</v>
      </c>
      <c r="G531" s="54">
        <f t="shared" ca="1" si="32"/>
        <v>0</v>
      </c>
      <c r="H531" s="54">
        <f t="shared" ca="1" si="32"/>
        <v>0</v>
      </c>
      <c r="I531" s="54">
        <f t="shared" ca="1" si="32"/>
        <v>0</v>
      </c>
      <c r="J531" s="54">
        <f t="shared" ca="1" si="32"/>
        <v>0</v>
      </c>
      <c r="K531" s="54" t="str">
        <f t="shared" ca="1" si="32"/>
        <v>AD3</v>
      </c>
      <c r="L531" s="54" t="str">
        <f t="shared" ca="1" si="30"/>
        <v>COMPLET</v>
      </c>
      <c r="M531" s="54" t="str">
        <f t="shared" ca="1" si="30"/>
        <v xml:space="preserve"> </v>
      </c>
      <c r="N531" s="54" t="str">
        <f t="shared" ca="1" si="30"/>
        <v>ZH0XJJ</v>
      </c>
      <c r="O531" s="54">
        <f t="shared" ca="1" si="29"/>
        <v>0</v>
      </c>
    </row>
    <row r="532" spans="1:15" hidden="1" x14ac:dyDescent="0.25">
      <c r="A532" s="97">
        <v>432</v>
      </c>
      <c r="B532" s="98" t="s">
        <v>2340</v>
      </c>
      <c r="C532" s="54" t="str">
        <f t="shared" ca="1" si="33"/>
        <v>CPDT</v>
      </c>
      <c r="D532" s="54" t="str">
        <f t="shared" ca="1" si="33"/>
        <v xml:space="preserve"> </v>
      </c>
      <c r="E532" s="98">
        <f t="shared" ca="1" si="33"/>
        <v>0</v>
      </c>
      <c r="F532" s="54">
        <f t="shared" ca="1" si="32"/>
        <v>0</v>
      </c>
      <c r="G532" s="54">
        <f t="shared" ca="1" si="32"/>
        <v>0</v>
      </c>
      <c r="H532" s="54">
        <f t="shared" ca="1" si="32"/>
        <v>0</v>
      </c>
      <c r="I532" s="54">
        <f t="shared" ca="1" si="32"/>
        <v>0</v>
      </c>
      <c r="J532" s="54">
        <f t="shared" ca="1" si="32"/>
        <v>0</v>
      </c>
      <c r="K532" s="54" t="str">
        <f t="shared" ca="1" si="32"/>
        <v>AD3</v>
      </c>
      <c r="L532" s="54" t="str">
        <f t="shared" ca="1" si="30"/>
        <v>COMPLET</v>
      </c>
      <c r="M532" s="54" t="str">
        <f t="shared" ca="1" si="30"/>
        <v xml:space="preserve"> </v>
      </c>
      <c r="N532" s="54" t="str">
        <f t="shared" ca="1" si="30"/>
        <v>ZH0XJK</v>
      </c>
      <c r="O532" s="54">
        <f t="shared" ca="1" si="29"/>
        <v>0</v>
      </c>
    </row>
    <row r="533" spans="1:15" hidden="1" x14ac:dyDescent="0.25">
      <c r="A533" s="97">
        <v>433</v>
      </c>
      <c r="B533" s="98" t="s">
        <v>2343</v>
      </c>
      <c r="C533" s="54" t="str">
        <f t="shared" ca="1" si="33"/>
        <v>CPDT</v>
      </c>
      <c r="D533" s="54" t="str">
        <f t="shared" ca="1" si="33"/>
        <v xml:space="preserve"> </v>
      </c>
      <c r="E533" s="98">
        <f t="shared" ca="1" si="33"/>
        <v>0</v>
      </c>
      <c r="F533" s="54">
        <f t="shared" ca="1" si="32"/>
        <v>0</v>
      </c>
      <c r="G533" s="54">
        <f t="shared" ca="1" si="32"/>
        <v>0</v>
      </c>
      <c r="H533" s="54">
        <f t="shared" ca="1" si="32"/>
        <v>0</v>
      </c>
      <c r="I533" s="54">
        <f t="shared" ca="1" si="32"/>
        <v>0</v>
      </c>
      <c r="J533" s="54">
        <f t="shared" ca="1" si="32"/>
        <v>0</v>
      </c>
      <c r="K533" s="54" t="str">
        <f t="shared" ca="1" si="32"/>
        <v>AD3</v>
      </c>
      <c r="L533" s="54" t="str">
        <f t="shared" ca="1" si="30"/>
        <v>COMPLET</v>
      </c>
      <c r="M533" s="54" t="str">
        <f t="shared" ca="1" si="30"/>
        <v xml:space="preserve"> </v>
      </c>
      <c r="N533" s="54" t="str">
        <f t="shared" ca="1" si="30"/>
        <v>ZH0XJL</v>
      </c>
      <c r="O533" s="54">
        <f t="shared" ca="1" si="29"/>
        <v>0</v>
      </c>
    </row>
    <row r="534" spans="1:15" hidden="1" x14ac:dyDescent="0.25">
      <c r="A534" s="97">
        <v>434</v>
      </c>
      <c r="B534" s="98" t="s">
        <v>2346</v>
      </c>
      <c r="C534" s="54" t="str">
        <f t="shared" ca="1" si="33"/>
        <v>CPDT</v>
      </c>
      <c r="D534" s="54" t="str">
        <f t="shared" ca="1" si="33"/>
        <v xml:space="preserve"> </v>
      </c>
      <c r="E534" s="98">
        <f t="shared" ca="1" si="33"/>
        <v>0</v>
      </c>
      <c r="F534" s="54">
        <f t="shared" ca="1" si="32"/>
        <v>0</v>
      </c>
      <c r="G534" s="54">
        <f t="shared" ca="1" si="32"/>
        <v>0</v>
      </c>
      <c r="H534" s="54">
        <f t="shared" ca="1" si="32"/>
        <v>0</v>
      </c>
      <c r="I534" s="54">
        <f t="shared" ca="1" si="32"/>
        <v>0</v>
      </c>
      <c r="J534" s="54">
        <f t="shared" ca="1" si="32"/>
        <v>0</v>
      </c>
      <c r="K534" s="54" t="str">
        <f t="shared" ca="1" si="32"/>
        <v>AD3</v>
      </c>
      <c r="L534" s="54" t="str">
        <f t="shared" ca="1" si="30"/>
        <v>COMPLET</v>
      </c>
      <c r="M534" s="54" t="str">
        <f t="shared" ca="1" si="30"/>
        <v xml:space="preserve"> </v>
      </c>
      <c r="N534" s="54" t="str">
        <f t="shared" ca="1" si="30"/>
        <v>ZH0XJH</v>
      </c>
      <c r="O534" s="54">
        <f t="shared" ca="1" si="29"/>
        <v>0</v>
      </c>
    </row>
    <row r="535" spans="1:15" hidden="1" x14ac:dyDescent="0.25">
      <c r="A535" s="97">
        <v>435</v>
      </c>
      <c r="B535" s="98" t="s">
        <v>2349</v>
      </c>
      <c r="C535" s="54" t="str">
        <f t="shared" ca="1" si="33"/>
        <v>CPDT</v>
      </c>
      <c r="D535" s="54" t="str">
        <f t="shared" ca="1" si="33"/>
        <v xml:space="preserve"> </v>
      </c>
      <c r="E535" s="98">
        <f t="shared" ca="1" si="33"/>
        <v>0</v>
      </c>
      <c r="F535" s="54">
        <f t="shared" ca="1" si="32"/>
        <v>0</v>
      </c>
      <c r="G535" s="54">
        <f t="shared" ca="1" si="32"/>
        <v>0</v>
      </c>
      <c r="H535" s="54">
        <f t="shared" ca="1" si="32"/>
        <v>0</v>
      </c>
      <c r="I535" s="54">
        <f t="shared" ca="1" si="32"/>
        <v>0</v>
      </c>
      <c r="J535" s="54">
        <f t="shared" ca="1" si="32"/>
        <v>0</v>
      </c>
      <c r="K535" s="54" t="str">
        <f t="shared" ca="1" si="32"/>
        <v>AD3</v>
      </c>
      <c r="L535" s="54" t="str">
        <f t="shared" ca="1" si="30"/>
        <v>COMPLET</v>
      </c>
      <c r="M535" s="54" t="str">
        <f t="shared" ca="1" si="30"/>
        <v xml:space="preserve"> </v>
      </c>
      <c r="N535" s="54" t="str">
        <f t="shared" ca="1" si="30"/>
        <v>ZH0XJM</v>
      </c>
      <c r="O535" s="54">
        <f t="shared" ca="1" si="29"/>
        <v>0</v>
      </c>
    </row>
    <row r="536" spans="1:15" hidden="1" x14ac:dyDescent="0.25">
      <c r="A536" s="97">
        <v>436</v>
      </c>
      <c r="B536" s="98" t="s">
        <v>2352</v>
      </c>
      <c r="C536" s="54" t="str">
        <f t="shared" ca="1" si="33"/>
        <v>CPDT</v>
      </c>
      <c r="D536" s="54" t="str">
        <f t="shared" ca="1" si="33"/>
        <v xml:space="preserve"> </v>
      </c>
      <c r="E536" s="98">
        <f t="shared" ca="1" si="33"/>
        <v>0</v>
      </c>
      <c r="F536" s="54">
        <f t="shared" ca="1" si="32"/>
        <v>0</v>
      </c>
      <c r="G536" s="54">
        <f t="shared" ca="1" si="32"/>
        <v>0</v>
      </c>
      <c r="H536" s="54">
        <f t="shared" ca="1" si="32"/>
        <v>0</v>
      </c>
      <c r="I536" s="54">
        <f t="shared" ca="1" si="32"/>
        <v>0</v>
      </c>
      <c r="J536" s="54">
        <f t="shared" ca="1" si="32"/>
        <v>0</v>
      </c>
      <c r="K536" s="54" t="str">
        <f t="shared" ca="1" si="32"/>
        <v>AD3</v>
      </c>
      <c r="L536" s="54" t="str">
        <f t="shared" ca="1" si="30"/>
        <v>COMPLET</v>
      </c>
      <c r="M536" s="54" t="str">
        <f t="shared" ca="1" si="30"/>
        <v xml:space="preserve"> </v>
      </c>
      <c r="N536" s="54" t="str">
        <f t="shared" ca="1" si="30"/>
        <v>ZH0XJN</v>
      </c>
      <c r="O536" s="54">
        <f t="shared" ca="1" si="29"/>
        <v>0</v>
      </c>
    </row>
    <row r="537" spans="1:15" hidden="1" x14ac:dyDescent="0.25">
      <c r="A537" s="97">
        <v>437</v>
      </c>
      <c r="B537" s="98" t="s">
        <v>2355</v>
      </c>
      <c r="C537" s="54" t="str">
        <f t="shared" ca="1" si="33"/>
        <v>CPFI</v>
      </c>
      <c r="D537" s="54" t="str">
        <f t="shared" ca="1" si="33"/>
        <v>CPTXSMCO</v>
      </c>
      <c r="E537" s="98">
        <f t="shared" ca="1" si="33"/>
        <v>0</v>
      </c>
      <c r="F537" s="54">
        <f t="shared" ca="1" si="32"/>
        <v>0</v>
      </c>
      <c r="G537" s="54">
        <f t="shared" ca="1" si="32"/>
        <v>0</v>
      </c>
      <c r="H537" s="54">
        <f t="shared" ca="1" si="32"/>
        <v>0</v>
      </c>
      <c r="I537" s="54">
        <f t="shared" ca="1" si="32"/>
        <v>0</v>
      </c>
      <c r="J537" s="54" t="str">
        <f t="shared" ca="1" si="32"/>
        <v>ZH2AJM</v>
      </c>
      <c r="K537" s="54" t="str">
        <f t="shared" ca="1" si="32"/>
        <v>AD3</v>
      </c>
      <c r="L537" s="54" t="str">
        <f t="shared" ca="1" si="30"/>
        <v>PARTIEL</v>
      </c>
      <c r="M537" s="54">
        <f t="shared" ca="1" si="30"/>
        <v>0</v>
      </c>
      <c r="N537" s="54" t="str">
        <f t="shared" ca="1" si="30"/>
        <v>ZH20J3</v>
      </c>
      <c r="O537" s="54">
        <f t="shared" ca="1" si="29"/>
        <v>0</v>
      </c>
    </row>
    <row r="538" spans="1:15" hidden="1" x14ac:dyDescent="0.25">
      <c r="A538" s="97">
        <v>438</v>
      </c>
      <c r="B538" s="98" t="s">
        <v>2361</v>
      </c>
      <c r="C538" s="54" t="str">
        <f t="shared" ca="1" si="33"/>
        <v>CPDT</v>
      </c>
      <c r="D538" s="54" t="str">
        <f t="shared" ca="1" si="33"/>
        <v>CPTMDNLJ</v>
      </c>
      <c r="E538" s="98">
        <f t="shared" ca="1" si="33"/>
        <v>0</v>
      </c>
      <c r="F538" s="54">
        <f t="shared" ca="1" si="32"/>
        <v>0</v>
      </c>
      <c r="G538" s="54">
        <f t="shared" ca="1" si="32"/>
        <v>0</v>
      </c>
      <c r="H538" s="54">
        <f t="shared" ca="1" si="32"/>
        <v>0</v>
      </c>
      <c r="I538" s="54">
        <f t="shared" ca="1" si="32"/>
        <v>0</v>
      </c>
      <c r="J538" s="54">
        <f t="shared" ca="1" si="32"/>
        <v>0</v>
      </c>
      <c r="K538" s="54" t="str">
        <f t="shared" ca="1" si="32"/>
        <v>AD3</v>
      </c>
      <c r="L538" s="54" t="str">
        <f t="shared" ca="1" si="30"/>
        <v>PARTIEL</v>
      </c>
      <c r="M538" s="54">
        <f t="shared" ca="1" si="30"/>
        <v>0</v>
      </c>
      <c r="N538" s="54" t="str">
        <f t="shared" ca="1" si="30"/>
        <v>ZH0XJO</v>
      </c>
      <c r="O538" s="54">
        <f t="shared" ca="1" si="29"/>
        <v>0</v>
      </c>
    </row>
    <row r="539" spans="1:15" hidden="1" x14ac:dyDescent="0.25">
      <c r="A539" s="97">
        <v>439</v>
      </c>
      <c r="B539" s="98" t="s">
        <v>2364</v>
      </c>
      <c r="C539" s="54" t="str">
        <f t="shared" ca="1" si="33"/>
        <v>CPDT</v>
      </c>
      <c r="D539" s="54" t="str">
        <f t="shared" ca="1" si="33"/>
        <v>CPTMDNLM</v>
      </c>
      <c r="E539" s="98">
        <f t="shared" ca="1" si="33"/>
        <v>0</v>
      </c>
      <c r="F539" s="54">
        <f t="shared" ca="1" si="32"/>
        <v>0</v>
      </c>
      <c r="G539" s="54">
        <f t="shared" ca="1" si="32"/>
        <v>0</v>
      </c>
      <c r="H539" s="54">
        <f t="shared" ca="1" si="32"/>
        <v>0</v>
      </c>
      <c r="I539" s="54">
        <f t="shared" ca="1" si="32"/>
        <v>0</v>
      </c>
      <c r="J539" s="54" t="str">
        <f t="shared" ca="1" si="32"/>
        <v>ZH0RJP</v>
      </c>
      <c r="K539" s="54" t="str">
        <f t="shared" ca="1" si="32"/>
        <v>AD3</v>
      </c>
      <c r="L539" s="54" t="str">
        <f t="shared" ca="1" si="30"/>
        <v>PARTIEL</v>
      </c>
      <c r="M539" s="54">
        <f t="shared" ca="1" si="30"/>
        <v>0</v>
      </c>
      <c r="N539" s="54" t="str">
        <f t="shared" ca="1" si="30"/>
        <v>ZH0XJP</v>
      </c>
      <c r="O539" s="54">
        <f t="shared" ca="1" si="29"/>
        <v>0</v>
      </c>
    </row>
    <row r="540" spans="1:15" hidden="1" x14ac:dyDescent="0.25">
      <c r="A540" s="97">
        <v>440</v>
      </c>
      <c r="B540" s="136" t="s">
        <v>2369</v>
      </c>
      <c r="C540" s="54" t="str">
        <f t="shared" ca="1" si="33"/>
        <v>CPDT</v>
      </c>
      <c r="D540" s="54" t="str">
        <f t="shared" ca="1" si="33"/>
        <v xml:space="preserve"> </v>
      </c>
      <c r="E540" s="98">
        <f t="shared" ca="1" si="33"/>
        <v>0</v>
      </c>
      <c r="F540" s="54">
        <f t="shared" ca="1" si="32"/>
        <v>0</v>
      </c>
      <c r="G540" s="54">
        <f t="shared" ca="1" si="32"/>
        <v>0</v>
      </c>
      <c r="H540" s="54">
        <f t="shared" ca="1" si="32"/>
        <v>0</v>
      </c>
      <c r="I540" s="54">
        <f t="shared" ca="1" si="32"/>
        <v>0</v>
      </c>
      <c r="J540" s="54">
        <f t="shared" ca="1" si="32"/>
        <v>0</v>
      </c>
      <c r="K540" s="54" t="str">
        <f t="shared" ca="1" si="32"/>
        <v>AD3</v>
      </c>
      <c r="L540" s="54" t="str">
        <f t="shared" ca="1" si="30"/>
        <v>COMPLET</v>
      </c>
      <c r="M540" s="54" t="str">
        <f t="shared" ca="1" si="30"/>
        <v xml:space="preserve"> </v>
      </c>
      <c r="N540" s="54" t="str">
        <f t="shared" ca="1" si="30"/>
        <v>ZH0XJQ</v>
      </c>
      <c r="O540" s="54">
        <f t="shared" ca="1" si="29"/>
        <v>0</v>
      </c>
    </row>
    <row r="541" spans="1:15" hidden="1" x14ac:dyDescent="0.25">
      <c r="A541" s="97">
        <v>441</v>
      </c>
      <c r="B541" s="136" t="s">
        <v>2372</v>
      </c>
      <c r="C541" s="54" t="str">
        <f t="shared" ca="1" si="33"/>
        <v>CPDT</v>
      </c>
      <c r="D541" s="54" t="str">
        <f t="shared" ca="1" si="33"/>
        <v xml:space="preserve"> </v>
      </c>
      <c r="E541" s="98">
        <f t="shared" ca="1" si="33"/>
        <v>0</v>
      </c>
      <c r="F541" s="54">
        <f t="shared" ca="1" si="32"/>
        <v>0</v>
      </c>
      <c r="G541" s="54">
        <f t="shared" ca="1" si="32"/>
        <v>0</v>
      </c>
      <c r="H541" s="54">
        <f t="shared" ca="1" si="32"/>
        <v>0</v>
      </c>
      <c r="I541" s="54">
        <f t="shared" ca="1" si="32"/>
        <v>0</v>
      </c>
      <c r="J541" s="54">
        <f t="shared" ca="1" si="32"/>
        <v>0</v>
      </c>
      <c r="K541" s="54" t="str">
        <f t="shared" ca="1" si="32"/>
        <v>AD3</v>
      </c>
      <c r="L541" s="54" t="str">
        <f t="shared" ca="1" si="30"/>
        <v>COMPLET</v>
      </c>
      <c r="M541" s="54" t="str">
        <f t="shared" ca="1" si="30"/>
        <v xml:space="preserve"> </v>
      </c>
      <c r="N541" s="54" t="str">
        <f t="shared" ca="1" si="30"/>
        <v>ZH0XJR</v>
      </c>
      <c r="O541" s="54">
        <f t="shared" ca="1" si="29"/>
        <v>0</v>
      </c>
    </row>
    <row r="542" spans="1:15" hidden="1" x14ac:dyDescent="0.25">
      <c r="A542" s="97">
        <v>442</v>
      </c>
      <c r="B542" s="98" t="s">
        <v>2375</v>
      </c>
      <c r="C542" s="54" t="str">
        <f t="shared" ca="1" si="33"/>
        <v>CPDT</v>
      </c>
      <c r="D542" s="54" t="str">
        <f t="shared" ca="1" si="33"/>
        <v xml:space="preserve"> </v>
      </c>
      <c r="E542" s="98">
        <f t="shared" ca="1" si="33"/>
        <v>0</v>
      </c>
      <c r="F542" s="54">
        <f t="shared" ca="1" si="32"/>
        <v>0</v>
      </c>
      <c r="G542" s="54">
        <f t="shared" ca="1" si="32"/>
        <v>0</v>
      </c>
      <c r="H542" s="54">
        <f t="shared" ca="1" si="32"/>
        <v>0</v>
      </c>
      <c r="I542" s="54">
        <f t="shared" ca="1" si="32"/>
        <v>0</v>
      </c>
      <c r="J542" s="54">
        <f t="shared" ca="1" si="32"/>
        <v>0</v>
      </c>
      <c r="K542" s="54" t="str">
        <f t="shared" ca="1" si="32"/>
        <v>AD3</v>
      </c>
      <c r="L542" s="54" t="str">
        <f t="shared" ca="1" si="30"/>
        <v>COMPLET</v>
      </c>
      <c r="M542" s="54" t="str">
        <f t="shared" ca="1" si="30"/>
        <v xml:space="preserve"> </v>
      </c>
      <c r="N542" s="54" t="str">
        <f t="shared" ca="1" si="30"/>
        <v>ZH0XJS</v>
      </c>
      <c r="O542" s="54">
        <f t="shared" ca="1" si="29"/>
        <v>0</v>
      </c>
    </row>
    <row r="543" spans="1:15" hidden="1" x14ac:dyDescent="0.25">
      <c r="A543" s="97">
        <v>443</v>
      </c>
      <c r="B543" s="98" t="s">
        <v>2378</v>
      </c>
      <c r="C543" s="54" t="str">
        <f t="shared" ca="1" si="33"/>
        <v>CPDT</v>
      </c>
      <c r="D543" s="54" t="str">
        <f t="shared" ca="1" si="33"/>
        <v>CPTMDSYN</v>
      </c>
      <c r="E543" s="98">
        <f t="shared" ca="1" si="33"/>
        <v>0</v>
      </c>
      <c r="F543" s="54">
        <f t="shared" ca="1" si="32"/>
        <v>0</v>
      </c>
      <c r="G543" s="54">
        <f t="shared" ca="1" si="32"/>
        <v>0</v>
      </c>
      <c r="H543" s="54">
        <f t="shared" ca="1" si="32"/>
        <v>0</v>
      </c>
      <c r="I543" s="54">
        <f t="shared" ca="1" si="32"/>
        <v>0</v>
      </c>
      <c r="J543" s="54">
        <f t="shared" ca="1" si="32"/>
        <v>0</v>
      </c>
      <c r="K543" s="54" t="str">
        <f t="shared" ca="1" si="32"/>
        <v>AD3</v>
      </c>
      <c r="L543" s="54" t="str">
        <f t="shared" ca="1" si="30"/>
        <v>PARTIEL</v>
      </c>
      <c r="M543" s="54">
        <f t="shared" ca="1" si="30"/>
        <v>0</v>
      </c>
      <c r="N543" s="54" t="str">
        <f t="shared" ca="1" si="30"/>
        <v>ZH0XJT</v>
      </c>
      <c r="O543" s="54">
        <f t="shared" ca="1" si="29"/>
        <v>0</v>
      </c>
    </row>
    <row r="544" spans="1:15" hidden="1" x14ac:dyDescent="0.25">
      <c r="A544" s="97">
        <v>444</v>
      </c>
      <c r="B544" s="98" t="s">
        <v>2381</v>
      </c>
      <c r="C544" s="54" t="str">
        <f t="shared" ca="1" si="33"/>
        <v>CPDT</v>
      </c>
      <c r="D544" s="54" t="str">
        <f t="shared" ca="1" si="33"/>
        <v xml:space="preserve"> </v>
      </c>
      <c r="E544" s="98">
        <f t="shared" ca="1" si="33"/>
        <v>0</v>
      </c>
      <c r="F544" s="54">
        <f t="shared" ca="1" si="32"/>
        <v>0</v>
      </c>
      <c r="G544" s="54">
        <f t="shared" ca="1" si="32"/>
        <v>0</v>
      </c>
      <c r="H544" s="54">
        <f t="shared" ca="1" si="32"/>
        <v>0</v>
      </c>
      <c r="I544" s="54">
        <f t="shared" ca="1" si="32"/>
        <v>0</v>
      </c>
      <c r="J544" s="54">
        <f t="shared" ca="1" si="32"/>
        <v>0</v>
      </c>
      <c r="K544" s="54" t="str">
        <f t="shared" ca="1" si="32"/>
        <v>AD3</v>
      </c>
      <c r="L544" s="54" t="str">
        <f t="shared" ca="1" si="30"/>
        <v>COMPLET</v>
      </c>
      <c r="M544" s="54" t="str">
        <f t="shared" ca="1" si="30"/>
        <v xml:space="preserve"> </v>
      </c>
      <c r="N544" s="54" t="str">
        <f t="shared" ca="1" si="30"/>
        <v>ZH0XJU</v>
      </c>
      <c r="O544" s="54">
        <f t="shared" ca="1" si="29"/>
        <v>0</v>
      </c>
    </row>
    <row r="545" spans="1:15" hidden="1" x14ac:dyDescent="0.25">
      <c r="A545" s="97">
        <v>2122</v>
      </c>
      <c r="B545" s="98" t="s">
        <v>10377</v>
      </c>
      <c r="C545" s="54" t="str">
        <f t="shared" ca="1" si="33"/>
        <v>CPCC</v>
      </c>
      <c r="D545" s="54" t="str">
        <f t="shared" ca="1" si="33"/>
        <v>V1CPTREA</v>
      </c>
      <c r="E545" s="98">
        <f t="shared" ca="1" si="33"/>
        <v>0</v>
      </c>
      <c r="F545" s="54">
        <f t="shared" ca="1" si="32"/>
        <v>0</v>
      </c>
      <c r="G545" s="54">
        <f t="shared" ca="1" si="32"/>
        <v>0</v>
      </c>
      <c r="H545" s="54">
        <f t="shared" ca="1" si="32"/>
        <v>0</v>
      </c>
      <c r="I545" s="54">
        <f t="shared" ca="1" si="32"/>
        <v>0</v>
      </c>
      <c r="J545" s="54" t="str">
        <f t="shared" ca="1" si="32"/>
        <v>ZH1OJD</v>
      </c>
      <c r="K545" s="54" t="str">
        <f t="shared" ca="1" si="32"/>
        <v>AD3</v>
      </c>
      <c r="L545" s="54" t="str">
        <f t="shared" ca="1" si="30"/>
        <v>COMPLET</v>
      </c>
      <c r="M545" s="54" t="str">
        <f t="shared" ca="1" si="30"/>
        <v xml:space="preserve"> </v>
      </c>
      <c r="N545" s="54" t="str">
        <f t="shared" ca="1" si="30"/>
        <v>ZH1PJD</v>
      </c>
      <c r="O545" s="54">
        <f t="shared" ca="1" si="29"/>
        <v>0</v>
      </c>
    </row>
    <row r="546" spans="1:15" hidden="1" x14ac:dyDescent="0.25">
      <c r="A546" s="97">
        <v>445</v>
      </c>
      <c r="B546" s="98" t="s">
        <v>2384</v>
      </c>
      <c r="C546" s="54" t="str">
        <f t="shared" ca="1" si="33"/>
        <v>CPFI</v>
      </c>
      <c r="D546" s="54" t="str">
        <f t="shared" ca="1" si="33"/>
        <v xml:space="preserve"> </v>
      </c>
      <c r="E546" s="98">
        <f t="shared" ca="1" si="33"/>
        <v>0</v>
      </c>
      <c r="F546" s="54">
        <f t="shared" ca="1" si="32"/>
        <v>0</v>
      </c>
      <c r="G546" s="54">
        <f t="shared" ca="1" si="32"/>
        <v>0</v>
      </c>
      <c r="H546" s="54">
        <f t="shared" ca="1" si="32"/>
        <v>0</v>
      </c>
      <c r="I546" s="54">
        <f t="shared" ca="1" si="32"/>
        <v>0</v>
      </c>
      <c r="J546" s="54">
        <f t="shared" ca="1" si="32"/>
        <v>0</v>
      </c>
      <c r="K546" s="54" t="str">
        <f t="shared" ca="1" si="32"/>
        <v>AD3</v>
      </c>
      <c r="L546" s="54" t="str">
        <f t="shared" ca="1" si="30"/>
        <v>COMPLET</v>
      </c>
      <c r="M546" s="54" t="str">
        <f t="shared" ca="1" si="30"/>
        <v xml:space="preserve"> </v>
      </c>
      <c r="N546" s="54" t="str">
        <f t="shared" ca="1" si="30"/>
        <v>ZH20J8</v>
      </c>
      <c r="O546" s="54">
        <f t="shared" ca="1" si="29"/>
        <v>0</v>
      </c>
    </row>
    <row r="547" spans="1:15" hidden="1" x14ac:dyDescent="0.25">
      <c r="A547" s="97">
        <v>1891</v>
      </c>
      <c r="B547" s="98" t="s">
        <v>9501</v>
      </c>
      <c r="C547" s="54" t="str">
        <f t="shared" ca="1" si="33"/>
        <v>CPFI</v>
      </c>
      <c r="D547" s="54" t="str">
        <f t="shared" ca="1" si="33"/>
        <v xml:space="preserve"> </v>
      </c>
      <c r="E547" s="98">
        <f t="shared" ca="1" si="33"/>
        <v>0</v>
      </c>
      <c r="F547" s="54">
        <f t="shared" ca="1" si="32"/>
        <v>0</v>
      </c>
      <c r="G547" s="54">
        <f t="shared" ca="1" si="32"/>
        <v>0</v>
      </c>
      <c r="H547" s="54">
        <f t="shared" ca="1" si="32"/>
        <v>0</v>
      </c>
      <c r="I547" s="54">
        <f t="shared" ca="1" si="32"/>
        <v>0</v>
      </c>
      <c r="J547" s="54">
        <f t="shared" ca="1" si="32"/>
        <v>0</v>
      </c>
      <c r="K547" s="54" t="str">
        <f t="shared" ca="1" si="32"/>
        <v>AD3</v>
      </c>
      <c r="L547" s="54" t="str">
        <f t="shared" ca="1" si="30"/>
        <v>COMPLET</v>
      </c>
      <c r="M547" s="54" t="str">
        <f t="shared" ca="1" si="30"/>
        <v xml:space="preserve"> </v>
      </c>
      <c r="N547" s="54" t="str">
        <f t="shared" ca="1" si="30"/>
        <v>ZH2CD5</v>
      </c>
      <c r="O547" s="54">
        <f t="shared" ca="1" si="29"/>
        <v>0</v>
      </c>
    </row>
    <row r="548" spans="1:15" hidden="1" x14ac:dyDescent="0.25">
      <c r="A548" s="97">
        <v>2064</v>
      </c>
      <c r="B548" s="98" t="s">
        <v>10183</v>
      </c>
      <c r="C548" s="54" t="str">
        <f t="shared" ca="1" si="33"/>
        <v>CPMP</v>
      </c>
      <c r="D548" s="54" t="str">
        <f t="shared" ca="1" si="33"/>
        <v>#CR#VIIPJ_YYYYMMDDHHMISS_CREDITOR.txt</v>
      </c>
      <c r="E548" s="98">
        <f t="shared" ca="1" si="33"/>
        <v>0</v>
      </c>
      <c r="F548" s="54">
        <f t="shared" ca="1" si="32"/>
        <v>0</v>
      </c>
      <c r="G548" s="54">
        <f t="shared" ca="1" si="32"/>
        <v>0</v>
      </c>
      <c r="H548" s="54">
        <f t="shared" ca="1" si="32"/>
        <v>0</v>
      </c>
      <c r="I548" s="54">
        <f t="shared" ca="1" si="32"/>
        <v>0</v>
      </c>
      <c r="J548" s="54">
        <f t="shared" ca="1" si="32"/>
        <v>0</v>
      </c>
      <c r="K548" s="54" t="str">
        <f t="shared" ca="1" si="32"/>
        <v>AD4</v>
      </c>
      <c r="L548" s="54" t="str">
        <f t="shared" ca="1" si="30"/>
        <v>PARTIEL</v>
      </c>
      <c r="M548" s="54">
        <f t="shared" ca="1" si="30"/>
        <v>0</v>
      </c>
      <c r="N548" s="54" t="str">
        <f t="shared" ca="1" si="30"/>
        <v>ZH2IJN</v>
      </c>
      <c r="O548" s="54">
        <f t="shared" ca="1" si="29"/>
        <v>0</v>
      </c>
    </row>
    <row r="549" spans="1:15" hidden="1" x14ac:dyDescent="0.25">
      <c r="A549" s="97">
        <v>446</v>
      </c>
      <c r="B549" s="98" t="s">
        <v>2387</v>
      </c>
      <c r="C549" s="54" t="str">
        <f t="shared" ca="1" si="33"/>
        <v>CPPL</v>
      </c>
      <c r="D549" s="54" t="str">
        <f t="shared" ca="1" si="33"/>
        <v xml:space="preserve">V0CREMEP </v>
      </c>
      <c r="E549" s="98">
        <f t="shared" ca="1" si="33"/>
        <v>0</v>
      </c>
      <c r="F549" s="54">
        <f t="shared" ca="1" si="32"/>
        <v>0</v>
      </c>
      <c r="G549" s="54">
        <f t="shared" ca="1" si="32"/>
        <v>0</v>
      </c>
      <c r="H549" s="54">
        <f t="shared" ca="1" si="32"/>
        <v>0</v>
      </c>
      <c r="I549" s="54">
        <f t="shared" ca="1" si="32"/>
        <v>0</v>
      </c>
      <c r="J549" s="54" t="str">
        <f t="shared" ca="1" si="32"/>
        <v>ZH2BJC</v>
      </c>
      <c r="K549" s="54" t="str">
        <f t="shared" ca="1" si="32"/>
        <v>AD3</v>
      </c>
      <c r="L549" s="54" t="str">
        <f t="shared" ca="1" si="30"/>
        <v>COMPLET</v>
      </c>
      <c r="M549" s="54">
        <f t="shared" ca="1" si="30"/>
        <v>0</v>
      </c>
      <c r="N549" s="54" t="str">
        <f t="shared" ca="1" si="30"/>
        <v>ZH23JF</v>
      </c>
      <c r="O549" s="54">
        <f t="shared" ca="1" si="30"/>
        <v>0</v>
      </c>
    </row>
    <row r="550" spans="1:15" hidden="1" x14ac:dyDescent="0.25">
      <c r="A550" s="97">
        <v>447</v>
      </c>
      <c r="B550" s="98" t="s">
        <v>2394</v>
      </c>
      <c r="C550" s="54" t="str">
        <f t="shared" ca="1" si="33"/>
        <v>CPMC</v>
      </c>
      <c r="D550" s="54" t="str">
        <f t="shared" ca="1" si="33"/>
        <v>CRM_CARAC_YYYYMMDD.dat</v>
      </c>
      <c r="E550" s="98">
        <f t="shared" ca="1" si="33"/>
        <v>0</v>
      </c>
      <c r="F550" s="54">
        <f t="shared" ca="1" si="32"/>
        <v>0</v>
      </c>
      <c r="G550" s="54">
        <f t="shared" ca="1" si="32"/>
        <v>0</v>
      </c>
      <c r="H550" s="54">
        <f t="shared" ca="1" si="32"/>
        <v>0</v>
      </c>
      <c r="I550" s="54">
        <f t="shared" ca="1" si="32"/>
        <v>0</v>
      </c>
      <c r="J550" s="54">
        <f t="shared" ca="1" si="32"/>
        <v>0</v>
      </c>
      <c r="K550" s="54" t="str">
        <f t="shared" ca="1" si="32"/>
        <v>AD4.2</v>
      </c>
      <c r="L550" s="54" t="str">
        <f t="shared" ca="1" si="30"/>
        <v>COMPLET</v>
      </c>
      <c r="M550" s="54" t="str">
        <f t="shared" ca="1" si="30"/>
        <v xml:space="preserve"> </v>
      </c>
      <c r="N550" s="54" t="str">
        <f t="shared" ca="1" si="30"/>
        <v>ZH4RJ0</v>
      </c>
      <c r="O550" s="54">
        <f t="shared" ca="1" si="30"/>
        <v>0</v>
      </c>
    </row>
    <row r="551" spans="1:15" hidden="1" x14ac:dyDescent="0.25">
      <c r="A551" s="97">
        <v>448</v>
      </c>
      <c r="B551" s="98" t="s">
        <v>2397</v>
      </c>
      <c r="C551" s="54" t="str">
        <f t="shared" ca="1" si="33"/>
        <v>CPMC</v>
      </c>
      <c r="D551" s="54" t="str">
        <f t="shared" ca="1" si="33"/>
        <v xml:space="preserve">TA/0AMT/CRMCAPCA/0/        /    </v>
      </c>
      <c r="E551" s="98">
        <f t="shared" ca="1" si="33"/>
        <v>0</v>
      </c>
      <c r="F551" s="54">
        <f t="shared" ca="1" si="32"/>
        <v>0</v>
      </c>
      <c r="G551" s="54">
        <f t="shared" ca="1" si="32"/>
        <v>0</v>
      </c>
      <c r="H551" s="54">
        <f t="shared" ca="1" si="32"/>
        <v>0</v>
      </c>
      <c r="I551" s="54">
        <f t="shared" ca="1" si="32"/>
        <v>0</v>
      </c>
      <c r="J551" s="54" t="str">
        <f t="shared" ca="1" si="32"/>
        <v>ZH4CJZ</v>
      </c>
      <c r="K551" s="54" t="str">
        <f t="shared" ca="1" si="32"/>
        <v>AD1</v>
      </c>
      <c r="L551" s="54" t="str">
        <f t="shared" ca="1" si="30"/>
        <v>COMPLET</v>
      </c>
      <c r="M551" s="54">
        <f t="shared" ca="1" si="30"/>
        <v>0</v>
      </c>
      <c r="N551" s="54" t="str">
        <f t="shared" ca="1" si="30"/>
        <v>ZH4UJZ</v>
      </c>
      <c r="O551" s="54">
        <f t="shared" ca="1" si="30"/>
        <v>0</v>
      </c>
    </row>
    <row r="552" spans="1:15" hidden="1" x14ac:dyDescent="0.25">
      <c r="A552" s="97">
        <v>449</v>
      </c>
      <c r="B552" s="98" t="s">
        <v>2402</v>
      </c>
      <c r="C552" s="54" t="str">
        <f t="shared" ca="1" si="33"/>
        <v>CPMC</v>
      </c>
      <c r="D552" s="54" t="str">
        <f t="shared" ca="1" si="33"/>
        <v xml:space="preserve">TA/0AMT/CRMINCOF/0/        /  </v>
      </c>
      <c r="E552" s="98">
        <f t="shared" ca="1" si="33"/>
        <v>0</v>
      </c>
      <c r="F552" s="54">
        <f t="shared" ca="1" si="32"/>
        <v>0</v>
      </c>
      <c r="G552" s="54">
        <f t="shared" ca="1" si="32"/>
        <v>0</v>
      </c>
      <c r="H552" s="54">
        <f t="shared" ca="1" si="32"/>
        <v>0</v>
      </c>
      <c r="I552" s="54">
        <f t="shared" ca="1" si="32"/>
        <v>0</v>
      </c>
      <c r="J552" s="54" t="str">
        <f t="shared" ca="1" si="32"/>
        <v>ZH4DJ0</v>
      </c>
      <c r="K552" s="54" t="str">
        <f t="shared" ca="1" si="32"/>
        <v>AD1</v>
      </c>
      <c r="L552" s="54" t="str">
        <f t="shared" ca="1" si="30"/>
        <v>COMPLET</v>
      </c>
      <c r="M552" s="54">
        <f t="shared" ca="1" si="30"/>
        <v>0</v>
      </c>
      <c r="N552" s="54" t="str">
        <f t="shared" ca="1" si="30"/>
        <v>ZH4VJ0</v>
      </c>
      <c r="O552" s="54">
        <f t="shared" ca="1" si="30"/>
        <v>0</v>
      </c>
    </row>
    <row r="553" spans="1:15" hidden="1" x14ac:dyDescent="0.25">
      <c r="A553" s="97">
        <v>450</v>
      </c>
      <c r="B553" s="98" t="s">
        <v>2407</v>
      </c>
      <c r="C553" s="54" t="str">
        <f t="shared" ca="1" si="33"/>
        <v>CPMC</v>
      </c>
      <c r="D553" s="54" t="str">
        <f t="shared" ca="1" si="33"/>
        <v xml:space="preserve">TA/0AMT/CRMINTCO/0/        /  </v>
      </c>
      <c r="E553" s="98">
        <f t="shared" ca="1" si="33"/>
        <v>0</v>
      </c>
      <c r="F553" s="54">
        <f t="shared" ca="1" si="32"/>
        <v>0</v>
      </c>
      <c r="G553" s="54">
        <f t="shared" ca="1" si="32"/>
        <v>0</v>
      </c>
      <c r="H553" s="54">
        <f t="shared" ca="1" si="32"/>
        <v>0</v>
      </c>
      <c r="I553" s="54">
        <f t="shared" ca="1" si="32"/>
        <v>0</v>
      </c>
      <c r="J553" s="54" t="str">
        <f t="shared" ca="1" si="32"/>
        <v>ZH4DJ1</v>
      </c>
      <c r="K553" s="54" t="str">
        <f t="shared" ca="1" si="32"/>
        <v>AD1</v>
      </c>
      <c r="L553" s="54" t="str">
        <f t="shared" ca="1" si="30"/>
        <v>COMPLET</v>
      </c>
      <c r="M553" s="54">
        <f t="shared" ca="1" si="30"/>
        <v>0</v>
      </c>
      <c r="N553" s="54" t="str">
        <f t="shared" ca="1" si="30"/>
        <v>ZH4VJ1</v>
      </c>
      <c r="O553" s="54">
        <f t="shared" ca="1" si="30"/>
        <v>0</v>
      </c>
    </row>
    <row r="554" spans="1:15" hidden="1" x14ac:dyDescent="0.25">
      <c r="A554" s="97">
        <v>451</v>
      </c>
      <c r="B554" s="98" t="s">
        <v>2412</v>
      </c>
      <c r="C554" s="54" t="str">
        <f t="shared" ca="1" si="33"/>
        <v>CPMC</v>
      </c>
      <c r="D554" s="54" t="str">
        <f t="shared" ca="1" si="33"/>
        <v xml:space="preserve">V0CTACAF </v>
      </c>
      <c r="E554" s="98">
        <f t="shared" ca="1" si="33"/>
        <v>0</v>
      </c>
      <c r="F554" s="54">
        <f t="shared" ca="1" si="32"/>
        <v>0</v>
      </c>
      <c r="G554" s="54">
        <f t="shared" ca="1" si="32"/>
        <v>0</v>
      </c>
      <c r="H554" s="54">
        <f t="shared" ca="1" si="32"/>
        <v>0</v>
      </c>
      <c r="I554" s="54">
        <f t="shared" ca="1" si="32"/>
        <v>0</v>
      </c>
      <c r="J554" s="54" t="str">
        <f t="shared" ca="1" si="32"/>
        <v>ZH4DJ2</v>
      </c>
      <c r="K554" s="54" t="str">
        <f t="shared" ca="1" si="32"/>
        <v>AD1</v>
      </c>
      <c r="L554" s="54" t="str">
        <f t="shared" ca="1" si="30"/>
        <v>COMPLET</v>
      </c>
      <c r="M554" s="54">
        <f t="shared" ca="1" si="30"/>
        <v>0</v>
      </c>
      <c r="N554" s="54" t="str">
        <f t="shared" ca="1" si="30"/>
        <v>ZH4VJ2</v>
      </c>
      <c r="O554" s="54">
        <f t="shared" ca="1" si="30"/>
        <v>0</v>
      </c>
    </row>
    <row r="555" spans="1:15" hidden="1" x14ac:dyDescent="0.25">
      <c r="A555" s="97">
        <v>452</v>
      </c>
      <c r="B555" s="98" t="s">
        <v>2418</v>
      </c>
      <c r="C555" s="54" t="str">
        <f t="shared" ca="1" si="33"/>
        <v>CPCC</v>
      </c>
      <c r="D555" s="54" t="str">
        <f t="shared" ca="1" si="33"/>
        <v xml:space="preserve">V0CTCDPA </v>
      </c>
      <c r="E555" s="98">
        <f t="shared" ca="1" si="33"/>
        <v>0</v>
      </c>
      <c r="F555" s="54">
        <f t="shared" ca="1" si="32"/>
        <v>0</v>
      </c>
      <c r="G555" s="54">
        <f t="shared" ca="1" si="32"/>
        <v>0</v>
      </c>
      <c r="H555" s="54">
        <f t="shared" ca="1" si="32"/>
        <v>0</v>
      </c>
      <c r="I555" s="54">
        <f t="shared" ca="1" si="32"/>
        <v>0</v>
      </c>
      <c r="J555" s="54" t="str">
        <f t="shared" ca="1" si="32"/>
        <v>ZH1BJV</v>
      </c>
      <c r="K555" s="54" t="str">
        <f t="shared" ca="1" si="32"/>
        <v>AD3</v>
      </c>
      <c r="L555" s="54" t="str">
        <f t="shared" ca="1" si="30"/>
        <v>COMPLET</v>
      </c>
      <c r="M555" s="54">
        <f t="shared" ca="1" si="30"/>
        <v>0</v>
      </c>
      <c r="N555" s="54" t="str">
        <f t="shared" ca="1" si="30"/>
        <v>ZH1TJV</v>
      </c>
      <c r="O555" s="54">
        <f t="shared" ca="1" si="30"/>
        <v>0</v>
      </c>
    </row>
    <row r="556" spans="1:15" hidden="1" x14ac:dyDescent="0.25">
      <c r="A556" s="97">
        <v>453</v>
      </c>
      <c r="B556" s="98" t="s">
        <v>2425</v>
      </c>
      <c r="C556" s="54" t="str">
        <f t="shared" ca="1" si="33"/>
        <v>CPCC</v>
      </c>
      <c r="D556" s="54" t="str">
        <f t="shared" ca="1" si="33"/>
        <v xml:space="preserve">V0CTRASP </v>
      </c>
      <c r="E556" s="98">
        <f t="shared" ca="1" si="33"/>
        <v>0</v>
      </c>
      <c r="F556" s="54">
        <f t="shared" ca="1" si="32"/>
        <v>0</v>
      </c>
      <c r="G556" s="54">
        <f t="shared" ca="1" si="32"/>
        <v>0</v>
      </c>
      <c r="H556" s="54">
        <f t="shared" ca="1" si="32"/>
        <v>0</v>
      </c>
      <c r="I556" s="54">
        <f t="shared" ca="1" si="32"/>
        <v>0</v>
      </c>
      <c r="J556" s="54" t="str">
        <f t="shared" ca="1" si="32"/>
        <v>ZH1BJW</v>
      </c>
      <c r="K556" s="54" t="str">
        <f t="shared" ca="1" si="32"/>
        <v>AD1</v>
      </c>
      <c r="L556" s="54" t="str">
        <f t="shared" ca="1" si="30"/>
        <v>COMPLET</v>
      </c>
      <c r="M556" s="54">
        <f t="shared" ca="1" si="30"/>
        <v>0</v>
      </c>
      <c r="N556" s="54" t="str">
        <f t="shared" ca="1" si="30"/>
        <v>ZH1TJW</v>
      </c>
      <c r="O556" s="54">
        <f t="shared" ca="1" si="30"/>
        <v>0</v>
      </c>
    </row>
    <row r="557" spans="1:15" hidden="1" x14ac:dyDescent="0.25">
      <c r="A557" s="97">
        <v>454</v>
      </c>
      <c r="B557" s="98" t="s">
        <v>2431</v>
      </c>
      <c r="C557" s="54" t="str">
        <f t="shared" ca="1" si="33"/>
        <v>CPCC</v>
      </c>
      <c r="D557" s="54" t="str">
        <f t="shared" ca="1" si="33"/>
        <v>V0CTRCTR</v>
      </c>
      <c r="E557" s="98">
        <f t="shared" ca="1" si="33"/>
        <v>0</v>
      </c>
      <c r="F557" s="54">
        <f t="shared" ca="1" si="32"/>
        <v>0</v>
      </c>
      <c r="G557" s="54">
        <f t="shared" ca="1" si="32"/>
        <v>0</v>
      </c>
      <c r="H557" s="54">
        <f t="shared" ca="1" si="32"/>
        <v>0</v>
      </c>
      <c r="I557" s="54">
        <f t="shared" ca="1" si="32"/>
        <v>0</v>
      </c>
      <c r="J557" s="54" t="str">
        <f t="shared" ca="1" si="32"/>
        <v>ZH1AME</v>
      </c>
      <c r="K557" s="54" t="str">
        <f t="shared" ca="1" si="32"/>
        <v>AD3</v>
      </c>
      <c r="L557" s="54" t="str">
        <f t="shared" ca="1" si="30"/>
        <v>COMPLET</v>
      </c>
      <c r="M557" s="54" t="str">
        <f t="shared" ca="1" si="30"/>
        <v xml:space="preserve"> </v>
      </c>
      <c r="N557" s="54" t="str">
        <f t="shared" ca="1" si="30"/>
        <v>ZH1SME</v>
      </c>
      <c r="O557" s="54">
        <f t="shared" ca="1" si="30"/>
        <v>0</v>
      </c>
    </row>
    <row r="558" spans="1:15" hidden="1" x14ac:dyDescent="0.25">
      <c r="A558" s="97">
        <v>455</v>
      </c>
      <c r="B558" s="98" t="s">
        <v>2438</v>
      </c>
      <c r="C558" s="54" t="str">
        <f t="shared" ca="1" si="33"/>
        <v>CPMP</v>
      </c>
      <c r="D558" s="54" t="str">
        <f t="shared" ca="1" si="33"/>
        <v>V0CTRSCPTE</v>
      </c>
      <c r="E558" s="98">
        <f t="shared" ca="1" si="33"/>
        <v>0</v>
      </c>
      <c r="F558" s="54">
        <f t="shared" ca="1" si="32"/>
        <v>0</v>
      </c>
      <c r="G558" s="54">
        <f t="shared" ca="1" si="32"/>
        <v>0</v>
      </c>
      <c r="H558" s="54">
        <f t="shared" ca="1" si="32"/>
        <v>0</v>
      </c>
      <c r="I558" s="54">
        <f t="shared" ca="1" si="32"/>
        <v>0</v>
      </c>
      <c r="J558" s="54" t="str">
        <f t="shared" ca="1" si="32"/>
        <v>ZH2AMD</v>
      </c>
      <c r="K558" s="54" t="str">
        <f t="shared" ca="1" si="32"/>
        <v>AD3</v>
      </c>
      <c r="L558" s="54" t="str">
        <f t="shared" ca="1" si="30"/>
        <v>COMPLET</v>
      </c>
      <c r="M558" s="54" t="str">
        <f t="shared" ca="1" si="30"/>
        <v xml:space="preserve"> </v>
      </c>
      <c r="N558" s="54" t="str">
        <f t="shared" ca="1" si="30"/>
        <v>ZH2SMD</v>
      </c>
      <c r="O558" s="54">
        <f t="shared" ca="1" si="30"/>
        <v>0</v>
      </c>
    </row>
    <row r="559" spans="1:15" hidden="1" x14ac:dyDescent="0.25">
      <c r="A559" s="97">
        <v>456</v>
      </c>
      <c r="B559" s="98" t="s">
        <v>2445</v>
      </c>
      <c r="C559" s="54" t="str">
        <f t="shared" ca="1" si="33"/>
        <v>CPMP</v>
      </c>
      <c r="D559" s="54" t="str">
        <f t="shared" ca="1" si="33"/>
        <v>V0CTRSCPTR</v>
      </c>
      <c r="E559" s="98">
        <f t="shared" ca="1" si="33"/>
        <v>0</v>
      </c>
      <c r="F559" s="54">
        <f t="shared" ca="1" si="32"/>
        <v>0</v>
      </c>
      <c r="G559" s="54">
        <f t="shared" ca="1" si="32"/>
        <v>0</v>
      </c>
      <c r="H559" s="54">
        <f t="shared" ca="1" si="32"/>
        <v>0</v>
      </c>
      <c r="I559" s="54">
        <f t="shared" ca="1" si="32"/>
        <v>0</v>
      </c>
      <c r="J559" s="54" t="str">
        <f t="shared" ca="1" si="32"/>
        <v>ZH2AME</v>
      </c>
      <c r="K559" s="54" t="str">
        <f t="shared" ca="1" si="32"/>
        <v>AD3</v>
      </c>
      <c r="L559" s="54" t="str">
        <f t="shared" ca="1" si="30"/>
        <v>COMPLET</v>
      </c>
      <c r="M559" s="54" t="str">
        <f t="shared" ca="1" si="30"/>
        <v xml:space="preserve"> </v>
      </c>
      <c r="N559" s="54" t="str">
        <f t="shared" ca="1" si="30"/>
        <v>ZH2SME</v>
      </c>
      <c r="O559" s="54">
        <f t="shared" ca="1" si="30"/>
        <v>0</v>
      </c>
    </row>
    <row r="560" spans="1:15" hidden="1" x14ac:dyDescent="0.25">
      <c r="A560" s="97">
        <v>457</v>
      </c>
      <c r="B560" s="98" t="s">
        <v>2452</v>
      </c>
      <c r="C560" s="54" t="str">
        <f t="shared" ca="1" si="33"/>
        <v>CPMP</v>
      </c>
      <c r="D560" s="54" t="str">
        <f t="shared" ca="1" si="33"/>
        <v>V0CTRSRELI</v>
      </c>
      <c r="E560" s="98">
        <f t="shared" ca="1" si="33"/>
        <v>0</v>
      </c>
      <c r="F560" s="54">
        <f t="shared" ca="1" si="32"/>
        <v>0</v>
      </c>
      <c r="G560" s="54">
        <f t="shared" ca="1" si="32"/>
        <v>0</v>
      </c>
      <c r="H560" s="54">
        <f t="shared" ca="1" si="32"/>
        <v>0</v>
      </c>
      <c r="I560" s="54">
        <f t="shared" ca="1" si="32"/>
        <v>0</v>
      </c>
      <c r="J560" s="54" t="str">
        <f t="shared" ca="1" si="32"/>
        <v>ZH2AMF</v>
      </c>
      <c r="K560" s="54" t="str">
        <f t="shared" ca="1" si="32"/>
        <v>AD3</v>
      </c>
      <c r="L560" s="54" t="str">
        <f t="shared" ca="1" si="32"/>
        <v>COMPLET</v>
      </c>
      <c r="M560" s="54" t="str">
        <f t="shared" ca="1" si="32"/>
        <v xml:space="preserve"> </v>
      </c>
      <c r="N560" s="54" t="str">
        <f t="shared" ca="1" si="32"/>
        <v>ZH2SMF</v>
      </c>
      <c r="O560" s="54">
        <f t="shared" ca="1" si="32"/>
        <v>0</v>
      </c>
    </row>
    <row r="561" spans="1:15" hidden="1" x14ac:dyDescent="0.25">
      <c r="A561" s="97">
        <v>458</v>
      </c>
      <c r="B561" s="98" t="s">
        <v>2459</v>
      </c>
      <c r="C561" s="54" t="str">
        <f t="shared" ca="1" si="33"/>
        <v>CPPL</v>
      </c>
      <c r="D561" s="54" t="str">
        <f t="shared" ca="1" si="33"/>
        <v xml:space="preserve">V0CUMVTP </v>
      </c>
      <c r="E561" s="98">
        <f t="shared" ca="1" si="33"/>
        <v>0</v>
      </c>
      <c r="F561" s="54">
        <f t="shared" ca="1" si="32"/>
        <v>0</v>
      </c>
      <c r="G561" s="54">
        <f t="shared" ca="1" si="32"/>
        <v>0</v>
      </c>
      <c r="H561" s="54">
        <f t="shared" ca="1" si="32"/>
        <v>0</v>
      </c>
      <c r="I561" s="54">
        <f t="shared" ca="1" si="32"/>
        <v>0</v>
      </c>
      <c r="J561" s="54" t="str">
        <f t="shared" ca="1" si="32"/>
        <v>ZH2BJE</v>
      </c>
      <c r="K561" s="54" t="str">
        <f t="shared" ca="1" si="32"/>
        <v>AD3</v>
      </c>
      <c r="L561" s="54" t="str">
        <f t="shared" ca="1" si="32"/>
        <v>COMPLET</v>
      </c>
      <c r="M561" s="54">
        <f t="shared" ca="1" si="32"/>
        <v>0</v>
      </c>
      <c r="N561" s="54" t="str">
        <f t="shared" ca="1" si="32"/>
        <v>ZH23JH</v>
      </c>
      <c r="O561" s="54">
        <f t="shared" ca="1" si="32"/>
        <v>0</v>
      </c>
    </row>
    <row r="562" spans="1:15" hidden="1" x14ac:dyDescent="0.25">
      <c r="A562" s="97">
        <v>459</v>
      </c>
      <c r="B562" s="98" t="s">
        <v>2465</v>
      </c>
      <c r="C562" s="54" t="str">
        <f t="shared" ca="1" si="33"/>
        <v>CPCC</v>
      </c>
      <c r="D562" s="54" t="str">
        <f t="shared" ca="1" si="33"/>
        <v xml:space="preserve">V0D2R06  </v>
      </c>
      <c r="E562" s="98">
        <f t="shared" ca="1" si="33"/>
        <v>0</v>
      </c>
      <c r="F562" s="54">
        <f t="shared" ca="1" si="32"/>
        <v>0</v>
      </c>
      <c r="G562" s="54">
        <f t="shared" ca="1" si="32"/>
        <v>0</v>
      </c>
      <c r="H562" s="54">
        <f t="shared" ca="1" si="32"/>
        <v>0</v>
      </c>
      <c r="I562" s="54">
        <f t="shared" ca="1" si="32"/>
        <v>0</v>
      </c>
      <c r="J562" s="54" t="str">
        <f t="shared" ca="1" si="32"/>
        <v>ZH1BJX</v>
      </c>
      <c r="K562" s="54" t="str">
        <f t="shared" ca="1" si="32"/>
        <v>AD3</v>
      </c>
      <c r="L562" s="54" t="str">
        <f t="shared" ca="1" si="32"/>
        <v>COMPLET</v>
      </c>
      <c r="M562" s="54">
        <f t="shared" ca="1" si="32"/>
        <v>0</v>
      </c>
      <c r="N562" s="54" t="str">
        <f t="shared" ca="1" si="32"/>
        <v>ZH1TJX</v>
      </c>
      <c r="O562" s="54">
        <f t="shared" ca="1" si="32"/>
        <v>0</v>
      </c>
    </row>
    <row r="563" spans="1:15" hidden="1" x14ac:dyDescent="0.25">
      <c r="A563" s="97">
        <v>460</v>
      </c>
      <c r="B563" s="98" t="s">
        <v>2470</v>
      </c>
      <c r="C563" s="54" t="str">
        <f t="shared" ca="1" si="33"/>
        <v>CPCC</v>
      </c>
      <c r="D563" s="54" t="str">
        <f t="shared" ca="1" si="33"/>
        <v xml:space="preserve">V0D2R13  </v>
      </c>
      <c r="E563" s="98">
        <f t="shared" ca="1" si="33"/>
        <v>0</v>
      </c>
      <c r="F563" s="54">
        <f t="shared" ca="1" si="32"/>
        <v>0</v>
      </c>
      <c r="G563" s="54">
        <f t="shared" ca="1" si="32"/>
        <v>0</v>
      </c>
      <c r="H563" s="54">
        <f t="shared" ca="1" si="32"/>
        <v>0</v>
      </c>
      <c r="I563" s="54">
        <f t="shared" ca="1" si="32"/>
        <v>0</v>
      </c>
      <c r="J563" s="54" t="str">
        <f t="shared" ca="1" si="32"/>
        <v>ZH1BJY</v>
      </c>
      <c r="K563" s="54" t="str">
        <f t="shared" ca="1" si="32"/>
        <v>AD1</v>
      </c>
      <c r="L563" s="54" t="str">
        <f t="shared" ca="1" si="32"/>
        <v>COMPLET</v>
      </c>
      <c r="M563" s="54">
        <f t="shared" ca="1" si="32"/>
        <v>0</v>
      </c>
      <c r="N563" s="54" t="str">
        <f t="shared" ca="1" si="32"/>
        <v>ZH1TJY</v>
      </c>
      <c r="O563" s="54">
        <f t="shared" ca="1" si="32"/>
        <v>0</v>
      </c>
    </row>
    <row r="564" spans="1:15" hidden="1" x14ac:dyDescent="0.25">
      <c r="A564" s="97">
        <v>1304</v>
      </c>
      <c r="B564" s="98" t="s">
        <v>6778</v>
      </c>
      <c r="C564" s="54" t="str">
        <f t="shared" ca="1" si="33"/>
        <v>CPCR</v>
      </c>
      <c r="D564" s="54" t="str">
        <f t="shared" ca="1" si="33"/>
        <v xml:space="preserve"> </v>
      </c>
      <c r="E564" s="98">
        <f t="shared" ca="1" si="33"/>
        <v>0</v>
      </c>
      <c r="F564" s="54">
        <f t="shared" ca="1" si="32"/>
        <v>0</v>
      </c>
      <c r="G564" s="54">
        <f t="shared" ca="1" si="32"/>
        <v>0</v>
      </c>
      <c r="H564" s="54">
        <f t="shared" ca="1" si="32"/>
        <v>0</v>
      </c>
      <c r="I564" s="54">
        <f t="shared" ca="1" si="32"/>
        <v>0</v>
      </c>
      <c r="J564" s="54">
        <f t="shared" ca="1" si="32"/>
        <v>0</v>
      </c>
      <c r="K564" s="54" t="str">
        <f t="shared" ref="K564:O614" ca="1" si="34">IF((INDIRECT("'Referentiel'!"&amp;K$1&amp;$A564)="N/A"),"",INDIRECT("'Referentiel'!"&amp;K$1&amp;$A564))</f>
        <v>AD3</v>
      </c>
      <c r="L564" s="54" t="str">
        <f t="shared" ca="1" si="34"/>
        <v>COMPLET</v>
      </c>
      <c r="M564" s="54" t="str">
        <f t="shared" ca="1" si="34"/>
        <v xml:space="preserve"> </v>
      </c>
      <c r="N564" s="54" t="str">
        <f t="shared" ca="1" si="34"/>
        <v>ZH1TJZ</v>
      </c>
      <c r="O564" s="54">
        <f t="shared" ca="1" si="34"/>
        <v>0</v>
      </c>
    </row>
    <row r="565" spans="1:15" hidden="1" x14ac:dyDescent="0.25">
      <c r="A565" s="97">
        <v>462</v>
      </c>
      <c r="B565" s="98" t="s">
        <v>2482</v>
      </c>
      <c r="C565" s="54" t="str">
        <f t="shared" ca="1" si="33"/>
        <v>CPCR</v>
      </c>
      <c r="D565" s="54" t="str">
        <f t="shared" ca="1" si="33"/>
        <v>DAIXE002</v>
      </c>
      <c r="E565" s="98">
        <f t="shared" ca="1" si="33"/>
        <v>0</v>
      </c>
      <c r="F565" s="54">
        <f t="shared" ca="1" si="33"/>
        <v>0</v>
      </c>
      <c r="G565" s="54">
        <f t="shared" ca="1" si="33"/>
        <v>0</v>
      </c>
      <c r="H565" s="54">
        <f t="shared" ca="1" si="33"/>
        <v>0</v>
      </c>
      <c r="I565" s="54">
        <f t="shared" ca="1" si="33"/>
        <v>0</v>
      </c>
      <c r="J565" s="54" t="str">
        <f t="shared" ca="1" si="33"/>
        <v>ZH1AJ6</v>
      </c>
      <c r="K565" s="54" t="str">
        <f t="shared" ca="1" si="34"/>
        <v>AD3</v>
      </c>
      <c r="L565" s="54" t="str">
        <f t="shared" ca="1" si="34"/>
        <v>COMPLET</v>
      </c>
      <c r="M565" s="54">
        <f t="shared" ca="1" si="34"/>
        <v>0</v>
      </c>
      <c r="N565" s="54" t="str">
        <f t="shared" ca="1" si="34"/>
        <v>ZH13JW</v>
      </c>
      <c r="O565" s="54">
        <f t="shared" ca="1" si="34"/>
        <v>0</v>
      </c>
    </row>
    <row r="566" spans="1:15" hidden="1" x14ac:dyDescent="0.25">
      <c r="A566" s="97">
        <v>463</v>
      </c>
      <c r="B566" s="98" t="s">
        <v>2490</v>
      </c>
      <c r="C566" s="54" t="str">
        <f t="shared" ca="1" si="33"/>
        <v>CPCR</v>
      </c>
      <c r="D566" s="54" t="str">
        <f t="shared" ca="1" si="33"/>
        <v>DAIXE002</v>
      </c>
      <c r="E566" s="98">
        <f t="shared" ca="1" si="33"/>
        <v>0</v>
      </c>
      <c r="F566" s="54">
        <f t="shared" ca="1" si="33"/>
        <v>0</v>
      </c>
      <c r="G566" s="54">
        <f t="shared" ca="1" si="33"/>
        <v>0</v>
      </c>
      <c r="H566" s="54">
        <f t="shared" ca="1" si="33"/>
        <v>0</v>
      </c>
      <c r="I566" s="54">
        <f t="shared" ca="1" si="33"/>
        <v>0</v>
      </c>
      <c r="J566" s="54" t="str">
        <f t="shared" ca="1" si="33"/>
        <v>ZH1AJ6</v>
      </c>
      <c r="K566" s="54" t="str">
        <f t="shared" ca="1" si="34"/>
        <v>AD3</v>
      </c>
      <c r="L566" s="54" t="str">
        <f t="shared" ca="1" si="34"/>
        <v>COMPLET</v>
      </c>
      <c r="M566" s="54">
        <f t="shared" ca="1" si="34"/>
        <v>0</v>
      </c>
      <c r="N566" s="54" t="str">
        <f t="shared" ca="1" si="34"/>
        <v>ZH1UJ0</v>
      </c>
      <c r="O566" s="54">
        <f t="shared" ca="1" si="34"/>
        <v>0</v>
      </c>
    </row>
    <row r="567" spans="1:15" hidden="1" x14ac:dyDescent="0.25">
      <c r="A567" s="97">
        <v>464</v>
      </c>
      <c r="B567" s="98" t="s">
        <v>2493</v>
      </c>
      <c r="C567" s="54" t="str">
        <f t="shared" ca="1" si="33"/>
        <v>CPPL</v>
      </c>
      <c r="D567" s="54" t="str">
        <f t="shared" ca="1" si="33"/>
        <v>DATBDC61</v>
      </c>
      <c r="E567" s="98">
        <f t="shared" ca="1" si="33"/>
        <v>0</v>
      </c>
      <c r="F567" s="54">
        <f t="shared" ca="1" si="33"/>
        <v>0</v>
      </c>
      <c r="G567" s="54">
        <f t="shared" ca="1" si="33"/>
        <v>0</v>
      </c>
      <c r="H567" s="54">
        <f t="shared" ca="1" si="33"/>
        <v>0</v>
      </c>
      <c r="I567" s="54">
        <f t="shared" ca="1" si="33"/>
        <v>0</v>
      </c>
      <c r="J567" s="54" t="str">
        <f t="shared" ca="1" si="33"/>
        <v>ZH2AMG</v>
      </c>
      <c r="K567" s="54" t="str">
        <f t="shared" ca="1" si="34"/>
        <v>AD1</v>
      </c>
      <c r="L567" s="54" t="str">
        <f t="shared" ca="1" si="34"/>
        <v>PARTIEL</v>
      </c>
      <c r="M567" s="54">
        <f t="shared" ca="1" si="34"/>
        <v>0</v>
      </c>
      <c r="N567" s="54" t="str">
        <f t="shared" ca="1" si="34"/>
        <v>ZH2SMG</v>
      </c>
      <c r="O567" s="54">
        <f t="shared" ca="1" si="34"/>
        <v>0</v>
      </c>
    </row>
    <row r="568" spans="1:15" hidden="1" x14ac:dyDescent="0.25">
      <c r="A568" s="97">
        <v>1307</v>
      </c>
      <c r="B568" s="98" t="s">
        <v>6786</v>
      </c>
      <c r="C568" s="54" t="str">
        <f t="shared" ca="1" si="33"/>
        <v>CPPL</v>
      </c>
      <c r="D568" s="54" t="str">
        <f t="shared" ca="1" si="33"/>
        <v>DATBDC61</v>
      </c>
      <c r="E568" s="98">
        <f t="shared" ca="1" si="33"/>
        <v>0</v>
      </c>
      <c r="F568" s="54">
        <f t="shared" ca="1" si="33"/>
        <v>0</v>
      </c>
      <c r="G568" s="54">
        <f t="shared" ca="1" si="33"/>
        <v>0</v>
      </c>
      <c r="H568" s="54">
        <f t="shared" ca="1" si="33"/>
        <v>0</v>
      </c>
      <c r="I568" s="54">
        <f t="shared" ca="1" si="33"/>
        <v>0</v>
      </c>
      <c r="J568" s="54" t="str">
        <f t="shared" ca="1" si="33"/>
        <v>ZH2AMG</v>
      </c>
      <c r="K568" s="54" t="str">
        <f t="shared" ca="1" si="34"/>
        <v>AD1</v>
      </c>
      <c r="L568" s="54" t="str">
        <f t="shared" ca="1" si="34"/>
        <v>PARTIEL</v>
      </c>
      <c r="M568" s="54">
        <f t="shared" ca="1" si="34"/>
        <v>0</v>
      </c>
      <c r="N568" s="54" t="str">
        <f t="shared" ca="1" si="34"/>
        <v>ZH2SM3</v>
      </c>
      <c r="O568" s="54">
        <f t="shared" ca="1" si="34"/>
        <v>0</v>
      </c>
    </row>
    <row r="569" spans="1:15" hidden="1" x14ac:dyDescent="0.25">
      <c r="A569" s="97">
        <v>466</v>
      </c>
      <c r="B569" s="98" t="s">
        <v>2501</v>
      </c>
      <c r="C569" s="54" t="str">
        <f t="shared" ca="1" si="33"/>
        <v>CPMS</v>
      </c>
      <c r="D569" s="54" t="str">
        <f t="shared" ca="1" si="33"/>
        <v xml:space="preserve"> </v>
      </c>
      <c r="E569" s="98">
        <f t="shared" ca="1" si="33"/>
        <v>0</v>
      </c>
      <c r="F569" s="54">
        <f t="shared" ca="1" si="33"/>
        <v>0</v>
      </c>
      <c r="G569" s="54">
        <f t="shared" ca="1" si="33"/>
        <v>0</v>
      </c>
      <c r="H569" s="54">
        <f t="shared" ca="1" si="33"/>
        <v>0</v>
      </c>
      <c r="I569" s="54">
        <f t="shared" ca="1" si="33"/>
        <v>0</v>
      </c>
      <c r="J569" s="54">
        <f t="shared" ca="1" si="33"/>
        <v>0</v>
      </c>
      <c r="K569" s="54" t="str">
        <f t="shared" ca="1" si="34"/>
        <v>AD3</v>
      </c>
      <c r="L569" s="54" t="str">
        <f t="shared" ca="1" si="34"/>
        <v>COMPLET</v>
      </c>
      <c r="M569" s="54" t="str">
        <f t="shared" ca="1" si="34"/>
        <v xml:space="preserve"> </v>
      </c>
      <c r="N569" s="54" t="str">
        <f t="shared" ca="1" si="34"/>
        <v>ZH4VJ3</v>
      </c>
      <c r="O569" s="54">
        <f t="shared" ca="1" si="34"/>
        <v>0</v>
      </c>
    </row>
    <row r="570" spans="1:15" hidden="1" x14ac:dyDescent="0.25">
      <c r="A570" s="97">
        <v>467</v>
      </c>
      <c r="B570" s="98" t="s">
        <v>2506</v>
      </c>
      <c r="C570" s="54" t="str">
        <f t="shared" ca="1" si="33"/>
        <v>CPDT</v>
      </c>
      <c r="D570" s="54" t="str">
        <f t="shared" ca="1" si="33"/>
        <v xml:space="preserve"> V1DB2CIVIL </v>
      </c>
      <c r="E570" s="98">
        <f t="shared" ca="1" si="33"/>
        <v>0</v>
      </c>
      <c r="F570" s="54">
        <f t="shared" ca="1" si="33"/>
        <v>0</v>
      </c>
      <c r="G570" s="54">
        <f t="shared" ca="1" si="33"/>
        <v>0</v>
      </c>
      <c r="H570" s="54">
        <f t="shared" ca="1" si="33"/>
        <v>0</v>
      </c>
      <c r="I570" s="54">
        <f t="shared" ca="1" si="33"/>
        <v>0</v>
      </c>
      <c r="J570" s="54" t="str">
        <f t="shared" ca="1" si="33"/>
        <v>ZH0BJQ</v>
      </c>
      <c r="K570" s="54" t="str">
        <f t="shared" ca="1" si="34"/>
        <v>AD1</v>
      </c>
      <c r="L570" s="54" t="str">
        <f t="shared" ca="1" si="34"/>
        <v>COMPLET</v>
      </c>
      <c r="M570" s="54">
        <f t="shared" ca="1" si="34"/>
        <v>0</v>
      </c>
      <c r="N570" s="54" t="str">
        <f t="shared" ca="1" si="34"/>
        <v>ZH0TJQ</v>
      </c>
      <c r="O570" s="54">
        <f t="shared" ca="1" si="34"/>
        <v>0</v>
      </c>
    </row>
    <row r="571" spans="1:15" hidden="1" x14ac:dyDescent="0.25">
      <c r="A571" s="97">
        <v>468</v>
      </c>
      <c r="B571" s="98" t="s">
        <v>2510</v>
      </c>
      <c r="C571" s="54" t="str">
        <f t="shared" ca="1" si="33"/>
        <v>CPRI</v>
      </c>
      <c r="D571" s="54" t="str">
        <f t="shared" ca="1" si="33"/>
        <v xml:space="preserve"> V0DBALER </v>
      </c>
      <c r="E571" s="98">
        <f t="shared" ca="1" si="33"/>
        <v>0</v>
      </c>
      <c r="F571" s="54">
        <f t="shared" ca="1" si="33"/>
        <v>0</v>
      </c>
      <c r="G571" s="54">
        <f t="shared" ca="1" si="33"/>
        <v>0</v>
      </c>
      <c r="H571" s="54">
        <f t="shared" ca="1" si="33"/>
        <v>0</v>
      </c>
      <c r="I571" s="54">
        <f t="shared" ca="1" si="33"/>
        <v>0</v>
      </c>
      <c r="J571" s="54" t="str">
        <f t="shared" ca="1" si="33"/>
        <v>ZH0BJR</v>
      </c>
      <c r="K571" s="54" t="str">
        <f t="shared" ca="1" si="34"/>
        <v>AD3</v>
      </c>
      <c r="L571" s="54" t="str">
        <f t="shared" ca="1" si="34"/>
        <v>COMPLET</v>
      </c>
      <c r="M571" s="54">
        <f t="shared" ca="1" si="34"/>
        <v>0</v>
      </c>
      <c r="N571" s="54" t="str">
        <f t="shared" ca="1" si="34"/>
        <v>ZH0TJR</v>
      </c>
      <c r="O571" s="54">
        <f t="shared" ca="1" si="34"/>
        <v>0</v>
      </c>
    </row>
    <row r="572" spans="1:15" hidden="1" x14ac:dyDescent="0.25">
      <c r="A572" s="97">
        <v>469</v>
      </c>
      <c r="B572" s="98" t="s">
        <v>2515</v>
      </c>
      <c r="C572" s="54" t="str">
        <f t="shared" ca="1" si="33"/>
        <v>CPRI</v>
      </c>
      <c r="D572" s="54" t="str">
        <f t="shared" ca="1" si="33"/>
        <v xml:space="preserve"> V0DBAVDE </v>
      </c>
      <c r="E572" s="98">
        <f t="shared" ca="1" si="33"/>
        <v>0</v>
      </c>
      <c r="F572" s="54">
        <f t="shared" ca="1" si="33"/>
        <v>0</v>
      </c>
      <c r="G572" s="54">
        <f t="shared" ca="1" si="33"/>
        <v>0</v>
      </c>
      <c r="H572" s="54">
        <f t="shared" ca="1" si="33"/>
        <v>0</v>
      </c>
      <c r="I572" s="54">
        <f t="shared" ca="1" si="33"/>
        <v>0</v>
      </c>
      <c r="J572" s="54" t="str">
        <f t="shared" ca="1" si="33"/>
        <v>ZH0BJS</v>
      </c>
      <c r="K572" s="54" t="str">
        <f t="shared" ca="1" si="34"/>
        <v>AD3</v>
      </c>
      <c r="L572" s="54" t="str">
        <f t="shared" ca="1" si="34"/>
        <v>COMPLET</v>
      </c>
      <c r="M572" s="54">
        <f t="shared" ca="1" si="34"/>
        <v>0</v>
      </c>
      <c r="N572" s="54" t="str">
        <f t="shared" ca="1" si="34"/>
        <v>ZH0TJS</v>
      </c>
      <c r="O572" s="54">
        <f t="shared" ca="1" si="34"/>
        <v>0</v>
      </c>
    </row>
    <row r="573" spans="1:15" hidden="1" x14ac:dyDescent="0.25">
      <c r="A573" s="97">
        <v>470</v>
      </c>
      <c r="B573" s="98" t="s">
        <v>2520</v>
      </c>
      <c r="C573" s="54" t="str">
        <f t="shared" ca="1" si="33"/>
        <v>CPRI</v>
      </c>
      <c r="D573" s="54" t="str">
        <f t="shared" ca="1" si="33"/>
        <v xml:space="preserve"> V0DBAVPR </v>
      </c>
      <c r="E573" s="98">
        <f t="shared" ca="1" si="33"/>
        <v>0</v>
      </c>
      <c r="F573" s="54">
        <f t="shared" ca="1" si="33"/>
        <v>0</v>
      </c>
      <c r="G573" s="54">
        <f t="shared" ca="1" si="33"/>
        <v>0</v>
      </c>
      <c r="H573" s="54">
        <f t="shared" ca="1" si="33"/>
        <v>0</v>
      </c>
      <c r="I573" s="54">
        <f t="shared" ca="1" si="33"/>
        <v>0</v>
      </c>
      <c r="J573" s="54" t="str">
        <f t="shared" ca="1" si="33"/>
        <v>ZH0BJT</v>
      </c>
      <c r="K573" s="54" t="str">
        <f t="shared" ca="1" si="34"/>
        <v>AD3</v>
      </c>
      <c r="L573" s="54" t="str">
        <f t="shared" ca="1" si="34"/>
        <v>COMPLET</v>
      </c>
      <c r="M573" s="54">
        <f t="shared" ca="1" si="34"/>
        <v>0</v>
      </c>
      <c r="N573" s="54" t="str">
        <f t="shared" ca="1" si="34"/>
        <v>ZH0TJT</v>
      </c>
      <c r="O573" s="54">
        <f t="shared" ca="1" si="34"/>
        <v>0</v>
      </c>
    </row>
    <row r="574" spans="1:15" hidden="1" x14ac:dyDescent="0.25">
      <c r="A574" s="97">
        <v>471</v>
      </c>
      <c r="B574" s="98" t="s">
        <v>2525</v>
      </c>
      <c r="C574" s="54" t="str">
        <f t="shared" ca="1" si="33"/>
        <v>CPRI</v>
      </c>
      <c r="D574" s="54" t="str">
        <f t="shared" ca="1" si="33"/>
        <v xml:space="preserve"> V2DBCOMP </v>
      </c>
      <c r="E574" s="98">
        <f t="shared" ca="1" si="33"/>
        <v>0</v>
      </c>
      <c r="F574" s="54">
        <f t="shared" ca="1" si="33"/>
        <v>0</v>
      </c>
      <c r="G574" s="54">
        <f t="shared" ca="1" si="33"/>
        <v>0</v>
      </c>
      <c r="H574" s="54">
        <f t="shared" ca="1" si="33"/>
        <v>0</v>
      </c>
      <c r="I574" s="54">
        <f t="shared" ca="1" si="33"/>
        <v>0</v>
      </c>
      <c r="J574" s="54" t="str">
        <f t="shared" ca="1" si="33"/>
        <v>ZH0BJU</v>
      </c>
      <c r="K574" s="54" t="str">
        <f t="shared" ca="1" si="34"/>
        <v>AD3</v>
      </c>
      <c r="L574" s="54" t="str">
        <f t="shared" ca="1" si="34"/>
        <v>COMPLET</v>
      </c>
      <c r="M574" s="54">
        <f t="shared" ca="1" si="34"/>
        <v>0</v>
      </c>
      <c r="N574" s="54" t="str">
        <f t="shared" ca="1" si="34"/>
        <v>ZH0TJU</v>
      </c>
      <c r="O574" s="54">
        <f t="shared" ca="1" si="34"/>
        <v>0</v>
      </c>
    </row>
    <row r="575" spans="1:15" hidden="1" x14ac:dyDescent="0.25">
      <c r="A575" s="97">
        <v>472</v>
      </c>
      <c r="B575" s="98" t="s">
        <v>2530</v>
      </c>
      <c r="C575" s="54" t="str">
        <f t="shared" ca="1" si="33"/>
        <v>CPRI</v>
      </c>
      <c r="D575" s="54" t="str">
        <f t="shared" ca="1" si="33"/>
        <v xml:space="preserve"> V0DBCOND </v>
      </c>
      <c r="E575" s="98">
        <f t="shared" ca="1" si="33"/>
        <v>0</v>
      </c>
      <c r="F575" s="54">
        <f t="shared" ca="1" si="33"/>
        <v>0</v>
      </c>
      <c r="G575" s="54">
        <f t="shared" ca="1" si="33"/>
        <v>0</v>
      </c>
      <c r="H575" s="54">
        <f t="shared" ca="1" si="33"/>
        <v>0</v>
      </c>
      <c r="I575" s="54">
        <f t="shared" ca="1" si="33"/>
        <v>0</v>
      </c>
      <c r="J575" s="54" t="str">
        <f t="shared" ca="1" si="33"/>
        <v>ZH0BJV</v>
      </c>
      <c r="K575" s="54" t="str">
        <f t="shared" ca="1" si="34"/>
        <v>AD3</v>
      </c>
      <c r="L575" s="54" t="str">
        <f t="shared" ca="1" si="34"/>
        <v>COMPLET</v>
      </c>
      <c r="M575" s="54">
        <f t="shared" ca="1" si="34"/>
        <v>0</v>
      </c>
      <c r="N575" s="54" t="str">
        <f t="shared" ca="1" si="34"/>
        <v>ZH0TJV</v>
      </c>
      <c r="O575" s="54">
        <f t="shared" ca="1" si="34"/>
        <v>0</v>
      </c>
    </row>
    <row r="576" spans="1:15" hidden="1" x14ac:dyDescent="0.25">
      <c r="A576" s="97">
        <v>473</v>
      </c>
      <c r="B576" s="98" t="s">
        <v>2535</v>
      </c>
      <c r="C576" s="54" t="str">
        <f t="shared" ca="1" si="33"/>
        <v>CPRI</v>
      </c>
      <c r="D576" s="54" t="str">
        <f t="shared" ca="1" si="33"/>
        <v xml:space="preserve"> V0DBSITU </v>
      </c>
      <c r="E576" s="98">
        <f t="shared" ca="1" si="33"/>
        <v>0</v>
      </c>
      <c r="F576" s="54">
        <f t="shared" ca="1" si="33"/>
        <v>0</v>
      </c>
      <c r="G576" s="54">
        <f t="shared" ca="1" si="33"/>
        <v>0</v>
      </c>
      <c r="H576" s="54">
        <f t="shared" ca="1" si="33"/>
        <v>0</v>
      </c>
      <c r="I576" s="54">
        <f t="shared" ca="1" si="33"/>
        <v>0</v>
      </c>
      <c r="J576" s="54" t="str">
        <f t="shared" ca="1" si="33"/>
        <v>ZH0BJW</v>
      </c>
      <c r="K576" s="54" t="str">
        <f t="shared" ca="1" si="34"/>
        <v>AD3</v>
      </c>
      <c r="L576" s="54" t="str">
        <f t="shared" ca="1" si="34"/>
        <v>COMPLET</v>
      </c>
      <c r="M576" s="54">
        <f t="shared" ca="1" si="34"/>
        <v>0</v>
      </c>
      <c r="N576" s="54" t="str">
        <f t="shared" ca="1" si="34"/>
        <v>ZH0TJW</v>
      </c>
      <c r="O576" s="54">
        <f t="shared" ca="1" si="34"/>
        <v>0</v>
      </c>
    </row>
    <row r="577" spans="1:15" hidden="1" x14ac:dyDescent="0.25">
      <c r="A577" s="97">
        <v>474</v>
      </c>
      <c r="B577" s="98" t="s">
        <v>2540</v>
      </c>
      <c r="C577" s="54" t="str">
        <f t="shared" ca="1" si="33"/>
        <v>CPRI</v>
      </c>
      <c r="D577" s="54" t="str">
        <f t="shared" ca="1" si="33"/>
        <v xml:space="preserve"> V0DBTYAL </v>
      </c>
      <c r="E577" s="98">
        <f t="shared" ca="1" si="33"/>
        <v>0</v>
      </c>
      <c r="F577" s="54">
        <f t="shared" ca="1" si="33"/>
        <v>0</v>
      </c>
      <c r="G577" s="54">
        <f t="shared" ca="1" si="33"/>
        <v>0</v>
      </c>
      <c r="H577" s="54">
        <f t="shared" ca="1" si="33"/>
        <v>0</v>
      </c>
      <c r="I577" s="54">
        <f t="shared" ca="1" si="33"/>
        <v>0</v>
      </c>
      <c r="J577" s="54" t="str">
        <f t="shared" ca="1" si="33"/>
        <v>ZH0BJX</v>
      </c>
      <c r="K577" s="54" t="str">
        <f t="shared" ca="1" si="34"/>
        <v>AD3</v>
      </c>
      <c r="L577" s="54" t="str">
        <f t="shared" ca="1" si="34"/>
        <v>COMPLET</v>
      </c>
      <c r="M577" s="54">
        <f t="shared" ca="1" si="34"/>
        <v>0</v>
      </c>
      <c r="N577" s="54" t="str">
        <f t="shared" ca="1" si="34"/>
        <v>ZH0TJX</v>
      </c>
      <c r="O577" s="54">
        <f t="shared" ca="1" si="34"/>
        <v>0</v>
      </c>
    </row>
    <row r="578" spans="1:15" hidden="1" x14ac:dyDescent="0.25">
      <c r="A578" s="97">
        <v>475</v>
      </c>
      <c r="B578" s="98" t="s">
        <v>2544</v>
      </c>
      <c r="C578" s="54" t="str">
        <f t="shared" ca="1" si="33"/>
        <v>CPRI</v>
      </c>
      <c r="D578" s="54" t="str">
        <f t="shared" ca="1" si="33"/>
        <v xml:space="preserve"> V0DBTYSI </v>
      </c>
      <c r="E578" s="98">
        <f t="shared" ca="1" si="33"/>
        <v>0</v>
      </c>
      <c r="F578" s="54">
        <f t="shared" ca="1" si="33"/>
        <v>0</v>
      </c>
      <c r="G578" s="54">
        <f t="shared" ca="1" si="33"/>
        <v>0</v>
      </c>
      <c r="H578" s="54">
        <f t="shared" ca="1" si="33"/>
        <v>0</v>
      </c>
      <c r="I578" s="54">
        <f t="shared" ca="1" si="33"/>
        <v>0</v>
      </c>
      <c r="J578" s="54" t="str">
        <f t="shared" ca="1" si="33"/>
        <v>ZH0BJY</v>
      </c>
      <c r="K578" s="54" t="str">
        <f t="shared" ca="1" si="34"/>
        <v>AD3</v>
      </c>
      <c r="L578" s="54" t="str">
        <f t="shared" ca="1" si="34"/>
        <v>COMPLET</v>
      </c>
      <c r="M578" s="54">
        <f t="shared" ca="1" si="34"/>
        <v>0</v>
      </c>
      <c r="N578" s="54" t="str">
        <f t="shared" ca="1" si="34"/>
        <v>ZH0TJY</v>
      </c>
      <c r="O578" s="54">
        <f t="shared" ca="1" si="34"/>
        <v>0</v>
      </c>
    </row>
    <row r="579" spans="1:15" hidden="1" x14ac:dyDescent="0.25">
      <c r="A579" s="97">
        <v>476</v>
      </c>
      <c r="B579" s="98" t="s">
        <v>2548</v>
      </c>
      <c r="C579" s="54" t="str">
        <f t="shared" ca="1" si="33"/>
        <v>CPRI</v>
      </c>
      <c r="D579" s="54" t="str">
        <f t="shared" ca="1" si="33"/>
        <v>H00XS526</v>
      </c>
      <c r="E579" s="98">
        <f t="shared" ca="1" si="33"/>
        <v>0</v>
      </c>
      <c r="F579" s="54">
        <f t="shared" ca="1" si="33"/>
        <v>0</v>
      </c>
      <c r="G579" s="54">
        <f t="shared" ca="1" si="33"/>
        <v>0</v>
      </c>
      <c r="H579" s="54">
        <f t="shared" ca="1" si="33"/>
        <v>0</v>
      </c>
      <c r="I579" s="54">
        <f t="shared" ca="1" si="33"/>
        <v>0</v>
      </c>
      <c r="J579" s="54" t="str">
        <f t="shared" ca="1" si="33"/>
        <v>ZH00J5</v>
      </c>
      <c r="K579" s="54" t="str">
        <f t="shared" ca="1" si="34"/>
        <v>AD3</v>
      </c>
      <c r="L579" s="54" t="str">
        <f t="shared" ca="1" si="34"/>
        <v>PARTIEL</v>
      </c>
      <c r="M579" s="54">
        <f t="shared" ca="1" si="34"/>
        <v>0</v>
      </c>
      <c r="N579" s="54" t="str">
        <f t="shared" ca="1" si="34"/>
        <v>ZH0TJZ</v>
      </c>
      <c r="O579" s="54">
        <f t="shared" ca="1" si="34"/>
        <v>0</v>
      </c>
    </row>
    <row r="580" spans="1:15" hidden="1" x14ac:dyDescent="0.25">
      <c r="A580" s="97">
        <v>2063</v>
      </c>
      <c r="B580" s="98" t="s">
        <v>10181</v>
      </c>
      <c r="C580" s="54" t="str">
        <f t="shared" ca="1" si="33"/>
        <v>CPMP</v>
      </c>
      <c r="D580" s="54" t="str">
        <f t="shared" ca="1" si="33"/>
        <v>#CR#VIIPJ_YYYYMMDDHHMISS_DEBTOR.txt</v>
      </c>
      <c r="E580" s="98">
        <f t="shared" ca="1" si="33"/>
        <v>0</v>
      </c>
      <c r="F580" s="54">
        <f t="shared" ca="1" si="33"/>
        <v>0</v>
      </c>
      <c r="G580" s="54">
        <f t="shared" ca="1" si="33"/>
        <v>0</v>
      </c>
      <c r="H580" s="54">
        <f t="shared" ca="1" si="33"/>
        <v>0</v>
      </c>
      <c r="I580" s="54">
        <f t="shared" ca="1" si="33"/>
        <v>0</v>
      </c>
      <c r="J580" s="54">
        <f t="shared" ca="1" si="33"/>
        <v>0</v>
      </c>
      <c r="K580" s="54" t="str">
        <f t="shared" ca="1" si="34"/>
        <v>AD4</v>
      </c>
      <c r="L580" s="54" t="str">
        <f t="shared" ca="1" si="34"/>
        <v>PARTIEL</v>
      </c>
      <c r="M580" s="54">
        <f t="shared" ca="1" si="34"/>
        <v>0</v>
      </c>
      <c r="N580" s="54" t="str">
        <f t="shared" ca="1" si="34"/>
        <v>ZH2IJM</v>
      </c>
      <c r="O580" s="54">
        <f t="shared" ca="1" si="34"/>
        <v>0</v>
      </c>
    </row>
    <row r="581" spans="1:15" hidden="1" x14ac:dyDescent="0.25">
      <c r="A581" s="97">
        <v>477</v>
      </c>
      <c r="B581" s="98" t="s">
        <v>2553</v>
      </c>
      <c r="C581" s="54" t="str">
        <f t="shared" ca="1" si="33"/>
        <v>CPRI</v>
      </c>
      <c r="D581" s="54" t="str">
        <f t="shared" ca="1" si="33"/>
        <v>DEBXSY00</v>
      </c>
      <c r="E581" s="98">
        <f t="shared" ca="1" si="33"/>
        <v>0</v>
      </c>
      <c r="F581" s="54">
        <f t="shared" ca="1" si="33"/>
        <v>0</v>
      </c>
      <c r="G581" s="54">
        <f t="shared" ca="1" si="33"/>
        <v>0</v>
      </c>
      <c r="H581" s="54">
        <f t="shared" ca="1" si="33"/>
        <v>0</v>
      </c>
      <c r="I581" s="54">
        <f t="shared" ca="1" si="33"/>
        <v>0</v>
      </c>
      <c r="J581" s="54" t="str">
        <f t="shared" ca="1" si="33"/>
        <v>ZH0GJ6</v>
      </c>
      <c r="K581" s="54" t="str">
        <f t="shared" ca="1" si="34"/>
        <v>AD3</v>
      </c>
      <c r="L581" s="54" t="str">
        <f t="shared" ca="1" si="34"/>
        <v>COMPLET</v>
      </c>
      <c r="M581" s="54">
        <f t="shared" ca="1" si="34"/>
        <v>0</v>
      </c>
      <c r="N581" s="54" t="str">
        <f t="shared" ca="1" si="34"/>
        <v>ZH0QJ5</v>
      </c>
      <c r="O581" s="54">
        <f t="shared" ca="1" si="34"/>
        <v>0</v>
      </c>
    </row>
    <row r="582" spans="1:15" hidden="1" x14ac:dyDescent="0.25">
      <c r="A582" s="97">
        <v>478</v>
      </c>
      <c r="B582" s="98" t="s">
        <v>2558</v>
      </c>
      <c r="C582" s="54" t="str">
        <f t="shared" ca="1" si="33"/>
        <v>CPRI</v>
      </c>
      <c r="D582" s="54" t="str">
        <f t="shared" ca="1" si="33"/>
        <v>DEBXSY00</v>
      </c>
      <c r="E582" s="98">
        <f t="shared" ref="E582:O620" ca="1" si="35">IF((INDIRECT("'Referentiel'!"&amp;E$1&amp;$A582)="N/A"),"",INDIRECT("'Referentiel'!"&amp;E$1&amp;$A582))</f>
        <v>0</v>
      </c>
      <c r="F582" s="54">
        <f t="shared" ca="1" si="35"/>
        <v>0</v>
      </c>
      <c r="G582" s="54">
        <f t="shared" ca="1" si="35"/>
        <v>0</v>
      </c>
      <c r="H582" s="54">
        <f t="shared" ca="1" si="35"/>
        <v>0</v>
      </c>
      <c r="I582" s="54">
        <f t="shared" ca="1" si="35"/>
        <v>0</v>
      </c>
      <c r="J582" s="54" t="str">
        <f t="shared" ca="1" si="35"/>
        <v>ZH0GJ6</v>
      </c>
      <c r="K582" s="54" t="str">
        <f t="shared" ca="1" si="34"/>
        <v>AD3</v>
      </c>
      <c r="L582" s="54" t="str">
        <f t="shared" ca="1" si="34"/>
        <v>COMPLET</v>
      </c>
      <c r="M582" s="54">
        <f t="shared" ca="1" si="34"/>
        <v>0</v>
      </c>
      <c r="N582" s="54" t="str">
        <f t="shared" ca="1" si="34"/>
        <v>ZH0RJ4</v>
      </c>
      <c r="O582" s="54">
        <f t="shared" ca="1" si="34"/>
        <v>0</v>
      </c>
    </row>
    <row r="583" spans="1:15" hidden="1" x14ac:dyDescent="0.25">
      <c r="A583" s="97">
        <v>479</v>
      </c>
      <c r="B583" s="98" t="s">
        <v>2561</v>
      </c>
      <c r="C583" s="54" t="str">
        <f t="shared" ref="C583:F646" ca="1" si="36">IF((INDIRECT("'Referentiel'!"&amp;C$1&amp;$A583)="N/A"),"",INDIRECT("'Referentiel'!"&amp;C$1&amp;$A583))</f>
        <v>CPRI</v>
      </c>
      <c r="D583" s="54" t="str">
        <f t="shared" ca="1" si="36"/>
        <v>DEBXSY00</v>
      </c>
      <c r="E583" s="98">
        <f t="shared" ca="1" si="35"/>
        <v>0</v>
      </c>
      <c r="F583" s="54">
        <f t="shared" ca="1" si="35"/>
        <v>0</v>
      </c>
      <c r="G583" s="54">
        <f t="shared" ca="1" si="35"/>
        <v>0</v>
      </c>
      <c r="H583" s="54">
        <f t="shared" ca="1" si="35"/>
        <v>0</v>
      </c>
      <c r="I583" s="54">
        <f t="shared" ca="1" si="35"/>
        <v>0</v>
      </c>
      <c r="J583" s="54" t="str">
        <f t="shared" ca="1" si="35"/>
        <v>ZH0GJ6</v>
      </c>
      <c r="K583" s="54" t="str">
        <f t="shared" ca="1" si="34"/>
        <v>AD3</v>
      </c>
      <c r="L583" s="54" t="str">
        <f t="shared" ca="1" si="34"/>
        <v>COMPLET</v>
      </c>
      <c r="M583" s="54">
        <f t="shared" ca="1" si="34"/>
        <v>0</v>
      </c>
      <c r="N583" s="54" t="str">
        <f t="shared" ca="1" si="34"/>
        <v>ZH0RJ7</v>
      </c>
      <c r="O583" s="54">
        <f t="shared" ca="1" si="34"/>
        <v>0</v>
      </c>
    </row>
    <row r="584" spans="1:15" hidden="1" x14ac:dyDescent="0.25">
      <c r="A584" s="97">
        <v>480</v>
      </c>
      <c r="B584" s="98" t="s">
        <v>2564</v>
      </c>
      <c r="C584" s="54" t="str">
        <f t="shared" ca="1" si="36"/>
        <v>CPRI</v>
      </c>
      <c r="D584" s="54" t="str">
        <f t="shared" ca="1" si="36"/>
        <v>DEBXSY00</v>
      </c>
      <c r="E584" s="98">
        <f t="shared" ca="1" si="35"/>
        <v>0</v>
      </c>
      <c r="F584" s="54">
        <f t="shared" ca="1" si="35"/>
        <v>0</v>
      </c>
      <c r="G584" s="54">
        <f t="shared" ca="1" si="35"/>
        <v>0</v>
      </c>
      <c r="H584" s="54">
        <f t="shared" ca="1" si="35"/>
        <v>0</v>
      </c>
      <c r="I584" s="54">
        <f t="shared" ca="1" si="35"/>
        <v>0</v>
      </c>
      <c r="J584" s="54" t="str">
        <f t="shared" ca="1" si="35"/>
        <v>ZH0GJ6</v>
      </c>
      <c r="K584" s="54" t="str">
        <f t="shared" ca="1" si="34"/>
        <v>AD3</v>
      </c>
      <c r="L584" s="54" t="str">
        <f t="shared" ca="1" si="34"/>
        <v>COMPLET</v>
      </c>
      <c r="M584" s="54">
        <f t="shared" ca="1" si="34"/>
        <v>0</v>
      </c>
      <c r="N584" s="54" t="str">
        <f t="shared" ca="1" si="34"/>
        <v>ZH0RJ9</v>
      </c>
      <c r="O584" s="54">
        <f t="shared" ca="1" si="34"/>
        <v>0</v>
      </c>
    </row>
    <row r="585" spans="1:15" hidden="1" x14ac:dyDescent="0.25">
      <c r="A585" s="97">
        <v>481</v>
      </c>
      <c r="B585" s="98" t="s">
        <v>2552</v>
      </c>
      <c r="C585" s="54" t="str">
        <f t="shared" ca="1" si="36"/>
        <v>CPRI</v>
      </c>
      <c r="D585" s="54" t="str">
        <f t="shared" ca="1" si="36"/>
        <v>DEBXSY00</v>
      </c>
      <c r="E585" s="98">
        <f t="shared" ca="1" si="35"/>
        <v>0</v>
      </c>
      <c r="F585" s="54">
        <f t="shared" ca="1" si="35"/>
        <v>0</v>
      </c>
      <c r="G585" s="54">
        <f t="shared" ca="1" si="35"/>
        <v>0</v>
      </c>
      <c r="H585" s="54">
        <f t="shared" ca="1" si="35"/>
        <v>0</v>
      </c>
      <c r="I585" s="54">
        <f t="shared" ca="1" si="35"/>
        <v>0</v>
      </c>
      <c r="J585" s="54" t="str">
        <f t="shared" ca="1" si="35"/>
        <v>ZH0GJ6</v>
      </c>
      <c r="K585" s="54" t="str">
        <f t="shared" ca="1" si="34"/>
        <v>AD3</v>
      </c>
      <c r="L585" s="54" t="str">
        <f t="shared" ca="1" si="34"/>
        <v>COMPLET</v>
      </c>
      <c r="M585" s="54">
        <f t="shared" ca="1" si="34"/>
        <v>0</v>
      </c>
      <c r="N585" s="54" t="str">
        <f t="shared" ca="1" si="34"/>
        <v>ZH0QJ0</v>
      </c>
      <c r="O585" s="54">
        <f t="shared" ca="1" si="34"/>
        <v>0</v>
      </c>
    </row>
    <row r="586" spans="1:15" hidden="1" x14ac:dyDescent="0.25">
      <c r="A586" s="97">
        <v>1949</v>
      </c>
      <c r="B586" s="98" t="s">
        <v>9726</v>
      </c>
      <c r="C586" s="54" t="str">
        <f t="shared" ca="1" si="36"/>
        <v>CPMP</v>
      </c>
      <c r="D586" s="54" t="str">
        <f t="shared" ca="1" si="36"/>
        <v>V0DECREC</v>
      </c>
      <c r="E586" s="98">
        <f t="shared" ca="1" si="35"/>
        <v>0</v>
      </c>
      <c r="F586" s="54">
        <f t="shared" ca="1" si="35"/>
        <v>0</v>
      </c>
      <c r="G586" s="54">
        <f t="shared" ca="1" si="35"/>
        <v>0</v>
      </c>
      <c r="H586" s="54">
        <f t="shared" ca="1" si="35"/>
        <v>0</v>
      </c>
      <c r="I586" s="54">
        <f t="shared" ca="1" si="35"/>
        <v>0</v>
      </c>
      <c r="J586" s="54" t="str">
        <f t="shared" ca="1" si="35"/>
        <v>ZH2CJ3</v>
      </c>
      <c r="K586" s="54" t="str">
        <f t="shared" ca="1" si="34"/>
        <v>AD3</v>
      </c>
      <c r="L586" s="54" t="str">
        <f t="shared" ca="1" si="34"/>
        <v>COMPLET</v>
      </c>
      <c r="M586" s="54">
        <f t="shared" ca="1" si="34"/>
        <v>0</v>
      </c>
      <c r="N586" s="54" t="str">
        <f t="shared" ca="1" si="34"/>
        <v>ZH2DJ3</v>
      </c>
      <c r="O586" s="54">
        <f t="shared" ca="1" si="34"/>
        <v>0</v>
      </c>
    </row>
    <row r="587" spans="1:15" hidden="1" x14ac:dyDescent="0.25">
      <c r="A587" s="97">
        <v>482</v>
      </c>
      <c r="B587" s="98" t="s">
        <v>2570</v>
      </c>
      <c r="C587" s="54" t="str">
        <f t="shared" ca="1" si="36"/>
        <v>CPCC</v>
      </c>
      <c r="D587" s="54" t="str">
        <f t="shared" ca="1" si="36"/>
        <v xml:space="preserve">V0DENONC </v>
      </c>
      <c r="E587" s="98">
        <f t="shared" ca="1" si="35"/>
        <v>0</v>
      </c>
      <c r="F587" s="54">
        <f t="shared" ca="1" si="35"/>
        <v>0</v>
      </c>
      <c r="G587" s="54">
        <f t="shared" ca="1" si="35"/>
        <v>0</v>
      </c>
      <c r="H587" s="54">
        <f t="shared" ca="1" si="35"/>
        <v>0</v>
      </c>
      <c r="I587" s="54">
        <f t="shared" ca="1" si="35"/>
        <v>0</v>
      </c>
      <c r="J587" s="54" t="str">
        <f t="shared" ca="1" si="35"/>
        <v>ZH1CJ1</v>
      </c>
      <c r="K587" s="54" t="str">
        <f t="shared" ca="1" si="34"/>
        <v>AD3</v>
      </c>
      <c r="L587" s="54" t="str">
        <f t="shared" ca="1" si="34"/>
        <v>COMPLET</v>
      </c>
      <c r="M587" s="54">
        <f t="shared" ca="1" si="34"/>
        <v>0</v>
      </c>
      <c r="N587" s="54" t="str">
        <f t="shared" ca="1" si="34"/>
        <v>ZH1UJ1</v>
      </c>
      <c r="O587" s="54">
        <f t="shared" ca="1" si="34"/>
        <v>0</v>
      </c>
    </row>
    <row r="588" spans="1:15" hidden="1" x14ac:dyDescent="0.25">
      <c r="A588" s="97">
        <v>483</v>
      </c>
      <c r="B588" s="98" t="s">
        <v>2576</v>
      </c>
      <c r="C588" s="54" t="str">
        <f t="shared" ca="1" si="36"/>
        <v>CPCR</v>
      </c>
      <c r="D588" s="54" t="str">
        <f t="shared" ca="1" si="36"/>
        <v>DERAVA12</v>
      </c>
      <c r="E588" s="98">
        <f t="shared" ca="1" si="35"/>
        <v>0</v>
      </c>
      <c r="F588" s="54">
        <f t="shared" ca="1" si="35"/>
        <v>0</v>
      </c>
      <c r="G588" s="54">
        <f t="shared" ca="1" si="35"/>
        <v>0</v>
      </c>
      <c r="H588" s="54">
        <f t="shared" ca="1" si="35"/>
        <v>0</v>
      </c>
      <c r="I588" s="54">
        <f t="shared" ca="1" si="35"/>
        <v>0</v>
      </c>
      <c r="J588" s="54" t="str">
        <f t="shared" ca="1" si="35"/>
        <v>ZH1AMF</v>
      </c>
      <c r="K588" s="54" t="str">
        <f t="shared" ca="1" si="34"/>
        <v>AD1</v>
      </c>
      <c r="L588" s="54" t="str">
        <f t="shared" ca="1" si="34"/>
        <v>PARTIEL</v>
      </c>
      <c r="M588" s="54">
        <f t="shared" ca="1" si="34"/>
        <v>0</v>
      </c>
      <c r="N588" s="54" t="str">
        <f t="shared" ca="1" si="34"/>
        <v>ZH1SMF</v>
      </c>
      <c r="O588" s="54">
        <f t="shared" ca="1" si="34"/>
        <v>0</v>
      </c>
    </row>
    <row r="589" spans="1:15" hidden="1" x14ac:dyDescent="0.25">
      <c r="A589" s="97">
        <v>484</v>
      </c>
      <c r="B589" s="98" t="s">
        <v>2585</v>
      </c>
      <c r="C589" s="54" t="str">
        <f t="shared" ca="1" si="36"/>
        <v>CPCR</v>
      </c>
      <c r="D589" s="54" t="str">
        <f t="shared" ca="1" si="36"/>
        <v>DERAVA13</v>
      </c>
      <c r="E589" s="98">
        <f t="shared" ca="1" si="35"/>
        <v>0</v>
      </c>
      <c r="F589" s="54">
        <f t="shared" ca="1" si="35"/>
        <v>0</v>
      </c>
      <c r="G589" s="54">
        <f t="shared" ca="1" si="35"/>
        <v>0</v>
      </c>
      <c r="H589" s="54">
        <f t="shared" ca="1" si="35"/>
        <v>0</v>
      </c>
      <c r="I589" s="54">
        <f t="shared" ca="1" si="35"/>
        <v>0</v>
      </c>
      <c r="J589" s="54" t="str">
        <f t="shared" ca="1" si="35"/>
        <v>ZH1AMG</v>
      </c>
      <c r="K589" s="54" t="str">
        <f t="shared" ca="1" si="34"/>
        <v>AD1</v>
      </c>
      <c r="L589" s="54" t="str">
        <f t="shared" ca="1" si="34"/>
        <v>PARTIEL</v>
      </c>
      <c r="M589" s="54">
        <f t="shared" ca="1" si="34"/>
        <v>0</v>
      </c>
      <c r="N589" s="54" t="str">
        <f t="shared" ca="1" si="34"/>
        <v>ZH1SMG</v>
      </c>
      <c r="O589" s="54">
        <f t="shared" ca="1" si="34"/>
        <v>0</v>
      </c>
    </row>
    <row r="590" spans="1:15" hidden="1" x14ac:dyDescent="0.25">
      <c r="A590" s="97">
        <v>485</v>
      </c>
      <c r="B590" s="98" t="s">
        <v>2592</v>
      </c>
      <c r="C590" s="54" t="str">
        <f t="shared" ca="1" si="36"/>
        <v>CPCC</v>
      </c>
      <c r="D590" s="54" t="str">
        <f t="shared" ca="1" si="36"/>
        <v xml:space="preserve">TA/0AMT/DERCDIC1/0 </v>
      </c>
      <c r="E590" s="98">
        <f t="shared" ca="1" si="35"/>
        <v>0</v>
      </c>
      <c r="F590" s="54">
        <f t="shared" ca="1" si="35"/>
        <v>0</v>
      </c>
      <c r="G590" s="54">
        <f t="shared" ca="1" si="35"/>
        <v>0</v>
      </c>
      <c r="H590" s="54">
        <f t="shared" ca="1" si="35"/>
        <v>0</v>
      </c>
      <c r="I590" s="54">
        <f t="shared" ca="1" si="35"/>
        <v>0</v>
      </c>
      <c r="J590" s="54" t="str">
        <f t="shared" ca="1" si="35"/>
        <v>ZH1BJS</v>
      </c>
      <c r="K590" s="54" t="str">
        <f t="shared" ca="1" si="34"/>
        <v>AD3</v>
      </c>
      <c r="L590" s="54" t="str">
        <f t="shared" ca="1" si="34"/>
        <v>COMPLET</v>
      </c>
      <c r="M590" s="54">
        <f t="shared" ca="1" si="34"/>
        <v>0</v>
      </c>
      <c r="N590" s="54" t="str">
        <f t="shared" ca="1" si="34"/>
        <v>ZH1VJF</v>
      </c>
      <c r="O590" s="54">
        <f t="shared" ca="1" si="34"/>
        <v>0</v>
      </c>
    </row>
    <row r="591" spans="1:15" hidden="1" x14ac:dyDescent="0.25">
      <c r="A591" s="97">
        <v>486</v>
      </c>
      <c r="B591" s="98" t="s">
        <v>2598</v>
      </c>
      <c r="C591" s="54" t="str">
        <f t="shared" ca="1" si="36"/>
        <v>CPCC</v>
      </c>
      <c r="D591" s="54" t="str">
        <f t="shared" ca="1" si="36"/>
        <v>TA/0AMT/DERCDICP/0</v>
      </c>
      <c r="E591" s="98">
        <f t="shared" ca="1" si="35"/>
        <v>0</v>
      </c>
      <c r="F591" s="54">
        <f t="shared" ca="1" si="35"/>
        <v>0</v>
      </c>
      <c r="G591" s="54">
        <f t="shared" ca="1" si="35"/>
        <v>0</v>
      </c>
      <c r="H591" s="54">
        <f t="shared" ca="1" si="35"/>
        <v>0</v>
      </c>
      <c r="I591" s="54">
        <f t="shared" ca="1" si="35"/>
        <v>0</v>
      </c>
      <c r="J591" s="54" t="str">
        <f t="shared" ca="1" si="35"/>
        <v>ZH1BJZ</v>
      </c>
      <c r="K591" s="54" t="str">
        <f t="shared" ca="1" si="34"/>
        <v>AD3</v>
      </c>
      <c r="L591" s="54" t="str">
        <f t="shared" ca="1" si="34"/>
        <v>COMPLET</v>
      </c>
      <c r="M591" s="54">
        <f t="shared" ca="1" si="34"/>
        <v>0</v>
      </c>
      <c r="N591" s="54" t="str">
        <f t="shared" ca="1" si="34"/>
        <v>ZH1WJZ</v>
      </c>
      <c r="O591" s="54">
        <f t="shared" ca="1" si="34"/>
        <v>0</v>
      </c>
    </row>
    <row r="592" spans="1:15" hidden="1" x14ac:dyDescent="0.25">
      <c r="A592" s="97">
        <v>2120</v>
      </c>
      <c r="B592" s="98" t="s">
        <v>10368</v>
      </c>
      <c r="C592" s="54" t="str">
        <f t="shared" ca="1" si="36"/>
        <v>CPCC</v>
      </c>
      <c r="D592" s="54" t="str">
        <f t="shared" ca="1" si="36"/>
        <v>V0DERMVT</v>
      </c>
      <c r="E592" s="98">
        <f t="shared" ca="1" si="35"/>
        <v>0</v>
      </c>
      <c r="F592" s="54">
        <f t="shared" ca="1" si="35"/>
        <v>0</v>
      </c>
      <c r="G592" s="54">
        <f t="shared" ca="1" si="35"/>
        <v>0</v>
      </c>
      <c r="H592" s="54">
        <f t="shared" ca="1" si="35"/>
        <v>0</v>
      </c>
      <c r="I592" s="54">
        <f t="shared" ca="1" si="35"/>
        <v>0</v>
      </c>
      <c r="J592" s="54" t="str">
        <f t="shared" ca="1" si="35"/>
        <v>ZH1OJB</v>
      </c>
      <c r="K592" s="54" t="str">
        <f t="shared" ca="1" si="34"/>
        <v>AD3</v>
      </c>
      <c r="L592" s="54" t="str">
        <f t="shared" ca="1" si="34"/>
        <v>COMPLET</v>
      </c>
      <c r="M592" s="54" t="str">
        <f t="shared" ca="1" si="34"/>
        <v xml:space="preserve"> </v>
      </c>
      <c r="N592" s="54" t="str">
        <f t="shared" ca="1" si="34"/>
        <v>ZH1PJB</v>
      </c>
      <c r="O592" s="54">
        <f t="shared" ca="1" si="34"/>
        <v>0</v>
      </c>
    </row>
    <row r="593" spans="1:15" hidden="1" x14ac:dyDescent="0.25">
      <c r="A593" s="97">
        <v>2119</v>
      </c>
      <c r="B593" s="98" t="s">
        <v>10363</v>
      </c>
      <c r="C593" s="54" t="str">
        <f t="shared" ca="1" si="36"/>
        <v>CPCC</v>
      </c>
      <c r="D593" s="54" t="str">
        <f t="shared" ca="1" si="36"/>
        <v>V0DERVIE</v>
      </c>
      <c r="E593" s="98">
        <f t="shared" ca="1" si="35"/>
        <v>0</v>
      </c>
      <c r="F593" s="54">
        <f t="shared" ca="1" si="35"/>
        <v>0</v>
      </c>
      <c r="G593" s="54">
        <f t="shared" ca="1" si="35"/>
        <v>0</v>
      </c>
      <c r="H593" s="54">
        <f t="shared" ca="1" si="35"/>
        <v>0</v>
      </c>
      <c r="I593" s="54">
        <f t="shared" ca="1" si="35"/>
        <v>0</v>
      </c>
      <c r="J593" s="54" t="str">
        <f t="shared" ca="1" si="35"/>
        <v>ZH1OJA</v>
      </c>
      <c r="K593" s="54" t="str">
        <f t="shared" ca="1" si="34"/>
        <v>AD3</v>
      </c>
      <c r="L593" s="54" t="str">
        <f t="shared" ca="1" si="34"/>
        <v>COMPLET</v>
      </c>
      <c r="M593" s="54" t="str">
        <f t="shared" ca="1" si="34"/>
        <v xml:space="preserve"> </v>
      </c>
      <c r="N593" s="54" t="str">
        <f t="shared" ca="1" si="34"/>
        <v>ZH1PJA</v>
      </c>
      <c r="O593" s="54">
        <f t="shared" ca="1" si="34"/>
        <v>0</v>
      </c>
    </row>
    <row r="594" spans="1:15" hidden="1" x14ac:dyDescent="0.25">
      <c r="A594" s="97">
        <v>487</v>
      </c>
      <c r="B594" s="98" t="s">
        <v>2603</v>
      </c>
      <c r="C594" s="54" t="str">
        <f t="shared" ca="1" si="36"/>
        <v>CPCC</v>
      </c>
      <c r="D594" s="54" t="str">
        <f t="shared" ca="1" si="36"/>
        <v xml:space="preserve">V2DESCOM </v>
      </c>
      <c r="E594" s="98">
        <f t="shared" ca="1" si="35"/>
        <v>0</v>
      </c>
      <c r="F594" s="54">
        <f t="shared" ca="1" si="35"/>
        <v>0</v>
      </c>
      <c r="G594" s="54">
        <f t="shared" ca="1" si="35"/>
        <v>0</v>
      </c>
      <c r="H594" s="54">
        <f t="shared" ca="1" si="35"/>
        <v>0</v>
      </c>
      <c r="I594" s="54">
        <f t="shared" ca="1" si="35"/>
        <v>0</v>
      </c>
      <c r="J594" s="54" t="str">
        <f t="shared" ca="1" si="35"/>
        <v>ZH1CJ2</v>
      </c>
      <c r="K594" s="54" t="str">
        <f t="shared" ca="1" si="34"/>
        <v>AD1</v>
      </c>
      <c r="L594" s="54" t="str">
        <f t="shared" ca="1" si="34"/>
        <v>COMPLET</v>
      </c>
      <c r="M594" s="54">
        <f t="shared" ca="1" si="34"/>
        <v>0</v>
      </c>
      <c r="N594" s="54" t="str">
        <f t="shared" ca="1" si="34"/>
        <v>ZH1UJ2</v>
      </c>
      <c r="O594" s="54">
        <f t="shared" ca="1" si="34"/>
        <v>0</v>
      </c>
    </row>
    <row r="595" spans="1:15" hidden="1" x14ac:dyDescent="0.25">
      <c r="A595" s="97">
        <v>488</v>
      </c>
      <c r="B595" s="98" t="s">
        <v>2609</v>
      </c>
      <c r="C595" s="54" t="str">
        <f t="shared" ca="1" si="36"/>
        <v>CPMS</v>
      </c>
      <c r="D595" s="54" t="str">
        <f t="shared" ca="1" si="36"/>
        <v>#CR#EFAIJ_YYYYMMDDHHMISS_DEVISE.txt</v>
      </c>
      <c r="E595" s="98" t="str">
        <f t="shared" ca="1" si="35"/>
        <v>ZH4BJW</v>
      </c>
      <c r="F595" s="54">
        <f t="shared" ca="1" si="35"/>
        <v>0</v>
      </c>
      <c r="G595" s="54">
        <f t="shared" ca="1" si="35"/>
        <v>0</v>
      </c>
      <c r="H595" s="54">
        <f t="shared" ca="1" si="35"/>
        <v>0</v>
      </c>
      <c r="I595" s="54">
        <f t="shared" ca="1" si="35"/>
        <v>0</v>
      </c>
      <c r="J595" s="54">
        <f t="shared" ca="1" si="35"/>
        <v>0</v>
      </c>
      <c r="K595" s="54" t="str">
        <f t="shared" ca="1" si="34"/>
        <v>AD4</v>
      </c>
      <c r="L595" s="54" t="str">
        <f t="shared" ca="1" si="34"/>
        <v>COMPLET</v>
      </c>
      <c r="M595" s="54" t="str">
        <f t="shared" ca="1" si="34"/>
        <v xml:space="preserve"> </v>
      </c>
      <c r="N595" s="54" t="str">
        <f t="shared" ca="1" si="34"/>
        <v>ZH4RJ3</v>
      </c>
      <c r="O595" s="54">
        <f t="shared" ca="1" si="34"/>
        <v>0</v>
      </c>
    </row>
    <row r="596" spans="1:15" hidden="1" x14ac:dyDescent="0.25">
      <c r="A596" s="97">
        <v>489</v>
      </c>
      <c r="B596" s="98" t="s">
        <v>2613</v>
      </c>
      <c r="C596" s="54" t="str">
        <f t="shared" ca="1" si="36"/>
        <v>CPMC</v>
      </c>
      <c r="D596" s="54" t="str">
        <f t="shared" ca="1" si="36"/>
        <v xml:space="preserve">V0DGCZ06 </v>
      </c>
      <c r="E596" s="98">
        <f t="shared" ca="1" si="35"/>
        <v>0</v>
      </c>
      <c r="F596" s="54">
        <f t="shared" ca="1" si="35"/>
        <v>0</v>
      </c>
      <c r="G596" s="54">
        <f t="shared" ca="1" si="35"/>
        <v>0</v>
      </c>
      <c r="H596" s="54">
        <f t="shared" ca="1" si="35"/>
        <v>0</v>
      </c>
      <c r="I596" s="54">
        <f t="shared" ca="1" si="35"/>
        <v>0</v>
      </c>
      <c r="J596" s="54" t="str">
        <f t="shared" ca="1" si="35"/>
        <v>ZH4DJ4</v>
      </c>
      <c r="K596" s="54" t="str">
        <f t="shared" ca="1" si="34"/>
        <v>AD1</v>
      </c>
      <c r="L596" s="54" t="str">
        <f t="shared" ca="1" si="34"/>
        <v>COMPLET</v>
      </c>
      <c r="M596" s="54">
        <f t="shared" ca="1" si="34"/>
        <v>0</v>
      </c>
      <c r="N596" s="54" t="str">
        <f t="shared" ca="1" si="34"/>
        <v>ZH4VJ4</v>
      </c>
      <c r="O596" s="54">
        <f t="shared" ca="1" si="34"/>
        <v>0</v>
      </c>
    </row>
    <row r="597" spans="1:15" hidden="1" x14ac:dyDescent="0.25">
      <c r="A597" s="97">
        <v>490</v>
      </c>
      <c r="B597" s="98" t="s">
        <v>2619</v>
      </c>
      <c r="C597" s="54" t="str">
        <f t="shared" ca="1" si="36"/>
        <v>CPDT</v>
      </c>
      <c r="D597" s="54" t="str">
        <f t="shared" ca="1" si="36"/>
        <v xml:space="preserve"> </v>
      </c>
      <c r="E597" s="98">
        <f t="shared" ca="1" si="35"/>
        <v>0</v>
      </c>
      <c r="F597" s="54">
        <f t="shared" ca="1" si="35"/>
        <v>0</v>
      </c>
      <c r="G597" s="54">
        <f t="shared" ca="1" si="35"/>
        <v>0</v>
      </c>
      <c r="H597" s="54">
        <f t="shared" ca="1" si="35"/>
        <v>0</v>
      </c>
      <c r="I597" s="54">
        <f t="shared" ca="1" si="35"/>
        <v>0</v>
      </c>
      <c r="J597" s="54">
        <f t="shared" ca="1" si="35"/>
        <v>0</v>
      </c>
      <c r="K597" s="54" t="str">
        <f t="shared" ca="1" si="34"/>
        <v>Hors Périmètre</v>
      </c>
      <c r="L597" s="54" t="str">
        <f t="shared" ca="1" si="34"/>
        <v>COMPLET</v>
      </c>
      <c r="M597" s="54" t="str">
        <f t="shared" ca="1" si="34"/>
        <v xml:space="preserve"> </v>
      </c>
      <c r="N597" s="54" t="str">
        <f t="shared" ca="1" si="34"/>
        <v>ZH0SMY</v>
      </c>
      <c r="O597" s="54">
        <f t="shared" ca="1" si="34"/>
        <v>0</v>
      </c>
    </row>
    <row r="598" spans="1:15" hidden="1" x14ac:dyDescent="0.25">
      <c r="A598" s="97">
        <v>2150</v>
      </c>
      <c r="B598" s="98" t="s">
        <v>10481</v>
      </c>
      <c r="C598" s="54" t="str">
        <f t="shared" ca="1" si="36"/>
        <v>CPDT</v>
      </c>
      <c r="D598" s="54" t="str">
        <f t="shared" ca="1" si="36"/>
        <v xml:space="preserve"> </v>
      </c>
      <c r="E598" s="98">
        <f t="shared" ca="1" si="35"/>
        <v>0</v>
      </c>
      <c r="F598" s="54">
        <f t="shared" ca="1" si="35"/>
        <v>0</v>
      </c>
      <c r="G598" s="54">
        <f t="shared" ca="1" si="35"/>
        <v>0</v>
      </c>
      <c r="H598" s="54">
        <f t="shared" ca="1" si="35"/>
        <v>0</v>
      </c>
      <c r="I598" s="54">
        <f t="shared" ca="1" si="35"/>
        <v>0</v>
      </c>
      <c r="J598" s="54">
        <f t="shared" ca="1" si="35"/>
        <v>0</v>
      </c>
      <c r="K598" s="54" t="str">
        <f t="shared" ca="1" si="34"/>
        <v>AD3</v>
      </c>
      <c r="L598" s="54" t="str">
        <f t="shared" ca="1" si="34"/>
        <v>COMPLET</v>
      </c>
      <c r="M598" s="54" t="str">
        <f t="shared" ca="1" si="34"/>
        <v xml:space="preserve"> </v>
      </c>
      <c r="N598" s="54" t="str">
        <f t="shared" ca="1" si="34"/>
        <v>ZH0SJY</v>
      </c>
      <c r="O598" s="54">
        <f t="shared" ca="1" si="34"/>
        <v>0</v>
      </c>
    </row>
    <row r="599" spans="1:15" hidden="1" x14ac:dyDescent="0.25">
      <c r="A599" s="97">
        <v>491</v>
      </c>
      <c r="B599" s="98" t="s">
        <v>2624</v>
      </c>
      <c r="C599" s="54" t="str">
        <f t="shared" ca="1" si="36"/>
        <v>CPMC</v>
      </c>
      <c r="D599" s="54" t="str">
        <f t="shared" ca="1" si="36"/>
        <v xml:space="preserve">V1DGCZ11 </v>
      </c>
      <c r="E599" s="98">
        <f t="shared" ca="1" si="35"/>
        <v>0</v>
      </c>
      <c r="F599" s="54">
        <f t="shared" ca="1" si="35"/>
        <v>0</v>
      </c>
      <c r="G599" s="54">
        <f t="shared" ca="1" si="35"/>
        <v>0</v>
      </c>
      <c r="H599" s="54">
        <f t="shared" ca="1" si="35"/>
        <v>0</v>
      </c>
      <c r="I599" s="54">
        <f t="shared" ca="1" si="35"/>
        <v>0</v>
      </c>
      <c r="J599" s="54" t="str">
        <f t="shared" ca="1" si="35"/>
        <v>ZH4DJ5</v>
      </c>
      <c r="K599" s="54" t="str">
        <f t="shared" ca="1" si="34"/>
        <v>AD1</v>
      </c>
      <c r="L599" s="54" t="str">
        <f t="shared" ca="1" si="34"/>
        <v>COMPLET</v>
      </c>
      <c r="M599" s="54">
        <f t="shared" ca="1" si="34"/>
        <v>0</v>
      </c>
      <c r="N599" s="54" t="str">
        <f t="shared" ca="1" si="34"/>
        <v>ZH4VJ5</v>
      </c>
      <c r="O599" s="54">
        <f t="shared" ca="1" si="34"/>
        <v>0</v>
      </c>
    </row>
    <row r="600" spans="1:15" hidden="1" x14ac:dyDescent="0.25">
      <c r="A600" s="97">
        <v>492</v>
      </c>
      <c r="B600" s="98" t="s">
        <v>2629</v>
      </c>
      <c r="C600" s="54" t="str">
        <f t="shared" ca="1" si="36"/>
        <v>CPCC</v>
      </c>
      <c r="D600" s="54" t="str">
        <f t="shared" ca="1" si="36"/>
        <v xml:space="preserve">V0DGCZ13 </v>
      </c>
      <c r="E600" s="98">
        <f t="shared" ca="1" si="35"/>
        <v>0</v>
      </c>
      <c r="F600" s="54">
        <f t="shared" ca="1" si="35"/>
        <v>0</v>
      </c>
      <c r="G600" s="54">
        <f t="shared" ca="1" si="35"/>
        <v>0</v>
      </c>
      <c r="H600" s="54">
        <f t="shared" ca="1" si="35"/>
        <v>0</v>
      </c>
      <c r="I600" s="54">
        <f t="shared" ca="1" si="35"/>
        <v>0</v>
      </c>
      <c r="J600" s="54" t="str">
        <f t="shared" ca="1" si="35"/>
        <v>ZH1CJ3</v>
      </c>
      <c r="K600" s="54" t="str">
        <f t="shared" ca="1" si="34"/>
        <v>AD1</v>
      </c>
      <c r="L600" s="54" t="str">
        <f t="shared" ca="1" si="34"/>
        <v>COMPLET</v>
      </c>
      <c r="M600" s="54">
        <f t="shared" ca="1" si="34"/>
        <v>0</v>
      </c>
      <c r="N600" s="54" t="str">
        <f t="shared" ca="1" si="34"/>
        <v>ZH1UJ3</v>
      </c>
      <c r="O600" s="54">
        <f t="shared" ca="1" si="34"/>
        <v>0</v>
      </c>
    </row>
    <row r="601" spans="1:15" hidden="1" x14ac:dyDescent="0.25">
      <c r="A601" s="97">
        <v>493</v>
      </c>
      <c r="B601" s="98" t="s">
        <v>2635</v>
      </c>
      <c r="C601" s="54" t="str">
        <f t="shared" ca="1" si="36"/>
        <v>CPCC</v>
      </c>
      <c r="D601" s="54" t="str">
        <f t="shared" ca="1" si="36"/>
        <v xml:space="preserve">V1DGCZ15 </v>
      </c>
      <c r="E601" s="98">
        <f t="shared" ca="1" si="35"/>
        <v>0</v>
      </c>
      <c r="F601" s="54">
        <f t="shared" ca="1" si="35"/>
        <v>0</v>
      </c>
      <c r="G601" s="54">
        <f t="shared" ca="1" si="35"/>
        <v>0</v>
      </c>
      <c r="H601" s="54">
        <f t="shared" ca="1" si="35"/>
        <v>0</v>
      </c>
      <c r="I601" s="54">
        <f t="shared" ca="1" si="35"/>
        <v>0</v>
      </c>
      <c r="J601" s="54" t="str">
        <f t="shared" ca="1" si="35"/>
        <v>ZH1CJ4</v>
      </c>
      <c r="K601" s="54" t="str">
        <f t="shared" ca="1" si="34"/>
        <v>AD1</v>
      </c>
      <c r="L601" s="54" t="str">
        <f t="shared" ca="1" si="34"/>
        <v>COMPLET</v>
      </c>
      <c r="M601" s="54">
        <f t="shared" ca="1" si="34"/>
        <v>0</v>
      </c>
      <c r="N601" s="54" t="str">
        <f t="shared" ca="1" si="34"/>
        <v>ZH1UJ4</v>
      </c>
      <c r="O601" s="54">
        <f t="shared" ca="1" si="34"/>
        <v>0</v>
      </c>
    </row>
    <row r="602" spans="1:15" hidden="1" x14ac:dyDescent="0.25">
      <c r="A602" s="97">
        <v>494</v>
      </c>
      <c r="B602" s="98" t="s">
        <v>2642</v>
      </c>
      <c r="C602" s="54" t="str">
        <f t="shared" ca="1" si="36"/>
        <v>CPCC</v>
      </c>
      <c r="D602" s="54" t="str">
        <f t="shared" ca="1" si="36"/>
        <v xml:space="preserve">V0DGCZ17 </v>
      </c>
      <c r="E602" s="98">
        <f t="shared" ca="1" si="35"/>
        <v>0</v>
      </c>
      <c r="F602" s="54">
        <f t="shared" ca="1" si="35"/>
        <v>0</v>
      </c>
      <c r="G602" s="54">
        <f t="shared" ca="1" si="35"/>
        <v>0</v>
      </c>
      <c r="H602" s="54">
        <f t="shared" ca="1" si="35"/>
        <v>0</v>
      </c>
      <c r="I602" s="54">
        <f t="shared" ca="1" si="35"/>
        <v>0</v>
      </c>
      <c r="J602" s="54" t="str">
        <f t="shared" ca="1" si="35"/>
        <v>ZH1CJ5</v>
      </c>
      <c r="K602" s="54" t="str">
        <f t="shared" ca="1" si="34"/>
        <v>AD1</v>
      </c>
      <c r="L602" s="54" t="str">
        <f t="shared" ca="1" si="34"/>
        <v>COMPLET</v>
      </c>
      <c r="M602" s="54">
        <f t="shared" ca="1" si="34"/>
        <v>0</v>
      </c>
      <c r="N602" s="54" t="str">
        <f t="shared" ca="1" si="34"/>
        <v>ZH1UJ5</v>
      </c>
      <c r="O602" s="54">
        <f t="shared" ca="1" si="34"/>
        <v>0</v>
      </c>
    </row>
    <row r="603" spans="1:15" hidden="1" x14ac:dyDescent="0.25">
      <c r="A603" s="97">
        <v>495</v>
      </c>
      <c r="B603" s="98" t="s">
        <v>2648</v>
      </c>
      <c r="C603" s="54" t="str">
        <f t="shared" ca="1" si="36"/>
        <v>CPCC</v>
      </c>
      <c r="D603" s="54" t="str">
        <f t="shared" ca="1" si="36"/>
        <v xml:space="preserve">V0DGCZ18 </v>
      </c>
      <c r="E603" s="98">
        <f t="shared" ca="1" si="35"/>
        <v>0</v>
      </c>
      <c r="F603" s="54">
        <f t="shared" ca="1" si="35"/>
        <v>0</v>
      </c>
      <c r="G603" s="54">
        <f t="shared" ca="1" si="35"/>
        <v>0</v>
      </c>
      <c r="H603" s="54">
        <f t="shared" ca="1" si="35"/>
        <v>0</v>
      </c>
      <c r="I603" s="54">
        <f t="shared" ca="1" si="35"/>
        <v>0</v>
      </c>
      <c r="J603" s="54" t="str">
        <f t="shared" ca="1" si="35"/>
        <v>ZH1CJ6</v>
      </c>
      <c r="K603" s="54" t="str">
        <f t="shared" ca="1" si="34"/>
        <v>AD1</v>
      </c>
      <c r="L603" s="54" t="str">
        <f t="shared" ca="1" si="34"/>
        <v>COMPLET</v>
      </c>
      <c r="M603" s="54">
        <f t="shared" ca="1" si="34"/>
        <v>0</v>
      </c>
      <c r="N603" s="54" t="str">
        <f t="shared" ca="1" si="34"/>
        <v>ZH1UJ6</v>
      </c>
      <c r="O603" s="54">
        <f t="shared" ca="1" si="34"/>
        <v>0</v>
      </c>
    </row>
    <row r="604" spans="1:15" hidden="1" x14ac:dyDescent="0.25">
      <c r="A604" s="97">
        <v>496</v>
      </c>
      <c r="B604" s="98" t="s">
        <v>2654</v>
      </c>
      <c r="C604" s="54" t="str">
        <f t="shared" ca="1" si="36"/>
        <v>CPDM</v>
      </c>
      <c r="D604" s="54" t="str">
        <f t="shared" ca="1" si="36"/>
        <v xml:space="preserve">V1DGCZ19 </v>
      </c>
      <c r="E604" s="98">
        <f t="shared" ca="1" si="35"/>
        <v>0</v>
      </c>
      <c r="F604" s="54">
        <f t="shared" ca="1" si="35"/>
        <v>0</v>
      </c>
      <c r="G604" s="54">
        <f t="shared" ca="1" si="35"/>
        <v>0</v>
      </c>
      <c r="H604" s="54">
        <f t="shared" ca="1" si="35"/>
        <v>0</v>
      </c>
      <c r="I604" s="54">
        <f t="shared" ca="1" si="35"/>
        <v>0</v>
      </c>
      <c r="J604" s="54" t="str">
        <f t="shared" ca="1" si="35"/>
        <v>ZH4DJ6</v>
      </c>
      <c r="K604" s="54" t="str">
        <f t="shared" ca="1" si="34"/>
        <v>AD1</v>
      </c>
      <c r="L604" s="54" t="str">
        <f t="shared" ca="1" si="34"/>
        <v>COMPLET</v>
      </c>
      <c r="M604" s="54">
        <f t="shared" ca="1" si="34"/>
        <v>0</v>
      </c>
      <c r="N604" s="54" t="str">
        <f t="shared" ca="1" si="34"/>
        <v>ZH4VJ6</v>
      </c>
      <c r="O604" s="54">
        <f t="shared" ca="1" si="34"/>
        <v>0</v>
      </c>
    </row>
    <row r="605" spans="1:15" hidden="1" x14ac:dyDescent="0.25">
      <c r="A605" s="97">
        <v>497</v>
      </c>
      <c r="B605" s="98" t="s">
        <v>2663</v>
      </c>
      <c r="C605" s="54" t="str">
        <f t="shared" ca="1" si="36"/>
        <v>CPCC</v>
      </c>
      <c r="D605" s="54" t="str">
        <f t="shared" ca="1" si="36"/>
        <v xml:space="preserve">V0DGCZ20 </v>
      </c>
      <c r="E605" s="98">
        <f t="shared" ca="1" si="35"/>
        <v>0</v>
      </c>
      <c r="F605" s="54">
        <f t="shared" ca="1" si="35"/>
        <v>0</v>
      </c>
      <c r="G605" s="54">
        <f t="shared" ca="1" si="35"/>
        <v>0</v>
      </c>
      <c r="H605" s="54">
        <f t="shared" ca="1" si="35"/>
        <v>0</v>
      </c>
      <c r="I605" s="54">
        <f t="shared" ca="1" si="35"/>
        <v>0</v>
      </c>
      <c r="J605" s="54" t="str">
        <f t="shared" ca="1" si="35"/>
        <v>ZH1CJ7</v>
      </c>
      <c r="K605" s="54" t="str">
        <f t="shared" ca="1" si="34"/>
        <v>AD3</v>
      </c>
      <c r="L605" s="54" t="str">
        <f t="shared" ca="1" si="34"/>
        <v>COMPLET</v>
      </c>
      <c r="M605" s="54">
        <f t="shared" ca="1" si="34"/>
        <v>0</v>
      </c>
      <c r="N605" s="54" t="str">
        <f t="shared" ca="1" si="34"/>
        <v>ZH1UJ7</v>
      </c>
      <c r="O605" s="54">
        <f t="shared" ca="1" si="34"/>
        <v>0</v>
      </c>
    </row>
    <row r="606" spans="1:15" hidden="1" x14ac:dyDescent="0.25">
      <c r="A606" s="97">
        <v>498</v>
      </c>
      <c r="B606" s="98" t="s">
        <v>2668</v>
      </c>
      <c r="C606" s="54" t="str">
        <f t="shared" ca="1" si="36"/>
        <v>CPDM</v>
      </c>
      <c r="D606" s="54" t="str">
        <f t="shared" ca="1" si="36"/>
        <v xml:space="preserve">V0DGCZ28 </v>
      </c>
      <c r="E606" s="98">
        <f t="shared" ca="1" si="35"/>
        <v>0</v>
      </c>
      <c r="F606" s="54">
        <f t="shared" ca="1" si="35"/>
        <v>0</v>
      </c>
      <c r="G606" s="54">
        <f t="shared" ca="1" si="35"/>
        <v>0</v>
      </c>
      <c r="H606" s="54">
        <f t="shared" ca="1" si="35"/>
        <v>0</v>
      </c>
      <c r="I606" s="54">
        <f t="shared" ca="1" si="35"/>
        <v>0</v>
      </c>
      <c r="J606" s="54" t="str">
        <f t="shared" ca="1" si="35"/>
        <v>ZH4DJ7</v>
      </c>
      <c r="K606" s="54" t="str">
        <f t="shared" ca="1" si="34"/>
        <v>AD1</v>
      </c>
      <c r="L606" s="54" t="str">
        <f t="shared" ca="1" si="34"/>
        <v>COMPLET</v>
      </c>
      <c r="M606" s="54">
        <f t="shared" ca="1" si="34"/>
        <v>0</v>
      </c>
      <c r="N606" s="54" t="str">
        <f t="shared" ca="1" si="34"/>
        <v>ZH4VJ7</v>
      </c>
      <c r="O606" s="54">
        <f t="shared" ca="1" si="34"/>
        <v>0</v>
      </c>
    </row>
    <row r="607" spans="1:15" hidden="1" x14ac:dyDescent="0.25">
      <c r="A607" s="97">
        <v>499</v>
      </c>
      <c r="B607" s="98" t="s">
        <v>2675</v>
      </c>
      <c r="C607" s="54" t="str">
        <f t="shared" ca="1" si="36"/>
        <v>CPMC</v>
      </c>
      <c r="D607" s="54" t="str">
        <f t="shared" ca="1" si="36"/>
        <v xml:space="preserve">V0DGCZ62 </v>
      </c>
      <c r="E607" s="98">
        <f t="shared" ca="1" si="35"/>
        <v>0</v>
      </c>
      <c r="F607" s="54">
        <f t="shared" ca="1" si="35"/>
        <v>0</v>
      </c>
      <c r="G607" s="54">
        <f t="shared" ca="1" si="35"/>
        <v>0</v>
      </c>
      <c r="H607" s="54">
        <f t="shared" ca="1" si="35"/>
        <v>0</v>
      </c>
      <c r="I607" s="54">
        <f t="shared" ca="1" si="35"/>
        <v>0</v>
      </c>
      <c r="J607" s="54" t="str">
        <f t="shared" ca="1" si="35"/>
        <v>ZH4DJ8</v>
      </c>
      <c r="K607" s="54" t="str">
        <f t="shared" ca="1" si="34"/>
        <v>AD1</v>
      </c>
      <c r="L607" s="54" t="str">
        <f t="shared" ca="1" si="34"/>
        <v>COMPLET</v>
      </c>
      <c r="M607" s="54">
        <f t="shared" ca="1" si="34"/>
        <v>0</v>
      </c>
      <c r="N607" s="54" t="str">
        <f t="shared" ca="1" si="34"/>
        <v>ZH4VJ8</v>
      </c>
      <c r="O607" s="54">
        <f t="shared" ca="1" si="34"/>
        <v>0</v>
      </c>
    </row>
    <row r="608" spans="1:15" hidden="1" x14ac:dyDescent="0.25">
      <c r="A608" s="97">
        <v>500</v>
      </c>
      <c r="B608" s="98" t="s">
        <v>2681</v>
      </c>
      <c r="C608" s="54" t="str">
        <f t="shared" ca="1" si="36"/>
        <v>CPMC</v>
      </c>
      <c r="D608" s="54" t="str">
        <f t="shared" ca="1" si="36"/>
        <v xml:space="preserve">DGYA70   </v>
      </c>
      <c r="E608" s="98">
        <f t="shared" ca="1" si="35"/>
        <v>0</v>
      </c>
      <c r="F608" s="54">
        <f t="shared" ca="1" si="35"/>
        <v>0</v>
      </c>
      <c r="G608" s="54">
        <f t="shared" ca="1" si="35"/>
        <v>0</v>
      </c>
      <c r="H608" s="54">
        <f t="shared" ca="1" si="35"/>
        <v>0</v>
      </c>
      <c r="I608" s="54">
        <f t="shared" ca="1" si="35"/>
        <v>0</v>
      </c>
      <c r="J608" s="54" t="str">
        <f t="shared" ca="1" si="35"/>
        <v>ZH4DJ9</v>
      </c>
      <c r="K608" s="54" t="str">
        <f t="shared" ca="1" si="34"/>
        <v>AD1</v>
      </c>
      <c r="L608" s="54" t="str">
        <f t="shared" ca="1" si="34"/>
        <v>COMPLET</v>
      </c>
      <c r="M608" s="54">
        <f t="shared" ca="1" si="34"/>
        <v>0</v>
      </c>
      <c r="N608" s="54" t="str">
        <f t="shared" ca="1" si="34"/>
        <v>ZH4VJ9</v>
      </c>
      <c r="O608" s="54">
        <f t="shared" ca="1" si="34"/>
        <v>0</v>
      </c>
    </row>
    <row r="609" spans="1:15" hidden="1" x14ac:dyDescent="0.25">
      <c r="A609" s="97">
        <v>501</v>
      </c>
      <c r="B609" s="98" t="s">
        <v>2687</v>
      </c>
      <c r="C609" s="54" t="str">
        <f t="shared" ca="1" si="36"/>
        <v>CPMC</v>
      </c>
      <c r="D609" s="54" t="str">
        <f t="shared" ca="1" si="36"/>
        <v xml:space="preserve">DGL910   </v>
      </c>
      <c r="E609" s="98">
        <f t="shared" ca="1" si="35"/>
        <v>0</v>
      </c>
      <c r="F609" s="54">
        <f t="shared" ca="1" si="35"/>
        <v>0</v>
      </c>
      <c r="G609" s="54">
        <f t="shared" ca="1" si="35"/>
        <v>0</v>
      </c>
      <c r="H609" s="54">
        <f t="shared" ca="1" si="35"/>
        <v>0</v>
      </c>
      <c r="I609" s="54">
        <f t="shared" ca="1" si="35"/>
        <v>0</v>
      </c>
      <c r="J609" s="54" t="str">
        <f t="shared" ca="1" si="35"/>
        <v>ZH4DJB</v>
      </c>
      <c r="K609" s="54" t="str">
        <f t="shared" ca="1" si="34"/>
        <v>AD1</v>
      </c>
      <c r="L609" s="54" t="str">
        <f t="shared" ca="1" si="34"/>
        <v>COMPLET</v>
      </c>
      <c r="M609" s="54">
        <f t="shared" ca="1" si="34"/>
        <v>0</v>
      </c>
      <c r="N609" s="54" t="str">
        <f t="shared" ca="1" si="34"/>
        <v>ZH4VJB</v>
      </c>
      <c r="O609" s="54">
        <f t="shared" ca="1" si="34"/>
        <v>0</v>
      </c>
    </row>
    <row r="610" spans="1:15" hidden="1" x14ac:dyDescent="0.25">
      <c r="A610" s="97">
        <v>502</v>
      </c>
      <c r="B610" s="98" t="s">
        <v>2694</v>
      </c>
      <c r="C610" s="54" t="str">
        <f t="shared" ca="1" si="36"/>
        <v>CPMC</v>
      </c>
      <c r="D610" s="54" t="str">
        <f t="shared" ca="1" si="36"/>
        <v xml:space="preserve">V0DGXB51 </v>
      </c>
      <c r="E610" s="98">
        <f t="shared" ca="1" si="35"/>
        <v>0</v>
      </c>
      <c r="F610" s="54">
        <f t="shared" ca="1" si="35"/>
        <v>0</v>
      </c>
      <c r="G610" s="54">
        <f t="shared" ca="1" si="35"/>
        <v>0</v>
      </c>
      <c r="H610" s="54">
        <f t="shared" ca="1" si="35"/>
        <v>0</v>
      </c>
      <c r="I610" s="54">
        <f t="shared" ca="1" si="35"/>
        <v>0</v>
      </c>
      <c r="J610" s="54" t="str">
        <f t="shared" ca="1" si="35"/>
        <v>ZH4GJM</v>
      </c>
      <c r="K610" s="54" t="str">
        <f t="shared" ca="1" si="34"/>
        <v>AD3</v>
      </c>
      <c r="L610" s="54" t="str">
        <f t="shared" ca="1" si="34"/>
        <v>COMPLET</v>
      </c>
      <c r="M610" s="54">
        <f t="shared" ca="1" si="34"/>
        <v>0</v>
      </c>
      <c r="N610" s="54" t="str">
        <f t="shared" ca="1" si="34"/>
        <v>ZH4YJM</v>
      </c>
      <c r="O610" s="54">
        <f t="shared" ca="1" si="34"/>
        <v>0</v>
      </c>
    </row>
    <row r="611" spans="1:15" hidden="1" x14ac:dyDescent="0.25">
      <c r="A611" s="97">
        <v>503</v>
      </c>
      <c r="B611" s="98" t="s">
        <v>2701</v>
      </c>
      <c r="C611" s="54" t="str">
        <f t="shared" ca="1" si="36"/>
        <v>CPMC</v>
      </c>
      <c r="D611" s="54" t="str">
        <f t="shared" ca="1" si="36"/>
        <v xml:space="preserve">V0DGXB52 </v>
      </c>
      <c r="E611" s="98">
        <f t="shared" ca="1" si="35"/>
        <v>0</v>
      </c>
      <c r="F611" s="54">
        <f t="shared" ca="1" si="35"/>
        <v>0</v>
      </c>
      <c r="G611" s="54">
        <f t="shared" ca="1" si="35"/>
        <v>0</v>
      </c>
      <c r="H611" s="54">
        <f t="shared" ca="1" si="35"/>
        <v>0</v>
      </c>
      <c r="I611" s="54">
        <f t="shared" ca="1" si="35"/>
        <v>0</v>
      </c>
      <c r="J611" s="54" t="str">
        <f t="shared" ca="1" si="35"/>
        <v>ZH4DJD</v>
      </c>
      <c r="K611" s="54" t="str">
        <f t="shared" ca="1" si="34"/>
        <v>AD1</v>
      </c>
      <c r="L611" s="54" t="str">
        <f t="shared" ca="1" si="34"/>
        <v>COMPLET</v>
      </c>
      <c r="M611" s="54">
        <f t="shared" ca="1" si="34"/>
        <v>0</v>
      </c>
      <c r="N611" s="54" t="str">
        <f t="shared" ca="1" si="34"/>
        <v>ZH4VJD</v>
      </c>
      <c r="O611" s="54">
        <f t="shared" ca="1" si="34"/>
        <v>0</v>
      </c>
    </row>
    <row r="612" spans="1:15" hidden="1" x14ac:dyDescent="0.25">
      <c r="A612" s="97">
        <v>504</v>
      </c>
      <c r="B612" s="98" t="s">
        <v>2707</v>
      </c>
      <c r="C612" s="54" t="str">
        <f t="shared" ca="1" si="36"/>
        <v>CPDM</v>
      </c>
      <c r="D612" s="54" t="str">
        <f t="shared" ca="1" si="36"/>
        <v xml:space="preserve">DGYE01   </v>
      </c>
      <c r="E612" s="98">
        <f t="shared" ca="1" si="35"/>
        <v>0</v>
      </c>
      <c r="F612" s="54">
        <f t="shared" ca="1" si="35"/>
        <v>0</v>
      </c>
      <c r="G612" s="54">
        <f t="shared" ca="1" si="35"/>
        <v>0</v>
      </c>
      <c r="H612" s="54">
        <f t="shared" ca="1" si="35"/>
        <v>0</v>
      </c>
      <c r="I612" s="54">
        <f t="shared" ca="1" si="35"/>
        <v>0</v>
      </c>
      <c r="J612" s="54" t="str">
        <f t="shared" ca="1" si="35"/>
        <v>ZH4DJH</v>
      </c>
      <c r="K612" s="54" t="str">
        <f t="shared" ca="1" si="34"/>
        <v>AD3</v>
      </c>
      <c r="L612" s="54" t="str">
        <f t="shared" ca="1" si="34"/>
        <v>COMPLET</v>
      </c>
      <c r="M612" s="54">
        <f t="shared" ca="1" si="34"/>
        <v>0</v>
      </c>
      <c r="N612" s="54" t="str">
        <f t="shared" ca="1" si="34"/>
        <v>ZH4VJH</v>
      </c>
      <c r="O612" s="54">
        <f t="shared" ca="1" si="34"/>
        <v>0</v>
      </c>
    </row>
    <row r="613" spans="1:15" hidden="1" x14ac:dyDescent="0.25">
      <c r="A613" s="97">
        <v>505</v>
      </c>
      <c r="B613" s="98" t="s">
        <v>2714</v>
      </c>
      <c r="C613" s="54" t="str">
        <f t="shared" ca="1" si="36"/>
        <v>CPDM</v>
      </c>
      <c r="D613" s="54" t="str">
        <f t="shared" ca="1" si="36"/>
        <v xml:space="preserve">DGYE10   </v>
      </c>
      <c r="E613" s="98">
        <f t="shared" ca="1" si="35"/>
        <v>0</v>
      </c>
      <c r="F613" s="54">
        <f t="shared" ca="1" si="35"/>
        <v>0</v>
      </c>
      <c r="G613" s="54">
        <f t="shared" ca="1" si="35"/>
        <v>0</v>
      </c>
      <c r="H613" s="54">
        <f t="shared" ca="1" si="35"/>
        <v>0</v>
      </c>
      <c r="I613" s="54">
        <f t="shared" ca="1" si="35"/>
        <v>0</v>
      </c>
      <c r="J613" s="54" t="str">
        <f t="shared" ca="1" si="35"/>
        <v>ZH4DJI</v>
      </c>
      <c r="K613" s="54" t="str">
        <f t="shared" ca="1" si="34"/>
        <v>AD3</v>
      </c>
      <c r="L613" s="54" t="str">
        <f t="shared" ca="1" si="34"/>
        <v>COMPLET</v>
      </c>
      <c r="M613" s="54">
        <f t="shared" ca="1" si="34"/>
        <v>0</v>
      </c>
      <c r="N613" s="54" t="str">
        <f t="shared" ca="1" si="34"/>
        <v>ZH4VJI</v>
      </c>
      <c r="O613" s="54">
        <f t="shared" ca="1" si="34"/>
        <v>0</v>
      </c>
    </row>
    <row r="614" spans="1:15" hidden="1" x14ac:dyDescent="0.25">
      <c r="A614" s="97">
        <v>506</v>
      </c>
      <c r="B614" s="98" t="s">
        <v>2720</v>
      </c>
      <c r="C614" s="54" t="str">
        <f t="shared" ca="1" si="36"/>
        <v>CPDM</v>
      </c>
      <c r="D614" s="54" t="str">
        <f t="shared" ca="1" si="36"/>
        <v xml:space="preserve">DGYE11   </v>
      </c>
      <c r="E614" s="98">
        <f t="shared" ca="1" si="35"/>
        <v>0</v>
      </c>
      <c r="F614" s="54">
        <f t="shared" ca="1" si="35"/>
        <v>0</v>
      </c>
      <c r="G614" s="54">
        <f t="shared" ca="1" si="35"/>
        <v>0</v>
      </c>
      <c r="H614" s="54">
        <f t="shared" ca="1" si="35"/>
        <v>0</v>
      </c>
      <c r="I614" s="54">
        <f t="shared" ca="1" si="35"/>
        <v>0</v>
      </c>
      <c r="J614" s="54" t="str">
        <f t="shared" ca="1" si="35"/>
        <v>ZH4DJJ</v>
      </c>
      <c r="K614" s="54" t="str">
        <f t="shared" ca="1" si="34"/>
        <v>AD3</v>
      </c>
      <c r="L614" s="54" t="str">
        <f t="shared" ca="1" si="34"/>
        <v>COMPLET</v>
      </c>
      <c r="M614" s="54">
        <f t="shared" ca="1" si="34"/>
        <v>0</v>
      </c>
      <c r="N614" s="54" t="str">
        <f t="shared" ca="1" si="34"/>
        <v>ZH4VJJ</v>
      </c>
      <c r="O614" s="54">
        <f t="shared" ca="1" si="34"/>
        <v>0</v>
      </c>
    </row>
    <row r="615" spans="1:15" hidden="1" x14ac:dyDescent="0.25">
      <c r="A615" s="97">
        <v>507</v>
      </c>
      <c r="B615" s="98" t="s">
        <v>2726</v>
      </c>
      <c r="C615" s="54" t="str">
        <f t="shared" ca="1" si="36"/>
        <v>CPDM</v>
      </c>
      <c r="D615" s="54" t="str">
        <f t="shared" ca="1" si="36"/>
        <v xml:space="preserve">V0DGXF45 </v>
      </c>
      <c r="E615" s="98">
        <f t="shared" ca="1" si="35"/>
        <v>0</v>
      </c>
      <c r="F615" s="54">
        <f t="shared" ca="1" si="35"/>
        <v>0</v>
      </c>
      <c r="G615" s="54">
        <f t="shared" ca="1" si="35"/>
        <v>0</v>
      </c>
      <c r="H615" s="54">
        <f t="shared" ca="1" si="35"/>
        <v>0</v>
      </c>
      <c r="I615" s="54">
        <f t="shared" ca="1" si="35"/>
        <v>0</v>
      </c>
      <c r="J615" s="54" t="str">
        <f t="shared" ca="1" si="35"/>
        <v>ZH4DJK</v>
      </c>
      <c r="K615" s="54" t="str">
        <f t="shared" ca="1" si="35"/>
        <v>AD3</v>
      </c>
      <c r="L615" s="54" t="str">
        <f t="shared" ca="1" si="35"/>
        <v>COMPLET</v>
      </c>
      <c r="M615" s="54">
        <f t="shared" ca="1" si="35"/>
        <v>0</v>
      </c>
      <c r="N615" s="54" t="str">
        <f t="shared" ca="1" si="35"/>
        <v>ZH4VJK</v>
      </c>
      <c r="O615" s="54">
        <f t="shared" ca="1" si="35"/>
        <v>0</v>
      </c>
    </row>
    <row r="616" spans="1:15" hidden="1" x14ac:dyDescent="0.25">
      <c r="A616" s="97">
        <v>508</v>
      </c>
      <c r="B616" s="98" t="s">
        <v>2733</v>
      </c>
      <c r="C616" s="54" t="str">
        <f t="shared" ca="1" si="36"/>
        <v>CPMC</v>
      </c>
      <c r="D616" s="54" t="str">
        <f t="shared" ca="1" si="36"/>
        <v>V0DGXG14</v>
      </c>
      <c r="E616" s="98">
        <f t="shared" ca="1" si="35"/>
        <v>0</v>
      </c>
      <c r="F616" s="54">
        <f t="shared" ca="1" si="35"/>
        <v>0</v>
      </c>
      <c r="G616" s="54">
        <f t="shared" ca="1" si="35"/>
        <v>0</v>
      </c>
      <c r="H616" s="54">
        <f t="shared" ca="1" si="35"/>
        <v>0</v>
      </c>
      <c r="I616" s="54">
        <f t="shared" ca="1" si="35"/>
        <v>0</v>
      </c>
      <c r="J616" s="54" t="str">
        <f t="shared" ca="1" si="35"/>
        <v>ZH4AMD</v>
      </c>
      <c r="K616" s="54" t="str">
        <f t="shared" ca="1" si="35"/>
        <v>AD3</v>
      </c>
      <c r="L616" s="54" t="str">
        <f t="shared" ca="1" si="35"/>
        <v>COMPLET</v>
      </c>
      <c r="M616" s="54" t="str">
        <f t="shared" ca="1" si="35"/>
        <v xml:space="preserve"> </v>
      </c>
      <c r="N616" s="54" t="str">
        <f t="shared" ca="1" si="35"/>
        <v>ZH4SMD</v>
      </c>
      <c r="O616" s="54">
        <f t="shared" ca="1" si="35"/>
        <v>0</v>
      </c>
    </row>
    <row r="617" spans="1:15" hidden="1" x14ac:dyDescent="0.25">
      <c r="A617" s="97">
        <v>509</v>
      </c>
      <c r="B617" s="98" t="s">
        <v>2740</v>
      </c>
      <c r="C617" s="54" t="str">
        <f t="shared" ca="1" si="36"/>
        <v>CPMC</v>
      </c>
      <c r="D617" s="54" t="str">
        <f t="shared" ca="1" si="36"/>
        <v xml:space="preserve">V0DGXG1A </v>
      </c>
      <c r="E617" s="98">
        <f t="shared" ca="1" si="35"/>
        <v>0</v>
      </c>
      <c r="F617" s="54">
        <f t="shared" ca="1" si="35"/>
        <v>0</v>
      </c>
      <c r="G617" s="54">
        <f t="shared" ca="1" si="35"/>
        <v>0</v>
      </c>
      <c r="H617" s="54">
        <f t="shared" ca="1" si="35"/>
        <v>0</v>
      </c>
      <c r="I617" s="54">
        <f t="shared" ca="1" si="35"/>
        <v>0</v>
      </c>
      <c r="J617" s="54" t="str">
        <f t="shared" ca="1" si="35"/>
        <v>ZH4DJN</v>
      </c>
      <c r="K617" s="54" t="str">
        <f t="shared" ca="1" si="35"/>
        <v>AD1</v>
      </c>
      <c r="L617" s="54" t="str">
        <f t="shared" ca="1" si="35"/>
        <v>COMPLET</v>
      </c>
      <c r="M617" s="54">
        <f t="shared" ca="1" si="35"/>
        <v>0</v>
      </c>
      <c r="N617" s="54" t="str">
        <f t="shared" ca="1" si="35"/>
        <v>ZH4VJN</v>
      </c>
      <c r="O617" s="54">
        <f t="shared" ca="1" si="35"/>
        <v>0</v>
      </c>
    </row>
    <row r="618" spans="1:15" hidden="1" x14ac:dyDescent="0.25">
      <c r="A618" s="97">
        <v>510</v>
      </c>
      <c r="B618" s="98" t="s">
        <v>2745</v>
      </c>
      <c r="C618" s="54" t="str">
        <f t="shared" ca="1" si="36"/>
        <v>CPMC</v>
      </c>
      <c r="D618" s="54" t="str">
        <f t="shared" ca="1" si="36"/>
        <v xml:space="preserve">DGYG29   </v>
      </c>
      <c r="E618" s="98">
        <f t="shared" ca="1" si="35"/>
        <v>0</v>
      </c>
      <c r="F618" s="54">
        <f t="shared" ca="1" si="35"/>
        <v>0</v>
      </c>
      <c r="G618" s="54">
        <f t="shared" ca="1" si="35"/>
        <v>0</v>
      </c>
      <c r="H618" s="54">
        <f t="shared" ca="1" si="35"/>
        <v>0</v>
      </c>
      <c r="I618" s="54">
        <f t="shared" ca="1" si="35"/>
        <v>0</v>
      </c>
      <c r="J618" s="54" t="str">
        <f t="shared" ca="1" si="35"/>
        <v>ZH4GJN</v>
      </c>
      <c r="K618" s="54" t="str">
        <f t="shared" ca="1" si="35"/>
        <v>AD3</v>
      </c>
      <c r="L618" s="54" t="str">
        <f t="shared" ca="1" si="35"/>
        <v>COMPLET</v>
      </c>
      <c r="M618" s="54">
        <f t="shared" ca="1" si="35"/>
        <v>0</v>
      </c>
      <c r="N618" s="54" t="str">
        <f t="shared" ca="1" si="35"/>
        <v>ZH4YJN</v>
      </c>
      <c r="O618" s="54">
        <f t="shared" ca="1" si="35"/>
        <v>0</v>
      </c>
    </row>
    <row r="619" spans="1:15" hidden="1" x14ac:dyDescent="0.25">
      <c r="A619" s="97">
        <v>511</v>
      </c>
      <c r="B619" s="98" t="s">
        <v>2751</v>
      </c>
      <c r="C619" s="54" t="str">
        <f t="shared" ca="1" si="36"/>
        <v>CPMC</v>
      </c>
      <c r="D619" s="54" t="str">
        <f t="shared" ca="1" si="36"/>
        <v xml:space="preserve">V1DGXG33 </v>
      </c>
      <c r="E619" s="98">
        <f t="shared" ca="1" si="35"/>
        <v>0</v>
      </c>
      <c r="F619" s="54">
        <f t="shared" ca="1" si="35"/>
        <v>0</v>
      </c>
      <c r="G619" s="54">
        <f t="shared" ca="1" si="35"/>
        <v>0</v>
      </c>
      <c r="H619" s="54">
        <f t="shared" ca="1" si="35"/>
        <v>0</v>
      </c>
      <c r="I619" s="54">
        <f t="shared" ca="1" si="35"/>
        <v>0</v>
      </c>
      <c r="J619" s="54" t="str">
        <f t="shared" ca="1" si="35"/>
        <v>ZH4DJR</v>
      </c>
      <c r="K619" s="54" t="str">
        <f t="shared" ca="1" si="35"/>
        <v>AD1</v>
      </c>
      <c r="L619" s="54" t="str">
        <f t="shared" ca="1" si="35"/>
        <v>COMPLET</v>
      </c>
      <c r="M619" s="54">
        <f t="shared" ca="1" si="35"/>
        <v>0</v>
      </c>
      <c r="N619" s="54" t="str">
        <f t="shared" ca="1" si="35"/>
        <v>ZH4VJR</v>
      </c>
      <c r="O619" s="54">
        <f t="shared" ca="1" si="35"/>
        <v>0</v>
      </c>
    </row>
    <row r="620" spans="1:15" hidden="1" x14ac:dyDescent="0.25">
      <c r="A620" s="97">
        <v>512</v>
      </c>
      <c r="B620" s="98" t="s">
        <v>2755</v>
      </c>
      <c r="C620" s="54" t="str">
        <f t="shared" ca="1" si="36"/>
        <v>CPMC</v>
      </c>
      <c r="D620" s="54" t="str">
        <f t="shared" ca="1" si="36"/>
        <v xml:space="preserve">DGYG3B   </v>
      </c>
      <c r="E620" s="98">
        <f t="shared" ca="1" si="35"/>
        <v>0</v>
      </c>
      <c r="F620" s="54">
        <f t="shared" ca="1" si="35"/>
        <v>0</v>
      </c>
      <c r="G620" s="54">
        <f t="shared" ref="G620:O648" ca="1" si="37">IF((INDIRECT("'Referentiel'!"&amp;G$1&amp;$A620)="N/A"),"",INDIRECT("'Referentiel'!"&amp;G$1&amp;$A620))</f>
        <v>0</v>
      </c>
      <c r="H620" s="54">
        <f t="shared" ca="1" si="37"/>
        <v>0</v>
      </c>
      <c r="I620" s="54">
        <f t="shared" ca="1" si="37"/>
        <v>0</v>
      </c>
      <c r="J620" s="54" t="str">
        <f t="shared" ca="1" si="37"/>
        <v>ZH4DJU</v>
      </c>
      <c r="K620" s="54" t="str">
        <f t="shared" ca="1" si="37"/>
        <v>AD1</v>
      </c>
      <c r="L620" s="54" t="str">
        <f t="shared" ca="1" si="37"/>
        <v>COMPLET</v>
      </c>
      <c r="M620" s="54">
        <f t="shared" ca="1" si="37"/>
        <v>0</v>
      </c>
      <c r="N620" s="54" t="str">
        <f t="shared" ca="1" si="37"/>
        <v>ZH4VJU</v>
      </c>
      <c r="O620" s="54">
        <f t="shared" ca="1" si="37"/>
        <v>0</v>
      </c>
    </row>
    <row r="621" spans="1:15" hidden="1" x14ac:dyDescent="0.25">
      <c r="A621" s="97">
        <v>513</v>
      </c>
      <c r="B621" s="98" t="s">
        <v>2760</v>
      </c>
      <c r="C621" s="54" t="str">
        <f t="shared" ca="1" si="36"/>
        <v>CPMC</v>
      </c>
      <c r="D621" s="54" t="str">
        <f t="shared" ca="1" si="36"/>
        <v xml:space="preserve">V2DGXG41 </v>
      </c>
      <c r="E621" s="98">
        <f t="shared" ca="1" si="36"/>
        <v>0</v>
      </c>
      <c r="F621" s="54">
        <f t="shared" ca="1" si="36"/>
        <v>0</v>
      </c>
      <c r="G621" s="54">
        <f t="shared" ca="1" si="37"/>
        <v>0</v>
      </c>
      <c r="H621" s="54">
        <f t="shared" ca="1" si="37"/>
        <v>0</v>
      </c>
      <c r="I621" s="54">
        <f t="shared" ca="1" si="37"/>
        <v>0</v>
      </c>
      <c r="J621" s="54" t="str">
        <f t="shared" ca="1" si="37"/>
        <v>ZH4DJV</v>
      </c>
      <c r="K621" s="54" t="str">
        <f t="shared" ca="1" si="37"/>
        <v>AD3</v>
      </c>
      <c r="L621" s="54" t="str">
        <f t="shared" ca="1" si="37"/>
        <v>COMPLET</v>
      </c>
      <c r="M621" s="54">
        <f t="shared" ca="1" si="37"/>
        <v>0</v>
      </c>
      <c r="N621" s="54" t="str">
        <f t="shared" ca="1" si="37"/>
        <v>ZH4VJV</v>
      </c>
      <c r="O621" s="54">
        <f t="shared" ca="1" si="37"/>
        <v>0</v>
      </c>
    </row>
    <row r="622" spans="1:15" hidden="1" x14ac:dyDescent="0.25">
      <c r="A622" s="97">
        <v>514</v>
      </c>
      <c r="B622" s="98" t="s">
        <v>2766</v>
      </c>
      <c r="C622" s="54" t="str">
        <f t="shared" ca="1" si="36"/>
        <v>CPDM</v>
      </c>
      <c r="D622" s="54" t="str">
        <f t="shared" ca="1" si="36"/>
        <v>V0DGXG45</v>
      </c>
      <c r="E622" s="98">
        <f t="shared" ca="1" si="36"/>
        <v>0</v>
      </c>
      <c r="F622" s="54">
        <f t="shared" ca="1" si="36"/>
        <v>0</v>
      </c>
      <c r="G622" s="54">
        <f t="shared" ca="1" si="37"/>
        <v>0</v>
      </c>
      <c r="H622" s="54">
        <f t="shared" ca="1" si="37"/>
        <v>0</v>
      </c>
      <c r="I622" s="54">
        <f t="shared" ca="1" si="37"/>
        <v>0</v>
      </c>
      <c r="J622" s="54" t="str">
        <f t="shared" ca="1" si="37"/>
        <v>ZH4DJX</v>
      </c>
      <c r="K622" s="54" t="str">
        <f t="shared" ca="1" si="37"/>
        <v>AD1</v>
      </c>
      <c r="L622" s="54" t="str">
        <f t="shared" ca="1" si="37"/>
        <v>COMPLET</v>
      </c>
      <c r="M622" s="54">
        <f t="shared" ca="1" si="37"/>
        <v>0</v>
      </c>
      <c r="N622" s="54" t="str">
        <f t="shared" ca="1" si="37"/>
        <v>ZH4VJX</v>
      </c>
      <c r="O622" s="54">
        <f t="shared" ca="1" si="37"/>
        <v>0</v>
      </c>
    </row>
    <row r="623" spans="1:15" hidden="1" x14ac:dyDescent="0.25">
      <c r="A623" s="97">
        <v>515</v>
      </c>
      <c r="B623" s="98" t="s">
        <v>2773</v>
      </c>
      <c r="C623" s="54" t="str">
        <f t="shared" ca="1" si="36"/>
        <v>CPDM</v>
      </c>
      <c r="D623" s="54" t="str">
        <f t="shared" ca="1" si="36"/>
        <v xml:space="preserve">V0DGXG48 </v>
      </c>
      <c r="E623" s="98">
        <f t="shared" ca="1" si="36"/>
        <v>0</v>
      </c>
      <c r="F623" s="54">
        <f t="shared" ca="1" si="36"/>
        <v>0</v>
      </c>
      <c r="G623" s="54">
        <f t="shared" ca="1" si="37"/>
        <v>0</v>
      </c>
      <c r="H623" s="54">
        <f t="shared" ca="1" si="37"/>
        <v>0</v>
      </c>
      <c r="I623" s="54">
        <f t="shared" ca="1" si="37"/>
        <v>0</v>
      </c>
      <c r="J623" s="54" t="str">
        <f t="shared" ca="1" si="37"/>
        <v>ZH4DJY</v>
      </c>
      <c r="K623" s="54" t="str">
        <f t="shared" ca="1" si="37"/>
        <v>AD1</v>
      </c>
      <c r="L623" s="54" t="str">
        <f t="shared" ca="1" si="37"/>
        <v>COMPLET</v>
      </c>
      <c r="M623" s="54">
        <f t="shared" ca="1" si="37"/>
        <v>0</v>
      </c>
      <c r="N623" s="54" t="str">
        <f t="shared" ca="1" si="37"/>
        <v>ZH4VJY</v>
      </c>
      <c r="O623" s="54">
        <f t="shared" ca="1" si="37"/>
        <v>0</v>
      </c>
    </row>
    <row r="624" spans="1:15" hidden="1" x14ac:dyDescent="0.25">
      <c r="A624" s="97">
        <v>516</v>
      </c>
      <c r="B624" s="98" t="s">
        <v>2779</v>
      </c>
      <c r="C624" s="54" t="str">
        <f t="shared" ca="1" si="36"/>
        <v>CPDM</v>
      </c>
      <c r="D624" s="54" t="str">
        <f t="shared" ca="1" si="36"/>
        <v>DGYG49</v>
      </c>
      <c r="E624" s="98">
        <f t="shared" ca="1" si="36"/>
        <v>0</v>
      </c>
      <c r="F624" s="54">
        <f t="shared" ca="1" si="36"/>
        <v>0</v>
      </c>
      <c r="G624" s="54">
        <f t="shared" ca="1" si="37"/>
        <v>0</v>
      </c>
      <c r="H624" s="54">
        <f t="shared" ca="1" si="37"/>
        <v>0</v>
      </c>
      <c r="I624" s="54">
        <f t="shared" ca="1" si="37"/>
        <v>0</v>
      </c>
      <c r="J624" s="54" t="str">
        <f t="shared" ca="1" si="37"/>
        <v>ZH4AME</v>
      </c>
      <c r="K624" s="54" t="str">
        <f t="shared" ca="1" si="37"/>
        <v>AD3</v>
      </c>
      <c r="L624" s="54" t="str">
        <f t="shared" ca="1" si="37"/>
        <v>COMPLET</v>
      </c>
      <c r="M624" s="54" t="str">
        <f t="shared" ca="1" si="37"/>
        <v xml:space="preserve"> </v>
      </c>
      <c r="N624" s="54" t="str">
        <f t="shared" ca="1" si="37"/>
        <v>ZH4SME</v>
      </c>
      <c r="O624" s="54">
        <f t="shared" ca="1" si="37"/>
        <v>0</v>
      </c>
    </row>
    <row r="625" spans="1:15" hidden="1" x14ac:dyDescent="0.25">
      <c r="A625" s="97">
        <v>517</v>
      </c>
      <c r="B625" s="98" t="s">
        <v>2786</v>
      </c>
      <c r="C625" s="54" t="str">
        <f t="shared" ca="1" si="36"/>
        <v>CPDM</v>
      </c>
      <c r="D625" s="54" t="str">
        <f t="shared" ca="1" si="36"/>
        <v>DGYG50</v>
      </c>
      <c r="E625" s="98">
        <f t="shared" ca="1" si="36"/>
        <v>0</v>
      </c>
      <c r="F625" s="54">
        <f t="shared" ca="1" si="36"/>
        <v>0</v>
      </c>
      <c r="G625" s="54">
        <f t="shared" ca="1" si="37"/>
        <v>0</v>
      </c>
      <c r="H625" s="54">
        <f t="shared" ca="1" si="37"/>
        <v>0</v>
      </c>
      <c r="I625" s="54">
        <f t="shared" ca="1" si="37"/>
        <v>0</v>
      </c>
      <c r="J625" s="54" t="str">
        <f t="shared" ca="1" si="37"/>
        <v>ZH4AMF</v>
      </c>
      <c r="K625" s="54" t="str">
        <f t="shared" ca="1" si="37"/>
        <v>AD3</v>
      </c>
      <c r="L625" s="54" t="str">
        <f t="shared" ca="1" si="37"/>
        <v>COMPLET</v>
      </c>
      <c r="M625" s="54" t="str">
        <f t="shared" ca="1" si="37"/>
        <v xml:space="preserve"> </v>
      </c>
      <c r="N625" s="54" t="str">
        <f t="shared" ca="1" si="37"/>
        <v>ZH4SMF</v>
      </c>
      <c r="O625" s="54">
        <f t="shared" ca="1" si="37"/>
        <v>0</v>
      </c>
    </row>
    <row r="626" spans="1:15" hidden="1" x14ac:dyDescent="0.25">
      <c r="A626" s="97">
        <v>518</v>
      </c>
      <c r="B626" s="98" t="s">
        <v>2793</v>
      </c>
      <c r="C626" s="54" t="str">
        <f t="shared" ca="1" si="36"/>
        <v>CPDM</v>
      </c>
      <c r="D626" s="54" t="str">
        <f t="shared" ca="1" si="36"/>
        <v>DGYG52</v>
      </c>
      <c r="E626" s="98">
        <f t="shared" ca="1" si="36"/>
        <v>0</v>
      </c>
      <c r="F626" s="54">
        <f t="shared" ca="1" si="36"/>
        <v>0</v>
      </c>
      <c r="G626" s="54">
        <f t="shared" ca="1" si="37"/>
        <v>0</v>
      </c>
      <c r="H626" s="54">
        <f t="shared" ca="1" si="37"/>
        <v>0</v>
      </c>
      <c r="I626" s="54">
        <f t="shared" ca="1" si="37"/>
        <v>0</v>
      </c>
      <c r="J626" s="54" t="str">
        <f t="shared" ca="1" si="37"/>
        <v>ZH4AMG</v>
      </c>
      <c r="K626" s="54" t="str">
        <f t="shared" ca="1" si="37"/>
        <v>AD1</v>
      </c>
      <c r="L626" s="54" t="str">
        <f t="shared" ca="1" si="37"/>
        <v>PARTIEL</v>
      </c>
      <c r="M626" s="54">
        <f t="shared" ca="1" si="37"/>
        <v>0</v>
      </c>
      <c r="N626" s="54" t="str">
        <f t="shared" ca="1" si="37"/>
        <v>ZH4SMG</v>
      </c>
      <c r="O626" s="54">
        <f t="shared" ca="1" si="37"/>
        <v>0</v>
      </c>
    </row>
    <row r="627" spans="1:15" hidden="1" x14ac:dyDescent="0.25">
      <c r="A627" s="97">
        <v>519</v>
      </c>
      <c r="B627" s="98" t="s">
        <v>2800</v>
      </c>
      <c r="C627" s="54" t="str">
        <f t="shared" ca="1" si="36"/>
        <v>CPMC</v>
      </c>
      <c r="D627" s="54" t="str">
        <f t="shared" ca="1" si="36"/>
        <v xml:space="preserve">V1DGXG57 </v>
      </c>
      <c r="E627" s="98">
        <f t="shared" ca="1" si="36"/>
        <v>0</v>
      </c>
      <c r="F627" s="54">
        <f t="shared" ca="1" si="36"/>
        <v>0</v>
      </c>
      <c r="G627" s="54">
        <f t="shared" ca="1" si="37"/>
        <v>0</v>
      </c>
      <c r="H627" s="54">
        <f t="shared" ca="1" si="37"/>
        <v>0</v>
      </c>
      <c r="I627" s="54">
        <f t="shared" ca="1" si="37"/>
        <v>0</v>
      </c>
      <c r="J627" s="54" t="str">
        <f t="shared" ca="1" si="37"/>
        <v>ZH4DJZ</v>
      </c>
      <c r="K627" s="54" t="str">
        <f t="shared" ca="1" si="37"/>
        <v>AD1</v>
      </c>
      <c r="L627" s="54" t="str">
        <f t="shared" ca="1" si="37"/>
        <v>COMPLET</v>
      </c>
      <c r="M627" s="54">
        <f t="shared" ca="1" si="37"/>
        <v>0</v>
      </c>
      <c r="N627" s="54" t="str">
        <f t="shared" ca="1" si="37"/>
        <v>ZH4VJZ</v>
      </c>
      <c r="O627" s="54">
        <f t="shared" ca="1" si="37"/>
        <v>0</v>
      </c>
    </row>
    <row r="628" spans="1:15" hidden="1" x14ac:dyDescent="0.25">
      <c r="A628" s="97">
        <v>520</v>
      </c>
      <c r="B628" s="98" t="s">
        <v>2805</v>
      </c>
      <c r="C628" s="54" t="str">
        <f t="shared" ca="1" si="36"/>
        <v>CPMC</v>
      </c>
      <c r="D628" s="54" t="str">
        <f t="shared" ca="1" si="36"/>
        <v xml:space="preserve">DGYG60   </v>
      </c>
      <c r="E628" s="98">
        <f t="shared" ca="1" si="36"/>
        <v>0</v>
      </c>
      <c r="F628" s="54">
        <f t="shared" ca="1" si="36"/>
        <v>0</v>
      </c>
      <c r="G628" s="54">
        <f t="shared" ca="1" si="37"/>
        <v>0</v>
      </c>
      <c r="H628" s="54">
        <f t="shared" ca="1" si="37"/>
        <v>0</v>
      </c>
      <c r="I628" s="54">
        <f t="shared" ca="1" si="37"/>
        <v>0</v>
      </c>
      <c r="J628" s="54" t="str">
        <f t="shared" ca="1" si="37"/>
        <v>ZH4EJ0</v>
      </c>
      <c r="K628" s="54" t="str">
        <f t="shared" ca="1" si="37"/>
        <v>AD1</v>
      </c>
      <c r="L628" s="54" t="str">
        <f t="shared" ca="1" si="37"/>
        <v>COMPLET</v>
      </c>
      <c r="M628" s="54">
        <f t="shared" ca="1" si="37"/>
        <v>0</v>
      </c>
      <c r="N628" s="54" t="str">
        <f t="shared" ca="1" si="37"/>
        <v>ZH4WJ0</v>
      </c>
      <c r="O628" s="54">
        <f t="shared" ca="1" si="37"/>
        <v>0</v>
      </c>
    </row>
    <row r="629" spans="1:15" hidden="1" x14ac:dyDescent="0.25">
      <c r="A629" s="97">
        <v>521</v>
      </c>
      <c r="B629" s="98" t="s">
        <v>2811</v>
      </c>
      <c r="C629" s="54" t="str">
        <f t="shared" ca="1" si="36"/>
        <v>CPMC</v>
      </c>
      <c r="D629" s="54" t="str">
        <f t="shared" ca="1" si="36"/>
        <v xml:space="preserve">DGYG61   </v>
      </c>
      <c r="E629" s="98">
        <f t="shared" ca="1" si="36"/>
        <v>0</v>
      </c>
      <c r="F629" s="54">
        <f t="shared" ca="1" si="36"/>
        <v>0</v>
      </c>
      <c r="G629" s="54">
        <f t="shared" ca="1" si="37"/>
        <v>0</v>
      </c>
      <c r="H629" s="54">
        <f t="shared" ca="1" si="37"/>
        <v>0</v>
      </c>
      <c r="I629" s="54">
        <f t="shared" ca="1" si="37"/>
        <v>0</v>
      </c>
      <c r="J629" s="54" t="str">
        <f t="shared" ca="1" si="37"/>
        <v>ZH4EJ1</v>
      </c>
      <c r="K629" s="54" t="str">
        <f t="shared" ca="1" si="37"/>
        <v>AD1</v>
      </c>
      <c r="L629" s="54" t="str">
        <f t="shared" ca="1" si="37"/>
        <v>COMPLET</v>
      </c>
      <c r="M629" s="54">
        <f t="shared" ca="1" si="37"/>
        <v>0</v>
      </c>
      <c r="N629" s="54" t="str">
        <f t="shared" ca="1" si="37"/>
        <v>ZH4WJ1</v>
      </c>
      <c r="O629" s="54">
        <f t="shared" ca="1" si="37"/>
        <v>0</v>
      </c>
    </row>
    <row r="630" spans="1:15" hidden="1" x14ac:dyDescent="0.25">
      <c r="A630" s="97">
        <v>522</v>
      </c>
      <c r="B630" s="98" t="s">
        <v>2816</v>
      </c>
      <c r="C630" s="54" t="str">
        <f t="shared" ca="1" si="36"/>
        <v>CPMC</v>
      </c>
      <c r="D630" s="54" t="str">
        <f t="shared" ca="1" si="36"/>
        <v>DGYG65</v>
      </c>
      <c r="E630" s="98">
        <f t="shared" ca="1" si="36"/>
        <v>0</v>
      </c>
      <c r="F630" s="54">
        <f t="shared" ca="1" si="36"/>
        <v>0</v>
      </c>
      <c r="G630" s="54">
        <f t="shared" ca="1" si="37"/>
        <v>0</v>
      </c>
      <c r="H630" s="54">
        <f t="shared" ca="1" si="37"/>
        <v>0</v>
      </c>
      <c r="I630" s="54">
        <f t="shared" ca="1" si="37"/>
        <v>0</v>
      </c>
      <c r="J630" s="54" t="str">
        <f t="shared" ca="1" si="37"/>
        <v>ZH4AMH</v>
      </c>
      <c r="K630" s="54" t="str">
        <f t="shared" ca="1" si="37"/>
        <v>AD3</v>
      </c>
      <c r="L630" s="54" t="str">
        <f t="shared" ca="1" si="37"/>
        <v>COMPLET</v>
      </c>
      <c r="M630" s="54" t="str">
        <f t="shared" ca="1" si="37"/>
        <v xml:space="preserve"> </v>
      </c>
      <c r="N630" s="54" t="str">
        <f t="shared" ca="1" si="37"/>
        <v>ZH4SMH</v>
      </c>
      <c r="O630" s="54">
        <f t="shared" ca="1" si="37"/>
        <v>0</v>
      </c>
    </row>
    <row r="631" spans="1:15" hidden="1" x14ac:dyDescent="0.25">
      <c r="A631" s="97">
        <v>523</v>
      </c>
      <c r="B631" s="98" t="s">
        <v>2823</v>
      </c>
      <c r="C631" s="54" t="str">
        <f t="shared" ca="1" si="36"/>
        <v>CPMC</v>
      </c>
      <c r="D631" s="54" t="str">
        <f t="shared" ca="1" si="36"/>
        <v xml:space="preserve">V2DGXG66 </v>
      </c>
      <c r="E631" s="98">
        <f t="shared" ca="1" si="36"/>
        <v>0</v>
      </c>
      <c r="F631" s="54">
        <f t="shared" ca="1" si="36"/>
        <v>0</v>
      </c>
      <c r="G631" s="54">
        <f t="shared" ca="1" si="37"/>
        <v>0</v>
      </c>
      <c r="H631" s="54">
        <f t="shared" ca="1" si="37"/>
        <v>0</v>
      </c>
      <c r="I631" s="54">
        <f t="shared" ca="1" si="37"/>
        <v>0</v>
      </c>
      <c r="J631" s="54" t="str">
        <f t="shared" ca="1" si="37"/>
        <v>ZH4EJ2</v>
      </c>
      <c r="K631" s="54" t="str">
        <f t="shared" ca="1" si="37"/>
        <v>AD1</v>
      </c>
      <c r="L631" s="54" t="str">
        <f t="shared" ca="1" si="37"/>
        <v>COMPLET</v>
      </c>
      <c r="M631" s="54">
        <f t="shared" ca="1" si="37"/>
        <v>0</v>
      </c>
      <c r="N631" s="54" t="str">
        <f t="shared" ca="1" si="37"/>
        <v>ZH4WJ2</v>
      </c>
      <c r="O631" s="54">
        <f t="shared" ca="1" si="37"/>
        <v>0</v>
      </c>
    </row>
    <row r="632" spans="1:15" hidden="1" x14ac:dyDescent="0.25">
      <c r="A632" s="97">
        <v>524</v>
      </c>
      <c r="B632" s="98" t="s">
        <v>2829</v>
      </c>
      <c r="C632" s="54" t="str">
        <f t="shared" ca="1" si="36"/>
        <v>CPDM</v>
      </c>
      <c r="D632" s="54" t="str">
        <f t="shared" ca="1" si="36"/>
        <v xml:space="preserve">V0DGXG68 </v>
      </c>
      <c r="E632" s="98">
        <f t="shared" ca="1" si="36"/>
        <v>0</v>
      </c>
      <c r="F632" s="54">
        <f t="shared" ca="1" si="36"/>
        <v>0</v>
      </c>
      <c r="G632" s="54">
        <f t="shared" ca="1" si="37"/>
        <v>0</v>
      </c>
      <c r="H632" s="54">
        <f t="shared" ca="1" si="37"/>
        <v>0</v>
      </c>
      <c r="I632" s="54">
        <f t="shared" ca="1" si="37"/>
        <v>0</v>
      </c>
      <c r="J632" s="54" t="str">
        <f t="shared" ca="1" si="37"/>
        <v>ZH4EJ3</v>
      </c>
      <c r="K632" s="54" t="str">
        <f t="shared" ca="1" si="37"/>
        <v>AD1</v>
      </c>
      <c r="L632" s="54" t="str">
        <f t="shared" ca="1" si="37"/>
        <v>COMPLET</v>
      </c>
      <c r="M632" s="54">
        <f t="shared" ca="1" si="37"/>
        <v>0</v>
      </c>
      <c r="N632" s="54" t="str">
        <f t="shared" ca="1" si="37"/>
        <v>ZH4WJ3</v>
      </c>
      <c r="O632" s="54">
        <f t="shared" ca="1" si="37"/>
        <v>0</v>
      </c>
    </row>
    <row r="633" spans="1:15" hidden="1" x14ac:dyDescent="0.25">
      <c r="A633" s="97">
        <v>525</v>
      </c>
      <c r="B633" s="98" t="s">
        <v>2836</v>
      </c>
      <c r="C633" s="54" t="str">
        <f t="shared" ca="1" si="36"/>
        <v>CPDM</v>
      </c>
      <c r="D633" s="54" t="str">
        <f t="shared" ca="1" si="36"/>
        <v xml:space="preserve">DGL907   </v>
      </c>
      <c r="E633" s="98">
        <f t="shared" ca="1" si="36"/>
        <v>0</v>
      </c>
      <c r="F633" s="54">
        <f t="shared" ca="1" si="36"/>
        <v>0</v>
      </c>
      <c r="G633" s="54">
        <f t="shared" ca="1" si="37"/>
        <v>0</v>
      </c>
      <c r="H633" s="54">
        <f t="shared" ca="1" si="37"/>
        <v>0</v>
      </c>
      <c r="I633" s="54">
        <f t="shared" ca="1" si="37"/>
        <v>0</v>
      </c>
      <c r="J633" s="54" t="str">
        <f t="shared" ca="1" si="37"/>
        <v>ZH4EJ5</v>
      </c>
      <c r="K633" s="54" t="str">
        <f t="shared" ca="1" si="37"/>
        <v>AD3</v>
      </c>
      <c r="L633" s="54" t="str">
        <f t="shared" ca="1" si="37"/>
        <v>COMPLET</v>
      </c>
      <c r="M633" s="54">
        <f t="shared" ca="1" si="37"/>
        <v>0</v>
      </c>
      <c r="N633" s="54" t="str">
        <f t="shared" ca="1" si="37"/>
        <v>ZH4WJ5</v>
      </c>
      <c r="O633" s="54">
        <f t="shared" ca="1" si="37"/>
        <v>0</v>
      </c>
    </row>
    <row r="634" spans="1:15" hidden="1" x14ac:dyDescent="0.25">
      <c r="A634" s="97">
        <v>526</v>
      </c>
      <c r="B634" s="98" t="s">
        <v>2842</v>
      </c>
      <c r="C634" s="54" t="str">
        <f t="shared" ca="1" si="36"/>
        <v>CPMC</v>
      </c>
      <c r="D634" s="54" t="str">
        <f t="shared" ca="1" si="36"/>
        <v xml:space="preserve">V1DGXG78 </v>
      </c>
      <c r="E634" s="98">
        <f t="shared" ca="1" si="36"/>
        <v>0</v>
      </c>
      <c r="F634" s="54">
        <f t="shared" ca="1" si="36"/>
        <v>0</v>
      </c>
      <c r="G634" s="54">
        <f t="shared" ca="1" si="37"/>
        <v>0</v>
      </c>
      <c r="H634" s="54">
        <f t="shared" ca="1" si="37"/>
        <v>0</v>
      </c>
      <c r="I634" s="54">
        <f t="shared" ca="1" si="37"/>
        <v>0</v>
      </c>
      <c r="J634" s="54" t="str">
        <f t="shared" ca="1" si="37"/>
        <v>ZH4EJ6</v>
      </c>
      <c r="K634" s="54" t="str">
        <f t="shared" ca="1" si="37"/>
        <v>AD1</v>
      </c>
      <c r="L634" s="54" t="str">
        <f t="shared" ca="1" si="37"/>
        <v>COMPLET</v>
      </c>
      <c r="M634" s="54">
        <f t="shared" ca="1" si="37"/>
        <v>0</v>
      </c>
      <c r="N634" s="54" t="str">
        <f t="shared" ca="1" si="37"/>
        <v>ZH4WJ6</v>
      </c>
      <c r="O634" s="54">
        <f t="shared" ca="1" si="37"/>
        <v>0</v>
      </c>
    </row>
    <row r="635" spans="1:15" hidden="1" x14ac:dyDescent="0.25">
      <c r="A635" s="97">
        <v>527</v>
      </c>
      <c r="B635" s="98" t="s">
        <v>2848</v>
      </c>
      <c r="C635" s="54" t="str">
        <f t="shared" ca="1" si="36"/>
        <v>CPMC</v>
      </c>
      <c r="D635" s="54" t="str">
        <f t="shared" ca="1" si="36"/>
        <v xml:space="preserve">DGYG82   </v>
      </c>
      <c r="E635" s="98">
        <f t="shared" ca="1" si="36"/>
        <v>0</v>
      </c>
      <c r="F635" s="54">
        <f t="shared" ca="1" si="36"/>
        <v>0</v>
      </c>
      <c r="G635" s="54">
        <f t="shared" ca="1" si="37"/>
        <v>0</v>
      </c>
      <c r="H635" s="54">
        <f t="shared" ca="1" si="37"/>
        <v>0</v>
      </c>
      <c r="I635" s="54">
        <f t="shared" ca="1" si="37"/>
        <v>0</v>
      </c>
      <c r="J635" s="54" t="str">
        <f t="shared" ca="1" si="37"/>
        <v>ZH4GJO</v>
      </c>
      <c r="K635" s="54" t="str">
        <f t="shared" ca="1" si="37"/>
        <v>AD3</v>
      </c>
      <c r="L635" s="54" t="str">
        <f t="shared" ca="1" si="37"/>
        <v>COMPLET</v>
      </c>
      <c r="M635" s="54">
        <f t="shared" ca="1" si="37"/>
        <v>0</v>
      </c>
      <c r="N635" s="54" t="str">
        <f t="shared" ca="1" si="37"/>
        <v>ZH4YJO</v>
      </c>
      <c r="O635" s="54">
        <f t="shared" ca="1" si="37"/>
        <v>0</v>
      </c>
    </row>
    <row r="636" spans="1:15" hidden="1" x14ac:dyDescent="0.25">
      <c r="A636" s="97">
        <v>528</v>
      </c>
      <c r="B636" s="98" t="s">
        <v>2854</v>
      </c>
      <c r="C636" s="54" t="str">
        <f t="shared" ca="1" si="36"/>
        <v>CPMC</v>
      </c>
      <c r="D636" s="54" t="str">
        <f t="shared" ca="1" si="36"/>
        <v xml:space="preserve">DGYH15   </v>
      </c>
      <c r="E636" s="98">
        <f t="shared" ca="1" si="36"/>
        <v>0</v>
      </c>
      <c r="F636" s="54">
        <f t="shared" ca="1" si="36"/>
        <v>0</v>
      </c>
      <c r="G636" s="54">
        <f t="shared" ca="1" si="37"/>
        <v>0</v>
      </c>
      <c r="H636" s="54">
        <f t="shared" ca="1" si="37"/>
        <v>0</v>
      </c>
      <c r="I636" s="54">
        <f t="shared" ca="1" si="37"/>
        <v>0</v>
      </c>
      <c r="J636" s="54" t="str">
        <f t="shared" ca="1" si="37"/>
        <v>ZH4EJ8</v>
      </c>
      <c r="K636" s="54" t="str">
        <f t="shared" ca="1" si="37"/>
        <v>AD1</v>
      </c>
      <c r="L636" s="54" t="str">
        <f t="shared" ca="1" si="37"/>
        <v>COMPLET</v>
      </c>
      <c r="M636" s="54">
        <f t="shared" ca="1" si="37"/>
        <v>0</v>
      </c>
      <c r="N636" s="54" t="str">
        <f t="shared" ca="1" si="37"/>
        <v>ZH4WJ8</v>
      </c>
      <c r="O636" s="54">
        <f t="shared" ca="1" si="37"/>
        <v>0</v>
      </c>
    </row>
    <row r="637" spans="1:15" hidden="1" x14ac:dyDescent="0.25">
      <c r="A637" s="97">
        <v>529</v>
      </c>
      <c r="B637" s="98" t="s">
        <v>2859</v>
      </c>
      <c r="C637" s="54" t="str">
        <f t="shared" ca="1" si="36"/>
        <v>CPMC</v>
      </c>
      <c r="D637" s="54" t="str">
        <f t="shared" ca="1" si="36"/>
        <v xml:space="preserve">VSL09C   </v>
      </c>
      <c r="E637" s="98">
        <f t="shared" ca="1" si="36"/>
        <v>0</v>
      </c>
      <c r="F637" s="54">
        <f t="shared" ca="1" si="36"/>
        <v>0</v>
      </c>
      <c r="G637" s="54">
        <f t="shared" ca="1" si="37"/>
        <v>0</v>
      </c>
      <c r="H637" s="54">
        <f t="shared" ca="1" si="37"/>
        <v>0</v>
      </c>
      <c r="I637" s="54">
        <f t="shared" ca="1" si="37"/>
        <v>0</v>
      </c>
      <c r="J637" s="54" t="str">
        <f t="shared" ca="1" si="37"/>
        <v>ZH4EJ9</v>
      </c>
      <c r="K637" s="54" t="str">
        <f t="shared" ca="1" si="37"/>
        <v>AD1</v>
      </c>
      <c r="L637" s="54" t="str">
        <f t="shared" ca="1" si="37"/>
        <v>COMPLET</v>
      </c>
      <c r="M637" s="54">
        <f t="shared" ca="1" si="37"/>
        <v>0</v>
      </c>
      <c r="N637" s="54" t="str">
        <f t="shared" ca="1" si="37"/>
        <v>ZH4WJ9</v>
      </c>
      <c r="O637" s="54">
        <f t="shared" ca="1" si="37"/>
        <v>0</v>
      </c>
    </row>
    <row r="638" spans="1:15" hidden="1" x14ac:dyDescent="0.25">
      <c r="A638" s="97">
        <v>530</v>
      </c>
      <c r="B638" s="98" t="s">
        <v>2864</v>
      </c>
      <c r="C638" s="54" t="str">
        <f t="shared" ca="1" si="36"/>
        <v>CPMC</v>
      </c>
      <c r="D638" s="54" t="str">
        <f t="shared" ca="1" si="36"/>
        <v>V0DGXJ68</v>
      </c>
      <c r="E638" s="98">
        <f t="shared" ca="1" si="36"/>
        <v>0</v>
      </c>
      <c r="F638" s="54">
        <f t="shared" ca="1" si="36"/>
        <v>0</v>
      </c>
      <c r="G638" s="54">
        <f t="shared" ca="1" si="37"/>
        <v>0</v>
      </c>
      <c r="H638" s="54">
        <f t="shared" ca="1" si="37"/>
        <v>0</v>
      </c>
      <c r="I638" s="54">
        <f t="shared" ca="1" si="37"/>
        <v>0</v>
      </c>
      <c r="J638" s="54" t="str">
        <f t="shared" ca="1" si="37"/>
        <v>ZH4EJC</v>
      </c>
      <c r="K638" s="54" t="str">
        <f t="shared" ca="1" si="37"/>
        <v>AD3</v>
      </c>
      <c r="L638" s="54" t="str">
        <f t="shared" ca="1" si="37"/>
        <v>PARTIEL</v>
      </c>
      <c r="M638" s="54">
        <f t="shared" ca="1" si="37"/>
        <v>0</v>
      </c>
      <c r="N638" s="54" t="str">
        <f t="shared" ca="1" si="37"/>
        <v>ZH4WJC</v>
      </c>
      <c r="O638" s="54">
        <f t="shared" ca="1" si="37"/>
        <v>0</v>
      </c>
    </row>
    <row r="639" spans="1:15" hidden="1" x14ac:dyDescent="0.25">
      <c r="A639" s="97">
        <v>531</v>
      </c>
      <c r="B639" s="98" t="s">
        <v>2871</v>
      </c>
      <c r="C639" s="54" t="str">
        <f t="shared" ca="1" si="36"/>
        <v>CPMC</v>
      </c>
      <c r="D639" s="54" t="str">
        <f t="shared" ca="1" si="36"/>
        <v>DGYK13</v>
      </c>
      <c r="E639" s="98">
        <f t="shared" ca="1" si="36"/>
        <v>0</v>
      </c>
      <c r="F639" s="54">
        <f t="shared" ca="1" si="36"/>
        <v>0</v>
      </c>
      <c r="G639" s="54">
        <f t="shared" ca="1" si="37"/>
        <v>0</v>
      </c>
      <c r="H639" s="54">
        <f t="shared" ca="1" si="37"/>
        <v>0</v>
      </c>
      <c r="I639" s="54">
        <f t="shared" ca="1" si="37"/>
        <v>0</v>
      </c>
      <c r="J639" s="54" t="str">
        <f t="shared" ca="1" si="37"/>
        <v>ZH4AT2</v>
      </c>
      <c r="K639" s="54" t="str">
        <f t="shared" ca="1" si="37"/>
        <v>AD3</v>
      </c>
      <c r="L639" s="54" t="str">
        <f t="shared" ca="1" si="37"/>
        <v>COMPLET</v>
      </c>
      <c r="M639" s="54" t="str">
        <f t="shared" ca="1" si="37"/>
        <v xml:space="preserve"> </v>
      </c>
      <c r="N639" s="54" t="str">
        <f t="shared" ca="1" si="37"/>
        <v>ZH4ST2</v>
      </c>
      <c r="O639" s="54">
        <f t="shared" ca="1" si="37"/>
        <v>0</v>
      </c>
    </row>
    <row r="640" spans="1:15" hidden="1" x14ac:dyDescent="0.25">
      <c r="A640" s="97">
        <v>532</v>
      </c>
      <c r="B640" s="98" t="s">
        <v>2877</v>
      </c>
      <c r="C640" s="54" t="str">
        <f t="shared" ca="1" si="36"/>
        <v>CPMC</v>
      </c>
      <c r="D640" s="54" t="str">
        <f t="shared" ca="1" si="36"/>
        <v>DGYK18</v>
      </c>
      <c r="E640" s="98">
        <f t="shared" ca="1" si="36"/>
        <v>0</v>
      </c>
      <c r="F640" s="54">
        <f t="shared" ca="1" si="36"/>
        <v>0</v>
      </c>
      <c r="G640" s="54">
        <f t="shared" ca="1" si="37"/>
        <v>0</v>
      </c>
      <c r="H640" s="54">
        <f t="shared" ca="1" si="37"/>
        <v>0</v>
      </c>
      <c r="I640" s="54">
        <f t="shared" ca="1" si="37"/>
        <v>0</v>
      </c>
      <c r="J640" s="54" t="str">
        <f t="shared" ca="1" si="37"/>
        <v>ZH4AMJ</v>
      </c>
      <c r="K640" s="54" t="str">
        <f t="shared" ca="1" si="37"/>
        <v>AD3</v>
      </c>
      <c r="L640" s="54" t="str">
        <f t="shared" ca="1" si="37"/>
        <v>COMPLET</v>
      </c>
      <c r="M640" s="54" t="str">
        <f t="shared" ca="1" si="37"/>
        <v xml:space="preserve"> </v>
      </c>
      <c r="N640" s="54" t="str">
        <f t="shared" ca="1" si="37"/>
        <v>ZH4SMJ</v>
      </c>
      <c r="O640" s="54">
        <f t="shared" ca="1" si="37"/>
        <v>0</v>
      </c>
    </row>
    <row r="641" spans="1:15" hidden="1" x14ac:dyDescent="0.25">
      <c r="A641" s="97">
        <v>2032</v>
      </c>
      <c r="B641" s="98" t="s">
        <v>10068</v>
      </c>
      <c r="C641" s="54" t="str">
        <f t="shared" ca="1" si="36"/>
        <v>CPDM</v>
      </c>
      <c r="D641" s="54" t="str">
        <f t="shared" ca="1" si="36"/>
        <v>#CR#CCMCJ_YYYYMMDDHHMISS_DIGITAL_ACTIVITE.txt</v>
      </c>
      <c r="E641" s="98">
        <f t="shared" ca="1" si="36"/>
        <v>0</v>
      </c>
      <c r="F641" s="54">
        <f t="shared" ca="1" si="36"/>
        <v>0</v>
      </c>
      <c r="G641" s="54">
        <f t="shared" ca="1" si="37"/>
        <v>0</v>
      </c>
      <c r="H641" s="54">
        <f t="shared" ca="1" si="37"/>
        <v>0</v>
      </c>
      <c r="I641" s="54">
        <f t="shared" ca="1" si="37"/>
        <v>0</v>
      </c>
      <c r="J641" s="54">
        <f t="shared" ca="1" si="37"/>
        <v>0</v>
      </c>
      <c r="K641" s="54" t="str">
        <f t="shared" ca="1" si="37"/>
        <v>AD4</v>
      </c>
      <c r="L641" s="54" t="str">
        <f t="shared" ca="1" si="37"/>
        <v>PARTIEL</v>
      </c>
      <c r="M641" s="54">
        <f t="shared" ca="1" si="37"/>
        <v>0</v>
      </c>
      <c r="N641" s="54" t="str">
        <f t="shared" ca="1" si="37"/>
        <v>ZH4RJL</v>
      </c>
      <c r="O641" s="54">
        <f t="shared" ca="1" si="37"/>
        <v>0</v>
      </c>
    </row>
    <row r="642" spans="1:15" hidden="1" x14ac:dyDescent="0.25">
      <c r="A642" s="97">
        <v>2033</v>
      </c>
      <c r="B642" s="98" t="s">
        <v>10071</v>
      </c>
      <c r="C642" s="54" t="str">
        <f t="shared" ca="1" si="36"/>
        <v>CPDM</v>
      </c>
      <c r="D642" s="54" t="str">
        <f t="shared" ca="1" si="36"/>
        <v>#CR#CCMCJ_YYYYMMDDHHMISS_DIGITAL_AGENT.txt</v>
      </c>
      <c r="E642" s="98">
        <f t="shared" ca="1" si="36"/>
        <v>0</v>
      </c>
      <c r="F642" s="54">
        <f t="shared" ca="1" si="36"/>
        <v>0</v>
      </c>
      <c r="G642" s="54">
        <f t="shared" ca="1" si="37"/>
        <v>0</v>
      </c>
      <c r="H642" s="54">
        <f t="shared" ca="1" si="37"/>
        <v>0</v>
      </c>
      <c r="I642" s="54">
        <f t="shared" ca="1" si="37"/>
        <v>0</v>
      </c>
      <c r="J642" s="54">
        <f t="shared" ca="1" si="37"/>
        <v>0</v>
      </c>
      <c r="K642" s="54" t="str">
        <f t="shared" ca="1" si="37"/>
        <v>AD4</v>
      </c>
      <c r="L642" s="54" t="str">
        <f t="shared" ca="1" si="37"/>
        <v>PARTIEL</v>
      </c>
      <c r="M642" s="54">
        <f t="shared" ca="1" si="37"/>
        <v>0</v>
      </c>
      <c r="N642" s="54" t="str">
        <f t="shared" ca="1" si="37"/>
        <v>ZH4RJS</v>
      </c>
      <c r="O642" s="54">
        <f t="shared" ca="1" si="37"/>
        <v>0</v>
      </c>
    </row>
    <row r="643" spans="1:15" hidden="1" x14ac:dyDescent="0.25">
      <c r="A643" s="97">
        <v>2034</v>
      </c>
      <c r="B643" s="98" t="s">
        <v>10074</v>
      </c>
      <c r="C643" s="54" t="str">
        <f t="shared" ca="1" si="36"/>
        <v>CPDM</v>
      </c>
      <c r="D643" s="54" t="str">
        <f t="shared" ca="1" si="36"/>
        <v>#CR#CCMCJ_YYYYMMDDHHMISS_DIGITAL_SERVICE.txt</v>
      </c>
      <c r="E643" s="98">
        <f t="shared" ca="1" si="36"/>
        <v>0</v>
      </c>
      <c r="F643" s="54">
        <f t="shared" ca="1" si="36"/>
        <v>0</v>
      </c>
      <c r="G643" s="54">
        <f t="shared" ca="1" si="37"/>
        <v>0</v>
      </c>
      <c r="H643" s="54">
        <f t="shared" ca="1" si="37"/>
        <v>0</v>
      </c>
      <c r="I643" s="54">
        <f t="shared" ca="1" si="37"/>
        <v>0</v>
      </c>
      <c r="J643" s="54">
        <f t="shared" ca="1" si="37"/>
        <v>0</v>
      </c>
      <c r="K643" s="54" t="str">
        <f t="shared" ca="1" si="37"/>
        <v>AD4</v>
      </c>
      <c r="L643" s="54" t="str">
        <f t="shared" ca="1" si="37"/>
        <v>PARTIEL</v>
      </c>
      <c r="M643" s="54">
        <f t="shared" ca="1" si="37"/>
        <v>0</v>
      </c>
      <c r="N643" s="54" t="str">
        <f t="shared" ca="1" si="37"/>
        <v>ZH4RJN</v>
      </c>
      <c r="O643" s="54">
        <f t="shared" ca="1" si="37"/>
        <v>0</v>
      </c>
    </row>
    <row r="644" spans="1:15" hidden="1" x14ac:dyDescent="0.25">
      <c r="A644" s="97">
        <v>533</v>
      </c>
      <c r="B644" s="98" t="s">
        <v>2883</v>
      </c>
      <c r="C644" s="54" t="str">
        <f t="shared" ca="1" si="36"/>
        <v>CPPL</v>
      </c>
      <c r="D644" s="54" t="str">
        <f t="shared" ca="1" si="36"/>
        <v xml:space="preserve">V1DISPAC </v>
      </c>
      <c r="E644" s="98">
        <f t="shared" ca="1" si="36"/>
        <v>0</v>
      </c>
      <c r="F644" s="54">
        <f t="shared" ca="1" si="36"/>
        <v>0</v>
      </c>
      <c r="G644" s="54">
        <f t="shared" ca="1" si="37"/>
        <v>0</v>
      </c>
      <c r="H644" s="54">
        <f t="shared" ca="1" si="37"/>
        <v>0</v>
      </c>
      <c r="I644" s="54">
        <f t="shared" ca="1" si="37"/>
        <v>0</v>
      </c>
      <c r="J644" s="54" t="str">
        <f t="shared" ca="1" si="37"/>
        <v>ZH2CJK</v>
      </c>
      <c r="K644" s="54" t="str">
        <f t="shared" ca="1" si="37"/>
        <v>AD3</v>
      </c>
      <c r="L644" s="54" t="str">
        <f t="shared" ca="1" si="37"/>
        <v>COMPLET</v>
      </c>
      <c r="M644" s="54">
        <f t="shared" ca="1" si="37"/>
        <v>0</v>
      </c>
      <c r="N644" s="54" t="str">
        <f t="shared" ca="1" si="37"/>
        <v>ZH2UJK</v>
      </c>
      <c r="O644" s="54">
        <f t="shared" ca="1" si="37"/>
        <v>0</v>
      </c>
    </row>
    <row r="645" spans="1:15" hidden="1" x14ac:dyDescent="0.25">
      <c r="A645" s="97">
        <v>534</v>
      </c>
      <c r="B645" s="98" t="s">
        <v>2890</v>
      </c>
      <c r="C645" s="54" t="str">
        <f t="shared" ca="1" si="36"/>
        <v>CPPL</v>
      </c>
      <c r="D645" s="54" t="str">
        <f t="shared" ca="1" si="36"/>
        <v xml:space="preserve">V0DISPPA </v>
      </c>
      <c r="E645" s="98">
        <f t="shared" ca="1" si="36"/>
        <v>0</v>
      </c>
      <c r="F645" s="54">
        <f t="shared" ca="1" si="36"/>
        <v>0</v>
      </c>
      <c r="G645" s="54">
        <f t="shared" ca="1" si="37"/>
        <v>0</v>
      </c>
      <c r="H645" s="54">
        <f t="shared" ca="1" si="37"/>
        <v>0</v>
      </c>
      <c r="I645" s="54">
        <f t="shared" ca="1" si="37"/>
        <v>0</v>
      </c>
      <c r="J645" s="54" t="str">
        <f t="shared" ca="1" si="37"/>
        <v>ZH2CJL</v>
      </c>
      <c r="K645" s="54" t="str">
        <f t="shared" ca="1" si="37"/>
        <v>AD3</v>
      </c>
      <c r="L645" s="54" t="str">
        <f t="shared" ca="1" si="37"/>
        <v>COMPLET</v>
      </c>
      <c r="M645" s="54">
        <f t="shared" ca="1" si="37"/>
        <v>0</v>
      </c>
      <c r="N645" s="54" t="str">
        <f t="shared" ca="1" si="37"/>
        <v>ZH2UJL</v>
      </c>
      <c r="O645" s="54">
        <f t="shared" ca="1" si="37"/>
        <v>0</v>
      </c>
    </row>
    <row r="646" spans="1:15" hidden="1" x14ac:dyDescent="0.25">
      <c r="A646" s="97">
        <v>2177</v>
      </c>
      <c r="B646" s="98" t="s">
        <v>10584</v>
      </c>
      <c r="C646" s="54" t="str">
        <f t="shared" ca="1" si="36"/>
        <v>CPMP</v>
      </c>
      <c r="D646" s="54" t="str">
        <f t="shared" ca="1" si="36"/>
        <v>V1DMTP2P</v>
      </c>
      <c r="E646" s="98">
        <f t="shared" ca="1" si="36"/>
        <v>0</v>
      </c>
      <c r="F646" s="54">
        <f t="shared" ca="1" si="36"/>
        <v>0</v>
      </c>
      <c r="G646" s="54">
        <f t="shared" ca="1" si="37"/>
        <v>0</v>
      </c>
      <c r="H646" s="54">
        <f t="shared" ca="1" si="37"/>
        <v>0</v>
      </c>
      <c r="I646" s="54">
        <f t="shared" ca="1" si="37"/>
        <v>0</v>
      </c>
      <c r="J646" s="54" t="str">
        <f t="shared" ca="1" si="37"/>
        <v>ZH2CJB</v>
      </c>
      <c r="K646" s="54" t="str">
        <f t="shared" ca="1" si="37"/>
        <v>AD3</v>
      </c>
      <c r="L646" s="54" t="str">
        <f t="shared" ca="1" si="37"/>
        <v>COMPLET</v>
      </c>
      <c r="M646" s="54" t="str">
        <f t="shared" ca="1" si="37"/>
        <v xml:space="preserve"> </v>
      </c>
      <c r="N646" s="54" t="str">
        <f t="shared" ca="1" si="37"/>
        <v>ZH2CJC</v>
      </c>
      <c r="O646" s="54">
        <f t="shared" ca="1" si="37"/>
        <v>0</v>
      </c>
    </row>
    <row r="647" spans="1:15" hidden="1" x14ac:dyDescent="0.25">
      <c r="A647" s="97">
        <v>535</v>
      </c>
      <c r="B647" s="98" t="s">
        <v>2895</v>
      </c>
      <c r="C647" s="54" t="str">
        <f t="shared" ref="C647:I684" ca="1" si="38">IF((INDIRECT("'Referentiel'!"&amp;C$1&amp;$A647)="N/A"),"",INDIRECT("'Referentiel'!"&amp;C$1&amp;$A647))</f>
        <v>CPCC</v>
      </c>
      <c r="D647" s="54" t="str">
        <f t="shared" ca="1" si="38"/>
        <v xml:space="preserve">V0DOCJUS </v>
      </c>
      <c r="E647" s="98">
        <f t="shared" ca="1" si="38"/>
        <v>0</v>
      </c>
      <c r="F647" s="54">
        <f t="shared" ca="1" si="38"/>
        <v>0</v>
      </c>
      <c r="G647" s="54">
        <f t="shared" ca="1" si="37"/>
        <v>0</v>
      </c>
      <c r="H647" s="54">
        <f t="shared" ca="1" si="37"/>
        <v>0</v>
      </c>
      <c r="I647" s="54">
        <f t="shared" ca="1" si="37"/>
        <v>0</v>
      </c>
      <c r="J647" s="54" t="str">
        <f t="shared" ca="1" si="37"/>
        <v>ZH1CJ8</v>
      </c>
      <c r="K647" s="54" t="str">
        <f t="shared" ca="1" si="37"/>
        <v>AD3</v>
      </c>
      <c r="L647" s="54" t="str">
        <f t="shared" ca="1" si="37"/>
        <v>COMPLET</v>
      </c>
      <c r="M647" s="54">
        <f t="shared" ca="1" si="37"/>
        <v>0</v>
      </c>
      <c r="N647" s="54" t="str">
        <f t="shared" ca="1" si="37"/>
        <v>ZH1UJ8</v>
      </c>
      <c r="O647" s="54">
        <f t="shared" ca="1" si="37"/>
        <v>0</v>
      </c>
    </row>
    <row r="648" spans="1:15" hidden="1" x14ac:dyDescent="0.25">
      <c r="A648" s="97">
        <v>536</v>
      </c>
      <c r="B648" s="98" t="s">
        <v>2901</v>
      </c>
      <c r="C648" s="54" t="str">
        <f t="shared" ca="1" si="38"/>
        <v>CPCC</v>
      </c>
      <c r="D648" s="54" t="str">
        <f t="shared" ca="1" si="38"/>
        <v xml:space="preserve">V1DOFISC </v>
      </c>
      <c r="E648" s="98">
        <f t="shared" ca="1" si="38"/>
        <v>0</v>
      </c>
      <c r="F648" s="54">
        <f t="shared" ca="1" si="38"/>
        <v>0</v>
      </c>
      <c r="G648" s="54">
        <f t="shared" ca="1" si="37"/>
        <v>0</v>
      </c>
      <c r="H648" s="54">
        <f t="shared" ca="1" si="37"/>
        <v>0</v>
      </c>
      <c r="I648" s="54">
        <f t="shared" ca="1" si="37"/>
        <v>0</v>
      </c>
      <c r="J648" s="54" t="str">
        <f t="shared" ref="J648:O690" ca="1" si="39">IF((INDIRECT("'Referentiel'!"&amp;J$1&amp;$A648)="N/A"),"",INDIRECT("'Referentiel'!"&amp;J$1&amp;$A648))</f>
        <v>ZH1CJ9</v>
      </c>
      <c r="K648" s="54" t="str">
        <f t="shared" ca="1" si="39"/>
        <v>AD1</v>
      </c>
      <c r="L648" s="54" t="str">
        <f t="shared" ca="1" si="39"/>
        <v>COMPLET</v>
      </c>
      <c r="M648" s="54">
        <f t="shared" ca="1" si="39"/>
        <v>0</v>
      </c>
      <c r="N648" s="54" t="str">
        <f t="shared" ca="1" si="39"/>
        <v>ZH1UJ9</v>
      </c>
      <c r="O648" s="54">
        <f t="shared" ca="1" si="39"/>
        <v>0</v>
      </c>
    </row>
    <row r="649" spans="1:15" hidden="1" x14ac:dyDescent="0.25">
      <c r="A649" s="97">
        <v>537</v>
      </c>
      <c r="B649" s="98" t="s">
        <v>2907</v>
      </c>
      <c r="C649" s="54" t="str">
        <f t="shared" ca="1" si="38"/>
        <v>CPDT</v>
      </c>
      <c r="D649" s="54" t="str">
        <f t="shared" ca="1" si="38"/>
        <v xml:space="preserve">TA/0AMT/DOFSJFON/6/        /   </v>
      </c>
      <c r="E649" s="98">
        <f t="shared" ca="1" si="38"/>
        <v>0</v>
      </c>
      <c r="F649" s="54">
        <f t="shared" ca="1" si="38"/>
        <v>0</v>
      </c>
      <c r="G649" s="54">
        <f t="shared" ca="1" si="38"/>
        <v>0</v>
      </c>
      <c r="H649" s="54">
        <f t="shared" ca="1" si="38"/>
        <v>0</v>
      </c>
      <c r="I649" s="54">
        <f t="shared" ca="1" si="38"/>
        <v>0</v>
      </c>
      <c r="J649" s="54" t="str">
        <f t="shared" ca="1" si="39"/>
        <v>ZH0CJ1</v>
      </c>
      <c r="K649" s="54" t="str">
        <f t="shared" ca="1" si="39"/>
        <v>AD1</v>
      </c>
      <c r="L649" s="54" t="str">
        <f t="shared" ca="1" si="39"/>
        <v>COMPLET</v>
      </c>
      <c r="M649" s="54">
        <f t="shared" ca="1" si="39"/>
        <v>0</v>
      </c>
      <c r="N649" s="54" t="str">
        <f t="shared" ca="1" si="39"/>
        <v>ZH0UJ1</v>
      </c>
      <c r="O649" s="54">
        <f t="shared" ca="1" si="39"/>
        <v>0</v>
      </c>
    </row>
    <row r="650" spans="1:15" hidden="1" x14ac:dyDescent="0.25">
      <c r="A650" s="97">
        <v>538</v>
      </c>
      <c r="B650" s="98" t="s">
        <v>2913</v>
      </c>
      <c r="C650" s="54" t="str">
        <f t="shared" ca="1" si="38"/>
        <v>CPCI</v>
      </c>
      <c r="D650" s="54" t="str">
        <f t="shared" ca="1" si="38"/>
        <v>DOFXSAVJ</v>
      </c>
      <c r="E650" s="98">
        <f t="shared" ca="1" si="38"/>
        <v>0</v>
      </c>
      <c r="F650" s="54">
        <f t="shared" ca="1" si="38"/>
        <v>0</v>
      </c>
      <c r="G650" s="54">
        <f t="shared" ca="1" si="38"/>
        <v>0</v>
      </c>
      <c r="H650" s="54">
        <f t="shared" ca="1" si="38"/>
        <v>0</v>
      </c>
      <c r="I650" s="54">
        <f t="shared" ca="1" si="38"/>
        <v>0</v>
      </c>
      <c r="J650" s="54">
        <f t="shared" ca="1" si="39"/>
        <v>0</v>
      </c>
      <c r="K650" s="54" t="str">
        <f t="shared" ca="1" si="39"/>
        <v>AD1</v>
      </c>
      <c r="L650" s="54" t="str">
        <f t="shared" ca="1" si="39"/>
        <v>PARTIEL</v>
      </c>
      <c r="M650" s="54">
        <f t="shared" ca="1" si="39"/>
        <v>0</v>
      </c>
      <c r="N650" s="54" t="str">
        <f t="shared" ca="1" si="39"/>
        <v>ZH0UJ2</v>
      </c>
      <c r="O650" s="54">
        <f t="shared" ca="1" si="39"/>
        <v>0</v>
      </c>
    </row>
    <row r="651" spans="1:15" hidden="1" x14ac:dyDescent="0.25">
      <c r="A651" s="97">
        <v>2108</v>
      </c>
      <c r="B651" s="98" t="s">
        <v>10310</v>
      </c>
      <c r="C651" s="54" t="str">
        <f t="shared" ca="1" si="38"/>
        <v>CPMP</v>
      </c>
      <c r="D651" s="54" t="str">
        <f t="shared" ca="1" si="38"/>
        <v>V0DOMHCR</v>
      </c>
      <c r="E651" s="98">
        <f t="shared" ca="1" si="38"/>
        <v>0</v>
      </c>
      <c r="F651" s="54">
        <f t="shared" ca="1" si="38"/>
        <v>0</v>
      </c>
      <c r="G651" s="54">
        <f t="shared" ca="1" si="38"/>
        <v>0</v>
      </c>
      <c r="H651" s="54">
        <f t="shared" ca="1" si="38"/>
        <v>0</v>
      </c>
      <c r="I651" s="54">
        <f t="shared" ca="1" si="38"/>
        <v>0</v>
      </c>
      <c r="J651" s="54" t="str">
        <f t="shared" ca="1" si="39"/>
        <v>ZH2MJE</v>
      </c>
      <c r="K651" s="54" t="str">
        <f t="shared" ca="1" si="39"/>
        <v>AD3</v>
      </c>
      <c r="L651" s="54" t="str">
        <f t="shared" ca="1" si="39"/>
        <v>COMPLET</v>
      </c>
      <c r="M651" s="54" t="str">
        <f t="shared" ca="1" si="39"/>
        <v xml:space="preserve"> </v>
      </c>
      <c r="N651" s="54" t="str">
        <f t="shared" ca="1" si="39"/>
        <v>ZH2NJE</v>
      </c>
      <c r="O651" s="54">
        <f t="shared" ca="1" si="39"/>
        <v>0</v>
      </c>
    </row>
    <row r="652" spans="1:15" hidden="1" x14ac:dyDescent="0.25">
      <c r="A652" s="97">
        <v>539</v>
      </c>
      <c r="B652" s="134" t="s">
        <v>2921</v>
      </c>
      <c r="C652" s="54" t="str">
        <f t="shared" ca="1" si="38"/>
        <v>CPCC</v>
      </c>
      <c r="D652" s="54" t="str">
        <f t="shared" ca="1" si="38"/>
        <v xml:space="preserve">V0DOMIEX </v>
      </c>
      <c r="E652" s="98">
        <f t="shared" ca="1" si="38"/>
        <v>0</v>
      </c>
      <c r="F652" s="54">
        <f t="shared" ca="1" si="38"/>
        <v>0</v>
      </c>
      <c r="G652" s="54">
        <f t="shared" ca="1" si="38"/>
        <v>0</v>
      </c>
      <c r="H652" s="54">
        <f t="shared" ca="1" si="38"/>
        <v>0</v>
      </c>
      <c r="I652" s="54">
        <f t="shared" ca="1" si="38"/>
        <v>0</v>
      </c>
      <c r="J652" s="54" t="str">
        <f t="shared" ca="1" si="39"/>
        <v>ZH1CJA</v>
      </c>
      <c r="K652" s="54" t="str">
        <f t="shared" ca="1" si="39"/>
        <v>AD3</v>
      </c>
      <c r="L652" s="54" t="str">
        <f t="shared" ca="1" si="39"/>
        <v>COMPLET</v>
      </c>
      <c r="M652" s="54">
        <f t="shared" ca="1" si="39"/>
        <v>0</v>
      </c>
      <c r="N652" s="54" t="str">
        <f t="shared" ca="1" si="39"/>
        <v>ZH1UJA</v>
      </c>
      <c r="O652" s="54">
        <f t="shared" ca="1" si="39"/>
        <v>0</v>
      </c>
    </row>
    <row r="653" spans="1:15" hidden="1" x14ac:dyDescent="0.25">
      <c r="A653" s="97">
        <v>540</v>
      </c>
      <c r="B653" s="98" t="s">
        <v>2921</v>
      </c>
      <c r="C653" s="54" t="str">
        <f t="shared" ca="1" si="38"/>
        <v>CPCC</v>
      </c>
      <c r="D653" s="54" t="str">
        <f t="shared" ca="1" si="38"/>
        <v>V0DOSDER</v>
      </c>
      <c r="E653" s="98">
        <f t="shared" ca="1" si="38"/>
        <v>0</v>
      </c>
      <c r="F653" s="54">
        <f t="shared" ca="1" si="38"/>
        <v>0</v>
      </c>
      <c r="G653" s="54">
        <f t="shared" ca="1" si="38"/>
        <v>0</v>
      </c>
      <c r="H653" s="54">
        <f t="shared" ca="1" si="38"/>
        <v>0</v>
      </c>
      <c r="I653" s="54">
        <f t="shared" ca="1" si="38"/>
        <v>0</v>
      </c>
      <c r="J653" s="54" t="str">
        <f t="shared" ca="1" si="39"/>
        <v>ZH1AMH</v>
      </c>
      <c r="K653" s="54" t="str">
        <f t="shared" ca="1" si="39"/>
        <v>AD3</v>
      </c>
      <c r="L653" s="54" t="str">
        <f t="shared" ca="1" si="39"/>
        <v>COMPLET</v>
      </c>
      <c r="M653" s="54" t="str">
        <f t="shared" ca="1" si="39"/>
        <v xml:space="preserve"> </v>
      </c>
      <c r="N653" s="54" t="str">
        <f t="shared" ca="1" si="39"/>
        <v>ZH1SMH</v>
      </c>
      <c r="O653" s="54">
        <f t="shared" ca="1" si="39"/>
        <v>0</v>
      </c>
    </row>
    <row r="654" spans="1:15" hidden="1" x14ac:dyDescent="0.25">
      <c r="A654" s="97">
        <v>2081</v>
      </c>
      <c r="B654" s="137" t="s">
        <v>10223</v>
      </c>
      <c r="C654" s="54" t="str">
        <f t="shared" ca="1" si="38"/>
        <v>CPCC</v>
      </c>
      <c r="D654" s="54" t="str">
        <f t="shared" ca="1" si="38"/>
        <v>#CR#EERDJ_YYYYMMDDHHMISS_DONNEE_BDF.txt</v>
      </c>
      <c r="E654" s="98">
        <f t="shared" ca="1" si="38"/>
        <v>0</v>
      </c>
      <c r="F654" s="54">
        <f t="shared" ca="1" si="38"/>
        <v>0</v>
      </c>
      <c r="G654" s="54">
        <f t="shared" ca="1" si="38"/>
        <v>0</v>
      </c>
      <c r="H654" s="54">
        <f t="shared" ca="1" si="38"/>
        <v>0</v>
      </c>
      <c r="I654" s="54">
        <f t="shared" ca="1" si="38"/>
        <v>0</v>
      </c>
      <c r="J654" s="54">
        <f t="shared" ca="1" si="39"/>
        <v>0</v>
      </c>
      <c r="K654" s="54" t="str">
        <f t="shared" ca="1" si="39"/>
        <v>AD4</v>
      </c>
      <c r="L654" s="54" t="str">
        <f t="shared" ca="1" si="39"/>
        <v>COMPLET</v>
      </c>
      <c r="M654" s="54" t="str">
        <f t="shared" ca="1" si="39"/>
        <v xml:space="preserve"> </v>
      </c>
      <c r="N654" s="54" t="str">
        <f t="shared" ca="1" si="39"/>
        <v>ZH1GJC</v>
      </c>
      <c r="O654" s="54">
        <f t="shared" ca="1" si="39"/>
        <v>0</v>
      </c>
    </row>
    <row r="655" spans="1:15" hidden="1" x14ac:dyDescent="0.25">
      <c r="A655" s="97">
        <v>2082</v>
      </c>
      <c r="B655" s="137" t="s">
        <v>10225</v>
      </c>
      <c r="C655" s="54" t="str">
        <f t="shared" ca="1" si="38"/>
        <v>CPCC</v>
      </c>
      <c r="D655" s="54" t="str">
        <f t="shared" ca="1" si="38"/>
        <v>#CR#EERDJ_YYYYMMDDHHMISS_DONNEE_JUSTIF.txt</v>
      </c>
      <c r="E655" s="98">
        <f t="shared" ca="1" si="38"/>
        <v>0</v>
      </c>
      <c r="F655" s="54">
        <f t="shared" ca="1" si="38"/>
        <v>0</v>
      </c>
      <c r="G655" s="54">
        <f t="shared" ca="1" si="38"/>
        <v>0</v>
      </c>
      <c r="H655" s="54">
        <f t="shared" ca="1" si="38"/>
        <v>0</v>
      </c>
      <c r="I655" s="54">
        <f t="shared" ca="1" si="38"/>
        <v>0</v>
      </c>
      <c r="J655" s="54">
        <f t="shared" ca="1" si="39"/>
        <v>0</v>
      </c>
      <c r="K655" s="54" t="str">
        <f t="shared" ca="1" si="39"/>
        <v>AD4</v>
      </c>
      <c r="L655" s="54" t="str">
        <f t="shared" ca="1" si="39"/>
        <v>COMPLET</v>
      </c>
      <c r="M655" s="54" t="str">
        <f t="shared" ca="1" si="39"/>
        <v xml:space="preserve"> </v>
      </c>
      <c r="N655" s="54" t="str">
        <f t="shared" ca="1" si="39"/>
        <v>ZH1GJD</v>
      </c>
      <c r="O655" s="54">
        <f t="shared" ca="1" si="39"/>
        <v>0</v>
      </c>
    </row>
    <row r="656" spans="1:15" hidden="1" x14ac:dyDescent="0.25">
      <c r="A656" s="97">
        <v>2083</v>
      </c>
      <c r="B656" s="137" t="s">
        <v>10227</v>
      </c>
      <c r="C656" s="54" t="str">
        <f t="shared" ca="1" si="38"/>
        <v>CPCC</v>
      </c>
      <c r="D656" s="54" t="str">
        <f t="shared" ca="1" si="38"/>
        <v>#CR#EERDJ_YYYYMMDDHHMISS_DONNEE_OFR.txt</v>
      </c>
      <c r="E656" s="98">
        <f t="shared" ca="1" si="38"/>
        <v>0</v>
      </c>
      <c r="F656" s="54">
        <f t="shared" ca="1" si="38"/>
        <v>0</v>
      </c>
      <c r="G656" s="54">
        <f t="shared" ca="1" si="38"/>
        <v>0</v>
      </c>
      <c r="H656" s="54">
        <f t="shared" ca="1" si="38"/>
        <v>0</v>
      </c>
      <c r="I656" s="54">
        <f t="shared" ca="1" si="38"/>
        <v>0</v>
      </c>
      <c r="J656" s="54">
        <f t="shared" ca="1" si="39"/>
        <v>0</v>
      </c>
      <c r="K656" s="54" t="str">
        <f t="shared" ca="1" si="39"/>
        <v>AD4</v>
      </c>
      <c r="L656" s="54" t="str">
        <f t="shared" ca="1" si="39"/>
        <v>COMPLET</v>
      </c>
      <c r="M656" s="54" t="str">
        <f t="shared" ca="1" si="39"/>
        <v xml:space="preserve"> </v>
      </c>
      <c r="N656" s="54" t="str">
        <f t="shared" ca="1" si="39"/>
        <v>ZH1GJE</v>
      </c>
      <c r="O656" s="54">
        <f t="shared" ca="1" si="39"/>
        <v>0</v>
      </c>
    </row>
    <row r="657" spans="1:15" hidden="1" x14ac:dyDescent="0.25">
      <c r="A657" s="97">
        <v>2084</v>
      </c>
      <c r="B657" s="137" t="s">
        <v>10229</v>
      </c>
      <c r="C657" s="54" t="str">
        <f t="shared" ca="1" si="38"/>
        <v>CPCC</v>
      </c>
      <c r="D657" s="54" t="str">
        <f t="shared" ca="1" si="38"/>
        <v>#CR#EERDJ_YYYYMMDDHHMISS_DONNEE_RESDC.txt</v>
      </c>
      <c r="E657" s="98">
        <f t="shared" ca="1" si="38"/>
        <v>0</v>
      </c>
      <c r="F657" s="54">
        <f t="shared" ca="1" si="38"/>
        <v>0</v>
      </c>
      <c r="G657" s="54">
        <f t="shared" ca="1" si="38"/>
        <v>0</v>
      </c>
      <c r="H657" s="54">
        <f t="shared" ca="1" si="38"/>
        <v>0</v>
      </c>
      <c r="I657" s="54">
        <f t="shared" ca="1" si="38"/>
        <v>0</v>
      </c>
      <c r="J657" s="54">
        <f t="shared" ca="1" si="39"/>
        <v>0</v>
      </c>
      <c r="K657" s="54" t="str">
        <f t="shared" ca="1" si="39"/>
        <v>AD4</v>
      </c>
      <c r="L657" s="54" t="str">
        <f t="shared" ca="1" si="39"/>
        <v>COMPLET</v>
      </c>
      <c r="M657" s="54" t="str">
        <f t="shared" ca="1" si="39"/>
        <v xml:space="preserve"> </v>
      </c>
      <c r="N657" s="54" t="str">
        <f t="shared" ca="1" si="39"/>
        <v>ZH1GJF</v>
      </c>
      <c r="O657" s="54">
        <f t="shared" ca="1" si="39"/>
        <v>0</v>
      </c>
    </row>
    <row r="658" spans="1:15" hidden="1" x14ac:dyDescent="0.25">
      <c r="A658" s="97">
        <v>2085</v>
      </c>
      <c r="B658" s="137" t="s">
        <v>10231</v>
      </c>
      <c r="C658" s="54" t="str">
        <f t="shared" ca="1" si="38"/>
        <v>CPCC</v>
      </c>
      <c r="D658" s="54" t="str">
        <f t="shared" ca="1" si="38"/>
        <v>#CR#EERDJ_YYYYMMDDHHMISS_DONNEE_TEL.txt</v>
      </c>
      <c r="E658" s="98">
        <f t="shared" ca="1" si="38"/>
        <v>0</v>
      </c>
      <c r="F658" s="54">
        <f t="shared" ca="1" si="38"/>
        <v>0</v>
      </c>
      <c r="G658" s="54">
        <f t="shared" ca="1" si="38"/>
        <v>0</v>
      </c>
      <c r="H658" s="54">
        <f t="shared" ca="1" si="38"/>
        <v>0</v>
      </c>
      <c r="I658" s="54">
        <f t="shared" ca="1" si="38"/>
        <v>0</v>
      </c>
      <c r="J658" s="54">
        <f t="shared" ca="1" si="39"/>
        <v>0</v>
      </c>
      <c r="K658" s="54" t="str">
        <f t="shared" ca="1" si="39"/>
        <v>AD4</v>
      </c>
      <c r="L658" s="54" t="str">
        <f t="shared" ca="1" si="39"/>
        <v>COMPLET</v>
      </c>
      <c r="M658" s="54" t="str">
        <f t="shared" ca="1" si="39"/>
        <v xml:space="preserve"> </v>
      </c>
      <c r="N658" s="54" t="str">
        <f t="shared" ca="1" si="39"/>
        <v>ZH1GJG</v>
      </c>
      <c r="O658" s="54">
        <f t="shared" ca="1" si="39"/>
        <v>0</v>
      </c>
    </row>
    <row r="659" spans="1:15" hidden="1" x14ac:dyDescent="0.25">
      <c r="A659" s="97">
        <v>2026</v>
      </c>
      <c r="B659" s="98" t="s">
        <v>10054</v>
      </c>
      <c r="C659" s="54" t="str">
        <f t="shared" ca="1" si="38"/>
        <v>CPDT</v>
      </c>
      <c r="D659" s="54">
        <f t="shared" ca="1" si="38"/>
        <v>0</v>
      </c>
      <c r="E659" s="98">
        <f t="shared" ca="1" si="38"/>
        <v>0</v>
      </c>
      <c r="F659" s="54">
        <f t="shared" ca="1" si="38"/>
        <v>0</v>
      </c>
      <c r="G659" s="54">
        <f t="shared" ca="1" si="38"/>
        <v>0</v>
      </c>
      <c r="H659" s="54">
        <f t="shared" ca="1" si="38"/>
        <v>0</v>
      </c>
      <c r="I659" s="54">
        <f t="shared" ca="1" si="38"/>
        <v>0</v>
      </c>
      <c r="J659" s="54">
        <f t="shared" ca="1" si="39"/>
        <v>0</v>
      </c>
      <c r="K659" s="54" t="str">
        <f t="shared" ca="1" si="39"/>
        <v>AD4</v>
      </c>
      <c r="L659" s="54" t="str">
        <f t="shared" ca="1" si="39"/>
        <v>PARTIEL</v>
      </c>
      <c r="M659" s="54">
        <f t="shared" ca="1" si="39"/>
        <v>0</v>
      </c>
      <c r="N659" s="54" t="str">
        <f t="shared" ca="1" si="39"/>
        <v>ZH0GJM</v>
      </c>
      <c r="O659" s="54">
        <f t="shared" ca="1" si="39"/>
        <v>0</v>
      </c>
    </row>
    <row r="660" spans="1:15" hidden="1" x14ac:dyDescent="0.25">
      <c r="A660" s="97">
        <v>2027</v>
      </c>
      <c r="B660" s="98" t="s">
        <v>10056</v>
      </c>
      <c r="C660" s="54" t="str">
        <f t="shared" ca="1" si="38"/>
        <v>CPDT</v>
      </c>
      <c r="D660" s="54">
        <f t="shared" ca="1" si="38"/>
        <v>0</v>
      </c>
      <c r="E660" s="98">
        <f t="shared" ca="1" si="38"/>
        <v>0</v>
      </c>
      <c r="F660" s="54">
        <f t="shared" ca="1" si="38"/>
        <v>0</v>
      </c>
      <c r="G660" s="54">
        <f t="shared" ca="1" si="38"/>
        <v>0</v>
      </c>
      <c r="H660" s="54">
        <f t="shared" ca="1" si="38"/>
        <v>0</v>
      </c>
      <c r="I660" s="54">
        <f t="shared" ca="1" si="38"/>
        <v>0</v>
      </c>
      <c r="J660" s="54">
        <f t="shared" ca="1" si="39"/>
        <v>0</v>
      </c>
      <c r="K660" s="54" t="str">
        <f t="shared" ca="1" si="39"/>
        <v>AD4</v>
      </c>
      <c r="L660" s="54" t="str">
        <f t="shared" ca="1" si="39"/>
        <v>PARTIEL</v>
      </c>
      <c r="M660" s="54">
        <f t="shared" ca="1" si="39"/>
        <v>0</v>
      </c>
      <c r="N660" s="54" t="str">
        <f t="shared" ca="1" si="39"/>
        <v>ZH0GJN</v>
      </c>
      <c r="O660" s="54">
        <f t="shared" ca="1" si="39"/>
        <v>0</v>
      </c>
    </row>
    <row r="661" spans="1:15" hidden="1" x14ac:dyDescent="0.25">
      <c r="A661" s="97">
        <v>540</v>
      </c>
      <c r="B661" s="98" t="s">
        <v>2928</v>
      </c>
      <c r="C661" s="54" t="str">
        <f t="shared" ca="1" si="38"/>
        <v>CPCC</v>
      </c>
      <c r="D661" s="54" t="str">
        <f t="shared" ca="1" si="38"/>
        <v>V0DOSDER</v>
      </c>
      <c r="E661" s="98">
        <f t="shared" ca="1" si="38"/>
        <v>0</v>
      </c>
      <c r="F661" s="54">
        <f t="shared" ca="1" si="38"/>
        <v>0</v>
      </c>
      <c r="G661" s="54">
        <f t="shared" ca="1" si="38"/>
        <v>0</v>
      </c>
      <c r="H661" s="54">
        <f t="shared" ca="1" si="38"/>
        <v>0</v>
      </c>
      <c r="I661" s="54">
        <f t="shared" ca="1" si="38"/>
        <v>0</v>
      </c>
      <c r="J661" s="54" t="str">
        <f t="shared" ca="1" si="39"/>
        <v>ZH1AMH</v>
      </c>
      <c r="K661" s="54" t="str">
        <f t="shared" ca="1" si="39"/>
        <v>AD3</v>
      </c>
      <c r="L661" s="54" t="str">
        <f t="shared" ca="1" si="39"/>
        <v>COMPLET</v>
      </c>
      <c r="M661" s="54" t="str">
        <f t="shared" ca="1" si="39"/>
        <v xml:space="preserve"> </v>
      </c>
      <c r="N661" s="54" t="str">
        <f t="shared" ca="1" si="39"/>
        <v>ZH1SMH</v>
      </c>
      <c r="O661" s="54">
        <f t="shared" ca="1" si="39"/>
        <v>0</v>
      </c>
    </row>
    <row r="662" spans="1:15" hidden="1" x14ac:dyDescent="0.25">
      <c r="A662" s="97">
        <v>541</v>
      </c>
      <c r="B662" s="98" t="s">
        <v>2935</v>
      </c>
      <c r="C662" s="54" t="str">
        <f t="shared" ca="1" si="38"/>
        <v>CPCC</v>
      </c>
      <c r="D662" s="54" t="str">
        <f t="shared" ca="1" si="38"/>
        <v xml:space="preserve">V0DOSINI </v>
      </c>
      <c r="E662" s="98">
        <f t="shared" ca="1" si="38"/>
        <v>0</v>
      </c>
      <c r="F662" s="54">
        <f t="shared" ca="1" si="38"/>
        <v>0</v>
      </c>
      <c r="G662" s="54">
        <f t="shared" ca="1" si="38"/>
        <v>0</v>
      </c>
      <c r="H662" s="54">
        <f t="shared" ca="1" si="38"/>
        <v>0</v>
      </c>
      <c r="I662" s="54">
        <f t="shared" ca="1" si="38"/>
        <v>0</v>
      </c>
      <c r="J662" s="54" t="str">
        <f t="shared" ca="1" si="39"/>
        <v>ZH1CJB</v>
      </c>
      <c r="K662" s="54" t="str">
        <f t="shared" ca="1" si="39"/>
        <v>AD3</v>
      </c>
      <c r="L662" s="54" t="str">
        <f t="shared" ca="1" si="39"/>
        <v>COMPLET</v>
      </c>
      <c r="M662" s="54">
        <f t="shared" ca="1" si="39"/>
        <v>0</v>
      </c>
      <c r="N662" s="54" t="str">
        <f t="shared" ca="1" si="39"/>
        <v>ZH1UJB</v>
      </c>
      <c r="O662" s="54">
        <f t="shared" ca="1" si="39"/>
        <v>0</v>
      </c>
    </row>
    <row r="663" spans="1:15" hidden="1" x14ac:dyDescent="0.25">
      <c r="A663" s="97">
        <v>2079</v>
      </c>
      <c r="B663" s="137" t="s">
        <v>10219</v>
      </c>
      <c r="C663" s="54" t="str">
        <f t="shared" ca="1" si="38"/>
        <v>CPCC</v>
      </c>
      <c r="D663" s="54" t="str">
        <f t="shared" ca="1" si="38"/>
        <v>#CR#EERDJ_YYYYMMDDHHMISS_DOSS_ENTREES_EN_REL.txt</v>
      </c>
      <c r="E663" s="98">
        <f t="shared" ca="1" si="38"/>
        <v>0</v>
      </c>
      <c r="F663" s="54">
        <f t="shared" ca="1" si="38"/>
        <v>0</v>
      </c>
      <c r="G663" s="54">
        <f t="shared" ca="1" si="38"/>
        <v>0</v>
      </c>
      <c r="H663" s="54">
        <f t="shared" ca="1" si="38"/>
        <v>0</v>
      </c>
      <c r="I663" s="54">
        <f t="shared" ca="1" si="38"/>
        <v>0</v>
      </c>
      <c r="J663" s="54">
        <f t="shared" ca="1" si="39"/>
        <v>0</v>
      </c>
      <c r="K663" s="54" t="str">
        <f t="shared" ca="1" si="39"/>
        <v>AD4</v>
      </c>
      <c r="L663" s="54" t="str">
        <f t="shared" ca="1" si="39"/>
        <v>COMPLET</v>
      </c>
      <c r="M663" s="54" t="str">
        <f t="shared" ca="1" si="39"/>
        <v xml:space="preserve"> </v>
      </c>
      <c r="N663" s="54" t="str">
        <f t="shared" ca="1" si="39"/>
        <v>ZH1GJA</v>
      </c>
      <c r="O663" s="54">
        <f t="shared" ca="1" si="39"/>
        <v>0</v>
      </c>
    </row>
    <row r="664" spans="1:15" hidden="1" x14ac:dyDescent="0.25">
      <c r="A664" s="97">
        <v>542</v>
      </c>
      <c r="B664" s="98" t="s">
        <v>2944</v>
      </c>
      <c r="C664" s="54" t="str">
        <f t="shared" ca="1" si="38"/>
        <v>CPDM</v>
      </c>
      <c r="D664" s="54" t="str">
        <f t="shared" ca="1" si="38"/>
        <v>99998AVSOJ_YYYYMMDDHHMISS_DossierDeVente</v>
      </c>
      <c r="E664" s="98">
        <f t="shared" ca="1" si="38"/>
        <v>0</v>
      </c>
      <c r="F664" s="54">
        <f t="shared" ca="1" si="38"/>
        <v>0</v>
      </c>
      <c r="G664" s="54">
        <f t="shared" ca="1" si="38"/>
        <v>0</v>
      </c>
      <c r="H664" s="54">
        <f t="shared" ca="1" si="38"/>
        <v>0</v>
      </c>
      <c r="I664" s="54">
        <f t="shared" ca="1" si="38"/>
        <v>0</v>
      </c>
      <c r="J664" s="54">
        <f t="shared" ca="1" si="39"/>
        <v>0</v>
      </c>
      <c r="K664" s="54" t="str">
        <f t="shared" ca="1" si="39"/>
        <v>AD4.2</v>
      </c>
      <c r="L664" s="54" t="str">
        <f t="shared" ca="1" si="39"/>
        <v>PARTIEL</v>
      </c>
      <c r="M664" s="54">
        <f t="shared" ca="1" si="39"/>
        <v>0</v>
      </c>
      <c r="N664" s="54" t="str">
        <f t="shared" ca="1" si="39"/>
        <v>ZH4SJK</v>
      </c>
      <c r="O664" s="54">
        <f t="shared" ca="1" si="39"/>
        <v>0</v>
      </c>
    </row>
    <row r="665" spans="1:15" hidden="1" x14ac:dyDescent="0.25">
      <c r="A665" s="97">
        <v>543</v>
      </c>
      <c r="B665" s="98" t="s">
        <v>2949</v>
      </c>
      <c r="C665" s="54" t="str">
        <f t="shared" ca="1" si="38"/>
        <v>CPMS</v>
      </c>
      <c r="D665" s="54" t="str">
        <f t="shared" ca="1" si="38"/>
        <v>#CR#EFAIJ_YYYYMMDDHHMISS_DOSSIERS_D.split</v>
      </c>
      <c r="E665" s="98" t="str">
        <f t="shared" ca="1" si="38"/>
        <v>ZH4BJW</v>
      </c>
      <c r="F665" s="54" t="str">
        <f t="shared" ca="1" si="38"/>
        <v>ZH4IJB</v>
      </c>
      <c r="G665" s="54">
        <f t="shared" ca="1" si="38"/>
        <v>0</v>
      </c>
      <c r="H665" s="54">
        <f t="shared" ca="1" si="38"/>
        <v>0</v>
      </c>
      <c r="I665" s="54">
        <f t="shared" ca="1" si="38"/>
        <v>0</v>
      </c>
      <c r="J665" s="54">
        <f t="shared" ca="1" si="39"/>
        <v>0</v>
      </c>
      <c r="K665" s="54" t="str">
        <f t="shared" ca="1" si="39"/>
        <v>AD4</v>
      </c>
      <c r="L665" s="54" t="str">
        <f t="shared" ca="1" si="39"/>
        <v>PARTIEL</v>
      </c>
      <c r="M665" s="54" t="str">
        <f t="shared" ca="1" si="39"/>
        <v xml:space="preserve"> </v>
      </c>
      <c r="N665" s="54" t="str">
        <f t="shared" ca="1" si="39"/>
        <v>ZH4RJ4</v>
      </c>
      <c r="O665" s="54">
        <f t="shared" ca="1" si="39"/>
        <v>0</v>
      </c>
    </row>
    <row r="666" spans="1:15" hidden="1" x14ac:dyDescent="0.25">
      <c r="A666" s="97">
        <v>544</v>
      </c>
      <c r="B666" s="98" t="s">
        <v>2952</v>
      </c>
      <c r="C666" s="54" t="str">
        <f t="shared" ca="1" si="38"/>
        <v>CPMS</v>
      </c>
      <c r="D666" s="54" t="str">
        <f t="shared" ca="1" si="38"/>
        <v>#CR#EFAIJ_YYYYMMDDHHMISS_DOSSIERS_E.split</v>
      </c>
      <c r="E666" s="98" t="str">
        <f t="shared" ca="1" si="38"/>
        <v>ZH4BJW</v>
      </c>
      <c r="F666" s="54" t="str">
        <f t="shared" ca="1" si="38"/>
        <v>ZH4IJB</v>
      </c>
      <c r="G666" s="54">
        <f t="shared" ca="1" si="38"/>
        <v>0</v>
      </c>
      <c r="H666" s="54">
        <f t="shared" ca="1" si="38"/>
        <v>0</v>
      </c>
      <c r="I666" s="54">
        <f t="shared" ca="1" si="38"/>
        <v>0</v>
      </c>
      <c r="J666" s="54">
        <f t="shared" ca="1" si="39"/>
        <v>0</v>
      </c>
      <c r="K666" s="54" t="str">
        <f t="shared" ca="1" si="39"/>
        <v>AD4</v>
      </c>
      <c r="L666" s="54" t="str">
        <f t="shared" ca="1" si="39"/>
        <v>PARTIEL</v>
      </c>
      <c r="M666" s="54" t="str">
        <f t="shared" ca="1" si="39"/>
        <v xml:space="preserve"> </v>
      </c>
      <c r="N666" s="54" t="str">
        <f t="shared" ca="1" si="39"/>
        <v>ZH4RJ5</v>
      </c>
      <c r="O666" s="54">
        <f t="shared" ca="1" si="39"/>
        <v>0</v>
      </c>
    </row>
    <row r="667" spans="1:15" hidden="1" x14ac:dyDescent="0.25">
      <c r="A667" s="97">
        <v>545</v>
      </c>
      <c r="B667" s="98" t="s">
        <v>2955</v>
      </c>
      <c r="C667" s="54" t="str">
        <f t="shared" ca="1" si="38"/>
        <v>CPDT</v>
      </c>
      <c r="D667" s="54" t="str">
        <f t="shared" ca="1" si="38"/>
        <v xml:space="preserve"> V0DOUBER </v>
      </c>
      <c r="E667" s="98">
        <f t="shared" ca="1" si="38"/>
        <v>0</v>
      </c>
      <c r="F667" s="54">
        <f t="shared" ca="1" si="38"/>
        <v>0</v>
      </c>
      <c r="G667" s="54">
        <f t="shared" ca="1" si="38"/>
        <v>0</v>
      </c>
      <c r="H667" s="54">
        <f t="shared" ca="1" si="38"/>
        <v>0</v>
      </c>
      <c r="I667" s="54">
        <f t="shared" ca="1" si="38"/>
        <v>0</v>
      </c>
      <c r="J667" s="54" t="str">
        <f t="shared" ca="1" si="39"/>
        <v>ZH0GJ0</v>
      </c>
      <c r="K667" s="54" t="str">
        <f t="shared" ca="1" si="39"/>
        <v>AD3</v>
      </c>
      <c r="L667" s="54" t="str">
        <f t="shared" ca="1" si="39"/>
        <v>COMPLET</v>
      </c>
      <c r="M667" s="54">
        <f t="shared" ca="1" si="39"/>
        <v>0</v>
      </c>
      <c r="N667" s="54" t="str">
        <f t="shared" ca="1" si="39"/>
        <v>ZH0YJ0</v>
      </c>
      <c r="O667" s="54">
        <f t="shared" ca="1" si="39"/>
        <v>0</v>
      </c>
    </row>
    <row r="668" spans="1:15" hidden="1" x14ac:dyDescent="0.25">
      <c r="A668" s="97">
        <v>546</v>
      </c>
      <c r="B668" s="98" t="s">
        <v>2961</v>
      </c>
      <c r="C668" s="54" t="str">
        <f t="shared" ca="1" si="38"/>
        <v>CPCR</v>
      </c>
      <c r="D668" s="54" t="str">
        <f t="shared" ca="1" si="38"/>
        <v xml:space="preserve">R201     </v>
      </c>
      <c r="E668" s="98">
        <f t="shared" ca="1" si="38"/>
        <v>0</v>
      </c>
      <c r="F668" s="54">
        <f t="shared" ca="1" si="38"/>
        <v>0</v>
      </c>
      <c r="G668" s="54">
        <f t="shared" ca="1" si="38"/>
        <v>0</v>
      </c>
      <c r="H668" s="54">
        <f t="shared" ca="1" si="38"/>
        <v>0</v>
      </c>
      <c r="I668" s="54">
        <f t="shared" ca="1" si="38"/>
        <v>0</v>
      </c>
      <c r="J668" s="54" t="str">
        <f t="shared" ca="1" si="39"/>
        <v>ZH1CJC</v>
      </c>
      <c r="K668" s="54" t="str">
        <f t="shared" ca="1" si="39"/>
        <v>AD3</v>
      </c>
      <c r="L668" s="54" t="str">
        <f t="shared" ca="1" si="39"/>
        <v>COMPLET</v>
      </c>
      <c r="M668" s="54">
        <f t="shared" ca="1" si="39"/>
        <v>0</v>
      </c>
      <c r="N668" s="54" t="str">
        <f t="shared" ca="1" si="39"/>
        <v>ZH1UJC</v>
      </c>
      <c r="O668" s="54">
        <f t="shared" ca="1" si="39"/>
        <v>0</v>
      </c>
    </row>
    <row r="669" spans="1:15" hidden="1" x14ac:dyDescent="0.25">
      <c r="A669" s="97">
        <v>547</v>
      </c>
      <c r="B669" s="98" t="s">
        <v>2967</v>
      </c>
      <c r="C669" s="54" t="str">
        <f t="shared" ca="1" si="38"/>
        <v>CPCR</v>
      </c>
      <c r="D669" s="54" t="str">
        <f t="shared" ca="1" si="38"/>
        <v xml:space="preserve">R202     </v>
      </c>
      <c r="E669" s="98">
        <f t="shared" ca="1" si="38"/>
        <v>0</v>
      </c>
      <c r="F669" s="54">
        <f t="shared" ca="1" si="38"/>
        <v>0</v>
      </c>
      <c r="G669" s="54">
        <f t="shared" ca="1" si="38"/>
        <v>0</v>
      </c>
      <c r="H669" s="54">
        <f t="shared" ca="1" si="38"/>
        <v>0</v>
      </c>
      <c r="I669" s="54">
        <f t="shared" ca="1" si="38"/>
        <v>0</v>
      </c>
      <c r="J669" s="54" t="str">
        <f t="shared" ca="1" si="39"/>
        <v>ZH1CJD</v>
      </c>
      <c r="K669" s="54" t="str">
        <f t="shared" ca="1" si="39"/>
        <v>AD3</v>
      </c>
      <c r="L669" s="54" t="str">
        <f t="shared" ca="1" si="39"/>
        <v>COMPLET</v>
      </c>
      <c r="M669" s="54">
        <f t="shared" ca="1" si="39"/>
        <v>0</v>
      </c>
      <c r="N669" s="54" t="str">
        <f t="shared" ca="1" si="39"/>
        <v>ZH1UJD</v>
      </c>
      <c r="O669" s="54">
        <f t="shared" ca="1" si="39"/>
        <v>0</v>
      </c>
    </row>
    <row r="670" spans="1:15" hidden="1" x14ac:dyDescent="0.25">
      <c r="A670" s="97">
        <v>2187</v>
      </c>
      <c r="B670" s="98" t="s">
        <v>10611</v>
      </c>
      <c r="C670" s="54" t="str">
        <f t="shared" ca="1" si="38"/>
        <v>CPMP</v>
      </c>
      <c r="D670" s="54" t="str">
        <f t="shared" ca="1" si="38"/>
        <v>#CR#VDSPJ_YYYYMMDDHHMISS_DSP2BFVI.dat</v>
      </c>
      <c r="E670" s="98">
        <f t="shared" ca="1" si="38"/>
        <v>0</v>
      </c>
      <c r="F670" s="54">
        <f t="shared" ca="1" si="38"/>
        <v>0</v>
      </c>
      <c r="G670" s="54">
        <f t="shared" ca="1" si="38"/>
        <v>0</v>
      </c>
      <c r="H670" s="54">
        <f t="shared" ca="1" si="38"/>
        <v>0</v>
      </c>
      <c r="I670" s="54">
        <f t="shared" ca="1" si="38"/>
        <v>0</v>
      </c>
      <c r="J670" s="54">
        <f t="shared" ca="1" si="39"/>
        <v>0</v>
      </c>
      <c r="K670" s="54" t="str">
        <f t="shared" ca="1" si="39"/>
        <v>AD4</v>
      </c>
      <c r="L670" s="54" t="str">
        <f t="shared" ca="1" si="39"/>
        <v>COMPLET</v>
      </c>
      <c r="M670" s="54" t="str">
        <f t="shared" ca="1" si="39"/>
        <v xml:space="preserve"> </v>
      </c>
      <c r="N670" s="54" t="str">
        <f t="shared" ca="1" si="39"/>
        <v>ZH2RJN</v>
      </c>
      <c r="O670" s="54">
        <f t="shared" ca="1" si="39"/>
        <v>0</v>
      </c>
    </row>
    <row r="671" spans="1:15" hidden="1" x14ac:dyDescent="0.25">
      <c r="A671" s="97">
        <v>2077</v>
      </c>
      <c r="B671" s="137" t="s">
        <v>10213</v>
      </c>
      <c r="C671" s="54" t="str">
        <f t="shared" ca="1" si="38"/>
        <v>CPMP</v>
      </c>
      <c r="D671" s="54" t="str">
        <f t="shared" ca="1" si="38"/>
        <v>#CR#VDSPJ_YYYYMMDDHHMISS_DSP2ORVI.dat</v>
      </c>
      <c r="E671" s="98">
        <f t="shared" ca="1" si="38"/>
        <v>0</v>
      </c>
      <c r="F671" s="54">
        <f t="shared" ca="1" si="38"/>
        <v>0</v>
      </c>
      <c r="G671" s="54">
        <f t="shared" ca="1" si="38"/>
        <v>0</v>
      </c>
      <c r="H671" s="54">
        <f t="shared" ca="1" si="38"/>
        <v>0</v>
      </c>
      <c r="I671" s="54">
        <f t="shared" ca="1" si="38"/>
        <v>0</v>
      </c>
      <c r="J671" s="54">
        <f t="shared" ca="1" si="39"/>
        <v>0</v>
      </c>
      <c r="K671" s="54" t="str">
        <f t="shared" ca="1" si="39"/>
        <v>AD4</v>
      </c>
      <c r="L671" s="54" t="str">
        <f t="shared" ca="1" si="39"/>
        <v>COMPLET</v>
      </c>
      <c r="M671" s="54" t="str">
        <f t="shared" ca="1" si="39"/>
        <v xml:space="preserve"> </v>
      </c>
      <c r="N671" s="54" t="str">
        <f t="shared" ca="1" si="39"/>
        <v>ZH2TJO</v>
      </c>
      <c r="O671" s="54">
        <f t="shared" ca="1" si="39"/>
        <v>0</v>
      </c>
    </row>
    <row r="672" spans="1:15" hidden="1" x14ac:dyDescent="0.25">
      <c r="A672" s="97">
        <v>2076</v>
      </c>
      <c r="B672" s="137" t="s">
        <v>10209</v>
      </c>
      <c r="C672" s="54" t="str">
        <f t="shared" ca="1" si="38"/>
        <v>CPMP</v>
      </c>
      <c r="D672" s="54" t="str">
        <f t="shared" ca="1" si="38"/>
        <v>#CR#RDSPJ_YYYYMMDDHHMISS_DSPCPPSU.dat</v>
      </c>
      <c r="E672" s="98">
        <f t="shared" ca="1" si="38"/>
        <v>0</v>
      </c>
      <c r="F672" s="54">
        <f t="shared" ca="1" si="38"/>
        <v>0</v>
      </c>
      <c r="G672" s="54">
        <f t="shared" ca="1" si="38"/>
        <v>0</v>
      </c>
      <c r="H672" s="54">
        <f t="shared" ca="1" si="38"/>
        <v>0</v>
      </c>
      <c r="I672" s="54">
        <f t="shared" ca="1" si="38"/>
        <v>0</v>
      </c>
      <c r="J672" s="54">
        <f t="shared" ca="1" si="39"/>
        <v>0</v>
      </c>
      <c r="K672" s="54" t="str">
        <f t="shared" ca="1" si="39"/>
        <v>AD4</v>
      </c>
      <c r="L672" s="54" t="str">
        <f t="shared" ca="1" si="39"/>
        <v>COMPLET</v>
      </c>
      <c r="M672" s="54" t="str">
        <f t="shared" ca="1" si="39"/>
        <v xml:space="preserve"> </v>
      </c>
      <c r="N672" s="54" t="str">
        <f t="shared" ca="1" si="39"/>
        <v>ZH2TJN</v>
      </c>
      <c r="O672" s="54">
        <f t="shared" ca="1" si="39"/>
        <v>0</v>
      </c>
    </row>
    <row r="673" spans="1:15" hidden="1" x14ac:dyDescent="0.25">
      <c r="A673" s="97">
        <v>2186</v>
      </c>
      <c r="B673" s="98" t="s">
        <v>10609</v>
      </c>
      <c r="C673" s="54" t="str">
        <f t="shared" ca="1" si="38"/>
        <v>CPMP</v>
      </c>
      <c r="D673" s="54" t="str">
        <f t="shared" ca="1" si="38"/>
        <v>#CR#RDSPJ_YYYYMMDDHHMISS_DSPCTPSU.dat</v>
      </c>
      <c r="E673" s="98">
        <f t="shared" ca="1" si="38"/>
        <v>0</v>
      </c>
      <c r="F673" s="54">
        <f t="shared" ca="1" si="38"/>
        <v>0</v>
      </c>
      <c r="G673" s="54">
        <f t="shared" ca="1" si="38"/>
        <v>0</v>
      </c>
      <c r="H673" s="54">
        <f t="shared" ca="1" si="38"/>
        <v>0</v>
      </c>
      <c r="I673" s="54">
        <f t="shared" ca="1" si="38"/>
        <v>0</v>
      </c>
      <c r="J673" s="54">
        <f t="shared" ca="1" si="39"/>
        <v>0</v>
      </c>
      <c r="K673" s="54" t="str">
        <f t="shared" ca="1" si="39"/>
        <v>AD4</v>
      </c>
      <c r="L673" s="54" t="str">
        <f t="shared" ca="1" si="39"/>
        <v>COMPLET</v>
      </c>
      <c r="M673" s="54" t="str">
        <f t="shared" ca="1" si="39"/>
        <v xml:space="preserve"> </v>
      </c>
      <c r="N673" s="54" t="str">
        <f t="shared" ca="1" si="39"/>
        <v>ZH2TJN</v>
      </c>
      <c r="O673" s="54">
        <f t="shared" ca="1" si="39"/>
        <v>0</v>
      </c>
    </row>
    <row r="674" spans="1:15" hidden="1" x14ac:dyDescent="0.25">
      <c r="A674" s="97">
        <v>2074</v>
      </c>
      <c r="B674" s="137" t="s">
        <v>10205</v>
      </c>
      <c r="C674" s="54" t="str">
        <f t="shared" ca="1" si="38"/>
        <v>CPMP</v>
      </c>
      <c r="D674" s="54" t="str">
        <f t="shared" ca="1" si="38"/>
        <v>#CR#RDSPJ_YYYYMMDDHHMISS_DSPGSPSU.dat</v>
      </c>
      <c r="E674" s="98">
        <f t="shared" ca="1" si="38"/>
        <v>0</v>
      </c>
      <c r="F674" s="54">
        <f t="shared" ca="1" si="38"/>
        <v>0</v>
      </c>
      <c r="G674" s="54">
        <f t="shared" ca="1" si="38"/>
        <v>0</v>
      </c>
      <c r="H674" s="54">
        <f t="shared" ca="1" si="38"/>
        <v>0</v>
      </c>
      <c r="I674" s="54">
        <f t="shared" ca="1" si="38"/>
        <v>0</v>
      </c>
      <c r="J674" s="54">
        <f t="shared" ca="1" si="39"/>
        <v>0</v>
      </c>
      <c r="K674" s="54" t="str">
        <f t="shared" ca="1" si="39"/>
        <v>AD4</v>
      </c>
      <c r="L674" s="54" t="str">
        <f t="shared" ca="1" si="39"/>
        <v>COMPLET</v>
      </c>
      <c r="M674" s="54" t="str">
        <f t="shared" ca="1" si="39"/>
        <v xml:space="preserve"> </v>
      </c>
      <c r="N674" s="54" t="str">
        <f t="shared" ca="1" si="39"/>
        <v>ZH2TJK</v>
      </c>
      <c r="O674" s="54">
        <f t="shared" ca="1" si="39"/>
        <v>0</v>
      </c>
    </row>
    <row r="675" spans="1:15" hidden="1" x14ac:dyDescent="0.25">
      <c r="A675" s="97">
        <v>2072</v>
      </c>
      <c r="B675" s="98" t="s">
        <v>10201</v>
      </c>
      <c r="C675" s="54" t="str">
        <f t="shared" ca="1" si="38"/>
        <v>CPMP</v>
      </c>
      <c r="D675" s="54" t="str">
        <f t="shared" ca="1" si="38"/>
        <v>#CR#RDSPJ_YYYYMMDDHHMISS_DSPGSTPP.dat</v>
      </c>
      <c r="E675" s="98">
        <f t="shared" ca="1" si="38"/>
        <v>0</v>
      </c>
      <c r="F675" s="54">
        <f t="shared" ca="1" si="38"/>
        <v>0</v>
      </c>
      <c r="G675" s="54">
        <f t="shared" ca="1" si="38"/>
        <v>0</v>
      </c>
      <c r="H675" s="54">
        <f t="shared" ca="1" si="38"/>
        <v>0</v>
      </c>
      <c r="I675" s="54">
        <f t="shared" ca="1" si="38"/>
        <v>0</v>
      </c>
      <c r="J675" s="54">
        <f t="shared" ca="1" si="39"/>
        <v>0</v>
      </c>
      <c r="K675" s="54" t="str">
        <f t="shared" ca="1" si="39"/>
        <v>AD4</v>
      </c>
      <c r="L675" s="54" t="str">
        <f t="shared" ca="1" si="39"/>
        <v>COMPLET</v>
      </c>
      <c r="M675" s="54" t="str">
        <f t="shared" ca="1" si="39"/>
        <v xml:space="preserve"> </v>
      </c>
      <c r="N675" s="54" t="str">
        <f t="shared" ca="1" si="39"/>
        <v>ZH2TJI</v>
      </c>
      <c r="O675" s="54">
        <f t="shared" ca="1" si="39"/>
        <v>0</v>
      </c>
    </row>
    <row r="676" spans="1:15" hidden="1" x14ac:dyDescent="0.25">
      <c r="A676" s="97">
        <v>2075</v>
      </c>
      <c r="B676" s="137" t="s">
        <v>10207</v>
      </c>
      <c r="C676" s="54" t="str">
        <f t="shared" ca="1" si="38"/>
        <v>CPMP</v>
      </c>
      <c r="D676" s="54" t="str">
        <f t="shared" ca="1" si="38"/>
        <v>#CR#RDSPJ_YYYYMMDDHHMISS_DSPOPPSU.dat</v>
      </c>
      <c r="E676" s="98">
        <f t="shared" ca="1" si="38"/>
        <v>0</v>
      </c>
      <c r="F676" s="54">
        <f t="shared" ca="1" si="38"/>
        <v>0</v>
      </c>
      <c r="G676" s="54">
        <f t="shared" ca="1" si="38"/>
        <v>0</v>
      </c>
      <c r="H676" s="54">
        <f t="shared" ca="1" si="38"/>
        <v>0</v>
      </c>
      <c r="I676" s="54">
        <f t="shared" ca="1" si="38"/>
        <v>0</v>
      </c>
      <c r="J676" s="54">
        <f t="shared" ca="1" si="39"/>
        <v>0</v>
      </c>
      <c r="K676" s="54" t="str">
        <f t="shared" ca="1" si="39"/>
        <v>AD4</v>
      </c>
      <c r="L676" s="54" t="str">
        <f t="shared" ca="1" si="39"/>
        <v>COMPLET</v>
      </c>
      <c r="M676" s="54" t="str">
        <f t="shared" ca="1" si="39"/>
        <v xml:space="preserve"> </v>
      </c>
      <c r="N676" s="54" t="str">
        <f t="shared" ca="1" si="39"/>
        <v>ZH2TJL</v>
      </c>
      <c r="O676" s="54">
        <f t="shared" ca="1" si="39"/>
        <v>0</v>
      </c>
    </row>
    <row r="677" spans="1:15" hidden="1" x14ac:dyDescent="0.25">
      <c r="A677" s="97">
        <v>2180</v>
      </c>
      <c r="B677" s="98" t="s">
        <v>10591</v>
      </c>
      <c r="C677" s="54" t="str">
        <f t="shared" ca="1" si="38"/>
        <v>CPMP</v>
      </c>
      <c r="D677" s="54" t="str">
        <f t="shared" ca="1" si="38"/>
        <v>#CR#RDSPJ_YYYYMMDDHHMISS_DSPRGETT.dat</v>
      </c>
      <c r="E677" s="98">
        <f t="shared" ca="1" si="38"/>
        <v>0</v>
      </c>
      <c r="F677" s="54">
        <f t="shared" ca="1" si="38"/>
        <v>0</v>
      </c>
      <c r="G677" s="54">
        <f t="shared" ca="1" si="38"/>
        <v>0</v>
      </c>
      <c r="H677" s="54">
        <f t="shared" ca="1" si="38"/>
        <v>0</v>
      </c>
      <c r="I677" s="54">
        <f t="shared" ca="1" si="38"/>
        <v>0</v>
      </c>
      <c r="J677" s="54">
        <f t="shared" ca="1" si="39"/>
        <v>0</v>
      </c>
      <c r="K677" s="54" t="str">
        <f t="shared" ca="1" si="39"/>
        <v>AD4</v>
      </c>
      <c r="L677" s="54" t="str">
        <f t="shared" ca="1" si="39"/>
        <v>COMPLET</v>
      </c>
      <c r="M677" s="54" t="str">
        <f t="shared" ca="1" si="39"/>
        <v xml:space="preserve"> </v>
      </c>
      <c r="N677" s="54" t="str">
        <f t="shared" ca="1" si="39"/>
        <v>ZH2RJF</v>
      </c>
      <c r="O677" s="54">
        <f t="shared" ca="1" si="39"/>
        <v>0</v>
      </c>
    </row>
    <row r="678" spans="1:15" hidden="1" x14ac:dyDescent="0.25">
      <c r="A678" s="97">
        <v>2184</v>
      </c>
      <c r="B678" s="98" t="s">
        <v>10603</v>
      </c>
      <c r="C678" s="54" t="str">
        <f t="shared" ca="1" si="38"/>
        <v>CPMP</v>
      </c>
      <c r="D678" s="54" t="str">
        <f t="shared" ca="1" si="38"/>
        <v>#CR#RDSPJ_YYYYMMDDHHMISS_DSPRLPAC.dat</v>
      </c>
      <c r="E678" s="98">
        <f t="shared" ca="1" si="38"/>
        <v>0</v>
      </c>
      <c r="F678" s="54">
        <f t="shared" ca="1" si="38"/>
        <v>0</v>
      </c>
      <c r="G678" s="54">
        <f t="shared" ca="1" si="38"/>
        <v>0</v>
      </c>
      <c r="H678" s="54">
        <f t="shared" ca="1" si="38"/>
        <v>0</v>
      </c>
      <c r="I678" s="54">
        <f t="shared" ca="1" si="38"/>
        <v>0</v>
      </c>
      <c r="J678" s="54">
        <f t="shared" ca="1" si="39"/>
        <v>0</v>
      </c>
      <c r="K678" s="54" t="str">
        <f t="shared" ca="1" si="39"/>
        <v>AD4</v>
      </c>
      <c r="L678" s="54" t="str">
        <f t="shared" ca="1" si="39"/>
        <v>COMPLET</v>
      </c>
      <c r="M678" s="54" t="str">
        <f t="shared" ca="1" si="39"/>
        <v xml:space="preserve"> </v>
      </c>
      <c r="N678" s="54" t="str">
        <f t="shared" ca="1" si="39"/>
        <v>ZH2RJJ</v>
      </c>
      <c r="O678" s="54">
        <f t="shared" ca="1" si="39"/>
        <v>0</v>
      </c>
    </row>
    <row r="679" spans="1:15" hidden="1" x14ac:dyDescent="0.25">
      <c r="A679" s="97">
        <v>2183</v>
      </c>
      <c r="B679" s="98" t="s">
        <v>10600</v>
      </c>
      <c r="C679" s="54" t="str">
        <f t="shared" ca="1" si="38"/>
        <v>CPMP</v>
      </c>
      <c r="D679" s="54" t="str">
        <f t="shared" ca="1" si="38"/>
        <v>#CR#RDSPJ_YYYYMMDDHHMISS_DSPRLPAS.dat</v>
      </c>
      <c r="E679" s="98">
        <f t="shared" ca="1" si="38"/>
        <v>0</v>
      </c>
      <c r="F679" s="54">
        <f t="shared" ca="1" si="38"/>
        <v>0</v>
      </c>
      <c r="G679" s="54">
        <f t="shared" ca="1" si="38"/>
        <v>0</v>
      </c>
      <c r="H679" s="54">
        <f t="shared" ca="1" si="38"/>
        <v>0</v>
      </c>
      <c r="I679" s="54">
        <f t="shared" ca="1" si="38"/>
        <v>0</v>
      </c>
      <c r="J679" s="54">
        <f t="shared" ca="1" si="39"/>
        <v>0</v>
      </c>
      <c r="K679" s="54" t="str">
        <f t="shared" ca="1" si="39"/>
        <v>AD4</v>
      </c>
      <c r="L679" s="54" t="str">
        <f t="shared" ca="1" si="39"/>
        <v>COMPLET</v>
      </c>
      <c r="M679" s="54" t="str">
        <f t="shared" ca="1" si="39"/>
        <v xml:space="preserve"> </v>
      </c>
      <c r="N679" s="54" t="str">
        <f t="shared" ca="1" si="39"/>
        <v>ZH2RJI</v>
      </c>
      <c r="O679" s="54">
        <f t="shared" ca="1" si="39"/>
        <v>0</v>
      </c>
    </row>
    <row r="680" spans="1:15" hidden="1" x14ac:dyDescent="0.25">
      <c r="A680" s="97">
        <v>2073</v>
      </c>
      <c r="B680" s="137" t="s">
        <v>10203</v>
      </c>
      <c r="C680" s="54" t="str">
        <f t="shared" ca="1" si="38"/>
        <v>CPMP</v>
      </c>
      <c r="D680" s="54" t="str">
        <f t="shared" ca="1" si="38"/>
        <v>#CR#RDSPJ_YYYYMMDDHHMISS_DSPRLTPP.dat</v>
      </c>
      <c r="E680" s="98">
        <f t="shared" ca="1" si="38"/>
        <v>0</v>
      </c>
      <c r="F680" s="54">
        <f t="shared" ca="1" si="38"/>
        <v>0</v>
      </c>
      <c r="G680" s="54">
        <f t="shared" ca="1" si="38"/>
        <v>0</v>
      </c>
      <c r="H680" s="54">
        <f t="shared" ca="1" si="38"/>
        <v>0</v>
      </c>
      <c r="I680" s="54">
        <f t="shared" ca="1" si="38"/>
        <v>0</v>
      </c>
      <c r="J680" s="54">
        <f t="shared" ca="1" si="39"/>
        <v>0</v>
      </c>
      <c r="K680" s="54" t="str">
        <f t="shared" ca="1" si="39"/>
        <v>AD4</v>
      </c>
      <c r="L680" s="54" t="str">
        <f t="shared" ca="1" si="39"/>
        <v>COMPLET</v>
      </c>
      <c r="M680" s="54" t="str">
        <f t="shared" ca="1" si="39"/>
        <v xml:space="preserve"> </v>
      </c>
      <c r="N680" s="54" t="str">
        <f t="shared" ca="1" si="39"/>
        <v>ZH2TJM</v>
      </c>
      <c r="O680" s="54">
        <f t="shared" ca="1" si="39"/>
        <v>0</v>
      </c>
    </row>
    <row r="681" spans="1:15" hidden="1" x14ac:dyDescent="0.25">
      <c r="A681" s="97">
        <v>2182</v>
      </c>
      <c r="B681" s="98" t="s">
        <v>10597</v>
      </c>
      <c r="C681" s="54" t="str">
        <f t="shared" ca="1" si="38"/>
        <v>CPMP</v>
      </c>
      <c r="D681" s="54" t="str">
        <f t="shared" ca="1" si="38"/>
        <v>#CR#RDSPJ_YYYYMMDDHHMISS_DSPSRPAC.dat</v>
      </c>
      <c r="E681" s="98">
        <f t="shared" ca="1" si="38"/>
        <v>0</v>
      </c>
      <c r="F681" s="54">
        <f t="shared" ca="1" si="38"/>
        <v>0</v>
      </c>
      <c r="G681" s="54">
        <f t="shared" ca="1" si="38"/>
        <v>0</v>
      </c>
      <c r="H681" s="54">
        <f t="shared" ca="1" si="38"/>
        <v>0</v>
      </c>
      <c r="I681" s="54">
        <f t="shared" ca="1" si="38"/>
        <v>0</v>
      </c>
      <c r="J681" s="54">
        <f t="shared" ca="1" si="39"/>
        <v>0</v>
      </c>
      <c r="K681" s="54" t="str">
        <f t="shared" ca="1" si="39"/>
        <v>AD4</v>
      </c>
      <c r="L681" s="54" t="str">
        <f t="shared" ca="1" si="39"/>
        <v>COMPLET</v>
      </c>
      <c r="M681" s="54" t="str">
        <f t="shared" ca="1" si="39"/>
        <v xml:space="preserve"> </v>
      </c>
      <c r="N681" s="54" t="str">
        <f t="shared" ca="1" si="39"/>
        <v>ZH2RJH</v>
      </c>
      <c r="O681" s="54">
        <f t="shared" ca="1" si="39"/>
        <v>0</v>
      </c>
    </row>
    <row r="682" spans="1:15" hidden="1" x14ac:dyDescent="0.25">
      <c r="A682" s="97">
        <v>2181</v>
      </c>
      <c r="B682" s="98" t="s">
        <v>10594</v>
      </c>
      <c r="C682" s="54" t="str">
        <f t="shared" ca="1" si="38"/>
        <v>CPMP</v>
      </c>
      <c r="D682" s="54" t="str">
        <f t="shared" ca="1" si="38"/>
        <v>#CR#RDSPJ_YYYYMMDDHHMISS_DSPSRPAS.dat</v>
      </c>
      <c r="E682" s="98">
        <f t="shared" ca="1" si="38"/>
        <v>0</v>
      </c>
      <c r="F682" s="54">
        <f t="shared" ca="1" si="38"/>
        <v>0</v>
      </c>
      <c r="G682" s="54">
        <f t="shared" ca="1" si="38"/>
        <v>0</v>
      </c>
      <c r="H682" s="54">
        <f t="shared" ca="1" si="38"/>
        <v>0</v>
      </c>
      <c r="I682" s="54">
        <f t="shared" ca="1" si="38"/>
        <v>0</v>
      </c>
      <c r="J682" s="54">
        <f t="shared" ca="1" si="39"/>
        <v>0</v>
      </c>
      <c r="K682" s="54" t="str">
        <f t="shared" ca="1" si="39"/>
        <v>AD4</v>
      </c>
      <c r="L682" s="54" t="str">
        <f t="shared" ca="1" si="39"/>
        <v>COMPLET</v>
      </c>
      <c r="M682" s="54" t="str">
        <f t="shared" ca="1" si="39"/>
        <v xml:space="preserve"> </v>
      </c>
      <c r="N682" s="54" t="str">
        <f t="shared" ca="1" si="39"/>
        <v>ZH2RJG</v>
      </c>
      <c r="O682" s="54">
        <f t="shared" ca="1" si="39"/>
        <v>0</v>
      </c>
    </row>
    <row r="683" spans="1:15" hidden="1" x14ac:dyDescent="0.25">
      <c r="A683" s="97">
        <v>2185</v>
      </c>
      <c r="B683" s="98" t="s">
        <v>10606</v>
      </c>
      <c r="C683" s="54" t="str">
        <f t="shared" ca="1" si="38"/>
        <v>CPMP</v>
      </c>
      <c r="D683" s="54" t="str">
        <f t="shared" ca="1" si="38"/>
        <v>#CR#RDSPJ_YYYYMMDDHHMISS_DSPSVPSU.dat</v>
      </c>
      <c r="E683" s="98">
        <f t="shared" ca="1" si="38"/>
        <v>0</v>
      </c>
      <c r="F683" s="54">
        <f t="shared" ca="1" si="38"/>
        <v>0</v>
      </c>
      <c r="G683" s="54">
        <f t="shared" ca="1" si="38"/>
        <v>0</v>
      </c>
      <c r="H683" s="54">
        <f t="shared" ca="1" si="38"/>
        <v>0</v>
      </c>
      <c r="I683" s="54">
        <f t="shared" ca="1" si="38"/>
        <v>0</v>
      </c>
      <c r="J683" s="54">
        <f t="shared" ca="1" si="39"/>
        <v>0</v>
      </c>
      <c r="K683" s="54" t="str">
        <f t="shared" ca="1" si="39"/>
        <v>AD4</v>
      </c>
      <c r="L683" s="54" t="str">
        <f t="shared" ca="1" si="39"/>
        <v>COMPLET</v>
      </c>
      <c r="M683" s="54" t="str">
        <f t="shared" ca="1" si="39"/>
        <v xml:space="preserve"> </v>
      </c>
      <c r="N683" s="54" t="str">
        <f t="shared" ca="1" si="39"/>
        <v>ZH2RJK</v>
      </c>
      <c r="O683" s="54">
        <f t="shared" ca="1" si="39"/>
        <v>0</v>
      </c>
    </row>
    <row r="684" spans="1:15" hidden="1" x14ac:dyDescent="0.25">
      <c r="A684" s="97">
        <v>2188</v>
      </c>
      <c r="B684" s="98" t="s">
        <v>10614</v>
      </c>
      <c r="C684" s="54" t="str">
        <f t="shared" ca="1" si="38"/>
        <v>CPMP</v>
      </c>
      <c r="D684" s="54" t="str">
        <f t="shared" ca="1" si="38"/>
        <v>#CR#VDSPJ_YYYYMMDDHHMISS_DSPWFBFV.dat</v>
      </c>
      <c r="E684" s="98">
        <f t="shared" ref="E684:L718" ca="1" si="40">IF((INDIRECT("'Referentiel'!"&amp;E$1&amp;$A684)="N/A"),"",INDIRECT("'Referentiel'!"&amp;E$1&amp;$A684))</f>
        <v>0</v>
      </c>
      <c r="F684" s="54">
        <f t="shared" ca="1" si="40"/>
        <v>0</v>
      </c>
      <c r="G684" s="54">
        <f t="shared" ca="1" si="40"/>
        <v>0</v>
      </c>
      <c r="H684" s="54">
        <f t="shared" ca="1" si="40"/>
        <v>0</v>
      </c>
      <c r="I684" s="54">
        <f t="shared" ca="1" si="40"/>
        <v>0</v>
      </c>
      <c r="J684" s="54">
        <f t="shared" ca="1" si="39"/>
        <v>0</v>
      </c>
      <c r="K684" s="54" t="str">
        <f t="shared" ca="1" si="39"/>
        <v>AD4</v>
      </c>
      <c r="L684" s="54" t="str">
        <f t="shared" ca="1" si="39"/>
        <v>COMPLET</v>
      </c>
      <c r="M684" s="54" t="str">
        <f t="shared" ca="1" si="39"/>
        <v xml:space="preserve"> </v>
      </c>
      <c r="N684" s="54" t="str">
        <f t="shared" ca="1" si="39"/>
        <v>ZH2RJO</v>
      </c>
      <c r="O684" s="54">
        <f t="shared" ca="1" si="39"/>
        <v>0</v>
      </c>
    </row>
    <row r="685" spans="1:15" hidden="1" x14ac:dyDescent="0.25">
      <c r="A685" s="97">
        <v>2078</v>
      </c>
      <c r="B685" s="137" t="s">
        <v>10215</v>
      </c>
      <c r="C685" s="54" t="str">
        <f t="shared" ref="C685:H748" ca="1" si="41">IF((INDIRECT("'Referentiel'!"&amp;C$1&amp;$A685)="N/A"),"",INDIRECT("'Referentiel'!"&amp;C$1&amp;$A685))</f>
        <v>CPMP</v>
      </c>
      <c r="D685" s="54" t="str">
        <f t="shared" ca="1" si="41"/>
        <v>#CR#VDSPJ_YYYYMMDDHHMISS_DSPWFORV.dat</v>
      </c>
      <c r="E685" s="98">
        <f t="shared" ca="1" si="40"/>
        <v>0</v>
      </c>
      <c r="F685" s="54">
        <f t="shared" ca="1" si="40"/>
        <v>0</v>
      </c>
      <c r="G685" s="54">
        <f t="shared" ca="1" si="40"/>
        <v>0</v>
      </c>
      <c r="H685" s="54">
        <f t="shared" ca="1" si="40"/>
        <v>0</v>
      </c>
      <c r="I685" s="54">
        <f t="shared" ca="1" si="40"/>
        <v>0</v>
      </c>
      <c r="J685" s="54">
        <f t="shared" ca="1" si="39"/>
        <v>0</v>
      </c>
      <c r="K685" s="54" t="str">
        <f t="shared" ca="1" si="39"/>
        <v>AD4</v>
      </c>
      <c r="L685" s="54" t="str">
        <f t="shared" ca="1" si="39"/>
        <v>COMPLET</v>
      </c>
      <c r="M685" s="54" t="str">
        <f t="shared" ca="1" si="39"/>
        <v xml:space="preserve"> </v>
      </c>
      <c r="N685" s="54" t="str">
        <f t="shared" ca="1" si="39"/>
        <v>ZH2TJP</v>
      </c>
      <c r="O685" s="54">
        <f t="shared" ca="1" si="39"/>
        <v>0</v>
      </c>
    </row>
    <row r="686" spans="1:15" hidden="1" x14ac:dyDescent="0.25">
      <c r="A686" s="97">
        <v>548</v>
      </c>
      <c r="B686" s="98" t="s">
        <v>2973</v>
      </c>
      <c r="C686" s="54" t="str">
        <f t="shared" ca="1" si="41"/>
        <v>CPCC</v>
      </c>
      <c r="D686" s="54" t="str">
        <f t="shared" ca="1" si="41"/>
        <v>DTW91</v>
      </c>
      <c r="E686" s="98">
        <f t="shared" ca="1" si="40"/>
        <v>0</v>
      </c>
      <c r="F686" s="54">
        <f t="shared" ca="1" si="40"/>
        <v>0</v>
      </c>
      <c r="G686" s="54">
        <f t="shared" ca="1" si="40"/>
        <v>0</v>
      </c>
      <c r="H686" s="54" t="str">
        <f t="shared" ca="1" si="40"/>
        <v>DTW91</v>
      </c>
      <c r="I686" s="54">
        <f t="shared" ca="1" si="40"/>
        <v>0</v>
      </c>
      <c r="J686" s="54" t="str">
        <f t="shared" ca="1" si="39"/>
        <v>ZH1CJE</v>
      </c>
      <c r="K686" s="54" t="str">
        <f t="shared" ca="1" si="39"/>
        <v>AD3</v>
      </c>
      <c r="L686" s="54" t="str">
        <f t="shared" ca="1" si="39"/>
        <v>PARTIEL</v>
      </c>
      <c r="M686" s="54">
        <f t="shared" ca="1" si="39"/>
        <v>0</v>
      </c>
      <c r="N686" s="54" t="str">
        <f t="shared" ca="1" si="39"/>
        <v>ZH1UJE</v>
      </c>
      <c r="O686" s="54">
        <f t="shared" ca="1" si="39"/>
        <v>0</v>
      </c>
    </row>
    <row r="687" spans="1:15" hidden="1" x14ac:dyDescent="0.25">
      <c r="A687" s="97">
        <v>1906</v>
      </c>
      <c r="B687" s="98" t="s">
        <v>9569</v>
      </c>
      <c r="C687" s="54" t="str">
        <f t="shared" ca="1" si="41"/>
        <v>CPPL</v>
      </c>
      <c r="D687" s="54" t="str">
        <f t="shared" ca="1" si="41"/>
        <v xml:space="preserve"> </v>
      </c>
      <c r="E687" s="98">
        <f t="shared" ca="1" si="40"/>
        <v>0</v>
      </c>
      <c r="F687" s="54">
        <f t="shared" ca="1" si="40"/>
        <v>0</v>
      </c>
      <c r="G687" s="54">
        <f t="shared" ca="1" si="40"/>
        <v>0</v>
      </c>
      <c r="H687" s="54">
        <f t="shared" ca="1" si="40"/>
        <v>0</v>
      </c>
      <c r="I687" s="54">
        <f t="shared" ca="1" si="40"/>
        <v>0</v>
      </c>
      <c r="J687" s="54">
        <f t="shared" ca="1" si="39"/>
        <v>0</v>
      </c>
      <c r="K687" s="54" t="str">
        <f t="shared" ca="1" si="39"/>
        <v>AD3</v>
      </c>
      <c r="L687" s="54" t="str">
        <f t="shared" ca="1" si="39"/>
        <v>COMPLET</v>
      </c>
      <c r="M687" s="54" t="str">
        <f t="shared" ca="1" si="39"/>
        <v xml:space="preserve"> </v>
      </c>
      <c r="N687" s="54" t="str">
        <f t="shared" ca="1" si="39"/>
        <v>ZH2VMC</v>
      </c>
      <c r="O687" s="54">
        <f t="shared" ca="1" si="39"/>
        <v>0</v>
      </c>
    </row>
    <row r="688" spans="1:15" hidden="1" x14ac:dyDescent="0.25">
      <c r="A688" s="97">
        <v>1907</v>
      </c>
      <c r="B688" s="98" t="s">
        <v>9573</v>
      </c>
      <c r="C688" s="54" t="str">
        <f t="shared" ca="1" si="41"/>
        <v>CPPL</v>
      </c>
      <c r="D688" s="54" t="str">
        <f t="shared" ca="1" si="41"/>
        <v xml:space="preserve"> </v>
      </c>
      <c r="E688" s="98">
        <f t="shared" ca="1" si="40"/>
        <v>0</v>
      </c>
      <c r="F688" s="54">
        <f t="shared" ca="1" si="40"/>
        <v>0</v>
      </c>
      <c r="G688" s="54">
        <f t="shared" ca="1" si="40"/>
        <v>0</v>
      </c>
      <c r="H688" s="54">
        <f t="shared" ca="1" si="40"/>
        <v>0</v>
      </c>
      <c r="I688" s="54">
        <f t="shared" ca="1" si="40"/>
        <v>0</v>
      </c>
      <c r="J688" s="54">
        <f t="shared" ca="1" si="39"/>
        <v>0</v>
      </c>
      <c r="K688" s="54" t="str">
        <f t="shared" ca="1" si="39"/>
        <v>AD3</v>
      </c>
      <c r="L688" s="54" t="str">
        <f t="shared" ca="1" si="39"/>
        <v>COMPLET</v>
      </c>
      <c r="M688" s="54" t="str">
        <f t="shared" ca="1" si="39"/>
        <v xml:space="preserve"> </v>
      </c>
      <c r="N688" s="54" t="str">
        <f t="shared" ca="1" si="39"/>
        <v>ZH2VMB</v>
      </c>
      <c r="O688" s="54">
        <f t="shared" ca="1" si="39"/>
        <v>0</v>
      </c>
    </row>
    <row r="689" spans="1:15" hidden="1" x14ac:dyDescent="0.25">
      <c r="A689" s="97">
        <v>549</v>
      </c>
      <c r="B689" s="98" t="s">
        <v>2978</v>
      </c>
      <c r="C689" s="54" t="str">
        <f t="shared" ca="1" si="41"/>
        <v>CPPI</v>
      </c>
      <c r="D689" s="54" t="str">
        <f t="shared" ca="1" si="41"/>
        <v>START + Spitable</v>
      </c>
      <c r="E689" s="98">
        <f t="shared" ca="1" si="40"/>
        <v>0</v>
      </c>
      <c r="F689" s="54">
        <f t="shared" ca="1" si="40"/>
        <v>0</v>
      </c>
      <c r="G689" s="54">
        <f t="shared" ca="1" si="40"/>
        <v>0</v>
      </c>
      <c r="H689" s="54">
        <f t="shared" ca="1" si="40"/>
        <v>0</v>
      </c>
      <c r="I689" s="54">
        <f t="shared" ca="1" si="40"/>
        <v>0</v>
      </c>
      <c r="J689" s="54" t="str">
        <f t="shared" ca="1" si="39"/>
        <v>ZH0CJ3</v>
      </c>
      <c r="K689" s="54" t="str">
        <f t="shared" ca="1" si="39"/>
        <v>AD1</v>
      </c>
      <c r="L689" s="54" t="str">
        <f t="shared" ca="1" si="39"/>
        <v>COMPLET</v>
      </c>
      <c r="M689" s="54">
        <f t="shared" ca="1" si="39"/>
        <v>0</v>
      </c>
      <c r="N689" s="54" t="str">
        <f t="shared" ca="1" si="39"/>
        <v>ZH0UJ3</v>
      </c>
      <c r="O689" s="54">
        <f t="shared" ca="1" si="39"/>
        <v>0</v>
      </c>
    </row>
    <row r="690" spans="1:15" hidden="1" x14ac:dyDescent="0.25">
      <c r="A690" s="97">
        <v>2053</v>
      </c>
      <c r="B690" s="98" t="s">
        <v>10142</v>
      </c>
      <c r="C690" s="54" t="str">
        <f t="shared" ca="1" si="41"/>
        <v>CPPI</v>
      </c>
      <c r="D690" s="54" t="str">
        <f t="shared" ca="1" si="41"/>
        <v>?</v>
      </c>
      <c r="E690" s="98">
        <f t="shared" ca="1" si="40"/>
        <v>0</v>
      </c>
      <c r="F690" s="54">
        <f t="shared" ca="1" si="40"/>
        <v>0</v>
      </c>
      <c r="G690" s="54">
        <f t="shared" ca="1" si="40"/>
        <v>0</v>
      </c>
      <c r="H690" s="54">
        <f t="shared" ca="1" si="40"/>
        <v>0</v>
      </c>
      <c r="I690" s="54">
        <f t="shared" ca="1" si="40"/>
        <v>0</v>
      </c>
      <c r="J690" s="54">
        <f t="shared" ca="1" si="39"/>
        <v>0</v>
      </c>
      <c r="K690" s="54" t="str">
        <f t="shared" ca="1" si="39"/>
        <v>TAD</v>
      </c>
      <c r="L690" s="54" t="str">
        <f t="shared" ca="1" si="39"/>
        <v>PARTIEL</v>
      </c>
      <c r="M690" s="54">
        <f t="shared" ref="M690:O753" ca="1" si="42">IF((INDIRECT("'Referentiel'!"&amp;M$1&amp;$A690)="N/A"),"",INDIRECT("'Referentiel'!"&amp;M$1&amp;$A690))</f>
        <v>0</v>
      </c>
      <c r="N690" s="54" t="str">
        <f t="shared" ca="1" si="42"/>
        <v>ZH0UJ7</v>
      </c>
      <c r="O690" s="54">
        <f t="shared" ca="1" si="42"/>
        <v>0</v>
      </c>
    </row>
    <row r="691" spans="1:15" hidden="1" x14ac:dyDescent="0.25">
      <c r="A691" s="97">
        <v>550</v>
      </c>
      <c r="B691" s="98" t="s">
        <v>2985</v>
      </c>
      <c r="C691" s="54" t="str">
        <f t="shared" ca="1" si="41"/>
        <v>CPPL</v>
      </c>
      <c r="D691" s="54" t="str">
        <f t="shared" ca="1" si="41"/>
        <v xml:space="preserve"> </v>
      </c>
      <c r="E691" s="98">
        <f t="shared" ca="1" si="40"/>
        <v>0</v>
      </c>
      <c r="F691" s="54">
        <f t="shared" ca="1" si="40"/>
        <v>0</v>
      </c>
      <c r="G691" s="54" t="str">
        <f t="shared" ca="1" si="40"/>
        <v>ZDTAMW</v>
      </c>
      <c r="H691" s="54">
        <f t="shared" ca="1" si="40"/>
        <v>0</v>
      </c>
      <c r="I691" s="54">
        <f t="shared" ca="1" si="40"/>
        <v>0</v>
      </c>
      <c r="J691" s="54">
        <f t="shared" ca="1" si="40"/>
        <v>0</v>
      </c>
      <c r="K691" s="54" t="str">
        <f t="shared" ca="1" si="40"/>
        <v>AD1</v>
      </c>
      <c r="L691" s="54" t="str">
        <f t="shared" ca="1" si="40"/>
        <v>PARTIEL</v>
      </c>
      <c r="M691" s="54" t="str">
        <f t="shared" ca="1" si="42"/>
        <v xml:space="preserve"> </v>
      </c>
      <c r="N691" s="54" t="str">
        <f t="shared" ca="1" si="42"/>
        <v>ZH2SMI</v>
      </c>
      <c r="O691" s="54">
        <f t="shared" ca="1" si="42"/>
        <v>0</v>
      </c>
    </row>
    <row r="692" spans="1:15" hidden="1" x14ac:dyDescent="0.25">
      <c r="A692" s="97">
        <v>551</v>
      </c>
      <c r="B692" s="98" t="s">
        <v>2989</v>
      </c>
      <c r="C692" s="54" t="str">
        <f t="shared" ca="1" si="41"/>
        <v>CPPL</v>
      </c>
      <c r="D692" s="54" t="str">
        <f t="shared" ca="1" si="41"/>
        <v>DWHXS672</v>
      </c>
      <c r="E692" s="98">
        <f t="shared" ca="1" si="40"/>
        <v>0</v>
      </c>
      <c r="F692" s="54">
        <f t="shared" ca="1" si="40"/>
        <v>0</v>
      </c>
      <c r="G692" s="54">
        <f t="shared" ca="1" si="40"/>
        <v>0</v>
      </c>
      <c r="H692" s="54">
        <f t="shared" ca="1" si="40"/>
        <v>0</v>
      </c>
      <c r="I692" s="54">
        <f t="shared" ca="1" si="40"/>
        <v>0</v>
      </c>
      <c r="J692" s="54">
        <f t="shared" ca="1" si="40"/>
        <v>0</v>
      </c>
      <c r="K692" s="54" t="str">
        <f t="shared" ca="1" si="40"/>
        <v>AD1</v>
      </c>
      <c r="L692" s="54" t="str">
        <f t="shared" ca="1" si="40"/>
        <v>PARTIEL</v>
      </c>
      <c r="M692" s="54">
        <f t="shared" ca="1" si="42"/>
        <v>0</v>
      </c>
      <c r="N692" s="54" t="str">
        <f t="shared" ca="1" si="42"/>
        <v>ZH2SMJ</v>
      </c>
      <c r="O692" s="54">
        <f t="shared" ca="1" si="42"/>
        <v>0</v>
      </c>
    </row>
    <row r="693" spans="1:15" hidden="1" x14ac:dyDescent="0.25">
      <c r="A693" s="97">
        <v>552</v>
      </c>
      <c r="B693" s="98" t="s">
        <v>2994</v>
      </c>
      <c r="C693" s="54" t="str">
        <f t="shared" ca="1" si="41"/>
        <v>CPPL</v>
      </c>
      <c r="D693" s="54" t="str">
        <f t="shared" ca="1" si="41"/>
        <v>DWHXS678</v>
      </c>
      <c r="E693" s="98">
        <f t="shared" ca="1" si="40"/>
        <v>0</v>
      </c>
      <c r="F693" s="54">
        <f t="shared" ca="1" si="40"/>
        <v>0</v>
      </c>
      <c r="G693" s="54" t="str">
        <f t="shared" ca="1" si="40"/>
        <v>ZDTEJ9</v>
      </c>
      <c r="H693" s="54">
        <f t="shared" ca="1" si="40"/>
        <v>0</v>
      </c>
      <c r="I693" s="54">
        <f t="shared" ca="1" si="40"/>
        <v>0</v>
      </c>
      <c r="J693" s="54">
        <f t="shared" ca="1" si="40"/>
        <v>0</v>
      </c>
      <c r="K693" s="54" t="str">
        <f t="shared" ca="1" si="40"/>
        <v>AD1</v>
      </c>
      <c r="L693" s="54" t="str">
        <f t="shared" ca="1" si="40"/>
        <v>PARTIEL</v>
      </c>
      <c r="M693" s="54">
        <f t="shared" ca="1" si="42"/>
        <v>0</v>
      </c>
      <c r="N693" s="54" t="str">
        <f t="shared" ca="1" si="42"/>
        <v>ZH2UJM</v>
      </c>
      <c r="O693" s="54">
        <f t="shared" ca="1" si="42"/>
        <v>0</v>
      </c>
    </row>
    <row r="694" spans="1:15" hidden="1" x14ac:dyDescent="0.25">
      <c r="A694" s="97">
        <v>553</v>
      </c>
      <c r="B694" s="98" t="s">
        <v>2998</v>
      </c>
      <c r="C694" s="54" t="str">
        <f t="shared" ca="1" si="41"/>
        <v>CPPL</v>
      </c>
      <c r="D694" s="54" t="str">
        <f t="shared" ca="1" si="41"/>
        <v>DWHXS679</v>
      </c>
      <c r="E694" s="98">
        <f t="shared" ca="1" si="40"/>
        <v>0</v>
      </c>
      <c r="F694" s="54">
        <f t="shared" ca="1" si="40"/>
        <v>0</v>
      </c>
      <c r="G694" s="54" t="str">
        <f t="shared" ca="1" si="40"/>
        <v>ZDTEJ9</v>
      </c>
      <c r="H694" s="54">
        <f t="shared" ca="1" si="40"/>
        <v>0</v>
      </c>
      <c r="I694" s="54">
        <f t="shared" ca="1" si="40"/>
        <v>0</v>
      </c>
      <c r="J694" s="54">
        <f t="shared" ca="1" si="40"/>
        <v>0</v>
      </c>
      <c r="K694" s="54" t="str">
        <f t="shared" ca="1" si="40"/>
        <v>AD1</v>
      </c>
      <c r="L694" s="54" t="str">
        <f t="shared" ca="1" si="40"/>
        <v>PARTIEL</v>
      </c>
      <c r="M694" s="54">
        <f t="shared" ca="1" si="42"/>
        <v>0</v>
      </c>
      <c r="N694" s="54" t="str">
        <f t="shared" ca="1" si="42"/>
        <v>ZH2UJS</v>
      </c>
      <c r="O694" s="54">
        <f t="shared" ca="1" si="42"/>
        <v>0</v>
      </c>
    </row>
    <row r="695" spans="1:15" hidden="1" x14ac:dyDescent="0.25">
      <c r="A695" s="97">
        <v>554</v>
      </c>
      <c r="B695" s="98" t="s">
        <v>3001</v>
      </c>
      <c r="C695" s="54" t="str">
        <f t="shared" ca="1" si="41"/>
        <v>CPPL</v>
      </c>
      <c r="D695" s="54" t="str">
        <f t="shared" ca="1" si="41"/>
        <v xml:space="preserve"> </v>
      </c>
      <c r="E695" s="98">
        <f t="shared" ca="1" si="40"/>
        <v>0</v>
      </c>
      <c r="F695" s="54">
        <f t="shared" ca="1" si="40"/>
        <v>0</v>
      </c>
      <c r="G695" s="54" t="str">
        <f t="shared" ca="1" si="40"/>
        <v>ZDTBMW</v>
      </c>
      <c r="H695" s="54">
        <f t="shared" ca="1" si="40"/>
        <v>0</v>
      </c>
      <c r="I695" s="54">
        <f t="shared" ca="1" si="40"/>
        <v>0</v>
      </c>
      <c r="J695" s="54">
        <f t="shared" ca="1" si="40"/>
        <v>0</v>
      </c>
      <c r="K695" s="54" t="str">
        <f t="shared" ca="1" si="40"/>
        <v>AD1</v>
      </c>
      <c r="L695" s="54" t="str">
        <f t="shared" ca="1" si="40"/>
        <v>COMPLET</v>
      </c>
      <c r="M695" s="54" t="str">
        <f t="shared" ca="1" si="42"/>
        <v xml:space="preserve"> </v>
      </c>
      <c r="N695" s="54" t="str">
        <f t="shared" ca="1" si="42"/>
        <v>ZH2SMH</v>
      </c>
      <c r="O695" s="54">
        <f t="shared" ca="1" si="42"/>
        <v>0</v>
      </c>
    </row>
    <row r="696" spans="1:15" hidden="1" x14ac:dyDescent="0.25">
      <c r="A696" s="97">
        <v>555</v>
      </c>
      <c r="B696" s="98" t="s">
        <v>3008</v>
      </c>
      <c r="C696" s="54" t="str">
        <f t="shared" ca="1" si="41"/>
        <v>CPMS</v>
      </c>
      <c r="D696" s="54" t="str">
        <f t="shared" ca="1" si="41"/>
        <v xml:space="preserve"> </v>
      </c>
      <c r="E696" s="98">
        <f t="shared" ca="1" si="40"/>
        <v>0</v>
      </c>
      <c r="F696" s="54">
        <f t="shared" ca="1" si="40"/>
        <v>0</v>
      </c>
      <c r="G696" s="54" t="str">
        <f t="shared" ca="1" si="40"/>
        <v>ZDTAMZ</v>
      </c>
      <c r="H696" s="54">
        <f t="shared" ca="1" si="40"/>
        <v>0</v>
      </c>
      <c r="I696" s="54">
        <f t="shared" ca="1" si="40"/>
        <v>0</v>
      </c>
      <c r="J696" s="54">
        <f t="shared" ca="1" si="40"/>
        <v>0</v>
      </c>
      <c r="K696" s="54" t="str">
        <f t="shared" ca="1" si="40"/>
        <v>AD1</v>
      </c>
      <c r="L696" s="54" t="str">
        <f t="shared" ca="1" si="40"/>
        <v>COMPLET</v>
      </c>
      <c r="M696" s="54" t="str">
        <f t="shared" ca="1" si="42"/>
        <v xml:space="preserve"> </v>
      </c>
      <c r="N696" s="54" t="str">
        <f t="shared" ca="1" si="42"/>
        <v>ZH4SMK</v>
      </c>
      <c r="O696" s="54">
        <f t="shared" ca="1" si="42"/>
        <v>0</v>
      </c>
    </row>
    <row r="697" spans="1:15" hidden="1" x14ac:dyDescent="0.25">
      <c r="A697" s="97">
        <v>556</v>
      </c>
      <c r="B697" s="98" t="s">
        <v>3011</v>
      </c>
      <c r="C697" s="54" t="str">
        <f t="shared" ca="1" si="41"/>
        <v>CPPI</v>
      </c>
      <c r="D697" s="54" t="str">
        <f t="shared" ca="1" si="41"/>
        <v xml:space="preserve">TA/0AMT/DTWHNLIE/0/        /     </v>
      </c>
      <c r="E697" s="98">
        <f t="shared" ca="1" si="40"/>
        <v>0</v>
      </c>
      <c r="F697" s="54">
        <f t="shared" ca="1" si="40"/>
        <v>0</v>
      </c>
      <c r="G697" s="54">
        <f t="shared" ca="1" si="40"/>
        <v>0</v>
      </c>
      <c r="H697" s="54">
        <f t="shared" ca="1" si="40"/>
        <v>0</v>
      </c>
      <c r="I697" s="54">
        <f t="shared" ca="1" si="40"/>
        <v>0</v>
      </c>
      <c r="J697" s="54" t="str">
        <f t="shared" ca="1" si="40"/>
        <v>ZH0CJ4</v>
      </c>
      <c r="K697" s="54" t="str">
        <f t="shared" ca="1" si="40"/>
        <v>AD1</v>
      </c>
      <c r="L697" s="54" t="str">
        <f t="shared" ca="1" si="40"/>
        <v>COMPLET</v>
      </c>
      <c r="M697" s="54">
        <f t="shared" ca="1" si="42"/>
        <v>0</v>
      </c>
      <c r="N697" s="54" t="str">
        <f t="shared" ca="1" si="42"/>
        <v>ZH0UJ4</v>
      </c>
      <c r="O697" s="54">
        <f t="shared" ca="1" si="42"/>
        <v>0</v>
      </c>
    </row>
    <row r="698" spans="1:15" hidden="1" x14ac:dyDescent="0.25">
      <c r="A698" s="97">
        <v>557</v>
      </c>
      <c r="B698" s="98" t="s">
        <v>3015</v>
      </c>
      <c r="C698" s="54" t="str">
        <f t="shared" ca="1" si="41"/>
        <v>CPPI</v>
      </c>
      <c r="D698" s="54" t="str">
        <f t="shared" ca="1" si="41"/>
        <v>DWB9G</v>
      </c>
      <c r="E698" s="98">
        <f t="shared" ca="1" si="40"/>
        <v>0</v>
      </c>
      <c r="F698" s="54">
        <f t="shared" ca="1" si="40"/>
        <v>0</v>
      </c>
      <c r="G698" s="54">
        <f t="shared" ca="1" si="40"/>
        <v>0</v>
      </c>
      <c r="H698" s="54" t="str">
        <f t="shared" ca="1" si="40"/>
        <v>DWB9G</v>
      </c>
      <c r="I698" s="54">
        <f t="shared" ca="1" si="40"/>
        <v>0</v>
      </c>
      <c r="J698" s="54" t="str">
        <f t="shared" ca="1" si="40"/>
        <v>ZH0RJV</v>
      </c>
      <c r="K698" s="54" t="str">
        <f t="shared" ca="1" si="40"/>
        <v>AD1</v>
      </c>
      <c r="L698" s="54" t="str">
        <f t="shared" ca="1" si="40"/>
        <v>PARTIEL</v>
      </c>
      <c r="M698" s="54">
        <f t="shared" ca="1" si="42"/>
        <v>0</v>
      </c>
      <c r="N698" s="54" t="str">
        <f t="shared" ca="1" si="42"/>
        <v>ZH0SJV</v>
      </c>
      <c r="O698" s="54">
        <f t="shared" ca="1" si="42"/>
        <v>0</v>
      </c>
    </row>
    <row r="699" spans="1:15" hidden="1" x14ac:dyDescent="0.25">
      <c r="A699" s="97">
        <v>1918</v>
      </c>
      <c r="B699" s="98" t="s">
        <v>9619</v>
      </c>
      <c r="C699" s="54" t="str">
        <f t="shared" ca="1" si="41"/>
        <v>CPRI</v>
      </c>
      <c r="D699" s="54" t="str">
        <f t="shared" ca="1" si="41"/>
        <v>DTWXS001</v>
      </c>
      <c r="E699" s="98">
        <f t="shared" ca="1" si="40"/>
        <v>0</v>
      </c>
      <c r="F699" s="54">
        <f t="shared" ca="1" si="40"/>
        <v>0</v>
      </c>
      <c r="G699" s="54">
        <f t="shared" ca="1" si="40"/>
        <v>0</v>
      </c>
      <c r="H699" s="54">
        <f t="shared" ca="1" si="40"/>
        <v>0</v>
      </c>
      <c r="I699" s="54">
        <f t="shared" ca="1" si="40"/>
        <v>0</v>
      </c>
      <c r="J699" s="54">
        <f t="shared" ca="1" si="40"/>
        <v>0</v>
      </c>
      <c r="K699" s="54" t="str">
        <f t="shared" ca="1" si="40"/>
        <v>AD3</v>
      </c>
      <c r="L699" s="54" t="str">
        <f t="shared" ca="1" si="40"/>
        <v>PARTIEL</v>
      </c>
      <c r="M699" s="54">
        <f t="shared" ca="1" si="42"/>
        <v>0</v>
      </c>
      <c r="N699" s="54" t="str">
        <f t="shared" ca="1" si="42"/>
        <v>ZH0KJA</v>
      </c>
      <c r="O699" s="54">
        <f t="shared" ca="1" si="42"/>
        <v>0</v>
      </c>
    </row>
    <row r="700" spans="1:15" hidden="1" x14ac:dyDescent="0.25">
      <c r="A700" s="97">
        <v>558</v>
      </c>
      <c r="B700" s="98" t="s">
        <v>3020</v>
      </c>
      <c r="C700" s="54" t="str">
        <f t="shared" ca="1" si="41"/>
        <v>CPPI</v>
      </c>
      <c r="D700" s="54" t="str">
        <f t="shared" ca="1" si="41"/>
        <v>DTWXS002</v>
      </c>
      <c r="E700" s="98">
        <f t="shared" ca="1" si="40"/>
        <v>0</v>
      </c>
      <c r="F700" s="54">
        <f t="shared" ca="1" si="40"/>
        <v>0</v>
      </c>
      <c r="G700" s="54">
        <f t="shared" ca="1" si="40"/>
        <v>0</v>
      </c>
      <c r="H700" s="54" t="str">
        <f t="shared" ca="1" si="40"/>
        <v>DTWXS002</v>
      </c>
      <c r="I700" s="54">
        <f t="shared" ca="1" si="40"/>
        <v>0</v>
      </c>
      <c r="J700" s="54" t="str">
        <f t="shared" ca="1" si="40"/>
        <v>ZH0CJ5</v>
      </c>
      <c r="K700" s="54" t="str">
        <f t="shared" ca="1" si="40"/>
        <v>AD3</v>
      </c>
      <c r="L700" s="54" t="str">
        <f t="shared" ca="1" si="40"/>
        <v>PARTIEL</v>
      </c>
      <c r="M700" s="54">
        <f t="shared" ca="1" si="42"/>
        <v>0</v>
      </c>
      <c r="N700" s="54" t="str">
        <f t="shared" ca="1" si="42"/>
        <v>ZH0UJ5</v>
      </c>
      <c r="O700" s="54">
        <f t="shared" ca="1" si="42"/>
        <v>0</v>
      </c>
    </row>
    <row r="701" spans="1:15" hidden="1" x14ac:dyDescent="0.25">
      <c r="A701" s="97">
        <v>1919</v>
      </c>
      <c r="B701" s="98" t="s">
        <v>9621</v>
      </c>
      <c r="C701" s="54" t="str">
        <f t="shared" ca="1" si="41"/>
        <v>CPRI</v>
      </c>
      <c r="D701" s="54" t="str">
        <f t="shared" ca="1" si="41"/>
        <v>DTWXS003</v>
      </c>
      <c r="E701" s="98">
        <f t="shared" ca="1" si="40"/>
        <v>0</v>
      </c>
      <c r="F701" s="54">
        <f t="shared" ca="1" si="40"/>
        <v>0</v>
      </c>
      <c r="G701" s="54">
        <f t="shared" ca="1" si="40"/>
        <v>0</v>
      </c>
      <c r="H701" s="54">
        <f t="shared" ca="1" si="40"/>
        <v>0</v>
      </c>
      <c r="I701" s="54">
        <f t="shared" ca="1" si="40"/>
        <v>0</v>
      </c>
      <c r="J701" s="54">
        <f t="shared" ca="1" si="40"/>
        <v>0</v>
      </c>
      <c r="K701" s="54" t="str">
        <f t="shared" ca="1" si="40"/>
        <v>AD3</v>
      </c>
      <c r="L701" s="54" t="str">
        <f t="shared" ca="1" si="40"/>
        <v>PARTIEL</v>
      </c>
      <c r="M701" s="54">
        <f t="shared" ca="1" si="42"/>
        <v>0</v>
      </c>
      <c r="N701" s="54" t="str">
        <f t="shared" ca="1" si="42"/>
        <v>ZH0KJB</v>
      </c>
      <c r="O701" s="54">
        <f t="shared" ca="1" si="42"/>
        <v>0</v>
      </c>
    </row>
    <row r="702" spans="1:15" x14ac:dyDescent="0.25">
      <c r="A702" s="97">
        <v>559</v>
      </c>
      <c r="B702" s="98" t="s">
        <v>3025</v>
      </c>
      <c r="C702" s="54" t="str">
        <f t="shared" ca="1" si="41"/>
        <v>CPCC</v>
      </c>
      <c r="D702" s="54" t="str">
        <f t="shared" ca="1" si="41"/>
        <v>V0DVCOPA</v>
      </c>
      <c r="E702" s="98">
        <f t="shared" ca="1" si="40"/>
        <v>0</v>
      </c>
      <c r="F702" s="54">
        <f t="shared" ca="1" si="40"/>
        <v>0</v>
      </c>
      <c r="G702" s="54">
        <f t="shared" ca="1" si="40"/>
        <v>0</v>
      </c>
      <c r="H702" s="54">
        <f t="shared" ca="1" si="40"/>
        <v>0</v>
      </c>
      <c r="I702" s="54">
        <f t="shared" ca="1" si="40"/>
        <v>0</v>
      </c>
      <c r="J702" s="54" t="str">
        <f t="shared" ca="1" si="40"/>
        <v>ZH1AH1</v>
      </c>
      <c r="K702" s="54" t="str">
        <f t="shared" ca="1" si="40"/>
        <v>AD3</v>
      </c>
      <c r="L702" s="54" t="str">
        <f t="shared" ca="1" si="40"/>
        <v>COMPLET</v>
      </c>
      <c r="M702" s="54" t="str">
        <f t="shared" ca="1" si="42"/>
        <v xml:space="preserve"> </v>
      </c>
      <c r="N702" s="54" t="str">
        <f t="shared" ca="1" si="42"/>
        <v>ZH1SH1</v>
      </c>
      <c r="O702" s="54">
        <f t="shared" ca="1" si="42"/>
        <v>0</v>
      </c>
    </row>
    <row r="703" spans="1:15" hidden="1" x14ac:dyDescent="0.25">
      <c r="A703" s="97">
        <v>560</v>
      </c>
      <c r="B703" s="98" t="s">
        <v>3032</v>
      </c>
      <c r="C703" s="54" t="str">
        <f t="shared" ca="1" si="41"/>
        <v>CPDT</v>
      </c>
      <c r="D703" s="54" t="str">
        <f t="shared" ca="1" si="41"/>
        <v>DWB77</v>
      </c>
      <c r="E703" s="98">
        <f t="shared" ca="1" si="40"/>
        <v>0</v>
      </c>
      <c r="F703" s="54">
        <f t="shared" ca="1" si="40"/>
        <v>0</v>
      </c>
      <c r="G703" s="54">
        <f t="shared" ca="1" si="40"/>
        <v>0</v>
      </c>
      <c r="H703" s="54" t="str">
        <f t="shared" ca="1" si="40"/>
        <v>DWB77</v>
      </c>
      <c r="I703" s="54">
        <f t="shared" ca="1" si="40"/>
        <v>0</v>
      </c>
      <c r="J703" s="54" t="str">
        <f t="shared" ca="1" si="40"/>
        <v>ZH0FJV</v>
      </c>
      <c r="K703" s="54" t="str">
        <f t="shared" ca="1" si="40"/>
        <v>AD3</v>
      </c>
      <c r="L703" s="54" t="str">
        <f t="shared" ca="1" si="40"/>
        <v>PARTIEL</v>
      </c>
      <c r="M703" s="54">
        <f t="shared" ca="1" si="42"/>
        <v>0</v>
      </c>
      <c r="N703" s="54" t="str">
        <f t="shared" ca="1" si="42"/>
        <v>ZH0XJV</v>
      </c>
      <c r="O703" s="54">
        <f t="shared" ca="1" si="42"/>
        <v>0</v>
      </c>
    </row>
    <row r="704" spans="1:15" hidden="1" x14ac:dyDescent="0.25">
      <c r="A704" s="97">
        <v>561</v>
      </c>
      <c r="B704" s="98" t="s">
        <v>3038</v>
      </c>
      <c r="C704" s="54" t="str">
        <f t="shared" ca="1" si="41"/>
        <v>CPDT</v>
      </c>
      <c r="D704" s="54" t="str">
        <f t="shared" ca="1" si="41"/>
        <v>DWB7D</v>
      </c>
      <c r="E704" s="98">
        <f t="shared" ca="1" si="40"/>
        <v>0</v>
      </c>
      <c r="F704" s="54">
        <f t="shared" ca="1" si="40"/>
        <v>0</v>
      </c>
      <c r="G704" s="54">
        <f t="shared" ca="1" si="40"/>
        <v>0</v>
      </c>
      <c r="H704" s="54" t="str">
        <f t="shared" ca="1" si="40"/>
        <v>DWB7D</v>
      </c>
      <c r="I704" s="54">
        <f t="shared" ca="1" si="40"/>
        <v>0</v>
      </c>
      <c r="J704" s="54" t="str">
        <f t="shared" ca="1" si="40"/>
        <v>ZH0FJW</v>
      </c>
      <c r="K704" s="54" t="str">
        <f t="shared" ca="1" si="40"/>
        <v>AD3</v>
      </c>
      <c r="L704" s="54" t="str">
        <f t="shared" ca="1" si="40"/>
        <v>PARTIEL</v>
      </c>
      <c r="M704" s="54">
        <f t="shared" ca="1" si="42"/>
        <v>0</v>
      </c>
      <c r="N704" s="54" t="str">
        <f t="shared" ca="1" si="42"/>
        <v>ZH0XJW</v>
      </c>
      <c r="O704" s="54">
        <f t="shared" ca="1" si="42"/>
        <v>0</v>
      </c>
    </row>
    <row r="705" spans="1:15" hidden="1" x14ac:dyDescent="0.25">
      <c r="A705" s="97">
        <v>562</v>
      </c>
      <c r="B705" s="98" t="s">
        <v>3042</v>
      </c>
      <c r="C705" s="54" t="str">
        <f t="shared" ca="1" si="41"/>
        <v>CPDT</v>
      </c>
      <c r="D705" s="54" t="str">
        <f t="shared" ca="1" si="41"/>
        <v>DWB8A</v>
      </c>
      <c r="E705" s="98">
        <f t="shared" ca="1" si="40"/>
        <v>0</v>
      </c>
      <c r="F705" s="54">
        <f t="shared" ca="1" si="40"/>
        <v>0</v>
      </c>
      <c r="G705" s="54">
        <f t="shared" ca="1" si="40"/>
        <v>0</v>
      </c>
      <c r="H705" s="54" t="str">
        <f t="shared" ca="1" si="40"/>
        <v>DWB8A</v>
      </c>
      <c r="I705" s="54">
        <f t="shared" ca="1" si="40"/>
        <v>0</v>
      </c>
      <c r="J705" s="54" t="str">
        <f t="shared" ca="1" si="40"/>
        <v>ZH0FJX</v>
      </c>
      <c r="K705" s="54" t="str">
        <f t="shared" ca="1" si="40"/>
        <v>AD3</v>
      </c>
      <c r="L705" s="54" t="str">
        <f t="shared" ca="1" si="40"/>
        <v>PARTIEL</v>
      </c>
      <c r="M705" s="54">
        <f t="shared" ca="1" si="42"/>
        <v>0</v>
      </c>
      <c r="N705" s="54" t="str">
        <f t="shared" ca="1" si="42"/>
        <v>ZH0PJA</v>
      </c>
      <c r="O705" s="54">
        <f t="shared" ca="1" si="42"/>
        <v>0</v>
      </c>
    </row>
    <row r="706" spans="1:15" hidden="1" x14ac:dyDescent="0.25">
      <c r="A706" s="97">
        <v>563</v>
      </c>
      <c r="B706" s="98" t="s">
        <v>3047</v>
      </c>
      <c r="C706" s="54" t="str">
        <f t="shared" ca="1" si="41"/>
        <v>CPDT</v>
      </c>
      <c r="D706" s="54" t="str">
        <f t="shared" ca="1" si="41"/>
        <v>DWB8B</v>
      </c>
      <c r="E706" s="98">
        <f t="shared" ca="1" si="40"/>
        <v>0</v>
      </c>
      <c r="F706" s="54">
        <f t="shared" ca="1" si="40"/>
        <v>0</v>
      </c>
      <c r="G706" s="54">
        <f t="shared" ca="1" si="40"/>
        <v>0</v>
      </c>
      <c r="H706" s="54" t="str">
        <f t="shared" ca="1" si="40"/>
        <v>DWB8B</v>
      </c>
      <c r="I706" s="54">
        <f t="shared" ca="1" si="40"/>
        <v>0</v>
      </c>
      <c r="J706" s="54" t="str">
        <f t="shared" ca="1" si="40"/>
        <v>ZH0FJY</v>
      </c>
      <c r="K706" s="54" t="str">
        <f t="shared" ca="1" si="40"/>
        <v>AD3</v>
      </c>
      <c r="L706" s="54" t="str">
        <f t="shared" ca="1" si="40"/>
        <v>PARTIEL</v>
      </c>
      <c r="M706" s="54">
        <f t="shared" ca="1" si="42"/>
        <v>0</v>
      </c>
      <c r="N706" s="54" t="str">
        <f t="shared" ca="1" si="42"/>
        <v>ZH0XJY</v>
      </c>
      <c r="O706" s="54">
        <f t="shared" ca="1" si="42"/>
        <v>0</v>
      </c>
    </row>
    <row r="707" spans="1:15" hidden="1" x14ac:dyDescent="0.25">
      <c r="A707" s="97">
        <v>564</v>
      </c>
      <c r="B707" s="98" t="s">
        <v>3051</v>
      </c>
      <c r="C707" s="54" t="str">
        <f t="shared" ca="1" si="41"/>
        <v>CPDM</v>
      </c>
      <c r="D707" s="54" t="str">
        <f t="shared" ca="1" si="41"/>
        <v>DWB8C</v>
      </c>
      <c r="E707" s="98">
        <f t="shared" ca="1" si="40"/>
        <v>0</v>
      </c>
      <c r="F707" s="54">
        <f t="shared" ca="1" si="40"/>
        <v>0</v>
      </c>
      <c r="G707" s="54">
        <f t="shared" ca="1" si="40"/>
        <v>0</v>
      </c>
      <c r="H707" s="54" t="str">
        <f t="shared" ca="1" si="40"/>
        <v>DWB8C</v>
      </c>
      <c r="I707" s="54">
        <f t="shared" ca="1" si="40"/>
        <v>0</v>
      </c>
      <c r="J707" s="54" t="str">
        <f t="shared" ca="1" si="40"/>
        <v>ZH4EJD</v>
      </c>
      <c r="K707" s="54" t="str">
        <f t="shared" ca="1" si="40"/>
        <v>AD3</v>
      </c>
      <c r="L707" s="54" t="str">
        <f t="shared" ca="1" si="40"/>
        <v>PARTIEL</v>
      </c>
      <c r="M707" s="54" t="str">
        <f t="shared" ca="1" si="42"/>
        <v xml:space="preserve"> </v>
      </c>
      <c r="N707" s="54" t="str">
        <f t="shared" ca="1" si="42"/>
        <v>ZH4WJD</v>
      </c>
      <c r="O707" s="54">
        <f t="shared" ca="1" si="42"/>
        <v>0</v>
      </c>
    </row>
    <row r="708" spans="1:15" hidden="1" x14ac:dyDescent="0.25">
      <c r="A708" s="97">
        <v>565</v>
      </c>
      <c r="B708" s="98" t="s">
        <v>3059</v>
      </c>
      <c r="C708" s="54" t="str">
        <f t="shared" ca="1" si="41"/>
        <v>CPDM</v>
      </c>
      <c r="D708" s="54" t="str">
        <f t="shared" ca="1" si="41"/>
        <v>DWB8D</v>
      </c>
      <c r="E708" s="98">
        <f t="shared" ca="1" si="40"/>
        <v>0</v>
      </c>
      <c r="F708" s="54">
        <f t="shared" ca="1" si="40"/>
        <v>0</v>
      </c>
      <c r="G708" s="54">
        <f t="shared" ca="1" si="40"/>
        <v>0</v>
      </c>
      <c r="H708" s="54" t="str">
        <f t="shared" ca="1" si="40"/>
        <v>DWB8D</v>
      </c>
      <c r="I708" s="54">
        <f t="shared" ca="1" si="40"/>
        <v>0</v>
      </c>
      <c r="J708" s="54" t="str">
        <f t="shared" ca="1" si="40"/>
        <v>ZH4EJE</v>
      </c>
      <c r="K708" s="54" t="str">
        <f t="shared" ca="1" si="40"/>
        <v>AD3</v>
      </c>
      <c r="L708" s="54" t="str">
        <f t="shared" ca="1" si="40"/>
        <v>PARTIEL</v>
      </c>
      <c r="M708" s="54">
        <f t="shared" ca="1" si="42"/>
        <v>0</v>
      </c>
      <c r="N708" s="54" t="str">
        <f t="shared" ca="1" si="42"/>
        <v>ZH4WJE</v>
      </c>
      <c r="O708" s="54">
        <f t="shared" ca="1" si="42"/>
        <v>0</v>
      </c>
    </row>
    <row r="709" spans="1:15" hidden="1" x14ac:dyDescent="0.25">
      <c r="A709" s="97">
        <v>566</v>
      </c>
      <c r="B709" s="98" t="s">
        <v>3064</v>
      </c>
      <c r="C709" s="54" t="str">
        <f t="shared" ca="1" si="41"/>
        <v>CPDM</v>
      </c>
      <c r="D709" s="54" t="str">
        <f t="shared" ca="1" si="41"/>
        <v>DWB8E</v>
      </c>
      <c r="E709" s="98">
        <f t="shared" ca="1" si="40"/>
        <v>0</v>
      </c>
      <c r="F709" s="54">
        <f t="shared" ca="1" si="40"/>
        <v>0</v>
      </c>
      <c r="G709" s="54">
        <f t="shared" ca="1" si="40"/>
        <v>0</v>
      </c>
      <c r="H709" s="54" t="str">
        <f t="shared" ca="1" si="40"/>
        <v>DWB8E</v>
      </c>
      <c r="I709" s="54">
        <f t="shared" ca="1" si="40"/>
        <v>0</v>
      </c>
      <c r="J709" s="54" t="str">
        <f t="shared" ca="1" si="40"/>
        <v>ZH4EJF</v>
      </c>
      <c r="K709" s="54" t="str">
        <f t="shared" ca="1" si="40"/>
        <v>AD3</v>
      </c>
      <c r="L709" s="54" t="str">
        <f t="shared" ca="1" si="40"/>
        <v>PARTIEL</v>
      </c>
      <c r="M709" s="54">
        <f t="shared" ca="1" si="42"/>
        <v>0</v>
      </c>
      <c r="N709" s="54" t="str">
        <f t="shared" ca="1" si="42"/>
        <v>ZH4WJF</v>
      </c>
      <c r="O709" s="54">
        <f t="shared" ca="1" si="42"/>
        <v>0</v>
      </c>
    </row>
    <row r="710" spans="1:15" hidden="1" x14ac:dyDescent="0.25">
      <c r="A710" s="97">
        <v>567</v>
      </c>
      <c r="B710" s="98" t="s">
        <v>3069</v>
      </c>
      <c r="C710" s="54" t="str">
        <f t="shared" ca="1" si="41"/>
        <v>CPDM</v>
      </c>
      <c r="D710" s="54" t="str">
        <f t="shared" ca="1" si="41"/>
        <v>DWB8F</v>
      </c>
      <c r="E710" s="98">
        <f t="shared" ca="1" si="40"/>
        <v>0</v>
      </c>
      <c r="F710" s="54">
        <f t="shared" ca="1" si="40"/>
        <v>0</v>
      </c>
      <c r="G710" s="54">
        <f t="shared" ca="1" si="40"/>
        <v>0</v>
      </c>
      <c r="H710" s="54" t="str">
        <f t="shared" ca="1" si="40"/>
        <v>DWB8F</v>
      </c>
      <c r="I710" s="54">
        <f t="shared" ca="1" si="40"/>
        <v>0</v>
      </c>
      <c r="J710" s="54" t="str">
        <f t="shared" ca="1" si="40"/>
        <v>ZH4EJG</v>
      </c>
      <c r="K710" s="54" t="str">
        <f t="shared" ca="1" si="40"/>
        <v>AD3</v>
      </c>
      <c r="L710" s="54" t="str">
        <f t="shared" ca="1" si="40"/>
        <v>PARTIEL</v>
      </c>
      <c r="M710" s="54">
        <f t="shared" ca="1" si="42"/>
        <v>0</v>
      </c>
      <c r="N710" s="54" t="str">
        <f t="shared" ca="1" si="42"/>
        <v>ZH4WJG</v>
      </c>
      <c r="O710" s="54">
        <f t="shared" ca="1" si="42"/>
        <v>0</v>
      </c>
    </row>
    <row r="711" spans="1:15" hidden="1" x14ac:dyDescent="0.25">
      <c r="A711" s="97">
        <v>568</v>
      </c>
      <c r="B711" s="98" t="s">
        <v>3074</v>
      </c>
      <c r="C711" s="54" t="str">
        <f t="shared" ca="1" si="41"/>
        <v>CPDM</v>
      </c>
      <c r="D711" s="54" t="str">
        <f t="shared" ca="1" si="41"/>
        <v>DWB9B</v>
      </c>
      <c r="E711" s="98">
        <f t="shared" ca="1" si="40"/>
        <v>0</v>
      </c>
      <c r="F711" s="54">
        <f t="shared" ca="1" si="40"/>
        <v>0</v>
      </c>
      <c r="G711" s="54">
        <f t="shared" ca="1" si="40"/>
        <v>0</v>
      </c>
      <c r="H711" s="54" t="str">
        <f t="shared" ca="1" si="40"/>
        <v>DWB9B</v>
      </c>
      <c r="I711" s="54">
        <f t="shared" ca="1" si="40"/>
        <v>0</v>
      </c>
      <c r="J711" s="54" t="str">
        <f t="shared" ca="1" si="40"/>
        <v>ZH4EJH</v>
      </c>
      <c r="K711" s="54" t="str">
        <f t="shared" ca="1" si="40"/>
        <v>AD3</v>
      </c>
      <c r="L711" s="54" t="str">
        <f t="shared" ca="1" si="40"/>
        <v>PARTIEL</v>
      </c>
      <c r="M711" s="54">
        <f t="shared" ca="1" si="42"/>
        <v>0</v>
      </c>
      <c r="N711" s="54" t="str">
        <f t="shared" ca="1" si="42"/>
        <v>ZH4WJH</v>
      </c>
      <c r="O711" s="54">
        <f t="shared" ca="1" si="42"/>
        <v>0</v>
      </c>
    </row>
    <row r="712" spans="1:15" hidden="1" x14ac:dyDescent="0.25">
      <c r="A712" s="97">
        <v>569</v>
      </c>
      <c r="B712" s="98" t="s">
        <v>3079</v>
      </c>
      <c r="C712" s="54" t="str">
        <f t="shared" ca="1" si="41"/>
        <v>CPDM</v>
      </c>
      <c r="D712" s="54" t="str">
        <f t="shared" ca="1" si="41"/>
        <v>DWB9C</v>
      </c>
      <c r="E712" s="98">
        <f t="shared" ca="1" si="40"/>
        <v>0</v>
      </c>
      <c r="F712" s="54">
        <f t="shared" ca="1" si="40"/>
        <v>0</v>
      </c>
      <c r="G712" s="54">
        <f t="shared" ca="1" si="40"/>
        <v>0</v>
      </c>
      <c r="H712" s="54" t="str">
        <f t="shared" ca="1" si="40"/>
        <v>DWB9C</v>
      </c>
      <c r="I712" s="54">
        <f t="shared" ca="1" si="40"/>
        <v>0</v>
      </c>
      <c r="J712" s="54" t="str">
        <f t="shared" ca="1" si="40"/>
        <v>ZH4EJI</v>
      </c>
      <c r="K712" s="54" t="str">
        <f t="shared" ca="1" si="40"/>
        <v>AD3</v>
      </c>
      <c r="L712" s="54" t="str">
        <f t="shared" ca="1" si="40"/>
        <v>PARTIEL</v>
      </c>
      <c r="M712" s="54">
        <f t="shared" ca="1" si="42"/>
        <v>0</v>
      </c>
      <c r="N712" s="54" t="str">
        <f t="shared" ca="1" si="42"/>
        <v>ZH4WJI</v>
      </c>
      <c r="O712" s="54">
        <f t="shared" ca="1" si="42"/>
        <v>0</v>
      </c>
    </row>
    <row r="713" spans="1:15" hidden="1" x14ac:dyDescent="0.25">
      <c r="A713" s="97">
        <v>570</v>
      </c>
      <c r="B713" s="98" t="s">
        <v>3084</v>
      </c>
      <c r="C713" s="54" t="str">
        <f t="shared" ca="1" si="41"/>
        <v>CPDM</v>
      </c>
      <c r="D713" s="54" t="str">
        <f t="shared" ca="1" si="41"/>
        <v>DWB9D</v>
      </c>
      <c r="E713" s="98">
        <f t="shared" ca="1" si="40"/>
        <v>0</v>
      </c>
      <c r="F713" s="54">
        <f t="shared" ca="1" si="40"/>
        <v>0</v>
      </c>
      <c r="G713" s="54">
        <f t="shared" ca="1" si="40"/>
        <v>0</v>
      </c>
      <c r="H713" s="54" t="str">
        <f t="shared" ca="1" si="40"/>
        <v>DWB9D</v>
      </c>
      <c r="I713" s="54">
        <f t="shared" ca="1" si="40"/>
        <v>0</v>
      </c>
      <c r="J713" s="54" t="str">
        <f t="shared" ca="1" si="40"/>
        <v>ZH4EJJ</v>
      </c>
      <c r="K713" s="54" t="str">
        <f t="shared" ca="1" si="40"/>
        <v>AD3</v>
      </c>
      <c r="L713" s="54" t="str">
        <f t="shared" ca="1" si="40"/>
        <v>PARTIEL</v>
      </c>
      <c r="M713" s="54">
        <f t="shared" ca="1" si="42"/>
        <v>0</v>
      </c>
      <c r="N713" s="54" t="str">
        <f t="shared" ca="1" si="42"/>
        <v>ZH4WJJ</v>
      </c>
      <c r="O713" s="54">
        <f t="shared" ca="1" si="42"/>
        <v>0</v>
      </c>
    </row>
    <row r="714" spans="1:15" hidden="1" x14ac:dyDescent="0.25">
      <c r="A714" s="97">
        <v>571</v>
      </c>
      <c r="B714" s="98" t="s">
        <v>3089</v>
      </c>
      <c r="C714" s="54" t="str">
        <f t="shared" ca="1" si="41"/>
        <v>CPDM</v>
      </c>
      <c r="D714" s="54" t="str">
        <f t="shared" ca="1" si="41"/>
        <v>DWB9E</v>
      </c>
      <c r="E714" s="98">
        <f t="shared" ca="1" si="40"/>
        <v>0</v>
      </c>
      <c r="F714" s="54">
        <f t="shared" ca="1" si="40"/>
        <v>0</v>
      </c>
      <c r="G714" s="54">
        <f t="shared" ca="1" si="40"/>
        <v>0</v>
      </c>
      <c r="H714" s="54" t="str">
        <f t="shared" ca="1" si="40"/>
        <v>DWB9E</v>
      </c>
      <c r="I714" s="54">
        <f t="shared" ca="1" si="40"/>
        <v>0</v>
      </c>
      <c r="J714" s="54" t="str">
        <f t="shared" ca="1" si="40"/>
        <v>ZH4EJK</v>
      </c>
      <c r="K714" s="54" t="str">
        <f t="shared" ca="1" si="40"/>
        <v>AD3</v>
      </c>
      <c r="L714" s="54" t="str">
        <f t="shared" ca="1" si="40"/>
        <v>PARTIEL</v>
      </c>
      <c r="M714" s="54">
        <f t="shared" ca="1" si="42"/>
        <v>0</v>
      </c>
      <c r="N714" s="54" t="str">
        <f t="shared" ca="1" si="42"/>
        <v>ZH4WJK</v>
      </c>
      <c r="O714" s="54">
        <f t="shared" ca="1" si="42"/>
        <v>0</v>
      </c>
    </row>
    <row r="715" spans="1:15" hidden="1" x14ac:dyDescent="0.25">
      <c r="A715" s="97">
        <v>572</v>
      </c>
      <c r="B715" s="98" t="s">
        <v>3094</v>
      </c>
      <c r="C715" s="54" t="str">
        <f t="shared" ca="1" si="41"/>
        <v>CPDM</v>
      </c>
      <c r="D715" s="54" t="str">
        <f t="shared" ca="1" si="41"/>
        <v>DWB9F</v>
      </c>
      <c r="E715" s="98">
        <f t="shared" ca="1" si="40"/>
        <v>0</v>
      </c>
      <c r="F715" s="54">
        <f t="shared" ca="1" si="40"/>
        <v>0</v>
      </c>
      <c r="G715" s="54">
        <f t="shared" ca="1" si="40"/>
        <v>0</v>
      </c>
      <c r="H715" s="54" t="str">
        <f t="shared" ca="1" si="40"/>
        <v>DWB9F</v>
      </c>
      <c r="I715" s="54">
        <f t="shared" ca="1" si="40"/>
        <v>0</v>
      </c>
      <c r="J715" s="54" t="str">
        <f t="shared" ca="1" si="40"/>
        <v>ZH4EJL</v>
      </c>
      <c r="K715" s="54" t="str">
        <f t="shared" ca="1" si="40"/>
        <v>AD3</v>
      </c>
      <c r="L715" s="54" t="str">
        <f t="shared" ca="1" si="40"/>
        <v>PARTIEL</v>
      </c>
      <c r="M715" s="54">
        <f t="shared" ca="1" si="42"/>
        <v>0</v>
      </c>
      <c r="N715" s="54" t="str">
        <f t="shared" ca="1" si="42"/>
        <v>ZH4WJL</v>
      </c>
      <c r="O715" s="54">
        <f t="shared" ca="1" si="42"/>
        <v>0</v>
      </c>
    </row>
    <row r="716" spans="1:15" hidden="1" x14ac:dyDescent="0.25">
      <c r="A716" s="97">
        <v>573</v>
      </c>
      <c r="B716" s="98" t="s">
        <v>3100</v>
      </c>
      <c r="C716" s="54" t="str">
        <f t="shared" ca="1" si="41"/>
        <v>CPDM</v>
      </c>
      <c r="D716" s="54" t="str">
        <f t="shared" ca="1" si="41"/>
        <v>DWB9A</v>
      </c>
      <c r="E716" s="98">
        <f t="shared" ca="1" si="40"/>
        <v>0</v>
      </c>
      <c r="F716" s="54">
        <f t="shared" ca="1" si="40"/>
        <v>0</v>
      </c>
      <c r="G716" s="54">
        <f t="shared" ca="1" si="40"/>
        <v>0</v>
      </c>
      <c r="H716" s="54" t="str">
        <f t="shared" ca="1" si="40"/>
        <v>DWB9A</v>
      </c>
      <c r="I716" s="54">
        <f t="shared" ca="1" si="40"/>
        <v>0</v>
      </c>
      <c r="J716" s="54" t="str">
        <f t="shared" ca="1" si="40"/>
        <v>ZH4EJM</v>
      </c>
      <c r="K716" s="54" t="str">
        <f t="shared" ca="1" si="40"/>
        <v>AD3</v>
      </c>
      <c r="L716" s="54" t="str">
        <f t="shared" ca="1" si="40"/>
        <v>PARTIEL</v>
      </c>
      <c r="M716" s="54">
        <f t="shared" ca="1" si="42"/>
        <v>0</v>
      </c>
      <c r="N716" s="54" t="str">
        <f t="shared" ca="1" si="42"/>
        <v>ZH4WJM</v>
      </c>
      <c r="O716" s="54">
        <f t="shared" ca="1" si="42"/>
        <v>0</v>
      </c>
    </row>
    <row r="717" spans="1:15" hidden="1" x14ac:dyDescent="0.25">
      <c r="A717" s="97">
        <v>574</v>
      </c>
      <c r="B717" s="98" t="s">
        <v>3105</v>
      </c>
      <c r="C717" s="54" t="str">
        <f t="shared" ca="1" si="41"/>
        <v>CPDM</v>
      </c>
      <c r="D717" s="54" t="str">
        <f t="shared" ca="1" si="41"/>
        <v>DWB9A</v>
      </c>
      <c r="E717" s="98">
        <f t="shared" ca="1" si="40"/>
        <v>0</v>
      </c>
      <c r="F717" s="54">
        <f t="shared" ca="1" si="40"/>
        <v>0</v>
      </c>
      <c r="G717" s="54">
        <f t="shared" ca="1" si="40"/>
        <v>0</v>
      </c>
      <c r="H717" s="54" t="str">
        <f t="shared" ca="1" si="40"/>
        <v>DWB9A</v>
      </c>
      <c r="I717" s="54">
        <f t="shared" ca="1" si="40"/>
        <v>0</v>
      </c>
      <c r="J717" s="54" t="str">
        <f t="shared" ca="1" si="40"/>
        <v>ZH4EJM</v>
      </c>
      <c r="K717" s="54" t="str">
        <f t="shared" ca="1" si="40"/>
        <v>AD3</v>
      </c>
      <c r="L717" s="54" t="str">
        <f t="shared" ca="1" si="40"/>
        <v>PARTIEL</v>
      </c>
      <c r="M717" s="54">
        <f t="shared" ca="1" si="42"/>
        <v>0</v>
      </c>
      <c r="N717" s="54" t="str">
        <f t="shared" ca="1" si="42"/>
        <v>ZH4WJN</v>
      </c>
      <c r="O717" s="54">
        <f t="shared" ca="1" si="42"/>
        <v>0</v>
      </c>
    </row>
    <row r="718" spans="1:15" hidden="1" x14ac:dyDescent="0.25">
      <c r="A718" s="97">
        <v>575</v>
      </c>
      <c r="B718" s="98" t="s">
        <v>3109</v>
      </c>
      <c r="C718" s="54" t="str">
        <f t="shared" ca="1" si="41"/>
        <v>CPDM</v>
      </c>
      <c r="D718" s="54" t="str">
        <f t="shared" ca="1" si="41"/>
        <v>DWB9A</v>
      </c>
      <c r="E718" s="98">
        <f t="shared" ca="1" si="40"/>
        <v>0</v>
      </c>
      <c r="F718" s="54">
        <f t="shared" ca="1" si="40"/>
        <v>0</v>
      </c>
      <c r="G718" s="54">
        <f t="shared" ca="1" si="40"/>
        <v>0</v>
      </c>
      <c r="H718" s="54" t="str">
        <f t="shared" ca="1" si="40"/>
        <v>DWB9A</v>
      </c>
      <c r="I718" s="54">
        <f t="shared" ref="I718:O769" ca="1" si="43">IF((INDIRECT("'Referentiel'!"&amp;I$1&amp;$A718)="N/A"),"",INDIRECT("'Referentiel'!"&amp;I$1&amp;$A718))</f>
        <v>0</v>
      </c>
      <c r="J718" s="54" t="str">
        <f t="shared" ca="1" si="43"/>
        <v>ZH4EJM</v>
      </c>
      <c r="K718" s="54" t="str">
        <f t="shared" ca="1" si="43"/>
        <v>AD3</v>
      </c>
      <c r="L718" s="54" t="str">
        <f t="shared" ca="1" si="43"/>
        <v>PARTIEL</v>
      </c>
      <c r="M718" s="54">
        <f t="shared" ca="1" si="42"/>
        <v>0</v>
      </c>
      <c r="N718" s="54" t="str">
        <f t="shared" ca="1" si="42"/>
        <v>ZH4WJO</v>
      </c>
      <c r="O718" s="54">
        <f t="shared" ca="1" si="42"/>
        <v>0</v>
      </c>
    </row>
    <row r="719" spans="1:15" hidden="1" x14ac:dyDescent="0.25">
      <c r="A719" s="97">
        <v>947</v>
      </c>
      <c r="B719" s="98" t="s">
        <v>5013</v>
      </c>
      <c r="C719" s="54" t="str">
        <f t="shared" ca="1" si="41"/>
        <v>CPDM</v>
      </c>
      <c r="D719" s="54" t="str">
        <f t="shared" ca="1" si="41"/>
        <v>DWB9A</v>
      </c>
      <c r="E719" s="98">
        <f t="shared" ca="1" si="41"/>
        <v>0</v>
      </c>
      <c r="F719" s="54">
        <f t="shared" ca="1" si="41"/>
        <v>0</v>
      </c>
      <c r="G719" s="54">
        <f t="shared" ca="1" si="41"/>
        <v>0</v>
      </c>
      <c r="H719" s="54" t="str">
        <f t="shared" ca="1" si="41"/>
        <v>DWB9A</v>
      </c>
      <c r="I719" s="54">
        <f t="shared" ca="1" si="43"/>
        <v>0</v>
      </c>
      <c r="J719" s="54" t="str">
        <f t="shared" ca="1" si="43"/>
        <v>ZH4EJM</v>
      </c>
      <c r="K719" s="54" t="str">
        <f t="shared" ca="1" si="43"/>
        <v>AD3</v>
      </c>
      <c r="L719" s="54" t="str">
        <f t="shared" ca="1" si="43"/>
        <v>PARTIEL</v>
      </c>
      <c r="M719" s="54">
        <f t="shared" ca="1" si="42"/>
        <v>0</v>
      </c>
      <c r="N719" s="54" t="str">
        <f t="shared" ca="1" si="42"/>
        <v>ZH4WJP</v>
      </c>
      <c r="O719" s="54">
        <f t="shared" ca="1" si="42"/>
        <v>0</v>
      </c>
    </row>
    <row r="720" spans="1:15" hidden="1" x14ac:dyDescent="0.25">
      <c r="A720" s="97">
        <v>577</v>
      </c>
      <c r="B720" s="98" t="s">
        <v>3117</v>
      </c>
      <c r="C720" s="54" t="str">
        <f t="shared" ca="1" si="41"/>
        <v>CPMP</v>
      </c>
      <c r="D720" s="54" t="str">
        <f t="shared" ca="1" si="41"/>
        <v>AX0AJE0A</v>
      </c>
      <c r="E720" s="98">
        <f t="shared" ca="1" si="41"/>
        <v>0</v>
      </c>
      <c r="F720" s="54">
        <f t="shared" ca="1" si="41"/>
        <v>0</v>
      </c>
      <c r="G720" s="54">
        <f t="shared" ca="1" si="41"/>
        <v>0</v>
      </c>
      <c r="H720" s="54">
        <f t="shared" ca="1" si="41"/>
        <v>0</v>
      </c>
      <c r="I720" s="54">
        <f t="shared" ca="1" si="43"/>
        <v>0</v>
      </c>
      <c r="J720" s="54" t="str">
        <f t="shared" ca="1" si="43"/>
        <v>ZH2AJF</v>
      </c>
      <c r="K720" s="54" t="str">
        <f t="shared" ca="1" si="43"/>
        <v>AD3</v>
      </c>
      <c r="L720" s="54" t="str">
        <f t="shared" ca="1" si="43"/>
        <v>PARTIEL</v>
      </c>
      <c r="M720" s="54">
        <f t="shared" ca="1" si="42"/>
        <v>0</v>
      </c>
      <c r="N720" s="54" t="str">
        <f t="shared" ca="1" si="42"/>
        <v>ZH2SJF</v>
      </c>
      <c r="O720" s="54">
        <f t="shared" ca="1" si="42"/>
        <v>0</v>
      </c>
    </row>
    <row r="721" spans="1:15" ht="14.4" hidden="1" x14ac:dyDescent="0.3">
      <c r="A721" s="97">
        <v>578</v>
      </c>
      <c r="B721" s="135" t="s">
        <v>3123</v>
      </c>
      <c r="C721" s="54" t="str">
        <f t="shared" ca="1" si="41"/>
        <v>CPMP</v>
      </c>
      <c r="D721" s="54" t="str">
        <f t="shared" ca="1" si="41"/>
        <v>AX0BJE0B</v>
      </c>
      <c r="E721" s="98">
        <f t="shared" ca="1" si="41"/>
        <v>0</v>
      </c>
      <c r="F721" s="54">
        <f t="shared" ca="1" si="41"/>
        <v>0</v>
      </c>
      <c r="G721" s="54">
        <f t="shared" ca="1" si="41"/>
        <v>0</v>
      </c>
      <c r="H721" s="54">
        <f t="shared" ca="1" si="41"/>
        <v>0</v>
      </c>
      <c r="I721" s="54">
        <f t="shared" ca="1" si="43"/>
        <v>0</v>
      </c>
      <c r="J721" s="54" t="str">
        <f t="shared" ca="1" si="43"/>
        <v>ZH2AJT</v>
      </c>
      <c r="K721" s="54" t="str">
        <f t="shared" ca="1" si="43"/>
        <v>AD3</v>
      </c>
      <c r="L721" s="54" t="str">
        <f t="shared" ca="1" si="43"/>
        <v>PARTIEL</v>
      </c>
      <c r="M721" s="54">
        <f t="shared" ca="1" si="42"/>
        <v>0</v>
      </c>
      <c r="N721" s="54" t="str">
        <f t="shared" ca="1" si="42"/>
        <v>ZH2SJG</v>
      </c>
      <c r="O721" s="54">
        <f t="shared" ca="1" si="42"/>
        <v>0</v>
      </c>
    </row>
    <row r="722" spans="1:15" hidden="1" x14ac:dyDescent="0.25">
      <c r="A722" s="97">
        <v>579</v>
      </c>
      <c r="B722" s="98" t="s">
        <v>3128</v>
      </c>
      <c r="C722" s="54" t="str">
        <f t="shared" ca="1" si="41"/>
        <v>CPMP</v>
      </c>
      <c r="D722" s="54" t="str">
        <f t="shared" ca="1" si="41"/>
        <v>AX0CJE0C</v>
      </c>
      <c r="E722" s="98">
        <f t="shared" ca="1" si="41"/>
        <v>0</v>
      </c>
      <c r="F722" s="54">
        <f t="shared" ca="1" si="41"/>
        <v>0</v>
      </c>
      <c r="G722" s="54">
        <f t="shared" ca="1" si="41"/>
        <v>0</v>
      </c>
      <c r="H722" s="54">
        <f t="shared" ca="1" si="41"/>
        <v>0</v>
      </c>
      <c r="I722" s="54">
        <f t="shared" ca="1" si="43"/>
        <v>0</v>
      </c>
      <c r="J722" s="54" t="str">
        <f t="shared" ca="1" si="43"/>
        <v>ZH2AJV</v>
      </c>
      <c r="K722" s="54" t="str">
        <f t="shared" ca="1" si="43"/>
        <v>AD3</v>
      </c>
      <c r="L722" s="54" t="str">
        <f t="shared" ca="1" si="43"/>
        <v>PARTIEL</v>
      </c>
      <c r="M722" s="54">
        <f t="shared" ca="1" si="42"/>
        <v>0</v>
      </c>
      <c r="N722" s="54" t="str">
        <f t="shared" ca="1" si="42"/>
        <v>ZH2SJH</v>
      </c>
      <c r="O722" s="54">
        <f t="shared" ca="1" si="42"/>
        <v>0</v>
      </c>
    </row>
    <row r="723" spans="1:15" hidden="1" x14ac:dyDescent="0.25">
      <c r="A723" s="97">
        <v>580</v>
      </c>
      <c r="B723" s="98" t="s">
        <v>3133</v>
      </c>
      <c r="C723" s="54" t="str">
        <f t="shared" ca="1" si="41"/>
        <v>CPMP</v>
      </c>
      <c r="D723" s="54" t="str">
        <f t="shared" ca="1" si="41"/>
        <v>AX0DJE0D</v>
      </c>
      <c r="E723" s="98">
        <f t="shared" ca="1" si="41"/>
        <v>0</v>
      </c>
      <c r="F723" s="54">
        <f t="shared" ca="1" si="41"/>
        <v>0</v>
      </c>
      <c r="G723" s="54">
        <f t="shared" ca="1" si="41"/>
        <v>0</v>
      </c>
      <c r="H723" s="54">
        <f t="shared" ca="1" si="41"/>
        <v>0</v>
      </c>
      <c r="I723" s="54">
        <f t="shared" ca="1" si="43"/>
        <v>0</v>
      </c>
      <c r="J723" s="54" t="str">
        <f t="shared" ca="1" si="43"/>
        <v>ZH2BJ3</v>
      </c>
      <c r="K723" s="54" t="str">
        <f t="shared" ca="1" si="43"/>
        <v>AD3</v>
      </c>
      <c r="L723" s="54" t="str">
        <f t="shared" ca="1" si="43"/>
        <v>PARTIEL</v>
      </c>
      <c r="M723" s="54">
        <f t="shared" ca="1" si="42"/>
        <v>0</v>
      </c>
      <c r="N723" s="54" t="str">
        <f t="shared" ca="1" si="42"/>
        <v>ZH2SJI</v>
      </c>
      <c r="O723" s="54">
        <f t="shared" ca="1" si="42"/>
        <v>0</v>
      </c>
    </row>
    <row r="724" spans="1:15" hidden="1" x14ac:dyDescent="0.25">
      <c r="A724" s="97">
        <v>581</v>
      </c>
      <c r="B724" s="98" t="s">
        <v>3138</v>
      </c>
      <c r="C724" s="54" t="str">
        <f t="shared" ca="1" si="41"/>
        <v>CPMP</v>
      </c>
      <c r="D724" s="54" t="str">
        <f t="shared" ca="1" si="41"/>
        <v>AX0AJMJY</v>
      </c>
      <c r="E724" s="98">
        <f t="shared" ca="1" si="41"/>
        <v>0</v>
      </c>
      <c r="F724" s="54">
        <f t="shared" ca="1" si="41"/>
        <v>0</v>
      </c>
      <c r="G724" s="54">
        <f t="shared" ca="1" si="41"/>
        <v>0</v>
      </c>
      <c r="H724" s="54">
        <f t="shared" ca="1" si="41"/>
        <v>0</v>
      </c>
      <c r="I724" s="54">
        <f t="shared" ca="1" si="43"/>
        <v>0</v>
      </c>
      <c r="J724" s="54" t="str">
        <f t="shared" ca="1" si="43"/>
        <v>ZH2BJA</v>
      </c>
      <c r="K724" s="54" t="str">
        <f t="shared" ca="1" si="43"/>
        <v>AD3</v>
      </c>
      <c r="L724" s="54" t="str">
        <f t="shared" ca="1" si="43"/>
        <v>PARTIEL</v>
      </c>
      <c r="M724" s="54">
        <f t="shared" ca="1" si="42"/>
        <v>0</v>
      </c>
      <c r="N724" s="54" t="str">
        <f t="shared" ca="1" si="42"/>
        <v>ZH2SJJ</v>
      </c>
      <c r="O724" s="54">
        <f t="shared" ca="1" si="42"/>
        <v>0</v>
      </c>
    </row>
    <row r="725" spans="1:15" hidden="1" x14ac:dyDescent="0.25">
      <c r="A725" s="97">
        <v>582</v>
      </c>
      <c r="B725" s="98" t="s">
        <v>3143</v>
      </c>
      <c r="C725" s="54" t="str">
        <f t="shared" ca="1" si="41"/>
        <v>CPCR</v>
      </c>
      <c r="D725" s="54" t="str">
        <f t="shared" ca="1" si="41"/>
        <v xml:space="preserve">V1E2R19G </v>
      </c>
      <c r="E725" s="98">
        <f t="shared" ca="1" si="41"/>
        <v>0</v>
      </c>
      <c r="F725" s="54">
        <f t="shared" ca="1" si="41"/>
        <v>0</v>
      </c>
      <c r="G725" s="54">
        <f t="shared" ca="1" si="41"/>
        <v>0</v>
      </c>
      <c r="H725" s="54">
        <f t="shared" ca="1" si="41"/>
        <v>0</v>
      </c>
      <c r="I725" s="54">
        <f t="shared" ca="1" si="43"/>
        <v>0</v>
      </c>
      <c r="J725" s="54" t="str">
        <f t="shared" ca="1" si="43"/>
        <v>ZH1CJF</v>
      </c>
      <c r="K725" s="54" t="str">
        <f t="shared" ca="1" si="43"/>
        <v>AD1</v>
      </c>
      <c r="L725" s="54" t="str">
        <f t="shared" ca="1" si="43"/>
        <v>COMPLET</v>
      </c>
      <c r="M725" s="54">
        <f t="shared" ca="1" si="42"/>
        <v>0</v>
      </c>
      <c r="N725" s="54" t="str">
        <f t="shared" ca="1" si="42"/>
        <v>ZH1UJF</v>
      </c>
      <c r="O725" s="54">
        <f t="shared" ca="1" si="42"/>
        <v>0</v>
      </c>
    </row>
    <row r="726" spans="1:15" hidden="1" x14ac:dyDescent="0.25">
      <c r="A726" s="97">
        <v>583</v>
      </c>
      <c r="B726" s="98" t="s">
        <v>3148</v>
      </c>
      <c r="C726" s="54" t="str">
        <f t="shared" ca="1" si="41"/>
        <v>CPMP</v>
      </c>
      <c r="D726" s="54" t="str">
        <f t="shared" ca="1" si="41"/>
        <v xml:space="preserve"> </v>
      </c>
      <c r="E726" s="98">
        <f t="shared" ca="1" si="41"/>
        <v>0</v>
      </c>
      <c r="F726" s="54">
        <f t="shared" ca="1" si="41"/>
        <v>0</v>
      </c>
      <c r="G726" s="54">
        <f t="shared" ca="1" si="41"/>
        <v>0</v>
      </c>
      <c r="H726" s="54">
        <f t="shared" ca="1" si="41"/>
        <v>0</v>
      </c>
      <c r="I726" s="54">
        <f t="shared" ca="1" si="43"/>
        <v>0</v>
      </c>
      <c r="J726" s="54">
        <f t="shared" ca="1" si="43"/>
        <v>0</v>
      </c>
      <c r="K726" s="54" t="str">
        <f t="shared" ca="1" si="43"/>
        <v>AD3</v>
      </c>
      <c r="L726" s="54" t="str">
        <f t="shared" ca="1" si="43"/>
        <v>COMPLET</v>
      </c>
      <c r="M726" s="54" t="str">
        <f t="shared" ca="1" si="42"/>
        <v xml:space="preserve"> </v>
      </c>
      <c r="N726" s="54" t="str">
        <f t="shared" ca="1" si="42"/>
        <v>ZH2UJN</v>
      </c>
      <c r="O726" s="54">
        <f t="shared" ca="1" si="42"/>
        <v>0</v>
      </c>
    </row>
    <row r="727" spans="1:15" hidden="1" x14ac:dyDescent="0.25">
      <c r="A727" s="97">
        <v>2193</v>
      </c>
      <c r="B727" s="98" t="s">
        <v>10637</v>
      </c>
      <c r="C727" s="54" t="str">
        <f t="shared" ca="1" si="41"/>
        <v>CPCC</v>
      </c>
      <c r="D727" s="54" t="str">
        <f t="shared" ca="1" si="41"/>
        <v>V1EBPROM</v>
      </c>
      <c r="E727" s="98">
        <f t="shared" ca="1" si="41"/>
        <v>0</v>
      </c>
      <c r="F727" s="54">
        <f t="shared" ca="1" si="41"/>
        <v>0</v>
      </c>
      <c r="G727" s="54">
        <f t="shared" ca="1" si="41"/>
        <v>0</v>
      </c>
      <c r="H727" s="54">
        <f t="shared" ca="1" si="41"/>
        <v>0</v>
      </c>
      <c r="I727" s="54">
        <f t="shared" ca="1" si="43"/>
        <v>0</v>
      </c>
      <c r="J727" s="54" t="str">
        <f t="shared" ca="1" si="43"/>
        <v>ZH1FME</v>
      </c>
      <c r="K727" s="54" t="str">
        <f t="shared" ca="1" si="43"/>
        <v>AD3</v>
      </c>
      <c r="L727" s="54" t="str">
        <f t="shared" ca="1" si="43"/>
        <v>COMPLET</v>
      </c>
      <c r="M727" s="54" t="str">
        <f t="shared" ca="1" si="42"/>
        <v xml:space="preserve"> </v>
      </c>
      <c r="N727" s="54" t="str">
        <f t="shared" ca="1" si="42"/>
        <v>ZH1GME</v>
      </c>
      <c r="O727" s="54">
        <f t="shared" ca="1" si="42"/>
        <v>0</v>
      </c>
    </row>
    <row r="728" spans="1:15" x14ac:dyDescent="0.25">
      <c r="A728" s="97">
        <v>584</v>
      </c>
      <c r="B728" s="98" t="s">
        <v>3153</v>
      </c>
      <c r="C728" s="54" t="str">
        <f t="shared" ca="1" si="41"/>
        <v>CPPL</v>
      </c>
      <c r="D728" s="54" t="str">
        <f t="shared" ca="1" si="41"/>
        <v>VMDDG6W</v>
      </c>
      <c r="E728" s="98">
        <f t="shared" ca="1" si="41"/>
        <v>0</v>
      </c>
      <c r="F728" s="54">
        <f t="shared" ca="1" si="41"/>
        <v>0</v>
      </c>
      <c r="G728" s="54">
        <f t="shared" ca="1" si="41"/>
        <v>0</v>
      </c>
      <c r="H728" s="54">
        <f t="shared" ca="1" si="41"/>
        <v>0</v>
      </c>
      <c r="I728" s="54">
        <f t="shared" ca="1" si="43"/>
        <v>0</v>
      </c>
      <c r="J728" s="54" t="str">
        <f t="shared" ca="1" si="43"/>
        <v>ZH2AH1</v>
      </c>
      <c r="K728" s="54" t="str">
        <f t="shared" ca="1" si="43"/>
        <v>AD3</v>
      </c>
      <c r="L728" s="54" t="str">
        <f t="shared" ca="1" si="43"/>
        <v>COMPLET</v>
      </c>
      <c r="M728" s="54" t="str">
        <f t="shared" ca="1" si="42"/>
        <v xml:space="preserve"> </v>
      </c>
      <c r="N728" s="54" t="str">
        <f t="shared" ca="1" si="42"/>
        <v>ZH2SH1</v>
      </c>
      <c r="O728" s="54">
        <f t="shared" ca="1" si="42"/>
        <v>0</v>
      </c>
    </row>
    <row r="729" spans="1:15" hidden="1" x14ac:dyDescent="0.25">
      <c r="A729" s="97">
        <v>585</v>
      </c>
      <c r="B729" s="98" t="s">
        <v>3158</v>
      </c>
      <c r="C729" s="54" t="str">
        <f t="shared" ca="1" si="41"/>
        <v>CPCC</v>
      </c>
      <c r="D729" s="54" t="str">
        <f t="shared" ca="1" si="41"/>
        <v xml:space="preserve">V0ECTASP </v>
      </c>
      <c r="E729" s="98">
        <f t="shared" ca="1" si="41"/>
        <v>0</v>
      </c>
      <c r="F729" s="54">
        <f t="shared" ca="1" si="41"/>
        <v>0</v>
      </c>
      <c r="G729" s="54">
        <f t="shared" ca="1" si="41"/>
        <v>0</v>
      </c>
      <c r="H729" s="54">
        <f t="shared" ca="1" si="41"/>
        <v>0</v>
      </c>
      <c r="I729" s="54">
        <f t="shared" ca="1" si="43"/>
        <v>0</v>
      </c>
      <c r="J729" s="54" t="str">
        <f t="shared" ca="1" si="43"/>
        <v>ZH1CJG</v>
      </c>
      <c r="K729" s="54" t="str">
        <f t="shared" ca="1" si="43"/>
        <v>AD1</v>
      </c>
      <c r="L729" s="54" t="str">
        <f t="shared" ca="1" si="43"/>
        <v>COMPLET</v>
      </c>
      <c r="M729" s="54">
        <f t="shared" ca="1" si="42"/>
        <v>0</v>
      </c>
      <c r="N729" s="54" t="str">
        <f t="shared" ca="1" si="42"/>
        <v>ZH1UJG</v>
      </c>
      <c r="O729" s="54">
        <f t="shared" ca="1" si="42"/>
        <v>0</v>
      </c>
    </row>
    <row r="730" spans="1:15" hidden="1" x14ac:dyDescent="0.25">
      <c r="A730" s="97">
        <v>586</v>
      </c>
      <c r="B730" s="98" t="s">
        <v>3163</v>
      </c>
      <c r="C730" s="54" t="str">
        <f t="shared" ca="1" si="41"/>
        <v>CPCC</v>
      </c>
      <c r="D730" s="54" t="str">
        <f t="shared" ca="1" si="41"/>
        <v xml:space="preserve">V0EDICON </v>
      </c>
      <c r="E730" s="98">
        <f t="shared" ca="1" si="41"/>
        <v>0</v>
      </c>
      <c r="F730" s="54">
        <f t="shared" ca="1" si="41"/>
        <v>0</v>
      </c>
      <c r="G730" s="54">
        <f t="shared" ca="1" si="41"/>
        <v>0</v>
      </c>
      <c r="H730" s="54">
        <f t="shared" ca="1" si="41"/>
        <v>0</v>
      </c>
      <c r="I730" s="54">
        <f t="shared" ca="1" si="43"/>
        <v>0</v>
      </c>
      <c r="J730" s="54" t="str">
        <f t="shared" ca="1" si="43"/>
        <v>ZH1CJH</v>
      </c>
      <c r="K730" s="54" t="str">
        <f t="shared" ca="1" si="43"/>
        <v>AD3</v>
      </c>
      <c r="L730" s="54" t="str">
        <f t="shared" ca="1" si="43"/>
        <v>COMPLET</v>
      </c>
      <c r="M730" s="54">
        <f t="shared" ca="1" si="42"/>
        <v>0</v>
      </c>
      <c r="N730" s="54" t="str">
        <f t="shared" ca="1" si="42"/>
        <v>ZH1UJH</v>
      </c>
      <c r="O730" s="54">
        <f t="shared" ca="1" si="42"/>
        <v>0</v>
      </c>
    </row>
    <row r="731" spans="1:15" hidden="1" x14ac:dyDescent="0.25">
      <c r="A731" s="97">
        <v>2156</v>
      </c>
      <c r="B731" s="98" t="s">
        <v>10501</v>
      </c>
      <c r="C731" s="54" t="str">
        <f t="shared" ca="1" si="41"/>
        <v>CPMP</v>
      </c>
      <c r="D731" s="54" t="str">
        <f t="shared" ca="1" si="41"/>
        <v>V0EDSCAI</v>
      </c>
      <c r="E731" s="98">
        <f t="shared" ca="1" si="41"/>
        <v>0</v>
      </c>
      <c r="F731" s="54">
        <f t="shared" ca="1" si="41"/>
        <v>0</v>
      </c>
      <c r="G731" s="54">
        <f t="shared" ca="1" si="41"/>
        <v>0</v>
      </c>
      <c r="H731" s="54">
        <f t="shared" ca="1" si="41"/>
        <v>0</v>
      </c>
      <c r="I731" s="54">
        <f t="shared" ca="1" si="43"/>
        <v>0</v>
      </c>
      <c r="J731" s="54" t="str">
        <f t="shared" ca="1" si="43"/>
        <v>ZH2QJM</v>
      </c>
      <c r="K731" s="54" t="str">
        <f t="shared" ca="1" si="43"/>
        <v>AD3</v>
      </c>
      <c r="L731" s="54" t="str">
        <f t="shared" ca="1" si="43"/>
        <v>COMPLET</v>
      </c>
      <c r="M731" s="54">
        <f t="shared" ca="1" si="42"/>
        <v>0</v>
      </c>
      <c r="N731" s="54" t="str">
        <f t="shared" ca="1" si="42"/>
        <v>ZH2RJM</v>
      </c>
      <c r="O731" s="54">
        <f t="shared" ca="1" si="42"/>
        <v>0</v>
      </c>
    </row>
    <row r="732" spans="1:15" hidden="1" x14ac:dyDescent="0.25">
      <c r="A732" s="97">
        <v>587</v>
      </c>
      <c r="B732" s="98" t="s">
        <v>3169</v>
      </c>
      <c r="C732" s="54" t="str">
        <f t="shared" ca="1" si="41"/>
        <v>CPCC</v>
      </c>
      <c r="D732" s="54" t="str">
        <f t="shared" ca="1" si="41"/>
        <v>EIACREDM</v>
      </c>
      <c r="E732" s="98">
        <f t="shared" ca="1" si="41"/>
        <v>0</v>
      </c>
      <c r="F732" s="54">
        <f t="shared" ca="1" si="41"/>
        <v>0</v>
      </c>
      <c r="G732" s="54">
        <f t="shared" ca="1" si="41"/>
        <v>0</v>
      </c>
      <c r="H732" s="54">
        <f t="shared" ca="1" si="41"/>
        <v>0</v>
      </c>
      <c r="I732" s="54">
        <f t="shared" ca="1" si="43"/>
        <v>0</v>
      </c>
      <c r="J732" s="54" t="str">
        <f t="shared" ca="1" si="43"/>
        <v>ZH1AMI</v>
      </c>
      <c r="K732" s="54" t="str">
        <f t="shared" ca="1" si="43"/>
        <v>AD1</v>
      </c>
      <c r="L732" s="54" t="str">
        <f t="shared" ca="1" si="43"/>
        <v>PARTIEL</v>
      </c>
      <c r="M732" s="54">
        <f t="shared" ca="1" si="42"/>
        <v>0</v>
      </c>
      <c r="N732" s="54" t="str">
        <f t="shared" ca="1" si="42"/>
        <v>ZH1SMI</v>
      </c>
      <c r="O732" s="54">
        <f t="shared" ca="1" si="42"/>
        <v>0</v>
      </c>
    </row>
    <row r="733" spans="1:15" hidden="1" x14ac:dyDescent="0.25">
      <c r="A733" s="97">
        <v>588</v>
      </c>
      <c r="B733" s="98" t="s">
        <v>3175</v>
      </c>
      <c r="C733" s="54" t="str">
        <f t="shared" ca="1" si="41"/>
        <v>CPCC</v>
      </c>
      <c r="D733" s="54" t="str">
        <f t="shared" ca="1" si="41"/>
        <v>EICDGNAR</v>
      </c>
      <c r="E733" s="98">
        <f t="shared" ca="1" si="41"/>
        <v>0</v>
      </c>
      <c r="F733" s="54">
        <f t="shared" ca="1" si="41"/>
        <v>0</v>
      </c>
      <c r="G733" s="54">
        <f t="shared" ca="1" si="41"/>
        <v>0</v>
      </c>
      <c r="H733" s="54">
        <f t="shared" ca="1" si="41"/>
        <v>0</v>
      </c>
      <c r="I733" s="54">
        <f t="shared" ca="1" si="43"/>
        <v>0</v>
      </c>
      <c r="J733" s="54" t="str">
        <f t="shared" ca="1" si="43"/>
        <v>ZH1AMK</v>
      </c>
      <c r="K733" s="54" t="str">
        <f t="shared" ca="1" si="43"/>
        <v>AD3</v>
      </c>
      <c r="L733" s="54" t="str">
        <f t="shared" ca="1" si="43"/>
        <v>COMPLET</v>
      </c>
      <c r="M733" s="54" t="str">
        <f t="shared" ca="1" si="42"/>
        <v xml:space="preserve"> </v>
      </c>
      <c r="N733" s="54" t="str">
        <f t="shared" ca="1" si="42"/>
        <v>ZH1SMK</v>
      </c>
      <c r="O733" s="54">
        <f t="shared" ca="1" si="42"/>
        <v>0</v>
      </c>
    </row>
    <row r="734" spans="1:15" hidden="1" x14ac:dyDescent="0.25">
      <c r="A734" s="97">
        <v>589</v>
      </c>
      <c r="B734" s="98" t="s">
        <v>3180</v>
      </c>
      <c r="C734" s="54" t="str">
        <f t="shared" ca="1" si="41"/>
        <v>CPCC</v>
      </c>
      <c r="D734" s="54" t="str">
        <f t="shared" ca="1" si="41"/>
        <v>EICDGNAR</v>
      </c>
      <c r="E734" s="98">
        <f t="shared" ca="1" si="41"/>
        <v>0</v>
      </c>
      <c r="F734" s="54">
        <f t="shared" ca="1" si="41"/>
        <v>0</v>
      </c>
      <c r="G734" s="54">
        <f t="shared" ca="1" si="41"/>
        <v>0</v>
      </c>
      <c r="H734" s="54">
        <f t="shared" ca="1" si="41"/>
        <v>0</v>
      </c>
      <c r="I734" s="54">
        <f t="shared" ca="1" si="43"/>
        <v>0</v>
      </c>
      <c r="J734" s="54" t="str">
        <f t="shared" ca="1" si="43"/>
        <v>ZH1AMK</v>
      </c>
      <c r="K734" s="54" t="str">
        <f t="shared" ca="1" si="43"/>
        <v>AD3</v>
      </c>
      <c r="L734" s="54" t="str">
        <f t="shared" ca="1" si="43"/>
        <v>COMPLET</v>
      </c>
      <c r="M734" s="54" t="str">
        <f t="shared" ca="1" si="42"/>
        <v xml:space="preserve"> </v>
      </c>
      <c r="N734" s="54" t="str">
        <f t="shared" ca="1" si="42"/>
        <v>ZH1SML</v>
      </c>
      <c r="O734" s="54">
        <f t="shared" ca="1" si="42"/>
        <v>0</v>
      </c>
    </row>
    <row r="735" spans="1:15" hidden="1" x14ac:dyDescent="0.25">
      <c r="A735" s="97">
        <v>590</v>
      </c>
      <c r="B735" s="98" t="s">
        <v>3185</v>
      </c>
      <c r="C735" s="54" t="str">
        <f t="shared" ca="1" si="41"/>
        <v>CPCC</v>
      </c>
      <c r="D735" s="54" t="str">
        <f t="shared" ca="1" si="41"/>
        <v>EICGNFUS</v>
      </c>
      <c r="E735" s="98">
        <f t="shared" ca="1" si="41"/>
        <v>0</v>
      </c>
      <c r="F735" s="54">
        <f t="shared" ca="1" si="41"/>
        <v>0</v>
      </c>
      <c r="G735" s="54">
        <f t="shared" ca="1" si="41"/>
        <v>0</v>
      </c>
      <c r="H735" s="54">
        <f t="shared" ca="1" si="41"/>
        <v>0</v>
      </c>
      <c r="I735" s="54">
        <f t="shared" ca="1" si="43"/>
        <v>0</v>
      </c>
      <c r="J735" s="54" t="str">
        <f t="shared" ca="1" si="43"/>
        <v>ZH1CJI</v>
      </c>
      <c r="K735" s="54" t="str">
        <f t="shared" ca="1" si="43"/>
        <v>AD3</v>
      </c>
      <c r="L735" s="54" t="str">
        <f t="shared" ca="1" si="43"/>
        <v>COMPLET</v>
      </c>
      <c r="M735" s="54">
        <f t="shared" ca="1" si="42"/>
        <v>0</v>
      </c>
      <c r="N735" s="54" t="str">
        <f t="shared" ca="1" si="42"/>
        <v>ZH1UJI</v>
      </c>
      <c r="O735" s="54">
        <f t="shared" ca="1" si="42"/>
        <v>0</v>
      </c>
    </row>
    <row r="736" spans="1:15" hidden="1" x14ac:dyDescent="0.25">
      <c r="A736" s="97">
        <v>591</v>
      </c>
      <c r="B736" s="98" t="s">
        <v>3190</v>
      </c>
      <c r="C736" s="54" t="str">
        <f t="shared" ca="1" si="41"/>
        <v>CPCC</v>
      </c>
      <c r="D736" s="54" t="str">
        <f t="shared" ca="1" si="41"/>
        <v>EICGNFUS</v>
      </c>
      <c r="E736" s="98">
        <f t="shared" ca="1" si="41"/>
        <v>0</v>
      </c>
      <c r="F736" s="54">
        <f t="shared" ca="1" si="41"/>
        <v>0</v>
      </c>
      <c r="G736" s="54">
        <f t="shared" ca="1" si="41"/>
        <v>0</v>
      </c>
      <c r="H736" s="54">
        <f t="shared" ca="1" si="41"/>
        <v>0</v>
      </c>
      <c r="I736" s="54">
        <f t="shared" ca="1" si="43"/>
        <v>0</v>
      </c>
      <c r="J736" s="54" t="str">
        <f t="shared" ca="1" si="43"/>
        <v>ZH1CJI</v>
      </c>
      <c r="K736" s="54" t="str">
        <f t="shared" ca="1" si="43"/>
        <v>AD3</v>
      </c>
      <c r="L736" s="54" t="str">
        <f t="shared" ca="1" si="43"/>
        <v>COMPLET</v>
      </c>
      <c r="M736" s="54">
        <f t="shared" ca="1" si="42"/>
        <v>0</v>
      </c>
      <c r="N736" s="54" t="str">
        <f t="shared" ca="1" si="42"/>
        <v>ZH1UJJ</v>
      </c>
      <c r="O736" s="54">
        <f t="shared" ca="1" si="42"/>
        <v>0</v>
      </c>
    </row>
    <row r="737" spans="1:15" hidden="1" x14ac:dyDescent="0.25">
      <c r="A737" s="97">
        <v>592</v>
      </c>
      <c r="B737" s="98" t="s">
        <v>3194</v>
      </c>
      <c r="C737" s="54" t="str">
        <f t="shared" ca="1" si="41"/>
        <v>CPCC</v>
      </c>
      <c r="D737" s="54" t="str">
        <f t="shared" ca="1" si="41"/>
        <v>EICGNFUS</v>
      </c>
      <c r="E737" s="98">
        <f t="shared" ca="1" si="41"/>
        <v>0</v>
      </c>
      <c r="F737" s="54">
        <f t="shared" ca="1" si="41"/>
        <v>0</v>
      </c>
      <c r="G737" s="54">
        <f t="shared" ca="1" si="41"/>
        <v>0</v>
      </c>
      <c r="H737" s="54">
        <f t="shared" ca="1" si="41"/>
        <v>0</v>
      </c>
      <c r="I737" s="54">
        <f t="shared" ca="1" si="43"/>
        <v>0</v>
      </c>
      <c r="J737" s="54" t="str">
        <f t="shared" ca="1" si="43"/>
        <v>ZH1CJI</v>
      </c>
      <c r="K737" s="54" t="str">
        <f t="shared" ca="1" si="43"/>
        <v>AD3</v>
      </c>
      <c r="L737" s="54" t="str">
        <f t="shared" ca="1" si="43"/>
        <v>COMPLET</v>
      </c>
      <c r="M737" s="54">
        <f t="shared" ca="1" si="42"/>
        <v>0</v>
      </c>
      <c r="N737" s="54" t="str">
        <f t="shared" ca="1" si="42"/>
        <v>ZH1UJK</v>
      </c>
      <c r="O737" s="54">
        <f t="shared" ca="1" si="42"/>
        <v>0</v>
      </c>
    </row>
    <row r="738" spans="1:15" hidden="1" x14ac:dyDescent="0.25">
      <c r="A738" s="97">
        <v>593</v>
      </c>
      <c r="B738" s="98" t="s">
        <v>3198</v>
      </c>
      <c r="C738" s="54" t="str">
        <f t="shared" ca="1" si="41"/>
        <v>CPCC</v>
      </c>
      <c r="D738" s="54" t="str">
        <f t="shared" ca="1" si="41"/>
        <v>EICGNFUS</v>
      </c>
      <c r="E738" s="98">
        <f t="shared" ca="1" si="41"/>
        <v>0</v>
      </c>
      <c r="F738" s="54">
        <f t="shared" ca="1" si="41"/>
        <v>0</v>
      </c>
      <c r="G738" s="54">
        <f t="shared" ca="1" si="41"/>
        <v>0</v>
      </c>
      <c r="H738" s="54">
        <f t="shared" ca="1" si="41"/>
        <v>0</v>
      </c>
      <c r="I738" s="54">
        <f t="shared" ca="1" si="43"/>
        <v>0</v>
      </c>
      <c r="J738" s="54" t="str">
        <f t="shared" ca="1" si="43"/>
        <v>ZH1CJI</v>
      </c>
      <c r="K738" s="54" t="str">
        <f t="shared" ca="1" si="43"/>
        <v>AD3</v>
      </c>
      <c r="L738" s="54" t="str">
        <f t="shared" ca="1" si="43"/>
        <v>COMPLET</v>
      </c>
      <c r="M738" s="54">
        <f t="shared" ca="1" si="42"/>
        <v>0</v>
      </c>
      <c r="N738" s="54" t="str">
        <f t="shared" ca="1" si="42"/>
        <v>ZH1UJL</v>
      </c>
      <c r="O738" s="54">
        <f t="shared" ca="1" si="42"/>
        <v>0</v>
      </c>
    </row>
    <row r="739" spans="1:15" hidden="1" x14ac:dyDescent="0.25">
      <c r="A739" s="97">
        <v>594</v>
      </c>
      <c r="B739" s="98" t="s">
        <v>3202</v>
      </c>
      <c r="C739" s="54" t="str">
        <f t="shared" ca="1" si="41"/>
        <v>CPMS</v>
      </c>
      <c r="D739" s="54" t="str">
        <f t="shared" ca="1" si="41"/>
        <v xml:space="preserve">V1ELCAFF </v>
      </c>
      <c r="E739" s="98">
        <f t="shared" ca="1" si="41"/>
        <v>0</v>
      </c>
      <c r="F739" s="54">
        <f t="shared" ca="1" si="41"/>
        <v>0</v>
      </c>
      <c r="G739" s="54">
        <f t="shared" ca="1" si="41"/>
        <v>0</v>
      </c>
      <c r="H739" s="54">
        <f t="shared" ca="1" si="41"/>
        <v>0</v>
      </c>
      <c r="I739" s="54">
        <f t="shared" ca="1" si="43"/>
        <v>0</v>
      </c>
      <c r="J739" s="54" t="str">
        <f t="shared" ca="1" si="43"/>
        <v>ZH4EJR</v>
      </c>
      <c r="K739" s="54" t="str">
        <f t="shared" ca="1" si="43"/>
        <v>AD1</v>
      </c>
      <c r="L739" s="54" t="str">
        <f t="shared" ca="1" si="43"/>
        <v>COMPLET</v>
      </c>
      <c r="M739" s="54">
        <f t="shared" ca="1" si="42"/>
        <v>0</v>
      </c>
      <c r="N739" s="54" t="str">
        <f t="shared" ca="1" si="42"/>
        <v>ZH4WJR</v>
      </c>
      <c r="O739" s="54">
        <f t="shared" ca="1" si="42"/>
        <v>0</v>
      </c>
    </row>
    <row r="740" spans="1:15" hidden="1" x14ac:dyDescent="0.25">
      <c r="A740" s="97">
        <v>595</v>
      </c>
      <c r="B740" s="98" t="s">
        <v>3206</v>
      </c>
      <c r="C740" s="54" t="str">
        <f t="shared" ca="1" si="41"/>
        <v>CPMS</v>
      </c>
      <c r="D740" s="54" t="str">
        <f t="shared" ca="1" si="41"/>
        <v xml:space="preserve">V0ELCAUT </v>
      </c>
      <c r="E740" s="98">
        <f t="shared" ca="1" si="41"/>
        <v>0</v>
      </c>
      <c r="F740" s="54">
        <f t="shared" ca="1" si="41"/>
        <v>0</v>
      </c>
      <c r="G740" s="54">
        <f t="shared" ca="1" si="41"/>
        <v>0</v>
      </c>
      <c r="H740" s="54">
        <f t="shared" ca="1" si="41"/>
        <v>0</v>
      </c>
      <c r="I740" s="54">
        <f t="shared" ca="1" si="43"/>
        <v>0</v>
      </c>
      <c r="J740" s="54" t="str">
        <f t="shared" ca="1" si="43"/>
        <v>ZH4EJS</v>
      </c>
      <c r="K740" s="54" t="str">
        <f t="shared" ca="1" si="43"/>
        <v>AD3</v>
      </c>
      <c r="L740" s="54" t="str">
        <f t="shared" ca="1" si="43"/>
        <v>COMPLET</v>
      </c>
      <c r="M740" s="54">
        <f t="shared" ca="1" si="42"/>
        <v>0</v>
      </c>
      <c r="N740" s="54" t="str">
        <f t="shared" ca="1" si="42"/>
        <v>ZH4WJS</v>
      </c>
      <c r="O740" s="54">
        <f t="shared" ca="1" si="42"/>
        <v>0</v>
      </c>
    </row>
    <row r="741" spans="1:15" hidden="1" x14ac:dyDescent="0.25">
      <c r="A741" s="97">
        <v>596</v>
      </c>
      <c r="B741" s="98" t="s">
        <v>3212</v>
      </c>
      <c r="C741" s="54" t="str">
        <f t="shared" ca="1" si="41"/>
        <v>CPDM</v>
      </c>
      <c r="D741" s="54" t="str">
        <f t="shared" ca="1" si="41"/>
        <v xml:space="preserve">V2ELCBAM </v>
      </c>
      <c r="E741" s="98">
        <f t="shared" ca="1" si="41"/>
        <v>0</v>
      </c>
      <c r="F741" s="54">
        <f t="shared" ca="1" si="41"/>
        <v>0</v>
      </c>
      <c r="G741" s="54">
        <f t="shared" ca="1" si="41"/>
        <v>0</v>
      </c>
      <c r="H741" s="54">
        <f t="shared" ca="1" si="41"/>
        <v>0</v>
      </c>
      <c r="I741" s="54">
        <f t="shared" ca="1" si="43"/>
        <v>0</v>
      </c>
      <c r="J741" s="54" t="str">
        <f t="shared" ca="1" si="43"/>
        <v>ZH4EJT</v>
      </c>
      <c r="K741" s="54" t="str">
        <f t="shared" ca="1" si="43"/>
        <v>AD1</v>
      </c>
      <c r="L741" s="54" t="str">
        <f t="shared" ca="1" si="43"/>
        <v>COMPLET</v>
      </c>
      <c r="M741" s="54">
        <f t="shared" ca="1" si="42"/>
        <v>0</v>
      </c>
      <c r="N741" s="54" t="str">
        <f t="shared" ca="1" si="42"/>
        <v>ZH4WJT</v>
      </c>
      <c r="O741" s="54">
        <f t="shared" ca="1" si="42"/>
        <v>0</v>
      </c>
    </row>
    <row r="742" spans="1:15" hidden="1" x14ac:dyDescent="0.25">
      <c r="A742" s="97">
        <v>597</v>
      </c>
      <c r="B742" s="98" t="s">
        <v>3218</v>
      </c>
      <c r="C742" s="54" t="str">
        <f t="shared" ca="1" si="41"/>
        <v>CPCC</v>
      </c>
      <c r="D742" s="54" t="str">
        <f t="shared" ca="1" si="41"/>
        <v>V0ELCCAR</v>
      </c>
      <c r="E742" s="98">
        <f t="shared" ca="1" si="41"/>
        <v>0</v>
      </c>
      <c r="F742" s="54">
        <f t="shared" ca="1" si="41"/>
        <v>0</v>
      </c>
      <c r="G742" s="54">
        <f t="shared" ca="1" si="41"/>
        <v>0</v>
      </c>
      <c r="H742" s="54">
        <f t="shared" ca="1" si="41"/>
        <v>0</v>
      </c>
      <c r="I742" s="54">
        <f t="shared" ca="1" si="43"/>
        <v>0</v>
      </c>
      <c r="J742" s="54" t="str">
        <f t="shared" ca="1" si="43"/>
        <v>ZH1AMM</v>
      </c>
      <c r="K742" s="54" t="str">
        <f t="shared" ca="1" si="43"/>
        <v>AD3</v>
      </c>
      <c r="L742" s="54" t="str">
        <f t="shared" ca="1" si="43"/>
        <v>COMPLET</v>
      </c>
      <c r="M742" s="54" t="str">
        <f t="shared" ca="1" si="42"/>
        <v xml:space="preserve"> </v>
      </c>
      <c r="N742" s="54" t="str">
        <f t="shared" ca="1" si="42"/>
        <v>ZH1SMM</v>
      </c>
      <c r="O742" s="54">
        <f t="shared" ca="1" si="42"/>
        <v>0</v>
      </c>
    </row>
    <row r="743" spans="1:15" hidden="1" x14ac:dyDescent="0.25">
      <c r="A743" s="97">
        <v>598</v>
      </c>
      <c r="B743" s="98" t="s">
        <v>3225</v>
      </c>
      <c r="C743" s="54" t="str">
        <f t="shared" ca="1" si="41"/>
        <v>CPPL</v>
      </c>
      <c r="D743" s="54" t="str">
        <f t="shared" ca="1" si="41"/>
        <v xml:space="preserve">V0ELCEPA </v>
      </c>
      <c r="E743" s="98">
        <f t="shared" ca="1" si="41"/>
        <v>0</v>
      </c>
      <c r="F743" s="54">
        <f t="shared" ca="1" si="41"/>
        <v>0</v>
      </c>
      <c r="G743" s="54">
        <f t="shared" ca="1" si="41"/>
        <v>0</v>
      </c>
      <c r="H743" s="54">
        <f t="shared" ca="1" si="41"/>
        <v>0</v>
      </c>
      <c r="I743" s="54">
        <f t="shared" ca="1" si="43"/>
        <v>0</v>
      </c>
      <c r="J743" s="54" t="str">
        <f t="shared" ca="1" si="43"/>
        <v>ZH2BJB</v>
      </c>
      <c r="K743" s="54" t="str">
        <f t="shared" ca="1" si="43"/>
        <v>AD3</v>
      </c>
      <c r="L743" s="54" t="str">
        <f t="shared" ca="1" si="43"/>
        <v>COMPLET</v>
      </c>
      <c r="M743" s="54">
        <f t="shared" ca="1" si="42"/>
        <v>0</v>
      </c>
      <c r="N743" s="54" t="str">
        <f t="shared" ca="1" si="42"/>
        <v>ZH23JE</v>
      </c>
      <c r="O743" s="54">
        <f t="shared" ca="1" si="42"/>
        <v>0</v>
      </c>
    </row>
    <row r="744" spans="1:15" hidden="1" x14ac:dyDescent="0.25">
      <c r="A744" s="97">
        <v>599</v>
      </c>
      <c r="B744" s="98" t="s">
        <v>3231</v>
      </c>
      <c r="C744" s="54" t="str">
        <f t="shared" ca="1" si="41"/>
        <v>CPCC</v>
      </c>
      <c r="D744" s="54" t="str">
        <f t="shared" ca="1" si="41"/>
        <v xml:space="preserve">V1ELCNAT </v>
      </c>
      <c r="E744" s="98">
        <f t="shared" ca="1" si="41"/>
        <v>0</v>
      </c>
      <c r="F744" s="54">
        <f t="shared" ca="1" si="41"/>
        <v>0</v>
      </c>
      <c r="G744" s="54">
        <f t="shared" ca="1" si="41"/>
        <v>0</v>
      </c>
      <c r="H744" s="54">
        <f t="shared" ca="1" si="41"/>
        <v>0</v>
      </c>
      <c r="I744" s="54">
        <f t="shared" ca="1" si="43"/>
        <v>0</v>
      </c>
      <c r="J744" s="54" t="str">
        <f t="shared" ca="1" si="43"/>
        <v>ZH1CJM</v>
      </c>
      <c r="K744" s="54" t="str">
        <f t="shared" ca="1" si="43"/>
        <v>AD3</v>
      </c>
      <c r="L744" s="54" t="str">
        <f t="shared" ca="1" si="43"/>
        <v>COMPLET</v>
      </c>
      <c r="M744" s="54">
        <f t="shared" ca="1" si="42"/>
        <v>0</v>
      </c>
      <c r="N744" s="54" t="str">
        <f t="shared" ca="1" si="42"/>
        <v>ZH1UJM</v>
      </c>
      <c r="O744" s="54">
        <f t="shared" ca="1" si="42"/>
        <v>0</v>
      </c>
    </row>
    <row r="745" spans="1:15" hidden="1" x14ac:dyDescent="0.25">
      <c r="A745" s="97">
        <v>600</v>
      </c>
      <c r="B745" s="98" t="s">
        <v>3237</v>
      </c>
      <c r="C745" s="54" t="str">
        <f t="shared" ca="1" si="41"/>
        <v>CPCC</v>
      </c>
      <c r="D745" s="54" t="str">
        <f t="shared" ca="1" si="41"/>
        <v>V0ELCOCOF</v>
      </c>
      <c r="E745" s="98">
        <f t="shared" ca="1" si="41"/>
        <v>0</v>
      </c>
      <c r="F745" s="54">
        <f t="shared" ca="1" si="41"/>
        <v>0</v>
      </c>
      <c r="G745" s="54">
        <f t="shared" ca="1" si="41"/>
        <v>0</v>
      </c>
      <c r="H745" s="54">
        <f t="shared" ca="1" si="41"/>
        <v>0</v>
      </c>
      <c r="I745" s="54">
        <f t="shared" ca="1" si="43"/>
        <v>0</v>
      </c>
      <c r="J745" s="54" t="str">
        <f t="shared" ca="1" si="43"/>
        <v>ZH1CJN</v>
      </c>
      <c r="K745" s="54" t="str">
        <f t="shared" ca="1" si="43"/>
        <v>AD1</v>
      </c>
      <c r="L745" s="54" t="str">
        <f t="shared" ca="1" si="43"/>
        <v>COMPLET</v>
      </c>
      <c r="M745" s="54">
        <f t="shared" ca="1" si="42"/>
        <v>0</v>
      </c>
      <c r="N745" s="54" t="str">
        <f t="shared" ca="1" si="42"/>
        <v>ZH1UJN</v>
      </c>
      <c r="O745" s="54">
        <f t="shared" ca="1" si="42"/>
        <v>0</v>
      </c>
    </row>
    <row r="746" spans="1:15" hidden="1" x14ac:dyDescent="0.25">
      <c r="A746" s="97">
        <v>601</v>
      </c>
      <c r="B746" s="98" t="s">
        <v>3243</v>
      </c>
      <c r="C746" s="54" t="str">
        <f t="shared" ca="1" si="41"/>
        <v>CPCC</v>
      </c>
      <c r="D746" s="54" t="str">
        <f t="shared" ca="1" si="41"/>
        <v>V0ELCOCPT</v>
      </c>
      <c r="E746" s="98">
        <f t="shared" ca="1" si="41"/>
        <v>0</v>
      </c>
      <c r="F746" s="54">
        <f t="shared" ca="1" si="41"/>
        <v>0</v>
      </c>
      <c r="G746" s="54">
        <f t="shared" ca="1" si="41"/>
        <v>0</v>
      </c>
      <c r="H746" s="54">
        <f t="shared" ca="1" si="41"/>
        <v>0</v>
      </c>
      <c r="I746" s="54">
        <f t="shared" ca="1" si="43"/>
        <v>0</v>
      </c>
      <c r="J746" s="54" t="str">
        <f t="shared" ca="1" si="43"/>
        <v>ZH1CJO</v>
      </c>
      <c r="K746" s="54" t="str">
        <f t="shared" ca="1" si="43"/>
        <v>AD1</v>
      </c>
      <c r="L746" s="54" t="str">
        <f t="shared" ca="1" si="43"/>
        <v>COMPLET</v>
      </c>
      <c r="M746" s="54">
        <f t="shared" ca="1" si="42"/>
        <v>0</v>
      </c>
      <c r="N746" s="54" t="str">
        <f t="shared" ca="1" si="42"/>
        <v>ZH1UJO</v>
      </c>
      <c r="O746" s="54">
        <f t="shared" ca="1" si="42"/>
        <v>0</v>
      </c>
    </row>
    <row r="747" spans="1:15" hidden="1" x14ac:dyDescent="0.25">
      <c r="A747" s="97">
        <v>602</v>
      </c>
      <c r="B747" s="98" t="s">
        <v>3249</v>
      </c>
      <c r="C747" s="54" t="str">
        <f t="shared" ca="1" si="41"/>
        <v>CPCC</v>
      </c>
      <c r="D747" s="54" t="str">
        <f t="shared" ca="1" si="41"/>
        <v>V0ELCOPRE</v>
      </c>
      <c r="E747" s="98">
        <f t="shared" ca="1" si="41"/>
        <v>0</v>
      </c>
      <c r="F747" s="54">
        <f t="shared" ca="1" si="41"/>
        <v>0</v>
      </c>
      <c r="G747" s="54">
        <f t="shared" ca="1" si="41"/>
        <v>0</v>
      </c>
      <c r="H747" s="54">
        <f t="shared" ca="1" si="41"/>
        <v>0</v>
      </c>
      <c r="I747" s="54">
        <f t="shared" ca="1" si="43"/>
        <v>0</v>
      </c>
      <c r="J747" s="54" t="str">
        <f t="shared" ca="1" si="43"/>
        <v>ZH1CJP</v>
      </c>
      <c r="K747" s="54" t="str">
        <f t="shared" ca="1" si="43"/>
        <v>AD1</v>
      </c>
      <c r="L747" s="54" t="str">
        <f t="shared" ca="1" si="43"/>
        <v>COMPLET</v>
      </c>
      <c r="M747" s="54">
        <f t="shared" ca="1" si="42"/>
        <v>0</v>
      </c>
      <c r="N747" s="54" t="str">
        <f t="shared" ca="1" si="42"/>
        <v>ZH1UJP</v>
      </c>
      <c r="O747" s="54">
        <f t="shared" ca="1" si="42"/>
        <v>0</v>
      </c>
    </row>
    <row r="748" spans="1:15" hidden="1" x14ac:dyDescent="0.25">
      <c r="A748" s="97">
        <v>603</v>
      </c>
      <c r="B748" s="98" t="s">
        <v>3255</v>
      </c>
      <c r="C748" s="54" t="str">
        <f t="shared" ca="1" si="41"/>
        <v>CPAS</v>
      </c>
      <c r="D748" s="54" t="str">
        <f t="shared" ca="1" si="41"/>
        <v xml:space="preserve">V3ELCPDF </v>
      </c>
      <c r="E748" s="98">
        <f t="shared" ca="1" si="41"/>
        <v>0</v>
      </c>
      <c r="F748" s="54">
        <f t="shared" ca="1" si="41"/>
        <v>0</v>
      </c>
      <c r="G748" s="54">
        <f t="shared" ca="1" si="41"/>
        <v>0</v>
      </c>
      <c r="H748" s="54">
        <f t="shared" ca="1" si="41"/>
        <v>0</v>
      </c>
      <c r="I748" s="54">
        <f t="shared" ca="1" si="43"/>
        <v>0</v>
      </c>
      <c r="J748" s="54" t="str">
        <f t="shared" ca="1" si="43"/>
        <v>ZH2CJO</v>
      </c>
      <c r="K748" s="54" t="str">
        <f t="shared" ca="1" si="43"/>
        <v>AD1</v>
      </c>
      <c r="L748" s="54" t="str">
        <f t="shared" ca="1" si="43"/>
        <v>COMPLET</v>
      </c>
      <c r="M748" s="54">
        <f t="shared" ca="1" si="42"/>
        <v>0</v>
      </c>
      <c r="N748" s="54" t="str">
        <f t="shared" ca="1" si="42"/>
        <v>ZH2UJO</v>
      </c>
      <c r="O748" s="54">
        <f t="shared" ca="1" si="42"/>
        <v>0</v>
      </c>
    </row>
    <row r="749" spans="1:15" hidden="1" x14ac:dyDescent="0.25">
      <c r="A749" s="97">
        <v>604</v>
      </c>
      <c r="B749" s="98" t="s">
        <v>3259</v>
      </c>
      <c r="C749" s="54" t="str">
        <f t="shared" ref="C749:N780" ca="1" si="44">IF((INDIRECT("'Referentiel'!"&amp;C$1&amp;$A749)="N/A"),"",INDIRECT("'Referentiel'!"&amp;C$1&amp;$A749))</f>
        <v>CPFI</v>
      </c>
      <c r="D749" s="54" t="str">
        <f t="shared" ca="1" si="44"/>
        <v xml:space="preserve">V0ELCTCN </v>
      </c>
      <c r="E749" s="98">
        <f t="shared" ca="1" si="44"/>
        <v>0</v>
      </c>
      <c r="F749" s="54">
        <f t="shared" ca="1" si="44"/>
        <v>0</v>
      </c>
      <c r="G749" s="54">
        <f t="shared" ca="1" si="44"/>
        <v>0</v>
      </c>
      <c r="H749" s="54">
        <f t="shared" ca="1" si="44"/>
        <v>0</v>
      </c>
      <c r="I749" s="54">
        <f t="shared" ca="1" si="43"/>
        <v>0</v>
      </c>
      <c r="J749" s="54" t="str">
        <f t="shared" ca="1" si="43"/>
        <v>ZH2CJP</v>
      </c>
      <c r="K749" s="54" t="str">
        <f t="shared" ca="1" si="43"/>
        <v>AD3</v>
      </c>
      <c r="L749" s="54" t="str">
        <f t="shared" ca="1" si="43"/>
        <v>COMPLET</v>
      </c>
      <c r="M749" s="54">
        <f t="shared" ca="1" si="42"/>
        <v>0</v>
      </c>
      <c r="N749" s="54" t="str">
        <f t="shared" ca="1" si="42"/>
        <v>ZH2UJP</v>
      </c>
      <c r="O749" s="54">
        <f t="shared" ca="1" si="42"/>
        <v>0</v>
      </c>
    </row>
    <row r="750" spans="1:15" hidden="1" x14ac:dyDescent="0.25">
      <c r="A750" s="97">
        <v>605</v>
      </c>
      <c r="B750" s="98" t="s">
        <v>3268</v>
      </c>
      <c r="C750" s="54" t="str">
        <f t="shared" ca="1" si="44"/>
        <v>CPCC</v>
      </c>
      <c r="D750" s="54" t="str">
        <f t="shared" ca="1" si="44"/>
        <v>V1ELCTPR</v>
      </c>
      <c r="E750" s="98">
        <f t="shared" ca="1" si="44"/>
        <v>0</v>
      </c>
      <c r="F750" s="54">
        <f t="shared" ca="1" si="44"/>
        <v>0</v>
      </c>
      <c r="G750" s="54">
        <f t="shared" ca="1" si="44"/>
        <v>0</v>
      </c>
      <c r="H750" s="54">
        <f t="shared" ca="1" si="44"/>
        <v>0</v>
      </c>
      <c r="I750" s="54">
        <f t="shared" ca="1" si="43"/>
        <v>0</v>
      </c>
      <c r="J750" s="54" t="str">
        <f t="shared" ca="1" si="43"/>
        <v>ZH1AMQ</v>
      </c>
      <c r="K750" s="54" t="str">
        <f t="shared" ca="1" si="43"/>
        <v>AD3</v>
      </c>
      <c r="L750" s="54" t="str">
        <f t="shared" ca="1" si="43"/>
        <v>COMPLET</v>
      </c>
      <c r="M750" s="54" t="str">
        <f t="shared" ca="1" si="42"/>
        <v xml:space="preserve"> </v>
      </c>
      <c r="N750" s="54" t="str">
        <f t="shared" ca="1" si="42"/>
        <v>ZH1SMN</v>
      </c>
      <c r="O750" s="54">
        <f t="shared" ca="1" si="42"/>
        <v>0</v>
      </c>
    </row>
    <row r="751" spans="1:15" hidden="1" x14ac:dyDescent="0.25">
      <c r="A751" s="97">
        <v>606</v>
      </c>
      <c r="B751" s="98" t="s">
        <v>3275</v>
      </c>
      <c r="C751" s="54" t="str">
        <f t="shared" ca="1" si="44"/>
        <v>CPCC</v>
      </c>
      <c r="D751" s="54" t="str">
        <f t="shared" ca="1" si="44"/>
        <v xml:space="preserve">V3ELECON </v>
      </c>
      <c r="E751" s="98">
        <f t="shared" ca="1" si="44"/>
        <v>0</v>
      </c>
      <c r="F751" s="54">
        <f t="shared" ca="1" si="44"/>
        <v>0</v>
      </c>
      <c r="G751" s="54">
        <f t="shared" ca="1" si="44"/>
        <v>0</v>
      </c>
      <c r="H751" s="54">
        <f t="shared" ca="1" si="44"/>
        <v>0</v>
      </c>
      <c r="I751" s="54">
        <f t="shared" ca="1" si="43"/>
        <v>0</v>
      </c>
      <c r="J751" s="54" t="str">
        <f t="shared" ca="1" si="43"/>
        <v>ZH1CJQ</v>
      </c>
      <c r="K751" s="54" t="str">
        <f t="shared" ca="1" si="43"/>
        <v>AD1</v>
      </c>
      <c r="L751" s="54" t="str">
        <f t="shared" ca="1" si="43"/>
        <v>COMPLET</v>
      </c>
      <c r="M751" s="54">
        <f t="shared" ca="1" si="42"/>
        <v>0</v>
      </c>
      <c r="N751" s="54" t="str">
        <f t="shared" ca="1" si="42"/>
        <v>ZH1UJQ</v>
      </c>
      <c r="O751" s="54">
        <f t="shared" ca="1" si="42"/>
        <v>0</v>
      </c>
    </row>
    <row r="752" spans="1:15" hidden="1" x14ac:dyDescent="0.25">
      <c r="A752" s="97">
        <v>607</v>
      </c>
      <c r="B752" s="98" t="s">
        <v>3282</v>
      </c>
      <c r="C752" s="54" t="str">
        <f t="shared" ca="1" si="44"/>
        <v>CPCC</v>
      </c>
      <c r="D752" s="54" t="str">
        <f t="shared" ca="1" si="44"/>
        <v xml:space="preserve">V0ELEPAT </v>
      </c>
      <c r="E752" s="98">
        <f t="shared" ca="1" si="44"/>
        <v>0</v>
      </c>
      <c r="F752" s="54">
        <f t="shared" ca="1" si="44"/>
        <v>0</v>
      </c>
      <c r="G752" s="54">
        <f t="shared" ca="1" si="44"/>
        <v>0</v>
      </c>
      <c r="H752" s="54">
        <f t="shared" ca="1" si="44"/>
        <v>0</v>
      </c>
      <c r="I752" s="54">
        <f t="shared" ca="1" si="43"/>
        <v>0</v>
      </c>
      <c r="J752" s="54" t="str">
        <f t="shared" ca="1" si="43"/>
        <v>ZH1CJR</v>
      </c>
      <c r="K752" s="54" t="str">
        <f t="shared" ca="1" si="43"/>
        <v>AD1</v>
      </c>
      <c r="L752" s="54" t="str">
        <f t="shared" ca="1" si="43"/>
        <v>COMPLET</v>
      </c>
      <c r="M752" s="54">
        <f t="shared" ca="1" si="42"/>
        <v>0</v>
      </c>
      <c r="N752" s="54" t="str">
        <f t="shared" ca="1" si="42"/>
        <v>ZH1UJR</v>
      </c>
      <c r="O752" s="54">
        <f t="shared" ca="1" si="42"/>
        <v>0</v>
      </c>
    </row>
    <row r="753" spans="1:15" hidden="1" x14ac:dyDescent="0.25">
      <c r="A753" s="97">
        <v>608</v>
      </c>
      <c r="B753" s="98" t="s">
        <v>3287</v>
      </c>
      <c r="C753" s="54" t="str">
        <f t="shared" ca="1" si="44"/>
        <v>CPCI</v>
      </c>
      <c r="D753" s="54" t="str">
        <f t="shared" ca="1" si="44"/>
        <v xml:space="preserve"> V3ELESTR  </v>
      </c>
      <c r="E753" s="98">
        <f t="shared" ca="1" si="44"/>
        <v>0</v>
      </c>
      <c r="F753" s="54">
        <f t="shared" ca="1" si="44"/>
        <v>0</v>
      </c>
      <c r="G753" s="54">
        <f t="shared" ca="1" si="44"/>
        <v>0</v>
      </c>
      <c r="H753" s="54">
        <f t="shared" ca="1" si="44"/>
        <v>0</v>
      </c>
      <c r="I753" s="54">
        <f t="shared" ca="1" si="43"/>
        <v>0</v>
      </c>
      <c r="J753" s="54" t="str">
        <f t="shared" ca="1" si="43"/>
        <v>ZH0CJC</v>
      </c>
      <c r="K753" s="54" t="str">
        <f t="shared" ca="1" si="43"/>
        <v>AD3</v>
      </c>
      <c r="L753" s="54" t="str">
        <f t="shared" ca="1" si="43"/>
        <v>COMPLET</v>
      </c>
      <c r="M753" s="54">
        <f t="shared" ca="1" si="42"/>
        <v>0</v>
      </c>
      <c r="N753" s="54" t="str">
        <f t="shared" ca="1" si="42"/>
        <v>ZH0UJC</v>
      </c>
      <c r="O753" s="54">
        <f t="shared" ca="1" si="42"/>
        <v>0</v>
      </c>
    </row>
    <row r="754" spans="1:15" hidden="1" x14ac:dyDescent="0.25">
      <c r="A754" s="97">
        <v>609</v>
      </c>
      <c r="B754" s="98" t="s">
        <v>3293</v>
      </c>
      <c r="C754" s="54" t="str">
        <f t="shared" ca="1" si="44"/>
        <v>CPCI</v>
      </c>
      <c r="D754" s="54" t="str">
        <f t="shared" ca="1" si="44"/>
        <v xml:space="preserve">V1ELSTELST </v>
      </c>
      <c r="E754" s="98">
        <f t="shared" ca="1" si="44"/>
        <v>0</v>
      </c>
      <c r="F754" s="54">
        <f t="shared" ca="1" si="44"/>
        <v>0</v>
      </c>
      <c r="G754" s="54">
        <f t="shared" ca="1" si="44"/>
        <v>0</v>
      </c>
      <c r="H754" s="54">
        <f t="shared" ca="1" si="44"/>
        <v>0</v>
      </c>
      <c r="I754" s="54">
        <f t="shared" ca="1" si="43"/>
        <v>0</v>
      </c>
      <c r="J754" s="54" t="str">
        <f t="shared" ca="1" si="43"/>
        <v>ZH0CJD</v>
      </c>
      <c r="K754" s="54" t="str">
        <f t="shared" ca="1" si="43"/>
        <v>AD3</v>
      </c>
      <c r="L754" s="54" t="str">
        <f t="shared" ca="1" si="43"/>
        <v>COMPLET</v>
      </c>
      <c r="M754" s="54">
        <f t="shared" ca="1" si="43"/>
        <v>0</v>
      </c>
      <c r="N754" s="54" t="str">
        <f t="shared" ca="1" si="43"/>
        <v>ZH0UJD</v>
      </c>
      <c r="O754" s="54">
        <f t="shared" ca="1" si="43"/>
        <v>0</v>
      </c>
    </row>
    <row r="755" spans="1:15" hidden="1" x14ac:dyDescent="0.25">
      <c r="A755" s="97">
        <v>610</v>
      </c>
      <c r="B755" s="98" t="s">
        <v>3300</v>
      </c>
      <c r="C755" s="54" t="str">
        <f t="shared" ca="1" si="44"/>
        <v>CPCI</v>
      </c>
      <c r="D755" s="54" t="str">
        <f t="shared" ca="1" si="44"/>
        <v xml:space="preserve">V1ELSTPLGH </v>
      </c>
      <c r="E755" s="98">
        <f t="shared" ca="1" si="44"/>
        <v>0</v>
      </c>
      <c r="F755" s="54">
        <f t="shared" ca="1" si="44"/>
        <v>0</v>
      </c>
      <c r="G755" s="54">
        <f t="shared" ca="1" si="44"/>
        <v>0</v>
      </c>
      <c r="H755" s="54">
        <f t="shared" ca="1" si="44"/>
        <v>0</v>
      </c>
      <c r="I755" s="54">
        <f t="shared" ca="1" si="43"/>
        <v>0</v>
      </c>
      <c r="J755" s="54" t="str">
        <f t="shared" ca="1" si="43"/>
        <v>ZH0CJE</v>
      </c>
      <c r="K755" s="54" t="str">
        <f t="shared" ca="1" si="43"/>
        <v>AD3</v>
      </c>
      <c r="L755" s="54" t="str">
        <f t="shared" ca="1" si="43"/>
        <v>COMPLET</v>
      </c>
      <c r="M755" s="54">
        <f t="shared" ca="1" si="43"/>
        <v>0</v>
      </c>
      <c r="N755" s="54" t="str">
        <f t="shared" ca="1" si="43"/>
        <v>ZH0UJE</v>
      </c>
      <c r="O755" s="54">
        <f t="shared" ca="1" si="43"/>
        <v>0</v>
      </c>
    </row>
    <row r="756" spans="1:15" hidden="1" x14ac:dyDescent="0.25">
      <c r="A756" s="97">
        <v>611</v>
      </c>
      <c r="B756" s="98" t="s">
        <v>3307</v>
      </c>
      <c r="C756" s="54" t="str">
        <f t="shared" ca="1" si="44"/>
        <v>CPCI</v>
      </c>
      <c r="D756" s="54" t="str">
        <f t="shared" ca="1" si="44"/>
        <v xml:space="preserve">V0ELSTPOUV   </v>
      </c>
      <c r="E756" s="98">
        <f t="shared" ca="1" si="44"/>
        <v>0</v>
      </c>
      <c r="F756" s="54">
        <f t="shared" ca="1" si="44"/>
        <v>0</v>
      </c>
      <c r="G756" s="54">
        <f t="shared" ca="1" si="44"/>
        <v>0</v>
      </c>
      <c r="H756" s="54">
        <f t="shared" ca="1" si="44"/>
        <v>0</v>
      </c>
      <c r="I756" s="54">
        <f t="shared" ca="1" si="43"/>
        <v>0</v>
      </c>
      <c r="J756" s="54" t="str">
        <f t="shared" ca="1" si="43"/>
        <v>ZH0CJF</v>
      </c>
      <c r="K756" s="54" t="str">
        <f t="shared" ca="1" si="43"/>
        <v>AD3</v>
      </c>
      <c r="L756" s="54" t="str">
        <f t="shared" ca="1" si="43"/>
        <v>COMPLET</v>
      </c>
      <c r="M756" s="54">
        <f t="shared" ca="1" si="43"/>
        <v>0</v>
      </c>
      <c r="N756" s="54" t="str">
        <f t="shared" ca="1" si="43"/>
        <v>ZH0UJF</v>
      </c>
      <c r="O756" s="54">
        <f t="shared" ca="1" si="43"/>
        <v>0</v>
      </c>
    </row>
    <row r="757" spans="1:15" hidden="1" x14ac:dyDescent="0.25">
      <c r="A757" s="97">
        <v>612</v>
      </c>
      <c r="B757" s="98" t="s">
        <v>3314</v>
      </c>
      <c r="C757" s="54" t="str">
        <f t="shared" ca="1" si="44"/>
        <v>CPMC</v>
      </c>
      <c r="D757" s="54" t="str">
        <f t="shared" ca="1" si="44"/>
        <v xml:space="preserve">V1ELTDOC </v>
      </c>
      <c r="E757" s="98">
        <f t="shared" ca="1" si="44"/>
        <v>0</v>
      </c>
      <c r="F757" s="54">
        <f t="shared" ca="1" si="44"/>
        <v>0</v>
      </c>
      <c r="G757" s="54">
        <f t="shared" ca="1" si="44"/>
        <v>0</v>
      </c>
      <c r="H757" s="54">
        <f t="shared" ca="1" si="44"/>
        <v>0</v>
      </c>
      <c r="I757" s="54">
        <f t="shared" ca="1" si="43"/>
        <v>0</v>
      </c>
      <c r="J757" s="54" t="str">
        <f t="shared" ca="1" si="43"/>
        <v>ZH4EJU</v>
      </c>
      <c r="K757" s="54" t="str">
        <f t="shared" ca="1" si="43"/>
        <v>AD1</v>
      </c>
      <c r="L757" s="54" t="str">
        <f t="shared" ca="1" si="43"/>
        <v>COMPLET</v>
      </c>
      <c r="M757" s="54">
        <f t="shared" ca="1" si="43"/>
        <v>0</v>
      </c>
      <c r="N757" s="54" t="str">
        <f t="shared" ca="1" si="43"/>
        <v>ZH4WJU</v>
      </c>
      <c r="O757" s="54">
        <f t="shared" ca="1" si="43"/>
        <v>0</v>
      </c>
    </row>
    <row r="758" spans="1:15" x14ac:dyDescent="0.25">
      <c r="A758" s="97">
        <v>613</v>
      </c>
      <c r="B758" s="98" t="s">
        <v>3320</v>
      </c>
      <c r="C758" s="54" t="str">
        <f t="shared" ca="1" si="44"/>
        <v>CPMC</v>
      </c>
      <c r="D758" s="54" t="str">
        <f t="shared" ca="1" si="44"/>
        <v>V0ELTDTY</v>
      </c>
      <c r="E758" s="98">
        <f t="shared" ca="1" si="44"/>
        <v>0</v>
      </c>
      <c r="F758" s="54">
        <f t="shared" ca="1" si="44"/>
        <v>0</v>
      </c>
      <c r="G758" s="54">
        <f t="shared" ca="1" si="44"/>
        <v>0</v>
      </c>
      <c r="H758" s="54">
        <f t="shared" ca="1" si="44"/>
        <v>0</v>
      </c>
      <c r="I758" s="54">
        <f t="shared" ca="1" si="43"/>
        <v>0</v>
      </c>
      <c r="J758" s="54" t="str">
        <f t="shared" ca="1" si="43"/>
        <v>ZH4AH0</v>
      </c>
      <c r="K758" s="54" t="str">
        <f t="shared" ca="1" si="43"/>
        <v>AD3</v>
      </c>
      <c r="L758" s="54" t="str">
        <f t="shared" ca="1" si="43"/>
        <v>COMPLET</v>
      </c>
      <c r="M758" s="54" t="str">
        <f t="shared" ca="1" si="43"/>
        <v xml:space="preserve"> </v>
      </c>
      <c r="N758" s="54" t="str">
        <f t="shared" ca="1" si="43"/>
        <v>ZH4SH0</v>
      </c>
      <c r="O758" s="54">
        <f t="shared" ca="1" si="43"/>
        <v>0</v>
      </c>
    </row>
    <row r="759" spans="1:15" hidden="1" x14ac:dyDescent="0.25">
      <c r="A759" s="97">
        <v>614</v>
      </c>
      <c r="B759" s="98" t="s">
        <v>3328</v>
      </c>
      <c r="C759" s="54" t="str">
        <f t="shared" ca="1" si="44"/>
        <v>CPDT</v>
      </c>
      <c r="D759" s="54" t="str">
        <f t="shared" ca="1" si="44"/>
        <v>$ELTPEV2</v>
      </c>
      <c r="E759" s="98">
        <f t="shared" ca="1" si="44"/>
        <v>0</v>
      </c>
      <c r="F759" s="54">
        <f t="shared" ca="1" si="44"/>
        <v>0</v>
      </c>
      <c r="G759" s="54">
        <f t="shared" ca="1" si="44"/>
        <v>0</v>
      </c>
      <c r="H759" s="54">
        <f t="shared" ca="1" si="44"/>
        <v>0</v>
      </c>
      <c r="I759" s="54">
        <f t="shared" ca="1" si="43"/>
        <v>0</v>
      </c>
      <c r="J759" s="54" t="str">
        <f t="shared" ca="1" si="43"/>
        <v>ZH0AJ2</v>
      </c>
      <c r="K759" s="54" t="str">
        <f t="shared" ca="1" si="43"/>
        <v>AD3</v>
      </c>
      <c r="L759" s="54" t="str">
        <f t="shared" ca="1" si="43"/>
        <v>COMPLET</v>
      </c>
      <c r="M759" s="54">
        <f t="shared" ca="1" si="43"/>
        <v>0</v>
      </c>
      <c r="N759" s="54" t="str">
        <f t="shared" ca="1" si="43"/>
        <v>ZH0SJA</v>
      </c>
      <c r="O759" s="54">
        <f t="shared" ca="1" si="43"/>
        <v>0</v>
      </c>
    </row>
    <row r="760" spans="1:15" hidden="1" x14ac:dyDescent="0.25">
      <c r="A760" s="97">
        <v>615</v>
      </c>
      <c r="B760" s="98" t="s">
        <v>3334</v>
      </c>
      <c r="C760" s="54" t="str">
        <f t="shared" ca="1" si="44"/>
        <v>CPMC</v>
      </c>
      <c r="D760" s="54" t="str">
        <f t="shared" ca="1" si="44"/>
        <v xml:space="preserve"> </v>
      </c>
      <c r="E760" s="98">
        <f t="shared" ca="1" si="44"/>
        <v>0</v>
      </c>
      <c r="F760" s="54">
        <f t="shared" ca="1" si="44"/>
        <v>0</v>
      </c>
      <c r="G760" s="54">
        <f t="shared" ca="1" si="44"/>
        <v>0</v>
      </c>
      <c r="H760" s="54">
        <f t="shared" ca="1" si="44"/>
        <v>0</v>
      </c>
      <c r="I760" s="54">
        <f t="shared" ca="1" si="43"/>
        <v>0</v>
      </c>
      <c r="J760" s="54">
        <f t="shared" ca="1" si="43"/>
        <v>0</v>
      </c>
      <c r="K760" s="54" t="str">
        <f t="shared" ca="1" si="43"/>
        <v>AD3</v>
      </c>
      <c r="L760" s="54" t="str">
        <f t="shared" ca="1" si="43"/>
        <v>COMPLET</v>
      </c>
      <c r="M760" s="54" t="str">
        <f t="shared" ca="1" si="43"/>
        <v xml:space="preserve"> </v>
      </c>
      <c r="N760" s="54" t="str">
        <f t="shared" ca="1" si="43"/>
        <v>ZH4SML</v>
      </c>
      <c r="O760" s="54">
        <f t="shared" ca="1" si="43"/>
        <v>0</v>
      </c>
    </row>
    <row r="761" spans="1:15" hidden="1" x14ac:dyDescent="0.25">
      <c r="A761" s="97">
        <v>616</v>
      </c>
      <c r="B761" s="98" t="s">
        <v>3338</v>
      </c>
      <c r="C761" s="54" t="str">
        <f t="shared" ca="1" si="44"/>
        <v>CPMC</v>
      </c>
      <c r="D761" s="54" t="str">
        <f t="shared" ca="1" si="44"/>
        <v xml:space="preserve"> </v>
      </c>
      <c r="E761" s="98">
        <f t="shared" ca="1" si="44"/>
        <v>0</v>
      </c>
      <c r="F761" s="54">
        <f t="shared" ca="1" si="44"/>
        <v>0</v>
      </c>
      <c r="G761" s="54">
        <f t="shared" ca="1" si="44"/>
        <v>0</v>
      </c>
      <c r="H761" s="54">
        <f t="shared" ca="1" si="44"/>
        <v>0</v>
      </c>
      <c r="I761" s="54">
        <f t="shared" ca="1" si="43"/>
        <v>0</v>
      </c>
      <c r="J761" s="54">
        <f t="shared" ca="1" si="43"/>
        <v>0</v>
      </c>
      <c r="K761" s="54" t="str">
        <f t="shared" ca="1" si="43"/>
        <v>AD3</v>
      </c>
      <c r="L761" s="54" t="str">
        <f t="shared" ca="1" si="43"/>
        <v>COMPLET</v>
      </c>
      <c r="M761" s="54" t="str">
        <f t="shared" ca="1" si="43"/>
        <v xml:space="preserve"> </v>
      </c>
      <c r="N761" s="54" t="str">
        <f t="shared" ca="1" si="43"/>
        <v>ZH4ST3</v>
      </c>
      <c r="O761" s="54">
        <f t="shared" ca="1" si="43"/>
        <v>0</v>
      </c>
    </row>
    <row r="762" spans="1:15" hidden="1" x14ac:dyDescent="0.25">
      <c r="A762" s="97">
        <v>2040</v>
      </c>
      <c r="B762" s="98" t="s">
        <v>10103</v>
      </c>
      <c r="C762" s="54" t="str">
        <f t="shared" ca="1" si="44"/>
        <v>CPDM</v>
      </c>
      <c r="D762" s="54" t="str">
        <f t="shared" ca="1" si="44"/>
        <v>DWB6C DWB6D</v>
      </c>
      <c r="E762" s="98">
        <f t="shared" ca="1" si="44"/>
        <v>0</v>
      </c>
      <c r="F762" s="54">
        <f t="shared" ca="1" si="44"/>
        <v>0</v>
      </c>
      <c r="G762" s="54">
        <f t="shared" ca="1" si="44"/>
        <v>0</v>
      </c>
      <c r="H762" s="54" t="str">
        <f t="shared" ca="1" si="44"/>
        <v>DWB6C DWB6D</v>
      </c>
      <c r="I762" s="54">
        <f t="shared" ca="1" si="43"/>
        <v>0</v>
      </c>
      <c r="J762" s="54" t="str">
        <f t="shared" ca="1" si="43"/>
        <v>ZH4GJS</v>
      </c>
      <c r="K762" s="54" t="str">
        <f t="shared" ca="1" si="43"/>
        <v>AD3</v>
      </c>
      <c r="L762" s="54" t="str">
        <f t="shared" ca="1" si="43"/>
        <v>PARTIEL</v>
      </c>
      <c r="M762" s="54">
        <f t="shared" ca="1" si="43"/>
        <v>0</v>
      </c>
      <c r="N762" s="54" t="str">
        <f t="shared" ca="1" si="43"/>
        <v>ZH4YJS</v>
      </c>
      <c r="O762" s="54">
        <f t="shared" ca="1" si="43"/>
        <v>0</v>
      </c>
    </row>
    <row r="763" spans="1:15" hidden="1" x14ac:dyDescent="0.25">
      <c r="A763" s="97">
        <v>2041</v>
      </c>
      <c r="B763" s="98" t="s">
        <v>10108</v>
      </c>
      <c r="C763" s="54" t="str">
        <f t="shared" ca="1" si="44"/>
        <v>CPDM</v>
      </c>
      <c r="D763" s="54" t="str">
        <f t="shared" ca="1" si="44"/>
        <v>DWB6A DWB6B</v>
      </c>
      <c r="E763" s="98">
        <f t="shared" ca="1" si="44"/>
        <v>0</v>
      </c>
      <c r="F763" s="54">
        <f t="shared" ca="1" si="44"/>
        <v>0</v>
      </c>
      <c r="G763" s="54">
        <f t="shared" ca="1" si="44"/>
        <v>0</v>
      </c>
      <c r="H763" s="54" t="str">
        <f t="shared" ca="1" si="44"/>
        <v>DWB6A DWB6B</v>
      </c>
      <c r="I763" s="54">
        <f t="shared" ca="1" si="43"/>
        <v>0</v>
      </c>
      <c r="J763" s="54" t="str">
        <f t="shared" ca="1" si="43"/>
        <v>ZH4GJR</v>
      </c>
      <c r="K763" s="54" t="str">
        <f t="shared" ca="1" si="43"/>
        <v>AD3</v>
      </c>
      <c r="L763" s="54" t="str">
        <f t="shared" ca="1" si="43"/>
        <v>PARTIEL</v>
      </c>
      <c r="M763" s="54">
        <f t="shared" ca="1" si="43"/>
        <v>0</v>
      </c>
      <c r="N763" s="54" t="str">
        <f t="shared" ca="1" si="43"/>
        <v>ZH4YJR</v>
      </c>
      <c r="O763" s="54">
        <f t="shared" ca="1" si="43"/>
        <v>0</v>
      </c>
    </row>
    <row r="764" spans="1:15" hidden="1" x14ac:dyDescent="0.25">
      <c r="A764" s="97">
        <v>617</v>
      </c>
      <c r="B764" s="98" t="s">
        <v>3342</v>
      </c>
      <c r="C764" s="54" t="str">
        <f t="shared" ca="1" si="44"/>
        <v>CPMC</v>
      </c>
      <c r="D764" s="54" t="str">
        <f t="shared" ca="1" si="44"/>
        <v>EMEXS021</v>
      </c>
      <c r="E764" s="98">
        <f t="shared" ca="1" si="44"/>
        <v>0</v>
      </c>
      <c r="F764" s="54">
        <f t="shared" ca="1" si="44"/>
        <v>0</v>
      </c>
      <c r="G764" s="54" t="str">
        <f t="shared" ca="1" si="44"/>
        <v>ZH4EJX</v>
      </c>
      <c r="H764" s="54" t="str">
        <f t="shared" ca="1" si="44"/>
        <v>H4045</v>
      </c>
      <c r="I764" s="54">
        <f t="shared" ca="1" si="43"/>
        <v>0</v>
      </c>
      <c r="J764" s="54" t="str">
        <f t="shared" ca="1" si="43"/>
        <v>ZH4EJN</v>
      </c>
      <c r="K764" s="54" t="str">
        <f t="shared" ca="1" si="43"/>
        <v>AD1</v>
      </c>
      <c r="L764" s="54" t="str">
        <f t="shared" ca="1" si="43"/>
        <v>PARTIEL</v>
      </c>
      <c r="M764" s="54">
        <f t="shared" ca="1" si="43"/>
        <v>0</v>
      </c>
      <c r="N764" s="54" t="str">
        <f t="shared" ca="1" si="43"/>
        <v>ZH4WJW</v>
      </c>
      <c r="O764" s="54">
        <f t="shared" ca="1" si="43"/>
        <v>0</v>
      </c>
    </row>
    <row r="765" spans="1:15" hidden="1" x14ac:dyDescent="0.25">
      <c r="A765" s="97">
        <v>618</v>
      </c>
      <c r="B765" s="98" t="s">
        <v>3347</v>
      </c>
      <c r="C765" s="54" t="str">
        <f t="shared" ca="1" si="44"/>
        <v>CPCC</v>
      </c>
      <c r="D765" s="54" t="str">
        <f t="shared" ca="1" si="44"/>
        <v xml:space="preserve">V1ENDETE </v>
      </c>
      <c r="E765" s="98">
        <f t="shared" ca="1" si="44"/>
        <v>0</v>
      </c>
      <c r="F765" s="54">
        <f t="shared" ca="1" si="44"/>
        <v>0</v>
      </c>
      <c r="G765" s="54">
        <f t="shared" ca="1" si="44"/>
        <v>0</v>
      </c>
      <c r="H765" s="54">
        <f t="shared" ca="1" si="44"/>
        <v>0</v>
      </c>
      <c r="I765" s="54">
        <f t="shared" ca="1" si="43"/>
        <v>0</v>
      </c>
      <c r="J765" s="54" t="str">
        <f t="shared" ca="1" si="43"/>
        <v>ZH1CJS</v>
      </c>
      <c r="K765" s="54" t="str">
        <f t="shared" ca="1" si="43"/>
        <v>AD1</v>
      </c>
      <c r="L765" s="54" t="str">
        <f t="shared" ca="1" si="43"/>
        <v>COMPLET</v>
      </c>
      <c r="M765" s="54">
        <f t="shared" ca="1" si="43"/>
        <v>0</v>
      </c>
      <c r="N765" s="54" t="str">
        <f t="shared" ca="1" si="43"/>
        <v>ZH1UJS</v>
      </c>
      <c r="O765" s="54">
        <f t="shared" ca="1" si="43"/>
        <v>0</v>
      </c>
    </row>
    <row r="766" spans="1:15" hidden="1" x14ac:dyDescent="0.25">
      <c r="A766" s="97">
        <v>619</v>
      </c>
      <c r="B766" s="98" t="s">
        <v>3352</v>
      </c>
      <c r="C766" s="54" t="str">
        <f t="shared" ca="1" si="44"/>
        <v>CPCC</v>
      </c>
      <c r="D766" s="54" t="str">
        <f t="shared" ca="1" si="44"/>
        <v xml:space="preserve">V1ENNOEC </v>
      </c>
      <c r="E766" s="98">
        <f t="shared" ca="1" si="44"/>
        <v>0</v>
      </c>
      <c r="F766" s="54">
        <f t="shared" ca="1" si="44"/>
        <v>0</v>
      </c>
      <c r="G766" s="54">
        <f t="shared" ca="1" si="44"/>
        <v>0</v>
      </c>
      <c r="H766" s="54">
        <f t="shared" ca="1" si="44"/>
        <v>0</v>
      </c>
      <c r="I766" s="54">
        <f t="shared" ca="1" si="43"/>
        <v>0</v>
      </c>
      <c r="J766" s="54" t="str">
        <f t="shared" ca="1" si="43"/>
        <v>ZH1CJT</v>
      </c>
      <c r="K766" s="54" t="str">
        <f t="shared" ca="1" si="43"/>
        <v>AD1</v>
      </c>
      <c r="L766" s="54" t="str">
        <f t="shared" ca="1" si="43"/>
        <v>COMPLET</v>
      </c>
      <c r="M766" s="54">
        <f t="shared" ca="1" si="43"/>
        <v>0</v>
      </c>
      <c r="N766" s="54" t="str">
        <f t="shared" ca="1" si="43"/>
        <v>ZH1UJT</v>
      </c>
      <c r="O766" s="54">
        <f t="shared" ca="1" si="43"/>
        <v>0</v>
      </c>
    </row>
    <row r="767" spans="1:15" x14ac:dyDescent="0.25">
      <c r="A767" s="97">
        <v>2118</v>
      </c>
      <c r="B767" s="98" t="s">
        <v>10357</v>
      </c>
      <c r="C767" s="54" t="str">
        <f t="shared" ca="1" si="44"/>
        <v>CPPL</v>
      </c>
      <c r="D767" s="54" t="str">
        <f t="shared" ca="1" si="44"/>
        <v>V0ENTLEF</v>
      </c>
      <c r="E767" s="98">
        <f t="shared" ca="1" si="44"/>
        <v>0</v>
      </c>
      <c r="F767" s="54">
        <f t="shared" ca="1" si="44"/>
        <v>0</v>
      </c>
      <c r="G767" s="54">
        <f t="shared" ca="1" si="44"/>
        <v>0</v>
      </c>
      <c r="H767" s="54">
        <f t="shared" ca="1" si="44"/>
        <v>0</v>
      </c>
      <c r="I767" s="54">
        <f t="shared" ca="1" si="43"/>
        <v>0</v>
      </c>
      <c r="J767" s="54" t="str">
        <f t="shared" ca="1" si="43"/>
        <v>ZH2AHI</v>
      </c>
      <c r="K767" s="54" t="str">
        <f t="shared" ca="1" si="43"/>
        <v>AD3</v>
      </c>
      <c r="L767" s="54" t="str">
        <f t="shared" ca="1" si="43"/>
        <v>COMPLET</v>
      </c>
      <c r="M767" s="54" t="str">
        <f t="shared" ca="1" si="43"/>
        <v xml:space="preserve"> </v>
      </c>
      <c r="N767" s="54" t="str">
        <f t="shared" ca="1" si="43"/>
        <v>ZH2BHB</v>
      </c>
      <c r="O767" s="54">
        <f t="shared" ca="1" si="43"/>
        <v>0</v>
      </c>
    </row>
    <row r="768" spans="1:15" hidden="1" x14ac:dyDescent="0.25">
      <c r="A768" s="97">
        <v>620</v>
      </c>
      <c r="B768" s="98" t="s">
        <v>3358</v>
      </c>
      <c r="C768" s="54" t="str">
        <f t="shared" ca="1" si="44"/>
        <v>CPDM</v>
      </c>
      <c r="D768" s="54" t="str">
        <f t="shared" ca="1" si="44"/>
        <v>ACTAI0</v>
      </c>
      <c r="E768" s="98">
        <f t="shared" ca="1" si="44"/>
        <v>0</v>
      </c>
      <c r="F768" s="54">
        <f t="shared" ca="1" si="44"/>
        <v>0</v>
      </c>
      <c r="G768" s="54">
        <f t="shared" ca="1" si="44"/>
        <v>0</v>
      </c>
      <c r="H768" s="54">
        <f t="shared" ca="1" si="44"/>
        <v>0</v>
      </c>
      <c r="I768" s="54">
        <f t="shared" ca="1" si="43"/>
        <v>0</v>
      </c>
      <c r="J768" s="54" t="str">
        <f t="shared" ca="1" si="43"/>
        <v>ZH4AJA</v>
      </c>
      <c r="K768" s="54" t="str">
        <f t="shared" ca="1" si="43"/>
        <v>AD3</v>
      </c>
      <c r="L768" s="54" t="str">
        <f t="shared" ca="1" si="43"/>
        <v>COMPLET</v>
      </c>
      <c r="M768" s="54">
        <f t="shared" ca="1" si="43"/>
        <v>0</v>
      </c>
      <c r="N768" s="54" t="str">
        <f t="shared" ca="1" si="43"/>
        <v>ZH4SJI</v>
      </c>
      <c r="O768" s="54">
        <f t="shared" ca="1" si="43"/>
        <v>0</v>
      </c>
    </row>
    <row r="769" spans="1:15" hidden="1" x14ac:dyDescent="0.25">
      <c r="A769" s="97">
        <v>621</v>
      </c>
      <c r="B769" s="98" t="s">
        <v>3364</v>
      </c>
      <c r="C769" s="54" t="str">
        <f t="shared" ca="1" si="44"/>
        <v>CPCC</v>
      </c>
      <c r="D769" s="54" t="str">
        <f t="shared" ca="1" si="44"/>
        <v xml:space="preserve">V5ENTREP </v>
      </c>
      <c r="E769" s="98">
        <f t="shared" ca="1" si="44"/>
        <v>0</v>
      </c>
      <c r="F769" s="54">
        <f t="shared" ca="1" si="44"/>
        <v>0</v>
      </c>
      <c r="G769" s="54">
        <f t="shared" ca="1" si="44"/>
        <v>0</v>
      </c>
      <c r="H769" s="54">
        <f t="shared" ca="1" si="44"/>
        <v>0</v>
      </c>
      <c r="I769" s="54">
        <f t="shared" ca="1" si="43"/>
        <v>0</v>
      </c>
      <c r="J769" s="54" t="str">
        <f t="shared" ca="1" si="43"/>
        <v>ZH1CJU</v>
      </c>
      <c r="K769" s="54" t="str">
        <f t="shared" ca="1" si="43"/>
        <v>AD1</v>
      </c>
      <c r="L769" s="54" t="str">
        <f t="shared" ca="1" si="43"/>
        <v>COMPLET</v>
      </c>
      <c r="M769" s="54">
        <f t="shared" ca="1" si="43"/>
        <v>0</v>
      </c>
      <c r="N769" s="54" t="str">
        <f t="shared" ca="1" si="43"/>
        <v>ZH1UJU</v>
      </c>
      <c r="O769" s="54">
        <f t="shared" ref="O769:O832" ca="1" si="45">IF((INDIRECT("'Referentiel'!"&amp;O$1&amp;$A769)="N/A"),"",INDIRECT("'Referentiel'!"&amp;O$1&amp;$A769))</f>
        <v>0</v>
      </c>
    </row>
    <row r="770" spans="1:15" hidden="1" x14ac:dyDescent="0.25">
      <c r="A770" s="97">
        <v>622</v>
      </c>
      <c r="B770" s="98" t="s">
        <v>3371</v>
      </c>
      <c r="C770" s="54" t="str">
        <f t="shared" ca="1" si="44"/>
        <v>CPFI</v>
      </c>
      <c r="D770" s="54" t="str">
        <f t="shared" ca="1" si="44"/>
        <v>ENVCNCA</v>
      </c>
      <c r="E770" s="98">
        <f t="shared" ca="1" si="44"/>
        <v>0</v>
      </c>
      <c r="F770" s="54">
        <f t="shared" ca="1" si="44"/>
        <v>0</v>
      </c>
      <c r="G770" s="54">
        <f t="shared" ca="1" si="44"/>
        <v>0</v>
      </c>
      <c r="H770" s="54">
        <f t="shared" ca="1" si="44"/>
        <v>0</v>
      </c>
      <c r="I770" s="54">
        <f t="shared" ca="1" si="44"/>
        <v>0</v>
      </c>
      <c r="J770" s="54" t="str">
        <f t="shared" ca="1" si="44"/>
        <v>ZH2AD5</v>
      </c>
      <c r="K770" s="54" t="str">
        <f t="shared" ca="1" si="44"/>
        <v>AD3</v>
      </c>
      <c r="L770" s="54" t="str">
        <f t="shared" ca="1" si="44"/>
        <v>PARTIEL</v>
      </c>
      <c r="M770" s="54">
        <f t="shared" ca="1" si="44"/>
        <v>0</v>
      </c>
      <c r="N770" s="54" t="str">
        <f t="shared" ca="1" si="44"/>
        <v>ZH2SD5</v>
      </c>
      <c r="O770" s="54">
        <f t="shared" ca="1" si="45"/>
        <v>0</v>
      </c>
    </row>
    <row r="771" spans="1:15" hidden="1" x14ac:dyDescent="0.25">
      <c r="A771" s="97">
        <v>623</v>
      </c>
      <c r="B771" s="98" t="s">
        <v>3377</v>
      </c>
      <c r="C771" s="54" t="str">
        <f t="shared" ca="1" si="44"/>
        <v>CPFI</v>
      </c>
      <c r="D771" s="54" t="str">
        <f t="shared" ca="1" si="44"/>
        <v>ENVCNCA</v>
      </c>
      <c r="E771" s="98">
        <f t="shared" ca="1" si="44"/>
        <v>0</v>
      </c>
      <c r="F771" s="54">
        <f t="shared" ca="1" si="44"/>
        <v>0</v>
      </c>
      <c r="G771" s="54">
        <f t="shared" ca="1" si="44"/>
        <v>0</v>
      </c>
      <c r="H771" s="54">
        <f t="shared" ca="1" si="44"/>
        <v>0</v>
      </c>
      <c r="I771" s="54">
        <f t="shared" ca="1" si="44"/>
        <v>0</v>
      </c>
      <c r="J771" s="54" t="str">
        <f t="shared" ca="1" si="44"/>
        <v>ZH2AD5</v>
      </c>
      <c r="K771" s="54" t="str">
        <f t="shared" ca="1" si="44"/>
        <v>AD3</v>
      </c>
      <c r="L771" s="54" t="str">
        <f t="shared" ca="1" si="44"/>
        <v>PARTIEL</v>
      </c>
      <c r="M771" s="54">
        <f t="shared" ca="1" si="44"/>
        <v>0</v>
      </c>
      <c r="N771" s="54" t="str">
        <f t="shared" ca="1" si="44"/>
        <v>ZH2SD6</v>
      </c>
      <c r="O771" s="54">
        <f t="shared" ca="1" si="45"/>
        <v>0</v>
      </c>
    </row>
    <row r="772" spans="1:15" hidden="1" x14ac:dyDescent="0.25">
      <c r="A772" s="97">
        <v>624</v>
      </c>
      <c r="B772" s="98" t="s">
        <v>3381</v>
      </c>
      <c r="C772" s="54" t="str">
        <f t="shared" ca="1" si="44"/>
        <v>CPCC</v>
      </c>
      <c r="D772" s="54" t="str">
        <f t="shared" ca="1" si="44"/>
        <v xml:space="preserve">V1ENVDCO </v>
      </c>
      <c r="E772" s="98">
        <f t="shared" ca="1" si="44"/>
        <v>0</v>
      </c>
      <c r="F772" s="54">
        <f t="shared" ca="1" si="44"/>
        <v>0</v>
      </c>
      <c r="G772" s="54">
        <f t="shared" ca="1" si="44"/>
        <v>0</v>
      </c>
      <c r="H772" s="54">
        <f t="shared" ca="1" si="44"/>
        <v>0</v>
      </c>
      <c r="I772" s="54">
        <f t="shared" ca="1" si="44"/>
        <v>0</v>
      </c>
      <c r="J772" s="54" t="str">
        <f t="shared" ca="1" si="44"/>
        <v>ZH1CJV</v>
      </c>
      <c r="K772" s="54" t="str">
        <f t="shared" ca="1" si="44"/>
        <v>AD1</v>
      </c>
      <c r="L772" s="54" t="str">
        <f t="shared" ca="1" si="44"/>
        <v>COMPLET</v>
      </c>
      <c r="M772" s="54">
        <f t="shared" ca="1" si="44"/>
        <v>0</v>
      </c>
      <c r="N772" s="54" t="str">
        <f t="shared" ca="1" si="44"/>
        <v>ZH1UJV</v>
      </c>
      <c r="O772" s="54">
        <f t="shared" ca="1" si="45"/>
        <v>0</v>
      </c>
    </row>
    <row r="773" spans="1:15" hidden="1" x14ac:dyDescent="0.25">
      <c r="A773" s="97">
        <v>625</v>
      </c>
      <c r="B773" s="98" t="s">
        <v>3387</v>
      </c>
      <c r="C773" s="54" t="str">
        <f t="shared" ca="1" si="44"/>
        <v>CPMC</v>
      </c>
      <c r="D773" s="54" t="str">
        <f t="shared" ca="1" si="44"/>
        <v xml:space="preserve">V0ENVOI  </v>
      </c>
      <c r="E773" s="98">
        <f t="shared" ca="1" si="44"/>
        <v>0</v>
      </c>
      <c r="F773" s="54">
        <f t="shared" ca="1" si="44"/>
        <v>0</v>
      </c>
      <c r="G773" s="54">
        <f t="shared" ca="1" si="44"/>
        <v>0</v>
      </c>
      <c r="H773" s="54">
        <f t="shared" ca="1" si="44"/>
        <v>0</v>
      </c>
      <c r="I773" s="54">
        <f t="shared" ca="1" si="44"/>
        <v>0</v>
      </c>
      <c r="J773" s="54" t="str">
        <f t="shared" ca="1" si="44"/>
        <v>ZH4EJZ</v>
      </c>
      <c r="K773" s="54" t="str">
        <f t="shared" ca="1" si="44"/>
        <v>AD1</v>
      </c>
      <c r="L773" s="54" t="str">
        <f t="shared" ca="1" si="44"/>
        <v>COMPLET</v>
      </c>
      <c r="M773" s="54">
        <f t="shared" ca="1" si="44"/>
        <v>0</v>
      </c>
      <c r="N773" s="54" t="str">
        <f t="shared" ca="1" si="44"/>
        <v>ZH4WJZ</v>
      </c>
      <c r="O773" s="54">
        <f t="shared" ca="1" si="45"/>
        <v>0</v>
      </c>
    </row>
    <row r="774" spans="1:15" hidden="1" x14ac:dyDescent="0.25">
      <c r="A774" s="97">
        <v>626</v>
      </c>
      <c r="B774" s="98" t="s">
        <v>3392</v>
      </c>
      <c r="C774" s="54" t="str">
        <f t="shared" ca="1" si="44"/>
        <v>CPPL</v>
      </c>
      <c r="D774" s="54" t="str">
        <f t="shared" ca="1" si="44"/>
        <v xml:space="preserve"> </v>
      </c>
      <c r="E774" s="98">
        <f t="shared" ca="1" si="44"/>
        <v>0</v>
      </c>
      <c r="F774" s="54">
        <f t="shared" ca="1" si="44"/>
        <v>0</v>
      </c>
      <c r="G774" s="54">
        <f t="shared" ca="1" si="44"/>
        <v>0</v>
      </c>
      <c r="H774" s="54">
        <f t="shared" ca="1" si="44"/>
        <v>0</v>
      </c>
      <c r="I774" s="54">
        <f t="shared" ca="1" si="44"/>
        <v>0</v>
      </c>
      <c r="J774" s="54">
        <f t="shared" ca="1" si="44"/>
        <v>0</v>
      </c>
      <c r="K774" s="54" t="str">
        <f t="shared" ca="1" si="44"/>
        <v>AD3</v>
      </c>
      <c r="L774" s="54" t="str">
        <f t="shared" ca="1" si="44"/>
        <v>COMPLET</v>
      </c>
      <c r="M774" s="54" t="str">
        <f t="shared" ca="1" si="44"/>
        <v xml:space="preserve"> </v>
      </c>
      <c r="N774" s="54" t="str">
        <f t="shared" ca="1" si="44"/>
        <v>ZH2SMK</v>
      </c>
      <c r="O774" s="54">
        <f t="shared" ca="1" si="45"/>
        <v>0</v>
      </c>
    </row>
    <row r="775" spans="1:15" hidden="1" x14ac:dyDescent="0.25">
      <c r="A775" s="97">
        <v>2047</v>
      </c>
      <c r="B775" s="98" t="s">
        <v>10123</v>
      </c>
      <c r="C775" s="54" t="str">
        <f t="shared" ca="1" si="44"/>
        <v>CPPL</v>
      </c>
      <c r="D775" s="54" t="str">
        <f t="shared" ca="1" si="44"/>
        <v>EPAREMAL</v>
      </c>
      <c r="E775" s="98">
        <f t="shared" ca="1" si="44"/>
        <v>0</v>
      </c>
      <c r="F775" s="54">
        <f t="shared" ca="1" si="44"/>
        <v>0</v>
      </c>
      <c r="G775" s="54">
        <f t="shared" ca="1" si="44"/>
        <v>0</v>
      </c>
      <c r="H775" s="54">
        <f t="shared" ca="1" si="44"/>
        <v>0</v>
      </c>
      <c r="I775" s="54">
        <f t="shared" ca="1" si="44"/>
        <v>0</v>
      </c>
      <c r="J775" s="54" t="str">
        <f t="shared" ca="1" si="44"/>
        <v>ZH2DJQ</v>
      </c>
      <c r="K775" s="54" t="str">
        <f t="shared" ca="1" si="44"/>
        <v>AD3</v>
      </c>
      <c r="L775" s="54" t="str">
        <f t="shared" ca="1" si="44"/>
        <v>PARTIEL</v>
      </c>
      <c r="M775" s="54">
        <f t="shared" ca="1" si="44"/>
        <v>0</v>
      </c>
      <c r="N775" s="54" t="str">
        <f t="shared" ca="1" si="44"/>
        <v>ZH23JY</v>
      </c>
      <c r="O775" s="54">
        <f t="shared" ca="1" si="45"/>
        <v>0</v>
      </c>
    </row>
    <row r="776" spans="1:15" hidden="1" x14ac:dyDescent="0.25">
      <c r="A776" s="97">
        <v>2048</v>
      </c>
      <c r="B776" s="98" t="s">
        <v>10127</v>
      </c>
      <c r="C776" s="54" t="str">
        <f t="shared" ca="1" si="44"/>
        <v>CPPL</v>
      </c>
      <c r="D776" s="54" t="str">
        <f t="shared" ca="1" si="44"/>
        <v>EPAREMAL</v>
      </c>
      <c r="E776" s="98">
        <f t="shared" ca="1" si="44"/>
        <v>0</v>
      </c>
      <c r="F776" s="54">
        <f t="shared" ca="1" si="44"/>
        <v>0</v>
      </c>
      <c r="G776" s="54">
        <f t="shared" ca="1" si="44"/>
        <v>0</v>
      </c>
      <c r="H776" s="54">
        <f t="shared" ca="1" si="44"/>
        <v>0</v>
      </c>
      <c r="I776" s="54">
        <f t="shared" ca="1" si="44"/>
        <v>0</v>
      </c>
      <c r="J776" s="54" t="str">
        <f t="shared" ca="1" si="44"/>
        <v>ZH2DJQ</v>
      </c>
      <c r="K776" s="54" t="str">
        <f t="shared" ca="1" si="44"/>
        <v>AD3</v>
      </c>
      <c r="L776" s="54" t="str">
        <f t="shared" ca="1" si="44"/>
        <v>PARTIEL</v>
      </c>
      <c r="M776" s="54">
        <f t="shared" ca="1" si="44"/>
        <v>0</v>
      </c>
      <c r="N776" s="54" t="str">
        <f t="shared" ca="1" si="44"/>
        <v>ZH23JZ</v>
      </c>
      <c r="O776" s="54">
        <f t="shared" ca="1" si="45"/>
        <v>0</v>
      </c>
    </row>
    <row r="777" spans="1:15" hidden="1" x14ac:dyDescent="0.25">
      <c r="A777" s="97">
        <v>627</v>
      </c>
      <c r="B777" s="98" t="s">
        <v>3398</v>
      </c>
      <c r="C777" s="54" t="str">
        <f t="shared" ca="1" si="44"/>
        <v>CPPL</v>
      </c>
      <c r="D777" s="54" t="str">
        <f t="shared" ca="1" si="44"/>
        <v>EPAREMAP</v>
      </c>
      <c r="E777" s="98">
        <f t="shared" ca="1" si="44"/>
        <v>0</v>
      </c>
      <c r="F777" s="54">
        <f t="shared" ca="1" si="44"/>
        <v>0</v>
      </c>
      <c r="G777" s="54">
        <f t="shared" ca="1" si="44"/>
        <v>0</v>
      </c>
      <c r="H777" s="54">
        <f t="shared" ca="1" si="44"/>
        <v>0</v>
      </c>
      <c r="I777" s="54">
        <f t="shared" ca="1" si="44"/>
        <v>0</v>
      </c>
      <c r="J777" s="54" t="str">
        <f t="shared" ca="1" si="44"/>
        <v>ZH2DJ1</v>
      </c>
      <c r="K777" s="54" t="str">
        <f t="shared" ca="1" si="44"/>
        <v>AD3</v>
      </c>
      <c r="L777" s="54" t="str">
        <f t="shared" ca="1" si="44"/>
        <v>PARTIEL</v>
      </c>
      <c r="M777" s="54">
        <f t="shared" ca="1" si="44"/>
        <v>0</v>
      </c>
      <c r="N777" s="54" t="str">
        <f t="shared" ca="1" si="44"/>
        <v>ZH2UJR</v>
      </c>
      <c r="O777" s="54">
        <f t="shared" ca="1" si="45"/>
        <v>0</v>
      </c>
    </row>
    <row r="778" spans="1:15" hidden="1" x14ac:dyDescent="0.25">
      <c r="A778" s="97">
        <v>628</v>
      </c>
      <c r="B778" s="98" t="s">
        <v>3404</v>
      </c>
      <c r="C778" s="54" t="str">
        <f t="shared" ca="1" si="44"/>
        <v>CPPL</v>
      </c>
      <c r="D778" s="54" t="str">
        <f t="shared" ca="1" si="44"/>
        <v>EPAREMAP</v>
      </c>
      <c r="E778" s="98">
        <f t="shared" ca="1" si="44"/>
        <v>0</v>
      </c>
      <c r="F778" s="54">
        <f t="shared" ca="1" si="44"/>
        <v>0</v>
      </c>
      <c r="G778" s="54">
        <f t="shared" ca="1" si="44"/>
        <v>0</v>
      </c>
      <c r="H778" s="54">
        <f t="shared" ca="1" si="44"/>
        <v>0</v>
      </c>
      <c r="I778" s="54">
        <f t="shared" ca="1" si="44"/>
        <v>0</v>
      </c>
      <c r="J778" s="54" t="str">
        <f t="shared" ca="1" si="44"/>
        <v>ZH2DJ1</v>
      </c>
      <c r="K778" s="54" t="str">
        <f t="shared" ca="1" si="44"/>
        <v>AD3</v>
      </c>
      <c r="L778" s="54" t="str">
        <f t="shared" ca="1" si="44"/>
        <v>PARTIEL</v>
      </c>
      <c r="M778" s="54">
        <f t="shared" ca="1" si="44"/>
        <v>0</v>
      </c>
      <c r="N778" s="54" t="str">
        <f t="shared" ca="1" si="44"/>
        <v>ZH23JA</v>
      </c>
      <c r="O778" s="54">
        <f t="shared" ca="1" si="45"/>
        <v>0</v>
      </c>
    </row>
    <row r="779" spans="1:15" hidden="1" x14ac:dyDescent="0.25">
      <c r="A779" s="97">
        <v>1846</v>
      </c>
      <c r="B779" s="98" t="s">
        <v>9349</v>
      </c>
      <c r="C779" s="54" t="str">
        <f t="shared" ca="1" si="44"/>
        <v>CPCR</v>
      </c>
      <c r="D779" s="54" t="str">
        <f t="shared" ca="1" si="44"/>
        <v>V0EPHDON</v>
      </c>
      <c r="E779" s="98">
        <f t="shared" ca="1" si="44"/>
        <v>0</v>
      </c>
      <c r="F779" s="54">
        <f t="shared" ca="1" si="44"/>
        <v>0</v>
      </c>
      <c r="G779" s="54">
        <f t="shared" ca="1" si="44"/>
        <v>0</v>
      </c>
      <c r="H779" s="54">
        <f t="shared" ca="1" si="44"/>
        <v>0</v>
      </c>
      <c r="I779" s="54">
        <f t="shared" ca="1" si="44"/>
        <v>0</v>
      </c>
      <c r="J779" s="54" t="str">
        <f t="shared" ca="1" si="44"/>
        <v>ZH20J6</v>
      </c>
      <c r="K779" s="54" t="str">
        <f t="shared" ca="1" si="44"/>
        <v>AD3</v>
      </c>
      <c r="L779" s="54" t="str">
        <f t="shared" ca="1" si="44"/>
        <v>COMPLET</v>
      </c>
      <c r="M779" s="54">
        <f t="shared" ca="1" si="44"/>
        <v>0</v>
      </c>
      <c r="N779" s="54" t="str">
        <f t="shared" ca="1" si="44"/>
        <v>ZH20J7</v>
      </c>
      <c r="O779" s="54">
        <f t="shared" ca="1" si="45"/>
        <v>0</v>
      </c>
    </row>
    <row r="780" spans="1:15" hidden="1" x14ac:dyDescent="0.25">
      <c r="A780" s="97">
        <v>1957</v>
      </c>
      <c r="B780" s="98" t="s">
        <v>9769</v>
      </c>
      <c r="C780" s="54" t="str">
        <f t="shared" ca="1" si="44"/>
        <v>CPCR</v>
      </c>
      <c r="D780" s="54" t="str">
        <f t="shared" ca="1" si="44"/>
        <v xml:space="preserve">V0EPHPIA </v>
      </c>
      <c r="E780" s="98">
        <f t="shared" ca="1" si="44"/>
        <v>0</v>
      </c>
      <c r="F780" s="54">
        <f t="shared" ca="1" si="44"/>
        <v>0</v>
      </c>
      <c r="G780" s="54">
        <f t="shared" ca="1" si="44"/>
        <v>0</v>
      </c>
      <c r="H780" s="54">
        <f t="shared" ca="1" si="44"/>
        <v>0</v>
      </c>
      <c r="I780" s="54">
        <f t="shared" ca="1" si="44"/>
        <v>0</v>
      </c>
      <c r="J780" s="54" t="str">
        <f t="shared" ca="1" si="44"/>
        <v>ZH1MJF</v>
      </c>
      <c r="K780" s="54" t="str">
        <f t="shared" ca="1" si="44"/>
        <v>AD3</v>
      </c>
      <c r="L780" s="54" t="str">
        <f t="shared" ref="L780:O843" ca="1" si="46">IF((INDIRECT("'Referentiel'!"&amp;L$1&amp;$A780)="N/A"),"",INDIRECT("'Referentiel'!"&amp;L$1&amp;$A780))</f>
        <v>COMPLET</v>
      </c>
      <c r="M780" s="54">
        <f t="shared" ca="1" si="46"/>
        <v>0</v>
      </c>
      <c r="N780" s="54" t="str">
        <f t="shared" ca="1" si="46"/>
        <v>ZH1NJF</v>
      </c>
      <c r="O780" s="54">
        <f t="shared" ca="1" si="45"/>
        <v>0</v>
      </c>
    </row>
    <row r="781" spans="1:15" hidden="1" x14ac:dyDescent="0.25">
      <c r="A781" s="97">
        <v>1847</v>
      </c>
      <c r="B781" s="98" t="s">
        <v>9355</v>
      </c>
      <c r="C781" s="54" t="str">
        <f t="shared" ref="C781:K809" ca="1" si="47">IF((INDIRECT("'Referentiel'!"&amp;C$1&amp;$A781)="N/A"),"",INDIRECT("'Referentiel'!"&amp;C$1&amp;$A781))</f>
        <v>CPCR</v>
      </c>
      <c r="D781" s="54" t="str">
        <f t="shared" ca="1" si="47"/>
        <v>V0EPHPRC</v>
      </c>
      <c r="E781" s="98">
        <f t="shared" ca="1" si="47"/>
        <v>0</v>
      </c>
      <c r="F781" s="54">
        <f t="shared" ca="1" si="47"/>
        <v>0</v>
      </c>
      <c r="G781" s="54">
        <f t="shared" ca="1" si="47"/>
        <v>0</v>
      </c>
      <c r="H781" s="54">
        <f t="shared" ca="1" si="47"/>
        <v>0</v>
      </c>
      <c r="I781" s="54">
        <f t="shared" ca="1" si="47"/>
        <v>0</v>
      </c>
      <c r="J781" s="54" t="str">
        <f t="shared" ca="1" si="47"/>
        <v>ZH20JA</v>
      </c>
      <c r="K781" s="54" t="str">
        <f t="shared" ca="1" si="47"/>
        <v>AD3</v>
      </c>
      <c r="L781" s="54" t="str">
        <f t="shared" ca="1" si="46"/>
        <v>COMPLET</v>
      </c>
      <c r="M781" s="54">
        <f t="shared" ca="1" si="46"/>
        <v>0</v>
      </c>
      <c r="N781" s="54" t="str">
        <f t="shared" ca="1" si="46"/>
        <v>ZH20JB</v>
      </c>
      <c r="O781" s="54">
        <f t="shared" ca="1" si="45"/>
        <v>0</v>
      </c>
    </row>
    <row r="782" spans="1:15" hidden="1" x14ac:dyDescent="0.25">
      <c r="A782" s="97">
        <v>1956</v>
      </c>
      <c r="B782" s="98" t="s">
        <v>9764</v>
      </c>
      <c r="C782" s="54" t="str">
        <f t="shared" ca="1" si="47"/>
        <v>CPCR</v>
      </c>
      <c r="D782" s="54" t="str">
        <f t="shared" ca="1" si="47"/>
        <v xml:space="preserve">V0EPHSEC </v>
      </c>
      <c r="E782" s="98">
        <f t="shared" ca="1" si="47"/>
        <v>0</v>
      </c>
      <c r="F782" s="54">
        <f t="shared" ca="1" si="47"/>
        <v>0</v>
      </c>
      <c r="G782" s="54">
        <f t="shared" ca="1" si="47"/>
        <v>0</v>
      </c>
      <c r="H782" s="54">
        <f t="shared" ca="1" si="47"/>
        <v>0</v>
      </c>
      <c r="I782" s="54">
        <f t="shared" ca="1" si="47"/>
        <v>0</v>
      </c>
      <c r="J782" s="54" t="str">
        <f t="shared" ca="1" si="47"/>
        <v>ZH1MJE</v>
      </c>
      <c r="K782" s="54" t="str">
        <f t="shared" ca="1" si="47"/>
        <v>AD3</v>
      </c>
      <c r="L782" s="54" t="str">
        <f t="shared" ca="1" si="46"/>
        <v>COMPLET</v>
      </c>
      <c r="M782" s="54">
        <f t="shared" ca="1" si="46"/>
        <v>0</v>
      </c>
      <c r="N782" s="54" t="str">
        <f t="shared" ca="1" si="46"/>
        <v>ZH1NJE</v>
      </c>
      <c r="O782" s="54">
        <f t="shared" ca="1" si="45"/>
        <v>0</v>
      </c>
    </row>
    <row r="783" spans="1:15" hidden="1" x14ac:dyDescent="0.25">
      <c r="A783" s="97">
        <v>1849</v>
      </c>
      <c r="B783" s="98" t="s">
        <v>9365</v>
      </c>
      <c r="C783" s="54" t="str">
        <f t="shared" ca="1" si="47"/>
        <v>CPCR</v>
      </c>
      <c r="D783" s="54" t="str">
        <f t="shared" ca="1" si="47"/>
        <v>V0EPHSTA</v>
      </c>
      <c r="E783" s="98">
        <f t="shared" ca="1" si="47"/>
        <v>0</v>
      </c>
      <c r="F783" s="54">
        <f t="shared" ca="1" si="47"/>
        <v>0</v>
      </c>
      <c r="G783" s="54">
        <f t="shared" ca="1" si="47"/>
        <v>0</v>
      </c>
      <c r="H783" s="54">
        <f t="shared" ca="1" si="47"/>
        <v>0</v>
      </c>
      <c r="I783" s="54">
        <f t="shared" ca="1" si="47"/>
        <v>0</v>
      </c>
      <c r="J783" s="54" t="str">
        <f t="shared" ca="1" si="47"/>
        <v>ZH20J4</v>
      </c>
      <c r="K783" s="54" t="str">
        <f t="shared" ca="1" si="47"/>
        <v>AD3</v>
      </c>
      <c r="L783" s="54" t="str">
        <f t="shared" ca="1" si="46"/>
        <v>COMPLET</v>
      </c>
      <c r="M783" s="54">
        <f t="shared" ca="1" si="46"/>
        <v>0</v>
      </c>
      <c r="N783" s="54" t="str">
        <f t="shared" ca="1" si="46"/>
        <v>ZH20J5</v>
      </c>
      <c r="O783" s="54">
        <f t="shared" ca="1" si="45"/>
        <v>0</v>
      </c>
    </row>
    <row r="784" spans="1:15" hidden="1" x14ac:dyDescent="0.25">
      <c r="A784" s="97">
        <v>1848</v>
      </c>
      <c r="B784" s="98" t="s">
        <v>9360</v>
      </c>
      <c r="C784" s="54" t="str">
        <f t="shared" ca="1" si="47"/>
        <v>CPCR</v>
      </c>
      <c r="D784" s="54" t="str">
        <f t="shared" ca="1" si="47"/>
        <v>V0EPHSUI</v>
      </c>
      <c r="E784" s="98">
        <f t="shared" ca="1" si="47"/>
        <v>0</v>
      </c>
      <c r="F784" s="54">
        <f t="shared" ca="1" si="47"/>
        <v>0</v>
      </c>
      <c r="G784" s="54">
        <f t="shared" ca="1" si="47"/>
        <v>0</v>
      </c>
      <c r="H784" s="54">
        <f t="shared" ca="1" si="47"/>
        <v>0</v>
      </c>
      <c r="I784" s="54">
        <f t="shared" ca="1" si="47"/>
        <v>0</v>
      </c>
      <c r="J784" s="54" t="str">
        <f t="shared" ca="1" si="47"/>
        <v>ZH20JQ</v>
      </c>
      <c r="K784" s="54" t="str">
        <f t="shared" ca="1" si="47"/>
        <v>AD3</v>
      </c>
      <c r="L784" s="54" t="str">
        <f t="shared" ca="1" si="46"/>
        <v>COMPLET</v>
      </c>
      <c r="M784" s="54">
        <f t="shared" ca="1" si="46"/>
        <v>0</v>
      </c>
      <c r="N784" s="54" t="str">
        <f t="shared" ca="1" si="46"/>
        <v>ZH20JR</v>
      </c>
      <c r="O784" s="54">
        <f t="shared" ca="1" si="45"/>
        <v>0</v>
      </c>
    </row>
    <row r="785" spans="1:15" x14ac:dyDescent="0.25">
      <c r="A785" s="97">
        <v>629</v>
      </c>
      <c r="B785" s="98" t="s">
        <v>3407</v>
      </c>
      <c r="C785" s="54" t="str">
        <f t="shared" ca="1" si="47"/>
        <v>CPCR</v>
      </c>
      <c r="D785" s="54" t="str">
        <f t="shared" ca="1" si="47"/>
        <v>VMDDG6X</v>
      </c>
      <c r="E785" s="98">
        <f t="shared" ca="1" si="47"/>
        <v>0</v>
      </c>
      <c r="F785" s="54">
        <f t="shared" ca="1" si="47"/>
        <v>0</v>
      </c>
      <c r="G785" s="54">
        <f t="shared" ca="1" si="47"/>
        <v>0</v>
      </c>
      <c r="H785" s="54">
        <f t="shared" ca="1" si="47"/>
        <v>0</v>
      </c>
      <c r="I785" s="54">
        <f t="shared" ca="1" si="47"/>
        <v>0</v>
      </c>
      <c r="J785" s="54" t="str">
        <f t="shared" ca="1" si="47"/>
        <v>ZH1AH2</v>
      </c>
      <c r="K785" s="54" t="str">
        <f t="shared" ca="1" si="47"/>
        <v>AD3</v>
      </c>
      <c r="L785" s="54" t="str">
        <f t="shared" ca="1" si="46"/>
        <v>COMPLET</v>
      </c>
      <c r="M785" s="54" t="str">
        <f t="shared" ca="1" si="46"/>
        <v xml:space="preserve"> </v>
      </c>
      <c r="N785" s="54" t="str">
        <f t="shared" ca="1" si="46"/>
        <v>ZH1SH2</v>
      </c>
      <c r="O785" s="54">
        <f t="shared" ca="1" si="45"/>
        <v>0</v>
      </c>
    </row>
    <row r="786" spans="1:15" hidden="1" x14ac:dyDescent="0.25">
      <c r="A786" s="97">
        <v>1958</v>
      </c>
      <c r="B786" s="98" t="s">
        <v>9774</v>
      </c>
      <c r="C786" s="54" t="str">
        <f t="shared" ca="1" si="47"/>
        <v>CPPI</v>
      </c>
      <c r="D786" s="54" t="str">
        <f t="shared" ca="1" si="47"/>
        <v>ESPBDBDA</v>
      </c>
      <c r="E786" s="98">
        <f t="shared" ca="1" si="47"/>
        <v>0</v>
      </c>
      <c r="F786" s="54">
        <f t="shared" ca="1" si="47"/>
        <v>0</v>
      </c>
      <c r="G786" s="54">
        <f t="shared" ca="1" si="47"/>
        <v>0</v>
      </c>
      <c r="H786" s="54">
        <f t="shared" ca="1" si="47"/>
        <v>0</v>
      </c>
      <c r="I786" s="54">
        <f t="shared" ca="1" si="47"/>
        <v>0</v>
      </c>
      <c r="J786" s="54" t="str">
        <f t="shared" ca="1" si="47"/>
        <v>ZESPMT</v>
      </c>
      <c r="K786" s="54" t="str">
        <f t="shared" ca="1" si="47"/>
        <v>AD1</v>
      </c>
      <c r="L786" s="54" t="str">
        <f t="shared" ca="1" si="46"/>
        <v>COMPLET</v>
      </c>
      <c r="M786" s="54" t="str">
        <f t="shared" ca="1" si="46"/>
        <v xml:space="preserve"> </v>
      </c>
      <c r="N786" s="54" t="str">
        <f t="shared" ca="1" si="46"/>
        <v>ZH0TA2</v>
      </c>
      <c r="O786" s="54">
        <f t="shared" ca="1" si="45"/>
        <v>0</v>
      </c>
    </row>
    <row r="787" spans="1:15" hidden="1" x14ac:dyDescent="0.25">
      <c r="A787" s="97">
        <v>630</v>
      </c>
      <c r="B787" s="98" t="s">
        <v>3413</v>
      </c>
      <c r="C787" s="54" t="str">
        <f t="shared" ca="1" si="47"/>
        <v>CPPI</v>
      </c>
      <c r="D787" s="54" t="str">
        <f t="shared" ca="1" si="47"/>
        <v xml:space="preserve"> </v>
      </c>
      <c r="E787" s="98">
        <f t="shared" ca="1" si="47"/>
        <v>0</v>
      </c>
      <c r="F787" s="54">
        <f t="shared" ca="1" si="47"/>
        <v>0</v>
      </c>
      <c r="G787" s="54">
        <f t="shared" ca="1" si="47"/>
        <v>0</v>
      </c>
      <c r="H787" s="54">
        <f t="shared" ca="1" si="47"/>
        <v>0</v>
      </c>
      <c r="I787" s="54">
        <f t="shared" ca="1" si="47"/>
        <v>0</v>
      </c>
      <c r="J787" s="54">
        <f t="shared" ca="1" si="47"/>
        <v>0</v>
      </c>
      <c r="K787" s="54" t="str">
        <f t="shared" ca="1" si="47"/>
        <v>AD1</v>
      </c>
      <c r="L787" s="54" t="str">
        <f t="shared" ca="1" si="46"/>
        <v>COMPLET</v>
      </c>
      <c r="M787" s="54" t="str">
        <f t="shared" ca="1" si="46"/>
        <v xml:space="preserve"> </v>
      </c>
      <c r="N787" s="54" t="str">
        <f t="shared" ca="1" si="46"/>
        <v>ZH0TM2</v>
      </c>
      <c r="O787" s="54">
        <f t="shared" ca="1" si="45"/>
        <v>0</v>
      </c>
    </row>
    <row r="788" spans="1:15" hidden="1" x14ac:dyDescent="0.25">
      <c r="A788" s="97">
        <v>631</v>
      </c>
      <c r="B788" s="98" t="s">
        <v>3418</v>
      </c>
      <c r="C788" s="54" t="str">
        <f t="shared" ca="1" si="47"/>
        <v>CPPI</v>
      </c>
      <c r="D788" s="54" t="str">
        <f t="shared" ca="1" si="47"/>
        <v xml:space="preserve"> </v>
      </c>
      <c r="E788" s="98">
        <f t="shared" ca="1" si="47"/>
        <v>0</v>
      </c>
      <c r="F788" s="54">
        <f t="shared" ca="1" si="47"/>
        <v>0</v>
      </c>
      <c r="G788" s="54">
        <f t="shared" ca="1" si="47"/>
        <v>0</v>
      </c>
      <c r="H788" s="54">
        <f t="shared" ca="1" si="47"/>
        <v>0</v>
      </c>
      <c r="I788" s="54">
        <f t="shared" ca="1" si="47"/>
        <v>0</v>
      </c>
      <c r="J788" s="54">
        <f t="shared" ca="1" si="47"/>
        <v>0</v>
      </c>
      <c r="K788" s="54" t="str">
        <f t="shared" ca="1" si="47"/>
        <v>AD3</v>
      </c>
      <c r="L788" s="54" t="str">
        <f t="shared" ca="1" si="46"/>
        <v>COMPLET</v>
      </c>
      <c r="M788" s="54" t="str">
        <f t="shared" ca="1" si="46"/>
        <v xml:space="preserve"> </v>
      </c>
      <c r="N788" s="54" t="str">
        <f t="shared" ca="1" si="46"/>
        <v>ZH0UJG</v>
      </c>
      <c r="O788" s="54">
        <f t="shared" ca="1" si="45"/>
        <v>0</v>
      </c>
    </row>
    <row r="789" spans="1:15" hidden="1" x14ac:dyDescent="0.25">
      <c r="A789" s="97">
        <v>1950</v>
      </c>
      <c r="B789" s="98" t="s">
        <v>9732</v>
      </c>
      <c r="C789" s="54" t="str">
        <f t="shared" ca="1" si="47"/>
        <v>CPMP</v>
      </c>
      <c r="D789" s="54" t="str">
        <f t="shared" ca="1" si="47"/>
        <v>V0ESPREC</v>
      </c>
      <c r="E789" s="98">
        <f t="shared" ca="1" si="47"/>
        <v>0</v>
      </c>
      <c r="F789" s="54">
        <f t="shared" ca="1" si="47"/>
        <v>0</v>
      </c>
      <c r="G789" s="54">
        <f t="shared" ca="1" si="47"/>
        <v>0</v>
      </c>
      <c r="H789" s="54">
        <f t="shared" ca="1" si="47"/>
        <v>0</v>
      </c>
      <c r="I789" s="54">
        <f t="shared" ca="1" si="47"/>
        <v>0</v>
      </c>
      <c r="J789" s="54" t="str">
        <f t="shared" ca="1" si="47"/>
        <v>ZH2CJ5</v>
      </c>
      <c r="K789" s="54" t="str">
        <f t="shared" ca="1" si="47"/>
        <v>AD3</v>
      </c>
      <c r="L789" s="54" t="str">
        <f t="shared" ca="1" si="46"/>
        <v>COMPLET</v>
      </c>
      <c r="M789" s="54">
        <f t="shared" ca="1" si="46"/>
        <v>0</v>
      </c>
      <c r="N789" s="54" t="str">
        <f t="shared" ca="1" si="46"/>
        <v>ZH2DJ2</v>
      </c>
      <c r="O789" s="54">
        <f t="shared" ca="1" si="45"/>
        <v>0</v>
      </c>
    </row>
    <row r="790" spans="1:15" hidden="1" x14ac:dyDescent="0.25">
      <c r="A790" s="97">
        <v>632</v>
      </c>
      <c r="B790" s="98" t="s">
        <v>3422</v>
      </c>
      <c r="C790" s="54" t="str">
        <f t="shared" ca="1" si="47"/>
        <v>CPCC</v>
      </c>
      <c r="D790" s="54" t="str">
        <f t="shared" ca="1" si="47"/>
        <v xml:space="preserve">V1ETABL  </v>
      </c>
      <c r="E790" s="98">
        <f t="shared" ca="1" si="47"/>
        <v>0</v>
      </c>
      <c r="F790" s="54">
        <f t="shared" ca="1" si="47"/>
        <v>0</v>
      </c>
      <c r="G790" s="54">
        <f t="shared" ca="1" si="47"/>
        <v>0</v>
      </c>
      <c r="H790" s="54">
        <f t="shared" ca="1" si="47"/>
        <v>0</v>
      </c>
      <c r="I790" s="54">
        <f t="shared" ca="1" si="47"/>
        <v>0</v>
      </c>
      <c r="J790" s="54" t="str">
        <f t="shared" ca="1" si="47"/>
        <v>ZH1CJW</v>
      </c>
      <c r="K790" s="54" t="str">
        <f t="shared" ca="1" si="47"/>
        <v>AD1</v>
      </c>
      <c r="L790" s="54" t="str">
        <f t="shared" ca="1" si="46"/>
        <v>COMPLET</v>
      </c>
      <c r="M790" s="54">
        <f t="shared" ca="1" si="46"/>
        <v>0</v>
      </c>
      <c r="N790" s="54" t="str">
        <f t="shared" ca="1" si="46"/>
        <v>ZH1UJW</v>
      </c>
      <c r="O790" s="54">
        <f t="shared" ca="1" si="45"/>
        <v>0</v>
      </c>
    </row>
    <row r="791" spans="1:15" hidden="1" x14ac:dyDescent="0.25">
      <c r="A791" s="97">
        <v>633</v>
      </c>
      <c r="B791" s="98" t="s">
        <v>3429</v>
      </c>
      <c r="C791" s="54" t="str">
        <f t="shared" ca="1" si="47"/>
        <v>CPMS</v>
      </c>
      <c r="D791" s="54" t="str">
        <f t="shared" ca="1" si="47"/>
        <v>#CR#EFAIJ_YYYYMMDDHHMISS_ETABLISSEMENT.txt</v>
      </c>
      <c r="E791" s="98" t="str">
        <f t="shared" ca="1" si="47"/>
        <v>ZH4BJW</v>
      </c>
      <c r="F791" s="54">
        <f t="shared" ca="1" si="47"/>
        <v>0</v>
      </c>
      <c r="G791" s="54">
        <f t="shared" ca="1" si="47"/>
        <v>0</v>
      </c>
      <c r="H791" s="54">
        <f t="shared" ca="1" si="47"/>
        <v>0</v>
      </c>
      <c r="I791" s="54">
        <f t="shared" ca="1" si="47"/>
        <v>0</v>
      </c>
      <c r="J791" s="54">
        <f t="shared" ca="1" si="47"/>
        <v>0</v>
      </c>
      <c r="K791" s="54" t="str">
        <f t="shared" ca="1" si="47"/>
        <v>AD4</v>
      </c>
      <c r="L791" s="54" t="str">
        <f t="shared" ca="1" si="46"/>
        <v>COMPLET</v>
      </c>
      <c r="M791" s="54" t="str">
        <f t="shared" ca="1" si="46"/>
        <v xml:space="preserve"> </v>
      </c>
      <c r="N791" s="54" t="str">
        <f t="shared" ca="1" si="46"/>
        <v>ZH4RJB</v>
      </c>
      <c r="O791" s="54">
        <f t="shared" ca="1" si="45"/>
        <v>0</v>
      </c>
    </row>
    <row r="792" spans="1:15" hidden="1" x14ac:dyDescent="0.25">
      <c r="A792" s="97">
        <v>634</v>
      </c>
      <c r="B792" s="98" t="s">
        <v>3433</v>
      </c>
      <c r="C792" s="54" t="str">
        <f t="shared" ca="1" si="47"/>
        <v>CPCC</v>
      </c>
      <c r="D792" s="54" t="str">
        <f t="shared" ca="1" si="47"/>
        <v xml:space="preserve">V0ETASCO </v>
      </c>
      <c r="E792" s="98">
        <f t="shared" ca="1" si="47"/>
        <v>0</v>
      </c>
      <c r="F792" s="54">
        <f t="shared" ca="1" si="47"/>
        <v>0</v>
      </c>
      <c r="G792" s="54">
        <f t="shared" ca="1" si="47"/>
        <v>0</v>
      </c>
      <c r="H792" s="54">
        <f t="shared" ca="1" si="47"/>
        <v>0</v>
      </c>
      <c r="I792" s="54">
        <f t="shared" ca="1" si="47"/>
        <v>0</v>
      </c>
      <c r="J792" s="54" t="str">
        <f t="shared" ca="1" si="47"/>
        <v>ZH1CJX</v>
      </c>
      <c r="K792" s="54" t="str">
        <f t="shared" ca="1" si="47"/>
        <v>AD3</v>
      </c>
      <c r="L792" s="54" t="str">
        <f t="shared" ca="1" si="46"/>
        <v>COMPLET</v>
      </c>
      <c r="M792" s="54">
        <f t="shared" ca="1" si="46"/>
        <v>0</v>
      </c>
      <c r="N792" s="54" t="str">
        <f t="shared" ca="1" si="46"/>
        <v>ZH1UJX</v>
      </c>
      <c r="O792" s="54">
        <f t="shared" ca="1" si="45"/>
        <v>0</v>
      </c>
    </row>
    <row r="793" spans="1:15" hidden="1" x14ac:dyDescent="0.25">
      <c r="A793" s="97">
        <v>635</v>
      </c>
      <c r="B793" s="98" t="s">
        <v>3439</v>
      </c>
      <c r="C793" s="54" t="str">
        <f t="shared" ca="1" si="47"/>
        <v>CPCC</v>
      </c>
      <c r="D793" s="54" t="str">
        <f t="shared" ca="1" si="47"/>
        <v xml:space="preserve">V0ETFICO </v>
      </c>
      <c r="E793" s="98">
        <f t="shared" ca="1" si="47"/>
        <v>0</v>
      </c>
      <c r="F793" s="54">
        <f t="shared" ca="1" si="47"/>
        <v>0</v>
      </c>
      <c r="G793" s="54">
        <f t="shared" ca="1" si="47"/>
        <v>0</v>
      </c>
      <c r="H793" s="54">
        <f t="shared" ca="1" si="47"/>
        <v>0</v>
      </c>
      <c r="I793" s="54">
        <f t="shared" ca="1" si="47"/>
        <v>0</v>
      </c>
      <c r="J793" s="54" t="str">
        <f t="shared" ca="1" si="47"/>
        <v>ZH1CJY</v>
      </c>
      <c r="K793" s="54" t="str">
        <f t="shared" ca="1" si="47"/>
        <v>AD3</v>
      </c>
      <c r="L793" s="54" t="str">
        <f t="shared" ca="1" si="46"/>
        <v>COMPLET</v>
      </c>
      <c r="M793" s="54">
        <f t="shared" ca="1" si="46"/>
        <v>0</v>
      </c>
      <c r="N793" s="54" t="str">
        <f t="shared" ca="1" si="46"/>
        <v>ZH1UJY</v>
      </c>
      <c r="O793" s="54">
        <f t="shared" ca="1" si="45"/>
        <v>0</v>
      </c>
    </row>
    <row r="794" spans="1:15" hidden="1" x14ac:dyDescent="0.25">
      <c r="A794" s="97">
        <v>636</v>
      </c>
      <c r="B794" s="98" t="s">
        <v>3444</v>
      </c>
      <c r="C794" s="54" t="str">
        <f t="shared" ca="1" si="47"/>
        <v>CPCC</v>
      </c>
      <c r="D794" s="54" t="str">
        <f t="shared" ca="1" si="47"/>
        <v xml:space="preserve">V2EVENEM </v>
      </c>
      <c r="E794" s="98">
        <f t="shared" ca="1" si="47"/>
        <v>0</v>
      </c>
      <c r="F794" s="54">
        <f t="shared" ca="1" si="47"/>
        <v>0</v>
      </c>
      <c r="G794" s="54">
        <f t="shared" ca="1" si="47"/>
        <v>0</v>
      </c>
      <c r="H794" s="54">
        <f t="shared" ca="1" si="47"/>
        <v>0</v>
      </c>
      <c r="I794" s="54">
        <f t="shared" ca="1" si="47"/>
        <v>0</v>
      </c>
      <c r="J794" s="54" t="str">
        <f t="shared" ca="1" si="47"/>
        <v>ZH1CJZ</v>
      </c>
      <c r="K794" s="54" t="str">
        <f t="shared" ca="1" si="47"/>
        <v>AD3</v>
      </c>
      <c r="L794" s="54" t="str">
        <f t="shared" ca="1" si="46"/>
        <v>COMPLET</v>
      </c>
      <c r="M794" s="54">
        <f t="shared" ca="1" si="46"/>
        <v>0</v>
      </c>
      <c r="N794" s="54" t="str">
        <f t="shared" ca="1" si="46"/>
        <v>ZH1UJZ</v>
      </c>
      <c r="O794" s="54">
        <f t="shared" ca="1" si="45"/>
        <v>0</v>
      </c>
    </row>
    <row r="795" spans="1:15" hidden="1" x14ac:dyDescent="0.25">
      <c r="A795" s="97">
        <v>637</v>
      </c>
      <c r="B795" s="98" t="s">
        <v>3450</v>
      </c>
      <c r="C795" s="54" t="str">
        <f t="shared" ca="1" si="47"/>
        <v>CPMP</v>
      </c>
      <c r="D795" s="54" t="str">
        <f t="shared" ca="1" si="47"/>
        <v xml:space="preserve">V2EVFIDE </v>
      </c>
      <c r="E795" s="98">
        <f t="shared" ca="1" si="47"/>
        <v>0</v>
      </c>
      <c r="F795" s="54">
        <f t="shared" ca="1" si="47"/>
        <v>0</v>
      </c>
      <c r="G795" s="54">
        <f t="shared" ca="1" si="47"/>
        <v>0</v>
      </c>
      <c r="H795" s="54">
        <f t="shared" ca="1" si="47"/>
        <v>0</v>
      </c>
      <c r="I795" s="54">
        <f t="shared" ca="1" si="47"/>
        <v>0</v>
      </c>
      <c r="J795" s="54" t="str">
        <f t="shared" ca="1" si="47"/>
        <v>ZH2CJT</v>
      </c>
      <c r="K795" s="54" t="str">
        <f t="shared" ca="1" si="47"/>
        <v>AD3</v>
      </c>
      <c r="L795" s="54" t="str">
        <f t="shared" ca="1" si="46"/>
        <v>COMPLET</v>
      </c>
      <c r="M795" s="54">
        <f t="shared" ca="1" si="46"/>
        <v>0</v>
      </c>
      <c r="N795" s="54" t="str">
        <f t="shared" ca="1" si="46"/>
        <v>ZH2UJT</v>
      </c>
      <c r="O795" s="54">
        <f t="shared" ca="1" si="45"/>
        <v>0</v>
      </c>
    </row>
    <row r="796" spans="1:15" hidden="1" x14ac:dyDescent="0.25">
      <c r="A796" s="97">
        <v>638</v>
      </c>
      <c r="B796" s="98" t="s">
        <v>3457</v>
      </c>
      <c r="C796" s="54" t="str">
        <f t="shared" ca="1" si="47"/>
        <v>CPDT</v>
      </c>
      <c r="D796" s="54" t="str">
        <f t="shared" ca="1" si="47"/>
        <v xml:space="preserve">V0EXADBL  </v>
      </c>
      <c r="E796" s="98">
        <f t="shared" ca="1" si="47"/>
        <v>0</v>
      </c>
      <c r="F796" s="54">
        <f t="shared" ca="1" si="47"/>
        <v>0</v>
      </c>
      <c r="G796" s="54">
        <f t="shared" ca="1" si="47"/>
        <v>0</v>
      </c>
      <c r="H796" s="54">
        <f t="shared" ca="1" si="47"/>
        <v>0</v>
      </c>
      <c r="I796" s="54">
        <f t="shared" ca="1" si="47"/>
        <v>0</v>
      </c>
      <c r="J796" s="54" t="str">
        <f t="shared" ca="1" si="47"/>
        <v>ZH0CJH</v>
      </c>
      <c r="K796" s="54" t="str">
        <f t="shared" ca="1" si="47"/>
        <v>AD3</v>
      </c>
      <c r="L796" s="54" t="str">
        <f t="shared" ca="1" si="46"/>
        <v>COMPLET</v>
      </c>
      <c r="M796" s="54">
        <f t="shared" ca="1" si="46"/>
        <v>0</v>
      </c>
      <c r="N796" s="54" t="str">
        <f t="shared" ca="1" si="46"/>
        <v>ZH0UJH</v>
      </c>
      <c r="O796" s="54">
        <f t="shared" ca="1" si="45"/>
        <v>0</v>
      </c>
    </row>
    <row r="797" spans="1:15" hidden="1" x14ac:dyDescent="0.25">
      <c r="A797" s="97">
        <v>639</v>
      </c>
      <c r="B797" s="98" t="s">
        <v>3462</v>
      </c>
      <c r="C797" s="54" t="str">
        <f t="shared" ca="1" si="47"/>
        <v>CPCC</v>
      </c>
      <c r="D797" s="54" t="str">
        <f t="shared" ca="1" si="47"/>
        <v xml:space="preserve">V1EXANTE </v>
      </c>
      <c r="E797" s="98">
        <f t="shared" ca="1" si="47"/>
        <v>0</v>
      </c>
      <c r="F797" s="54">
        <f t="shared" ca="1" si="47"/>
        <v>0</v>
      </c>
      <c r="G797" s="54">
        <f t="shared" ca="1" si="47"/>
        <v>0</v>
      </c>
      <c r="H797" s="54">
        <f t="shared" ca="1" si="47"/>
        <v>0</v>
      </c>
      <c r="I797" s="54">
        <f t="shared" ca="1" si="47"/>
        <v>0</v>
      </c>
      <c r="J797" s="54" t="str">
        <f t="shared" ca="1" si="47"/>
        <v>ZH1DJ0</v>
      </c>
      <c r="K797" s="54" t="str">
        <f t="shared" ca="1" si="47"/>
        <v>AD3</v>
      </c>
      <c r="L797" s="54" t="str">
        <f t="shared" ca="1" si="46"/>
        <v>COMPLET</v>
      </c>
      <c r="M797" s="54">
        <f t="shared" ca="1" si="46"/>
        <v>0</v>
      </c>
      <c r="N797" s="54" t="str">
        <f t="shared" ca="1" si="46"/>
        <v>ZH1VJ0</v>
      </c>
      <c r="O797" s="54">
        <f t="shared" ca="1" si="45"/>
        <v>0</v>
      </c>
    </row>
    <row r="798" spans="1:15" hidden="1" x14ac:dyDescent="0.25">
      <c r="A798" s="97">
        <v>640</v>
      </c>
      <c r="B798" s="98" t="s">
        <v>3468</v>
      </c>
      <c r="C798" s="54" t="str">
        <f t="shared" ca="1" si="47"/>
        <v>CPPI</v>
      </c>
      <c r="D798" s="54" t="str">
        <f t="shared" ca="1" si="47"/>
        <v xml:space="preserve"> </v>
      </c>
      <c r="E798" s="98">
        <f t="shared" ca="1" si="47"/>
        <v>0</v>
      </c>
      <c r="F798" s="54">
        <f t="shared" ca="1" si="47"/>
        <v>0</v>
      </c>
      <c r="G798" s="54">
        <f t="shared" ca="1" si="47"/>
        <v>0</v>
      </c>
      <c r="H798" s="54">
        <f t="shared" ca="1" si="47"/>
        <v>0</v>
      </c>
      <c r="I798" s="54">
        <f t="shared" ca="1" si="47"/>
        <v>0</v>
      </c>
      <c r="J798" s="54">
        <f t="shared" ca="1" si="47"/>
        <v>0</v>
      </c>
      <c r="K798" s="54" t="str">
        <f t="shared" ca="1" si="47"/>
        <v>AD3</v>
      </c>
      <c r="L798" s="54" t="str">
        <f t="shared" ca="1" si="46"/>
        <v>COMPLET</v>
      </c>
      <c r="M798" s="54" t="str">
        <f t="shared" ca="1" si="46"/>
        <v xml:space="preserve"> </v>
      </c>
      <c r="N798" s="54" t="str">
        <f t="shared" ca="1" si="46"/>
        <v>ZH0TM3</v>
      </c>
      <c r="O798" s="54">
        <f t="shared" ca="1" si="45"/>
        <v>0</v>
      </c>
    </row>
    <row r="799" spans="1:15" hidden="1" x14ac:dyDescent="0.25">
      <c r="A799" s="97">
        <v>641</v>
      </c>
      <c r="B799" s="98" t="s">
        <v>3474</v>
      </c>
      <c r="C799" s="54" t="str">
        <f t="shared" ca="1" si="47"/>
        <v>CPPI</v>
      </c>
      <c r="D799" s="54" t="str">
        <f t="shared" ca="1" si="47"/>
        <v xml:space="preserve"> </v>
      </c>
      <c r="E799" s="98">
        <f t="shared" ca="1" si="47"/>
        <v>0</v>
      </c>
      <c r="F799" s="54">
        <f t="shared" ca="1" si="47"/>
        <v>0</v>
      </c>
      <c r="G799" s="54">
        <f t="shared" ca="1" si="47"/>
        <v>0</v>
      </c>
      <c r="H799" s="54">
        <f t="shared" ca="1" si="47"/>
        <v>0</v>
      </c>
      <c r="I799" s="54">
        <f t="shared" ca="1" si="47"/>
        <v>0</v>
      </c>
      <c r="J799" s="54">
        <f t="shared" ca="1" si="47"/>
        <v>0</v>
      </c>
      <c r="K799" s="54" t="str">
        <f t="shared" ca="1" si="47"/>
        <v>AD1</v>
      </c>
      <c r="L799" s="54" t="str">
        <f t="shared" ca="1" si="46"/>
        <v>COMPLET</v>
      </c>
      <c r="M799" s="54" t="str">
        <f t="shared" ca="1" si="46"/>
        <v xml:space="preserve"> </v>
      </c>
      <c r="N799" s="54" t="str">
        <f t="shared" ca="1" si="46"/>
        <v>ZH0TM4</v>
      </c>
      <c r="O799" s="54">
        <f t="shared" ca="1" si="45"/>
        <v>0</v>
      </c>
    </row>
    <row r="800" spans="1:15" hidden="1" x14ac:dyDescent="0.25">
      <c r="A800" s="97">
        <v>642</v>
      </c>
      <c r="B800" s="98" t="s">
        <v>3477</v>
      </c>
      <c r="C800" s="54" t="str">
        <f t="shared" ca="1" si="47"/>
        <v>CPPI</v>
      </c>
      <c r="D800" s="54" t="str">
        <f t="shared" ca="1" si="47"/>
        <v>EXCBRISQ</v>
      </c>
      <c r="E800" s="98">
        <f t="shared" ca="1" si="47"/>
        <v>0</v>
      </c>
      <c r="F800" s="54">
        <f t="shared" ca="1" si="47"/>
        <v>0</v>
      </c>
      <c r="G800" s="54">
        <f t="shared" ca="1" si="47"/>
        <v>0</v>
      </c>
      <c r="H800" s="54">
        <f t="shared" ca="1" si="47"/>
        <v>0</v>
      </c>
      <c r="I800" s="54">
        <f t="shared" ca="1" si="47"/>
        <v>0</v>
      </c>
      <c r="J800" s="54" t="str">
        <f t="shared" ca="1" si="47"/>
        <v>ZH0AMA</v>
      </c>
      <c r="K800" s="54" t="str">
        <f t="shared" ca="1" si="47"/>
        <v>AD3</v>
      </c>
      <c r="L800" s="54" t="str">
        <f t="shared" ca="1" si="46"/>
        <v>COMPLET</v>
      </c>
      <c r="M800" s="54" t="str">
        <f t="shared" ca="1" si="46"/>
        <v xml:space="preserve"> </v>
      </c>
      <c r="N800" s="54" t="str">
        <f t="shared" ca="1" si="46"/>
        <v>ZH0TM5</v>
      </c>
      <c r="O800" s="54">
        <f t="shared" ca="1" si="45"/>
        <v>0</v>
      </c>
    </row>
    <row r="801" spans="1:15" hidden="1" x14ac:dyDescent="0.25">
      <c r="A801" s="97">
        <v>643</v>
      </c>
      <c r="B801" s="98" t="s">
        <v>3483</v>
      </c>
      <c r="C801" s="54" t="str">
        <f t="shared" ca="1" si="47"/>
        <v>CPPI</v>
      </c>
      <c r="D801" s="54" t="str">
        <f t="shared" ca="1" si="47"/>
        <v>EXCBRISQ</v>
      </c>
      <c r="E801" s="98">
        <f t="shared" ca="1" si="47"/>
        <v>0</v>
      </c>
      <c r="F801" s="54">
        <f t="shared" ca="1" si="47"/>
        <v>0</v>
      </c>
      <c r="G801" s="54">
        <f t="shared" ca="1" si="47"/>
        <v>0</v>
      </c>
      <c r="H801" s="54">
        <f t="shared" ca="1" si="47"/>
        <v>0</v>
      </c>
      <c r="I801" s="54">
        <f t="shared" ca="1" si="47"/>
        <v>0</v>
      </c>
      <c r="J801" s="54" t="str">
        <f t="shared" ca="1" si="47"/>
        <v>ZH0AMA</v>
      </c>
      <c r="K801" s="54" t="str">
        <f t="shared" ca="1" si="47"/>
        <v>AD3</v>
      </c>
      <c r="L801" s="54" t="str">
        <f t="shared" ca="1" si="46"/>
        <v>PARTIEL</v>
      </c>
      <c r="M801" s="54">
        <f t="shared" ca="1" si="46"/>
        <v>0</v>
      </c>
      <c r="N801" s="54" t="str">
        <f t="shared" ca="1" si="46"/>
        <v>ZH0SM0</v>
      </c>
      <c r="O801" s="54">
        <f t="shared" ca="1" si="45"/>
        <v>0</v>
      </c>
    </row>
    <row r="802" spans="1:15" hidden="1" x14ac:dyDescent="0.25">
      <c r="A802" s="97">
        <v>1834</v>
      </c>
      <c r="B802" s="98" t="s">
        <v>9313</v>
      </c>
      <c r="C802" s="54" t="str">
        <f t="shared" ca="1" si="47"/>
        <v>CPPI</v>
      </c>
      <c r="D802" s="54" t="str">
        <f t="shared" ca="1" si="47"/>
        <v>EXCCAPIX</v>
      </c>
      <c r="E802" s="98">
        <f t="shared" ca="1" si="47"/>
        <v>0</v>
      </c>
      <c r="F802" s="54">
        <f t="shared" ca="1" si="47"/>
        <v>0</v>
      </c>
      <c r="G802" s="54">
        <f t="shared" ca="1" si="47"/>
        <v>0</v>
      </c>
      <c r="H802" s="54">
        <f t="shared" ca="1" si="47"/>
        <v>0</v>
      </c>
      <c r="I802" s="54">
        <f t="shared" ca="1" si="47"/>
        <v>0</v>
      </c>
      <c r="J802" s="54" t="str">
        <f t="shared" ca="1" si="47"/>
        <v>ZH0AA1</v>
      </c>
      <c r="K802" s="54" t="str">
        <f t="shared" ca="1" si="47"/>
        <v>AD1</v>
      </c>
      <c r="L802" s="54" t="str">
        <f t="shared" ca="1" si="46"/>
        <v>PARTIEL</v>
      </c>
      <c r="M802" s="54">
        <f t="shared" ca="1" si="46"/>
        <v>0</v>
      </c>
      <c r="N802" s="54" t="str">
        <f t="shared" ca="1" si="46"/>
        <v>ZH0AA2</v>
      </c>
      <c r="O802" s="54">
        <f t="shared" ca="1" si="45"/>
        <v>0</v>
      </c>
    </row>
    <row r="803" spans="1:15" hidden="1" x14ac:dyDescent="0.25">
      <c r="A803" s="97">
        <v>644</v>
      </c>
      <c r="B803" s="98" t="s">
        <v>3486</v>
      </c>
      <c r="C803" s="54" t="str">
        <f t="shared" ca="1" si="47"/>
        <v>CPPI</v>
      </c>
      <c r="D803" s="54" t="str">
        <f t="shared" ca="1" si="47"/>
        <v xml:space="preserve"> </v>
      </c>
      <c r="E803" s="98">
        <f t="shared" ca="1" si="47"/>
        <v>0</v>
      </c>
      <c r="F803" s="54">
        <f t="shared" ca="1" si="47"/>
        <v>0</v>
      </c>
      <c r="G803" s="54">
        <f t="shared" ca="1" si="47"/>
        <v>0</v>
      </c>
      <c r="H803" s="54">
        <f t="shared" ca="1" si="47"/>
        <v>0</v>
      </c>
      <c r="I803" s="54">
        <f t="shared" ca="1" si="47"/>
        <v>0</v>
      </c>
      <c r="J803" s="54">
        <f t="shared" ca="1" si="47"/>
        <v>0</v>
      </c>
      <c r="K803" s="54" t="str">
        <f t="shared" ca="1" si="47"/>
        <v>AD3</v>
      </c>
      <c r="L803" s="54" t="str">
        <f t="shared" ca="1" si="46"/>
        <v>COMPLET</v>
      </c>
      <c r="M803" s="54" t="str">
        <f t="shared" ca="1" si="46"/>
        <v xml:space="preserve"> </v>
      </c>
      <c r="N803" s="54" t="str">
        <f t="shared" ca="1" si="46"/>
        <v>ZH0TM6</v>
      </c>
      <c r="O803" s="54">
        <f t="shared" ca="1" si="45"/>
        <v>0</v>
      </c>
    </row>
    <row r="804" spans="1:15" hidden="1" x14ac:dyDescent="0.25">
      <c r="A804" s="97">
        <v>645</v>
      </c>
      <c r="B804" s="98" t="s">
        <v>3491</v>
      </c>
      <c r="C804" s="54" t="str">
        <f t="shared" ca="1" si="47"/>
        <v>CPPI</v>
      </c>
      <c r="D804" s="54" t="str">
        <f t="shared" ca="1" si="47"/>
        <v>EXCCRAR2</v>
      </c>
      <c r="E804" s="98">
        <f t="shared" ca="1" si="47"/>
        <v>0</v>
      </c>
      <c r="F804" s="54">
        <f t="shared" ca="1" si="47"/>
        <v>0</v>
      </c>
      <c r="G804" s="54">
        <f t="shared" ca="1" si="47"/>
        <v>0</v>
      </c>
      <c r="H804" s="54">
        <f t="shared" ca="1" si="47"/>
        <v>0</v>
      </c>
      <c r="I804" s="54">
        <f t="shared" ca="1" si="47"/>
        <v>0</v>
      </c>
      <c r="J804" s="54">
        <f t="shared" ca="1" si="47"/>
        <v>0</v>
      </c>
      <c r="K804" s="54" t="str">
        <f t="shared" ca="1" si="47"/>
        <v>AD1</v>
      </c>
      <c r="L804" s="54" t="str">
        <f t="shared" ca="1" si="46"/>
        <v>PARTIEL</v>
      </c>
      <c r="M804" s="54">
        <f t="shared" ca="1" si="46"/>
        <v>0</v>
      </c>
      <c r="N804" s="54" t="str">
        <f t="shared" ca="1" si="46"/>
        <v>ZH0TM7</v>
      </c>
      <c r="O804" s="54">
        <f t="shared" ca="1" si="45"/>
        <v>0</v>
      </c>
    </row>
    <row r="805" spans="1:15" hidden="1" x14ac:dyDescent="0.25">
      <c r="A805" s="97">
        <v>646</v>
      </c>
      <c r="B805" s="98" t="s">
        <v>3495</v>
      </c>
      <c r="C805" s="54" t="str">
        <f t="shared" ca="1" si="47"/>
        <v>CPPI</v>
      </c>
      <c r="D805" s="54" t="str">
        <f t="shared" ca="1" si="47"/>
        <v>EXCCRDV2</v>
      </c>
      <c r="E805" s="98">
        <f t="shared" ca="1" si="47"/>
        <v>0</v>
      </c>
      <c r="F805" s="54">
        <f t="shared" ca="1" si="47"/>
        <v>0</v>
      </c>
      <c r="G805" s="54">
        <f t="shared" ca="1" si="47"/>
        <v>0</v>
      </c>
      <c r="H805" s="54">
        <f t="shared" ca="1" si="47"/>
        <v>0</v>
      </c>
      <c r="I805" s="54">
        <f t="shared" ca="1" si="47"/>
        <v>0</v>
      </c>
      <c r="J805" s="54">
        <f t="shared" ca="1" si="47"/>
        <v>0</v>
      </c>
      <c r="K805" s="54" t="str">
        <f t="shared" ca="1" si="47"/>
        <v>AD1</v>
      </c>
      <c r="L805" s="54" t="str">
        <f t="shared" ca="1" si="46"/>
        <v>PARTIEL</v>
      </c>
      <c r="M805" s="54">
        <f t="shared" ca="1" si="46"/>
        <v>0</v>
      </c>
      <c r="N805" s="54" t="str">
        <f t="shared" ca="1" si="46"/>
        <v>ZH0TM8</v>
      </c>
      <c r="O805" s="54">
        <f t="shared" ca="1" si="45"/>
        <v>0</v>
      </c>
    </row>
    <row r="806" spans="1:15" hidden="1" x14ac:dyDescent="0.25">
      <c r="A806" s="97">
        <v>647</v>
      </c>
      <c r="B806" s="98" t="s">
        <v>3498</v>
      </c>
      <c r="C806" s="54" t="str">
        <f t="shared" ca="1" si="47"/>
        <v>CPCC</v>
      </c>
      <c r="D806" s="54" t="str">
        <f t="shared" ca="1" si="47"/>
        <v xml:space="preserve">V0EXCFIA </v>
      </c>
      <c r="E806" s="98">
        <f t="shared" ca="1" si="47"/>
        <v>0</v>
      </c>
      <c r="F806" s="54">
        <f t="shared" ca="1" si="47"/>
        <v>0</v>
      </c>
      <c r="G806" s="54">
        <f t="shared" ca="1" si="47"/>
        <v>0</v>
      </c>
      <c r="H806" s="54">
        <f t="shared" ca="1" si="47"/>
        <v>0</v>
      </c>
      <c r="I806" s="54">
        <f t="shared" ca="1" si="47"/>
        <v>0</v>
      </c>
      <c r="J806" s="54" t="str">
        <f t="shared" ca="1" si="47"/>
        <v>ZH1DJ1</v>
      </c>
      <c r="K806" s="54" t="str">
        <f t="shared" ca="1" si="47"/>
        <v>AD3</v>
      </c>
      <c r="L806" s="54" t="str">
        <f t="shared" ca="1" si="46"/>
        <v>COMPLET</v>
      </c>
      <c r="M806" s="54">
        <f t="shared" ca="1" si="46"/>
        <v>0</v>
      </c>
      <c r="N806" s="54" t="str">
        <f t="shared" ca="1" si="46"/>
        <v>ZH1VJ1</v>
      </c>
      <c r="O806" s="54">
        <f t="shared" ca="1" si="45"/>
        <v>0</v>
      </c>
    </row>
    <row r="807" spans="1:15" hidden="1" x14ac:dyDescent="0.25">
      <c r="A807" s="97">
        <v>648</v>
      </c>
      <c r="B807" s="98" t="s">
        <v>3504</v>
      </c>
      <c r="C807" s="54" t="str">
        <f t="shared" ca="1" si="47"/>
        <v>CPPI</v>
      </c>
      <c r="D807" s="54" t="str">
        <f t="shared" ca="1" si="47"/>
        <v>EXCFLUTI</v>
      </c>
      <c r="E807" s="98">
        <f t="shared" ca="1" si="47"/>
        <v>0</v>
      </c>
      <c r="F807" s="54">
        <f t="shared" ca="1" si="47"/>
        <v>0</v>
      </c>
      <c r="G807" s="54">
        <f t="shared" ca="1" si="47"/>
        <v>0</v>
      </c>
      <c r="H807" s="54">
        <f t="shared" ca="1" si="47"/>
        <v>0</v>
      </c>
      <c r="I807" s="54">
        <f t="shared" ca="1" si="47"/>
        <v>0</v>
      </c>
      <c r="J807" s="54" t="str">
        <f t="shared" ca="1" si="47"/>
        <v>ZH0AMB</v>
      </c>
      <c r="K807" s="54" t="str">
        <f t="shared" ca="1" si="47"/>
        <v>AD1</v>
      </c>
      <c r="L807" s="54" t="str">
        <f t="shared" ca="1" si="46"/>
        <v>PARTIEL</v>
      </c>
      <c r="M807" s="54">
        <f t="shared" ca="1" si="46"/>
        <v>0</v>
      </c>
      <c r="N807" s="54" t="str">
        <f t="shared" ca="1" si="46"/>
        <v>ZH0SMB</v>
      </c>
      <c r="O807" s="54">
        <f t="shared" ca="1" si="45"/>
        <v>0</v>
      </c>
    </row>
    <row r="808" spans="1:15" hidden="1" x14ac:dyDescent="0.25">
      <c r="A808" s="97">
        <v>649</v>
      </c>
      <c r="B808" s="98" t="s">
        <v>3510</v>
      </c>
      <c r="C808" s="54" t="str">
        <f t="shared" ca="1" si="47"/>
        <v>CPPI</v>
      </c>
      <c r="D808" s="54" t="str">
        <f t="shared" ca="1" si="47"/>
        <v>EXCOPENX</v>
      </c>
      <c r="E808" s="98">
        <f t="shared" ca="1" si="47"/>
        <v>0</v>
      </c>
      <c r="F808" s="54">
        <f t="shared" ca="1" si="47"/>
        <v>0</v>
      </c>
      <c r="G808" s="54">
        <f t="shared" ca="1" si="47"/>
        <v>0</v>
      </c>
      <c r="H808" s="54">
        <f t="shared" ca="1" si="47"/>
        <v>0</v>
      </c>
      <c r="I808" s="54">
        <f t="shared" ca="1" si="47"/>
        <v>0</v>
      </c>
      <c r="J808" s="54">
        <f t="shared" ca="1" si="47"/>
        <v>0</v>
      </c>
      <c r="K808" s="54" t="str">
        <f t="shared" ca="1" si="47"/>
        <v>AD1</v>
      </c>
      <c r="L808" s="54" t="str">
        <f t="shared" ca="1" si="46"/>
        <v>PARTIEL</v>
      </c>
      <c r="M808" s="54">
        <f t="shared" ca="1" si="46"/>
        <v>0</v>
      </c>
      <c r="N808" s="54" t="str">
        <f t="shared" ca="1" si="46"/>
        <v>ZH0TM9</v>
      </c>
      <c r="O808" s="54">
        <f t="shared" ca="1" si="45"/>
        <v>0</v>
      </c>
    </row>
    <row r="809" spans="1:15" hidden="1" x14ac:dyDescent="0.25">
      <c r="A809" s="97">
        <v>650</v>
      </c>
      <c r="B809" s="98" t="s">
        <v>3513</v>
      </c>
      <c r="C809" s="54" t="str">
        <f t="shared" ca="1" si="47"/>
        <v>CPPI</v>
      </c>
      <c r="D809" s="54" t="str">
        <f t="shared" ca="1" si="47"/>
        <v>EXCTEMA2</v>
      </c>
      <c r="E809" s="98">
        <f t="shared" ca="1" si="47"/>
        <v>0</v>
      </c>
      <c r="F809" s="54">
        <f t="shared" ref="F809:O848" ca="1" si="48">IF((INDIRECT("'Referentiel'!"&amp;F$1&amp;$A809)="N/A"),"",INDIRECT("'Referentiel'!"&amp;F$1&amp;$A809))</f>
        <v>0</v>
      </c>
      <c r="G809" s="54">
        <f t="shared" ca="1" si="48"/>
        <v>0</v>
      </c>
      <c r="H809" s="54">
        <f t="shared" ca="1" si="48"/>
        <v>0</v>
      </c>
      <c r="I809" s="54">
        <f t="shared" ca="1" si="48"/>
        <v>0</v>
      </c>
      <c r="J809" s="54">
        <f t="shared" ca="1" si="48"/>
        <v>0</v>
      </c>
      <c r="K809" s="54" t="str">
        <f t="shared" ca="1" si="48"/>
        <v>AD1</v>
      </c>
      <c r="L809" s="54" t="str">
        <f t="shared" ca="1" si="46"/>
        <v>PARTIEL</v>
      </c>
      <c r="M809" s="54">
        <f t="shared" ca="1" si="46"/>
        <v>0</v>
      </c>
      <c r="N809" s="54" t="str">
        <f t="shared" ca="1" si="46"/>
        <v>ZH0TMA</v>
      </c>
      <c r="O809" s="54">
        <f t="shared" ca="1" si="45"/>
        <v>0</v>
      </c>
    </row>
    <row r="810" spans="1:15" hidden="1" x14ac:dyDescent="0.25">
      <c r="A810" s="97">
        <v>1835</v>
      </c>
      <c r="B810" s="98" t="s">
        <v>9317</v>
      </c>
      <c r="C810" s="54" t="str">
        <f t="shared" ref="C810:J866" ca="1" si="49">IF((INDIRECT("'Referentiel'!"&amp;C$1&amp;$A810)="N/A"),"",INDIRECT("'Referentiel'!"&amp;C$1&amp;$A810))</f>
        <v>CPPI</v>
      </c>
      <c r="D810" s="54" t="str">
        <f t="shared" ca="1" si="49"/>
        <v>EXCTIDXX</v>
      </c>
      <c r="E810" s="98">
        <f t="shared" ca="1" si="49"/>
        <v>0</v>
      </c>
      <c r="F810" s="54">
        <f t="shared" ca="1" si="48"/>
        <v>0</v>
      </c>
      <c r="G810" s="54">
        <f t="shared" ca="1" si="48"/>
        <v>0</v>
      </c>
      <c r="H810" s="54">
        <f t="shared" ca="1" si="48"/>
        <v>0</v>
      </c>
      <c r="I810" s="54">
        <f t="shared" ca="1" si="48"/>
        <v>0</v>
      </c>
      <c r="J810" s="54" t="str">
        <f t="shared" ca="1" si="48"/>
        <v>ZH0AMC</v>
      </c>
      <c r="K810" s="54" t="str">
        <f t="shared" ca="1" si="48"/>
        <v>AD1</v>
      </c>
      <c r="L810" s="54" t="str">
        <f t="shared" ca="1" si="46"/>
        <v>PARTIEL</v>
      </c>
      <c r="M810" s="54">
        <f t="shared" ca="1" si="46"/>
        <v>0</v>
      </c>
      <c r="N810" s="54" t="str">
        <f t="shared" ca="1" si="46"/>
        <v>ZH00M5</v>
      </c>
      <c r="O810" s="54">
        <f t="shared" ca="1" si="45"/>
        <v>0</v>
      </c>
    </row>
    <row r="811" spans="1:15" hidden="1" x14ac:dyDescent="0.25">
      <c r="A811" s="97">
        <v>651</v>
      </c>
      <c r="B811" s="98" t="s">
        <v>3516</v>
      </c>
      <c r="C811" s="54" t="str">
        <f t="shared" ca="1" si="49"/>
        <v>CPCR</v>
      </c>
      <c r="D811" s="54" t="str">
        <f t="shared" ca="1" si="49"/>
        <v xml:space="preserve">V0EXGRAG </v>
      </c>
      <c r="E811" s="98">
        <f t="shared" ca="1" si="49"/>
        <v>0</v>
      </c>
      <c r="F811" s="54">
        <f t="shared" ca="1" si="48"/>
        <v>0</v>
      </c>
      <c r="G811" s="54">
        <f t="shared" ca="1" si="48"/>
        <v>0</v>
      </c>
      <c r="H811" s="54">
        <f t="shared" ca="1" si="48"/>
        <v>0</v>
      </c>
      <c r="I811" s="54">
        <f t="shared" ca="1" si="48"/>
        <v>0</v>
      </c>
      <c r="J811" s="54" t="str">
        <f t="shared" ca="1" si="48"/>
        <v>ZH1DJ2</v>
      </c>
      <c r="K811" s="54" t="str">
        <f t="shared" ca="1" si="48"/>
        <v>AD3</v>
      </c>
      <c r="L811" s="54" t="str">
        <f t="shared" ca="1" si="46"/>
        <v>COMPLET</v>
      </c>
      <c r="M811" s="54">
        <f t="shared" ca="1" si="46"/>
        <v>0</v>
      </c>
      <c r="N811" s="54" t="str">
        <f t="shared" ca="1" si="46"/>
        <v>ZH1VJ2</v>
      </c>
      <c r="O811" s="54">
        <f t="shared" ca="1" si="45"/>
        <v>0</v>
      </c>
    </row>
    <row r="812" spans="1:15" hidden="1" x14ac:dyDescent="0.25">
      <c r="A812" s="97">
        <v>652</v>
      </c>
      <c r="B812" s="98" t="s">
        <v>3522</v>
      </c>
      <c r="C812" s="54" t="str">
        <f t="shared" ca="1" si="49"/>
        <v>CPCR</v>
      </c>
      <c r="D812" s="54" t="str">
        <f t="shared" ca="1" si="49"/>
        <v xml:space="preserve">V0EXGRPR </v>
      </c>
      <c r="E812" s="98">
        <f t="shared" ca="1" si="49"/>
        <v>0</v>
      </c>
      <c r="F812" s="54">
        <f t="shared" ca="1" si="48"/>
        <v>0</v>
      </c>
      <c r="G812" s="54">
        <f t="shared" ca="1" si="48"/>
        <v>0</v>
      </c>
      <c r="H812" s="54">
        <f t="shared" ca="1" si="48"/>
        <v>0</v>
      </c>
      <c r="I812" s="54">
        <f t="shared" ca="1" si="48"/>
        <v>0</v>
      </c>
      <c r="J812" s="54" t="str">
        <f t="shared" ca="1" si="48"/>
        <v>ZH1DJ3</v>
      </c>
      <c r="K812" s="54" t="str">
        <f t="shared" ca="1" si="48"/>
        <v>AD3</v>
      </c>
      <c r="L812" s="54" t="str">
        <f t="shared" ca="1" si="46"/>
        <v>COMPLET</v>
      </c>
      <c r="M812" s="54">
        <f t="shared" ca="1" si="46"/>
        <v>0</v>
      </c>
      <c r="N812" s="54" t="str">
        <f t="shared" ca="1" si="46"/>
        <v>ZH1VJ3</v>
      </c>
      <c r="O812" s="54">
        <f t="shared" ca="1" si="45"/>
        <v>0</v>
      </c>
    </row>
    <row r="813" spans="1:15" hidden="1" x14ac:dyDescent="0.25">
      <c r="A813" s="97">
        <v>653</v>
      </c>
      <c r="B813" s="98" t="s">
        <v>3527</v>
      </c>
      <c r="C813" s="54" t="str">
        <f t="shared" ca="1" si="49"/>
        <v>CPCR</v>
      </c>
      <c r="D813" s="54" t="str">
        <f t="shared" ca="1" si="49"/>
        <v xml:space="preserve">V0EXSIAG </v>
      </c>
      <c r="E813" s="98">
        <f t="shared" ca="1" si="49"/>
        <v>0</v>
      </c>
      <c r="F813" s="54">
        <f t="shared" ca="1" si="48"/>
        <v>0</v>
      </c>
      <c r="G813" s="54">
        <f t="shared" ca="1" si="48"/>
        <v>0</v>
      </c>
      <c r="H813" s="54">
        <f t="shared" ca="1" si="48"/>
        <v>0</v>
      </c>
      <c r="I813" s="54">
        <f t="shared" ca="1" si="48"/>
        <v>0</v>
      </c>
      <c r="J813" s="54" t="str">
        <f t="shared" ca="1" si="48"/>
        <v>ZH1DJ4</v>
      </c>
      <c r="K813" s="54" t="str">
        <f t="shared" ca="1" si="48"/>
        <v>AD3</v>
      </c>
      <c r="L813" s="54" t="str">
        <f t="shared" ca="1" si="46"/>
        <v>COMPLET</v>
      </c>
      <c r="M813" s="54">
        <f t="shared" ca="1" si="46"/>
        <v>0</v>
      </c>
      <c r="N813" s="54" t="str">
        <f t="shared" ca="1" si="46"/>
        <v>ZH1VJ4</v>
      </c>
      <c r="O813" s="54">
        <f t="shared" ca="1" si="45"/>
        <v>0</v>
      </c>
    </row>
    <row r="814" spans="1:15" hidden="1" x14ac:dyDescent="0.25">
      <c r="A814" s="97">
        <v>654</v>
      </c>
      <c r="B814" s="98" t="s">
        <v>3531</v>
      </c>
      <c r="C814" s="54" t="str">
        <f t="shared" ca="1" si="49"/>
        <v>CPCR</v>
      </c>
      <c r="D814" s="54" t="str">
        <f t="shared" ca="1" si="49"/>
        <v xml:space="preserve">V0EXSIPR </v>
      </c>
      <c r="E814" s="98">
        <f t="shared" ca="1" si="49"/>
        <v>0</v>
      </c>
      <c r="F814" s="54">
        <f t="shared" ca="1" si="48"/>
        <v>0</v>
      </c>
      <c r="G814" s="54">
        <f t="shared" ca="1" si="48"/>
        <v>0</v>
      </c>
      <c r="H814" s="54">
        <f t="shared" ca="1" si="48"/>
        <v>0</v>
      </c>
      <c r="I814" s="54">
        <f t="shared" ca="1" si="48"/>
        <v>0</v>
      </c>
      <c r="J814" s="54" t="str">
        <f t="shared" ca="1" si="48"/>
        <v>ZH1DJ5</v>
      </c>
      <c r="K814" s="54" t="str">
        <f t="shared" ca="1" si="48"/>
        <v>AD3</v>
      </c>
      <c r="L814" s="54" t="str">
        <f t="shared" ca="1" si="46"/>
        <v>COMPLET</v>
      </c>
      <c r="M814" s="54">
        <f t="shared" ca="1" si="46"/>
        <v>0</v>
      </c>
      <c r="N814" s="54" t="str">
        <f t="shared" ca="1" si="46"/>
        <v>ZH1VJ5</v>
      </c>
      <c r="O814" s="54">
        <f t="shared" ca="1" si="45"/>
        <v>0</v>
      </c>
    </row>
    <row r="815" spans="1:15" hidden="1" x14ac:dyDescent="0.25">
      <c r="A815" s="97">
        <v>1833</v>
      </c>
      <c r="B815" s="98" t="s">
        <v>9309</v>
      </c>
      <c r="C815" s="54" t="str">
        <f t="shared" ca="1" si="49"/>
        <v>CPPI</v>
      </c>
      <c r="D815" s="54" t="str">
        <f t="shared" ca="1" si="49"/>
        <v xml:space="preserve">TA/0AMT/EXTIT1  /0  </v>
      </c>
      <c r="E815" s="98">
        <f t="shared" ca="1" si="49"/>
        <v>0</v>
      </c>
      <c r="F815" s="54">
        <f t="shared" ca="1" si="48"/>
        <v>0</v>
      </c>
      <c r="G815" s="54">
        <f t="shared" ca="1" si="48"/>
        <v>0</v>
      </c>
      <c r="H815" s="54">
        <f t="shared" ca="1" si="48"/>
        <v>0</v>
      </c>
      <c r="I815" s="54">
        <f t="shared" ca="1" si="48"/>
        <v>0</v>
      </c>
      <c r="J815" s="54" t="str">
        <f t="shared" ca="1" si="48"/>
        <v>ZH0KJ1</v>
      </c>
      <c r="K815" s="54" t="str">
        <f t="shared" ca="1" si="48"/>
        <v>AD3</v>
      </c>
      <c r="L815" s="54" t="str">
        <f t="shared" ca="1" si="46"/>
        <v>COMPLET</v>
      </c>
      <c r="M815" s="54">
        <f t="shared" ca="1" si="46"/>
        <v>0</v>
      </c>
      <c r="N815" s="54" t="str">
        <f t="shared" ca="1" si="46"/>
        <v>ZH0KJ2</v>
      </c>
      <c r="O815" s="54">
        <f t="shared" ca="1" si="45"/>
        <v>0</v>
      </c>
    </row>
    <row r="816" spans="1:15" hidden="1" x14ac:dyDescent="0.25">
      <c r="A816" s="97">
        <v>655</v>
      </c>
      <c r="B816" s="98" t="s">
        <v>3536</v>
      </c>
      <c r="C816" s="54" t="str">
        <f t="shared" ca="1" si="49"/>
        <v>CPMS</v>
      </c>
      <c r="D816" s="54" t="str">
        <f t="shared" ca="1" si="49"/>
        <v>#CR#EFAIJ_YYYYMMDDHHMISS_extractbase.csv</v>
      </c>
      <c r="E816" s="98" t="str">
        <f t="shared" ca="1" si="49"/>
        <v>ZH4EJY</v>
      </c>
      <c r="F816" s="54">
        <f t="shared" ca="1" si="48"/>
        <v>0</v>
      </c>
      <c r="G816" s="54">
        <f t="shared" ca="1" si="48"/>
        <v>0</v>
      </c>
      <c r="H816" s="54">
        <f t="shared" ca="1" si="48"/>
        <v>0</v>
      </c>
      <c r="I816" s="54">
        <f t="shared" ca="1" si="48"/>
        <v>0</v>
      </c>
      <c r="J816" s="54">
        <f t="shared" ca="1" si="48"/>
        <v>0</v>
      </c>
      <c r="K816" s="54" t="str">
        <f t="shared" ca="1" si="48"/>
        <v>AD4</v>
      </c>
      <c r="L816" s="54" t="str">
        <f t="shared" ca="1" si="46"/>
        <v>PARTIEL</v>
      </c>
      <c r="M816" s="54" t="str">
        <f t="shared" ca="1" si="46"/>
        <v xml:space="preserve"> </v>
      </c>
      <c r="N816" s="54" t="str">
        <f t="shared" ca="1" si="46"/>
        <v>ZH4RJC</v>
      </c>
      <c r="O816" s="54">
        <f t="shared" ca="1" si="45"/>
        <v>0</v>
      </c>
    </row>
    <row r="817" spans="1:15" hidden="1" x14ac:dyDescent="0.25">
      <c r="A817" s="97">
        <v>656</v>
      </c>
      <c r="B817" s="98" t="s">
        <v>3541</v>
      </c>
      <c r="C817" s="54" t="str">
        <f t="shared" ca="1" si="49"/>
        <v>CPCC</v>
      </c>
      <c r="D817" s="54" t="str">
        <f t="shared" ca="1" si="49"/>
        <v>V0F4RE06</v>
      </c>
      <c r="E817" s="98">
        <f t="shared" ca="1" si="49"/>
        <v>0</v>
      </c>
      <c r="F817" s="54">
        <f t="shared" ca="1" si="48"/>
        <v>0</v>
      </c>
      <c r="G817" s="54">
        <f t="shared" ca="1" si="48"/>
        <v>0</v>
      </c>
      <c r="H817" s="54">
        <f t="shared" ca="1" si="48"/>
        <v>0</v>
      </c>
      <c r="I817" s="54">
        <f t="shared" ca="1" si="48"/>
        <v>0</v>
      </c>
      <c r="J817" s="54" t="str">
        <f t="shared" ca="1" si="48"/>
        <v>ZH1AMO</v>
      </c>
      <c r="K817" s="54" t="str">
        <f t="shared" ca="1" si="48"/>
        <v>AD3</v>
      </c>
      <c r="L817" s="54" t="str">
        <f t="shared" ca="1" si="46"/>
        <v>COMPLET</v>
      </c>
      <c r="M817" s="54" t="str">
        <f t="shared" ca="1" si="46"/>
        <v xml:space="preserve"> </v>
      </c>
      <c r="N817" s="54" t="str">
        <f t="shared" ca="1" si="46"/>
        <v>ZH1SMO</v>
      </c>
      <c r="O817" s="54">
        <f t="shared" ca="1" si="45"/>
        <v>0</v>
      </c>
    </row>
    <row r="818" spans="1:15" hidden="1" x14ac:dyDescent="0.25">
      <c r="A818" s="97">
        <v>657</v>
      </c>
      <c r="B818" s="98" t="s">
        <v>3548</v>
      </c>
      <c r="C818" s="54" t="str">
        <f t="shared" ca="1" si="49"/>
        <v>CPCC</v>
      </c>
      <c r="D818" s="54" t="str">
        <f t="shared" ca="1" si="49"/>
        <v>V0F4RE22</v>
      </c>
      <c r="E818" s="98">
        <f t="shared" ca="1" si="49"/>
        <v>0</v>
      </c>
      <c r="F818" s="54">
        <f t="shared" ca="1" si="48"/>
        <v>0</v>
      </c>
      <c r="G818" s="54">
        <f t="shared" ca="1" si="48"/>
        <v>0</v>
      </c>
      <c r="H818" s="54">
        <f t="shared" ca="1" si="48"/>
        <v>0</v>
      </c>
      <c r="I818" s="54">
        <f t="shared" ca="1" si="48"/>
        <v>0</v>
      </c>
      <c r="J818" s="54" t="str">
        <f t="shared" ca="1" si="48"/>
        <v>ZH1AMP</v>
      </c>
      <c r="K818" s="54" t="str">
        <f t="shared" ca="1" si="48"/>
        <v>AD3</v>
      </c>
      <c r="L818" s="54" t="str">
        <f t="shared" ca="1" si="46"/>
        <v>COMPLET</v>
      </c>
      <c r="M818" s="54" t="str">
        <f t="shared" ca="1" si="46"/>
        <v xml:space="preserve"> </v>
      </c>
      <c r="N818" s="54" t="str">
        <f t="shared" ca="1" si="46"/>
        <v>ZH1SMP</v>
      </c>
      <c r="O818" s="54">
        <f t="shared" ca="1" si="45"/>
        <v>0</v>
      </c>
    </row>
    <row r="819" spans="1:15" hidden="1" x14ac:dyDescent="0.25">
      <c r="A819" s="97">
        <v>1962</v>
      </c>
      <c r="B819" s="98" t="s">
        <v>9795</v>
      </c>
      <c r="C819" s="54" t="str">
        <f t="shared" ca="1" si="49"/>
        <v>CPCC</v>
      </c>
      <c r="D819" s="54" t="str">
        <f t="shared" ca="1" si="49"/>
        <v xml:space="preserve">CPC01 </v>
      </c>
      <c r="E819" s="98">
        <f t="shared" ca="1" si="49"/>
        <v>0</v>
      </c>
      <c r="F819" s="54">
        <f t="shared" ca="1" si="48"/>
        <v>0</v>
      </c>
      <c r="G819" s="54" t="str">
        <f t="shared" ca="1" si="48"/>
        <v>ZH1NJC</v>
      </c>
      <c r="H819" s="54" t="str">
        <f t="shared" ca="1" si="48"/>
        <v>CPC01</v>
      </c>
      <c r="I819" s="54">
        <f t="shared" ca="1" si="48"/>
        <v>0</v>
      </c>
      <c r="J819" s="54" t="str">
        <f t="shared" ca="1" si="48"/>
        <v>ZH1CMC</v>
      </c>
      <c r="K819" s="54" t="str">
        <f t="shared" ca="1" si="48"/>
        <v>AD1</v>
      </c>
      <c r="L819" s="54" t="str">
        <f t="shared" ca="1" si="46"/>
        <v>PARTIEL</v>
      </c>
      <c r="M819" s="54">
        <f t="shared" ca="1" si="46"/>
        <v>0</v>
      </c>
      <c r="N819" s="54" t="str">
        <f t="shared" ca="1" si="46"/>
        <v>ZH1BMC</v>
      </c>
      <c r="O819" s="54">
        <f t="shared" ca="1" si="45"/>
        <v>0</v>
      </c>
    </row>
    <row r="820" spans="1:15" hidden="1" x14ac:dyDescent="0.25">
      <c r="A820" s="97">
        <v>658</v>
      </c>
      <c r="B820" s="98" t="s">
        <v>3556</v>
      </c>
      <c r="C820" s="54" t="str">
        <f t="shared" ca="1" si="49"/>
        <v>CPDT</v>
      </c>
      <c r="D820" s="54" t="str">
        <f t="shared" ca="1" si="49"/>
        <v>TA/0AMT/FACTOSCA/0</v>
      </c>
      <c r="E820" s="98">
        <f t="shared" ca="1" si="49"/>
        <v>0</v>
      </c>
      <c r="F820" s="54">
        <f t="shared" ca="1" si="48"/>
        <v>0</v>
      </c>
      <c r="G820" s="54">
        <f t="shared" ca="1" si="48"/>
        <v>0</v>
      </c>
      <c r="H820" s="54">
        <f t="shared" ca="1" si="48"/>
        <v>0</v>
      </c>
      <c r="I820" s="54">
        <f t="shared" ca="1" si="48"/>
        <v>0</v>
      </c>
      <c r="J820" s="54" t="str">
        <f t="shared" ca="1" si="48"/>
        <v>ZH0DMN</v>
      </c>
      <c r="K820" s="54" t="str">
        <f t="shared" ca="1" si="48"/>
        <v>AD3</v>
      </c>
      <c r="L820" s="54" t="str">
        <f t="shared" ca="1" si="46"/>
        <v>COMPLET</v>
      </c>
      <c r="M820" s="54" t="str">
        <f t="shared" ca="1" si="46"/>
        <v xml:space="preserve"> </v>
      </c>
      <c r="N820" s="54" t="str">
        <f t="shared" ca="1" si="46"/>
        <v>ZH0VMN</v>
      </c>
      <c r="O820" s="54">
        <f t="shared" ca="1" si="45"/>
        <v>0</v>
      </c>
    </row>
    <row r="821" spans="1:15" hidden="1" x14ac:dyDescent="0.25">
      <c r="A821" s="97">
        <v>2111</v>
      </c>
      <c r="B821" s="98" t="s">
        <v>10322</v>
      </c>
      <c r="C821" s="54" t="str">
        <f t="shared" ca="1" si="49"/>
        <v>CPCC</v>
      </c>
      <c r="D821" s="54" t="str">
        <f t="shared" ca="1" si="49"/>
        <v>V0FADGFI</v>
      </c>
      <c r="E821" s="98">
        <f t="shared" ca="1" si="49"/>
        <v>0</v>
      </c>
      <c r="F821" s="54">
        <f t="shared" ca="1" si="48"/>
        <v>0</v>
      </c>
      <c r="G821" s="54">
        <f t="shared" ca="1" si="48"/>
        <v>0</v>
      </c>
      <c r="H821" s="54">
        <f t="shared" ca="1" si="48"/>
        <v>0</v>
      </c>
      <c r="I821" s="54">
        <f t="shared" ca="1" si="48"/>
        <v>0</v>
      </c>
      <c r="J821" s="54" t="str">
        <f t="shared" ca="1" si="48"/>
        <v>ZH18J5</v>
      </c>
      <c r="K821" s="54" t="str">
        <f t="shared" ca="1" si="48"/>
        <v>AD3</v>
      </c>
      <c r="L821" s="54" t="str">
        <f t="shared" ca="1" si="46"/>
        <v>COMPLET</v>
      </c>
      <c r="M821" s="54" t="str">
        <f t="shared" ca="1" si="46"/>
        <v xml:space="preserve"> </v>
      </c>
      <c r="N821" s="54" t="str">
        <f t="shared" ca="1" si="46"/>
        <v>ZH18J6</v>
      </c>
      <c r="O821" s="54">
        <f t="shared" ca="1" si="45"/>
        <v>0</v>
      </c>
    </row>
    <row r="822" spans="1:15" hidden="1" x14ac:dyDescent="0.25">
      <c r="A822" s="97">
        <v>659</v>
      </c>
      <c r="B822" s="98" t="s">
        <v>3561</v>
      </c>
      <c r="C822" s="54" t="str">
        <f t="shared" ca="1" si="49"/>
        <v>CPDM</v>
      </c>
      <c r="D822" s="54" t="str">
        <f t="shared" ca="1" si="49"/>
        <v xml:space="preserve">V0FAMAUT </v>
      </c>
      <c r="E822" s="98">
        <f t="shared" ca="1" si="49"/>
        <v>0</v>
      </c>
      <c r="F822" s="54">
        <f t="shared" ca="1" si="48"/>
        <v>0</v>
      </c>
      <c r="G822" s="54">
        <f t="shared" ca="1" si="48"/>
        <v>0</v>
      </c>
      <c r="H822" s="54">
        <f t="shared" ca="1" si="48"/>
        <v>0</v>
      </c>
      <c r="I822" s="54">
        <f t="shared" ca="1" si="48"/>
        <v>0</v>
      </c>
      <c r="J822" s="54" t="str">
        <f t="shared" ca="1" si="48"/>
        <v>ZH4FJ0</v>
      </c>
      <c r="K822" s="54" t="str">
        <f t="shared" ca="1" si="48"/>
        <v>AD3</v>
      </c>
      <c r="L822" s="54" t="str">
        <f t="shared" ca="1" si="46"/>
        <v>COMPLET</v>
      </c>
      <c r="M822" s="54">
        <f t="shared" ca="1" si="46"/>
        <v>0</v>
      </c>
      <c r="N822" s="54" t="str">
        <f t="shared" ca="1" si="46"/>
        <v>ZH4XJ0</v>
      </c>
      <c r="O822" s="54">
        <f t="shared" ca="1" si="45"/>
        <v>0</v>
      </c>
    </row>
    <row r="823" spans="1:15" hidden="1" x14ac:dyDescent="0.25">
      <c r="A823" s="97">
        <v>660</v>
      </c>
      <c r="B823" s="98" t="s">
        <v>3566</v>
      </c>
      <c r="C823" s="54" t="str">
        <f t="shared" ca="1" si="49"/>
        <v>CPCC</v>
      </c>
      <c r="D823" s="54" t="str">
        <f t="shared" ca="1" si="49"/>
        <v>FDDFCT10</v>
      </c>
      <c r="E823" s="98">
        <f t="shared" ca="1" si="49"/>
        <v>0</v>
      </c>
      <c r="F823" s="54">
        <f t="shared" ca="1" si="48"/>
        <v>0</v>
      </c>
      <c r="G823" s="54">
        <f t="shared" ca="1" si="48"/>
        <v>0</v>
      </c>
      <c r="H823" s="54">
        <f t="shared" ca="1" si="48"/>
        <v>0</v>
      </c>
      <c r="I823" s="54">
        <f t="shared" ca="1" si="48"/>
        <v>0</v>
      </c>
      <c r="J823" s="54">
        <f t="shared" ca="1" si="48"/>
        <v>0</v>
      </c>
      <c r="K823" s="54" t="str">
        <f t="shared" ca="1" si="48"/>
        <v>AD3</v>
      </c>
      <c r="L823" s="54" t="str">
        <f t="shared" ca="1" si="46"/>
        <v>PARTIEL</v>
      </c>
      <c r="M823" s="54">
        <f t="shared" ca="1" si="46"/>
        <v>0</v>
      </c>
      <c r="N823" s="54" t="str">
        <f t="shared" ca="1" si="46"/>
        <v>ZH1VJ6</v>
      </c>
      <c r="O823" s="54">
        <f t="shared" ca="1" si="45"/>
        <v>0</v>
      </c>
    </row>
    <row r="824" spans="1:15" hidden="1" x14ac:dyDescent="0.25">
      <c r="A824" s="97">
        <v>661</v>
      </c>
      <c r="B824" s="98" t="s">
        <v>3569</v>
      </c>
      <c r="C824" s="54" t="str">
        <f t="shared" ca="1" si="49"/>
        <v>CPCC</v>
      </c>
      <c r="D824" s="54" t="str">
        <f t="shared" ca="1" si="49"/>
        <v>FDEPOE</v>
      </c>
      <c r="E824" s="98">
        <f t="shared" ca="1" si="49"/>
        <v>0</v>
      </c>
      <c r="F824" s="54">
        <f t="shared" ca="1" si="48"/>
        <v>0</v>
      </c>
      <c r="G824" s="54">
        <f t="shared" ca="1" si="48"/>
        <v>0</v>
      </c>
      <c r="H824" s="54">
        <f t="shared" ca="1" si="48"/>
        <v>0</v>
      </c>
      <c r="I824" s="54">
        <f t="shared" ca="1" si="48"/>
        <v>0</v>
      </c>
      <c r="J824" s="54" t="str">
        <f t="shared" ca="1" si="48"/>
        <v>ZH1DJ7</v>
      </c>
      <c r="K824" s="54" t="str">
        <f t="shared" ca="1" si="48"/>
        <v>AD1</v>
      </c>
      <c r="L824" s="54" t="str">
        <f t="shared" ca="1" si="46"/>
        <v>COMPLET</v>
      </c>
      <c r="M824" s="54">
        <f t="shared" ca="1" si="46"/>
        <v>0</v>
      </c>
      <c r="N824" s="54" t="str">
        <f t="shared" ca="1" si="46"/>
        <v>ZH1VJ7</v>
      </c>
      <c r="O824" s="54">
        <f t="shared" ca="1" si="45"/>
        <v>0</v>
      </c>
    </row>
    <row r="825" spans="1:15" hidden="1" x14ac:dyDescent="0.25">
      <c r="A825" s="97">
        <v>662</v>
      </c>
      <c r="B825" s="98" t="s">
        <v>3575</v>
      </c>
      <c r="C825" s="54" t="str">
        <f t="shared" ca="1" si="49"/>
        <v>CPPL</v>
      </c>
      <c r="D825" s="54" t="str">
        <f t="shared" ca="1" si="49"/>
        <v>FDEXSB15</v>
      </c>
      <c r="E825" s="98">
        <f t="shared" ca="1" si="49"/>
        <v>0</v>
      </c>
      <c r="F825" s="54">
        <f t="shared" ca="1" si="48"/>
        <v>0</v>
      </c>
      <c r="G825" s="54">
        <f t="shared" ca="1" si="48"/>
        <v>0</v>
      </c>
      <c r="H825" s="54">
        <f t="shared" ca="1" si="48"/>
        <v>0</v>
      </c>
      <c r="I825" s="54">
        <f t="shared" ca="1" si="48"/>
        <v>0</v>
      </c>
      <c r="J825" s="54" t="str">
        <f t="shared" ca="1" si="48"/>
        <v>ZH2UJQ</v>
      </c>
      <c r="K825" s="54" t="str">
        <f t="shared" ca="1" si="48"/>
        <v>AD3</v>
      </c>
      <c r="L825" s="54" t="str">
        <f t="shared" ca="1" si="46"/>
        <v>COMPLET</v>
      </c>
      <c r="M825" s="54">
        <f t="shared" ca="1" si="46"/>
        <v>0</v>
      </c>
      <c r="N825" s="54" t="str">
        <f t="shared" ca="1" si="46"/>
        <v>ZH2UJU</v>
      </c>
      <c r="O825" s="54">
        <f t="shared" ca="1" si="45"/>
        <v>0</v>
      </c>
    </row>
    <row r="826" spans="1:15" hidden="1" x14ac:dyDescent="0.25">
      <c r="A826" s="97">
        <v>663</v>
      </c>
      <c r="B826" s="98" t="s">
        <v>3580</v>
      </c>
      <c r="C826" s="54" t="str">
        <f t="shared" ca="1" si="49"/>
        <v>CPPL</v>
      </c>
      <c r="D826" s="54" t="str">
        <f t="shared" ca="1" si="49"/>
        <v xml:space="preserve"> </v>
      </c>
      <c r="E826" s="98">
        <f t="shared" ca="1" si="49"/>
        <v>0</v>
      </c>
      <c r="F826" s="54">
        <f t="shared" ca="1" si="48"/>
        <v>0</v>
      </c>
      <c r="G826" s="54">
        <f t="shared" ca="1" si="48"/>
        <v>0</v>
      </c>
      <c r="H826" s="54">
        <f t="shared" ca="1" si="48"/>
        <v>0</v>
      </c>
      <c r="I826" s="54">
        <f t="shared" ca="1" si="48"/>
        <v>0</v>
      </c>
      <c r="J826" s="54">
        <f t="shared" ca="1" si="48"/>
        <v>0</v>
      </c>
      <c r="K826" s="54" t="str">
        <f t="shared" ca="1" si="48"/>
        <v>AD3</v>
      </c>
      <c r="L826" s="54" t="str">
        <f t="shared" ca="1" si="46"/>
        <v>COMPLET</v>
      </c>
      <c r="M826" s="54" t="str">
        <f t="shared" ca="1" si="46"/>
        <v xml:space="preserve"> </v>
      </c>
      <c r="N826" s="54" t="str">
        <f t="shared" ca="1" si="46"/>
        <v>ZH2UJV</v>
      </c>
      <c r="O826" s="54">
        <f t="shared" ca="1" si="45"/>
        <v>0</v>
      </c>
    </row>
    <row r="827" spans="1:15" hidden="1" x14ac:dyDescent="0.25">
      <c r="A827" s="97">
        <v>664</v>
      </c>
      <c r="B827" s="98" t="s">
        <v>3583</v>
      </c>
      <c r="C827" s="54" t="str">
        <f t="shared" ca="1" si="49"/>
        <v>CPCC</v>
      </c>
      <c r="D827" s="54" t="str">
        <f t="shared" ca="1" si="49"/>
        <v xml:space="preserve"> </v>
      </c>
      <c r="E827" s="98">
        <f t="shared" ca="1" si="49"/>
        <v>0</v>
      </c>
      <c r="F827" s="54">
        <f t="shared" ca="1" si="48"/>
        <v>0</v>
      </c>
      <c r="G827" s="54">
        <f t="shared" ca="1" si="48"/>
        <v>0</v>
      </c>
      <c r="H827" s="54">
        <f t="shared" ca="1" si="48"/>
        <v>0</v>
      </c>
      <c r="I827" s="54">
        <f t="shared" ca="1" si="48"/>
        <v>0</v>
      </c>
      <c r="J827" s="54">
        <f t="shared" ca="1" si="48"/>
        <v>0</v>
      </c>
      <c r="K827" s="54" t="str">
        <f t="shared" ca="1" si="48"/>
        <v>AD3</v>
      </c>
      <c r="L827" s="54" t="str">
        <f t="shared" ca="1" si="46"/>
        <v>COMPLET</v>
      </c>
      <c r="M827" s="54" t="str">
        <f t="shared" ca="1" si="46"/>
        <v xml:space="preserve"> </v>
      </c>
      <c r="N827" s="54" t="str">
        <f t="shared" ca="1" si="46"/>
        <v>ZH1VJ8</v>
      </c>
      <c r="O827" s="54">
        <f t="shared" ca="1" si="45"/>
        <v>0</v>
      </c>
    </row>
    <row r="828" spans="1:15" hidden="1" x14ac:dyDescent="0.25">
      <c r="A828" s="97">
        <v>665</v>
      </c>
      <c r="B828" s="134" t="s">
        <v>3586</v>
      </c>
      <c r="C828" s="54" t="str">
        <f t="shared" ca="1" si="49"/>
        <v>CPCC</v>
      </c>
      <c r="D828" s="54" t="str">
        <f t="shared" ca="1" si="49"/>
        <v xml:space="preserve"> </v>
      </c>
      <c r="E828" s="98">
        <f t="shared" ca="1" si="49"/>
        <v>0</v>
      </c>
      <c r="F828" s="54">
        <f t="shared" ca="1" si="48"/>
        <v>0</v>
      </c>
      <c r="G828" s="54">
        <f t="shared" ca="1" si="48"/>
        <v>0</v>
      </c>
      <c r="H828" s="54">
        <f t="shared" ca="1" si="48"/>
        <v>0</v>
      </c>
      <c r="I828" s="54">
        <f t="shared" ca="1" si="48"/>
        <v>0</v>
      </c>
      <c r="J828" s="54">
        <f t="shared" ca="1" si="48"/>
        <v>0</v>
      </c>
      <c r="K828" s="54" t="str">
        <f t="shared" ca="1" si="48"/>
        <v>AD3</v>
      </c>
      <c r="L828" s="54" t="str">
        <f t="shared" ca="1" si="46"/>
        <v>COMPLET</v>
      </c>
      <c r="M828" s="54" t="str">
        <f t="shared" ca="1" si="46"/>
        <v xml:space="preserve"> </v>
      </c>
      <c r="N828" s="54" t="str">
        <f t="shared" ca="1" si="46"/>
        <v>ZH1VJA</v>
      </c>
      <c r="O828" s="54">
        <f t="shared" ca="1" si="45"/>
        <v>0</v>
      </c>
    </row>
    <row r="829" spans="1:15" hidden="1" x14ac:dyDescent="0.25">
      <c r="A829" s="97">
        <v>1926</v>
      </c>
      <c r="B829" s="98" t="s">
        <v>9643</v>
      </c>
      <c r="C829" s="54" t="str">
        <f t="shared" ca="1" si="49"/>
        <v>CPCC</v>
      </c>
      <c r="D829" s="54" t="str">
        <f t="shared" ca="1" si="49"/>
        <v xml:space="preserve"> </v>
      </c>
      <c r="E829" s="98">
        <f t="shared" ca="1" si="49"/>
        <v>0</v>
      </c>
      <c r="F829" s="54">
        <f t="shared" ca="1" si="48"/>
        <v>0</v>
      </c>
      <c r="G829" s="54">
        <f t="shared" ca="1" si="48"/>
        <v>0</v>
      </c>
      <c r="H829" s="54">
        <f t="shared" ca="1" si="48"/>
        <v>0</v>
      </c>
      <c r="I829" s="54">
        <f t="shared" ca="1" si="48"/>
        <v>0</v>
      </c>
      <c r="J829" s="54">
        <f t="shared" ca="1" si="48"/>
        <v>0</v>
      </c>
      <c r="K829" s="54" t="str">
        <f t="shared" ca="1" si="48"/>
        <v>AD3</v>
      </c>
      <c r="L829" s="54" t="str">
        <f t="shared" ca="1" si="46"/>
        <v>COMPLET</v>
      </c>
      <c r="M829" s="54" t="str">
        <f t="shared" ca="1" si="46"/>
        <v xml:space="preserve"> </v>
      </c>
      <c r="N829" s="54" t="str">
        <f t="shared" ca="1" si="46"/>
        <v>ZH1MJC</v>
      </c>
      <c r="O829" s="54">
        <f t="shared" ca="1" si="45"/>
        <v>0</v>
      </c>
    </row>
    <row r="830" spans="1:15" hidden="1" x14ac:dyDescent="0.25">
      <c r="A830" s="97">
        <v>2175</v>
      </c>
      <c r="B830" s="98" t="s">
        <v>10579</v>
      </c>
      <c r="C830" s="54" t="str">
        <f t="shared" ca="1" si="49"/>
        <v>CPDT</v>
      </c>
      <c r="D830" s="54" t="str">
        <f t="shared" ca="1" si="49"/>
        <v>?</v>
      </c>
      <c r="E830" s="98">
        <f t="shared" ca="1" si="49"/>
        <v>0</v>
      </c>
      <c r="F830" s="54">
        <f t="shared" ca="1" si="48"/>
        <v>0</v>
      </c>
      <c r="G830" s="54">
        <f t="shared" ca="1" si="48"/>
        <v>0</v>
      </c>
      <c r="H830" s="54">
        <f t="shared" ca="1" si="48"/>
        <v>0</v>
      </c>
      <c r="I830" s="54">
        <f t="shared" ca="1" si="48"/>
        <v>0</v>
      </c>
      <c r="J830" s="54">
        <f t="shared" ca="1" si="48"/>
        <v>0</v>
      </c>
      <c r="K830" s="54" t="str">
        <f t="shared" ca="1" si="48"/>
        <v>TAD</v>
      </c>
      <c r="L830" s="54" t="str">
        <f t="shared" ca="1" si="46"/>
        <v>PARTIEL</v>
      </c>
      <c r="M830" s="54">
        <f t="shared" ca="1" si="46"/>
        <v>0</v>
      </c>
      <c r="N830" s="54" t="str">
        <f t="shared" ca="1" si="46"/>
        <v>ZH0HMT</v>
      </c>
      <c r="O830" s="54">
        <f t="shared" ca="1" si="45"/>
        <v>0</v>
      </c>
    </row>
    <row r="831" spans="1:15" hidden="1" x14ac:dyDescent="0.25">
      <c r="A831" s="97">
        <v>2174</v>
      </c>
      <c r="B831" s="98" t="s">
        <v>10576</v>
      </c>
      <c r="C831" s="54" t="str">
        <f t="shared" ca="1" si="49"/>
        <v>CPDT</v>
      </c>
      <c r="D831" s="54" t="str">
        <f t="shared" ca="1" si="49"/>
        <v>?</v>
      </c>
      <c r="E831" s="98">
        <f t="shared" ca="1" si="49"/>
        <v>0</v>
      </c>
      <c r="F831" s="54">
        <f t="shared" ca="1" si="48"/>
        <v>0</v>
      </c>
      <c r="G831" s="54">
        <f t="shared" ca="1" si="48"/>
        <v>0</v>
      </c>
      <c r="H831" s="54">
        <f t="shared" ca="1" si="48"/>
        <v>0</v>
      </c>
      <c r="I831" s="54">
        <f t="shared" ca="1" si="48"/>
        <v>0</v>
      </c>
      <c r="J831" s="54">
        <f t="shared" ca="1" si="48"/>
        <v>0</v>
      </c>
      <c r="K831" s="54" t="str">
        <f t="shared" ca="1" si="48"/>
        <v>TAD</v>
      </c>
      <c r="L831" s="54" t="str">
        <f t="shared" ca="1" si="46"/>
        <v>PARTIEL</v>
      </c>
      <c r="M831" s="54">
        <f t="shared" ca="1" si="46"/>
        <v>0</v>
      </c>
      <c r="N831" s="54" t="str">
        <f t="shared" ca="1" si="46"/>
        <v>ZH0HJT</v>
      </c>
      <c r="O831" s="54">
        <f t="shared" ca="1" si="45"/>
        <v>0</v>
      </c>
    </row>
    <row r="832" spans="1:15" hidden="1" x14ac:dyDescent="0.25">
      <c r="A832" s="97">
        <v>1893</v>
      </c>
      <c r="B832" s="98" t="s">
        <v>9508</v>
      </c>
      <c r="C832" s="54" t="str">
        <f t="shared" ca="1" si="49"/>
        <v>CPCC</v>
      </c>
      <c r="D832" s="54" t="str">
        <f t="shared" ca="1" si="49"/>
        <v>FDPSFDIP</v>
      </c>
      <c r="E832" s="98">
        <f t="shared" ca="1" si="49"/>
        <v>0</v>
      </c>
      <c r="F832" s="54">
        <f t="shared" ca="1" si="48"/>
        <v>0</v>
      </c>
      <c r="G832" s="54">
        <f t="shared" ca="1" si="48"/>
        <v>0</v>
      </c>
      <c r="H832" s="54">
        <f t="shared" ca="1" si="48"/>
        <v>0</v>
      </c>
      <c r="I832" s="54">
        <f t="shared" ca="1" si="48"/>
        <v>0</v>
      </c>
      <c r="J832" s="54">
        <f t="shared" ca="1" si="48"/>
        <v>0</v>
      </c>
      <c r="K832" s="54" t="str">
        <f t="shared" ca="1" si="48"/>
        <v>AD3</v>
      </c>
      <c r="L832" s="54" t="str">
        <f t="shared" ca="1" si="46"/>
        <v>PARTIEL</v>
      </c>
      <c r="M832" s="54">
        <f t="shared" ca="1" si="46"/>
        <v>0</v>
      </c>
      <c r="N832" s="54" t="str">
        <f t="shared" ca="1" si="46"/>
        <v>ZH1MJA</v>
      </c>
      <c r="O832" s="54">
        <f t="shared" ca="1" si="45"/>
        <v>0</v>
      </c>
    </row>
    <row r="833" spans="1:15" hidden="1" x14ac:dyDescent="0.25">
      <c r="A833" s="97">
        <v>666</v>
      </c>
      <c r="B833" s="134" t="s">
        <v>3588</v>
      </c>
      <c r="C833" s="54" t="str">
        <f t="shared" ca="1" si="49"/>
        <v>CPCC</v>
      </c>
      <c r="D833" s="54" t="str">
        <f t="shared" ca="1" si="49"/>
        <v>FDPSRJ11</v>
      </c>
      <c r="E833" s="98">
        <f t="shared" ca="1" si="49"/>
        <v>0</v>
      </c>
      <c r="F833" s="54">
        <f t="shared" ca="1" si="48"/>
        <v>0</v>
      </c>
      <c r="G833" s="54">
        <f t="shared" ca="1" si="48"/>
        <v>0</v>
      </c>
      <c r="H833" s="54">
        <f t="shared" ca="1" si="48"/>
        <v>0</v>
      </c>
      <c r="I833" s="54">
        <f t="shared" ca="1" si="48"/>
        <v>0</v>
      </c>
      <c r="J833" s="54">
        <f t="shared" ca="1" si="48"/>
        <v>0</v>
      </c>
      <c r="K833" s="54" t="str">
        <f t="shared" ca="1" si="48"/>
        <v>AD3</v>
      </c>
      <c r="L833" s="54" t="str">
        <f t="shared" ca="1" si="46"/>
        <v>PARTIEL</v>
      </c>
      <c r="M833" s="54">
        <f t="shared" ca="1" si="46"/>
        <v>0</v>
      </c>
      <c r="N833" s="54" t="str">
        <f t="shared" ca="1" si="46"/>
        <v>ZH1VJB</v>
      </c>
      <c r="O833" s="54">
        <f t="shared" ca="1" si="46"/>
        <v>0</v>
      </c>
    </row>
    <row r="834" spans="1:15" hidden="1" x14ac:dyDescent="0.25">
      <c r="A834" s="97">
        <v>667</v>
      </c>
      <c r="B834" s="98" t="s">
        <v>3591</v>
      </c>
      <c r="C834" s="54" t="str">
        <f t="shared" ca="1" si="49"/>
        <v>CPCC</v>
      </c>
      <c r="D834" s="54" t="str">
        <f t="shared" ca="1" si="49"/>
        <v>FDPSRM01</v>
      </c>
      <c r="E834" s="98">
        <f t="shared" ca="1" si="49"/>
        <v>0</v>
      </c>
      <c r="F834" s="54">
        <f t="shared" ca="1" si="48"/>
        <v>0</v>
      </c>
      <c r="G834" s="54">
        <f t="shared" ca="1" si="48"/>
        <v>0</v>
      </c>
      <c r="H834" s="54">
        <f t="shared" ca="1" si="48"/>
        <v>0</v>
      </c>
      <c r="I834" s="54">
        <f t="shared" ca="1" si="48"/>
        <v>0</v>
      </c>
      <c r="J834" s="54">
        <f t="shared" ca="1" si="48"/>
        <v>0</v>
      </c>
      <c r="K834" s="54" t="str">
        <f t="shared" ca="1" si="48"/>
        <v>AD1</v>
      </c>
      <c r="L834" s="54" t="str">
        <f t="shared" ca="1" si="46"/>
        <v>PARTIEL</v>
      </c>
      <c r="M834" s="54">
        <f t="shared" ca="1" si="46"/>
        <v>0</v>
      </c>
      <c r="N834" s="54" t="str">
        <f t="shared" ca="1" si="46"/>
        <v>ZH1SMQ</v>
      </c>
      <c r="O834" s="54">
        <f t="shared" ca="1" si="46"/>
        <v>0</v>
      </c>
    </row>
    <row r="835" spans="1:15" hidden="1" x14ac:dyDescent="0.25">
      <c r="A835" s="97">
        <v>668</v>
      </c>
      <c r="B835" s="98" t="s">
        <v>3593</v>
      </c>
      <c r="C835" s="54" t="str">
        <f t="shared" ca="1" si="49"/>
        <v>CPCC</v>
      </c>
      <c r="D835" s="54" t="str">
        <f t="shared" ca="1" si="49"/>
        <v>V0FDS502</v>
      </c>
      <c r="E835" s="98">
        <f t="shared" ca="1" si="49"/>
        <v>0</v>
      </c>
      <c r="F835" s="54">
        <f t="shared" ca="1" si="48"/>
        <v>0</v>
      </c>
      <c r="G835" s="54">
        <f t="shared" ca="1" si="48"/>
        <v>0</v>
      </c>
      <c r="H835" s="54">
        <f t="shared" ca="1" si="48"/>
        <v>0</v>
      </c>
      <c r="I835" s="54">
        <f t="shared" ca="1" si="48"/>
        <v>0</v>
      </c>
      <c r="J835" s="54" t="str">
        <f t="shared" ca="1" si="48"/>
        <v>ZH1AMR</v>
      </c>
      <c r="K835" s="54" t="str">
        <f t="shared" ca="1" si="48"/>
        <v>AD3</v>
      </c>
      <c r="L835" s="54" t="str">
        <f t="shared" ca="1" si="46"/>
        <v>COMPLET</v>
      </c>
      <c r="M835" s="54" t="str">
        <f t="shared" ca="1" si="46"/>
        <v xml:space="preserve"> </v>
      </c>
      <c r="N835" s="54" t="str">
        <f t="shared" ca="1" si="46"/>
        <v>ZH1SMR</v>
      </c>
      <c r="O835" s="54">
        <f t="shared" ca="1" si="46"/>
        <v>0</v>
      </c>
    </row>
    <row r="836" spans="1:15" hidden="1" x14ac:dyDescent="0.25">
      <c r="A836" s="97">
        <v>669</v>
      </c>
      <c r="B836" s="98" t="s">
        <v>3599</v>
      </c>
      <c r="C836" s="54" t="str">
        <f t="shared" ca="1" si="49"/>
        <v>CPCC</v>
      </c>
      <c r="D836" s="54" t="str">
        <f t="shared" ca="1" si="49"/>
        <v>V0FDS503</v>
      </c>
      <c r="E836" s="98">
        <f t="shared" ca="1" si="49"/>
        <v>0</v>
      </c>
      <c r="F836" s="54">
        <f t="shared" ca="1" si="48"/>
        <v>0</v>
      </c>
      <c r="G836" s="54">
        <f t="shared" ca="1" si="48"/>
        <v>0</v>
      </c>
      <c r="H836" s="54">
        <f t="shared" ca="1" si="48"/>
        <v>0</v>
      </c>
      <c r="I836" s="54">
        <f t="shared" ca="1" si="48"/>
        <v>0</v>
      </c>
      <c r="J836" s="54" t="str">
        <f t="shared" ca="1" si="48"/>
        <v>ZH1AMS</v>
      </c>
      <c r="K836" s="54" t="str">
        <f t="shared" ca="1" si="48"/>
        <v>AD3</v>
      </c>
      <c r="L836" s="54" t="str">
        <f t="shared" ca="1" si="46"/>
        <v>COMPLET</v>
      </c>
      <c r="M836" s="54" t="str">
        <f t="shared" ca="1" si="46"/>
        <v xml:space="preserve"> </v>
      </c>
      <c r="N836" s="54" t="str">
        <f t="shared" ca="1" si="46"/>
        <v>ZH1SMS</v>
      </c>
      <c r="O836" s="54">
        <f t="shared" ca="1" si="46"/>
        <v>0</v>
      </c>
    </row>
    <row r="837" spans="1:15" hidden="1" x14ac:dyDescent="0.25">
      <c r="A837" s="97">
        <v>670</v>
      </c>
      <c r="B837" s="98" t="s">
        <v>3605</v>
      </c>
      <c r="C837" s="54" t="str">
        <f t="shared" ca="1" si="49"/>
        <v>CPCC</v>
      </c>
      <c r="D837" s="54" t="str">
        <f t="shared" ca="1" si="49"/>
        <v xml:space="preserve"> </v>
      </c>
      <c r="E837" s="98">
        <f t="shared" ca="1" si="49"/>
        <v>0</v>
      </c>
      <c r="F837" s="54">
        <f t="shared" ca="1" si="48"/>
        <v>0</v>
      </c>
      <c r="G837" s="54">
        <f t="shared" ca="1" si="48"/>
        <v>0</v>
      </c>
      <c r="H837" s="54">
        <f t="shared" ca="1" si="48"/>
        <v>0</v>
      </c>
      <c r="I837" s="54">
        <f t="shared" ca="1" si="48"/>
        <v>0</v>
      </c>
      <c r="J837" s="54">
        <f t="shared" ca="1" si="48"/>
        <v>0</v>
      </c>
      <c r="K837" s="54" t="str">
        <f t="shared" ca="1" si="48"/>
        <v>AD3</v>
      </c>
      <c r="L837" s="54" t="str">
        <f t="shared" ca="1" si="46"/>
        <v>COMPLET</v>
      </c>
      <c r="M837" s="54" t="str">
        <f t="shared" ca="1" si="46"/>
        <v xml:space="preserve"> </v>
      </c>
      <c r="N837" s="54" t="str">
        <f t="shared" ca="1" si="46"/>
        <v>ZH1SMT</v>
      </c>
      <c r="O837" s="54">
        <f t="shared" ca="1" si="46"/>
        <v>0</v>
      </c>
    </row>
    <row r="838" spans="1:15" hidden="1" x14ac:dyDescent="0.25">
      <c r="A838" s="97">
        <v>1927</v>
      </c>
      <c r="B838" s="98" t="s">
        <v>9647</v>
      </c>
      <c r="C838" s="54" t="str">
        <f t="shared" ca="1" si="49"/>
        <v>CPCC</v>
      </c>
      <c r="D838" s="54" t="str">
        <f t="shared" ca="1" si="49"/>
        <v xml:space="preserve"> </v>
      </c>
      <c r="E838" s="98">
        <f t="shared" ca="1" si="49"/>
        <v>0</v>
      </c>
      <c r="F838" s="54">
        <f t="shared" ca="1" si="48"/>
        <v>0</v>
      </c>
      <c r="G838" s="54">
        <f t="shared" ca="1" si="48"/>
        <v>0</v>
      </c>
      <c r="H838" s="54">
        <f t="shared" ca="1" si="48"/>
        <v>0</v>
      </c>
      <c r="I838" s="54">
        <f t="shared" ca="1" si="48"/>
        <v>0</v>
      </c>
      <c r="J838" s="54">
        <f t="shared" ca="1" si="48"/>
        <v>0</v>
      </c>
      <c r="K838" s="54" t="str">
        <f t="shared" ca="1" si="48"/>
        <v>AD3</v>
      </c>
      <c r="L838" s="54" t="str">
        <f t="shared" ca="1" si="46"/>
        <v>COMPLET</v>
      </c>
      <c r="M838" s="54" t="str">
        <f t="shared" ca="1" si="46"/>
        <v xml:space="preserve"> </v>
      </c>
      <c r="N838" s="54" t="str">
        <f t="shared" ca="1" si="46"/>
        <v>ZH1SMZ</v>
      </c>
      <c r="O838" s="54">
        <f t="shared" ca="1" si="46"/>
        <v>0</v>
      </c>
    </row>
    <row r="839" spans="1:15" hidden="1" x14ac:dyDescent="0.25">
      <c r="A839" s="97">
        <v>671</v>
      </c>
      <c r="B839" s="98" t="s">
        <v>3608</v>
      </c>
      <c r="C839" s="54" t="str">
        <f t="shared" ca="1" si="49"/>
        <v>CPCC</v>
      </c>
      <c r="D839" s="54" t="str">
        <f t="shared" ca="1" si="49"/>
        <v xml:space="preserve"> </v>
      </c>
      <c r="E839" s="98">
        <f t="shared" ca="1" si="49"/>
        <v>0</v>
      </c>
      <c r="F839" s="54">
        <f t="shared" ca="1" si="48"/>
        <v>0</v>
      </c>
      <c r="G839" s="54">
        <f t="shared" ca="1" si="48"/>
        <v>0</v>
      </c>
      <c r="H839" s="54">
        <f t="shared" ca="1" si="48"/>
        <v>0</v>
      </c>
      <c r="I839" s="54">
        <f t="shared" ca="1" si="48"/>
        <v>0</v>
      </c>
      <c r="J839" s="54">
        <f t="shared" ca="1" si="48"/>
        <v>0</v>
      </c>
      <c r="K839" s="54" t="str">
        <f t="shared" ca="1" si="48"/>
        <v>AD3</v>
      </c>
      <c r="L839" s="54" t="str">
        <f t="shared" ca="1" si="46"/>
        <v>COMPLET</v>
      </c>
      <c r="M839" s="54" t="str">
        <f t="shared" ca="1" si="46"/>
        <v xml:space="preserve"> </v>
      </c>
      <c r="N839" s="54" t="str">
        <f t="shared" ca="1" si="46"/>
        <v>ZH1SMU</v>
      </c>
      <c r="O839" s="54">
        <f t="shared" ca="1" si="46"/>
        <v>0</v>
      </c>
    </row>
    <row r="840" spans="1:15" hidden="1" x14ac:dyDescent="0.25">
      <c r="A840" s="97">
        <v>672</v>
      </c>
      <c r="B840" s="98" t="s">
        <v>3611</v>
      </c>
      <c r="C840" s="54" t="str">
        <f t="shared" ca="1" si="49"/>
        <v>CPCC</v>
      </c>
      <c r="D840" s="54" t="str">
        <f t="shared" ca="1" si="49"/>
        <v xml:space="preserve"> </v>
      </c>
      <c r="E840" s="98">
        <f t="shared" ca="1" si="49"/>
        <v>0</v>
      </c>
      <c r="F840" s="54">
        <f t="shared" ca="1" si="48"/>
        <v>0</v>
      </c>
      <c r="G840" s="54">
        <f t="shared" ca="1" si="48"/>
        <v>0</v>
      </c>
      <c r="H840" s="54">
        <f t="shared" ca="1" si="48"/>
        <v>0</v>
      </c>
      <c r="I840" s="54">
        <f t="shared" ca="1" si="48"/>
        <v>0</v>
      </c>
      <c r="J840" s="54">
        <f t="shared" ca="1" si="48"/>
        <v>0</v>
      </c>
      <c r="K840" s="54" t="str">
        <f t="shared" ca="1" si="48"/>
        <v>AD3</v>
      </c>
      <c r="L840" s="54" t="str">
        <f t="shared" ca="1" si="46"/>
        <v>COMPLET</v>
      </c>
      <c r="M840" s="54" t="str">
        <f t="shared" ca="1" si="46"/>
        <v xml:space="preserve"> </v>
      </c>
      <c r="N840" s="54" t="str">
        <f t="shared" ca="1" si="46"/>
        <v>ZH1SMV</v>
      </c>
      <c r="O840" s="54">
        <f t="shared" ca="1" si="46"/>
        <v>0</v>
      </c>
    </row>
    <row r="841" spans="1:15" hidden="1" x14ac:dyDescent="0.25">
      <c r="A841" s="97">
        <v>673</v>
      </c>
      <c r="B841" s="98" t="s">
        <v>3614</v>
      </c>
      <c r="C841" s="54" t="str">
        <f t="shared" ca="1" si="49"/>
        <v>CPCC</v>
      </c>
      <c r="D841" s="54" t="str">
        <f t="shared" ca="1" si="49"/>
        <v xml:space="preserve"> </v>
      </c>
      <c r="E841" s="98">
        <f t="shared" ca="1" si="49"/>
        <v>0</v>
      </c>
      <c r="F841" s="54">
        <f t="shared" ca="1" si="48"/>
        <v>0</v>
      </c>
      <c r="G841" s="54">
        <f t="shared" ca="1" si="48"/>
        <v>0</v>
      </c>
      <c r="H841" s="54">
        <f t="shared" ca="1" si="48"/>
        <v>0</v>
      </c>
      <c r="I841" s="54">
        <f t="shared" ca="1" si="48"/>
        <v>0</v>
      </c>
      <c r="J841" s="54">
        <f t="shared" ca="1" si="48"/>
        <v>0</v>
      </c>
      <c r="K841" s="54" t="str">
        <f t="shared" ca="1" si="48"/>
        <v>AD3</v>
      </c>
      <c r="L841" s="54" t="str">
        <f t="shared" ca="1" si="46"/>
        <v>COMPLET</v>
      </c>
      <c r="M841" s="54" t="str">
        <f t="shared" ca="1" si="46"/>
        <v xml:space="preserve"> </v>
      </c>
      <c r="N841" s="54" t="str">
        <f t="shared" ca="1" si="46"/>
        <v>ZH1SMW</v>
      </c>
      <c r="O841" s="54">
        <f t="shared" ca="1" si="46"/>
        <v>0</v>
      </c>
    </row>
    <row r="842" spans="1:15" hidden="1" x14ac:dyDescent="0.25">
      <c r="A842" s="97">
        <v>1894</v>
      </c>
      <c r="B842" s="98" t="s">
        <v>9511</v>
      </c>
      <c r="C842" s="54" t="str">
        <f t="shared" ca="1" si="49"/>
        <v>CPCC</v>
      </c>
      <c r="D842" s="54" t="str">
        <f t="shared" ca="1" si="49"/>
        <v>FDSSFDPP</v>
      </c>
      <c r="E842" s="98">
        <f t="shared" ca="1" si="49"/>
        <v>0</v>
      </c>
      <c r="F842" s="54">
        <f t="shared" ca="1" si="48"/>
        <v>0</v>
      </c>
      <c r="G842" s="54">
        <f t="shared" ca="1" si="48"/>
        <v>0</v>
      </c>
      <c r="H842" s="54">
        <f t="shared" ca="1" si="48"/>
        <v>0</v>
      </c>
      <c r="I842" s="54">
        <f t="shared" ca="1" si="48"/>
        <v>0</v>
      </c>
      <c r="J842" s="54">
        <f t="shared" ca="1" si="48"/>
        <v>0</v>
      </c>
      <c r="K842" s="54" t="str">
        <f t="shared" ca="1" si="48"/>
        <v>AD3</v>
      </c>
      <c r="L842" s="54" t="str">
        <f t="shared" ca="1" si="46"/>
        <v>PARTIEL</v>
      </c>
      <c r="M842" s="54">
        <f t="shared" ca="1" si="46"/>
        <v>0</v>
      </c>
      <c r="N842" s="54" t="str">
        <f t="shared" ca="1" si="46"/>
        <v>ZH1MJB</v>
      </c>
      <c r="O842" s="54">
        <f t="shared" ca="1" si="46"/>
        <v>0</v>
      </c>
    </row>
    <row r="843" spans="1:15" hidden="1" x14ac:dyDescent="0.25">
      <c r="A843" s="97">
        <v>674</v>
      </c>
      <c r="B843" s="98" t="s">
        <v>3617</v>
      </c>
      <c r="C843" s="54" t="str">
        <f t="shared" ca="1" si="49"/>
        <v>CPCC</v>
      </c>
      <c r="D843" s="54" t="str">
        <f t="shared" ca="1" si="49"/>
        <v xml:space="preserve">TA/0AMT/FDSSOPR /0/        / </v>
      </c>
      <c r="E843" s="98">
        <f t="shared" ca="1" si="49"/>
        <v>0</v>
      </c>
      <c r="F843" s="54">
        <f t="shared" ca="1" si="48"/>
        <v>0</v>
      </c>
      <c r="G843" s="54">
        <f t="shared" ca="1" si="48"/>
        <v>0</v>
      </c>
      <c r="H843" s="54">
        <f t="shared" ca="1" si="48"/>
        <v>0</v>
      </c>
      <c r="I843" s="54">
        <f t="shared" ca="1" si="48"/>
        <v>0</v>
      </c>
      <c r="J843" s="54" t="str">
        <f t="shared" ca="1" si="48"/>
        <v>ZH1AMX</v>
      </c>
      <c r="K843" s="54" t="str">
        <f t="shared" ca="1" si="48"/>
        <v>AD3</v>
      </c>
      <c r="L843" s="54" t="str">
        <f t="shared" ca="1" si="46"/>
        <v>COMPLET</v>
      </c>
      <c r="M843" s="54" t="str">
        <f t="shared" ca="1" si="46"/>
        <v xml:space="preserve"> </v>
      </c>
      <c r="N843" s="54" t="str">
        <f t="shared" ca="1" si="46"/>
        <v>ZH1SMX</v>
      </c>
      <c r="O843" s="54">
        <f t="shared" ca="1" si="46"/>
        <v>0</v>
      </c>
    </row>
    <row r="844" spans="1:15" hidden="1" x14ac:dyDescent="0.25">
      <c r="A844" s="97">
        <v>675</v>
      </c>
      <c r="B844" s="98" t="s">
        <v>3622</v>
      </c>
      <c r="C844" s="54" t="str">
        <f t="shared" ca="1" si="49"/>
        <v>CPCC</v>
      </c>
      <c r="D844" s="54" t="str">
        <f t="shared" ca="1" si="49"/>
        <v xml:space="preserve">TA/0AMT/FDSTRESO/0/        / </v>
      </c>
      <c r="E844" s="98">
        <f t="shared" ca="1" si="49"/>
        <v>0</v>
      </c>
      <c r="F844" s="54">
        <f t="shared" ca="1" si="48"/>
        <v>0</v>
      </c>
      <c r="G844" s="54">
        <f t="shared" ca="1" si="48"/>
        <v>0</v>
      </c>
      <c r="H844" s="54">
        <f t="shared" ca="1" si="48"/>
        <v>0</v>
      </c>
      <c r="I844" s="54">
        <f t="shared" ca="1" si="48"/>
        <v>0</v>
      </c>
      <c r="J844" s="54" t="str">
        <f t="shared" ca="1" si="48"/>
        <v>ZH1AMY</v>
      </c>
      <c r="K844" s="54" t="str">
        <f t="shared" ca="1" si="48"/>
        <v>AD3</v>
      </c>
      <c r="L844" s="54" t="str">
        <f t="shared" ca="1" si="48"/>
        <v>COMPLET</v>
      </c>
      <c r="M844" s="54" t="str">
        <f t="shared" ca="1" si="48"/>
        <v xml:space="preserve"> </v>
      </c>
      <c r="N844" s="54" t="str">
        <f t="shared" ca="1" si="48"/>
        <v>ZH1SMY</v>
      </c>
      <c r="O844" s="54">
        <f t="shared" ca="1" si="48"/>
        <v>0</v>
      </c>
    </row>
    <row r="845" spans="1:15" hidden="1" x14ac:dyDescent="0.25">
      <c r="A845" s="97">
        <v>676</v>
      </c>
      <c r="B845" s="98" t="s">
        <v>3628</v>
      </c>
      <c r="C845" s="54" t="str">
        <f t="shared" ca="1" si="49"/>
        <v>CPPL</v>
      </c>
      <c r="D845" s="54" t="str">
        <f t="shared" ca="1" si="49"/>
        <v>UNLDFEPA</v>
      </c>
      <c r="E845" s="98">
        <f t="shared" ca="1" si="49"/>
        <v>0</v>
      </c>
      <c r="F845" s="54">
        <f t="shared" ca="1" si="48"/>
        <v>0</v>
      </c>
      <c r="G845" s="54">
        <f t="shared" ca="1" si="48"/>
        <v>0</v>
      </c>
      <c r="H845" s="54">
        <f t="shared" ca="1" si="48"/>
        <v>0</v>
      </c>
      <c r="I845" s="54">
        <f t="shared" ca="1" si="48"/>
        <v>0</v>
      </c>
      <c r="J845" s="54" t="str">
        <f t="shared" ca="1" si="48"/>
        <v>ZH2CJW</v>
      </c>
      <c r="K845" s="54" t="str">
        <f t="shared" ca="1" si="48"/>
        <v>AD1</v>
      </c>
      <c r="L845" s="54" t="str">
        <f t="shared" ca="1" si="48"/>
        <v>COMPLET</v>
      </c>
      <c r="M845" s="54">
        <f t="shared" ca="1" si="48"/>
        <v>0</v>
      </c>
      <c r="N845" s="54" t="str">
        <f t="shared" ca="1" si="48"/>
        <v>ZH2UJW</v>
      </c>
      <c r="O845" s="54">
        <f t="shared" ca="1" si="48"/>
        <v>0</v>
      </c>
    </row>
    <row r="846" spans="1:15" hidden="1" x14ac:dyDescent="0.25">
      <c r="A846" s="97">
        <v>677</v>
      </c>
      <c r="B846" s="98" t="s">
        <v>3633</v>
      </c>
      <c r="C846" s="54" t="str">
        <f t="shared" ca="1" si="49"/>
        <v>CPPL</v>
      </c>
      <c r="D846" s="54" t="str">
        <f t="shared" ca="1" si="49"/>
        <v>UNLDFEPA</v>
      </c>
      <c r="E846" s="98">
        <f t="shared" ca="1" si="49"/>
        <v>0</v>
      </c>
      <c r="F846" s="54">
        <f t="shared" ca="1" si="48"/>
        <v>0</v>
      </c>
      <c r="G846" s="54">
        <f t="shared" ca="1" si="48"/>
        <v>0</v>
      </c>
      <c r="H846" s="54">
        <f t="shared" ca="1" si="48"/>
        <v>0</v>
      </c>
      <c r="I846" s="54">
        <f t="shared" ca="1" si="48"/>
        <v>0</v>
      </c>
      <c r="J846" s="54" t="str">
        <f t="shared" ca="1" si="48"/>
        <v>ZH2CJW</v>
      </c>
      <c r="K846" s="54" t="str">
        <f t="shared" ca="1" si="48"/>
        <v>AD1</v>
      </c>
      <c r="L846" s="54" t="str">
        <f t="shared" ca="1" si="48"/>
        <v>COMPLET</v>
      </c>
      <c r="M846" s="54">
        <f t="shared" ca="1" si="48"/>
        <v>0</v>
      </c>
      <c r="N846" s="54" t="str">
        <f t="shared" ca="1" si="48"/>
        <v>ZH2UJX</v>
      </c>
      <c r="O846" s="54">
        <f t="shared" ca="1" si="48"/>
        <v>0</v>
      </c>
    </row>
    <row r="847" spans="1:15" hidden="1" x14ac:dyDescent="0.25">
      <c r="A847" s="97">
        <v>678</v>
      </c>
      <c r="B847" s="98" t="s">
        <v>3638</v>
      </c>
      <c r="C847" s="54" t="str">
        <f t="shared" ca="1" si="49"/>
        <v>CPCC</v>
      </c>
      <c r="D847" s="54" t="str">
        <f t="shared" ca="1" si="49"/>
        <v xml:space="preserve">V0FICINC </v>
      </c>
      <c r="E847" s="98">
        <f t="shared" ca="1" si="49"/>
        <v>0</v>
      </c>
      <c r="F847" s="54">
        <f t="shared" ca="1" si="48"/>
        <v>0</v>
      </c>
      <c r="G847" s="54">
        <f t="shared" ca="1" si="48"/>
        <v>0</v>
      </c>
      <c r="H847" s="54">
        <f t="shared" ca="1" si="48"/>
        <v>0</v>
      </c>
      <c r="I847" s="54">
        <f t="shared" ca="1" si="48"/>
        <v>0</v>
      </c>
      <c r="J847" s="54" t="str">
        <f t="shared" ca="1" si="48"/>
        <v>ZH1DJC</v>
      </c>
      <c r="K847" s="54" t="str">
        <f t="shared" ca="1" si="48"/>
        <v>AD3</v>
      </c>
      <c r="L847" s="54" t="str">
        <f t="shared" ca="1" si="48"/>
        <v>COMPLET</v>
      </c>
      <c r="M847" s="54">
        <f t="shared" ca="1" si="48"/>
        <v>0</v>
      </c>
      <c r="N847" s="54" t="str">
        <f t="shared" ca="1" si="48"/>
        <v>ZH1VJC</v>
      </c>
      <c r="O847" s="54">
        <f t="shared" ca="1" si="48"/>
        <v>0</v>
      </c>
    </row>
    <row r="848" spans="1:15" hidden="1" x14ac:dyDescent="0.25">
      <c r="A848" s="97">
        <v>679</v>
      </c>
      <c r="B848" s="98" t="s">
        <v>3644</v>
      </c>
      <c r="C848" s="54" t="str">
        <f t="shared" ca="1" si="49"/>
        <v>CPCC</v>
      </c>
      <c r="D848" s="54" t="str">
        <f t="shared" ca="1" si="49"/>
        <v xml:space="preserve">V1FICINM </v>
      </c>
      <c r="E848" s="98">
        <f t="shared" ca="1" si="49"/>
        <v>0</v>
      </c>
      <c r="F848" s="54">
        <f t="shared" ca="1" si="48"/>
        <v>0</v>
      </c>
      <c r="G848" s="54">
        <f t="shared" ca="1" si="48"/>
        <v>0</v>
      </c>
      <c r="H848" s="54">
        <f t="shared" ca="1" si="48"/>
        <v>0</v>
      </c>
      <c r="I848" s="54">
        <f t="shared" ca="1" si="48"/>
        <v>0</v>
      </c>
      <c r="J848" s="54" t="str">
        <f t="shared" ca="1" si="48"/>
        <v>ZH1DJD</v>
      </c>
      <c r="K848" s="54" t="str">
        <f t="shared" ref="K848:O898" ca="1" si="50">IF((INDIRECT("'Referentiel'!"&amp;K$1&amp;$A848)="N/A"),"",INDIRECT("'Referentiel'!"&amp;K$1&amp;$A848))</f>
        <v>AD3</v>
      </c>
      <c r="L848" s="54" t="str">
        <f t="shared" ca="1" si="50"/>
        <v>COMPLET</v>
      </c>
      <c r="M848" s="54">
        <f t="shared" ca="1" si="50"/>
        <v>0</v>
      </c>
      <c r="N848" s="54" t="str">
        <f t="shared" ca="1" si="50"/>
        <v>ZH1VJD</v>
      </c>
      <c r="O848" s="54">
        <f t="shared" ca="1" si="50"/>
        <v>0</v>
      </c>
    </row>
    <row r="849" spans="1:15" hidden="1" x14ac:dyDescent="0.25">
      <c r="A849" s="97">
        <v>680</v>
      </c>
      <c r="B849" s="98" t="s">
        <v>3650</v>
      </c>
      <c r="C849" s="54" t="str">
        <f t="shared" ca="1" si="49"/>
        <v>CPCC</v>
      </c>
      <c r="D849" s="54" t="str">
        <f t="shared" ca="1" si="49"/>
        <v xml:space="preserve">V1FICINP </v>
      </c>
      <c r="E849" s="98">
        <f t="shared" ca="1" si="49"/>
        <v>0</v>
      </c>
      <c r="F849" s="54">
        <f t="shared" ca="1" si="49"/>
        <v>0</v>
      </c>
      <c r="G849" s="54">
        <f t="shared" ca="1" si="49"/>
        <v>0</v>
      </c>
      <c r="H849" s="54">
        <f t="shared" ca="1" si="49"/>
        <v>0</v>
      </c>
      <c r="I849" s="54">
        <f t="shared" ca="1" si="49"/>
        <v>0</v>
      </c>
      <c r="J849" s="54" t="str">
        <f t="shared" ca="1" si="49"/>
        <v>ZH1DJE</v>
      </c>
      <c r="K849" s="54" t="str">
        <f t="shared" ca="1" si="50"/>
        <v>AD3</v>
      </c>
      <c r="L849" s="54" t="str">
        <f t="shared" ca="1" si="50"/>
        <v>COMPLET</v>
      </c>
      <c r="M849" s="54">
        <f t="shared" ca="1" si="50"/>
        <v>0</v>
      </c>
      <c r="N849" s="54" t="str">
        <f t="shared" ca="1" si="50"/>
        <v>ZH1VJE</v>
      </c>
      <c r="O849" s="54">
        <f t="shared" ca="1" si="50"/>
        <v>0</v>
      </c>
    </row>
    <row r="850" spans="1:15" hidden="1" x14ac:dyDescent="0.25">
      <c r="A850" s="97">
        <v>681</v>
      </c>
      <c r="B850" s="98" t="s">
        <v>38</v>
      </c>
      <c r="C850" s="54" t="str">
        <f t="shared" ca="1" si="49"/>
        <v>CPCC</v>
      </c>
      <c r="D850" s="54" t="str">
        <f t="shared" ca="1" si="49"/>
        <v>FICME002</v>
      </c>
      <c r="E850" s="98">
        <f t="shared" ca="1" si="49"/>
        <v>0</v>
      </c>
      <c r="F850" s="54">
        <f t="shared" ca="1" si="49"/>
        <v>0</v>
      </c>
      <c r="G850" s="54" t="str">
        <f t="shared" ca="1" si="49"/>
        <v>ZH1NJ7</v>
      </c>
      <c r="H850" s="54" t="str">
        <f t="shared" ca="1" si="49"/>
        <v>H1000</v>
      </c>
      <c r="I850" s="54">
        <f t="shared" ca="1" si="49"/>
        <v>0</v>
      </c>
      <c r="J850" s="54" t="str">
        <f t="shared" ca="1" si="49"/>
        <v>ZH1NJ1</v>
      </c>
      <c r="K850" s="54" t="str">
        <f t="shared" ca="1" si="50"/>
        <v>AD3</v>
      </c>
      <c r="L850" s="54" t="str">
        <f t="shared" ca="1" si="50"/>
        <v>PARTIEL</v>
      </c>
      <c r="M850" s="54">
        <f t="shared" ca="1" si="50"/>
        <v>0</v>
      </c>
      <c r="N850" s="54" t="str">
        <f t="shared" ca="1" si="50"/>
        <v>ZH1NJ2</v>
      </c>
      <c r="O850" s="54">
        <f t="shared" ca="1" si="50"/>
        <v>0</v>
      </c>
    </row>
    <row r="851" spans="1:15" hidden="1" x14ac:dyDescent="0.25">
      <c r="A851" s="97">
        <v>682</v>
      </c>
      <c r="B851" s="98" t="s">
        <v>3657</v>
      </c>
      <c r="C851" s="54" t="str">
        <f t="shared" ca="1" si="49"/>
        <v>CPCC</v>
      </c>
      <c r="D851" s="54" t="str">
        <f t="shared" ca="1" si="49"/>
        <v>FICME002</v>
      </c>
      <c r="E851" s="98">
        <f t="shared" ca="1" si="49"/>
        <v>0</v>
      </c>
      <c r="F851" s="54">
        <f t="shared" ca="1" si="49"/>
        <v>0</v>
      </c>
      <c r="G851" s="54" t="str">
        <f t="shared" ca="1" si="49"/>
        <v>ZH1NJ7</v>
      </c>
      <c r="H851" s="54" t="str">
        <f t="shared" ca="1" si="49"/>
        <v>H1000</v>
      </c>
      <c r="I851" s="54">
        <f t="shared" ca="1" si="49"/>
        <v>0</v>
      </c>
      <c r="J851" s="54" t="str">
        <f t="shared" ca="1" si="49"/>
        <v>ZH1NJ1</v>
      </c>
      <c r="K851" s="54" t="str">
        <f t="shared" ca="1" si="50"/>
        <v>AD3</v>
      </c>
      <c r="L851" s="54" t="str">
        <f t="shared" ca="1" si="50"/>
        <v>PARTIEL</v>
      </c>
      <c r="M851" s="54">
        <f t="shared" ca="1" si="50"/>
        <v>0</v>
      </c>
      <c r="N851" s="54" t="str">
        <f t="shared" ca="1" si="50"/>
        <v>ZH1NJ3</v>
      </c>
      <c r="O851" s="54">
        <f t="shared" ca="1" si="50"/>
        <v>0</v>
      </c>
    </row>
    <row r="852" spans="1:15" hidden="1" x14ac:dyDescent="0.25">
      <c r="A852" s="97">
        <v>683</v>
      </c>
      <c r="B852" s="98" t="s">
        <v>3661</v>
      </c>
      <c r="C852" s="54" t="str">
        <f t="shared" ca="1" si="49"/>
        <v>CPCC</v>
      </c>
      <c r="D852" s="54" t="str">
        <f t="shared" ca="1" si="49"/>
        <v>FICME002</v>
      </c>
      <c r="E852" s="98">
        <f t="shared" ca="1" si="49"/>
        <v>0</v>
      </c>
      <c r="F852" s="54">
        <f t="shared" ca="1" si="49"/>
        <v>0</v>
      </c>
      <c r="G852" s="54" t="str">
        <f t="shared" ca="1" si="49"/>
        <v>ZH1NJ7</v>
      </c>
      <c r="H852" s="54" t="str">
        <f t="shared" ca="1" si="49"/>
        <v>H1000</v>
      </c>
      <c r="I852" s="54">
        <f t="shared" ca="1" si="49"/>
        <v>0</v>
      </c>
      <c r="J852" s="54" t="str">
        <f t="shared" ca="1" si="49"/>
        <v>ZH1NJ1</v>
      </c>
      <c r="K852" s="54" t="str">
        <f t="shared" ca="1" si="50"/>
        <v>AD3</v>
      </c>
      <c r="L852" s="54" t="str">
        <f t="shared" ca="1" si="50"/>
        <v>PARTIEL</v>
      </c>
      <c r="M852" s="54">
        <f t="shared" ca="1" si="50"/>
        <v>0</v>
      </c>
      <c r="N852" s="54" t="str">
        <f t="shared" ca="1" si="50"/>
        <v>ZH1NJ4</v>
      </c>
      <c r="O852" s="54">
        <f t="shared" ca="1" si="50"/>
        <v>0</v>
      </c>
    </row>
    <row r="853" spans="1:15" hidden="1" x14ac:dyDescent="0.25">
      <c r="A853" s="97">
        <v>684</v>
      </c>
      <c r="B853" s="98" t="s">
        <v>3665</v>
      </c>
      <c r="C853" s="54" t="str">
        <f t="shared" ca="1" si="49"/>
        <v>CPCC</v>
      </c>
      <c r="D853" s="54" t="str">
        <f t="shared" ca="1" si="49"/>
        <v>FICME002</v>
      </c>
      <c r="E853" s="98">
        <f t="shared" ca="1" si="49"/>
        <v>0</v>
      </c>
      <c r="F853" s="54">
        <f t="shared" ca="1" si="49"/>
        <v>0</v>
      </c>
      <c r="G853" s="54" t="str">
        <f t="shared" ca="1" si="49"/>
        <v>ZH1NJ7</v>
      </c>
      <c r="H853" s="54" t="str">
        <f t="shared" ca="1" si="49"/>
        <v>H1000</v>
      </c>
      <c r="I853" s="54">
        <f t="shared" ca="1" si="49"/>
        <v>0</v>
      </c>
      <c r="J853" s="54" t="str">
        <f t="shared" ca="1" si="49"/>
        <v>ZH1NJ1</v>
      </c>
      <c r="K853" s="54" t="str">
        <f t="shared" ca="1" si="50"/>
        <v>AD3</v>
      </c>
      <c r="L853" s="54" t="str">
        <f t="shared" ca="1" si="50"/>
        <v>PARTIEL</v>
      </c>
      <c r="M853" s="54">
        <f t="shared" ca="1" si="50"/>
        <v>0</v>
      </c>
      <c r="N853" s="54" t="str">
        <f t="shared" ca="1" si="50"/>
        <v>ZH1NJ5</v>
      </c>
      <c r="O853" s="54">
        <f t="shared" ca="1" si="50"/>
        <v>0</v>
      </c>
    </row>
    <row r="854" spans="1:15" x14ac:dyDescent="0.25">
      <c r="A854" s="97">
        <v>685</v>
      </c>
      <c r="B854" s="98" t="s">
        <v>3670</v>
      </c>
      <c r="C854" s="54" t="str">
        <f t="shared" ca="1" si="49"/>
        <v>CPCC</v>
      </c>
      <c r="D854" s="54" t="str">
        <f t="shared" ca="1" si="49"/>
        <v>FICME001</v>
      </c>
      <c r="E854" s="98">
        <f t="shared" ca="1" si="49"/>
        <v>0</v>
      </c>
      <c r="F854" s="54">
        <f t="shared" ca="1" si="49"/>
        <v>0</v>
      </c>
      <c r="G854" s="54">
        <f t="shared" ca="1" si="49"/>
        <v>0</v>
      </c>
      <c r="H854" s="54">
        <f t="shared" ca="1" si="49"/>
        <v>0</v>
      </c>
      <c r="I854" s="54">
        <f t="shared" ca="1" si="49"/>
        <v>0</v>
      </c>
      <c r="J854" s="54" t="str">
        <f t="shared" ca="1" si="49"/>
        <v>ZH1AHB</v>
      </c>
      <c r="K854" s="54" t="str">
        <f t="shared" ca="1" si="50"/>
        <v>AD3</v>
      </c>
      <c r="L854" s="54" t="str">
        <f t="shared" ca="1" si="50"/>
        <v>PARTIEL</v>
      </c>
      <c r="M854" s="54">
        <f t="shared" ca="1" si="50"/>
        <v>0</v>
      </c>
      <c r="N854" s="54" t="str">
        <f t="shared" ca="1" si="50"/>
        <v>ZH1SHA</v>
      </c>
      <c r="O854" s="54">
        <f t="shared" ca="1" si="50"/>
        <v>0</v>
      </c>
    </row>
    <row r="855" spans="1:15" x14ac:dyDescent="0.25">
      <c r="A855" s="97">
        <v>686</v>
      </c>
      <c r="B855" s="98" t="s">
        <v>3676</v>
      </c>
      <c r="C855" s="54" t="str">
        <f t="shared" ca="1" si="49"/>
        <v>CPCC</v>
      </c>
      <c r="D855" s="54" t="str">
        <f t="shared" ca="1" si="49"/>
        <v>FICME001</v>
      </c>
      <c r="E855" s="98">
        <f t="shared" ca="1" si="49"/>
        <v>0</v>
      </c>
      <c r="F855" s="54">
        <f t="shared" ca="1" si="49"/>
        <v>0</v>
      </c>
      <c r="G855" s="54">
        <f t="shared" ca="1" si="49"/>
        <v>0</v>
      </c>
      <c r="H855" s="54">
        <f t="shared" ca="1" si="49"/>
        <v>0</v>
      </c>
      <c r="I855" s="54">
        <f t="shared" ca="1" si="49"/>
        <v>0</v>
      </c>
      <c r="J855" s="54" t="str">
        <f t="shared" ca="1" si="49"/>
        <v>ZH1AHB</v>
      </c>
      <c r="K855" s="54" t="str">
        <f t="shared" ca="1" si="50"/>
        <v>AD3</v>
      </c>
      <c r="L855" s="54" t="str">
        <f t="shared" ca="1" si="50"/>
        <v>PARTIEL</v>
      </c>
      <c r="M855" s="54">
        <f t="shared" ca="1" si="50"/>
        <v>0</v>
      </c>
      <c r="N855" s="54" t="str">
        <f t="shared" ca="1" si="50"/>
        <v>ZH1SHB</v>
      </c>
      <c r="O855" s="54">
        <f t="shared" ca="1" si="50"/>
        <v>0</v>
      </c>
    </row>
    <row r="856" spans="1:15" x14ac:dyDescent="0.25">
      <c r="A856" s="97">
        <v>687</v>
      </c>
      <c r="B856" s="98" t="s">
        <v>3679</v>
      </c>
      <c r="C856" s="54" t="str">
        <f t="shared" ca="1" si="49"/>
        <v>CPCC</v>
      </c>
      <c r="D856" s="54" t="str">
        <f t="shared" ca="1" si="49"/>
        <v>FICME001</v>
      </c>
      <c r="E856" s="98">
        <f t="shared" ca="1" si="49"/>
        <v>0</v>
      </c>
      <c r="F856" s="54">
        <f t="shared" ca="1" si="49"/>
        <v>0</v>
      </c>
      <c r="G856" s="54">
        <f t="shared" ca="1" si="49"/>
        <v>0</v>
      </c>
      <c r="H856" s="54">
        <f t="shared" ca="1" si="49"/>
        <v>0</v>
      </c>
      <c r="I856" s="54">
        <f t="shared" ca="1" si="49"/>
        <v>0</v>
      </c>
      <c r="J856" s="54" t="str">
        <f t="shared" ca="1" si="49"/>
        <v>ZH1AHB</v>
      </c>
      <c r="K856" s="54" t="str">
        <f t="shared" ca="1" si="50"/>
        <v>AD3</v>
      </c>
      <c r="L856" s="54" t="str">
        <f t="shared" ca="1" si="50"/>
        <v>PARTIEL</v>
      </c>
      <c r="M856" s="54">
        <f t="shared" ca="1" si="50"/>
        <v>0</v>
      </c>
      <c r="N856" s="54" t="str">
        <f t="shared" ca="1" si="50"/>
        <v>ZH1SHF</v>
      </c>
      <c r="O856" s="54">
        <f t="shared" ca="1" si="50"/>
        <v>0</v>
      </c>
    </row>
    <row r="857" spans="1:15" x14ac:dyDescent="0.25">
      <c r="A857" s="97">
        <v>688</v>
      </c>
      <c r="B857" s="98" t="s">
        <v>3682</v>
      </c>
      <c r="C857" s="54" t="str">
        <f t="shared" ca="1" si="49"/>
        <v>CPCC</v>
      </c>
      <c r="D857" s="54" t="str">
        <f t="shared" ca="1" si="49"/>
        <v>FICME001</v>
      </c>
      <c r="E857" s="98">
        <f t="shared" ca="1" si="49"/>
        <v>0</v>
      </c>
      <c r="F857" s="54">
        <f t="shared" ca="1" si="49"/>
        <v>0</v>
      </c>
      <c r="G857" s="54">
        <f t="shared" ca="1" si="49"/>
        <v>0</v>
      </c>
      <c r="H857" s="54">
        <f t="shared" ca="1" si="49"/>
        <v>0</v>
      </c>
      <c r="I857" s="54">
        <f t="shared" ca="1" si="49"/>
        <v>0</v>
      </c>
      <c r="J857" s="54" t="str">
        <f t="shared" ca="1" si="49"/>
        <v>ZH1AHB</v>
      </c>
      <c r="K857" s="54" t="str">
        <f t="shared" ca="1" si="50"/>
        <v>AD3</v>
      </c>
      <c r="L857" s="54" t="str">
        <f t="shared" ca="1" si="50"/>
        <v>PARTIEL</v>
      </c>
      <c r="M857" s="54">
        <f t="shared" ca="1" si="50"/>
        <v>0</v>
      </c>
      <c r="N857" s="54" t="str">
        <f t="shared" ca="1" si="50"/>
        <v>ZH1SHG</v>
      </c>
      <c r="O857" s="54">
        <f t="shared" ca="1" si="50"/>
        <v>0</v>
      </c>
    </row>
    <row r="858" spans="1:15" x14ac:dyDescent="0.25">
      <c r="A858" s="97">
        <v>689</v>
      </c>
      <c r="B858" s="98" t="s">
        <v>3685</v>
      </c>
      <c r="C858" s="54" t="str">
        <f t="shared" ca="1" si="49"/>
        <v>CPCC</v>
      </c>
      <c r="D858" s="54" t="str">
        <f t="shared" ca="1" si="49"/>
        <v>FICME001</v>
      </c>
      <c r="E858" s="98">
        <f t="shared" ca="1" si="49"/>
        <v>0</v>
      </c>
      <c r="F858" s="54">
        <f t="shared" ca="1" si="49"/>
        <v>0</v>
      </c>
      <c r="G858" s="54">
        <f t="shared" ca="1" si="49"/>
        <v>0</v>
      </c>
      <c r="H858" s="54">
        <f t="shared" ca="1" si="49"/>
        <v>0</v>
      </c>
      <c r="I858" s="54">
        <f t="shared" ca="1" si="49"/>
        <v>0</v>
      </c>
      <c r="J858" s="54" t="str">
        <f t="shared" ca="1" si="49"/>
        <v>ZH1AHB</v>
      </c>
      <c r="K858" s="54" t="str">
        <f t="shared" ca="1" si="50"/>
        <v>AD3</v>
      </c>
      <c r="L858" s="54" t="str">
        <f t="shared" ca="1" si="50"/>
        <v>PARTIEL</v>
      </c>
      <c r="M858" s="54">
        <f t="shared" ca="1" si="50"/>
        <v>0</v>
      </c>
      <c r="N858" s="54" t="str">
        <f t="shared" ca="1" si="50"/>
        <v>ZH1SHH</v>
      </c>
      <c r="O858" s="54">
        <f t="shared" ca="1" si="50"/>
        <v>0</v>
      </c>
    </row>
    <row r="859" spans="1:15" x14ac:dyDescent="0.25">
      <c r="A859" s="97">
        <v>690</v>
      </c>
      <c r="B859" s="98" t="s">
        <v>3688</v>
      </c>
      <c r="C859" s="54" t="str">
        <f t="shared" ca="1" si="49"/>
        <v>CPCC</v>
      </c>
      <c r="D859" s="54" t="str">
        <f t="shared" ca="1" si="49"/>
        <v>FICME001</v>
      </c>
      <c r="E859" s="98">
        <f t="shared" ca="1" si="49"/>
        <v>0</v>
      </c>
      <c r="F859" s="54">
        <f t="shared" ca="1" si="49"/>
        <v>0</v>
      </c>
      <c r="G859" s="54">
        <f t="shared" ca="1" si="49"/>
        <v>0</v>
      </c>
      <c r="H859" s="54">
        <f t="shared" ca="1" si="49"/>
        <v>0</v>
      </c>
      <c r="I859" s="54">
        <f t="shared" ca="1" si="49"/>
        <v>0</v>
      </c>
      <c r="J859" s="54" t="str">
        <f t="shared" ca="1" si="49"/>
        <v>ZH1AHB</v>
      </c>
      <c r="K859" s="54" t="str">
        <f t="shared" ca="1" si="50"/>
        <v>AD3</v>
      </c>
      <c r="L859" s="54" t="str">
        <f t="shared" ca="1" si="50"/>
        <v>PARTIEL</v>
      </c>
      <c r="M859" s="54">
        <f t="shared" ca="1" si="50"/>
        <v>0</v>
      </c>
      <c r="N859" s="54" t="str">
        <f t="shared" ca="1" si="50"/>
        <v>ZH1SHI</v>
      </c>
      <c r="O859" s="54">
        <f t="shared" ca="1" si="50"/>
        <v>0</v>
      </c>
    </row>
    <row r="860" spans="1:15" x14ac:dyDescent="0.25">
      <c r="A860" s="97">
        <v>691</v>
      </c>
      <c r="B860" s="98" t="s">
        <v>3691</v>
      </c>
      <c r="C860" s="54" t="str">
        <f t="shared" ca="1" si="49"/>
        <v>CPCC</v>
      </c>
      <c r="D860" s="54" t="str">
        <f t="shared" ca="1" si="49"/>
        <v>FICME001</v>
      </c>
      <c r="E860" s="98">
        <f t="shared" ca="1" si="49"/>
        <v>0</v>
      </c>
      <c r="F860" s="54">
        <f t="shared" ca="1" si="49"/>
        <v>0</v>
      </c>
      <c r="G860" s="54">
        <f t="shared" ca="1" si="49"/>
        <v>0</v>
      </c>
      <c r="H860" s="54">
        <f t="shared" ca="1" si="49"/>
        <v>0</v>
      </c>
      <c r="I860" s="54">
        <f t="shared" ca="1" si="49"/>
        <v>0</v>
      </c>
      <c r="J860" s="54" t="str">
        <f t="shared" ca="1" si="49"/>
        <v>ZH1AHB</v>
      </c>
      <c r="K860" s="54" t="str">
        <f t="shared" ca="1" si="50"/>
        <v>AD3</v>
      </c>
      <c r="L860" s="54" t="str">
        <f t="shared" ca="1" si="50"/>
        <v>PARTIEL</v>
      </c>
      <c r="M860" s="54">
        <f t="shared" ca="1" si="50"/>
        <v>0</v>
      </c>
      <c r="N860" s="54" t="str">
        <f t="shared" ca="1" si="50"/>
        <v>ZH1SHJ</v>
      </c>
      <c r="O860" s="54">
        <f t="shared" ca="1" si="50"/>
        <v>0</v>
      </c>
    </row>
    <row r="861" spans="1:15" hidden="1" x14ac:dyDescent="0.25">
      <c r="A861" s="97">
        <v>692</v>
      </c>
      <c r="B861" s="98" t="s">
        <v>3694</v>
      </c>
      <c r="C861" s="54" t="str">
        <f t="shared" ca="1" si="49"/>
        <v>CPCC</v>
      </c>
      <c r="D861" s="54" t="str">
        <f t="shared" ca="1" si="49"/>
        <v xml:space="preserve"> </v>
      </c>
      <c r="E861" s="98">
        <f t="shared" ca="1" si="49"/>
        <v>0</v>
      </c>
      <c r="F861" s="54">
        <f t="shared" ca="1" si="49"/>
        <v>0</v>
      </c>
      <c r="G861" s="54">
        <f t="shared" ca="1" si="49"/>
        <v>0</v>
      </c>
      <c r="H861" s="54">
        <f t="shared" ca="1" si="49"/>
        <v>0</v>
      </c>
      <c r="I861" s="54">
        <f t="shared" ca="1" si="49"/>
        <v>0</v>
      </c>
      <c r="J861" s="54" t="str">
        <f t="shared" ca="1" si="49"/>
        <v>ZH1TME</v>
      </c>
      <c r="K861" s="54" t="str">
        <f t="shared" ca="1" si="50"/>
        <v>AD3</v>
      </c>
      <c r="L861" s="54" t="str">
        <f t="shared" ca="1" si="50"/>
        <v>COMPLET</v>
      </c>
      <c r="M861" s="54" t="str">
        <f t="shared" ca="1" si="50"/>
        <v xml:space="preserve"> </v>
      </c>
      <c r="N861" s="54" t="str">
        <f t="shared" ca="1" si="50"/>
        <v>ZH1TM1</v>
      </c>
      <c r="O861" s="54">
        <f t="shared" ca="1" si="50"/>
        <v>0</v>
      </c>
    </row>
    <row r="862" spans="1:15" hidden="1" x14ac:dyDescent="0.25">
      <c r="A862" s="97">
        <v>693</v>
      </c>
      <c r="B862" s="98" t="s">
        <v>3700</v>
      </c>
      <c r="C862" s="54" t="str">
        <f t="shared" ca="1" si="49"/>
        <v>CPCC</v>
      </c>
      <c r="D862" s="54" t="str">
        <f t="shared" ca="1" si="49"/>
        <v>FICMF001</v>
      </c>
      <c r="E862" s="98">
        <f t="shared" ca="1" si="49"/>
        <v>0</v>
      </c>
      <c r="F862" s="54">
        <f t="shared" ca="1" si="49"/>
        <v>0</v>
      </c>
      <c r="G862" s="54">
        <f t="shared" ca="1" si="49"/>
        <v>0</v>
      </c>
      <c r="H862" s="54">
        <f t="shared" ca="1" si="49"/>
        <v>0</v>
      </c>
      <c r="I862" s="54">
        <f t="shared" ca="1" si="49"/>
        <v>0</v>
      </c>
      <c r="J862" s="54" t="str">
        <f t="shared" ca="1" si="49"/>
        <v>ZH1BM2</v>
      </c>
      <c r="K862" s="54" t="str">
        <f t="shared" ca="1" si="50"/>
        <v>AD3</v>
      </c>
      <c r="L862" s="54" t="str">
        <f t="shared" ca="1" si="50"/>
        <v>PARTIEL</v>
      </c>
      <c r="M862" s="54">
        <f t="shared" ca="1" si="50"/>
        <v>0</v>
      </c>
      <c r="N862" s="54" t="str">
        <f t="shared" ca="1" si="50"/>
        <v>ZH1TM2</v>
      </c>
      <c r="O862" s="54">
        <f t="shared" ca="1" si="50"/>
        <v>0</v>
      </c>
    </row>
    <row r="863" spans="1:15" hidden="1" x14ac:dyDescent="0.25">
      <c r="A863" s="97">
        <v>694</v>
      </c>
      <c r="B863" s="98" t="s">
        <v>3706</v>
      </c>
      <c r="C863" s="54" t="str">
        <f t="shared" ca="1" si="49"/>
        <v>CPCC</v>
      </c>
      <c r="D863" s="54" t="str">
        <f t="shared" ca="1" si="49"/>
        <v>FICMF001</v>
      </c>
      <c r="E863" s="98">
        <f t="shared" ca="1" si="49"/>
        <v>0</v>
      </c>
      <c r="F863" s="54">
        <f t="shared" ca="1" si="49"/>
        <v>0</v>
      </c>
      <c r="G863" s="54">
        <f t="shared" ca="1" si="49"/>
        <v>0</v>
      </c>
      <c r="H863" s="54">
        <f t="shared" ca="1" si="49"/>
        <v>0</v>
      </c>
      <c r="I863" s="54">
        <f t="shared" ca="1" si="49"/>
        <v>0</v>
      </c>
      <c r="J863" s="54" t="str">
        <f t="shared" ca="1" si="49"/>
        <v>ZH1BM2</v>
      </c>
      <c r="K863" s="54" t="str">
        <f t="shared" ca="1" si="50"/>
        <v>AD3</v>
      </c>
      <c r="L863" s="54" t="str">
        <f t="shared" ca="1" si="50"/>
        <v>PARTIEL</v>
      </c>
      <c r="M863" s="54">
        <f t="shared" ca="1" si="50"/>
        <v>0</v>
      </c>
      <c r="N863" s="54" t="str">
        <f t="shared" ca="1" si="50"/>
        <v>ZH1TM3</v>
      </c>
      <c r="O863" s="54">
        <f t="shared" ca="1" si="50"/>
        <v>0</v>
      </c>
    </row>
    <row r="864" spans="1:15" hidden="1" x14ac:dyDescent="0.25">
      <c r="A864" s="97">
        <v>695</v>
      </c>
      <c r="B864" s="98" t="s">
        <v>3710</v>
      </c>
      <c r="C864" s="54" t="str">
        <f t="shared" ca="1" si="49"/>
        <v>CPCC</v>
      </c>
      <c r="D864" s="54" t="str">
        <f t="shared" ca="1" si="49"/>
        <v>FICMF001</v>
      </c>
      <c r="E864" s="98">
        <f t="shared" ca="1" si="49"/>
        <v>0</v>
      </c>
      <c r="F864" s="54">
        <f t="shared" ca="1" si="49"/>
        <v>0</v>
      </c>
      <c r="G864" s="54">
        <f t="shared" ca="1" si="49"/>
        <v>0</v>
      </c>
      <c r="H864" s="54">
        <f t="shared" ca="1" si="49"/>
        <v>0</v>
      </c>
      <c r="I864" s="54">
        <f t="shared" ca="1" si="49"/>
        <v>0</v>
      </c>
      <c r="J864" s="54" t="str">
        <f t="shared" ca="1" si="49"/>
        <v>ZH1BM2</v>
      </c>
      <c r="K864" s="54" t="str">
        <f t="shared" ca="1" si="50"/>
        <v>AD3</v>
      </c>
      <c r="L864" s="54" t="str">
        <f t="shared" ca="1" si="50"/>
        <v>PARTIEL</v>
      </c>
      <c r="M864" s="54">
        <f t="shared" ca="1" si="50"/>
        <v>0</v>
      </c>
      <c r="N864" s="54" t="str">
        <f t="shared" ca="1" si="50"/>
        <v>ZH1TM4</v>
      </c>
      <c r="O864" s="54">
        <f t="shared" ca="1" si="50"/>
        <v>0</v>
      </c>
    </row>
    <row r="865" spans="1:15" hidden="1" x14ac:dyDescent="0.25">
      <c r="A865" s="97">
        <v>696</v>
      </c>
      <c r="B865" s="98" t="s">
        <v>3714</v>
      </c>
      <c r="C865" s="54" t="str">
        <f t="shared" ca="1" si="49"/>
        <v>CPMC</v>
      </c>
      <c r="D865" s="54" t="str">
        <f t="shared" ca="1" si="49"/>
        <v xml:space="preserve">V0FLUXCR </v>
      </c>
      <c r="E865" s="98">
        <f t="shared" ca="1" si="49"/>
        <v>0</v>
      </c>
      <c r="F865" s="54">
        <f t="shared" ca="1" si="49"/>
        <v>0</v>
      </c>
      <c r="G865" s="54">
        <f t="shared" ca="1" si="49"/>
        <v>0</v>
      </c>
      <c r="H865" s="54">
        <f t="shared" ca="1" si="49"/>
        <v>0</v>
      </c>
      <c r="I865" s="54">
        <f t="shared" ca="1" si="49"/>
        <v>0</v>
      </c>
      <c r="J865" s="54" t="str">
        <f t="shared" ca="1" si="49"/>
        <v>ZH4FJ1</v>
      </c>
      <c r="K865" s="54" t="str">
        <f t="shared" ca="1" si="50"/>
        <v>AD3</v>
      </c>
      <c r="L865" s="54" t="str">
        <f t="shared" ca="1" si="50"/>
        <v>COMPLET</v>
      </c>
      <c r="M865" s="54">
        <f t="shared" ca="1" si="50"/>
        <v>0</v>
      </c>
      <c r="N865" s="54" t="str">
        <f t="shared" ca="1" si="50"/>
        <v>ZH4XJ1</v>
      </c>
      <c r="O865" s="54">
        <f t="shared" ca="1" si="50"/>
        <v>0</v>
      </c>
    </row>
    <row r="866" spans="1:15" hidden="1" x14ac:dyDescent="0.25">
      <c r="A866" s="97">
        <v>697</v>
      </c>
      <c r="B866" s="98" t="s">
        <v>3720</v>
      </c>
      <c r="C866" s="54" t="str">
        <f t="shared" ca="1" si="49"/>
        <v>CPDM</v>
      </c>
      <c r="D866" s="54" t="str">
        <f t="shared" ca="1" si="49"/>
        <v>V1FNBQAS</v>
      </c>
      <c r="E866" s="98">
        <f t="shared" ref="E866:O904" ca="1" si="51">IF((INDIRECT("'Referentiel'!"&amp;E$1&amp;$A866)="N/A"),"",INDIRECT("'Referentiel'!"&amp;E$1&amp;$A866))</f>
        <v>0</v>
      </c>
      <c r="F866" s="54">
        <f t="shared" ca="1" si="51"/>
        <v>0</v>
      </c>
      <c r="G866" s="54">
        <f t="shared" ca="1" si="51"/>
        <v>0</v>
      </c>
      <c r="H866" s="54">
        <f t="shared" ca="1" si="51"/>
        <v>0</v>
      </c>
      <c r="I866" s="54">
        <f t="shared" ca="1" si="51"/>
        <v>0</v>
      </c>
      <c r="J866" s="54" t="str">
        <f t="shared" ca="1" si="51"/>
        <v>ZH4AMP</v>
      </c>
      <c r="K866" s="54" t="str">
        <f t="shared" ca="1" si="50"/>
        <v>AD3</v>
      </c>
      <c r="L866" s="54" t="str">
        <f t="shared" ca="1" si="50"/>
        <v>COMPLET</v>
      </c>
      <c r="M866" s="54" t="str">
        <f t="shared" ca="1" si="50"/>
        <v xml:space="preserve"> </v>
      </c>
      <c r="N866" s="54" t="str">
        <f t="shared" ca="1" si="50"/>
        <v>ZH4SMP</v>
      </c>
      <c r="O866" s="54">
        <f t="shared" ca="1" si="50"/>
        <v>0</v>
      </c>
    </row>
    <row r="867" spans="1:15" hidden="1" x14ac:dyDescent="0.25">
      <c r="A867" s="97">
        <v>2133</v>
      </c>
      <c r="B867" s="98" t="s">
        <v>10432</v>
      </c>
      <c r="C867" s="54" t="str">
        <f t="shared" ref="C867:F930" ca="1" si="52">IF((INDIRECT("'Referentiel'!"&amp;C$1&amp;$A867)="N/A"),"",INDIRECT("'Referentiel'!"&amp;C$1&amp;$A867))</f>
        <v>CPCC</v>
      </c>
      <c r="D867" s="54" t="str">
        <f t="shared" ca="1" si="52"/>
        <v xml:space="preserve">V0FORDEH </v>
      </c>
      <c r="E867" s="98">
        <f t="shared" ca="1" si="51"/>
        <v>0</v>
      </c>
      <c r="F867" s="54">
        <f t="shared" ca="1" si="51"/>
        <v>0</v>
      </c>
      <c r="G867" s="54">
        <f t="shared" ca="1" si="51"/>
        <v>0</v>
      </c>
      <c r="H867" s="54">
        <f t="shared" ca="1" si="51"/>
        <v>0</v>
      </c>
      <c r="I867" s="54">
        <f t="shared" ca="1" si="51"/>
        <v>0</v>
      </c>
      <c r="J867" s="54" t="str">
        <f t="shared" ca="1" si="51"/>
        <v>ZH1OJO</v>
      </c>
      <c r="K867" s="54" t="str">
        <f t="shared" ca="1" si="50"/>
        <v>AD3</v>
      </c>
      <c r="L867" s="54" t="str">
        <f t="shared" ca="1" si="50"/>
        <v>COMPLET</v>
      </c>
      <c r="M867" s="54">
        <f t="shared" ca="1" si="50"/>
        <v>0</v>
      </c>
      <c r="N867" s="54" t="str">
        <f t="shared" ca="1" si="50"/>
        <v>ZH1PJO</v>
      </c>
      <c r="O867" s="54">
        <f t="shared" ca="1" si="50"/>
        <v>0</v>
      </c>
    </row>
    <row r="868" spans="1:15" hidden="1" x14ac:dyDescent="0.25">
      <c r="A868" s="97">
        <v>2112</v>
      </c>
      <c r="B868" s="98" t="s">
        <v>10327</v>
      </c>
      <c r="C868" s="54" t="str">
        <f t="shared" ca="1" si="52"/>
        <v>CPCC</v>
      </c>
      <c r="D868" s="54" t="str">
        <f t="shared" ca="1" si="52"/>
        <v>V0FRDGFI</v>
      </c>
      <c r="E868" s="98">
        <f t="shared" ca="1" si="51"/>
        <v>0</v>
      </c>
      <c r="F868" s="54">
        <f t="shared" ca="1" si="51"/>
        <v>0</v>
      </c>
      <c r="G868" s="54">
        <f t="shared" ca="1" si="51"/>
        <v>0</v>
      </c>
      <c r="H868" s="54">
        <f t="shared" ca="1" si="51"/>
        <v>0</v>
      </c>
      <c r="I868" s="54">
        <f t="shared" ca="1" si="51"/>
        <v>0</v>
      </c>
      <c r="J868" s="54" t="str">
        <f t="shared" ca="1" si="51"/>
        <v>ZH18J7</v>
      </c>
      <c r="K868" s="54" t="str">
        <f t="shared" ca="1" si="50"/>
        <v>AD3</v>
      </c>
      <c r="L868" s="54" t="str">
        <f t="shared" ca="1" si="50"/>
        <v>COMPLET</v>
      </c>
      <c r="M868" s="54" t="str">
        <f t="shared" ca="1" si="50"/>
        <v xml:space="preserve"> </v>
      </c>
      <c r="N868" s="54" t="str">
        <f t="shared" ca="1" si="50"/>
        <v>ZH18J8</v>
      </c>
      <c r="O868" s="54">
        <f t="shared" ca="1" si="50"/>
        <v>0</v>
      </c>
    </row>
    <row r="869" spans="1:15" hidden="1" x14ac:dyDescent="0.25">
      <c r="A869" s="97">
        <v>698</v>
      </c>
      <c r="B869" s="98" t="s">
        <v>3727</v>
      </c>
      <c r="C869" s="54" t="str">
        <f t="shared" ca="1" si="52"/>
        <v>CPPL</v>
      </c>
      <c r="D869" s="54" t="str">
        <f t="shared" ca="1" si="52"/>
        <v xml:space="preserve"> </v>
      </c>
      <c r="E869" s="98">
        <f t="shared" ca="1" si="51"/>
        <v>0</v>
      </c>
      <c r="F869" s="54">
        <f t="shared" ca="1" si="51"/>
        <v>0</v>
      </c>
      <c r="G869" s="54">
        <f t="shared" ca="1" si="51"/>
        <v>0</v>
      </c>
      <c r="H869" s="54">
        <f t="shared" ca="1" si="51"/>
        <v>0</v>
      </c>
      <c r="I869" s="54">
        <f t="shared" ca="1" si="51"/>
        <v>0</v>
      </c>
      <c r="J869" s="54">
        <f t="shared" ca="1" si="51"/>
        <v>0</v>
      </c>
      <c r="K869" s="54" t="str">
        <f t="shared" ca="1" si="50"/>
        <v>AD3</v>
      </c>
      <c r="L869" s="54" t="str">
        <f t="shared" ca="1" si="50"/>
        <v>COMPLET</v>
      </c>
      <c r="M869" s="54" t="str">
        <f t="shared" ca="1" si="50"/>
        <v xml:space="preserve"> </v>
      </c>
      <c r="N869" s="54" t="str">
        <f t="shared" ca="1" si="50"/>
        <v>ZH2SA2</v>
      </c>
      <c r="O869" s="54">
        <f t="shared" ca="1" si="50"/>
        <v>0</v>
      </c>
    </row>
    <row r="870" spans="1:15" x14ac:dyDescent="0.25">
      <c r="A870" s="97">
        <v>699</v>
      </c>
      <c r="B870" s="98" t="s">
        <v>3730</v>
      </c>
      <c r="C870" s="54" t="str">
        <f t="shared" ca="1" si="52"/>
        <v>CPPL</v>
      </c>
      <c r="D870" s="54" t="str">
        <f t="shared" ca="1" si="52"/>
        <v>FREDWHBD</v>
      </c>
      <c r="E870" s="98">
        <f t="shared" ca="1" si="51"/>
        <v>0</v>
      </c>
      <c r="F870" s="54">
        <f t="shared" ca="1" si="51"/>
        <v>0</v>
      </c>
      <c r="G870" s="54">
        <f t="shared" ca="1" si="51"/>
        <v>0</v>
      </c>
      <c r="H870" s="54">
        <f t="shared" ca="1" si="51"/>
        <v>0</v>
      </c>
      <c r="I870" s="54">
        <f t="shared" ca="1" si="51"/>
        <v>0</v>
      </c>
      <c r="J870" s="54" t="str">
        <f t="shared" ca="1" si="51"/>
        <v>ZH2AH3</v>
      </c>
      <c r="K870" s="54" t="str">
        <f t="shared" ca="1" si="50"/>
        <v>AD3</v>
      </c>
      <c r="L870" s="54" t="str">
        <f t="shared" ca="1" si="50"/>
        <v>PARTIEL</v>
      </c>
      <c r="M870" s="54">
        <f t="shared" ca="1" si="50"/>
        <v>0</v>
      </c>
      <c r="N870" s="54" t="str">
        <f t="shared" ca="1" si="50"/>
        <v>ZH2SH3</v>
      </c>
      <c r="O870" s="54">
        <f t="shared" ca="1" si="50"/>
        <v>0</v>
      </c>
    </row>
    <row r="871" spans="1:15" hidden="1" x14ac:dyDescent="0.25">
      <c r="A871" s="97">
        <v>700</v>
      </c>
      <c r="B871" s="98" t="s">
        <v>3735</v>
      </c>
      <c r="C871" s="54" t="str">
        <f t="shared" ca="1" si="52"/>
        <v>CPPL</v>
      </c>
      <c r="D871" s="54" t="str">
        <f t="shared" ca="1" si="52"/>
        <v>FREIXTD1</v>
      </c>
      <c r="E871" s="98">
        <f t="shared" ca="1" si="51"/>
        <v>0</v>
      </c>
      <c r="F871" s="54">
        <f t="shared" ca="1" si="51"/>
        <v>0</v>
      </c>
      <c r="G871" s="54">
        <f t="shared" ca="1" si="51"/>
        <v>0</v>
      </c>
      <c r="H871" s="54">
        <f t="shared" ca="1" si="51"/>
        <v>0</v>
      </c>
      <c r="I871" s="54">
        <f t="shared" ca="1" si="51"/>
        <v>0</v>
      </c>
      <c r="J871" s="54" t="str">
        <f t="shared" ca="1" si="51"/>
        <v>ZH2AML</v>
      </c>
      <c r="K871" s="54" t="str">
        <f t="shared" ca="1" si="50"/>
        <v>AD3</v>
      </c>
      <c r="L871" s="54" t="str">
        <f t="shared" ca="1" si="50"/>
        <v>PARTIEL</v>
      </c>
      <c r="M871" s="54">
        <f t="shared" ca="1" si="50"/>
        <v>0</v>
      </c>
      <c r="N871" s="54" t="str">
        <f t="shared" ca="1" si="50"/>
        <v>ZH2SML</v>
      </c>
      <c r="O871" s="54">
        <f t="shared" ca="1" si="50"/>
        <v>0</v>
      </c>
    </row>
    <row r="872" spans="1:15" hidden="1" x14ac:dyDescent="0.25">
      <c r="A872" s="97">
        <v>1921</v>
      </c>
      <c r="B872" s="98" t="s">
        <v>9627</v>
      </c>
      <c r="C872" s="54" t="str">
        <f t="shared" ca="1" si="52"/>
        <v>CPPL</v>
      </c>
      <c r="D872" s="54" t="str">
        <f t="shared" ca="1" si="52"/>
        <v>FREXS098</v>
      </c>
      <c r="E872" s="98">
        <f t="shared" ca="1" si="51"/>
        <v>0</v>
      </c>
      <c r="F872" s="54">
        <f t="shared" ca="1" si="51"/>
        <v>0</v>
      </c>
      <c r="G872" s="54">
        <f t="shared" ca="1" si="51"/>
        <v>0</v>
      </c>
      <c r="H872" s="54">
        <f t="shared" ca="1" si="51"/>
        <v>0</v>
      </c>
      <c r="I872" s="54">
        <f t="shared" ca="1" si="51"/>
        <v>0</v>
      </c>
      <c r="J872" s="54" t="str">
        <f t="shared" ca="1" si="51"/>
        <v>ZH2LJB</v>
      </c>
      <c r="K872" s="54" t="str">
        <f t="shared" ca="1" si="50"/>
        <v>AD3</v>
      </c>
      <c r="L872" s="54" t="str">
        <f t="shared" ca="1" si="50"/>
        <v>PARTIEL</v>
      </c>
      <c r="M872" s="54">
        <f t="shared" ca="1" si="50"/>
        <v>0</v>
      </c>
      <c r="N872" s="54" t="str">
        <f t="shared" ca="1" si="50"/>
        <v>ZH2KJB</v>
      </c>
      <c r="O872" s="54">
        <f t="shared" ca="1" si="50"/>
        <v>0</v>
      </c>
    </row>
    <row r="873" spans="1:15" hidden="1" x14ac:dyDescent="0.25">
      <c r="A873" s="97">
        <v>701</v>
      </c>
      <c r="B873" s="98" t="s">
        <v>3741</v>
      </c>
      <c r="C873" s="54" t="str">
        <f t="shared" ca="1" si="52"/>
        <v>CPPL</v>
      </c>
      <c r="D873" s="54" t="str">
        <f t="shared" ca="1" si="52"/>
        <v>FREMIPAG</v>
      </c>
      <c r="E873" s="98">
        <f t="shared" ca="1" si="51"/>
        <v>0</v>
      </c>
      <c r="F873" s="54">
        <f t="shared" ca="1" si="51"/>
        <v>0</v>
      </c>
      <c r="G873" s="54">
        <f t="shared" ca="1" si="51"/>
        <v>0</v>
      </c>
      <c r="H873" s="54">
        <f t="shared" ca="1" si="51"/>
        <v>0</v>
      </c>
      <c r="I873" s="54">
        <f t="shared" ca="1" si="51"/>
        <v>0</v>
      </c>
      <c r="J873" s="54" t="str">
        <f t="shared" ca="1" si="51"/>
        <v>ZH2AMM</v>
      </c>
      <c r="K873" s="54" t="str">
        <f t="shared" ca="1" si="50"/>
        <v>AD1</v>
      </c>
      <c r="L873" s="54" t="str">
        <f t="shared" ca="1" si="50"/>
        <v>PARTIEL</v>
      </c>
      <c r="M873" s="54">
        <f t="shared" ca="1" si="50"/>
        <v>0</v>
      </c>
      <c r="N873" s="54" t="str">
        <f t="shared" ca="1" si="50"/>
        <v>ZH2SMM</v>
      </c>
      <c r="O873" s="54">
        <f t="shared" ca="1" si="50"/>
        <v>0</v>
      </c>
    </row>
    <row r="874" spans="1:15" hidden="1" x14ac:dyDescent="0.25">
      <c r="A874" s="97">
        <v>702</v>
      </c>
      <c r="B874" s="98" t="s">
        <v>3747</v>
      </c>
      <c r="C874" s="54" t="str">
        <f t="shared" ca="1" si="52"/>
        <v>CPPL</v>
      </c>
      <c r="D874" s="54" t="str">
        <f t="shared" ca="1" si="52"/>
        <v>FREMIPAG</v>
      </c>
      <c r="E874" s="98">
        <f t="shared" ca="1" si="51"/>
        <v>0</v>
      </c>
      <c r="F874" s="54">
        <f t="shared" ca="1" si="51"/>
        <v>0</v>
      </c>
      <c r="G874" s="54">
        <f t="shared" ca="1" si="51"/>
        <v>0</v>
      </c>
      <c r="H874" s="54">
        <f t="shared" ca="1" si="51"/>
        <v>0</v>
      </c>
      <c r="I874" s="54">
        <f t="shared" ca="1" si="51"/>
        <v>0</v>
      </c>
      <c r="J874" s="54" t="str">
        <f t="shared" ca="1" si="51"/>
        <v>ZH2AMM</v>
      </c>
      <c r="K874" s="54" t="str">
        <f t="shared" ca="1" si="50"/>
        <v>AD1</v>
      </c>
      <c r="L874" s="54" t="str">
        <f t="shared" ca="1" si="50"/>
        <v>PARTIEL</v>
      </c>
      <c r="M874" s="54">
        <f t="shared" ca="1" si="50"/>
        <v>0</v>
      </c>
      <c r="N874" s="54" t="str">
        <f t="shared" ca="1" si="50"/>
        <v>ZH2SMN</v>
      </c>
      <c r="O874" s="54">
        <f t="shared" ca="1" si="50"/>
        <v>0</v>
      </c>
    </row>
    <row r="875" spans="1:15" hidden="1" x14ac:dyDescent="0.25">
      <c r="A875" s="97">
        <v>703</v>
      </c>
      <c r="B875" s="98" t="s">
        <v>3751</v>
      </c>
      <c r="C875" s="54" t="str">
        <f t="shared" ca="1" si="52"/>
        <v>CPPL</v>
      </c>
      <c r="D875" s="54" t="str">
        <f t="shared" ca="1" si="52"/>
        <v>FREMIPAG</v>
      </c>
      <c r="E875" s="98">
        <f t="shared" ca="1" si="51"/>
        <v>0</v>
      </c>
      <c r="F875" s="54">
        <f t="shared" ca="1" si="51"/>
        <v>0</v>
      </c>
      <c r="G875" s="54">
        <f t="shared" ca="1" si="51"/>
        <v>0</v>
      </c>
      <c r="H875" s="54">
        <f t="shared" ca="1" si="51"/>
        <v>0</v>
      </c>
      <c r="I875" s="54">
        <f t="shared" ca="1" si="51"/>
        <v>0</v>
      </c>
      <c r="J875" s="54" t="str">
        <f t="shared" ca="1" si="51"/>
        <v>ZH2AMM</v>
      </c>
      <c r="K875" s="54" t="str">
        <f t="shared" ca="1" si="50"/>
        <v>AD3</v>
      </c>
      <c r="L875" s="54" t="str">
        <f t="shared" ca="1" si="50"/>
        <v>COMPLET</v>
      </c>
      <c r="M875" s="54" t="str">
        <f t="shared" ca="1" si="50"/>
        <v xml:space="preserve"> </v>
      </c>
      <c r="N875" s="54" t="str">
        <f t="shared" ca="1" si="50"/>
        <v>ZH2SMO</v>
      </c>
      <c r="O875" s="54">
        <f t="shared" ca="1" si="50"/>
        <v>0</v>
      </c>
    </row>
    <row r="876" spans="1:15" hidden="1" x14ac:dyDescent="0.25">
      <c r="A876" s="97">
        <v>704</v>
      </c>
      <c r="B876" s="98" t="s">
        <v>3755</v>
      </c>
      <c r="C876" s="54" t="str">
        <f t="shared" ca="1" si="52"/>
        <v>CPPL</v>
      </c>
      <c r="D876" s="54" t="str">
        <f t="shared" ca="1" si="52"/>
        <v>FREMIPAG</v>
      </c>
      <c r="E876" s="98">
        <f t="shared" ca="1" si="51"/>
        <v>0</v>
      </c>
      <c r="F876" s="54">
        <f t="shared" ca="1" si="51"/>
        <v>0</v>
      </c>
      <c r="G876" s="54">
        <f t="shared" ca="1" si="51"/>
        <v>0</v>
      </c>
      <c r="H876" s="54">
        <f t="shared" ca="1" si="51"/>
        <v>0</v>
      </c>
      <c r="I876" s="54">
        <f t="shared" ca="1" si="51"/>
        <v>0</v>
      </c>
      <c r="J876" s="54" t="str">
        <f t="shared" ca="1" si="51"/>
        <v>ZH2AMM</v>
      </c>
      <c r="K876" s="54" t="str">
        <f t="shared" ca="1" si="50"/>
        <v>AD3</v>
      </c>
      <c r="L876" s="54" t="str">
        <f t="shared" ca="1" si="50"/>
        <v>COMPLET</v>
      </c>
      <c r="M876" s="54" t="str">
        <f t="shared" ca="1" si="50"/>
        <v xml:space="preserve"> </v>
      </c>
      <c r="N876" s="54" t="str">
        <f t="shared" ca="1" si="50"/>
        <v>ZH2SMP</v>
      </c>
      <c r="O876" s="54">
        <f t="shared" ca="1" si="50"/>
        <v>0</v>
      </c>
    </row>
    <row r="877" spans="1:15" hidden="1" x14ac:dyDescent="0.25">
      <c r="A877" s="97">
        <v>705</v>
      </c>
      <c r="B877" s="98" t="s">
        <v>3759</v>
      </c>
      <c r="C877" s="54" t="str">
        <f t="shared" ca="1" si="52"/>
        <v>CPPL</v>
      </c>
      <c r="D877" s="54" t="str">
        <f t="shared" ca="1" si="52"/>
        <v>V2FREVAL</v>
      </c>
      <c r="E877" s="98">
        <f t="shared" ca="1" si="51"/>
        <v>0</v>
      </c>
      <c r="F877" s="54">
        <f t="shared" ca="1" si="51"/>
        <v>0</v>
      </c>
      <c r="G877" s="54">
        <f t="shared" ca="1" si="51"/>
        <v>0</v>
      </c>
      <c r="H877" s="54">
        <f t="shared" ca="1" si="51"/>
        <v>0</v>
      </c>
      <c r="I877" s="54">
        <f t="shared" ca="1" si="51"/>
        <v>0</v>
      </c>
      <c r="J877" s="54" t="str">
        <f t="shared" ca="1" si="51"/>
        <v>ZH2CJY</v>
      </c>
      <c r="K877" s="54" t="str">
        <f t="shared" ca="1" si="50"/>
        <v>AD1</v>
      </c>
      <c r="L877" s="54" t="str">
        <f t="shared" ca="1" si="50"/>
        <v>COMPLET</v>
      </c>
      <c r="M877" s="54">
        <f t="shared" ca="1" si="50"/>
        <v>0</v>
      </c>
      <c r="N877" s="54" t="str">
        <f t="shared" ca="1" si="50"/>
        <v>ZH2UJY</v>
      </c>
      <c r="O877" s="54">
        <f t="shared" ca="1" si="50"/>
        <v>0</v>
      </c>
    </row>
    <row r="878" spans="1:15" hidden="1" x14ac:dyDescent="0.25">
      <c r="A878" s="97">
        <v>706</v>
      </c>
      <c r="B878" s="98" t="s">
        <v>3764</v>
      </c>
      <c r="C878" s="54" t="str">
        <f t="shared" ca="1" si="52"/>
        <v>CPCI</v>
      </c>
      <c r="D878" s="54" t="str">
        <f t="shared" ca="1" si="52"/>
        <v xml:space="preserve"> V0G3R09       </v>
      </c>
      <c r="E878" s="98">
        <f t="shared" ca="1" si="51"/>
        <v>0</v>
      </c>
      <c r="F878" s="54">
        <f t="shared" ca="1" si="51"/>
        <v>0</v>
      </c>
      <c r="G878" s="54">
        <f t="shared" ca="1" si="51"/>
        <v>0</v>
      </c>
      <c r="H878" s="54">
        <f t="shared" ca="1" si="51"/>
        <v>0</v>
      </c>
      <c r="I878" s="54">
        <f t="shared" ca="1" si="51"/>
        <v>0</v>
      </c>
      <c r="J878" s="54" t="str">
        <f t="shared" ca="1" si="51"/>
        <v>ZH0CJI</v>
      </c>
      <c r="K878" s="54" t="str">
        <f t="shared" ca="1" si="50"/>
        <v>AD3</v>
      </c>
      <c r="L878" s="54" t="str">
        <f t="shared" ca="1" si="50"/>
        <v>COMPLET</v>
      </c>
      <c r="M878" s="54">
        <f t="shared" ca="1" si="50"/>
        <v>0</v>
      </c>
      <c r="N878" s="54" t="str">
        <f t="shared" ca="1" si="50"/>
        <v>ZH0UJI</v>
      </c>
      <c r="O878" s="54">
        <f t="shared" ca="1" si="50"/>
        <v>0</v>
      </c>
    </row>
    <row r="879" spans="1:15" hidden="1" x14ac:dyDescent="0.25">
      <c r="A879" s="97">
        <v>707</v>
      </c>
      <c r="B879" s="98" t="s">
        <v>3770</v>
      </c>
      <c r="C879" s="54" t="str">
        <f t="shared" ca="1" si="52"/>
        <v>CPMC</v>
      </c>
      <c r="D879" s="54" t="str">
        <f t="shared" ca="1" si="52"/>
        <v xml:space="preserve">V0G5R08  </v>
      </c>
      <c r="E879" s="98">
        <f t="shared" ca="1" si="51"/>
        <v>0</v>
      </c>
      <c r="F879" s="54">
        <f t="shared" ca="1" si="51"/>
        <v>0</v>
      </c>
      <c r="G879" s="54">
        <f t="shared" ca="1" si="51"/>
        <v>0</v>
      </c>
      <c r="H879" s="54">
        <f t="shared" ca="1" si="51"/>
        <v>0</v>
      </c>
      <c r="I879" s="54">
        <f t="shared" ca="1" si="51"/>
        <v>0</v>
      </c>
      <c r="J879" s="54" t="str">
        <f t="shared" ca="1" si="51"/>
        <v>ZH4FJ2</v>
      </c>
      <c r="K879" s="54" t="str">
        <f t="shared" ca="1" si="50"/>
        <v>AD3</v>
      </c>
      <c r="L879" s="54" t="str">
        <f t="shared" ca="1" si="50"/>
        <v>COMPLET</v>
      </c>
      <c r="M879" s="54">
        <f t="shared" ca="1" si="50"/>
        <v>0</v>
      </c>
      <c r="N879" s="54" t="str">
        <f t="shared" ca="1" si="50"/>
        <v>ZH4XJ2</v>
      </c>
      <c r="O879" s="54">
        <f t="shared" ca="1" si="50"/>
        <v>0</v>
      </c>
    </row>
    <row r="880" spans="1:15" hidden="1" x14ac:dyDescent="0.25">
      <c r="A880" s="97">
        <v>708</v>
      </c>
      <c r="B880" s="98" t="s">
        <v>3776</v>
      </c>
      <c r="C880" s="54" t="str">
        <f t="shared" ca="1" si="52"/>
        <v>CPCC</v>
      </c>
      <c r="D880" s="54" t="str">
        <f t="shared" ca="1" si="52"/>
        <v xml:space="preserve">V0G5R12  </v>
      </c>
      <c r="E880" s="98">
        <f t="shared" ca="1" si="51"/>
        <v>0</v>
      </c>
      <c r="F880" s="54">
        <f t="shared" ca="1" si="51"/>
        <v>0</v>
      </c>
      <c r="G880" s="54">
        <f t="shared" ca="1" si="51"/>
        <v>0</v>
      </c>
      <c r="H880" s="54">
        <f t="shared" ca="1" si="51"/>
        <v>0</v>
      </c>
      <c r="I880" s="54">
        <f t="shared" ca="1" si="51"/>
        <v>0</v>
      </c>
      <c r="J880" s="54" t="str">
        <f t="shared" ca="1" si="51"/>
        <v>ZH1DJG</v>
      </c>
      <c r="K880" s="54" t="str">
        <f t="shared" ca="1" si="50"/>
        <v>AD3</v>
      </c>
      <c r="L880" s="54" t="str">
        <f t="shared" ca="1" si="50"/>
        <v>COMPLET</v>
      </c>
      <c r="M880" s="54">
        <f t="shared" ca="1" si="50"/>
        <v>0</v>
      </c>
      <c r="N880" s="54" t="str">
        <f t="shared" ca="1" si="50"/>
        <v>ZH1VJG</v>
      </c>
      <c r="O880" s="54">
        <f t="shared" ca="1" si="50"/>
        <v>0</v>
      </c>
    </row>
    <row r="881" spans="1:15" hidden="1" x14ac:dyDescent="0.25">
      <c r="A881" s="97">
        <v>709</v>
      </c>
      <c r="B881" s="98" t="s">
        <v>3781</v>
      </c>
      <c r="C881" s="54" t="str">
        <f t="shared" ca="1" si="52"/>
        <v>CPCC</v>
      </c>
      <c r="D881" s="54" t="str">
        <f t="shared" ca="1" si="52"/>
        <v xml:space="preserve">V0GARREG </v>
      </c>
      <c r="E881" s="98">
        <f t="shared" ca="1" si="51"/>
        <v>0</v>
      </c>
      <c r="F881" s="54">
        <f t="shared" ca="1" si="51"/>
        <v>0</v>
      </c>
      <c r="G881" s="54">
        <f t="shared" ca="1" si="51"/>
        <v>0</v>
      </c>
      <c r="H881" s="54">
        <f t="shared" ca="1" si="51"/>
        <v>0</v>
      </c>
      <c r="I881" s="54">
        <f t="shared" ca="1" si="51"/>
        <v>0</v>
      </c>
      <c r="J881" s="54" t="str">
        <f t="shared" ca="1" si="51"/>
        <v>ZH1DJH</v>
      </c>
      <c r="K881" s="54" t="str">
        <f t="shared" ca="1" si="50"/>
        <v>AD3</v>
      </c>
      <c r="L881" s="54" t="str">
        <f t="shared" ca="1" si="50"/>
        <v>COMPLET</v>
      </c>
      <c r="M881" s="54">
        <f t="shared" ca="1" si="50"/>
        <v>0</v>
      </c>
      <c r="N881" s="54" t="str">
        <f t="shared" ca="1" si="50"/>
        <v>ZH1VJH</v>
      </c>
      <c r="O881" s="54">
        <f t="shared" ca="1" si="50"/>
        <v>0</v>
      </c>
    </row>
    <row r="882" spans="1:15" hidden="1" x14ac:dyDescent="0.25">
      <c r="A882" s="97">
        <v>1892</v>
      </c>
      <c r="B882" s="98" t="s">
        <v>9504</v>
      </c>
      <c r="C882" s="54" t="str">
        <f t="shared" ca="1" si="52"/>
        <v>CPFI</v>
      </c>
      <c r="D882" s="54" t="str">
        <f t="shared" ca="1" si="52"/>
        <v xml:space="preserve">TA/0AMT/GDPSRDJ /0/        / </v>
      </c>
      <c r="E882" s="98">
        <f t="shared" ca="1" si="51"/>
        <v>0</v>
      </c>
      <c r="F882" s="54">
        <f t="shared" ca="1" si="51"/>
        <v>0</v>
      </c>
      <c r="G882" s="54">
        <f t="shared" ca="1" si="51"/>
        <v>0</v>
      </c>
      <c r="H882" s="54">
        <f t="shared" ca="1" si="51"/>
        <v>0</v>
      </c>
      <c r="I882" s="54">
        <f t="shared" ca="1" si="51"/>
        <v>0</v>
      </c>
      <c r="J882" s="54" t="str">
        <f t="shared" ca="1" si="51"/>
        <v>ZH2AJA</v>
      </c>
      <c r="K882" s="54" t="str">
        <f t="shared" ca="1" si="50"/>
        <v>AD3</v>
      </c>
      <c r="L882" s="54" t="str">
        <f t="shared" ca="1" si="50"/>
        <v>COMPLET</v>
      </c>
      <c r="M882" s="54">
        <f t="shared" ca="1" si="50"/>
        <v>0</v>
      </c>
      <c r="N882" s="54" t="str">
        <f t="shared" ca="1" si="50"/>
        <v>ZH2AJ1</v>
      </c>
      <c r="O882" s="54">
        <f t="shared" ca="1" si="50"/>
        <v>0</v>
      </c>
    </row>
    <row r="883" spans="1:15" x14ac:dyDescent="0.25">
      <c r="A883" s="97">
        <v>710</v>
      </c>
      <c r="B883" s="98" t="s">
        <v>3787</v>
      </c>
      <c r="C883" s="54" t="str">
        <f t="shared" ca="1" si="52"/>
        <v>CPOT</v>
      </c>
      <c r="D883" s="54" t="str">
        <f t="shared" ca="1" si="52"/>
        <v>GEDXS006</v>
      </c>
      <c r="E883" s="98">
        <f t="shared" ca="1" si="51"/>
        <v>0</v>
      </c>
      <c r="F883" s="54">
        <f t="shared" ca="1" si="51"/>
        <v>0</v>
      </c>
      <c r="G883" s="54">
        <f t="shared" ca="1" si="51"/>
        <v>0</v>
      </c>
      <c r="H883" s="54">
        <f t="shared" ca="1" si="51"/>
        <v>0</v>
      </c>
      <c r="I883" s="54">
        <f t="shared" ca="1" si="51"/>
        <v>0</v>
      </c>
      <c r="J883" s="54" t="str">
        <f t="shared" ca="1" si="51"/>
        <v>ZH3AH1</v>
      </c>
      <c r="K883" s="54" t="str">
        <f t="shared" ca="1" si="50"/>
        <v>AD3</v>
      </c>
      <c r="L883" s="54" t="str">
        <f t="shared" ca="1" si="50"/>
        <v>PARTIEL</v>
      </c>
      <c r="M883" s="54">
        <f t="shared" ca="1" si="50"/>
        <v>0</v>
      </c>
      <c r="N883" s="54" t="str">
        <f t="shared" ca="1" si="50"/>
        <v>ZH3SH1</v>
      </c>
      <c r="O883" s="54">
        <f t="shared" ca="1" si="50"/>
        <v>0</v>
      </c>
    </row>
    <row r="884" spans="1:15" x14ac:dyDescent="0.25">
      <c r="A884" s="97">
        <v>711</v>
      </c>
      <c r="B884" s="98" t="s">
        <v>3805</v>
      </c>
      <c r="C884" s="54" t="str">
        <f t="shared" ca="1" si="52"/>
        <v>CPOT</v>
      </c>
      <c r="D884" s="54" t="str">
        <f t="shared" ca="1" si="52"/>
        <v>GEDXS007</v>
      </c>
      <c r="E884" s="98">
        <f t="shared" ca="1" si="51"/>
        <v>0</v>
      </c>
      <c r="F884" s="54">
        <f t="shared" ca="1" si="51"/>
        <v>0</v>
      </c>
      <c r="G884" s="54">
        <f t="shared" ca="1" si="51"/>
        <v>0</v>
      </c>
      <c r="H884" s="54">
        <f t="shared" ca="1" si="51"/>
        <v>0</v>
      </c>
      <c r="I884" s="54">
        <f t="shared" ca="1" si="51"/>
        <v>0</v>
      </c>
      <c r="J884" s="54" t="str">
        <f t="shared" ca="1" si="51"/>
        <v>ZH3AH2</v>
      </c>
      <c r="K884" s="54" t="str">
        <f t="shared" ca="1" si="50"/>
        <v>AD3</v>
      </c>
      <c r="L884" s="54" t="str">
        <f t="shared" ca="1" si="50"/>
        <v>PARTIEL</v>
      </c>
      <c r="M884" s="54">
        <f t="shared" ca="1" si="50"/>
        <v>0</v>
      </c>
      <c r="N884" s="54" t="str">
        <f t="shared" ca="1" si="50"/>
        <v>ZH3SH2</v>
      </c>
      <c r="O884" s="54">
        <f t="shared" ca="1" si="50"/>
        <v>0</v>
      </c>
    </row>
    <row r="885" spans="1:15" x14ac:dyDescent="0.25">
      <c r="A885" s="97">
        <v>712</v>
      </c>
      <c r="B885" s="98" t="s">
        <v>3810</v>
      </c>
      <c r="C885" s="54" t="str">
        <f t="shared" ca="1" si="52"/>
        <v>CPOT</v>
      </c>
      <c r="D885" s="54" t="str">
        <f t="shared" ca="1" si="52"/>
        <v>GEDXS008</v>
      </c>
      <c r="E885" s="98">
        <f t="shared" ca="1" si="51"/>
        <v>0</v>
      </c>
      <c r="F885" s="54">
        <f t="shared" ca="1" si="51"/>
        <v>0</v>
      </c>
      <c r="G885" s="54">
        <f t="shared" ca="1" si="51"/>
        <v>0</v>
      </c>
      <c r="H885" s="54">
        <f t="shared" ca="1" si="51"/>
        <v>0</v>
      </c>
      <c r="I885" s="54">
        <f t="shared" ca="1" si="51"/>
        <v>0</v>
      </c>
      <c r="J885" s="54" t="str">
        <f t="shared" ca="1" si="51"/>
        <v>ZH3AH3</v>
      </c>
      <c r="K885" s="54" t="str">
        <f t="shared" ca="1" si="50"/>
        <v>AD3</v>
      </c>
      <c r="L885" s="54" t="str">
        <f t="shared" ca="1" si="50"/>
        <v>PARTIEL</v>
      </c>
      <c r="M885" s="54">
        <f t="shared" ca="1" si="50"/>
        <v>0</v>
      </c>
      <c r="N885" s="54" t="str">
        <f t="shared" ca="1" si="50"/>
        <v>ZH3SH3</v>
      </c>
      <c r="O885" s="54">
        <f t="shared" ca="1" si="50"/>
        <v>0</v>
      </c>
    </row>
    <row r="886" spans="1:15" x14ac:dyDescent="0.25">
      <c r="A886" s="97">
        <v>713</v>
      </c>
      <c r="B886" s="98" t="s">
        <v>3815</v>
      </c>
      <c r="C886" s="54" t="str">
        <f t="shared" ca="1" si="52"/>
        <v>CPOT</v>
      </c>
      <c r="D886" s="54" t="str">
        <f t="shared" ca="1" si="52"/>
        <v>GEDXS009</v>
      </c>
      <c r="E886" s="98">
        <f t="shared" ca="1" si="51"/>
        <v>0</v>
      </c>
      <c r="F886" s="54">
        <f t="shared" ca="1" si="51"/>
        <v>0</v>
      </c>
      <c r="G886" s="54">
        <f t="shared" ca="1" si="51"/>
        <v>0</v>
      </c>
      <c r="H886" s="54">
        <f t="shared" ca="1" si="51"/>
        <v>0</v>
      </c>
      <c r="I886" s="54">
        <f t="shared" ca="1" si="51"/>
        <v>0</v>
      </c>
      <c r="J886" s="54" t="str">
        <f t="shared" ca="1" si="51"/>
        <v>ZH3AH4</v>
      </c>
      <c r="K886" s="54" t="str">
        <f t="shared" ca="1" si="50"/>
        <v>AD3</v>
      </c>
      <c r="L886" s="54" t="str">
        <f t="shared" ca="1" si="50"/>
        <v>PARTIEL</v>
      </c>
      <c r="M886" s="54">
        <f t="shared" ca="1" si="50"/>
        <v>0</v>
      </c>
      <c r="N886" s="54" t="str">
        <f t="shared" ca="1" si="50"/>
        <v>ZH3SH4</v>
      </c>
      <c r="O886" s="54">
        <f t="shared" ca="1" si="50"/>
        <v>0</v>
      </c>
    </row>
    <row r="887" spans="1:15" x14ac:dyDescent="0.25">
      <c r="A887" s="97">
        <v>714</v>
      </c>
      <c r="B887" s="98" t="s">
        <v>3820</v>
      </c>
      <c r="C887" s="54" t="str">
        <f t="shared" ca="1" si="52"/>
        <v>CPOT</v>
      </c>
      <c r="D887" s="54" t="str">
        <f t="shared" ca="1" si="52"/>
        <v>GEDXS010</v>
      </c>
      <c r="E887" s="98">
        <f t="shared" ca="1" si="51"/>
        <v>0</v>
      </c>
      <c r="F887" s="54">
        <f t="shared" ca="1" si="51"/>
        <v>0</v>
      </c>
      <c r="G887" s="54">
        <f t="shared" ca="1" si="51"/>
        <v>0</v>
      </c>
      <c r="H887" s="54">
        <f t="shared" ca="1" si="51"/>
        <v>0</v>
      </c>
      <c r="I887" s="54">
        <f t="shared" ca="1" si="51"/>
        <v>0</v>
      </c>
      <c r="J887" s="54" t="str">
        <f t="shared" ca="1" si="51"/>
        <v>ZH3AH5</v>
      </c>
      <c r="K887" s="54" t="str">
        <f t="shared" ca="1" si="50"/>
        <v>AD3</v>
      </c>
      <c r="L887" s="54" t="str">
        <f t="shared" ca="1" si="50"/>
        <v>COMPLET</v>
      </c>
      <c r="M887" s="54" t="str">
        <f t="shared" ca="1" si="50"/>
        <v xml:space="preserve"> </v>
      </c>
      <c r="N887" s="54" t="str">
        <f t="shared" ca="1" si="50"/>
        <v>ZH3SH5</v>
      </c>
      <c r="O887" s="54">
        <f t="shared" ca="1" si="50"/>
        <v>0</v>
      </c>
    </row>
    <row r="888" spans="1:15" x14ac:dyDescent="0.25">
      <c r="A888" s="97">
        <v>715</v>
      </c>
      <c r="B888" s="98" t="s">
        <v>3825</v>
      </c>
      <c r="C888" s="54" t="str">
        <f t="shared" ca="1" si="52"/>
        <v>CPOT</v>
      </c>
      <c r="D888" s="54" t="str">
        <f t="shared" ca="1" si="52"/>
        <v>GEDXS011</v>
      </c>
      <c r="E888" s="98">
        <f t="shared" ca="1" si="51"/>
        <v>0</v>
      </c>
      <c r="F888" s="54">
        <f t="shared" ca="1" si="51"/>
        <v>0</v>
      </c>
      <c r="G888" s="54">
        <f t="shared" ca="1" si="51"/>
        <v>0</v>
      </c>
      <c r="H888" s="54">
        <f t="shared" ca="1" si="51"/>
        <v>0</v>
      </c>
      <c r="I888" s="54">
        <f t="shared" ca="1" si="51"/>
        <v>0</v>
      </c>
      <c r="J888" s="54" t="str">
        <f t="shared" ca="1" si="51"/>
        <v>ZH3AH6</v>
      </c>
      <c r="K888" s="54" t="str">
        <f t="shared" ca="1" si="50"/>
        <v>AD3</v>
      </c>
      <c r="L888" s="54" t="str">
        <f t="shared" ca="1" si="50"/>
        <v>COMPLET</v>
      </c>
      <c r="M888" s="54" t="str">
        <f t="shared" ca="1" si="50"/>
        <v xml:space="preserve"> </v>
      </c>
      <c r="N888" s="54" t="str">
        <f t="shared" ca="1" si="50"/>
        <v>ZH3SH6</v>
      </c>
      <c r="O888" s="54">
        <f t="shared" ca="1" si="50"/>
        <v>0</v>
      </c>
    </row>
    <row r="889" spans="1:15" x14ac:dyDescent="0.25">
      <c r="A889" s="97">
        <v>716</v>
      </c>
      <c r="B889" s="98" t="s">
        <v>3830</v>
      </c>
      <c r="C889" s="54" t="str">
        <f t="shared" ca="1" si="52"/>
        <v>CPOT</v>
      </c>
      <c r="D889" s="54" t="str">
        <f t="shared" ca="1" si="52"/>
        <v>GEDXS013</v>
      </c>
      <c r="E889" s="98">
        <f t="shared" ca="1" si="51"/>
        <v>0</v>
      </c>
      <c r="F889" s="54">
        <f t="shared" ca="1" si="51"/>
        <v>0</v>
      </c>
      <c r="G889" s="54">
        <f t="shared" ca="1" si="51"/>
        <v>0</v>
      </c>
      <c r="H889" s="54">
        <f t="shared" ca="1" si="51"/>
        <v>0</v>
      </c>
      <c r="I889" s="54">
        <f t="shared" ca="1" si="51"/>
        <v>0</v>
      </c>
      <c r="J889" s="54" t="str">
        <f t="shared" ca="1" si="51"/>
        <v>ZH3AH8</v>
      </c>
      <c r="K889" s="54" t="str">
        <f t="shared" ca="1" si="50"/>
        <v>AD3</v>
      </c>
      <c r="L889" s="54" t="str">
        <f t="shared" ca="1" si="50"/>
        <v>COMPLET</v>
      </c>
      <c r="M889" s="54" t="str">
        <f t="shared" ca="1" si="50"/>
        <v xml:space="preserve"> </v>
      </c>
      <c r="N889" s="54" t="str">
        <f t="shared" ca="1" si="50"/>
        <v>ZH3SH8</v>
      </c>
      <c r="O889" s="54">
        <f t="shared" ca="1" si="50"/>
        <v>0</v>
      </c>
    </row>
    <row r="890" spans="1:15" x14ac:dyDescent="0.25">
      <c r="A890" s="97">
        <v>717</v>
      </c>
      <c r="B890" s="98" t="s">
        <v>3835</v>
      </c>
      <c r="C890" s="54" t="str">
        <f t="shared" ca="1" si="52"/>
        <v>CPOT</v>
      </c>
      <c r="D890" s="54" t="str">
        <f t="shared" ca="1" si="52"/>
        <v>GEDXS014</v>
      </c>
      <c r="E890" s="98">
        <f t="shared" ca="1" si="51"/>
        <v>0</v>
      </c>
      <c r="F890" s="54">
        <f t="shared" ca="1" si="51"/>
        <v>0</v>
      </c>
      <c r="G890" s="54">
        <f t="shared" ca="1" si="51"/>
        <v>0</v>
      </c>
      <c r="H890" s="54">
        <f t="shared" ca="1" si="51"/>
        <v>0</v>
      </c>
      <c r="I890" s="54">
        <f t="shared" ca="1" si="51"/>
        <v>0</v>
      </c>
      <c r="J890" s="54" t="str">
        <f t="shared" ca="1" si="51"/>
        <v>ZH3AH9</v>
      </c>
      <c r="K890" s="54" t="str">
        <f t="shared" ca="1" si="50"/>
        <v>AD3</v>
      </c>
      <c r="L890" s="54" t="str">
        <f t="shared" ca="1" si="50"/>
        <v>COMPLET</v>
      </c>
      <c r="M890" s="54" t="str">
        <f t="shared" ca="1" si="50"/>
        <v xml:space="preserve"> </v>
      </c>
      <c r="N890" s="54" t="str">
        <f t="shared" ca="1" si="50"/>
        <v>ZH3SH9</v>
      </c>
      <c r="O890" s="54">
        <f t="shared" ca="1" si="50"/>
        <v>0</v>
      </c>
    </row>
    <row r="891" spans="1:15" hidden="1" x14ac:dyDescent="0.25">
      <c r="A891" s="97">
        <v>718</v>
      </c>
      <c r="B891" s="98" t="s">
        <v>3840</v>
      </c>
      <c r="C891" s="54" t="str">
        <f t="shared" ca="1" si="52"/>
        <v>CPOT</v>
      </c>
      <c r="D891" s="54" t="str">
        <f t="shared" ca="1" si="52"/>
        <v>GEISCAN</v>
      </c>
      <c r="E891" s="98">
        <f t="shared" ca="1" si="51"/>
        <v>0</v>
      </c>
      <c r="F891" s="54">
        <f t="shared" ca="1" si="51"/>
        <v>0</v>
      </c>
      <c r="G891" s="54">
        <f t="shared" ca="1" si="51"/>
        <v>0</v>
      </c>
      <c r="H891" s="54">
        <f t="shared" ca="1" si="51"/>
        <v>0</v>
      </c>
      <c r="I891" s="54">
        <f t="shared" ca="1" si="51"/>
        <v>0</v>
      </c>
      <c r="J891" s="54" t="str">
        <f t="shared" ca="1" si="51"/>
        <v>ZH3SJ1</v>
      </c>
      <c r="K891" s="54" t="str">
        <f t="shared" ca="1" si="50"/>
        <v>AD3</v>
      </c>
      <c r="L891" s="54" t="str">
        <f t="shared" ca="1" si="50"/>
        <v>PARTIEL</v>
      </c>
      <c r="M891" s="54">
        <f t="shared" ca="1" si="50"/>
        <v>0</v>
      </c>
      <c r="N891" s="54" t="str">
        <f t="shared" ca="1" si="50"/>
        <v>ZH3SJ0</v>
      </c>
      <c r="O891" s="54">
        <f t="shared" ca="1" si="50"/>
        <v>0</v>
      </c>
    </row>
    <row r="892" spans="1:15" x14ac:dyDescent="0.25">
      <c r="A892" s="97">
        <v>719</v>
      </c>
      <c r="B892" s="98" t="s">
        <v>3846</v>
      </c>
      <c r="C892" s="54" t="str">
        <f t="shared" ca="1" si="52"/>
        <v>CPOT</v>
      </c>
      <c r="D892" s="54" t="str">
        <f t="shared" ca="1" si="52"/>
        <v xml:space="preserve"> </v>
      </c>
      <c r="E892" s="98">
        <f t="shared" ca="1" si="51"/>
        <v>0</v>
      </c>
      <c r="F892" s="54">
        <f t="shared" ca="1" si="51"/>
        <v>0</v>
      </c>
      <c r="G892" s="54">
        <f t="shared" ca="1" si="51"/>
        <v>0</v>
      </c>
      <c r="H892" s="54">
        <f t="shared" ca="1" si="51"/>
        <v>0</v>
      </c>
      <c r="I892" s="54">
        <f t="shared" ca="1" si="51"/>
        <v>0</v>
      </c>
      <c r="J892" s="54">
        <f t="shared" ca="1" si="51"/>
        <v>0</v>
      </c>
      <c r="K892" s="54" t="str">
        <f t="shared" ca="1" si="50"/>
        <v>AD3</v>
      </c>
      <c r="L892" s="54" t="str">
        <f t="shared" ca="1" si="50"/>
        <v>COMPLET</v>
      </c>
      <c r="M892" s="54" t="str">
        <f t="shared" ca="1" si="50"/>
        <v xml:space="preserve"> </v>
      </c>
      <c r="N892" s="54" t="str">
        <f t="shared" ca="1" si="50"/>
        <v>ZH3SH0</v>
      </c>
      <c r="O892" s="54">
        <f t="shared" ca="1" si="50"/>
        <v>0</v>
      </c>
    </row>
    <row r="893" spans="1:15" hidden="1" x14ac:dyDescent="0.25">
      <c r="A893" s="97">
        <v>720</v>
      </c>
      <c r="B893" s="98" t="s">
        <v>3849</v>
      </c>
      <c r="C893" s="54" t="str">
        <f t="shared" ca="1" si="52"/>
        <v>CPCC</v>
      </c>
      <c r="D893" s="54" t="str">
        <f t="shared" ca="1" si="52"/>
        <v xml:space="preserve">V0GESDEC </v>
      </c>
      <c r="E893" s="98">
        <f t="shared" ca="1" si="51"/>
        <v>0</v>
      </c>
      <c r="F893" s="54">
        <f t="shared" ca="1" si="51"/>
        <v>0</v>
      </c>
      <c r="G893" s="54">
        <f t="shared" ca="1" si="51"/>
        <v>0</v>
      </c>
      <c r="H893" s="54">
        <f t="shared" ca="1" si="51"/>
        <v>0</v>
      </c>
      <c r="I893" s="54">
        <f t="shared" ca="1" si="51"/>
        <v>0</v>
      </c>
      <c r="J893" s="54" t="str">
        <f t="shared" ca="1" si="51"/>
        <v>ZH1DJI</v>
      </c>
      <c r="K893" s="54" t="str">
        <f t="shared" ca="1" si="50"/>
        <v>AD3</v>
      </c>
      <c r="L893" s="54" t="str">
        <f t="shared" ca="1" si="50"/>
        <v>COMPLET</v>
      </c>
      <c r="M893" s="54">
        <f t="shared" ca="1" si="50"/>
        <v>0</v>
      </c>
      <c r="N893" s="54" t="str">
        <f t="shared" ca="1" si="50"/>
        <v>ZH1VJI</v>
      </c>
      <c r="O893" s="54">
        <f t="shared" ca="1" si="50"/>
        <v>0</v>
      </c>
    </row>
    <row r="894" spans="1:15" hidden="1" x14ac:dyDescent="0.25">
      <c r="A894" s="97">
        <v>721</v>
      </c>
      <c r="B894" s="98" t="s">
        <v>3854</v>
      </c>
      <c r="C894" s="54" t="str">
        <f t="shared" ca="1" si="52"/>
        <v>CPMS</v>
      </c>
      <c r="D894" s="54" t="str">
        <f t="shared" ca="1" si="52"/>
        <v xml:space="preserve">V7GESPED </v>
      </c>
      <c r="E894" s="98">
        <f t="shared" ca="1" si="51"/>
        <v>0</v>
      </c>
      <c r="F894" s="54">
        <f t="shared" ca="1" si="51"/>
        <v>0</v>
      </c>
      <c r="G894" s="54">
        <f t="shared" ca="1" si="51"/>
        <v>0</v>
      </c>
      <c r="H894" s="54">
        <f t="shared" ca="1" si="51"/>
        <v>0</v>
      </c>
      <c r="I894" s="54">
        <f t="shared" ca="1" si="51"/>
        <v>0</v>
      </c>
      <c r="J894" s="54" t="str">
        <f t="shared" ca="1" si="51"/>
        <v>ZH4FJ3</v>
      </c>
      <c r="K894" s="54" t="str">
        <f t="shared" ca="1" si="50"/>
        <v>AD3</v>
      </c>
      <c r="L894" s="54" t="str">
        <f t="shared" ca="1" si="50"/>
        <v>COMPLET</v>
      </c>
      <c r="M894" s="54">
        <f t="shared" ca="1" si="50"/>
        <v>0</v>
      </c>
      <c r="N894" s="54" t="str">
        <f t="shared" ca="1" si="50"/>
        <v>ZH4XJ3</v>
      </c>
      <c r="O894" s="54">
        <f t="shared" ca="1" si="50"/>
        <v>0</v>
      </c>
    </row>
    <row r="895" spans="1:15" hidden="1" x14ac:dyDescent="0.25">
      <c r="A895" s="97">
        <v>722</v>
      </c>
      <c r="B895" s="98" t="s">
        <v>3859</v>
      </c>
      <c r="C895" s="54" t="str">
        <f t="shared" ca="1" si="52"/>
        <v>CPMS</v>
      </c>
      <c r="D895" s="54" t="str">
        <f t="shared" ca="1" si="52"/>
        <v xml:space="preserve">V4GESPEM </v>
      </c>
      <c r="E895" s="98">
        <f t="shared" ca="1" si="51"/>
        <v>0</v>
      </c>
      <c r="F895" s="54">
        <f t="shared" ca="1" si="51"/>
        <v>0</v>
      </c>
      <c r="G895" s="54">
        <f t="shared" ca="1" si="51"/>
        <v>0</v>
      </c>
      <c r="H895" s="54">
        <f t="shared" ca="1" si="51"/>
        <v>0</v>
      </c>
      <c r="I895" s="54">
        <f t="shared" ca="1" si="51"/>
        <v>0</v>
      </c>
      <c r="J895" s="54" t="str">
        <f t="shared" ca="1" si="51"/>
        <v>ZH4FJ4</v>
      </c>
      <c r="K895" s="54" t="str">
        <f t="shared" ca="1" si="50"/>
        <v>AD3</v>
      </c>
      <c r="L895" s="54" t="str">
        <f t="shared" ca="1" si="50"/>
        <v>COMPLET</v>
      </c>
      <c r="M895" s="54">
        <f t="shared" ca="1" si="50"/>
        <v>0</v>
      </c>
      <c r="N895" s="54" t="str">
        <f t="shared" ca="1" si="50"/>
        <v>ZH4XJ4</v>
      </c>
      <c r="O895" s="54">
        <f t="shared" ca="1" si="50"/>
        <v>0</v>
      </c>
    </row>
    <row r="896" spans="1:15" hidden="1" x14ac:dyDescent="0.25">
      <c r="A896" s="97">
        <v>723</v>
      </c>
      <c r="B896" s="98" t="s">
        <v>3863</v>
      </c>
      <c r="C896" s="54" t="str">
        <f t="shared" ca="1" si="52"/>
        <v>CPFI</v>
      </c>
      <c r="D896" s="54" t="str">
        <f t="shared" ca="1" si="52"/>
        <v xml:space="preserve"> </v>
      </c>
      <c r="E896" s="98">
        <f t="shared" ca="1" si="51"/>
        <v>0</v>
      </c>
      <c r="F896" s="54">
        <f t="shared" ca="1" si="51"/>
        <v>0</v>
      </c>
      <c r="G896" s="54">
        <f t="shared" ca="1" si="51"/>
        <v>0</v>
      </c>
      <c r="H896" s="54">
        <f t="shared" ca="1" si="51"/>
        <v>0</v>
      </c>
      <c r="I896" s="54">
        <f t="shared" ca="1" si="51"/>
        <v>0</v>
      </c>
      <c r="J896" s="54">
        <f t="shared" ca="1" si="51"/>
        <v>0</v>
      </c>
      <c r="K896" s="54" t="str">
        <f t="shared" ca="1" si="50"/>
        <v>AD3</v>
      </c>
      <c r="L896" s="54" t="str">
        <f t="shared" ca="1" si="50"/>
        <v>COMPLET</v>
      </c>
      <c r="M896" s="54" t="str">
        <f t="shared" ca="1" si="50"/>
        <v xml:space="preserve"> </v>
      </c>
      <c r="N896" s="54" t="str">
        <f t="shared" ca="1" si="50"/>
        <v>ZH2VJ0</v>
      </c>
      <c r="O896" s="54">
        <f t="shared" ca="1" si="50"/>
        <v>0</v>
      </c>
    </row>
    <row r="897" spans="1:15" hidden="1" x14ac:dyDescent="0.25">
      <c r="A897" s="97">
        <v>724</v>
      </c>
      <c r="B897" s="98" t="s">
        <v>3866</v>
      </c>
      <c r="C897" s="54" t="str">
        <f t="shared" ca="1" si="52"/>
        <v>CPFI</v>
      </c>
      <c r="D897" s="54" t="str">
        <f t="shared" ca="1" si="52"/>
        <v>GESX0503</v>
      </c>
      <c r="E897" s="98">
        <f t="shared" ca="1" si="51"/>
        <v>0</v>
      </c>
      <c r="F897" s="54">
        <f t="shared" ca="1" si="51"/>
        <v>0</v>
      </c>
      <c r="G897" s="54">
        <f t="shared" ca="1" si="51"/>
        <v>0</v>
      </c>
      <c r="H897" s="54">
        <f t="shared" ca="1" si="51"/>
        <v>0</v>
      </c>
      <c r="I897" s="54">
        <f t="shared" ca="1" si="51"/>
        <v>0</v>
      </c>
      <c r="J897" s="54" t="str">
        <f t="shared" ca="1" si="51"/>
        <v>ZH2AJJ</v>
      </c>
      <c r="K897" s="54" t="str">
        <f t="shared" ca="1" si="50"/>
        <v>AD3</v>
      </c>
      <c r="L897" s="54" t="str">
        <f t="shared" ca="1" si="50"/>
        <v>COMPLET</v>
      </c>
      <c r="M897" s="54">
        <f t="shared" ca="1" si="50"/>
        <v>0</v>
      </c>
      <c r="N897" s="54" t="str">
        <f t="shared" ca="1" si="50"/>
        <v>ZH2VJ1</v>
      </c>
      <c r="O897" s="54">
        <f t="shared" ca="1" si="50"/>
        <v>0</v>
      </c>
    </row>
    <row r="898" spans="1:15" hidden="1" x14ac:dyDescent="0.25">
      <c r="A898" s="97">
        <v>725</v>
      </c>
      <c r="B898" s="98" t="s">
        <v>3871</v>
      </c>
      <c r="C898" s="54" t="str">
        <f t="shared" ca="1" si="52"/>
        <v>CPFI</v>
      </c>
      <c r="D898" s="54" t="str">
        <f t="shared" ca="1" si="52"/>
        <v xml:space="preserve"> </v>
      </c>
      <c r="E898" s="98">
        <f t="shared" ca="1" si="51"/>
        <v>0</v>
      </c>
      <c r="F898" s="54">
        <f t="shared" ca="1" si="51"/>
        <v>0</v>
      </c>
      <c r="G898" s="54">
        <f t="shared" ca="1" si="51"/>
        <v>0</v>
      </c>
      <c r="H898" s="54">
        <f t="shared" ca="1" si="51"/>
        <v>0</v>
      </c>
      <c r="I898" s="54">
        <f t="shared" ca="1" si="51"/>
        <v>0</v>
      </c>
      <c r="J898" s="54">
        <f t="shared" ca="1" si="51"/>
        <v>0</v>
      </c>
      <c r="K898" s="54" t="str">
        <f t="shared" ca="1" si="50"/>
        <v>AD3</v>
      </c>
      <c r="L898" s="54" t="str">
        <f t="shared" ca="1" si="50"/>
        <v>COMPLET</v>
      </c>
      <c r="M898" s="54" t="str">
        <f t="shared" ca="1" si="50"/>
        <v xml:space="preserve"> </v>
      </c>
      <c r="N898" s="54" t="str">
        <f t="shared" ca="1" si="50"/>
        <v>ZH2VJ2</v>
      </c>
      <c r="O898" s="54">
        <f t="shared" ca="1" si="50"/>
        <v>0</v>
      </c>
    </row>
    <row r="899" spans="1:15" hidden="1" x14ac:dyDescent="0.25">
      <c r="A899" s="97">
        <v>726</v>
      </c>
      <c r="B899" s="98" t="s">
        <v>3874</v>
      </c>
      <c r="C899" s="54" t="str">
        <f t="shared" ca="1" si="52"/>
        <v>CPFI</v>
      </c>
      <c r="D899" s="54" t="str">
        <f t="shared" ca="1" si="52"/>
        <v>GESX0505</v>
      </c>
      <c r="E899" s="98">
        <f t="shared" ca="1" si="51"/>
        <v>0</v>
      </c>
      <c r="F899" s="54">
        <f t="shared" ca="1" si="51"/>
        <v>0</v>
      </c>
      <c r="G899" s="54">
        <f t="shared" ca="1" si="51"/>
        <v>0</v>
      </c>
      <c r="H899" s="54">
        <f t="shared" ca="1" si="51"/>
        <v>0</v>
      </c>
      <c r="I899" s="54">
        <f t="shared" ca="1" si="51"/>
        <v>0</v>
      </c>
      <c r="J899" s="54" t="str">
        <f t="shared" ca="1" si="51"/>
        <v>ZH2AJR</v>
      </c>
      <c r="K899" s="54" t="str">
        <f t="shared" ca="1" si="51"/>
        <v>AD3</v>
      </c>
      <c r="L899" s="54" t="str">
        <f t="shared" ca="1" si="51"/>
        <v>COMPLET</v>
      </c>
      <c r="M899" s="54">
        <f t="shared" ca="1" si="51"/>
        <v>0</v>
      </c>
      <c r="N899" s="54" t="str">
        <f t="shared" ca="1" si="51"/>
        <v>ZH2VJ3</v>
      </c>
      <c r="O899" s="54">
        <f t="shared" ca="1" si="51"/>
        <v>0</v>
      </c>
    </row>
    <row r="900" spans="1:15" hidden="1" x14ac:dyDescent="0.25">
      <c r="A900" s="97">
        <v>727</v>
      </c>
      <c r="B900" s="98" t="s">
        <v>3879</v>
      </c>
      <c r="C900" s="54" t="str">
        <f t="shared" ca="1" si="52"/>
        <v>CPFI</v>
      </c>
      <c r="D900" s="54" t="str">
        <f t="shared" ca="1" si="52"/>
        <v>GESX0506</v>
      </c>
      <c r="E900" s="98">
        <f t="shared" ca="1" si="51"/>
        <v>0</v>
      </c>
      <c r="F900" s="54">
        <f t="shared" ca="1" si="51"/>
        <v>0</v>
      </c>
      <c r="G900" s="54">
        <f t="shared" ca="1" si="51"/>
        <v>0</v>
      </c>
      <c r="H900" s="54">
        <f t="shared" ca="1" si="51"/>
        <v>0</v>
      </c>
      <c r="I900" s="54">
        <f t="shared" ca="1" si="51"/>
        <v>0</v>
      </c>
      <c r="J900" s="54" t="str">
        <f t="shared" ca="1" si="51"/>
        <v>ZH2AJW</v>
      </c>
      <c r="K900" s="54" t="str">
        <f t="shared" ca="1" si="51"/>
        <v>AD3</v>
      </c>
      <c r="L900" s="54" t="str">
        <f t="shared" ca="1" si="51"/>
        <v>COMPLET</v>
      </c>
      <c r="M900" s="54">
        <f t="shared" ca="1" si="51"/>
        <v>0</v>
      </c>
      <c r="N900" s="54" t="str">
        <f t="shared" ca="1" si="51"/>
        <v>ZH2VJ4</v>
      </c>
      <c r="O900" s="54">
        <f t="shared" ca="1" si="51"/>
        <v>0</v>
      </c>
    </row>
    <row r="901" spans="1:15" hidden="1" x14ac:dyDescent="0.25">
      <c r="A901" s="97">
        <v>728</v>
      </c>
      <c r="B901" s="98" t="s">
        <v>3884</v>
      </c>
      <c r="C901" s="54" t="str">
        <f t="shared" ca="1" si="52"/>
        <v>CPFI</v>
      </c>
      <c r="D901" s="54" t="str">
        <f t="shared" ca="1" si="52"/>
        <v xml:space="preserve"> </v>
      </c>
      <c r="E901" s="98">
        <f t="shared" ca="1" si="51"/>
        <v>0</v>
      </c>
      <c r="F901" s="54">
        <f t="shared" ca="1" si="51"/>
        <v>0</v>
      </c>
      <c r="G901" s="54">
        <f t="shared" ca="1" si="51"/>
        <v>0</v>
      </c>
      <c r="H901" s="54">
        <f t="shared" ca="1" si="51"/>
        <v>0</v>
      </c>
      <c r="I901" s="54">
        <f t="shared" ca="1" si="51"/>
        <v>0</v>
      </c>
      <c r="J901" s="54">
        <f t="shared" ca="1" si="51"/>
        <v>0</v>
      </c>
      <c r="K901" s="54" t="str">
        <f t="shared" ca="1" si="51"/>
        <v>AD3</v>
      </c>
      <c r="L901" s="54" t="str">
        <f t="shared" ca="1" si="51"/>
        <v>COMPLET</v>
      </c>
      <c r="M901" s="54" t="str">
        <f t="shared" ca="1" si="51"/>
        <v xml:space="preserve"> </v>
      </c>
      <c r="N901" s="54" t="str">
        <f t="shared" ca="1" si="51"/>
        <v>ZH2VJ5</v>
      </c>
      <c r="O901" s="54">
        <f t="shared" ca="1" si="51"/>
        <v>0</v>
      </c>
    </row>
    <row r="902" spans="1:15" hidden="1" x14ac:dyDescent="0.25">
      <c r="A902" s="97">
        <v>729</v>
      </c>
      <c r="B902" s="98" t="s">
        <v>3887</v>
      </c>
      <c r="C902" s="54" t="str">
        <f t="shared" ca="1" si="52"/>
        <v>CPFI</v>
      </c>
      <c r="D902" s="54" t="str">
        <f t="shared" ca="1" si="52"/>
        <v xml:space="preserve"> </v>
      </c>
      <c r="E902" s="98">
        <f t="shared" ca="1" si="51"/>
        <v>0</v>
      </c>
      <c r="F902" s="54">
        <f t="shared" ca="1" si="51"/>
        <v>0</v>
      </c>
      <c r="G902" s="54">
        <f t="shared" ca="1" si="51"/>
        <v>0</v>
      </c>
      <c r="H902" s="54">
        <f t="shared" ca="1" si="51"/>
        <v>0</v>
      </c>
      <c r="I902" s="54">
        <f t="shared" ca="1" si="51"/>
        <v>0</v>
      </c>
      <c r="J902" s="54">
        <f t="shared" ca="1" si="51"/>
        <v>0</v>
      </c>
      <c r="K902" s="54" t="str">
        <f t="shared" ca="1" si="51"/>
        <v>AD3</v>
      </c>
      <c r="L902" s="54" t="str">
        <f t="shared" ca="1" si="51"/>
        <v>COMPLET</v>
      </c>
      <c r="M902" s="54" t="str">
        <f t="shared" ca="1" si="51"/>
        <v xml:space="preserve"> </v>
      </c>
      <c r="N902" s="54" t="str">
        <f t="shared" ca="1" si="51"/>
        <v>ZH2VJ6</v>
      </c>
      <c r="O902" s="54">
        <f t="shared" ca="1" si="51"/>
        <v>0</v>
      </c>
    </row>
    <row r="903" spans="1:15" hidden="1" x14ac:dyDescent="0.25">
      <c r="A903" s="97">
        <v>730</v>
      </c>
      <c r="B903" s="98" t="s">
        <v>3890</v>
      </c>
      <c r="C903" s="54" t="str">
        <f t="shared" ca="1" si="52"/>
        <v>CPFI</v>
      </c>
      <c r="D903" s="54" t="str">
        <f t="shared" ca="1" si="52"/>
        <v xml:space="preserve"> </v>
      </c>
      <c r="E903" s="98">
        <f t="shared" ca="1" si="51"/>
        <v>0</v>
      </c>
      <c r="F903" s="54">
        <f t="shared" ca="1" si="51"/>
        <v>0</v>
      </c>
      <c r="G903" s="54">
        <f t="shared" ca="1" si="51"/>
        <v>0</v>
      </c>
      <c r="H903" s="54">
        <f t="shared" ca="1" si="51"/>
        <v>0</v>
      </c>
      <c r="I903" s="54">
        <f t="shared" ca="1" si="51"/>
        <v>0</v>
      </c>
      <c r="J903" s="54">
        <f t="shared" ca="1" si="51"/>
        <v>0</v>
      </c>
      <c r="K903" s="54" t="str">
        <f t="shared" ca="1" si="51"/>
        <v>AD3</v>
      </c>
      <c r="L903" s="54" t="str">
        <f t="shared" ca="1" si="51"/>
        <v>COMPLET</v>
      </c>
      <c r="M903" s="54" t="str">
        <f t="shared" ca="1" si="51"/>
        <v xml:space="preserve"> </v>
      </c>
      <c r="N903" s="54" t="str">
        <f t="shared" ca="1" si="51"/>
        <v>ZH2VJ7</v>
      </c>
      <c r="O903" s="54">
        <f t="shared" ca="1" si="51"/>
        <v>0</v>
      </c>
    </row>
    <row r="904" spans="1:15" hidden="1" x14ac:dyDescent="0.25">
      <c r="A904" s="97">
        <v>731</v>
      </c>
      <c r="B904" s="98" t="s">
        <v>3893</v>
      </c>
      <c r="C904" s="54" t="str">
        <f t="shared" ca="1" si="52"/>
        <v>CPFI</v>
      </c>
      <c r="D904" s="54" t="str">
        <f t="shared" ca="1" si="52"/>
        <v xml:space="preserve"> </v>
      </c>
      <c r="E904" s="98">
        <f t="shared" ca="1" si="51"/>
        <v>0</v>
      </c>
      <c r="F904" s="54">
        <f t="shared" ca="1" si="51"/>
        <v>0</v>
      </c>
      <c r="G904" s="54">
        <f t="shared" ref="G904:O932" ca="1" si="53">IF((INDIRECT("'Referentiel'!"&amp;G$1&amp;$A904)="N/A"),"",INDIRECT("'Referentiel'!"&amp;G$1&amp;$A904))</f>
        <v>0</v>
      </c>
      <c r="H904" s="54">
        <f t="shared" ca="1" si="53"/>
        <v>0</v>
      </c>
      <c r="I904" s="54">
        <f t="shared" ca="1" si="53"/>
        <v>0</v>
      </c>
      <c r="J904" s="54">
        <f t="shared" ca="1" si="53"/>
        <v>0</v>
      </c>
      <c r="K904" s="54" t="str">
        <f t="shared" ca="1" si="53"/>
        <v>AD3</v>
      </c>
      <c r="L904" s="54" t="str">
        <f t="shared" ca="1" si="53"/>
        <v>COMPLET</v>
      </c>
      <c r="M904" s="54" t="str">
        <f t="shared" ca="1" si="53"/>
        <v xml:space="preserve"> </v>
      </c>
      <c r="N904" s="54" t="str">
        <f t="shared" ca="1" si="53"/>
        <v>ZH2VJ8</v>
      </c>
      <c r="O904" s="54">
        <f t="shared" ca="1" si="53"/>
        <v>0</v>
      </c>
    </row>
    <row r="905" spans="1:15" hidden="1" x14ac:dyDescent="0.25">
      <c r="A905" s="97">
        <v>732</v>
      </c>
      <c r="B905" s="98" t="s">
        <v>3896</v>
      </c>
      <c r="C905" s="54" t="str">
        <f t="shared" ca="1" si="52"/>
        <v>CPFI</v>
      </c>
      <c r="D905" s="54" t="str">
        <f t="shared" ca="1" si="52"/>
        <v xml:space="preserve"> </v>
      </c>
      <c r="E905" s="98">
        <f t="shared" ca="1" si="52"/>
        <v>0</v>
      </c>
      <c r="F905" s="54">
        <f t="shared" ca="1" si="52"/>
        <v>0</v>
      </c>
      <c r="G905" s="54">
        <f t="shared" ca="1" si="53"/>
        <v>0</v>
      </c>
      <c r="H905" s="54">
        <f t="shared" ca="1" si="53"/>
        <v>0</v>
      </c>
      <c r="I905" s="54">
        <f t="shared" ca="1" si="53"/>
        <v>0</v>
      </c>
      <c r="J905" s="54" t="str">
        <f t="shared" ca="1" si="53"/>
        <v>ZH2CJ9</v>
      </c>
      <c r="K905" s="54" t="str">
        <f t="shared" ca="1" si="53"/>
        <v>AD3</v>
      </c>
      <c r="L905" s="54" t="str">
        <f t="shared" ca="1" si="53"/>
        <v>COMPLET</v>
      </c>
      <c r="M905" s="54" t="str">
        <f t="shared" ca="1" si="53"/>
        <v xml:space="preserve"> </v>
      </c>
      <c r="N905" s="54" t="str">
        <f t="shared" ca="1" si="53"/>
        <v>ZH2VJ9</v>
      </c>
      <c r="O905" s="54">
        <f t="shared" ca="1" si="53"/>
        <v>0</v>
      </c>
    </row>
    <row r="906" spans="1:15" hidden="1" x14ac:dyDescent="0.25">
      <c r="A906" s="97">
        <v>733</v>
      </c>
      <c r="B906" s="98" t="s">
        <v>3900</v>
      </c>
      <c r="C906" s="54" t="str">
        <f t="shared" ca="1" si="52"/>
        <v>CPFI</v>
      </c>
      <c r="D906" s="54" t="str">
        <f t="shared" ca="1" si="52"/>
        <v xml:space="preserve"> </v>
      </c>
      <c r="E906" s="98">
        <f t="shared" ca="1" si="52"/>
        <v>0</v>
      </c>
      <c r="F906" s="54">
        <f t="shared" ca="1" si="52"/>
        <v>0</v>
      </c>
      <c r="G906" s="54">
        <f t="shared" ca="1" si="53"/>
        <v>0</v>
      </c>
      <c r="H906" s="54">
        <f t="shared" ca="1" si="53"/>
        <v>0</v>
      </c>
      <c r="I906" s="54">
        <f t="shared" ca="1" si="53"/>
        <v>0</v>
      </c>
      <c r="J906" s="54">
        <f t="shared" ca="1" si="53"/>
        <v>0</v>
      </c>
      <c r="K906" s="54" t="str">
        <f t="shared" ca="1" si="53"/>
        <v>AD3</v>
      </c>
      <c r="L906" s="54" t="str">
        <f t="shared" ca="1" si="53"/>
        <v>COMPLET</v>
      </c>
      <c r="M906" s="54" t="str">
        <f t="shared" ca="1" si="53"/>
        <v xml:space="preserve"> </v>
      </c>
      <c r="N906" s="54" t="str">
        <f t="shared" ca="1" si="53"/>
        <v>ZH2VJA</v>
      </c>
      <c r="O906" s="54">
        <f t="shared" ca="1" si="53"/>
        <v>0</v>
      </c>
    </row>
    <row r="907" spans="1:15" hidden="1" x14ac:dyDescent="0.25">
      <c r="A907" s="97">
        <v>734</v>
      </c>
      <c r="B907" s="98" t="s">
        <v>3905</v>
      </c>
      <c r="C907" s="54" t="str">
        <f t="shared" ca="1" si="52"/>
        <v>CPDT</v>
      </c>
      <c r="D907" s="54" t="str">
        <f t="shared" ca="1" si="52"/>
        <v>#CR#EIBTJ_YYYYMMDDHHMISS_GIJ1STAD.MIN</v>
      </c>
      <c r="E907" s="98" t="str">
        <f t="shared" ca="1" si="52"/>
        <v>ZH0AJE</v>
      </c>
      <c r="F907" s="54">
        <f t="shared" ca="1" si="52"/>
        <v>0</v>
      </c>
      <c r="G907" s="54">
        <f t="shared" ca="1" si="53"/>
        <v>0</v>
      </c>
      <c r="H907" s="54">
        <f t="shared" ca="1" si="53"/>
        <v>0</v>
      </c>
      <c r="I907" s="54">
        <f t="shared" ca="1" si="53"/>
        <v>0</v>
      </c>
      <c r="J907" s="54">
        <f t="shared" ca="1" si="53"/>
        <v>0</v>
      </c>
      <c r="K907" s="54" t="str">
        <f t="shared" ca="1" si="53"/>
        <v>AD4</v>
      </c>
      <c r="L907" s="54" t="str">
        <f t="shared" ca="1" si="53"/>
        <v>PARTIEL</v>
      </c>
      <c r="M907" s="54" t="str">
        <f t="shared" ca="1" si="53"/>
        <v xml:space="preserve"> </v>
      </c>
      <c r="N907" s="54" t="str">
        <f t="shared" ca="1" si="53"/>
        <v>ZH0YJY</v>
      </c>
      <c r="O907" s="54">
        <f t="shared" ca="1" si="53"/>
        <v>0</v>
      </c>
    </row>
    <row r="908" spans="1:15" hidden="1" x14ac:dyDescent="0.25">
      <c r="A908" s="97">
        <v>735</v>
      </c>
      <c r="B908" s="98" t="s">
        <v>3911</v>
      </c>
      <c r="C908" s="54" t="str">
        <f t="shared" ca="1" si="52"/>
        <v>CPDT</v>
      </c>
      <c r="D908" s="54" t="str">
        <f t="shared" ca="1" si="52"/>
        <v>#CR#EIBTJ_YYYYMMDDHHMISS_GIJ1STAF.MIN</v>
      </c>
      <c r="E908" s="98" t="str">
        <f t="shared" ca="1" si="52"/>
        <v>ZH0AJE</v>
      </c>
      <c r="F908" s="54">
        <f t="shared" ca="1" si="52"/>
        <v>0</v>
      </c>
      <c r="G908" s="54">
        <f t="shared" ca="1" si="53"/>
        <v>0</v>
      </c>
      <c r="H908" s="54">
        <f t="shared" ca="1" si="53"/>
        <v>0</v>
      </c>
      <c r="I908" s="54">
        <f t="shared" ca="1" si="53"/>
        <v>0</v>
      </c>
      <c r="J908" s="54">
        <f t="shared" ca="1" si="53"/>
        <v>0</v>
      </c>
      <c r="K908" s="54" t="str">
        <f t="shared" ca="1" si="53"/>
        <v>AD4</v>
      </c>
      <c r="L908" s="54" t="str">
        <f t="shared" ca="1" si="53"/>
        <v>PARTIEL</v>
      </c>
      <c r="M908" s="54" t="str">
        <f t="shared" ca="1" si="53"/>
        <v xml:space="preserve"> </v>
      </c>
      <c r="N908" s="54" t="str">
        <f t="shared" ca="1" si="53"/>
        <v>ZH0YJZ</v>
      </c>
      <c r="O908" s="54">
        <f t="shared" ca="1" si="53"/>
        <v>0</v>
      </c>
    </row>
    <row r="909" spans="1:15" hidden="1" x14ac:dyDescent="0.25">
      <c r="A909" s="97">
        <v>736</v>
      </c>
      <c r="B909" s="98" t="s">
        <v>3916</v>
      </c>
      <c r="C909" s="54" t="str">
        <f t="shared" ca="1" si="52"/>
        <v>CPDT</v>
      </c>
      <c r="D909" s="54" t="str">
        <f t="shared" ca="1" si="52"/>
        <v>#CR#EIBTJ_YYYYMMDDHHMISS_GIJ1STAP.MIN</v>
      </c>
      <c r="E909" s="98" t="str">
        <f t="shared" ca="1" si="52"/>
        <v>ZH0AJE</v>
      </c>
      <c r="F909" s="54">
        <f t="shared" ca="1" si="52"/>
        <v>0</v>
      </c>
      <c r="G909" s="54">
        <f t="shared" ca="1" si="53"/>
        <v>0</v>
      </c>
      <c r="H909" s="54">
        <f t="shared" ca="1" si="53"/>
        <v>0</v>
      </c>
      <c r="I909" s="54">
        <f t="shared" ca="1" si="53"/>
        <v>0</v>
      </c>
      <c r="J909" s="54">
        <f t="shared" ca="1" si="53"/>
        <v>0</v>
      </c>
      <c r="K909" s="54" t="str">
        <f t="shared" ca="1" si="53"/>
        <v>AD4</v>
      </c>
      <c r="L909" s="54" t="str">
        <f t="shared" ca="1" si="53"/>
        <v>PARTIEL</v>
      </c>
      <c r="M909" s="54" t="str">
        <f t="shared" ca="1" si="53"/>
        <v xml:space="preserve"> </v>
      </c>
      <c r="N909" s="54" t="str">
        <f t="shared" ca="1" si="53"/>
        <v>ZH0ZJ1</v>
      </c>
      <c r="O909" s="54">
        <f t="shared" ca="1" si="53"/>
        <v>0</v>
      </c>
    </row>
    <row r="910" spans="1:15" hidden="1" x14ac:dyDescent="0.25">
      <c r="A910" s="97">
        <v>737</v>
      </c>
      <c r="B910" s="98" t="s">
        <v>3920</v>
      </c>
      <c r="C910" s="54" t="str">
        <f t="shared" ca="1" si="52"/>
        <v>CPDT</v>
      </c>
      <c r="D910" s="54" t="str">
        <f t="shared" ca="1" si="52"/>
        <v>#CR#EIBTJ_YYYYMMDDHHMISS_GIJ3ENCO.MIN</v>
      </c>
      <c r="E910" s="98" t="str">
        <f t="shared" ca="1" si="52"/>
        <v>ZH0AJE</v>
      </c>
      <c r="F910" s="54">
        <f t="shared" ca="1" si="52"/>
        <v>0</v>
      </c>
      <c r="G910" s="54">
        <f t="shared" ca="1" si="53"/>
        <v>0</v>
      </c>
      <c r="H910" s="54">
        <f t="shared" ca="1" si="53"/>
        <v>0</v>
      </c>
      <c r="I910" s="54">
        <f t="shared" ca="1" si="53"/>
        <v>0</v>
      </c>
      <c r="J910" s="54">
        <f t="shared" ca="1" si="53"/>
        <v>0</v>
      </c>
      <c r="K910" s="54" t="str">
        <f t="shared" ca="1" si="53"/>
        <v>AD4</v>
      </c>
      <c r="L910" s="54" t="str">
        <f t="shared" ca="1" si="53"/>
        <v>PARTIEL</v>
      </c>
      <c r="M910" s="54" t="str">
        <f t="shared" ca="1" si="53"/>
        <v xml:space="preserve"> </v>
      </c>
      <c r="N910" s="54" t="str">
        <f t="shared" ca="1" si="53"/>
        <v>ZH0ZJ3</v>
      </c>
      <c r="O910" s="54">
        <f t="shared" ca="1" si="53"/>
        <v>0</v>
      </c>
    </row>
    <row r="911" spans="1:15" hidden="1" x14ac:dyDescent="0.25">
      <c r="A911" s="97">
        <v>738</v>
      </c>
      <c r="B911" s="98" t="s">
        <v>3925</v>
      </c>
      <c r="C911" s="54" t="str">
        <f t="shared" ca="1" si="52"/>
        <v>CPDT</v>
      </c>
      <c r="D911" s="54" t="str">
        <f t="shared" ca="1" si="52"/>
        <v>#CR#EIBTJ_YYYYMMDDHHMISS_GIJ3PAYS.MIN</v>
      </c>
      <c r="E911" s="98" t="str">
        <f t="shared" ca="1" si="52"/>
        <v>ZH0AJE</v>
      </c>
      <c r="F911" s="54">
        <f t="shared" ca="1" si="52"/>
        <v>0</v>
      </c>
      <c r="G911" s="54">
        <f t="shared" ca="1" si="53"/>
        <v>0</v>
      </c>
      <c r="H911" s="54">
        <f t="shared" ca="1" si="53"/>
        <v>0</v>
      </c>
      <c r="I911" s="54">
        <f t="shared" ca="1" si="53"/>
        <v>0</v>
      </c>
      <c r="J911" s="54">
        <f t="shared" ca="1" si="53"/>
        <v>0</v>
      </c>
      <c r="K911" s="54" t="str">
        <f t="shared" ca="1" si="53"/>
        <v>AD4</v>
      </c>
      <c r="L911" s="54" t="str">
        <f t="shared" ca="1" si="53"/>
        <v>PARTIEL</v>
      </c>
      <c r="M911" s="54" t="str">
        <f t="shared" ca="1" si="53"/>
        <v xml:space="preserve"> </v>
      </c>
      <c r="N911" s="54" t="str">
        <f t="shared" ca="1" si="53"/>
        <v>ZH0ZJ4</v>
      </c>
      <c r="O911" s="54">
        <f t="shared" ca="1" si="53"/>
        <v>0</v>
      </c>
    </row>
    <row r="912" spans="1:15" hidden="1" x14ac:dyDescent="0.25">
      <c r="A912" s="97">
        <v>739</v>
      </c>
      <c r="B912" s="98" t="s">
        <v>3929</v>
      </c>
      <c r="C912" s="54" t="str">
        <f t="shared" ca="1" si="52"/>
        <v>CPDT</v>
      </c>
      <c r="D912" s="54" t="str">
        <f t="shared" ca="1" si="52"/>
        <v>#CR#EIBTJ_YYYYMMDDHHMISS_GIJ3SUSP.MIN</v>
      </c>
      <c r="E912" s="98" t="str">
        <f t="shared" ca="1" si="52"/>
        <v>ZH0AJE</v>
      </c>
      <c r="F912" s="54">
        <f t="shared" ca="1" si="52"/>
        <v>0</v>
      </c>
      <c r="G912" s="54">
        <f t="shared" ca="1" si="53"/>
        <v>0</v>
      </c>
      <c r="H912" s="54">
        <f t="shared" ca="1" si="53"/>
        <v>0</v>
      </c>
      <c r="I912" s="54">
        <f t="shared" ca="1" si="53"/>
        <v>0</v>
      </c>
      <c r="J912" s="54">
        <f t="shared" ca="1" si="53"/>
        <v>0</v>
      </c>
      <c r="K912" s="54" t="str">
        <f t="shared" ca="1" si="53"/>
        <v>AD4</v>
      </c>
      <c r="L912" s="54" t="str">
        <f t="shared" ca="1" si="53"/>
        <v>PARTIEL</v>
      </c>
      <c r="M912" s="54" t="str">
        <f t="shared" ca="1" si="53"/>
        <v xml:space="preserve"> </v>
      </c>
      <c r="N912" s="54" t="str">
        <f t="shared" ca="1" si="53"/>
        <v>ZH0ZJ5</v>
      </c>
      <c r="O912" s="54">
        <f t="shared" ca="1" si="53"/>
        <v>0</v>
      </c>
    </row>
    <row r="913" spans="1:15" hidden="1" x14ac:dyDescent="0.25">
      <c r="A913" s="97">
        <v>740</v>
      </c>
      <c r="B913" s="98" t="s">
        <v>3934</v>
      </c>
      <c r="C913" s="54" t="str">
        <f t="shared" ca="1" si="52"/>
        <v>CPDT</v>
      </c>
      <c r="D913" s="54" t="str">
        <f t="shared" ca="1" si="52"/>
        <v>#CR#EIBTJ_YYYYMMDDHHMISS_GIJ5GARC.MIN</v>
      </c>
      <c r="E913" s="98" t="str">
        <f t="shared" ca="1" si="52"/>
        <v>ZH0AJE</v>
      </c>
      <c r="F913" s="54">
        <f t="shared" ca="1" si="52"/>
        <v>0</v>
      </c>
      <c r="G913" s="54">
        <f t="shared" ca="1" si="53"/>
        <v>0</v>
      </c>
      <c r="H913" s="54">
        <f t="shared" ca="1" si="53"/>
        <v>0</v>
      </c>
      <c r="I913" s="54">
        <f t="shared" ca="1" si="53"/>
        <v>0</v>
      </c>
      <c r="J913" s="54">
        <f t="shared" ca="1" si="53"/>
        <v>0</v>
      </c>
      <c r="K913" s="54" t="str">
        <f t="shared" ca="1" si="53"/>
        <v>AD4</v>
      </c>
      <c r="L913" s="54" t="str">
        <f t="shared" ca="1" si="53"/>
        <v>PARTIEL</v>
      </c>
      <c r="M913" s="54" t="str">
        <f t="shared" ca="1" si="53"/>
        <v xml:space="preserve"> </v>
      </c>
      <c r="N913" s="54" t="str">
        <f t="shared" ca="1" si="53"/>
        <v>ZH0ZJ6</v>
      </c>
      <c r="O913" s="54">
        <f t="shared" ca="1" si="53"/>
        <v>0</v>
      </c>
    </row>
    <row r="914" spans="1:15" hidden="1" x14ac:dyDescent="0.25">
      <c r="A914" s="97">
        <v>741</v>
      </c>
      <c r="B914" s="98" t="s">
        <v>3939</v>
      </c>
      <c r="C914" s="54" t="str">
        <f t="shared" ca="1" si="52"/>
        <v>CPDT</v>
      </c>
      <c r="D914" s="54" t="str">
        <f t="shared" ca="1" si="52"/>
        <v>#CR#EIBTJ_YYYYMMDDHHMISS_GIJ5PORT.MIN</v>
      </c>
      <c r="E914" s="98" t="str">
        <f t="shared" ca="1" si="52"/>
        <v>ZH0AJE</v>
      </c>
      <c r="F914" s="54">
        <f t="shared" ca="1" si="52"/>
        <v>0</v>
      </c>
      <c r="G914" s="54">
        <f t="shared" ca="1" si="53"/>
        <v>0</v>
      </c>
      <c r="H914" s="54">
        <f t="shared" ca="1" si="53"/>
        <v>0</v>
      </c>
      <c r="I914" s="54">
        <f t="shared" ca="1" si="53"/>
        <v>0</v>
      </c>
      <c r="J914" s="54">
        <f t="shared" ca="1" si="53"/>
        <v>0</v>
      </c>
      <c r="K914" s="54" t="str">
        <f t="shared" ca="1" si="53"/>
        <v>AD4</v>
      </c>
      <c r="L914" s="54" t="str">
        <f t="shared" ca="1" si="53"/>
        <v>PARTIEL</v>
      </c>
      <c r="M914" s="54" t="str">
        <f t="shared" ca="1" si="53"/>
        <v xml:space="preserve"> </v>
      </c>
      <c r="N914" s="54" t="str">
        <f t="shared" ca="1" si="53"/>
        <v>ZH0ZJ7</v>
      </c>
      <c r="O914" s="54">
        <f t="shared" ca="1" si="53"/>
        <v>0</v>
      </c>
    </row>
    <row r="915" spans="1:15" hidden="1" x14ac:dyDescent="0.25">
      <c r="A915" s="97">
        <v>742</v>
      </c>
      <c r="B915" s="98" t="s">
        <v>3944</v>
      </c>
      <c r="C915" s="54" t="str">
        <f t="shared" ca="1" si="52"/>
        <v>CPDT</v>
      </c>
      <c r="D915" s="54" t="str">
        <f t="shared" ca="1" si="52"/>
        <v>#CR#EIBTM_YYYYMMDDHHMISS_GIM3ST16.MIN</v>
      </c>
      <c r="E915" s="98" t="str">
        <f t="shared" ca="1" si="52"/>
        <v>ZH0AM7</v>
      </c>
      <c r="F915" s="54">
        <f t="shared" ca="1" si="52"/>
        <v>0</v>
      </c>
      <c r="G915" s="54">
        <f t="shared" ca="1" si="53"/>
        <v>0</v>
      </c>
      <c r="H915" s="54">
        <f t="shared" ca="1" si="53"/>
        <v>0</v>
      </c>
      <c r="I915" s="54">
        <f t="shared" ca="1" si="53"/>
        <v>0</v>
      </c>
      <c r="J915" s="54">
        <f t="shared" ca="1" si="53"/>
        <v>0</v>
      </c>
      <c r="K915" s="54" t="str">
        <f t="shared" ca="1" si="53"/>
        <v>AD4</v>
      </c>
      <c r="L915" s="54" t="str">
        <f t="shared" ca="1" si="53"/>
        <v>COMPLET</v>
      </c>
      <c r="M915" s="54" t="str">
        <f t="shared" ca="1" si="53"/>
        <v xml:space="preserve"> </v>
      </c>
      <c r="N915" s="54" t="str">
        <f t="shared" ca="1" si="53"/>
        <v>ZH0VMY</v>
      </c>
      <c r="O915" s="54">
        <f t="shared" ca="1" si="53"/>
        <v>0</v>
      </c>
    </row>
    <row r="916" spans="1:15" hidden="1" x14ac:dyDescent="0.25">
      <c r="A916" s="97">
        <v>743</v>
      </c>
      <c r="B916" s="98" t="s">
        <v>3950</v>
      </c>
      <c r="C916" s="54" t="str">
        <f t="shared" ca="1" si="52"/>
        <v>CPMS</v>
      </c>
      <c r="D916" s="54" t="str">
        <f t="shared" ca="1" si="52"/>
        <v>#CR#EFAIM_YYYYMMDDHHMISS_GIM3ST18_L.split</v>
      </c>
      <c r="E916" s="98" t="str">
        <f t="shared" ca="1" si="52"/>
        <v>ZH4BM2</v>
      </c>
      <c r="F916" s="54" t="str">
        <f t="shared" ca="1" si="52"/>
        <v>ZH4NMV</v>
      </c>
      <c r="G916" s="54">
        <f t="shared" ca="1" si="53"/>
        <v>0</v>
      </c>
      <c r="H916" s="54">
        <f t="shared" ca="1" si="53"/>
        <v>0</v>
      </c>
      <c r="I916" s="54">
        <f t="shared" ca="1" si="53"/>
        <v>0</v>
      </c>
      <c r="J916" s="54">
        <f t="shared" ca="1" si="53"/>
        <v>0</v>
      </c>
      <c r="K916" s="54" t="str">
        <f t="shared" ca="1" si="53"/>
        <v>AD4</v>
      </c>
      <c r="L916" s="54" t="str">
        <f t="shared" ca="1" si="53"/>
        <v>PARTIEL</v>
      </c>
      <c r="M916" s="54">
        <f t="shared" ca="1" si="53"/>
        <v>0</v>
      </c>
      <c r="N916" s="54" t="str">
        <f t="shared" ca="1" si="53"/>
        <v>ZH4TM2</v>
      </c>
      <c r="O916" s="54">
        <f t="shared" ca="1" si="53"/>
        <v>0</v>
      </c>
    </row>
    <row r="917" spans="1:15" hidden="1" x14ac:dyDescent="0.25">
      <c r="A917" s="97">
        <v>744</v>
      </c>
      <c r="B917" s="98" t="s">
        <v>3954</v>
      </c>
      <c r="C917" s="54" t="str">
        <f t="shared" ca="1" si="52"/>
        <v>CPMS</v>
      </c>
      <c r="D917" s="54" t="str">
        <f t="shared" ca="1" si="52"/>
        <v>#CR#EFAIM_YYYYMMDDHHMISS_GIM3ST18_O.split</v>
      </c>
      <c r="E917" s="98" t="str">
        <f t="shared" ca="1" si="52"/>
        <v>ZH4BM2</v>
      </c>
      <c r="F917" s="54" t="str">
        <f t="shared" ca="1" si="52"/>
        <v>ZH4NMV</v>
      </c>
      <c r="G917" s="54">
        <f t="shared" ca="1" si="53"/>
        <v>0</v>
      </c>
      <c r="H917" s="54">
        <f t="shared" ca="1" si="53"/>
        <v>0</v>
      </c>
      <c r="I917" s="54">
        <f t="shared" ca="1" si="53"/>
        <v>0</v>
      </c>
      <c r="J917" s="54">
        <f t="shared" ca="1" si="53"/>
        <v>0</v>
      </c>
      <c r="K917" s="54" t="str">
        <f t="shared" ca="1" si="53"/>
        <v>AD4</v>
      </c>
      <c r="L917" s="54" t="str">
        <f t="shared" ca="1" si="53"/>
        <v>PARTIEL</v>
      </c>
      <c r="M917" s="54">
        <f t="shared" ca="1" si="53"/>
        <v>0</v>
      </c>
      <c r="N917" s="54" t="str">
        <f t="shared" ca="1" si="53"/>
        <v>ZH4TM3</v>
      </c>
      <c r="O917" s="54">
        <f t="shared" ca="1" si="53"/>
        <v>0</v>
      </c>
    </row>
    <row r="918" spans="1:15" hidden="1" x14ac:dyDescent="0.25">
      <c r="A918" s="97">
        <v>745</v>
      </c>
      <c r="B918" s="98" t="s">
        <v>3957</v>
      </c>
      <c r="C918" s="54" t="str">
        <f t="shared" ca="1" si="52"/>
        <v>CPMS</v>
      </c>
      <c r="D918" s="54" t="str">
        <f t="shared" ca="1" si="52"/>
        <v>#CR#EFAIM_YYYYMMDDHHMISS_GIM3ST18_P.split</v>
      </c>
      <c r="E918" s="98" t="str">
        <f t="shared" ca="1" si="52"/>
        <v>ZH4BM2</v>
      </c>
      <c r="F918" s="54" t="str">
        <f t="shared" ca="1" si="52"/>
        <v>ZH4NMV</v>
      </c>
      <c r="G918" s="54">
        <f t="shared" ca="1" si="53"/>
        <v>0</v>
      </c>
      <c r="H918" s="54">
        <f t="shared" ca="1" si="53"/>
        <v>0</v>
      </c>
      <c r="I918" s="54">
        <f t="shared" ca="1" si="53"/>
        <v>0</v>
      </c>
      <c r="J918" s="54">
        <f t="shared" ca="1" si="53"/>
        <v>0</v>
      </c>
      <c r="K918" s="54" t="str">
        <f t="shared" ca="1" si="53"/>
        <v>AD4</v>
      </c>
      <c r="L918" s="54" t="str">
        <f t="shared" ca="1" si="53"/>
        <v>PARTIEL</v>
      </c>
      <c r="M918" s="54">
        <f t="shared" ca="1" si="53"/>
        <v>0</v>
      </c>
      <c r="N918" s="54" t="str">
        <f t="shared" ca="1" si="53"/>
        <v>ZH4TM4</v>
      </c>
      <c r="O918" s="54">
        <f t="shared" ca="1" si="53"/>
        <v>0</v>
      </c>
    </row>
    <row r="919" spans="1:15" hidden="1" x14ac:dyDescent="0.25">
      <c r="A919" s="97">
        <v>746</v>
      </c>
      <c r="B919" s="98" t="s">
        <v>3961</v>
      </c>
      <c r="C919" s="54" t="str">
        <f t="shared" ca="1" si="52"/>
        <v>CPFI</v>
      </c>
      <c r="D919" s="54" t="str">
        <f t="shared" ca="1" si="52"/>
        <v>#CR#GDPSJ_YYYYMMDDHHMISS_TA_GL_DETAILCOMPTA1.TXT</v>
      </c>
      <c r="E919" s="98" t="str">
        <f t="shared" ca="1" si="52"/>
        <v>ZH2AJK</v>
      </c>
      <c r="F919" s="54">
        <f t="shared" ca="1" si="52"/>
        <v>0</v>
      </c>
      <c r="G919" s="54">
        <f t="shared" ca="1" si="53"/>
        <v>0</v>
      </c>
      <c r="H919" s="54">
        <f t="shared" ca="1" si="53"/>
        <v>0</v>
      </c>
      <c r="I919" s="54">
        <f t="shared" ca="1" si="53"/>
        <v>0</v>
      </c>
      <c r="J919" s="54">
        <f t="shared" ca="1" si="53"/>
        <v>0</v>
      </c>
      <c r="K919" s="54" t="str">
        <f t="shared" ca="1" si="53"/>
        <v>AD4</v>
      </c>
      <c r="L919" s="54" t="str">
        <f t="shared" ca="1" si="53"/>
        <v>COMPLET</v>
      </c>
      <c r="M919" s="54" t="str">
        <f t="shared" ca="1" si="53"/>
        <v xml:space="preserve"> </v>
      </c>
      <c r="N919" s="54" t="str">
        <f t="shared" ca="1" si="53"/>
        <v>ZH21J8</v>
      </c>
      <c r="O919" s="54">
        <f t="shared" ca="1" si="53"/>
        <v>0</v>
      </c>
    </row>
    <row r="920" spans="1:15" hidden="1" x14ac:dyDescent="0.25">
      <c r="A920" s="97">
        <v>747</v>
      </c>
      <c r="B920" s="98" t="s">
        <v>3966</v>
      </c>
      <c r="C920" s="54" t="str">
        <f t="shared" ca="1" si="52"/>
        <v>CPFI</v>
      </c>
      <c r="D920" s="54" t="str">
        <f t="shared" ca="1" si="52"/>
        <v>#CR#GDPSJ_YYYYMMDDHHMISS_TA_GL_SOLDECOMPTA1.TXT</v>
      </c>
      <c r="E920" s="98" t="str">
        <f t="shared" ca="1" si="52"/>
        <v>ZH2AJK</v>
      </c>
      <c r="F920" s="54">
        <f t="shared" ca="1" si="52"/>
        <v>0</v>
      </c>
      <c r="G920" s="54">
        <f t="shared" ca="1" si="53"/>
        <v>0</v>
      </c>
      <c r="H920" s="54">
        <f t="shared" ca="1" si="53"/>
        <v>0</v>
      </c>
      <c r="I920" s="54">
        <f t="shared" ca="1" si="53"/>
        <v>0</v>
      </c>
      <c r="J920" s="54">
        <f t="shared" ca="1" si="53"/>
        <v>0</v>
      </c>
      <c r="K920" s="54" t="str">
        <f t="shared" ca="1" si="53"/>
        <v>AD4</v>
      </c>
      <c r="L920" s="54" t="str">
        <f t="shared" ca="1" si="53"/>
        <v>COMPLET</v>
      </c>
      <c r="M920" s="54" t="str">
        <f t="shared" ca="1" si="53"/>
        <v xml:space="preserve"> </v>
      </c>
      <c r="N920" s="54" t="str">
        <f t="shared" ca="1" si="53"/>
        <v>ZH21J9</v>
      </c>
      <c r="O920" s="54">
        <f t="shared" ca="1" si="53"/>
        <v>0</v>
      </c>
    </row>
    <row r="921" spans="1:15" hidden="1" x14ac:dyDescent="0.25">
      <c r="A921" s="97">
        <v>748</v>
      </c>
      <c r="B921" s="98" t="s">
        <v>3971</v>
      </c>
      <c r="C921" s="54" t="str">
        <f t="shared" ca="1" si="52"/>
        <v>CPFI</v>
      </c>
      <c r="D921" s="54" t="str">
        <f t="shared" ca="1" si="52"/>
        <v>#CR#GDPSJ_YYYYMMDDHHMISS_TA_GL_SOLDECOMPTA2.TXT</v>
      </c>
      <c r="E921" s="98" t="str">
        <f t="shared" ca="1" si="52"/>
        <v>ZH2AJK</v>
      </c>
      <c r="F921" s="54">
        <f t="shared" ca="1" si="52"/>
        <v>0</v>
      </c>
      <c r="G921" s="54">
        <f t="shared" ca="1" si="53"/>
        <v>0</v>
      </c>
      <c r="H921" s="54">
        <f t="shared" ca="1" si="53"/>
        <v>0</v>
      </c>
      <c r="I921" s="54">
        <f t="shared" ca="1" si="53"/>
        <v>0</v>
      </c>
      <c r="J921" s="54">
        <f t="shared" ca="1" si="53"/>
        <v>0</v>
      </c>
      <c r="K921" s="54" t="str">
        <f t="shared" ca="1" si="53"/>
        <v>AD4</v>
      </c>
      <c r="L921" s="54" t="str">
        <f t="shared" ca="1" si="53"/>
        <v>COMPLET</v>
      </c>
      <c r="M921" s="54" t="str">
        <f t="shared" ca="1" si="53"/>
        <v xml:space="preserve"> </v>
      </c>
      <c r="N921" s="54" t="str">
        <f t="shared" ca="1" si="53"/>
        <v>ZH21JA</v>
      </c>
      <c r="O921" s="54">
        <f t="shared" ca="1" si="53"/>
        <v>0</v>
      </c>
    </row>
    <row r="922" spans="1:15" hidden="1" x14ac:dyDescent="0.25">
      <c r="A922" s="97">
        <v>749</v>
      </c>
      <c r="B922" s="98" t="s">
        <v>3975</v>
      </c>
      <c r="C922" s="54" t="str">
        <f t="shared" ca="1" si="52"/>
        <v>CPPI</v>
      </c>
      <c r="D922" s="54" t="str">
        <f t="shared" ca="1" si="52"/>
        <v>GLEXREME</v>
      </c>
      <c r="E922" s="98">
        <f t="shared" ca="1" si="52"/>
        <v>0</v>
      </c>
      <c r="F922" s="54">
        <f t="shared" ca="1" si="52"/>
        <v>0</v>
      </c>
      <c r="G922" s="54">
        <f t="shared" ca="1" si="53"/>
        <v>0</v>
      </c>
      <c r="H922" s="54">
        <f t="shared" ca="1" si="53"/>
        <v>0</v>
      </c>
      <c r="I922" s="54">
        <f t="shared" ca="1" si="53"/>
        <v>0</v>
      </c>
      <c r="J922" s="54" t="str">
        <f t="shared" ca="1" si="53"/>
        <v>ZH0AJP</v>
      </c>
      <c r="K922" s="54" t="str">
        <f t="shared" ca="1" si="53"/>
        <v>AD3</v>
      </c>
      <c r="L922" s="54" t="str">
        <f t="shared" ca="1" si="53"/>
        <v>PARTIEL</v>
      </c>
      <c r="M922" s="54">
        <f t="shared" ca="1" si="53"/>
        <v>0</v>
      </c>
      <c r="N922" s="54" t="str">
        <f t="shared" ca="1" si="53"/>
        <v>ZH0UJJ</v>
      </c>
      <c r="O922" s="54">
        <f t="shared" ca="1" si="53"/>
        <v>0</v>
      </c>
    </row>
    <row r="923" spans="1:15" hidden="1" x14ac:dyDescent="0.25">
      <c r="A923" s="97">
        <v>750</v>
      </c>
      <c r="B923" s="98" t="s">
        <v>3980</v>
      </c>
      <c r="C923" s="54" t="str">
        <f t="shared" ca="1" si="52"/>
        <v>CPMP</v>
      </c>
      <c r="D923" s="54" t="str">
        <f t="shared" ca="1" si="52"/>
        <v xml:space="preserve">V0GLSCOU </v>
      </c>
      <c r="E923" s="98">
        <f t="shared" ca="1" si="52"/>
        <v>0</v>
      </c>
      <c r="F923" s="54">
        <f t="shared" ca="1" si="52"/>
        <v>0</v>
      </c>
      <c r="G923" s="54">
        <f t="shared" ca="1" si="53"/>
        <v>0</v>
      </c>
      <c r="H923" s="54">
        <f t="shared" ca="1" si="53"/>
        <v>0</v>
      </c>
      <c r="I923" s="54">
        <f t="shared" ca="1" si="53"/>
        <v>0</v>
      </c>
      <c r="J923" s="54" t="str">
        <f t="shared" ca="1" si="53"/>
        <v>ZH2DJB</v>
      </c>
      <c r="K923" s="54" t="str">
        <f t="shared" ca="1" si="53"/>
        <v>AD3</v>
      </c>
      <c r="L923" s="54" t="str">
        <f t="shared" ca="1" si="53"/>
        <v>COMPLET</v>
      </c>
      <c r="M923" s="54">
        <f t="shared" ca="1" si="53"/>
        <v>0</v>
      </c>
      <c r="N923" s="54" t="str">
        <f t="shared" ca="1" si="53"/>
        <v>ZH2VJB</v>
      </c>
      <c r="O923" s="54">
        <f t="shared" ca="1" si="53"/>
        <v>0</v>
      </c>
    </row>
    <row r="924" spans="1:15" hidden="1" x14ac:dyDescent="0.25">
      <c r="A924" s="97">
        <v>751</v>
      </c>
      <c r="B924" s="98" t="s">
        <v>3985</v>
      </c>
      <c r="C924" s="54" t="str">
        <f t="shared" ca="1" si="52"/>
        <v>CPMP</v>
      </c>
      <c r="D924" s="54" t="str">
        <f t="shared" ca="1" si="52"/>
        <v xml:space="preserve">V0GLSDEP </v>
      </c>
      <c r="E924" s="98">
        <f t="shared" ca="1" si="52"/>
        <v>0</v>
      </c>
      <c r="F924" s="54">
        <f t="shared" ca="1" si="52"/>
        <v>0</v>
      </c>
      <c r="G924" s="54">
        <f t="shared" ca="1" si="53"/>
        <v>0</v>
      </c>
      <c r="H924" s="54">
        <f t="shared" ca="1" si="53"/>
        <v>0</v>
      </c>
      <c r="I924" s="54">
        <f t="shared" ca="1" si="53"/>
        <v>0</v>
      </c>
      <c r="J924" s="54" t="str">
        <f t="shared" ca="1" si="53"/>
        <v>ZH2DJC</v>
      </c>
      <c r="K924" s="54" t="str">
        <f t="shared" ca="1" si="53"/>
        <v>AD3</v>
      </c>
      <c r="L924" s="54" t="str">
        <f t="shared" ca="1" si="53"/>
        <v>COMPLET</v>
      </c>
      <c r="M924" s="54">
        <f t="shared" ca="1" si="53"/>
        <v>0</v>
      </c>
      <c r="N924" s="54" t="str">
        <f t="shared" ca="1" si="53"/>
        <v>ZH2VJC</v>
      </c>
      <c r="O924" s="54">
        <f t="shared" ca="1" si="53"/>
        <v>0</v>
      </c>
    </row>
    <row r="925" spans="1:15" hidden="1" x14ac:dyDescent="0.25">
      <c r="A925" s="97">
        <v>752</v>
      </c>
      <c r="B925" s="98" t="s">
        <v>3990</v>
      </c>
      <c r="C925" s="54" t="str">
        <f t="shared" ca="1" si="52"/>
        <v>CPMP</v>
      </c>
      <c r="D925" s="54" t="str">
        <f t="shared" ca="1" si="52"/>
        <v xml:space="preserve">V0GLSLSB </v>
      </c>
      <c r="E925" s="98">
        <f t="shared" ca="1" si="52"/>
        <v>0</v>
      </c>
      <c r="F925" s="54">
        <f t="shared" ca="1" si="52"/>
        <v>0</v>
      </c>
      <c r="G925" s="54">
        <f t="shared" ca="1" si="53"/>
        <v>0</v>
      </c>
      <c r="H925" s="54">
        <f t="shared" ca="1" si="53"/>
        <v>0</v>
      </c>
      <c r="I925" s="54">
        <f t="shared" ca="1" si="53"/>
        <v>0</v>
      </c>
      <c r="J925" s="54" t="str">
        <f t="shared" ca="1" si="53"/>
        <v>ZH2DJD</v>
      </c>
      <c r="K925" s="54" t="str">
        <f t="shared" ca="1" si="53"/>
        <v>AD3</v>
      </c>
      <c r="L925" s="54" t="str">
        <f t="shared" ca="1" si="53"/>
        <v>COMPLET</v>
      </c>
      <c r="M925" s="54">
        <f t="shared" ca="1" si="53"/>
        <v>0</v>
      </c>
      <c r="N925" s="54" t="str">
        <f t="shared" ca="1" si="53"/>
        <v>ZH2VJD</v>
      </c>
      <c r="O925" s="54">
        <f t="shared" ca="1" si="53"/>
        <v>0</v>
      </c>
    </row>
    <row r="926" spans="1:15" hidden="1" x14ac:dyDescent="0.25">
      <c r="A926" s="97">
        <v>753</v>
      </c>
      <c r="B926" s="98" t="s">
        <v>3996</v>
      </c>
      <c r="C926" s="54" t="str">
        <f t="shared" ca="1" si="52"/>
        <v>CPMP</v>
      </c>
      <c r="D926" s="54" t="str">
        <f t="shared" ca="1" si="52"/>
        <v xml:space="preserve">ADELETER </v>
      </c>
      <c r="E926" s="98">
        <f t="shared" ca="1" si="52"/>
        <v>0</v>
      </c>
      <c r="F926" s="54">
        <f t="shared" ca="1" si="52"/>
        <v>0</v>
      </c>
      <c r="G926" s="54">
        <f t="shared" ca="1" si="53"/>
        <v>0</v>
      </c>
      <c r="H926" s="54">
        <f t="shared" ca="1" si="53"/>
        <v>0</v>
      </c>
      <c r="I926" s="54">
        <f t="shared" ca="1" si="53"/>
        <v>0</v>
      </c>
      <c r="J926" s="54" t="str">
        <f t="shared" ca="1" si="53"/>
        <v>ZH2DJE</v>
      </c>
      <c r="K926" s="54" t="str">
        <f t="shared" ca="1" si="53"/>
        <v>AD3</v>
      </c>
      <c r="L926" s="54" t="str">
        <f t="shared" ca="1" si="53"/>
        <v>COMPLET</v>
      </c>
      <c r="M926" s="54">
        <f t="shared" ca="1" si="53"/>
        <v>0</v>
      </c>
      <c r="N926" s="54" t="str">
        <f t="shared" ca="1" si="53"/>
        <v>ZH2VJE</v>
      </c>
      <c r="O926" s="54">
        <f t="shared" ca="1" si="53"/>
        <v>0</v>
      </c>
    </row>
    <row r="927" spans="1:15" hidden="1" x14ac:dyDescent="0.25">
      <c r="A927" s="97">
        <v>754</v>
      </c>
      <c r="B927" s="98" t="s">
        <v>4001</v>
      </c>
      <c r="C927" s="54" t="str">
        <f t="shared" ca="1" si="52"/>
        <v>CPCC</v>
      </c>
      <c r="D927" s="54" t="str">
        <f t="shared" ca="1" si="52"/>
        <v xml:space="preserve"> </v>
      </c>
      <c r="E927" s="98">
        <f t="shared" ca="1" si="52"/>
        <v>0</v>
      </c>
      <c r="F927" s="54">
        <f t="shared" ca="1" si="52"/>
        <v>0</v>
      </c>
      <c r="G927" s="54">
        <f t="shared" ca="1" si="53"/>
        <v>0</v>
      </c>
      <c r="H927" s="54">
        <f t="shared" ca="1" si="53"/>
        <v>0</v>
      </c>
      <c r="I927" s="54">
        <f t="shared" ca="1" si="53"/>
        <v>0</v>
      </c>
      <c r="J927" s="54">
        <f t="shared" ca="1" si="53"/>
        <v>0</v>
      </c>
      <c r="K927" s="54" t="str">
        <f t="shared" ca="1" si="53"/>
        <v>AD3</v>
      </c>
      <c r="L927" s="54" t="str">
        <f t="shared" ca="1" si="53"/>
        <v>COMPLET</v>
      </c>
      <c r="M927" s="54" t="str">
        <f t="shared" ca="1" si="53"/>
        <v xml:space="preserve"> </v>
      </c>
      <c r="N927" s="54" t="str">
        <f t="shared" ca="1" si="53"/>
        <v>ZH1TM5</v>
      </c>
      <c r="O927" s="54">
        <f t="shared" ca="1" si="53"/>
        <v>0</v>
      </c>
    </row>
    <row r="928" spans="1:15" hidden="1" x14ac:dyDescent="0.25">
      <c r="A928" s="97">
        <v>755</v>
      </c>
      <c r="B928" s="98" t="s">
        <v>4004</v>
      </c>
      <c r="C928" s="54" t="str">
        <f t="shared" ca="1" si="52"/>
        <v>CPCC</v>
      </c>
      <c r="D928" s="54" t="str">
        <f t="shared" ca="1" si="52"/>
        <v xml:space="preserve"> </v>
      </c>
      <c r="E928" s="98">
        <f t="shared" ca="1" si="52"/>
        <v>0</v>
      </c>
      <c r="F928" s="54">
        <f t="shared" ca="1" si="52"/>
        <v>0</v>
      </c>
      <c r="G928" s="54">
        <f t="shared" ca="1" si="53"/>
        <v>0</v>
      </c>
      <c r="H928" s="54">
        <f t="shared" ca="1" si="53"/>
        <v>0</v>
      </c>
      <c r="I928" s="54">
        <f t="shared" ca="1" si="53"/>
        <v>0</v>
      </c>
      <c r="J928" s="54">
        <f t="shared" ca="1" si="53"/>
        <v>0</v>
      </c>
      <c r="K928" s="54" t="str">
        <f t="shared" ca="1" si="53"/>
        <v>AD3</v>
      </c>
      <c r="L928" s="54" t="str">
        <f t="shared" ca="1" si="53"/>
        <v>COMPLET</v>
      </c>
      <c r="M928" s="54" t="str">
        <f t="shared" ca="1" si="53"/>
        <v xml:space="preserve"> </v>
      </c>
      <c r="N928" s="54" t="str">
        <f t="shared" ca="1" si="53"/>
        <v>ZH1VJJ</v>
      </c>
      <c r="O928" s="54">
        <f t="shared" ca="1" si="53"/>
        <v>0</v>
      </c>
    </row>
    <row r="929" spans="1:15" hidden="1" x14ac:dyDescent="0.25">
      <c r="A929" s="97">
        <v>756</v>
      </c>
      <c r="B929" s="98" t="s">
        <v>4007</v>
      </c>
      <c r="C929" s="54" t="str">
        <f t="shared" ca="1" si="52"/>
        <v>CPCC</v>
      </c>
      <c r="D929" s="54" t="str">
        <f t="shared" ca="1" si="52"/>
        <v xml:space="preserve"> </v>
      </c>
      <c r="E929" s="98">
        <f t="shared" ca="1" si="52"/>
        <v>0</v>
      </c>
      <c r="F929" s="54">
        <f t="shared" ca="1" si="52"/>
        <v>0</v>
      </c>
      <c r="G929" s="54">
        <f t="shared" ca="1" si="53"/>
        <v>0</v>
      </c>
      <c r="H929" s="54">
        <f t="shared" ca="1" si="53"/>
        <v>0</v>
      </c>
      <c r="I929" s="54">
        <f t="shared" ca="1" si="53"/>
        <v>0</v>
      </c>
      <c r="J929" s="54">
        <f t="shared" ca="1" si="53"/>
        <v>0</v>
      </c>
      <c r="K929" s="54" t="str">
        <f t="shared" ca="1" si="53"/>
        <v>AD3</v>
      </c>
      <c r="L929" s="54" t="str">
        <f t="shared" ca="1" si="53"/>
        <v>COMPLET</v>
      </c>
      <c r="M929" s="54" t="str">
        <f t="shared" ca="1" si="53"/>
        <v xml:space="preserve"> </v>
      </c>
      <c r="N929" s="54" t="str">
        <f t="shared" ca="1" si="53"/>
        <v>ZH1TM6</v>
      </c>
      <c r="O929" s="54">
        <f t="shared" ca="1" si="53"/>
        <v>0</v>
      </c>
    </row>
    <row r="930" spans="1:15" x14ac:dyDescent="0.25">
      <c r="A930" s="97">
        <v>757</v>
      </c>
      <c r="B930" s="98" t="s">
        <v>4010</v>
      </c>
      <c r="C930" s="54" t="str">
        <f t="shared" ca="1" si="52"/>
        <v>CPDT</v>
      </c>
      <c r="D930" s="54" t="str">
        <f t="shared" ca="1" si="52"/>
        <v>GPAPOBI1</v>
      </c>
      <c r="E930" s="98">
        <f t="shared" ca="1" si="52"/>
        <v>0</v>
      </c>
      <c r="F930" s="54">
        <f t="shared" ca="1" si="52"/>
        <v>0</v>
      </c>
      <c r="G930" s="54">
        <f t="shared" ca="1" si="53"/>
        <v>0</v>
      </c>
      <c r="H930" s="54">
        <f t="shared" ca="1" si="53"/>
        <v>0</v>
      </c>
      <c r="I930" s="54">
        <f t="shared" ca="1" si="53"/>
        <v>0</v>
      </c>
      <c r="J930" s="54">
        <f t="shared" ca="1" si="53"/>
        <v>0</v>
      </c>
      <c r="K930" s="54" t="str">
        <f t="shared" ca="1" si="53"/>
        <v>AD3</v>
      </c>
      <c r="L930" s="54" t="str">
        <f t="shared" ca="1" si="53"/>
        <v>PARTIEL</v>
      </c>
      <c r="M930" s="54">
        <f t="shared" ca="1" si="53"/>
        <v>0</v>
      </c>
      <c r="N930" s="54" t="str">
        <f t="shared" ca="1" si="53"/>
        <v>ZH0SH3</v>
      </c>
      <c r="O930" s="54">
        <f t="shared" ca="1" si="53"/>
        <v>0</v>
      </c>
    </row>
    <row r="931" spans="1:15" hidden="1" x14ac:dyDescent="0.25">
      <c r="A931" s="97">
        <v>758</v>
      </c>
      <c r="B931" s="98" t="s">
        <v>4013</v>
      </c>
      <c r="C931" s="54" t="str">
        <f t="shared" ref="C931:I968" ca="1" si="54">IF((INDIRECT("'Referentiel'!"&amp;C$1&amp;$A931)="N/A"),"",INDIRECT("'Referentiel'!"&amp;C$1&amp;$A931))</f>
        <v>CPDT</v>
      </c>
      <c r="D931" s="54" t="str">
        <f t="shared" ca="1" si="54"/>
        <v xml:space="preserve"> V0GPBENE      </v>
      </c>
      <c r="E931" s="98">
        <f t="shared" ca="1" si="54"/>
        <v>0</v>
      </c>
      <c r="F931" s="54">
        <f t="shared" ca="1" si="54"/>
        <v>0</v>
      </c>
      <c r="G931" s="54">
        <f t="shared" ca="1" si="53"/>
        <v>0</v>
      </c>
      <c r="H931" s="54">
        <f t="shared" ca="1" si="53"/>
        <v>0</v>
      </c>
      <c r="I931" s="54">
        <f t="shared" ca="1" si="53"/>
        <v>0</v>
      </c>
      <c r="J931" s="54" t="str">
        <f t="shared" ca="1" si="53"/>
        <v>ZH0CJK</v>
      </c>
      <c r="K931" s="54" t="str">
        <f t="shared" ca="1" si="53"/>
        <v>AD3</v>
      </c>
      <c r="L931" s="54" t="str">
        <f t="shared" ca="1" si="53"/>
        <v>COMPLET</v>
      </c>
      <c r="M931" s="54">
        <f t="shared" ca="1" si="53"/>
        <v>0</v>
      </c>
      <c r="N931" s="54" t="str">
        <f t="shared" ca="1" si="53"/>
        <v>ZH0UJK</v>
      </c>
      <c r="O931" s="54">
        <f t="shared" ca="1" si="53"/>
        <v>0</v>
      </c>
    </row>
    <row r="932" spans="1:15" hidden="1" x14ac:dyDescent="0.25">
      <c r="A932" s="97">
        <v>2159</v>
      </c>
      <c r="B932" s="98" t="s">
        <v>10516</v>
      </c>
      <c r="C932" s="54" t="str">
        <f t="shared" ca="1" si="54"/>
        <v>CPCC</v>
      </c>
      <c r="D932" s="54" t="str">
        <f t="shared" ca="1" si="54"/>
        <v xml:space="preserve">V0GPMRRA </v>
      </c>
      <c r="E932" s="98">
        <f t="shared" ca="1" si="54"/>
        <v>0</v>
      </c>
      <c r="F932" s="54">
        <f t="shared" ca="1" si="54"/>
        <v>0</v>
      </c>
      <c r="G932" s="54">
        <f t="shared" ca="1" si="53"/>
        <v>0</v>
      </c>
      <c r="H932" s="54">
        <f t="shared" ca="1" si="53"/>
        <v>0</v>
      </c>
      <c r="I932" s="54">
        <f t="shared" ca="1" si="53"/>
        <v>0</v>
      </c>
      <c r="J932" s="54" t="str">
        <f t="shared" ref="J932:O974" ca="1" si="55">IF((INDIRECT("'Referentiel'!"&amp;J$1&amp;$A932)="N/A"),"",INDIRECT("'Referentiel'!"&amp;J$1&amp;$A932))</f>
        <v>ZH1DJJ</v>
      </c>
      <c r="K932" s="54" t="str">
        <f t="shared" ca="1" si="55"/>
        <v>AD3</v>
      </c>
      <c r="L932" s="54" t="str">
        <f t="shared" ca="1" si="55"/>
        <v>COMPLET</v>
      </c>
      <c r="M932" s="54">
        <f t="shared" ca="1" si="55"/>
        <v>0</v>
      </c>
      <c r="N932" s="54" t="str">
        <f t="shared" ca="1" si="55"/>
        <v>ZH1CJJ</v>
      </c>
      <c r="O932" s="54">
        <f t="shared" ca="1" si="55"/>
        <v>0</v>
      </c>
    </row>
    <row r="933" spans="1:15" hidden="1" x14ac:dyDescent="0.25">
      <c r="A933" s="97">
        <v>759</v>
      </c>
      <c r="B933" s="98" t="s">
        <v>4018</v>
      </c>
      <c r="C933" s="54" t="str">
        <f t="shared" ca="1" si="54"/>
        <v>CPDT</v>
      </c>
      <c r="D933" s="54" t="str">
        <f t="shared" ca="1" si="54"/>
        <v xml:space="preserve"> V0GPPDGB      </v>
      </c>
      <c r="E933" s="98">
        <f t="shared" ca="1" si="54"/>
        <v>0</v>
      </c>
      <c r="F933" s="54">
        <f t="shared" ca="1" si="54"/>
        <v>0</v>
      </c>
      <c r="G933" s="54">
        <f t="shared" ca="1" si="54"/>
        <v>0</v>
      </c>
      <c r="H933" s="54">
        <f t="shared" ca="1" si="54"/>
        <v>0</v>
      </c>
      <c r="I933" s="54">
        <f t="shared" ca="1" si="54"/>
        <v>0</v>
      </c>
      <c r="J933" s="54" t="str">
        <f t="shared" ca="1" si="55"/>
        <v>ZH0CJL</v>
      </c>
      <c r="K933" s="54" t="str">
        <f t="shared" ca="1" si="55"/>
        <v>AD3</v>
      </c>
      <c r="L933" s="54" t="str">
        <f t="shared" ca="1" si="55"/>
        <v>COMPLET</v>
      </c>
      <c r="M933" s="54">
        <f t="shared" ca="1" si="55"/>
        <v>0</v>
      </c>
      <c r="N933" s="54" t="str">
        <f t="shared" ca="1" si="55"/>
        <v>ZH0UJL</v>
      </c>
      <c r="O933" s="54">
        <f t="shared" ca="1" si="55"/>
        <v>0</v>
      </c>
    </row>
    <row r="934" spans="1:15" hidden="1" x14ac:dyDescent="0.25">
      <c r="A934" s="97">
        <v>2158</v>
      </c>
      <c r="B934" s="98" t="s">
        <v>10511</v>
      </c>
      <c r="C934" s="54" t="str">
        <f t="shared" ca="1" si="54"/>
        <v>CPCC</v>
      </c>
      <c r="D934" s="54" t="str">
        <f t="shared" ca="1" si="54"/>
        <v xml:space="preserve">V0GPPKYC </v>
      </c>
      <c r="E934" s="98">
        <f t="shared" ca="1" si="54"/>
        <v>0</v>
      </c>
      <c r="F934" s="54">
        <f t="shared" ca="1" si="54"/>
        <v>0</v>
      </c>
      <c r="G934" s="54">
        <f t="shared" ca="1" si="54"/>
        <v>0</v>
      </c>
      <c r="H934" s="54">
        <f t="shared" ca="1" si="54"/>
        <v>0</v>
      </c>
      <c r="I934" s="54">
        <f t="shared" ca="1" si="54"/>
        <v>0</v>
      </c>
      <c r="J934" s="54" t="str">
        <f t="shared" ca="1" si="55"/>
        <v>ZH1DJF</v>
      </c>
      <c r="K934" s="54" t="str">
        <f t="shared" ca="1" si="55"/>
        <v>AD3</v>
      </c>
      <c r="L934" s="54" t="str">
        <f t="shared" ca="1" si="55"/>
        <v>COMPLET</v>
      </c>
      <c r="M934" s="54">
        <f t="shared" ca="1" si="55"/>
        <v>0</v>
      </c>
      <c r="N934" s="54" t="str">
        <f t="shared" ca="1" si="55"/>
        <v>ZH1LJF</v>
      </c>
      <c r="O934" s="54">
        <f t="shared" ca="1" si="55"/>
        <v>0</v>
      </c>
    </row>
    <row r="935" spans="1:15" hidden="1" x14ac:dyDescent="0.25">
      <c r="A935" s="97">
        <v>760</v>
      </c>
      <c r="B935" s="98" t="s">
        <v>4023</v>
      </c>
      <c r="C935" s="54" t="str">
        <f t="shared" ca="1" si="54"/>
        <v>CPCR</v>
      </c>
      <c r="D935" s="54" t="str">
        <f t="shared" ca="1" si="54"/>
        <v xml:space="preserve">A001     </v>
      </c>
      <c r="E935" s="98">
        <f t="shared" ca="1" si="54"/>
        <v>0</v>
      </c>
      <c r="F935" s="54">
        <f t="shared" ca="1" si="54"/>
        <v>0</v>
      </c>
      <c r="G935" s="54">
        <f t="shared" ca="1" si="54"/>
        <v>0</v>
      </c>
      <c r="H935" s="54">
        <f t="shared" ca="1" si="54"/>
        <v>0</v>
      </c>
      <c r="I935" s="54">
        <f t="shared" ca="1" si="54"/>
        <v>0</v>
      </c>
      <c r="J935" s="54" t="str">
        <f t="shared" ca="1" si="55"/>
        <v>ZH1DJK</v>
      </c>
      <c r="K935" s="54" t="str">
        <f t="shared" ca="1" si="55"/>
        <v>AD1</v>
      </c>
      <c r="L935" s="54" t="str">
        <f t="shared" ca="1" si="55"/>
        <v>COMPLET</v>
      </c>
      <c r="M935" s="54">
        <f t="shared" ca="1" si="55"/>
        <v>0</v>
      </c>
      <c r="N935" s="54" t="str">
        <f t="shared" ca="1" si="55"/>
        <v>ZH1VJK</v>
      </c>
      <c r="O935" s="54">
        <f t="shared" ca="1" si="55"/>
        <v>0</v>
      </c>
    </row>
    <row r="936" spans="1:15" hidden="1" x14ac:dyDescent="0.25">
      <c r="A936" s="97">
        <v>761</v>
      </c>
      <c r="B936" s="98" t="s">
        <v>4029</v>
      </c>
      <c r="C936" s="54" t="str">
        <f t="shared" ca="1" si="54"/>
        <v>CPCR</v>
      </c>
      <c r="D936" s="54" t="str">
        <f t="shared" ca="1" si="54"/>
        <v xml:space="preserve">A002     </v>
      </c>
      <c r="E936" s="98">
        <f t="shared" ca="1" si="54"/>
        <v>0</v>
      </c>
      <c r="F936" s="54">
        <f t="shared" ca="1" si="54"/>
        <v>0</v>
      </c>
      <c r="G936" s="54">
        <f t="shared" ca="1" si="54"/>
        <v>0</v>
      </c>
      <c r="H936" s="54">
        <f t="shared" ca="1" si="54"/>
        <v>0</v>
      </c>
      <c r="I936" s="54">
        <f t="shared" ca="1" si="54"/>
        <v>0</v>
      </c>
      <c r="J936" s="54" t="str">
        <f t="shared" ca="1" si="55"/>
        <v>ZH1DJL</v>
      </c>
      <c r="K936" s="54" t="str">
        <f t="shared" ca="1" si="55"/>
        <v>AD1</v>
      </c>
      <c r="L936" s="54" t="str">
        <f t="shared" ca="1" si="55"/>
        <v>COMPLET</v>
      </c>
      <c r="M936" s="54">
        <f t="shared" ca="1" si="55"/>
        <v>0</v>
      </c>
      <c r="N936" s="54" t="str">
        <f t="shared" ca="1" si="55"/>
        <v>ZH1VJL</v>
      </c>
      <c r="O936" s="54">
        <f t="shared" ca="1" si="55"/>
        <v>0</v>
      </c>
    </row>
    <row r="937" spans="1:15" hidden="1" x14ac:dyDescent="0.25">
      <c r="A937" s="97">
        <v>762</v>
      </c>
      <c r="B937" s="98" t="s">
        <v>4034</v>
      </c>
      <c r="C937" s="54" t="str">
        <f t="shared" ca="1" si="54"/>
        <v>CPCR</v>
      </c>
      <c r="D937" s="54" t="str">
        <f t="shared" ca="1" si="54"/>
        <v xml:space="preserve">A003     </v>
      </c>
      <c r="E937" s="98">
        <f t="shared" ca="1" si="54"/>
        <v>0</v>
      </c>
      <c r="F937" s="54">
        <f t="shared" ca="1" si="54"/>
        <v>0</v>
      </c>
      <c r="G937" s="54">
        <f t="shared" ca="1" si="54"/>
        <v>0</v>
      </c>
      <c r="H937" s="54">
        <f t="shared" ca="1" si="54"/>
        <v>0</v>
      </c>
      <c r="I937" s="54">
        <f t="shared" ca="1" si="54"/>
        <v>0</v>
      </c>
      <c r="J937" s="54" t="str">
        <f t="shared" ca="1" si="55"/>
        <v>ZH1DJM</v>
      </c>
      <c r="K937" s="54" t="str">
        <f t="shared" ca="1" si="55"/>
        <v>AD3</v>
      </c>
      <c r="L937" s="54" t="str">
        <f t="shared" ca="1" si="55"/>
        <v>COMPLET</v>
      </c>
      <c r="M937" s="54">
        <f t="shared" ca="1" si="55"/>
        <v>0</v>
      </c>
      <c r="N937" s="54" t="str">
        <f t="shared" ca="1" si="55"/>
        <v>ZH1VJM</v>
      </c>
      <c r="O937" s="54">
        <f t="shared" ca="1" si="55"/>
        <v>0</v>
      </c>
    </row>
    <row r="938" spans="1:15" hidden="1" x14ac:dyDescent="0.25">
      <c r="A938" s="97">
        <v>763</v>
      </c>
      <c r="B938" s="98" t="s">
        <v>4039</v>
      </c>
      <c r="C938" s="54" t="str">
        <f t="shared" ca="1" si="54"/>
        <v>CPCR</v>
      </c>
      <c r="D938" s="54" t="str">
        <f t="shared" ca="1" si="54"/>
        <v xml:space="preserve">A004     </v>
      </c>
      <c r="E938" s="98">
        <f t="shared" ca="1" si="54"/>
        <v>0</v>
      </c>
      <c r="F938" s="54">
        <f t="shared" ca="1" si="54"/>
        <v>0</v>
      </c>
      <c r="G938" s="54">
        <f t="shared" ca="1" si="54"/>
        <v>0</v>
      </c>
      <c r="H938" s="54">
        <f t="shared" ca="1" si="54"/>
        <v>0</v>
      </c>
      <c r="I938" s="54">
        <f t="shared" ca="1" si="54"/>
        <v>0</v>
      </c>
      <c r="J938" s="54" t="str">
        <f t="shared" ca="1" si="55"/>
        <v>ZH1DJN</v>
      </c>
      <c r="K938" s="54" t="str">
        <f t="shared" ca="1" si="55"/>
        <v>AD1</v>
      </c>
      <c r="L938" s="54" t="str">
        <f t="shared" ca="1" si="55"/>
        <v>COMPLET</v>
      </c>
      <c r="M938" s="54">
        <f t="shared" ca="1" si="55"/>
        <v>0</v>
      </c>
      <c r="N938" s="54" t="str">
        <f t="shared" ca="1" si="55"/>
        <v>ZH1VJN</v>
      </c>
      <c r="O938" s="54">
        <f t="shared" ca="1" si="55"/>
        <v>0</v>
      </c>
    </row>
    <row r="939" spans="1:15" hidden="1" x14ac:dyDescent="0.25">
      <c r="A939" s="97">
        <v>764</v>
      </c>
      <c r="B939" s="98" t="s">
        <v>4045</v>
      </c>
      <c r="C939" s="54" t="str">
        <f t="shared" ca="1" si="54"/>
        <v>CPCR</v>
      </c>
      <c r="D939" s="54" t="str">
        <f t="shared" ca="1" si="54"/>
        <v xml:space="preserve">A005     </v>
      </c>
      <c r="E939" s="98">
        <f t="shared" ca="1" si="54"/>
        <v>0</v>
      </c>
      <c r="F939" s="54">
        <f t="shared" ca="1" si="54"/>
        <v>0</v>
      </c>
      <c r="G939" s="54">
        <f t="shared" ca="1" si="54"/>
        <v>0</v>
      </c>
      <c r="H939" s="54">
        <f t="shared" ca="1" si="54"/>
        <v>0</v>
      </c>
      <c r="I939" s="54">
        <f t="shared" ca="1" si="54"/>
        <v>0</v>
      </c>
      <c r="J939" s="54" t="str">
        <f t="shared" ca="1" si="55"/>
        <v>ZH1DJO</v>
      </c>
      <c r="K939" s="54" t="str">
        <f t="shared" ca="1" si="55"/>
        <v>AD1</v>
      </c>
      <c r="L939" s="54" t="str">
        <f t="shared" ca="1" si="55"/>
        <v>COMPLET</v>
      </c>
      <c r="M939" s="54">
        <f t="shared" ca="1" si="55"/>
        <v>0</v>
      </c>
      <c r="N939" s="54" t="str">
        <f t="shared" ca="1" si="55"/>
        <v>ZH1VJO</v>
      </c>
      <c r="O939" s="54">
        <f t="shared" ca="1" si="55"/>
        <v>0</v>
      </c>
    </row>
    <row r="940" spans="1:15" hidden="1" x14ac:dyDescent="0.25">
      <c r="A940" s="97">
        <v>765</v>
      </c>
      <c r="B940" s="98" t="s">
        <v>4050</v>
      </c>
      <c r="C940" s="54" t="str">
        <f t="shared" ca="1" si="54"/>
        <v>CPCR</v>
      </c>
      <c r="D940" s="54" t="str">
        <f t="shared" ca="1" si="54"/>
        <v xml:space="preserve">A006     </v>
      </c>
      <c r="E940" s="98">
        <f t="shared" ca="1" si="54"/>
        <v>0</v>
      </c>
      <c r="F940" s="54">
        <f t="shared" ca="1" si="54"/>
        <v>0</v>
      </c>
      <c r="G940" s="54">
        <f t="shared" ca="1" si="54"/>
        <v>0</v>
      </c>
      <c r="H940" s="54">
        <f t="shared" ca="1" si="54"/>
        <v>0</v>
      </c>
      <c r="I940" s="54">
        <f t="shared" ca="1" si="54"/>
        <v>0</v>
      </c>
      <c r="J940" s="54" t="str">
        <f t="shared" ca="1" si="55"/>
        <v>ZH1DJP</v>
      </c>
      <c r="K940" s="54" t="str">
        <f t="shared" ca="1" si="55"/>
        <v>AD1</v>
      </c>
      <c r="L940" s="54" t="str">
        <f t="shared" ca="1" si="55"/>
        <v>COMPLET</v>
      </c>
      <c r="M940" s="54">
        <f t="shared" ca="1" si="55"/>
        <v>0</v>
      </c>
      <c r="N940" s="54" t="str">
        <f t="shared" ca="1" si="55"/>
        <v>ZH1VJP</v>
      </c>
      <c r="O940" s="54">
        <f t="shared" ca="1" si="55"/>
        <v>0</v>
      </c>
    </row>
    <row r="941" spans="1:15" hidden="1" x14ac:dyDescent="0.25">
      <c r="A941" s="97">
        <v>766</v>
      </c>
      <c r="B941" s="98" t="s">
        <v>4055</v>
      </c>
      <c r="C941" s="54" t="str">
        <f t="shared" ca="1" si="54"/>
        <v>CPCR</v>
      </c>
      <c r="D941" s="54" t="str">
        <f t="shared" ca="1" si="54"/>
        <v xml:space="preserve">A007     </v>
      </c>
      <c r="E941" s="98">
        <f t="shared" ca="1" si="54"/>
        <v>0</v>
      </c>
      <c r="F941" s="54">
        <f t="shared" ca="1" si="54"/>
        <v>0</v>
      </c>
      <c r="G941" s="54">
        <f t="shared" ca="1" si="54"/>
        <v>0</v>
      </c>
      <c r="H941" s="54">
        <f t="shared" ca="1" si="54"/>
        <v>0</v>
      </c>
      <c r="I941" s="54">
        <f t="shared" ca="1" si="54"/>
        <v>0</v>
      </c>
      <c r="J941" s="54" t="str">
        <f t="shared" ca="1" si="55"/>
        <v>ZH1DJQ</v>
      </c>
      <c r="K941" s="54" t="str">
        <f t="shared" ca="1" si="55"/>
        <v>AD3</v>
      </c>
      <c r="L941" s="54" t="str">
        <f t="shared" ca="1" si="55"/>
        <v>COMPLET</v>
      </c>
      <c r="M941" s="54">
        <f t="shared" ca="1" si="55"/>
        <v>0</v>
      </c>
      <c r="N941" s="54" t="str">
        <f t="shared" ca="1" si="55"/>
        <v>ZH1VJQ</v>
      </c>
      <c r="O941" s="54">
        <f t="shared" ca="1" si="55"/>
        <v>0</v>
      </c>
    </row>
    <row r="942" spans="1:15" hidden="1" x14ac:dyDescent="0.25">
      <c r="A942" s="97">
        <v>767</v>
      </c>
      <c r="B942" s="98" t="s">
        <v>4060</v>
      </c>
      <c r="C942" s="54" t="str">
        <f t="shared" ca="1" si="54"/>
        <v>CPCR</v>
      </c>
      <c r="D942" s="54" t="str">
        <f t="shared" ca="1" si="54"/>
        <v xml:space="preserve">A008     </v>
      </c>
      <c r="E942" s="98">
        <f t="shared" ca="1" si="54"/>
        <v>0</v>
      </c>
      <c r="F942" s="54">
        <f t="shared" ca="1" si="54"/>
        <v>0</v>
      </c>
      <c r="G942" s="54">
        <f t="shared" ca="1" si="54"/>
        <v>0</v>
      </c>
      <c r="H942" s="54">
        <f t="shared" ca="1" si="54"/>
        <v>0</v>
      </c>
      <c r="I942" s="54">
        <f t="shared" ca="1" si="54"/>
        <v>0</v>
      </c>
      <c r="J942" s="54" t="str">
        <f t="shared" ca="1" si="55"/>
        <v>ZH1DJR</v>
      </c>
      <c r="K942" s="54" t="str">
        <f t="shared" ca="1" si="55"/>
        <v>AD3</v>
      </c>
      <c r="L942" s="54" t="str">
        <f t="shared" ca="1" si="55"/>
        <v>COMPLET</v>
      </c>
      <c r="M942" s="54">
        <f t="shared" ca="1" si="55"/>
        <v>0</v>
      </c>
      <c r="N942" s="54" t="str">
        <f t="shared" ca="1" si="55"/>
        <v>ZH1VJR</v>
      </c>
      <c r="O942" s="54">
        <f t="shared" ca="1" si="55"/>
        <v>0</v>
      </c>
    </row>
    <row r="943" spans="1:15" hidden="1" x14ac:dyDescent="0.25">
      <c r="A943" s="97">
        <v>768</v>
      </c>
      <c r="B943" s="98" t="s">
        <v>4065</v>
      </c>
      <c r="C943" s="54" t="str">
        <f t="shared" ca="1" si="54"/>
        <v>CPCR</v>
      </c>
      <c r="D943" s="54" t="str">
        <f t="shared" ca="1" si="54"/>
        <v xml:space="preserve">A010     </v>
      </c>
      <c r="E943" s="98">
        <f t="shared" ca="1" si="54"/>
        <v>0</v>
      </c>
      <c r="F943" s="54">
        <f t="shared" ca="1" si="54"/>
        <v>0</v>
      </c>
      <c r="G943" s="54">
        <f t="shared" ca="1" si="54"/>
        <v>0</v>
      </c>
      <c r="H943" s="54">
        <f t="shared" ca="1" si="54"/>
        <v>0</v>
      </c>
      <c r="I943" s="54">
        <f t="shared" ca="1" si="54"/>
        <v>0</v>
      </c>
      <c r="J943" s="54" t="str">
        <f t="shared" ca="1" si="55"/>
        <v>ZH1DJS</v>
      </c>
      <c r="K943" s="54" t="str">
        <f t="shared" ca="1" si="55"/>
        <v>AD3</v>
      </c>
      <c r="L943" s="54" t="str">
        <f t="shared" ca="1" si="55"/>
        <v>COMPLET</v>
      </c>
      <c r="M943" s="54">
        <f t="shared" ca="1" si="55"/>
        <v>0</v>
      </c>
      <c r="N943" s="54" t="str">
        <f t="shared" ca="1" si="55"/>
        <v>ZH1VJS</v>
      </c>
      <c r="O943" s="54">
        <f t="shared" ca="1" si="55"/>
        <v>0</v>
      </c>
    </row>
    <row r="944" spans="1:15" hidden="1" x14ac:dyDescent="0.25">
      <c r="A944" s="97">
        <v>769</v>
      </c>
      <c r="B944" s="98" t="s">
        <v>4070</v>
      </c>
      <c r="C944" s="54" t="str">
        <f t="shared" ca="1" si="54"/>
        <v>CPCR</v>
      </c>
      <c r="D944" s="54" t="str">
        <f t="shared" ca="1" si="54"/>
        <v xml:space="preserve">A011     </v>
      </c>
      <c r="E944" s="98">
        <f t="shared" ca="1" si="54"/>
        <v>0</v>
      </c>
      <c r="F944" s="54">
        <f t="shared" ca="1" si="54"/>
        <v>0</v>
      </c>
      <c r="G944" s="54">
        <f t="shared" ca="1" si="54"/>
        <v>0</v>
      </c>
      <c r="H944" s="54">
        <f t="shared" ca="1" si="54"/>
        <v>0</v>
      </c>
      <c r="I944" s="54">
        <f t="shared" ca="1" si="54"/>
        <v>0</v>
      </c>
      <c r="J944" s="54" t="str">
        <f t="shared" ca="1" si="55"/>
        <v>ZH1DJT</v>
      </c>
      <c r="K944" s="54" t="str">
        <f t="shared" ca="1" si="55"/>
        <v>AD1</v>
      </c>
      <c r="L944" s="54" t="str">
        <f t="shared" ca="1" si="55"/>
        <v>COMPLET</v>
      </c>
      <c r="M944" s="54">
        <f t="shared" ca="1" si="55"/>
        <v>0</v>
      </c>
      <c r="N944" s="54" t="str">
        <f t="shared" ca="1" si="55"/>
        <v>ZH1VJT</v>
      </c>
      <c r="O944" s="54">
        <f t="shared" ca="1" si="55"/>
        <v>0</v>
      </c>
    </row>
    <row r="945" spans="1:15" ht="14.4" hidden="1" x14ac:dyDescent="0.3">
      <c r="A945" s="97">
        <v>770</v>
      </c>
      <c r="B945" s="135" t="s">
        <v>4074</v>
      </c>
      <c r="C945" s="54" t="str">
        <f t="shared" ca="1" si="54"/>
        <v>CPCR</v>
      </c>
      <c r="D945" s="54" t="str">
        <f t="shared" ca="1" si="54"/>
        <v xml:space="preserve">A012     </v>
      </c>
      <c r="E945" s="98">
        <f t="shared" ca="1" si="54"/>
        <v>0</v>
      </c>
      <c r="F945" s="54">
        <f t="shared" ca="1" si="54"/>
        <v>0</v>
      </c>
      <c r="G945" s="54">
        <f t="shared" ca="1" si="54"/>
        <v>0</v>
      </c>
      <c r="H945" s="54">
        <f t="shared" ca="1" si="54"/>
        <v>0</v>
      </c>
      <c r="I945" s="54">
        <f t="shared" ca="1" si="54"/>
        <v>0</v>
      </c>
      <c r="J945" s="54" t="str">
        <f t="shared" ca="1" si="55"/>
        <v>ZH1DJU</v>
      </c>
      <c r="K945" s="54" t="str">
        <f t="shared" ca="1" si="55"/>
        <v>AD1</v>
      </c>
      <c r="L945" s="54" t="str">
        <f t="shared" ca="1" si="55"/>
        <v>COMPLET</v>
      </c>
      <c r="M945" s="54">
        <f t="shared" ca="1" si="55"/>
        <v>0</v>
      </c>
      <c r="N945" s="54" t="str">
        <f t="shared" ca="1" si="55"/>
        <v>ZH1VJU</v>
      </c>
      <c r="O945" s="54">
        <f t="shared" ca="1" si="55"/>
        <v>0</v>
      </c>
    </row>
    <row r="946" spans="1:15" hidden="1" x14ac:dyDescent="0.25">
      <c r="A946" s="97">
        <v>771</v>
      </c>
      <c r="B946" s="98" t="s">
        <v>4079</v>
      </c>
      <c r="C946" s="54" t="str">
        <f t="shared" ca="1" si="54"/>
        <v>CPCR</v>
      </c>
      <c r="D946" s="54" t="str">
        <f t="shared" ca="1" si="54"/>
        <v xml:space="preserve">A014     </v>
      </c>
      <c r="E946" s="98">
        <f t="shared" ca="1" si="54"/>
        <v>0</v>
      </c>
      <c r="F946" s="54">
        <f t="shared" ca="1" si="54"/>
        <v>0</v>
      </c>
      <c r="G946" s="54">
        <f t="shared" ca="1" si="54"/>
        <v>0</v>
      </c>
      <c r="H946" s="54">
        <f t="shared" ca="1" si="54"/>
        <v>0</v>
      </c>
      <c r="I946" s="54">
        <f t="shared" ca="1" si="54"/>
        <v>0</v>
      </c>
      <c r="J946" s="54" t="str">
        <f t="shared" ca="1" si="55"/>
        <v>ZH1DJV</v>
      </c>
      <c r="K946" s="54" t="str">
        <f t="shared" ca="1" si="55"/>
        <v>AD3</v>
      </c>
      <c r="L946" s="54" t="str">
        <f t="shared" ca="1" si="55"/>
        <v>COMPLET</v>
      </c>
      <c r="M946" s="54">
        <f t="shared" ca="1" si="55"/>
        <v>0</v>
      </c>
      <c r="N946" s="54" t="str">
        <f t="shared" ca="1" si="55"/>
        <v>ZH1VJV</v>
      </c>
      <c r="O946" s="54">
        <f t="shared" ca="1" si="55"/>
        <v>0</v>
      </c>
    </row>
    <row r="947" spans="1:15" ht="14.4" hidden="1" x14ac:dyDescent="0.3">
      <c r="A947" s="97">
        <v>772</v>
      </c>
      <c r="B947" s="135" t="s">
        <v>4084</v>
      </c>
      <c r="C947" s="54" t="str">
        <f t="shared" ca="1" si="54"/>
        <v>CPCR</v>
      </c>
      <c r="D947" s="54" t="str">
        <f t="shared" ca="1" si="54"/>
        <v xml:space="preserve">A016     </v>
      </c>
      <c r="E947" s="98">
        <f t="shared" ca="1" si="54"/>
        <v>0</v>
      </c>
      <c r="F947" s="54">
        <f t="shared" ca="1" si="54"/>
        <v>0</v>
      </c>
      <c r="G947" s="54">
        <f t="shared" ca="1" si="54"/>
        <v>0</v>
      </c>
      <c r="H947" s="54">
        <f t="shared" ca="1" si="54"/>
        <v>0</v>
      </c>
      <c r="I947" s="54">
        <f t="shared" ca="1" si="54"/>
        <v>0</v>
      </c>
      <c r="J947" s="54" t="str">
        <f t="shared" ca="1" si="55"/>
        <v>ZH1DJW</v>
      </c>
      <c r="K947" s="54" t="str">
        <f t="shared" ca="1" si="55"/>
        <v>AD3</v>
      </c>
      <c r="L947" s="54" t="str">
        <f t="shared" ca="1" si="55"/>
        <v>COMPLET</v>
      </c>
      <c r="M947" s="54">
        <f t="shared" ca="1" si="55"/>
        <v>0</v>
      </c>
      <c r="N947" s="54" t="str">
        <f t="shared" ca="1" si="55"/>
        <v>ZH1VJW</v>
      </c>
      <c r="O947" s="54">
        <f t="shared" ca="1" si="55"/>
        <v>0</v>
      </c>
    </row>
    <row r="948" spans="1:15" hidden="1" x14ac:dyDescent="0.25">
      <c r="A948" s="97">
        <v>773</v>
      </c>
      <c r="B948" s="98" t="s">
        <v>4089</v>
      </c>
      <c r="C948" s="54" t="str">
        <f t="shared" ca="1" si="54"/>
        <v>CPCR</v>
      </c>
      <c r="D948" s="54" t="str">
        <f t="shared" ca="1" si="54"/>
        <v xml:space="preserve">A017     </v>
      </c>
      <c r="E948" s="98">
        <f t="shared" ca="1" si="54"/>
        <v>0</v>
      </c>
      <c r="F948" s="54">
        <f t="shared" ca="1" si="54"/>
        <v>0</v>
      </c>
      <c r="G948" s="54">
        <f t="shared" ca="1" si="54"/>
        <v>0</v>
      </c>
      <c r="H948" s="54">
        <f t="shared" ca="1" si="54"/>
        <v>0</v>
      </c>
      <c r="I948" s="54">
        <f t="shared" ca="1" si="54"/>
        <v>0</v>
      </c>
      <c r="J948" s="54" t="str">
        <f t="shared" ca="1" si="55"/>
        <v>ZH1DJX</v>
      </c>
      <c r="K948" s="54" t="str">
        <f t="shared" ca="1" si="55"/>
        <v>AD3</v>
      </c>
      <c r="L948" s="54" t="str">
        <f t="shared" ca="1" si="55"/>
        <v>COMPLET</v>
      </c>
      <c r="M948" s="54">
        <f t="shared" ca="1" si="55"/>
        <v>0</v>
      </c>
      <c r="N948" s="54" t="str">
        <f t="shared" ca="1" si="55"/>
        <v>ZH1VJX</v>
      </c>
      <c r="O948" s="54">
        <f t="shared" ca="1" si="55"/>
        <v>0</v>
      </c>
    </row>
    <row r="949" spans="1:15" hidden="1" x14ac:dyDescent="0.25">
      <c r="A949" s="97">
        <v>774</v>
      </c>
      <c r="B949" s="98" t="s">
        <v>92</v>
      </c>
      <c r="C949" s="54" t="str">
        <f t="shared" ca="1" si="54"/>
        <v>CPCR</v>
      </c>
      <c r="D949" s="54" t="str">
        <f t="shared" ca="1" si="54"/>
        <v xml:space="preserve">A018   </v>
      </c>
      <c r="E949" s="98">
        <f t="shared" ca="1" si="54"/>
        <v>0</v>
      </c>
      <c r="F949" s="54">
        <f t="shared" ca="1" si="54"/>
        <v>0</v>
      </c>
      <c r="G949" s="54">
        <f t="shared" ca="1" si="54"/>
        <v>0</v>
      </c>
      <c r="H949" s="54">
        <f t="shared" ca="1" si="54"/>
        <v>0</v>
      </c>
      <c r="I949" s="54">
        <f t="shared" ca="1" si="54"/>
        <v>0</v>
      </c>
      <c r="J949" s="54" t="str">
        <f t="shared" ca="1" si="55"/>
        <v>ZH1DJY</v>
      </c>
      <c r="K949" s="54" t="str">
        <f t="shared" ca="1" si="55"/>
        <v>AD1</v>
      </c>
      <c r="L949" s="54" t="str">
        <f t="shared" ca="1" si="55"/>
        <v>COMPLET</v>
      </c>
      <c r="M949" s="54">
        <f t="shared" ca="1" si="55"/>
        <v>0</v>
      </c>
      <c r="N949" s="54" t="str">
        <f t="shared" ca="1" si="55"/>
        <v>ZH1WJ0</v>
      </c>
      <c r="O949" s="54">
        <f t="shared" ca="1" si="55"/>
        <v>0</v>
      </c>
    </row>
    <row r="950" spans="1:15" hidden="1" x14ac:dyDescent="0.25">
      <c r="A950" s="97">
        <v>2049</v>
      </c>
      <c r="B950" s="98" t="s">
        <v>10130</v>
      </c>
      <c r="C950" s="54" t="str">
        <f t="shared" ca="1" si="54"/>
        <v>CPCR</v>
      </c>
      <c r="D950" s="54" t="str">
        <f t="shared" ca="1" si="54"/>
        <v xml:space="preserve">A019     </v>
      </c>
      <c r="E950" s="98">
        <f t="shared" ca="1" si="54"/>
        <v>0</v>
      </c>
      <c r="F950" s="54">
        <f t="shared" ca="1" si="54"/>
        <v>0</v>
      </c>
      <c r="G950" s="54">
        <f t="shared" ca="1" si="54"/>
        <v>0</v>
      </c>
      <c r="H950" s="54">
        <f t="shared" ca="1" si="54"/>
        <v>0</v>
      </c>
      <c r="I950" s="54">
        <f t="shared" ca="1" si="54"/>
        <v>0</v>
      </c>
      <c r="J950" s="54" t="str">
        <f t="shared" ca="1" si="55"/>
        <v>ZH1DJZ</v>
      </c>
      <c r="K950" s="54" t="str">
        <f t="shared" ca="1" si="55"/>
        <v>AD3</v>
      </c>
      <c r="L950" s="54" t="str">
        <f t="shared" ca="1" si="55"/>
        <v>COMPLET</v>
      </c>
      <c r="M950" s="54">
        <f t="shared" ca="1" si="55"/>
        <v>0</v>
      </c>
      <c r="N950" s="54" t="str">
        <f t="shared" ca="1" si="55"/>
        <v>ZH1XJS</v>
      </c>
      <c r="O950" s="54">
        <f t="shared" ca="1" si="55"/>
        <v>0</v>
      </c>
    </row>
    <row r="951" spans="1:15" hidden="1" x14ac:dyDescent="0.25">
      <c r="A951" s="97">
        <v>775</v>
      </c>
      <c r="B951" s="98" t="s">
        <v>4097</v>
      </c>
      <c r="C951" s="54" t="str">
        <f t="shared" ca="1" si="54"/>
        <v>CPCR</v>
      </c>
      <c r="D951" s="54" t="str">
        <f t="shared" ca="1" si="54"/>
        <v xml:space="preserve">A024   </v>
      </c>
      <c r="E951" s="98">
        <f t="shared" ca="1" si="54"/>
        <v>0</v>
      </c>
      <c r="F951" s="54">
        <f t="shared" ca="1" si="54"/>
        <v>0</v>
      </c>
      <c r="G951" s="54">
        <f t="shared" ca="1" si="54"/>
        <v>0</v>
      </c>
      <c r="H951" s="54">
        <f t="shared" ca="1" si="54"/>
        <v>0</v>
      </c>
      <c r="I951" s="54">
        <f t="shared" ca="1" si="54"/>
        <v>0</v>
      </c>
      <c r="J951" s="54" t="str">
        <f t="shared" ca="1" si="55"/>
        <v>ZH1EJ6</v>
      </c>
      <c r="K951" s="54" t="str">
        <f t="shared" ca="1" si="55"/>
        <v>AD1</v>
      </c>
      <c r="L951" s="54" t="str">
        <f t="shared" ca="1" si="55"/>
        <v>COMPLET</v>
      </c>
      <c r="M951" s="54">
        <f t="shared" ca="1" si="55"/>
        <v>0</v>
      </c>
      <c r="N951" s="54" t="str">
        <f t="shared" ca="1" si="55"/>
        <v>ZH1WJ6</v>
      </c>
      <c r="O951" s="54">
        <f t="shared" ca="1" si="55"/>
        <v>0</v>
      </c>
    </row>
    <row r="952" spans="1:15" ht="14.4" hidden="1" x14ac:dyDescent="0.3">
      <c r="A952" s="97">
        <v>776</v>
      </c>
      <c r="B952" s="135" t="s">
        <v>4102</v>
      </c>
      <c r="C952" s="54" t="str">
        <f t="shared" ca="1" si="54"/>
        <v>CPCR</v>
      </c>
      <c r="D952" s="54" t="str">
        <f t="shared" ca="1" si="54"/>
        <v xml:space="preserve">A028   </v>
      </c>
      <c r="E952" s="98">
        <f t="shared" ca="1" si="54"/>
        <v>0</v>
      </c>
      <c r="F952" s="54">
        <f t="shared" ca="1" si="54"/>
        <v>0</v>
      </c>
      <c r="G952" s="54">
        <f t="shared" ca="1" si="54"/>
        <v>0</v>
      </c>
      <c r="H952" s="54">
        <f t="shared" ca="1" si="54"/>
        <v>0</v>
      </c>
      <c r="I952" s="54">
        <f t="shared" ca="1" si="54"/>
        <v>0</v>
      </c>
      <c r="J952" s="54" t="str">
        <f t="shared" ca="1" si="55"/>
        <v>ZH1EJ7</v>
      </c>
      <c r="K952" s="54" t="str">
        <f t="shared" ca="1" si="55"/>
        <v>AD3</v>
      </c>
      <c r="L952" s="54" t="str">
        <f t="shared" ca="1" si="55"/>
        <v>COMPLET</v>
      </c>
      <c r="M952" s="54">
        <f t="shared" ca="1" si="55"/>
        <v>0</v>
      </c>
      <c r="N952" s="54" t="str">
        <f t="shared" ca="1" si="55"/>
        <v>ZH1WJ7</v>
      </c>
      <c r="O952" s="54">
        <f t="shared" ca="1" si="55"/>
        <v>0</v>
      </c>
    </row>
    <row r="953" spans="1:15" hidden="1" x14ac:dyDescent="0.25">
      <c r="A953" s="97">
        <v>777</v>
      </c>
      <c r="B953" s="98" t="s">
        <v>4107</v>
      </c>
      <c r="C953" s="54" t="str">
        <f t="shared" ca="1" si="54"/>
        <v>CPCR</v>
      </c>
      <c r="D953" s="54" t="str">
        <f t="shared" ca="1" si="54"/>
        <v xml:space="preserve">A029   </v>
      </c>
      <c r="E953" s="98">
        <f t="shared" ca="1" si="54"/>
        <v>0</v>
      </c>
      <c r="F953" s="54">
        <f t="shared" ca="1" si="54"/>
        <v>0</v>
      </c>
      <c r="G953" s="54">
        <f t="shared" ca="1" si="54"/>
        <v>0</v>
      </c>
      <c r="H953" s="54">
        <f t="shared" ca="1" si="54"/>
        <v>0</v>
      </c>
      <c r="I953" s="54">
        <f t="shared" ca="1" si="54"/>
        <v>0</v>
      </c>
      <c r="J953" s="54" t="str">
        <f t="shared" ca="1" si="55"/>
        <v>ZH1EJ8</v>
      </c>
      <c r="K953" s="54" t="str">
        <f t="shared" ca="1" si="55"/>
        <v>AD3</v>
      </c>
      <c r="L953" s="54" t="str">
        <f t="shared" ca="1" si="55"/>
        <v>COMPLET</v>
      </c>
      <c r="M953" s="54">
        <f t="shared" ca="1" si="55"/>
        <v>0</v>
      </c>
      <c r="N953" s="54" t="str">
        <f t="shared" ca="1" si="55"/>
        <v>ZH1WJ8</v>
      </c>
      <c r="O953" s="54">
        <f t="shared" ca="1" si="55"/>
        <v>0</v>
      </c>
    </row>
    <row r="954" spans="1:15" hidden="1" x14ac:dyDescent="0.25">
      <c r="A954" s="97">
        <v>778</v>
      </c>
      <c r="B954" s="98" t="s">
        <v>4112</v>
      </c>
      <c r="C954" s="54" t="str">
        <f t="shared" ca="1" si="54"/>
        <v>CPCR</v>
      </c>
      <c r="D954" s="54" t="str">
        <f t="shared" ca="1" si="54"/>
        <v xml:space="preserve">A038   </v>
      </c>
      <c r="E954" s="98">
        <f t="shared" ca="1" si="54"/>
        <v>0</v>
      </c>
      <c r="F954" s="54">
        <f t="shared" ca="1" si="54"/>
        <v>0</v>
      </c>
      <c r="G954" s="54">
        <f t="shared" ca="1" si="54"/>
        <v>0</v>
      </c>
      <c r="H954" s="54">
        <f t="shared" ca="1" si="54"/>
        <v>0</v>
      </c>
      <c r="I954" s="54">
        <f t="shared" ca="1" si="54"/>
        <v>0</v>
      </c>
      <c r="J954" s="54" t="str">
        <f t="shared" ca="1" si="55"/>
        <v>ZH1EJ9</v>
      </c>
      <c r="K954" s="54" t="str">
        <f t="shared" ca="1" si="55"/>
        <v>AD3</v>
      </c>
      <c r="L954" s="54" t="str">
        <f t="shared" ca="1" si="55"/>
        <v>COMPLET</v>
      </c>
      <c r="M954" s="54">
        <f t="shared" ca="1" si="55"/>
        <v>0</v>
      </c>
      <c r="N954" s="54" t="str">
        <f t="shared" ca="1" si="55"/>
        <v>ZH1WJ9</v>
      </c>
      <c r="O954" s="54">
        <f t="shared" ca="1" si="55"/>
        <v>0</v>
      </c>
    </row>
    <row r="955" spans="1:15" ht="14.4" hidden="1" x14ac:dyDescent="0.3">
      <c r="A955" s="97">
        <v>779</v>
      </c>
      <c r="B955" s="135" t="s">
        <v>4117</v>
      </c>
      <c r="C955" s="54" t="str">
        <f t="shared" ca="1" si="54"/>
        <v>CPCR</v>
      </c>
      <c r="D955" s="54" t="str">
        <f t="shared" ca="1" si="54"/>
        <v xml:space="preserve">A039     </v>
      </c>
      <c r="E955" s="98">
        <f t="shared" ca="1" si="54"/>
        <v>0</v>
      </c>
      <c r="F955" s="54">
        <f t="shared" ca="1" si="54"/>
        <v>0</v>
      </c>
      <c r="G955" s="54">
        <f t="shared" ca="1" si="54"/>
        <v>0</v>
      </c>
      <c r="H955" s="54">
        <f t="shared" ca="1" si="54"/>
        <v>0</v>
      </c>
      <c r="I955" s="54">
        <f t="shared" ca="1" si="54"/>
        <v>0</v>
      </c>
      <c r="J955" s="54" t="str">
        <f t="shared" ca="1" si="55"/>
        <v>ZH1EJA</v>
      </c>
      <c r="K955" s="54" t="str">
        <f t="shared" ca="1" si="55"/>
        <v>AD3</v>
      </c>
      <c r="L955" s="54" t="str">
        <f t="shared" ca="1" si="55"/>
        <v>COMPLET</v>
      </c>
      <c r="M955" s="54">
        <f t="shared" ca="1" si="55"/>
        <v>0</v>
      </c>
      <c r="N955" s="54" t="str">
        <f t="shared" ca="1" si="55"/>
        <v>ZH1WJA</v>
      </c>
      <c r="O955" s="54">
        <f t="shared" ca="1" si="55"/>
        <v>0</v>
      </c>
    </row>
    <row r="956" spans="1:15" hidden="1" x14ac:dyDescent="0.25">
      <c r="A956" s="97">
        <v>780</v>
      </c>
      <c r="B956" s="98" t="s">
        <v>4122</v>
      </c>
      <c r="C956" s="54" t="str">
        <f t="shared" ca="1" si="54"/>
        <v>CPCR</v>
      </c>
      <c r="D956" s="54" t="str">
        <f t="shared" ca="1" si="54"/>
        <v xml:space="preserve">A043     </v>
      </c>
      <c r="E956" s="98">
        <f t="shared" ca="1" si="54"/>
        <v>0</v>
      </c>
      <c r="F956" s="54">
        <f t="shared" ca="1" si="54"/>
        <v>0</v>
      </c>
      <c r="G956" s="54">
        <f t="shared" ca="1" si="54"/>
        <v>0</v>
      </c>
      <c r="H956" s="54">
        <f t="shared" ca="1" si="54"/>
        <v>0</v>
      </c>
      <c r="I956" s="54">
        <f t="shared" ca="1" si="54"/>
        <v>0</v>
      </c>
      <c r="J956" s="54" t="str">
        <f t="shared" ca="1" si="55"/>
        <v>ZH1EJB</v>
      </c>
      <c r="K956" s="54" t="str">
        <f t="shared" ca="1" si="55"/>
        <v>AD3</v>
      </c>
      <c r="L956" s="54" t="str">
        <f t="shared" ca="1" si="55"/>
        <v>COMPLET</v>
      </c>
      <c r="M956" s="54">
        <f t="shared" ca="1" si="55"/>
        <v>0</v>
      </c>
      <c r="N956" s="54" t="str">
        <f t="shared" ca="1" si="55"/>
        <v>ZH1WJB</v>
      </c>
      <c r="O956" s="54">
        <f t="shared" ca="1" si="55"/>
        <v>0</v>
      </c>
    </row>
    <row r="957" spans="1:15" hidden="1" x14ac:dyDescent="0.25">
      <c r="A957" s="97">
        <v>781</v>
      </c>
      <c r="B957" s="98" t="s">
        <v>4127</v>
      </c>
      <c r="C957" s="54" t="str">
        <f t="shared" ca="1" si="54"/>
        <v>CPCR</v>
      </c>
      <c r="D957" s="54" t="str">
        <f t="shared" ca="1" si="54"/>
        <v>GRA044</v>
      </c>
      <c r="E957" s="98">
        <f t="shared" ca="1" si="54"/>
        <v>0</v>
      </c>
      <c r="F957" s="54">
        <f t="shared" ca="1" si="54"/>
        <v>0</v>
      </c>
      <c r="G957" s="54">
        <f t="shared" ca="1" si="54"/>
        <v>0</v>
      </c>
      <c r="H957" s="54">
        <f t="shared" ca="1" si="54"/>
        <v>0</v>
      </c>
      <c r="I957" s="54">
        <f t="shared" ca="1" si="54"/>
        <v>0</v>
      </c>
      <c r="J957" s="54" t="str">
        <f t="shared" ca="1" si="55"/>
        <v>ZH1BM7</v>
      </c>
      <c r="K957" s="54" t="str">
        <f t="shared" ca="1" si="55"/>
        <v>AD3</v>
      </c>
      <c r="L957" s="54" t="str">
        <f t="shared" ca="1" si="55"/>
        <v>COMPLET</v>
      </c>
      <c r="M957" s="54" t="str">
        <f t="shared" ca="1" si="55"/>
        <v xml:space="preserve"> </v>
      </c>
      <c r="N957" s="54" t="str">
        <f t="shared" ca="1" si="55"/>
        <v>ZH1TM7</v>
      </c>
      <c r="O957" s="54">
        <f t="shared" ca="1" si="55"/>
        <v>0</v>
      </c>
    </row>
    <row r="958" spans="1:15" hidden="1" x14ac:dyDescent="0.25">
      <c r="A958" s="97">
        <v>782</v>
      </c>
      <c r="B958" s="98" t="s">
        <v>4132</v>
      </c>
      <c r="C958" s="54" t="str">
        <f t="shared" ca="1" si="54"/>
        <v>CPCR</v>
      </c>
      <c r="D958" s="54" t="str">
        <f t="shared" ca="1" si="54"/>
        <v>A045</v>
      </c>
      <c r="E958" s="98">
        <f t="shared" ca="1" si="54"/>
        <v>0</v>
      </c>
      <c r="F958" s="54">
        <f t="shared" ca="1" si="54"/>
        <v>0</v>
      </c>
      <c r="G958" s="54">
        <f t="shared" ca="1" si="54"/>
        <v>0</v>
      </c>
      <c r="H958" s="54">
        <f t="shared" ca="1" si="54"/>
        <v>0</v>
      </c>
      <c r="I958" s="54">
        <f t="shared" ca="1" si="54"/>
        <v>0</v>
      </c>
      <c r="J958" s="54" t="str">
        <f t="shared" ca="1" si="55"/>
        <v>ZH1BM8</v>
      </c>
      <c r="K958" s="54" t="str">
        <f t="shared" ca="1" si="55"/>
        <v>AD3</v>
      </c>
      <c r="L958" s="54" t="str">
        <f t="shared" ca="1" si="55"/>
        <v>COMPLET</v>
      </c>
      <c r="M958" s="54" t="str">
        <f t="shared" ca="1" si="55"/>
        <v xml:space="preserve"> </v>
      </c>
      <c r="N958" s="54" t="str">
        <f t="shared" ca="1" si="55"/>
        <v>ZH1TM8</v>
      </c>
      <c r="O958" s="54">
        <f t="shared" ca="1" si="55"/>
        <v>0</v>
      </c>
    </row>
    <row r="959" spans="1:15" hidden="1" x14ac:dyDescent="0.25">
      <c r="A959" s="97">
        <v>783</v>
      </c>
      <c r="B959" s="98" t="s">
        <v>4138</v>
      </c>
      <c r="C959" s="54" t="str">
        <f t="shared" ca="1" si="54"/>
        <v>CPCR</v>
      </c>
      <c r="D959" s="54" t="str">
        <f t="shared" ca="1" si="54"/>
        <v xml:space="preserve">A071   </v>
      </c>
      <c r="E959" s="98">
        <f t="shared" ca="1" si="54"/>
        <v>0</v>
      </c>
      <c r="F959" s="54">
        <f t="shared" ca="1" si="54"/>
        <v>0</v>
      </c>
      <c r="G959" s="54">
        <f t="shared" ca="1" si="54"/>
        <v>0</v>
      </c>
      <c r="H959" s="54">
        <f t="shared" ca="1" si="54"/>
        <v>0</v>
      </c>
      <c r="I959" s="54">
        <f t="shared" ca="1" si="54"/>
        <v>0</v>
      </c>
      <c r="J959" s="54" t="str">
        <f t="shared" ca="1" si="55"/>
        <v>ZH1EJC</v>
      </c>
      <c r="K959" s="54" t="str">
        <f t="shared" ca="1" si="55"/>
        <v>AD1</v>
      </c>
      <c r="L959" s="54" t="str">
        <f t="shared" ca="1" si="55"/>
        <v>COMPLET</v>
      </c>
      <c r="M959" s="54">
        <f t="shared" ca="1" si="55"/>
        <v>0</v>
      </c>
      <c r="N959" s="54" t="str">
        <f t="shared" ca="1" si="55"/>
        <v>ZH1WJC</v>
      </c>
      <c r="O959" s="54">
        <f t="shared" ca="1" si="55"/>
        <v>0</v>
      </c>
    </row>
    <row r="960" spans="1:15" hidden="1" x14ac:dyDescent="0.25">
      <c r="A960" s="97">
        <v>784</v>
      </c>
      <c r="B960" s="98" t="s">
        <v>4143</v>
      </c>
      <c r="C960" s="54" t="str">
        <f t="shared" ca="1" si="54"/>
        <v>CPCR</v>
      </c>
      <c r="D960" s="54" t="str">
        <f t="shared" ca="1" si="54"/>
        <v xml:space="preserve">A072   </v>
      </c>
      <c r="E960" s="98">
        <f t="shared" ca="1" si="54"/>
        <v>0</v>
      </c>
      <c r="F960" s="54">
        <f t="shared" ca="1" si="54"/>
        <v>0</v>
      </c>
      <c r="G960" s="54">
        <f t="shared" ca="1" si="54"/>
        <v>0</v>
      </c>
      <c r="H960" s="54">
        <f t="shared" ca="1" si="54"/>
        <v>0</v>
      </c>
      <c r="I960" s="54">
        <f t="shared" ca="1" si="54"/>
        <v>0</v>
      </c>
      <c r="J960" s="54" t="str">
        <f t="shared" ca="1" si="55"/>
        <v>ZH1EJD</v>
      </c>
      <c r="K960" s="54" t="str">
        <f t="shared" ca="1" si="55"/>
        <v>AD3</v>
      </c>
      <c r="L960" s="54" t="str">
        <f t="shared" ca="1" si="55"/>
        <v>COMPLET</v>
      </c>
      <c r="M960" s="54">
        <f t="shared" ca="1" si="55"/>
        <v>0</v>
      </c>
      <c r="N960" s="54" t="str">
        <f t="shared" ca="1" si="55"/>
        <v>ZH1WJD</v>
      </c>
      <c r="O960" s="54">
        <f t="shared" ca="1" si="55"/>
        <v>0</v>
      </c>
    </row>
    <row r="961" spans="1:15" hidden="1" x14ac:dyDescent="0.25">
      <c r="A961" s="97">
        <v>785</v>
      </c>
      <c r="B961" s="98" t="s">
        <v>4148</v>
      </c>
      <c r="C961" s="54" t="str">
        <f t="shared" ca="1" si="54"/>
        <v>CPCR</v>
      </c>
      <c r="D961" s="54" t="str">
        <f t="shared" ca="1" si="54"/>
        <v xml:space="preserve">A073   </v>
      </c>
      <c r="E961" s="98">
        <f t="shared" ca="1" si="54"/>
        <v>0</v>
      </c>
      <c r="F961" s="54">
        <f t="shared" ca="1" si="54"/>
        <v>0</v>
      </c>
      <c r="G961" s="54">
        <f t="shared" ca="1" si="54"/>
        <v>0</v>
      </c>
      <c r="H961" s="54">
        <f t="shared" ca="1" si="54"/>
        <v>0</v>
      </c>
      <c r="I961" s="54">
        <f t="shared" ca="1" si="54"/>
        <v>0</v>
      </c>
      <c r="J961" s="54" t="str">
        <f t="shared" ca="1" si="55"/>
        <v>ZH1EJE</v>
      </c>
      <c r="K961" s="54" t="str">
        <f t="shared" ca="1" si="55"/>
        <v>AD3</v>
      </c>
      <c r="L961" s="54" t="str">
        <f t="shared" ca="1" si="55"/>
        <v>COMPLET</v>
      </c>
      <c r="M961" s="54">
        <f t="shared" ca="1" si="55"/>
        <v>0</v>
      </c>
      <c r="N961" s="54" t="str">
        <f t="shared" ca="1" si="55"/>
        <v>ZH1WJE</v>
      </c>
      <c r="O961" s="54">
        <f t="shared" ca="1" si="55"/>
        <v>0</v>
      </c>
    </row>
    <row r="962" spans="1:15" hidden="1" x14ac:dyDescent="0.25">
      <c r="A962" s="97">
        <v>786</v>
      </c>
      <c r="B962" s="98" t="s">
        <v>4153</v>
      </c>
      <c r="C962" s="54" t="str">
        <f t="shared" ca="1" si="54"/>
        <v>CPCR</v>
      </c>
      <c r="D962" s="54" t="str">
        <f t="shared" ca="1" si="54"/>
        <v xml:space="preserve">A074   </v>
      </c>
      <c r="E962" s="98">
        <f t="shared" ca="1" si="54"/>
        <v>0</v>
      </c>
      <c r="F962" s="54">
        <f t="shared" ca="1" si="54"/>
        <v>0</v>
      </c>
      <c r="G962" s="54">
        <f t="shared" ca="1" si="54"/>
        <v>0</v>
      </c>
      <c r="H962" s="54">
        <f t="shared" ca="1" si="54"/>
        <v>0</v>
      </c>
      <c r="I962" s="54">
        <f t="shared" ca="1" si="54"/>
        <v>0</v>
      </c>
      <c r="J962" s="54" t="str">
        <f t="shared" ca="1" si="55"/>
        <v>ZH1EJF</v>
      </c>
      <c r="K962" s="54" t="str">
        <f t="shared" ca="1" si="55"/>
        <v>AD3</v>
      </c>
      <c r="L962" s="54" t="str">
        <f t="shared" ca="1" si="55"/>
        <v>COMPLET</v>
      </c>
      <c r="M962" s="54">
        <f t="shared" ca="1" si="55"/>
        <v>0</v>
      </c>
      <c r="N962" s="54" t="str">
        <f t="shared" ca="1" si="55"/>
        <v>ZH1WJF</v>
      </c>
      <c r="O962" s="54">
        <f t="shared" ca="1" si="55"/>
        <v>0</v>
      </c>
    </row>
    <row r="963" spans="1:15" hidden="1" x14ac:dyDescent="0.25">
      <c r="A963" s="97">
        <v>787</v>
      </c>
      <c r="B963" s="98" t="s">
        <v>4158</v>
      </c>
      <c r="C963" s="54" t="str">
        <f t="shared" ca="1" si="54"/>
        <v>CPCR</v>
      </c>
      <c r="D963" s="54" t="str">
        <f t="shared" ca="1" si="54"/>
        <v xml:space="preserve">A080   </v>
      </c>
      <c r="E963" s="98">
        <f t="shared" ca="1" si="54"/>
        <v>0</v>
      </c>
      <c r="F963" s="54">
        <f t="shared" ca="1" si="54"/>
        <v>0</v>
      </c>
      <c r="G963" s="54">
        <f t="shared" ca="1" si="54"/>
        <v>0</v>
      </c>
      <c r="H963" s="54">
        <f t="shared" ca="1" si="54"/>
        <v>0</v>
      </c>
      <c r="I963" s="54">
        <f t="shared" ca="1" si="54"/>
        <v>0</v>
      </c>
      <c r="J963" s="54" t="str">
        <f t="shared" ca="1" si="55"/>
        <v>ZH1EJG</v>
      </c>
      <c r="K963" s="54" t="str">
        <f t="shared" ca="1" si="55"/>
        <v>AD1</v>
      </c>
      <c r="L963" s="54" t="str">
        <f t="shared" ca="1" si="55"/>
        <v>COMPLET</v>
      </c>
      <c r="M963" s="54">
        <f t="shared" ca="1" si="55"/>
        <v>0</v>
      </c>
      <c r="N963" s="54" t="str">
        <f t="shared" ca="1" si="55"/>
        <v>ZH1WJG</v>
      </c>
      <c r="O963" s="54">
        <f t="shared" ca="1" si="55"/>
        <v>0</v>
      </c>
    </row>
    <row r="964" spans="1:15" hidden="1" x14ac:dyDescent="0.25">
      <c r="A964" s="97">
        <v>788</v>
      </c>
      <c r="B964" s="98" t="s">
        <v>4163</v>
      </c>
      <c r="C964" s="54" t="str">
        <f t="shared" ca="1" si="54"/>
        <v>CPCR</v>
      </c>
      <c r="D964" s="54" t="str">
        <f t="shared" ca="1" si="54"/>
        <v xml:space="preserve">A082   </v>
      </c>
      <c r="E964" s="98">
        <f t="shared" ca="1" si="54"/>
        <v>0</v>
      </c>
      <c r="F964" s="54">
        <f t="shared" ca="1" si="54"/>
        <v>0</v>
      </c>
      <c r="G964" s="54">
        <f t="shared" ca="1" si="54"/>
        <v>0</v>
      </c>
      <c r="H964" s="54">
        <f t="shared" ca="1" si="54"/>
        <v>0</v>
      </c>
      <c r="I964" s="54">
        <f t="shared" ca="1" si="54"/>
        <v>0</v>
      </c>
      <c r="J964" s="54" t="str">
        <f t="shared" ca="1" si="55"/>
        <v>ZH1EJH</v>
      </c>
      <c r="K964" s="54" t="str">
        <f t="shared" ca="1" si="55"/>
        <v>AD3</v>
      </c>
      <c r="L964" s="54" t="str">
        <f t="shared" ca="1" si="55"/>
        <v>COMPLET</v>
      </c>
      <c r="M964" s="54">
        <f t="shared" ca="1" si="55"/>
        <v>0</v>
      </c>
      <c r="N964" s="54" t="str">
        <f t="shared" ca="1" si="55"/>
        <v>ZH1WJH</v>
      </c>
      <c r="O964" s="54">
        <f t="shared" ca="1" si="55"/>
        <v>0</v>
      </c>
    </row>
    <row r="965" spans="1:15" hidden="1" x14ac:dyDescent="0.25">
      <c r="A965" s="97">
        <v>789</v>
      </c>
      <c r="B965" s="98" t="s">
        <v>4168</v>
      </c>
      <c r="C965" s="54" t="str">
        <f t="shared" ca="1" si="54"/>
        <v>CPCR</v>
      </c>
      <c r="D965" s="54" t="str">
        <f t="shared" ca="1" si="54"/>
        <v xml:space="preserve">A083   </v>
      </c>
      <c r="E965" s="98">
        <f t="shared" ca="1" si="54"/>
        <v>0</v>
      </c>
      <c r="F965" s="54">
        <f t="shared" ca="1" si="54"/>
        <v>0</v>
      </c>
      <c r="G965" s="54">
        <f t="shared" ca="1" si="54"/>
        <v>0</v>
      </c>
      <c r="H965" s="54">
        <f t="shared" ca="1" si="54"/>
        <v>0</v>
      </c>
      <c r="I965" s="54">
        <f t="shared" ca="1" si="54"/>
        <v>0</v>
      </c>
      <c r="J965" s="54" t="str">
        <f t="shared" ca="1" si="55"/>
        <v>ZH1EJI</v>
      </c>
      <c r="K965" s="54" t="str">
        <f t="shared" ca="1" si="55"/>
        <v>AD1</v>
      </c>
      <c r="L965" s="54" t="str">
        <f t="shared" ca="1" si="55"/>
        <v>COMPLET</v>
      </c>
      <c r="M965" s="54">
        <f t="shared" ca="1" si="55"/>
        <v>0</v>
      </c>
      <c r="N965" s="54" t="str">
        <f t="shared" ca="1" si="55"/>
        <v>ZH1WJI</v>
      </c>
      <c r="O965" s="54">
        <f t="shared" ca="1" si="55"/>
        <v>0</v>
      </c>
    </row>
    <row r="966" spans="1:15" hidden="1" x14ac:dyDescent="0.25">
      <c r="A966" s="97">
        <v>790</v>
      </c>
      <c r="B966" s="98" t="s">
        <v>4173</v>
      </c>
      <c r="C966" s="54" t="str">
        <f t="shared" ca="1" si="54"/>
        <v>CPCR</v>
      </c>
      <c r="D966" s="54" t="str">
        <f t="shared" ca="1" si="54"/>
        <v xml:space="preserve">A084   </v>
      </c>
      <c r="E966" s="98">
        <f t="shared" ca="1" si="54"/>
        <v>0</v>
      </c>
      <c r="F966" s="54">
        <f t="shared" ca="1" si="54"/>
        <v>0</v>
      </c>
      <c r="G966" s="54">
        <f t="shared" ca="1" si="54"/>
        <v>0</v>
      </c>
      <c r="H966" s="54">
        <f t="shared" ca="1" si="54"/>
        <v>0</v>
      </c>
      <c r="I966" s="54">
        <f t="shared" ca="1" si="54"/>
        <v>0</v>
      </c>
      <c r="J966" s="54" t="str">
        <f t="shared" ca="1" si="55"/>
        <v>ZH1EJJ</v>
      </c>
      <c r="K966" s="54" t="str">
        <f t="shared" ca="1" si="55"/>
        <v>AD3</v>
      </c>
      <c r="L966" s="54" t="str">
        <f t="shared" ca="1" si="55"/>
        <v>COMPLET</v>
      </c>
      <c r="M966" s="54">
        <f t="shared" ca="1" si="55"/>
        <v>0</v>
      </c>
      <c r="N966" s="54" t="str">
        <f t="shared" ca="1" si="55"/>
        <v>ZH1WJJ</v>
      </c>
      <c r="O966" s="54">
        <f t="shared" ca="1" si="55"/>
        <v>0</v>
      </c>
    </row>
    <row r="967" spans="1:15" hidden="1" x14ac:dyDescent="0.25">
      <c r="A967" s="97">
        <v>791</v>
      </c>
      <c r="B967" s="98" t="s">
        <v>4178</v>
      </c>
      <c r="C967" s="54" t="str">
        <f t="shared" ca="1" si="54"/>
        <v>CPCR</v>
      </c>
      <c r="D967" s="54" t="str">
        <f t="shared" ca="1" si="54"/>
        <v xml:space="preserve">A091   </v>
      </c>
      <c r="E967" s="98">
        <f t="shared" ca="1" si="54"/>
        <v>0</v>
      </c>
      <c r="F967" s="54">
        <f t="shared" ca="1" si="54"/>
        <v>0</v>
      </c>
      <c r="G967" s="54">
        <f t="shared" ca="1" si="54"/>
        <v>0</v>
      </c>
      <c r="H967" s="54">
        <f t="shared" ca="1" si="54"/>
        <v>0</v>
      </c>
      <c r="I967" s="54">
        <f t="shared" ca="1" si="54"/>
        <v>0</v>
      </c>
      <c r="J967" s="54" t="str">
        <f t="shared" ca="1" si="55"/>
        <v>ZH1EJK</v>
      </c>
      <c r="K967" s="54" t="str">
        <f t="shared" ca="1" si="55"/>
        <v>AD3</v>
      </c>
      <c r="L967" s="54" t="str">
        <f t="shared" ca="1" si="55"/>
        <v>COMPLET</v>
      </c>
      <c r="M967" s="54">
        <f t="shared" ca="1" si="55"/>
        <v>0</v>
      </c>
      <c r="N967" s="54" t="str">
        <f t="shared" ca="1" si="55"/>
        <v>ZH1WJK</v>
      </c>
      <c r="O967" s="54">
        <f t="shared" ca="1" si="55"/>
        <v>0</v>
      </c>
    </row>
    <row r="968" spans="1:15" hidden="1" x14ac:dyDescent="0.25">
      <c r="A968" s="97">
        <v>792</v>
      </c>
      <c r="B968" s="98" t="s">
        <v>4183</v>
      </c>
      <c r="C968" s="54" t="str">
        <f t="shared" ca="1" si="54"/>
        <v>CPCR</v>
      </c>
      <c r="D968" s="54" t="str">
        <f t="shared" ca="1" si="54"/>
        <v xml:space="preserve">A092   </v>
      </c>
      <c r="E968" s="98">
        <f t="shared" ref="E968:L1002" ca="1" si="56">IF((INDIRECT("'Referentiel'!"&amp;E$1&amp;$A968)="N/A"),"",INDIRECT("'Referentiel'!"&amp;E$1&amp;$A968))</f>
        <v>0</v>
      </c>
      <c r="F968" s="54">
        <f t="shared" ca="1" si="56"/>
        <v>0</v>
      </c>
      <c r="G968" s="54">
        <f t="shared" ca="1" si="56"/>
        <v>0</v>
      </c>
      <c r="H968" s="54">
        <f t="shared" ca="1" si="56"/>
        <v>0</v>
      </c>
      <c r="I968" s="54">
        <f t="shared" ca="1" si="56"/>
        <v>0</v>
      </c>
      <c r="J968" s="54" t="str">
        <f t="shared" ca="1" si="55"/>
        <v>ZH1EJL</v>
      </c>
      <c r="K968" s="54" t="str">
        <f t="shared" ca="1" si="55"/>
        <v>AD3</v>
      </c>
      <c r="L968" s="54" t="str">
        <f t="shared" ca="1" si="55"/>
        <v>COMPLET</v>
      </c>
      <c r="M968" s="54">
        <f t="shared" ca="1" si="55"/>
        <v>0</v>
      </c>
      <c r="N968" s="54" t="str">
        <f t="shared" ca="1" si="55"/>
        <v>ZH1WJL</v>
      </c>
      <c r="O968" s="54">
        <f t="shared" ca="1" si="55"/>
        <v>0</v>
      </c>
    </row>
    <row r="969" spans="1:15" hidden="1" x14ac:dyDescent="0.25">
      <c r="A969" s="97">
        <v>793</v>
      </c>
      <c r="B969" s="98" t="s">
        <v>4188</v>
      </c>
      <c r="C969" s="54" t="str">
        <f t="shared" ref="C969:H1032" ca="1" si="57">IF((INDIRECT("'Referentiel'!"&amp;C$1&amp;$A969)="N/A"),"",INDIRECT("'Referentiel'!"&amp;C$1&amp;$A969))</f>
        <v>CPCR</v>
      </c>
      <c r="D969" s="54" t="str">
        <f t="shared" ca="1" si="57"/>
        <v xml:space="preserve">A093   </v>
      </c>
      <c r="E969" s="98">
        <f t="shared" ca="1" si="56"/>
        <v>0</v>
      </c>
      <c r="F969" s="54">
        <f t="shared" ca="1" si="56"/>
        <v>0</v>
      </c>
      <c r="G969" s="54">
        <f t="shared" ca="1" si="56"/>
        <v>0</v>
      </c>
      <c r="H969" s="54">
        <f t="shared" ca="1" si="56"/>
        <v>0</v>
      </c>
      <c r="I969" s="54">
        <f t="shared" ca="1" si="56"/>
        <v>0</v>
      </c>
      <c r="J969" s="54" t="str">
        <f t="shared" ca="1" si="55"/>
        <v>ZH1EJM</v>
      </c>
      <c r="K969" s="54" t="str">
        <f t="shared" ca="1" si="55"/>
        <v>AD1</v>
      </c>
      <c r="L969" s="54" t="str">
        <f t="shared" ca="1" si="55"/>
        <v>COMPLET</v>
      </c>
      <c r="M969" s="54">
        <f t="shared" ca="1" si="55"/>
        <v>0</v>
      </c>
      <c r="N969" s="54" t="str">
        <f t="shared" ca="1" si="55"/>
        <v>ZH1WJM</v>
      </c>
      <c r="O969" s="54">
        <f t="shared" ca="1" si="55"/>
        <v>0</v>
      </c>
    </row>
    <row r="970" spans="1:15" hidden="1" x14ac:dyDescent="0.25">
      <c r="A970" s="97">
        <v>794</v>
      </c>
      <c r="B970" s="98" t="s">
        <v>4193</v>
      </c>
      <c r="C970" s="54" t="str">
        <f t="shared" ca="1" si="57"/>
        <v>CPCR</v>
      </c>
      <c r="D970" s="54" t="str">
        <f t="shared" ca="1" si="57"/>
        <v xml:space="preserve">A094   </v>
      </c>
      <c r="E970" s="98">
        <f t="shared" ca="1" si="56"/>
        <v>0</v>
      </c>
      <c r="F970" s="54">
        <f t="shared" ca="1" si="56"/>
        <v>0</v>
      </c>
      <c r="G970" s="54">
        <f t="shared" ca="1" si="56"/>
        <v>0</v>
      </c>
      <c r="H970" s="54">
        <f t="shared" ca="1" si="56"/>
        <v>0</v>
      </c>
      <c r="I970" s="54">
        <f t="shared" ca="1" si="56"/>
        <v>0</v>
      </c>
      <c r="J970" s="54" t="str">
        <f t="shared" ca="1" si="55"/>
        <v>ZH1EJN</v>
      </c>
      <c r="K970" s="54" t="str">
        <f t="shared" ca="1" si="55"/>
        <v>AD3</v>
      </c>
      <c r="L970" s="54" t="str">
        <f t="shared" ca="1" si="55"/>
        <v>COMPLET</v>
      </c>
      <c r="M970" s="54">
        <f t="shared" ca="1" si="55"/>
        <v>0</v>
      </c>
      <c r="N970" s="54" t="str">
        <f t="shared" ca="1" si="55"/>
        <v>ZH1WJN</v>
      </c>
      <c r="O970" s="54">
        <f t="shared" ca="1" si="55"/>
        <v>0</v>
      </c>
    </row>
    <row r="971" spans="1:15" hidden="1" x14ac:dyDescent="0.25">
      <c r="A971" s="97">
        <v>795</v>
      </c>
      <c r="B971" s="98" t="s">
        <v>4198</v>
      </c>
      <c r="C971" s="54" t="str">
        <f t="shared" ca="1" si="57"/>
        <v>CPCR</v>
      </c>
      <c r="D971" s="54" t="str">
        <f t="shared" ca="1" si="57"/>
        <v xml:space="preserve">A095   </v>
      </c>
      <c r="E971" s="98">
        <f t="shared" ca="1" si="56"/>
        <v>0</v>
      </c>
      <c r="F971" s="54">
        <f t="shared" ca="1" si="56"/>
        <v>0</v>
      </c>
      <c r="G971" s="54">
        <f t="shared" ca="1" si="56"/>
        <v>0</v>
      </c>
      <c r="H971" s="54">
        <f t="shared" ca="1" si="56"/>
        <v>0</v>
      </c>
      <c r="I971" s="54">
        <f t="shared" ca="1" si="56"/>
        <v>0</v>
      </c>
      <c r="J971" s="54" t="str">
        <f t="shared" ca="1" si="55"/>
        <v>ZH1EJO</v>
      </c>
      <c r="K971" s="54" t="str">
        <f t="shared" ca="1" si="55"/>
        <v>AD3</v>
      </c>
      <c r="L971" s="54" t="str">
        <f t="shared" ca="1" si="55"/>
        <v>COMPLET</v>
      </c>
      <c r="M971" s="54">
        <f t="shared" ca="1" si="55"/>
        <v>0</v>
      </c>
      <c r="N971" s="54" t="str">
        <f t="shared" ca="1" si="55"/>
        <v>ZH1WJO</v>
      </c>
      <c r="O971" s="54">
        <f t="shared" ca="1" si="55"/>
        <v>0</v>
      </c>
    </row>
    <row r="972" spans="1:15" hidden="1" x14ac:dyDescent="0.25">
      <c r="A972" s="97">
        <v>796</v>
      </c>
      <c r="B972" s="98" t="s">
        <v>4203</v>
      </c>
      <c r="C972" s="54" t="str">
        <f t="shared" ca="1" si="57"/>
        <v>CPCR</v>
      </c>
      <c r="D972" s="54" t="str">
        <f t="shared" ca="1" si="57"/>
        <v xml:space="preserve">A096   </v>
      </c>
      <c r="E972" s="98">
        <f t="shared" ca="1" si="56"/>
        <v>0</v>
      </c>
      <c r="F972" s="54">
        <f t="shared" ca="1" si="56"/>
        <v>0</v>
      </c>
      <c r="G972" s="54">
        <f t="shared" ca="1" si="56"/>
        <v>0</v>
      </c>
      <c r="H972" s="54">
        <f t="shared" ca="1" si="56"/>
        <v>0</v>
      </c>
      <c r="I972" s="54">
        <f t="shared" ca="1" si="56"/>
        <v>0</v>
      </c>
      <c r="J972" s="54" t="str">
        <f t="shared" ca="1" si="55"/>
        <v>ZH1EJP</v>
      </c>
      <c r="K972" s="54" t="str">
        <f t="shared" ca="1" si="55"/>
        <v>AD3</v>
      </c>
      <c r="L972" s="54" t="str">
        <f t="shared" ca="1" si="55"/>
        <v>COMPLET</v>
      </c>
      <c r="M972" s="54">
        <f t="shared" ca="1" si="55"/>
        <v>0</v>
      </c>
      <c r="N972" s="54" t="str">
        <f t="shared" ca="1" si="55"/>
        <v>ZH1WJP</v>
      </c>
      <c r="O972" s="54">
        <f t="shared" ca="1" si="55"/>
        <v>0</v>
      </c>
    </row>
    <row r="973" spans="1:15" hidden="1" x14ac:dyDescent="0.25">
      <c r="A973" s="97">
        <v>797</v>
      </c>
      <c r="B973" s="98" t="s">
        <v>4208</v>
      </c>
      <c r="C973" s="54" t="str">
        <f t="shared" ca="1" si="57"/>
        <v>CPCR</v>
      </c>
      <c r="D973" s="54" t="str">
        <f t="shared" ca="1" si="57"/>
        <v xml:space="preserve">A099     </v>
      </c>
      <c r="E973" s="98">
        <f t="shared" ca="1" si="56"/>
        <v>0</v>
      </c>
      <c r="F973" s="54">
        <f t="shared" ca="1" si="56"/>
        <v>0</v>
      </c>
      <c r="G973" s="54">
        <f t="shared" ca="1" si="56"/>
        <v>0</v>
      </c>
      <c r="H973" s="54">
        <f t="shared" ca="1" si="56"/>
        <v>0</v>
      </c>
      <c r="I973" s="54">
        <f t="shared" ca="1" si="56"/>
        <v>0</v>
      </c>
      <c r="J973" s="54" t="str">
        <f t="shared" ca="1" si="55"/>
        <v>ZH1AJ5</v>
      </c>
      <c r="K973" s="54" t="str">
        <f t="shared" ca="1" si="55"/>
        <v>AD3</v>
      </c>
      <c r="L973" s="54" t="str">
        <f t="shared" ca="1" si="55"/>
        <v>COMPLET</v>
      </c>
      <c r="M973" s="54">
        <f t="shared" ca="1" si="55"/>
        <v>0</v>
      </c>
      <c r="N973" s="54" t="str">
        <f t="shared" ca="1" si="55"/>
        <v>ZH15JU</v>
      </c>
      <c r="O973" s="54">
        <f t="shared" ca="1" si="55"/>
        <v>0</v>
      </c>
    </row>
    <row r="974" spans="1:15" hidden="1" x14ac:dyDescent="0.25">
      <c r="A974" s="97">
        <v>798</v>
      </c>
      <c r="B974" s="98" t="s">
        <v>4214</v>
      </c>
      <c r="C974" s="54" t="str">
        <f t="shared" ca="1" si="57"/>
        <v>CPCR</v>
      </c>
      <c r="D974" s="54" t="str">
        <f t="shared" ca="1" si="57"/>
        <v xml:space="preserve">A206   </v>
      </c>
      <c r="E974" s="98">
        <f t="shared" ca="1" si="56"/>
        <v>0</v>
      </c>
      <c r="F974" s="54">
        <f t="shared" ca="1" si="56"/>
        <v>0</v>
      </c>
      <c r="G974" s="54">
        <f t="shared" ca="1" si="56"/>
        <v>0</v>
      </c>
      <c r="H974" s="54">
        <f t="shared" ca="1" si="56"/>
        <v>0</v>
      </c>
      <c r="I974" s="54">
        <f t="shared" ca="1" si="56"/>
        <v>0</v>
      </c>
      <c r="J974" s="54" t="str">
        <f t="shared" ca="1" si="55"/>
        <v>ZH1EJQ</v>
      </c>
      <c r="K974" s="54" t="str">
        <f t="shared" ca="1" si="55"/>
        <v>AD3</v>
      </c>
      <c r="L974" s="54" t="str">
        <f t="shared" ca="1" si="55"/>
        <v>COMPLET</v>
      </c>
      <c r="M974" s="54">
        <f t="shared" ref="M974:O1037" ca="1" si="58">IF((INDIRECT("'Referentiel'!"&amp;M$1&amp;$A974)="N/A"),"",INDIRECT("'Referentiel'!"&amp;M$1&amp;$A974))</f>
        <v>0</v>
      </c>
      <c r="N974" s="54" t="str">
        <f t="shared" ca="1" si="58"/>
        <v>ZH1WJQ</v>
      </c>
      <c r="O974" s="54">
        <f t="shared" ca="1" si="58"/>
        <v>0</v>
      </c>
    </row>
    <row r="975" spans="1:15" hidden="1" x14ac:dyDescent="0.25">
      <c r="A975" s="97">
        <v>799</v>
      </c>
      <c r="B975" s="98" t="s">
        <v>4219</v>
      </c>
      <c r="C975" s="54" t="str">
        <f t="shared" ca="1" si="57"/>
        <v>CPCR</v>
      </c>
      <c r="D975" s="54" t="str">
        <f t="shared" ca="1" si="57"/>
        <v xml:space="preserve">A210   </v>
      </c>
      <c r="E975" s="98">
        <f t="shared" ca="1" si="56"/>
        <v>0</v>
      </c>
      <c r="F975" s="54">
        <f t="shared" ca="1" si="56"/>
        <v>0</v>
      </c>
      <c r="G975" s="54">
        <f t="shared" ca="1" si="56"/>
        <v>0</v>
      </c>
      <c r="H975" s="54">
        <f t="shared" ca="1" si="56"/>
        <v>0</v>
      </c>
      <c r="I975" s="54">
        <f t="shared" ca="1" si="56"/>
        <v>0</v>
      </c>
      <c r="J975" s="54" t="str">
        <f t="shared" ca="1" si="56"/>
        <v>ZH1EJR</v>
      </c>
      <c r="K975" s="54" t="str">
        <f t="shared" ca="1" si="56"/>
        <v>AD1</v>
      </c>
      <c r="L975" s="54" t="str">
        <f t="shared" ca="1" si="56"/>
        <v>COMPLET</v>
      </c>
      <c r="M975" s="54">
        <f t="shared" ca="1" si="58"/>
        <v>0</v>
      </c>
      <c r="N975" s="54" t="str">
        <f t="shared" ca="1" si="58"/>
        <v>ZH1WJR</v>
      </c>
      <c r="O975" s="54">
        <f t="shared" ca="1" si="58"/>
        <v>0</v>
      </c>
    </row>
    <row r="976" spans="1:15" hidden="1" x14ac:dyDescent="0.25">
      <c r="A976" s="97">
        <v>800</v>
      </c>
      <c r="B976" s="98" t="s">
        <v>4224</v>
      </c>
      <c r="C976" s="54" t="str">
        <f t="shared" ca="1" si="57"/>
        <v>CPCR</v>
      </c>
      <c r="D976" s="54" t="str">
        <f t="shared" ca="1" si="57"/>
        <v xml:space="preserve">A220     </v>
      </c>
      <c r="E976" s="98">
        <f t="shared" ca="1" si="56"/>
        <v>0</v>
      </c>
      <c r="F976" s="54">
        <f t="shared" ca="1" si="56"/>
        <v>0</v>
      </c>
      <c r="G976" s="54">
        <f t="shared" ca="1" si="56"/>
        <v>0</v>
      </c>
      <c r="H976" s="54">
        <f t="shared" ca="1" si="56"/>
        <v>0</v>
      </c>
      <c r="I976" s="54">
        <f t="shared" ca="1" si="56"/>
        <v>0</v>
      </c>
      <c r="J976" s="54" t="str">
        <f t="shared" ca="1" si="56"/>
        <v>ZH1EJS</v>
      </c>
      <c r="K976" s="54" t="str">
        <f t="shared" ca="1" si="56"/>
        <v>AD1</v>
      </c>
      <c r="L976" s="54" t="str">
        <f t="shared" ca="1" si="56"/>
        <v>COMPLET</v>
      </c>
      <c r="M976" s="54">
        <f t="shared" ca="1" si="58"/>
        <v>0</v>
      </c>
      <c r="N976" s="54" t="str">
        <f t="shared" ca="1" si="58"/>
        <v>ZH1WJS</v>
      </c>
      <c r="O976" s="54">
        <f t="shared" ca="1" si="58"/>
        <v>0</v>
      </c>
    </row>
    <row r="977" spans="1:15" hidden="1" x14ac:dyDescent="0.25">
      <c r="A977" s="97">
        <v>801</v>
      </c>
      <c r="B977" s="98" t="s">
        <v>4229</v>
      </c>
      <c r="C977" s="54" t="str">
        <f t="shared" ca="1" si="57"/>
        <v>CPCR</v>
      </c>
      <c r="D977" s="54" t="str">
        <f t="shared" ca="1" si="57"/>
        <v xml:space="preserve">A222   </v>
      </c>
      <c r="E977" s="98">
        <f t="shared" ca="1" si="56"/>
        <v>0</v>
      </c>
      <c r="F977" s="54">
        <f t="shared" ca="1" si="56"/>
        <v>0</v>
      </c>
      <c r="G977" s="54">
        <f t="shared" ca="1" si="56"/>
        <v>0</v>
      </c>
      <c r="H977" s="54">
        <f t="shared" ca="1" si="56"/>
        <v>0</v>
      </c>
      <c r="I977" s="54">
        <f t="shared" ca="1" si="56"/>
        <v>0</v>
      </c>
      <c r="J977" s="54" t="str">
        <f t="shared" ca="1" si="56"/>
        <v>ZH1EJT</v>
      </c>
      <c r="K977" s="54" t="str">
        <f t="shared" ca="1" si="56"/>
        <v>AD3</v>
      </c>
      <c r="L977" s="54" t="str">
        <f t="shared" ca="1" si="56"/>
        <v>COMPLET</v>
      </c>
      <c r="M977" s="54">
        <f t="shared" ca="1" si="58"/>
        <v>0</v>
      </c>
      <c r="N977" s="54" t="str">
        <f t="shared" ca="1" si="58"/>
        <v>ZH1WJT</v>
      </c>
      <c r="O977" s="54">
        <f t="shared" ca="1" si="58"/>
        <v>0</v>
      </c>
    </row>
    <row r="978" spans="1:15" hidden="1" x14ac:dyDescent="0.25">
      <c r="A978" s="97">
        <v>802</v>
      </c>
      <c r="B978" s="98" t="s">
        <v>4234</v>
      </c>
      <c r="C978" s="54" t="str">
        <f t="shared" ca="1" si="57"/>
        <v>CPCR</v>
      </c>
      <c r="D978" s="54" t="str">
        <f t="shared" ca="1" si="57"/>
        <v xml:space="preserve">A226   </v>
      </c>
      <c r="E978" s="98">
        <f t="shared" ca="1" si="56"/>
        <v>0</v>
      </c>
      <c r="F978" s="54">
        <f t="shared" ca="1" si="56"/>
        <v>0</v>
      </c>
      <c r="G978" s="54">
        <f t="shared" ca="1" si="56"/>
        <v>0</v>
      </c>
      <c r="H978" s="54">
        <f t="shared" ca="1" si="56"/>
        <v>0</v>
      </c>
      <c r="I978" s="54">
        <f t="shared" ca="1" si="56"/>
        <v>0</v>
      </c>
      <c r="J978" s="54" t="str">
        <f t="shared" ca="1" si="56"/>
        <v>ZH1EJU</v>
      </c>
      <c r="K978" s="54" t="str">
        <f t="shared" ca="1" si="56"/>
        <v>AD3</v>
      </c>
      <c r="L978" s="54" t="str">
        <f t="shared" ca="1" si="56"/>
        <v>COMPLET</v>
      </c>
      <c r="M978" s="54">
        <f t="shared" ca="1" si="58"/>
        <v>0</v>
      </c>
      <c r="N978" s="54" t="str">
        <f t="shared" ca="1" si="58"/>
        <v>ZH1WJU</v>
      </c>
      <c r="O978" s="54">
        <f t="shared" ca="1" si="58"/>
        <v>0</v>
      </c>
    </row>
    <row r="979" spans="1:15" hidden="1" x14ac:dyDescent="0.25">
      <c r="A979" s="97">
        <v>803</v>
      </c>
      <c r="B979" s="98" t="s">
        <v>4239</v>
      </c>
      <c r="C979" s="54" t="str">
        <f t="shared" ca="1" si="57"/>
        <v>CPCR</v>
      </c>
      <c r="D979" s="54" t="str">
        <f t="shared" ca="1" si="57"/>
        <v xml:space="preserve">A227   </v>
      </c>
      <c r="E979" s="98">
        <f t="shared" ca="1" si="56"/>
        <v>0</v>
      </c>
      <c r="F979" s="54">
        <f t="shared" ca="1" si="56"/>
        <v>0</v>
      </c>
      <c r="G979" s="54">
        <f t="shared" ca="1" si="56"/>
        <v>0</v>
      </c>
      <c r="H979" s="54">
        <f t="shared" ca="1" si="56"/>
        <v>0</v>
      </c>
      <c r="I979" s="54">
        <f t="shared" ca="1" si="56"/>
        <v>0</v>
      </c>
      <c r="J979" s="54" t="str">
        <f t="shared" ca="1" si="56"/>
        <v>ZH1EJV</v>
      </c>
      <c r="K979" s="54" t="str">
        <f t="shared" ca="1" si="56"/>
        <v>AD3</v>
      </c>
      <c r="L979" s="54" t="str">
        <f t="shared" ca="1" si="56"/>
        <v>COMPLET</v>
      </c>
      <c r="M979" s="54">
        <f t="shared" ca="1" si="58"/>
        <v>0</v>
      </c>
      <c r="N979" s="54" t="str">
        <f t="shared" ca="1" si="58"/>
        <v>ZH1WJV</v>
      </c>
      <c r="O979" s="54">
        <f t="shared" ca="1" si="58"/>
        <v>0</v>
      </c>
    </row>
    <row r="980" spans="1:15" hidden="1" x14ac:dyDescent="0.25">
      <c r="A980" s="97">
        <v>804</v>
      </c>
      <c r="B980" s="98" t="s">
        <v>4244</v>
      </c>
      <c r="C980" s="54" t="str">
        <f t="shared" ca="1" si="57"/>
        <v>CPCR</v>
      </c>
      <c r="D980" s="54" t="str">
        <f t="shared" ca="1" si="57"/>
        <v xml:space="preserve">A228   </v>
      </c>
      <c r="E980" s="98">
        <f t="shared" ca="1" si="56"/>
        <v>0</v>
      </c>
      <c r="F980" s="54">
        <f t="shared" ca="1" si="56"/>
        <v>0</v>
      </c>
      <c r="G980" s="54">
        <f t="shared" ca="1" si="56"/>
        <v>0</v>
      </c>
      <c r="H980" s="54">
        <f t="shared" ca="1" si="56"/>
        <v>0</v>
      </c>
      <c r="I980" s="54">
        <f t="shared" ca="1" si="56"/>
        <v>0</v>
      </c>
      <c r="J980" s="54" t="str">
        <f t="shared" ca="1" si="56"/>
        <v>ZH1EJW</v>
      </c>
      <c r="K980" s="54" t="str">
        <f t="shared" ca="1" si="56"/>
        <v>AD1</v>
      </c>
      <c r="L980" s="54" t="str">
        <f t="shared" ca="1" si="56"/>
        <v>COMPLET</v>
      </c>
      <c r="M980" s="54">
        <f t="shared" ca="1" si="58"/>
        <v>0</v>
      </c>
      <c r="N980" s="54" t="str">
        <f t="shared" ca="1" si="58"/>
        <v>ZH1WJW</v>
      </c>
      <c r="O980" s="54">
        <f t="shared" ca="1" si="58"/>
        <v>0</v>
      </c>
    </row>
    <row r="981" spans="1:15" hidden="1" x14ac:dyDescent="0.25">
      <c r="A981" s="97">
        <v>805</v>
      </c>
      <c r="B981" s="98" t="s">
        <v>4249</v>
      </c>
      <c r="C981" s="54" t="str">
        <f t="shared" ca="1" si="57"/>
        <v>CPCR</v>
      </c>
      <c r="D981" s="54" t="str">
        <f t="shared" ca="1" si="57"/>
        <v xml:space="preserve">A229   </v>
      </c>
      <c r="E981" s="98">
        <f t="shared" ca="1" si="56"/>
        <v>0</v>
      </c>
      <c r="F981" s="54">
        <f t="shared" ca="1" si="56"/>
        <v>0</v>
      </c>
      <c r="G981" s="54">
        <f t="shared" ca="1" si="56"/>
        <v>0</v>
      </c>
      <c r="H981" s="54">
        <f t="shared" ca="1" si="56"/>
        <v>0</v>
      </c>
      <c r="I981" s="54">
        <f t="shared" ca="1" si="56"/>
        <v>0</v>
      </c>
      <c r="J981" s="54" t="str">
        <f t="shared" ca="1" si="56"/>
        <v>ZH1EJX</v>
      </c>
      <c r="K981" s="54" t="str">
        <f t="shared" ca="1" si="56"/>
        <v>AD3</v>
      </c>
      <c r="L981" s="54" t="str">
        <f t="shared" ca="1" si="56"/>
        <v>COMPLET</v>
      </c>
      <c r="M981" s="54">
        <f t="shared" ca="1" si="58"/>
        <v>0</v>
      </c>
      <c r="N981" s="54" t="str">
        <f t="shared" ca="1" si="58"/>
        <v>ZH1WJX</v>
      </c>
      <c r="O981" s="54">
        <f t="shared" ca="1" si="58"/>
        <v>0</v>
      </c>
    </row>
    <row r="982" spans="1:15" hidden="1" x14ac:dyDescent="0.25">
      <c r="A982" s="97">
        <v>806</v>
      </c>
      <c r="B982" s="98" t="s">
        <v>4254</v>
      </c>
      <c r="C982" s="54" t="str">
        <f t="shared" ca="1" si="57"/>
        <v>CPCR</v>
      </c>
      <c r="D982" s="54" t="str">
        <f t="shared" ca="1" si="57"/>
        <v xml:space="preserve">A230   </v>
      </c>
      <c r="E982" s="98">
        <f t="shared" ca="1" si="56"/>
        <v>0</v>
      </c>
      <c r="F982" s="54">
        <f t="shared" ca="1" si="56"/>
        <v>0</v>
      </c>
      <c r="G982" s="54">
        <f t="shared" ca="1" si="56"/>
        <v>0</v>
      </c>
      <c r="H982" s="54">
        <f t="shared" ca="1" si="56"/>
        <v>0</v>
      </c>
      <c r="I982" s="54">
        <f t="shared" ca="1" si="56"/>
        <v>0</v>
      </c>
      <c r="J982" s="54" t="str">
        <f t="shared" ca="1" si="56"/>
        <v>ZH1EJY</v>
      </c>
      <c r="K982" s="54" t="str">
        <f t="shared" ca="1" si="56"/>
        <v>AD3</v>
      </c>
      <c r="L982" s="54" t="str">
        <f t="shared" ca="1" si="56"/>
        <v>COMPLET</v>
      </c>
      <c r="M982" s="54">
        <f t="shared" ca="1" si="58"/>
        <v>0</v>
      </c>
      <c r="N982" s="54" t="str">
        <f t="shared" ca="1" si="58"/>
        <v>ZH1WJY</v>
      </c>
      <c r="O982" s="54">
        <f t="shared" ca="1" si="58"/>
        <v>0</v>
      </c>
    </row>
    <row r="983" spans="1:15" hidden="1" x14ac:dyDescent="0.25">
      <c r="A983" s="97">
        <v>807</v>
      </c>
      <c r="B983" s="98" t="s">
        <v>4259</v>
      </c>
      <c r="C983" s="54" t="str">
        <f t="shared" ca="1" si="57"/>
        <v>CPCR</v>
      </c>
      <c r="D983" s="54" t="str">
        <f t="shared" ca="1" si="57"/>
        <v xml:space="preserve">A470   </v>
      </c>
      <c r="E983" s="98">
        <f t="shared" ca="1" si="56"/>
        <v>0</v>
      </c>
      <c r="F983" s="54">
        <f t="shared" ca="1" si="56"/>
        <v>0</v>
      </c>
      <c r="G983" s="54">
        <f t="shared" ca="1" si="56"/>
        <v>0</v>
      </c>
      <c r="H983" s="54">
        <f t="shared" ca="1" si="56"/>
        <v>0</v>
      </c>
      <c r="I983" s="54">
        <f t="shared" ca="1" si="56"/>
        <v>0</v>
      </c>
      <c r="J983" s="54" t="str">
        <f t="shared" ca="1" si="56"/>
        <v>ZH1FJ1</v>
      </c>
      <c r="K983" s="54" t="str">
        <f t="shared" ca="1" si="56"/>
        <v>AD1</v>
      </c>
      <c r="L983" s="54" t="str">
        <f t="shared" ca="1" si="56"/>
        <v>COMPLET</v>
      </c>
      <c r="M983" s="54">
        <f t="shared" ca="1" si="58"/>
        <v>0</v>
      </c>
      <c r="N983" s="54" t="str">
        <f t="shared" ca="1" si="58"/>
        <v>ZH1XJ1</v>
      </c>
      <c r="O983" s="54">
        <f t="shared" ca="1" si="58"/>
        <v>0</v>
      </c>
    </row>
    <row r="984" spans="1:15" hidden="1" x14ac:dyDescent="0.25">
      <c r="A984" s="97">
        <v>808</v>
      </c>
      <c r="B984" s="98" t="s">
        <v>4264</v>
      </c>
      <c r="C984" s="54" t="str">
        <f t="shared" ca="1" si="57"/>
        <v>CPCR</v>
      </c>
      <c r="D984" s="54" t="str">
        <f t="shared" ca="1" si="57"/>
        <v xml:space="preserve">A606     </v>
      </c>
      <c r="E984" s="98">
        <f t="shared" ca="1" si="56"/>
        <v>0</v>
      </c>
      <c r="F984" s="54">
        <f t="shared" ca="1" si="56"/>
        <v>0</v>
      </c>
      <c r="G984" s="54">
        <f t="shared" ca="1" si="56"/>
        <v>0</v>
      </c>
      <c r="H984" s="54">
        <f t="shared" ca="1" si="56"/>
        <v>0</v>
      </c>
      <c r="I984" s="54">
        <f t="shared" ca="1" si="56"/>
        <v>0</v>
      </c>
      <c r="J984" s="54" t="str">
        <f t="shared" ca="1" si="56"/>
        <v>ZH1FJ2</v>
      </c>
      <c r="K984" s="54" t="str">
        <f t="shared" ca="1" si="56"/>
        <v>AD1</v>
      </c>
      <c r="L984" s="54" t="str">
        <f t="shared" ca="1" si="56"/>
        <v>COMPLET</v>
      </c>
      <c r="M984" s="54">
        <f t="shared" ca="1" si="58"/>
        <v>0</v>
      </c>
      <c r="N984" s="54" t="str">
        <f t="shared" ca="1" si="58"/>
        <v>ZH1XJ2</v>
      </c>
      <c r="O984" s="54">
        <f t="shared" ca="1" si="58"/>
        <v>0</v>
      </c>
    </row>
    <row r="985" spans="1:15" hidden="1" x14ac:dyDescent="0.25">
      <c r="A985" s="97">
        <v>809</v>
      </c>
      <c r="B985" s="98" t="s">
        <v>4269</v>
      </c>
      <c r="C985" s="54" t="str">
        <f t="shared" ca="1" si="57"/>
        <v>CPCR</v>
      </c>
      <c r="D985" s="54" t="str">
        <f t="shared" ca="1" si="57"/>
        <v xml:space="preserve">A607     </v>
      </c>
      <c r="E985" s="98">
        <f t="shared" ca="1" si="56"/>
        <v>0</v>
      </c>
      <c r="F985" s="54">
        <f t="shared" ca="1" si="56"/>
        <v>0</v>
      </c>
      <c r="G985" s="54">
        <f t="shared" ca="1" si="56"/>
        <v>0</v>
      </c>
      <c r="H985" s="54">
        <f t="shared" ca="1" si="56"/>
        <v>0</v>
      </c>
      <c r="I985" s="54">
        <f t="shared" ca="1" si="56"/>
        <v>0</v>
      </c>
      <c r="J985" s="54" t="str">
        <f t="shared" ca="1" si="56"/>
        <v>ZH1FJ3</v>
      </c>
      <c r="K985" s="54" t="str">
        <f t="shared" ca="1" si="56"/>
        <v>AD1</v>
      </c>
      <c r="L985" s="54" t="str">
        <f t="shared" ca="1" si="56"/>
        <v>COMPLET</v>
      </c>
      <c r="M985" s="54">
        <f t="shared" ca="1" si="58"/>
        <v>0</v>
      </c>
      <c r="N985" s="54" t="str">
        <f t="shared" ca="1" si="58"/>
        <v>ZH1XJ3</v>
      </c>
      <c r="O985" s="54">
        <f t="shared" ca="1" si="58"/>
        <v>0</v>
      </c>
    </row>
    <row r="986" spans="1:15" ht="14.4" hidden="1" x14ac:dyDescent="0.3">
      <c r="A986" s="97">
        <v>810</v>
      </c>
      <c r="B986" s="135" t="s">
        <v>4274</v>
      </c>
      <c r="C986" s="54" t="str">
        <f t="shared" ca="1" si="57"/>
        <v>CPCR</v>
      </c>
      <c r="D986" s="54" t="str">
        <f t="shared" ca="1" si="57"/>
        <v xml:space="preserve">A608     </v>
      </c>
      <c r="E986" s="98">
        <f t="shared" ca="1" si="56"/>
        <v>0</v>
      </c>
      <c r="F986" s="54">
        <f t="shared" ca="1" si="56"/>
        <v>0</v>
      </c>
      <c r="G986" s="54">
        <f t="shared" ca="1" si="56"/>
        <v>0</v>
      </c>
      <c r="H986" s="54">
        <f t="shared" ca="1" si="56"/>
        <v>0</v>
      </c>
      <c r="I986" s="54">
        <f t="shared" ca="1" si="56"/>
        <v>0</v>
      </c>
      <c r="J986" s="54" t="str">
        <f t="shared" ca="1" si="56"/>
        <v>ZH1FJ4</v>
      </c>
      <c r="K986" s="54" t="str">
        <f t="shared" ca="1" si="56"/>
        <v>AD3</v>
      </c>
      <c r="L986" s="54" t="str">
        <f t="shared" ca="1" si="56"/>
        <v>COMPLET</v>
      </c>
      <c r="M986" s="54">
        <f t="shared" ca="1" si="58"/>
        <v>0</v>
      </c>
      <c r="N986" s="54" t="str">
        <f t="shared" ca="1" si="58"/>
        <v>ZH1XJ4</v>
      </c>
      <c r="O986" s="54">
        <f t="shared" ca="1" si="58"/>
        <v>0</v>
      </c>
    </row>
    <row r="987" spans="1:15" hidden="1" x14ac:dyDescent="0.25">
      <c r="A987" s="97">
        <v>811</v>
      </c>
      <c r="B987" s="98" t="s">
        <v>4279</v>
      </c>
      <c r="C987" s="54" t="str">
        <f t="shared" ca="1" si="57"/>
        <v>CPCR</v>
      </c>
      <c r="D987" s="54" t="str">
        <f t="shared" ca="1" si="57"/>
        <v xml:space="preserve">A610     </v>
      </c>
      <c r="E987" s="98">
        <f t="shared" ca="1" si="56"/>
        <v>0</v>
      </c>
      <c r="F987" s="54">
        <f t="shared" ca="1" si="56"/>
        <v>0</v>
      </c>
      <c r="G987" s="54">
        <f t="shared" ca="1" si="56"/>
        <v>0</v>
      </c>
      <c r="H987" s="54">
        <f t="shared" ca="1" si="56"/>
        <v>0</v>
      </c>
      <c r="I987" s="54">
        <f t="shared" ca="1" si="56"/>
        <v>0</v>
      </c>
      <c r="J987" s="54" t="str">
        <f t="shared" ca="1" si="56"/>
        <v>ZH1FJ5</v>
      </c>
      <c r="K987" s="54" t="str">
        <f t="shared" ca="1" si="56"/>
        <v>AD1</v>
      </c>
      <c r="L987" s="54" t="str">
        <f t="shared" ca="1" si="56"/>
        <v>COMPLET</v>
      </c>
      <c r="M987" s="54">
        <f t="shared" ca="1" si="58"/>
        <v>0</v>
      </c>
      <c r="N987" s="54" t="str">
        <f t="shared" ca="1" si="58"/>
        <v>ZH1XJ5</v>
      </c>
      <c r="O987" s="54">
        <f t="shared" ca="1" si="58"/>
        <v>0</v>
      </c>
    </row>
    <row r="988" spans="1:15" hidden="1" x14ac:dyDescent="0.25">
      <c r="A988" s="97">
        <v>812</v>
      </c>
      <c r="B988" s="98" t="s">
        <v>4284</v>
      </c>
      <c r="C988" s="54" t="str">
        <f t="shared" ca="1" si="57"/>
        <v>CPCR</v>
      </c>
      <c r="D988" s="54" t="str">
        <f t="shared" ca="1" si="57"/>
        <v xml:space="preserve">A612     </v>
      </c>
      <c r="E988" s="98">
        <f t="shared" ca="1" si="56"/>
        <v>0</v>
      </c>
      <c r="F988" s="54">
        <f t="shared" ca="1" si="56"/>
        <v>0</v>
      </c>
      <c r="G988" s="54">
        <f t="shared" ca="1" si="56"/>
        <v>0</v>
      </c>
      <c r="H988" s="54">
        <f t="shared" ca="1" si="56"/>
        <v>0</v>
      </c>
      <c r="I988" s="54">
        <f t="shared" ca="1" si="56"/>
        <v>0</v>
      </c>
      <c r="J988" s="54" t="str">
        <f t="shared" ca="1" si="56"/>
        <v>ZH1FJ6</v>
      </c>
      <c r="K988" s="54" t="str">
        <f t="shared" ca="1" si="56"/>
        <v>AD3</v>
      </c>
      <c r="L988" s="54" t="str">
        <f t="shared" ca="1" si="56"/>
        <v>COMPLET</v>
      </c>
      <c r="M988" s="54">
        <f t="shared" ca="1" si="58"/>
        <v>0</v>
      </c>
      <c r="N988" s="54" t="str">
        <f t="shared" ca="1" si="58"/>
        <v>ZH1XJ6</v>
      </c>
      <c r="O988" s="54">
        <f t="shared" ca="1" si="58"/>
        <v>0</v>
      </c>
    </row>
    <row r="989" spans="1:15" hidden="1" x14ac:dyDescent="0.25">
      <c r="A989" s="97">
        <v>813</v>
      </c>
      <c r="B989" s="98" t="s">
        <v>4289</v>
      </c>
      <c r="C989" s="54" t="str">
        <f t="shared" ca="1" si="57"/>
        <v>CPCR</v>
      </c>
      <c r="D989" s="54" t="str">
        <f t="shared" ca="1" si="57"/>
        <v xml:space="preserve">A636   </v>
      </c>
      <c r="E989" s="98">
        <f t="shared" ca="1" si="56"/>
        <v>0</v>
      </c>
      <c r="F989" s="54">
        <f t="shared" ca="1" si="56"/>
        <v>0</v>
      </c>
      <c r="G989" s="54">
        <f t="shared" ca="1" si="56"/>
        <v>0</v>
      </c>
      <c r="H989" s="54">
        <f t="shared" ca="1" si="56"/>
        <v>0</v>
      </c>
      <c r="I989" s="54">
        <f t="shared" ca="1" si="56"/>
        <v>0</v>
      </c>
      <c r="J989" s="54" t="str">
        <f t="shared" ca="1" si="56"/>
        <v>ZH1FJA</v>
      </c>
      <c r="K989" s="54" t="str">
        <f t="shared" ca="1" si="56"/>
        <v>AD3</v>
      </c>
      <c r="L989" s="54" t="str">
        <f t="shared" ca="1" si="56"/>
        <v>COMPLET</v>
      </c>
      <c r="M989" s="54">
        <f t="shared" ca="1" si="58"/>
        <v>0</v>
      </c>
      <c r="N989" s="54" t="str">
        <f t="shared" ca="1" si="58"/>
        <v>ZH1XJA</v>
      </c>
      <c r="O989" s="54">
        <f t="shared" ca="1" si="58"/>
        <v>0</v>
      </c>
    </row>
    <row r="990" spans="1:15" hidden="1" x14ac:dyDescent="0.25">
      <c r="A990" s="97">
        <v>814</v>
      </c>
      <c r="B990" s="98" t="s">
        <v>4294</v>
      </c>
      <c r="C990" s="54" t="str">
        <f t="shared" ca="1" si="57"/>
        <v>CPCR</v>
      </c>
      <c r="D990" s="54" t="str">
        <f t="shared" ca="1" si="57"/>
        <v xml:space="preserve">A643   </v>
      </c>
      <c r="E990" s="98">
        <f t="shared" ca="1" si="56"/>
        <v>0</v>
      </c>
      <c r="F990" s="54">
        <f t="shared" ca="1" si="56"/>
        <v>0</v>
      </c>
      <c r="G990" s="54">
        <f t="shared" ca="1" si="56"/>
        <v>0</v>
      </c>
      <c r="H990" s="54">
        <f t="shared" ca="1" si="56"/>
        <v>0</v>
      </c>
      <c r="I990" s="54">
        <f t="shared" ca="1" si="56"/>
        <v>0</v>
      </c>
      <c r="J990" s="54" t="str">
        <f t="shared" ca="1" si="56"/>
        <v>ZH1FJB</v>
      </c>
      <c r="K990" s="54" t="str">
        <f t="shared" ca="1" si="56"/>
        <v>AD3</v>
      </c>
      <c r="L990" s="54" t="str">
        <f t="shared" ca="1" si="56"/>
        <v>COMPLET</v>
      </c>
      <c r="M990" s="54">
        <f t="shared" ca="1" si="58"/>
        <v>0</v>
      </c>
      <c r="N990" s="54" t="str">
        <f t="shared" ca="1" si="58"/>
        <v>ZH1XJB</v>
      </c>
      <c r="O990" s="54">
        <f t="shared" ca="1" si="58"/>
        <v>0</v>
      </c>
    </row>
    <row r="991" spans="1:15" hidden="1" x14ac:dyDescent="0.25">
      <c r="A991" s="97">
        <v>815</v>
      </c>
      <c r="B991" s="98" t="s">
        <v>4299</v>
      </c>
      <c r="C991" s="54" t="str">
        <f t="shared" ca="1" si="57"/>
        <v>CPCR</v>
      </c>
      <c r="D991" s="54" t="str">
        <f t="shared" ca="1" si="57"/>
        <v xml:space="preserve">A646   </v>
      </c>
      <c r="E991" s="98">
        <f t="shared" ca="1" si="56"/>
        <v>0</v>
      </c>
      <c r="F991" s="54">
        <f t="shared" ca="1" si="56"/>
        <v>0</v>
      </c>
      <c r="G991" s="54">
        <f t="shared" ca="1" si="56"/>
        <v>0</v>
      </c>
      <c r="H991" s="54">
        <f t="shared" ca="1" si="56"/>
        <v>0</v>
      </c>
      <c r="I991" s="54">
        <f t="shared" ca="1" si="56"/>
        <v>0</v>
      </c>
      <c r="J991" s="54" t="str">
        <f t="shared" ca="1" si="56"/>
        <v>ZH1FJC</v>
      </c>
      <c r="K991" s="54" t="str">
        <f t="shared" ca="1" si="56"/>
        <v>AD3</v>
      </c>
      <c r="L991" s="54" t="str">
        <f t="shared" ca="1" si="56"/>
        <v>COMPLET</v>
      </c>
      <c r="M991" s="54">
        <f t="shared" ca="1" si="58"/>
        <v>0</v>
      </c>
      <c r="N991" s="54" t="str">
        <f t="shared" ca="1" si="58"/>
        <v>ZH1XJC</v>
      </c>
      <c r="O991" s="54">
        <f t="shared" ca="1" si="58"/>
        <v>0</v>
      </c>
    </row>
    <row r="992" spans="1:15" hidden="1" x14ac:dyDescent="0.25">
      <c r="A992" s="97">
        <v>816</v>
      </c>
      <c r="B992" s="98" t="s">
        <v>4304</v>
      </c>
      <c r="C992" s="54" t="str">
        <f t="shared" ca="1" si="57"/>
        <v>CPCR</v>
      </c>
      <c r="D992" s="54" t="str">
        <f t="shared" ca="1" si="57"/>
        <v xml:space="preserve">A702     </v>
      </c>
      <c r="E992" s="98">
        <f t="shared" ca="1" si="56"/>
        <v>0</v>
      </c>
      <c r="F992" s="54">
        <f t="shared" ca="1" si="56"/>
        <v>0</v>
      </c>
      <c r="G992" s="54">
        <f t="shared" ca="1" si="56"/>
        <v>0</v>
      </c>
      <c r="H992" s="54">
        <f t="shared" ca="1" si="56"/>
        <v>0</v>
      </c>
      <c r="I992" s="54">
        <f t="shared" ca="1" si="56"/>
        <v>0</v>
      </c>
      <c r="J992" s="54" t="str">
        <f t="shared" ca="1" si="56"/>
        <v>ZH1FJD</v>
      </c>
      <c r="K992" s="54" t="str">
        <f t="shared" ca="1" si="56"/>
        <v>AD1</v>
      </c>
      <c r="L992" s="54" t="str">
        <f t="shared" ca="1" si="56"/>
        <v>COMPLET</v>
      </c>
      <c r="M992" s="54">
        <f t="shared" ca="1" si="58"/>
        <v>0</v>
      </c>
      <c r="N992" s="54" t="str">
        <f t="shared" ca="1" si="58"/>
        <v>ZH1XJD</v>
      </c>
      <c r="O992" s="54">
        <f t="shared" ca="1" si="58"/>
        <v>0</v>
      </c>
    </row>
    <row r="993" spans="1:15" hidden="1" x14ac:dyDescent="0.25">
      <c r="A993" s="97">
        <v>817</v>
      </c>
      <c r="B993" s="98" t="s">
        <v>4309</v>
      </c>
      <c r="C993" s="54" t="str">
        <f t="shared" ca="1" si="57"/>
        <v>CPCR</v>
      </c>
      <c r="D993" s="54" t="str">
        <f t="shared" ca="1" si="57"/>
        <v xml:space="preserve">A720     </v>
      </c>
      <c r="E993" s="98">
        <f t="shared" ca="1" si="56"/>
        <v>0</v>
      </c>
      <c r="F993" s="54">
        <f t="shared" ca="1" si="56"/>
        <v>0</v>
      </c>
      <c r="G993" s="54">
        <f t="shared" ca="1" si="56"/>
        <v>0</v>
      </c>
      <c r="H993" s="54">
        <f t="shared" ca="1" si="56"/>
        <v>0</v>
      </c>
      <c r="I993" s="54">
        <f t="shared" ca="1" si="56"/>
        <v>0</v>
      </c>
      <c r="J993" s="54" t="str">
        <f t="shared" ca="1" si="56"/>
        <v>ZH1FJE</v>
      </c>
      <c r="K993" s="54" t="str">
        <f t="shared" ca="1" si="56"/>
        <v>AD3</v>
      </c>
      <c r="L993" s="54" t="str">
        <f t="shared" ca="1" si="56"/>
        <v>COMPLET</v>
      </c>
      <c r="M993" s="54">
        <f t="shared" ca="1" si="58"/>
        <v>0</v>
      </c>
      <c r="N993" s="54" t="str">
        <f t="shared" ca="1" si="58"/>
        <v>ZH1XJE</v>
      </c>
      <c r="O993" s="54">
        <f t="shared" ca="1" si="58"/>
        <v>0</v>
      </c>
    </row>
    <row r="994" spans="1:15" hidden="1" x14ac:dyDescent="0.25">
      <c r="A994" s="97">
        <v>818</v>
      </c>
      <c r="B994" s="98" t="s">
        <v>4315</v>
      </c>
      <c r="C994" s="54" t="str">
        <f t="shared" ca="1" si="57"/>
        <v>CPCR</v>
      </c>
      <c r="D994" s="54" t="str">
        <f t="shared" ca="1" si="57"/>
        <v xml:space="preserve">A723     </v>
      </c>
      <c r="E994" s="98">
        <f t="shared" ca="1" si="56"/>
        <v>0</v>
      </c>
      <c r="F994" s="54">
        <f t="shared" ca="1" si="56"/>
        <v>0</v>
      </c>
      <c r="G994" s="54">
        <f t="shared" ca="1" si="56"/>
        <v>0</v>
      </c>
      <c r="H994" s="54">
        <f t="shared" ca="1" si="56"/>
        <v>0</v>
      </c>
      <c r="I994" s="54">
        <f t="shared" ca="1" si="56"/>
        <v>0</v>
      </c>
      <c r="J994" s="54" t="str">
        <f t="shared" ca="1" si="56"/>
        <v>ZH1FJF</v>
      </c>
      <c r="K994" s="54" t="str">
        <f t="shared" ca="1" si="56"/>
        <v>AD3</v>
      </c>
      <c r="L994" s="54" t="str">
        <f t="shared" ca="1" si="56"/>
        <v>COMPLET</v>
      </c>
      <c r="M994" s="54">
        <f t="shared" ca="1" si="58"/>
        <v>0</v>
      </c>
      <c r="N994" s="54" t="str">
        <f t="shared" ca="1" si="58"/>
        <v>ZH1XJF</v>
      </c>
      <c r="O994" s="54">
        <f t="shared" ca="1" si="58"/>
        <v>0</v>
      </c>
    </row>
    <row r="995" spans="1:15" hidden="1" x14ac:dyDescent="0.25">
      <c r="A995" s="97">
        <v>819</v>
      </c>
      <c r="B995" s="98" t="s">
        <v>4321</v>
      </c>
      <c r="C995" s="54" t="str">
        <f t="shared" ca="1" si="57"/>
        <v>CPCR</v>
      </c>
      <c r="D995" s="54" t="str">
        <f t="shared" ca="1" si="57"/>
        <v xml:space="preserve">A813     </v>
      </c>
      <c r="E995" s="98">
        <f t="shared" ca="1" si="56"/>
        <v>0</v>
      </c>
      <c r="F995" s="54">
        <f t="shared" ca="1" si="56"/>
        <v>0</v>
      </c>
      <c r="G995" s="54">
        <f t="shared" ca="1" si="56"/>
        <v>0</v>
      </c>
      <c r="H995" s="54">
        <f t="shared" ca="1" si="56"/>
        <v>0</v>
      </c>
      <c r="I995" s="54">
        <f t="shared" ca="1" si="56"/>
        <v>0</v>
      </c>
      <c r="J995" s="54" t="str">
        <f t="shared" ca="1" si="56"/>
        <v>ZH1FJJ</v>
      </c>
      <c r="K995" s="54" t="str">
        <f t="shared" ca="1" si="56"/>
        <v>AD3</v>
      </c>
      <c r="L995" s="54" t="str">
        <f t="shared" ca="1" si="56"/>
        <v>COMPLET</v>
      </c>
      <c r="M995" s="54">
        <f t="shared" ca="1" si="58"/>
        <v>0</v>
      </c>
      <c r="N995" s="54" t="str">
        <f t="shared" ca="1" si="58"/>
        <v>ZH1XJJ</v>
      </c>
      <c r="O995" s="54">
        <f t="shared" ca="1" si="58"/>
        <v>0</v>
      </c>
    </row>
    <row r="996" spans="1:15" hidden="1" x14ac:dyDescent="0.25">
      <c r="A996" s="97">
        <v>820</v>
      </c>
      <c r="B996" s="134" t="s">
        <v>4327</v>
      </c>
      <c r="C996" s="54" t="str">
        <f t="shared" ca="1" si="57"/>
        <v>CPCR</v>
      </c>
      <c r="D996" s="54" t="str">
        <f t="shared" ca="1" si="57"/>
        <v xml:space="preserve">A814     </v>
      </c>
      <c r="E996" s="98">
        <f t="shared" ca="1" si="56"/>
        <v>0</v>
      </c>
      <c r="F996" s="54">
        <f t="shared" ca="1" si="56"/>
        <v>0</v>
      </c>
      <c r="G996" s="54">
        <f t="shared" ca="1" si="56"/>
        <v>0</v>
      </c>
      <c r="H996" s="54">
        <f t="shared" ca="1" si="56"/>
        <v>0</v>
      </c>
      <c r="I996" s="54">
        <f t="shared" ca="1" si="56"/>
        <v>0</v>
      </c>
      <c r="J996" s="54" t="str">
        <f t="shared" ca="1" si="56"/>
        <v>ZH1FJK</v>
      </c>
      <c r="K996" s="54" t="str">
        <f t="shared" ca="1" si="56"/>
        <v>AD3</v>
      </c>
      <c r="L996" s="54" t="str">
        <f t="shared" ca="1" si="56"/>
        <v>COMPLET</v>
      </c>
      <c r="M996" s="54">
        <f t="shared" ca="1" si="58"/>
        <v>0</v>
      </c>
      <c r="N996" s="54" t="str">
        <f t="shared" ca="1" si="58"/>
        <v>ZH1XJK</v>
      </c>
      <c r="O996" s="54">
        <f t="shared" ca="1" si="58"/>
        <v>0</v>
      </c>
    </row>
    <row r="997" spans="1:15" hidden="1" x14ac:dyDescent="0.25">
      <c r="A997" s="97">
        <v>821</v>
      </c>
      <c r="B997" s="98" t="s">
        <v>4333</v>
      </c>
      <c r="C997" s="54" t="str">
        <f t="shared" ca="1" si="57"/>
        <v>CPCR</v>
      </c>
      <c r="D997" s="54" t="str">
        <f t="shared" ca="1" si="57"/>
        <v xml:space="preserve">A815     </v>
      </c>
      <c r="E997" s="98">
        <f t="shared" ca="1" si="56"/>
        <v>0</v>
      </c>
      <c r="F997" s="54">
        <f t="shared" ca="1" si="56"/>
        <v>0</v>
      </c>
      <c r="G997" s="54">
        <f t="shared" ca="1" si="56"/>
        <v>0</v>
      </c>
      <c r="H997" s="54">
        <f t="shared" ca="1" si="56"/>
        <v>0</v>
      </c>
      <c r="I997" s="54">
        <f t="shared" ca="1" si="56"/>
        <v>0</v>
      </c>
      <c r="J997" s="54" t="str">
        <f t="shared" ca="1" si="56"/>
        <v>ZH1FJL</v>
      </c>
      <c r="K997" s="54" t="str">
        <f t="shared" ca="1" si="56"/>
        <v>AD3</v>
      </c>
      <c r="L997" s="54" t="str">
        <f t="shared" ca="1" si="56"/>
        <v>COMPLET</v>
      </c>
      <c r="M997" s="54">
        <f t="shared" ca="1" si="58"/>
        <v>0</v>
      </c>
      <c r="N997" s="54" t="str">
        <f t="shared" ca="1" si="58"/>
        <v>ZH1XJL</v>
      </c>
      <c r="O997" s="54">
        <f t="shared" ca="1" si="58"/>
        <v>0</v>
      </c>
    </row>
    <row r="998" spans="1:15" hidden="1" x14ac:dyDescent="0.25">
      <c r="A998" s="97">
        <v>822</v>
      </c>
      <c r="B998" s="98" t="s">
        <v>4339</v>
      </c>
      <c r="C998" s="54" t="str">
        <f t="shared" ca="1" si="57"/>
        <v>CPCR</v>
      </c>
      <c r="D998" s="54" t="str">
        <f t="shared" ca="1" si="57"/>
        <v xml:space="preserve">A822     </v>
      </c>
      <c r="E998" s="98">
        <f t="shared" ca="1" si="56"/>
        <v>0</v>
      </c>
      <c r="F998" s="54">
        <f t="shared" ca="1" si="56"/>
        <v>0</v>
      </c>
      <c r="G998" s="54">
        <f t="shared" ca="1" si="56"/>
        <v>0</v>
      </c>
      <c r="H998" s="54">
        <f t="shared" ca="1" si="56"/>
        <v>0</v>
      </c>
      <c r="I998" s="54">
        <f t="shared" ca="1" si="56"/>
        <v>0</v>
      </c>
      <c r="J998" s="54" t="str">
        <f t="shared" ca="1" si="56"/>
        <v>ZH1FJN</v>
      </c>
      <c r="K998" s="54" t="str">
        <f t="shared" ca="1" si="56"/>
        <v>AD3</v>
      </c>
      <c r="L998" s="54" t="str">
        <f t="shared" ca="1" si="56"/>
        <v>COMPLET</v>
      </c>
      <c r="M998" s="54">
        <f t="shared" ca="1" si="58"/>
        <v>0</v>
      </c>
      <c r="N998" s="54" t="str">
        <f t="shared" ca="1" si="58"/>
        <v>ZH1XJN</v>
      </c>
      <c r="O998" s="54">
        <f t="shared" ca="1" si="58"/>
        <v>0</v>
      </c>
    </row>
    <row r="999" spans="1:15" hidden="1" x14ac:dyDescent="0.25">
      <c r="A999" s="97">
        <v>823</v>
      </c>
      <c r="B999" s="98" t="s">
        <v>4345</v>
      </c>
      <c r="C999" s="54" t="str">
        <f t="shared" ca="1" si="57"/>
        <v>CPCR</v>
      </c>
      <c r="D999" s="54" t="str">
        <f t="shared" ca="1" si="57"/>
        <v xml:space="preserve">A836     </v>
      </c>
      <c r="E999" s="98">
        <f t="shared" ca="1" si="56"/>
        <v>0</v>
      </c>
      <c r="F999" s="54">
        <f t="shared" ca="1" si="56"/>
        <v>0</v>
      </c>
      <c r="G999" s="54">
        <f t="shared" ca="1" si="56"/>
        <v>0</v>
      </c>
      <c r="H999" s="54">
        <f t="shared" ca="1" si="56"/>
        <v>0</v>
      </c>
      <c r="I999" s="54">
        <f t="shared" ca="1" si="56"/>
        <v>0</v>
      </c>
      <c r="J999" s="54" t="str">
        <f t="shared" ca="1" si="56"/>
        <v>ZH1FJM</v>
      </c>
      <c r="K999" s="54" t="str">
        <f t="shared" ca="1" si="56"/>
        <v>AD1</v>
      </c>
      <c r="L999" s="54" t="str">
        <f t="shared" ca="1" si="56"/>
        <v>COMPLET</v>
      </c>
      <c r="M999" s="54">
        <f t="shared" ca="1" si="58"/>
        <v>0</v>
      </c>
      <c r="N999" s="54" t="str">
        <f t="shared" ca="1" si="58"/>
        <v>ZH1XJM</v>
      </c>
      <c r="O999" s="54">
        <f t="shared" ca="1" si="58"/>
        <v>0</v>
      </c>
    </row>
    <row r="1000" spans="1:15" hidden="1" x14ac:dyDescent="0.25">
      <c r="A1000" s="97">
        <v>824</v>
      </c>
      <c r="B1000" s="98" t="s">
        <v>4351</v>
      </c>
      <c r="C1000" s="54" t="str">
        <f t="shared" ca="1" si="57"/>
        <v>CPCR</v>
      </c>
      <c r="D1000" s="54" t="str">
        <f t="shared" ca="1" si="57"/>
        <v xml:space="preserve">C306     </v>
      </c>
      <c r="E1000" s="98">
        <f t="shared" ca="1" si="56"/>
        <v>0</v>
      </c>
      <c r="F1000" s="54">
        <f t="shared" ca="1" si="56"/>
        <v>0</v>
      </c>
      <c r="G1000" s="54">
        <f t="shared" ca="1" si="56"/>
        <v>0</v>
      </c>
      <c r="H1000" s="54">
        <f t="shared" ca="1" si="56"/>
        <v>0</v>
      </c>
      <c r="I1000" s="54">
        <f t="shared" ca="1" si="56"/>
        <v>0</v>
      </c>
      <c r="J1000" s="54" t="str">
        <f t="shared" ca="1" si="56"/>
        <v>ZH1FJO</v>
      </c>
      <c r="K1000" s="54" t="str">
        <f t="shared" ca="1" si="56"/>
        <v>AD3</v>
      </c>
      <c r="L1000" s="54" t="str">
        <f t="shared" ca="1" si="56"/>
        <v>COMPLET</v>
      </c>
      <c r="M1000" s="54">
        <f t="shared" ca="1" si="58"/>
        <v>0</v>
      </c>
      <c r="N1000" s="54" t="str">
        <f t="shared" ca="1" si="58"/>
        <v>ZH1XJO</v>
      </c>
      <c r="O1000" s="54">
        <f t="shared" ca="1" si="58"/>
        <v>0</v>
      </c>
    </row>
    <row r="1001" spans="1:15" hidden="1" x14ac:dyDescent="0.25">
      <c r="A1001" s="97">
        <v>825</v>
      </c>
      <c r="B1001" s="98" t="s">
        <v>4357</v>
      </c>
      <c r="C1001" s="54" t="str">
        <f t="shared" ca="1" si="57"/>
        <v>CPCR</v>
      </c>
      <c r="D1001" s="54" t="str">
        <f t="shared" ca="1" si="57"/>
        <v xml:space="preserve">C307     </v>
      </c>
      <c r="E1001" s="98">
        <f t="shared" ca="1" si="56"/>
        <v>0</v>
      </c>
      <c r="F1001" s="54">
        <f t="shared" ca="1" si="56"/>
        <v>0</v>
      </c>
      <c r="G1001" s="54">
        <f t="shared" ca="1" si="56"/>
        <v>0</v>
      </c>
      <c r="H1001" s="54">
        <f t="shared" ca="1" si="56"/>
        <v>0</v>
      </c>
      <c r="I1001" s="54">
        <f t="shared" ca="1" si="56"/>
        <v>0</v>
      </c>
      <c r="J1001" s="54" t="str">
        <f t="shared" ca="1" si="56"/>
        <v>ZH1FJP</v>
      </c>
      <c r="K1001" s="54" t="str">
        <f t="shared" ca="1" si="56"/>
        <v>AD3</v>
      </c>
      <c r="L1001" s="54" t="str">
        <f t="shared" ca="1" si="56"/>
        <v>COMPLET</v>
      </c>
      <c r="M1001" s="54">
        <f t="shared" ca="1" si="58"/>
        <v>0</v>
      </c>
      <c r="N1001" s="54" t="str">
        <f t="shared" ca="1" si="58"/>
        <v>ZH1XJP</v>
      </c>
      <c r="O1001" s="54">
        <f t="shared" ca="1" si="58"/>
        <v>0</v>
      </c>
    </row>
    <row r="1002" spans="1:15" hidden="1" x14ac:dyDescent="0.25">
      <c r="A1002" s="97">
        <v>826</v>
      </c>
      <c r="B1002" s="98" t="s">
        <v>4363</v>
      </c>
      <c r="C1002" s="54" t="str">
        <f t="shared" ca="1" si="57"/>
        <v>CPCR</v>
      </c>
      <c r="D1002" s="54" t="str">
        <f t="shared" ca="1" si="57"/>
        <v xml:space="preserve">C310     </v>
      </c>
      <c r="E1002" s="98">
        <f t="shared" ca="1" si="56"/>
        <v>0</v>
      </c>
      <c r="F1002" s="54">
        <f t="shared" ca="1" si="56"/>
        <v>0</v>
      </c>
      <c r="G1002" s="54">
        <f t="shared" ca="1" si="56"/>
        <v>0</v>
      </c>
      <c r="H1002" s="54">
        <f t="shared" ca="1" si="56"/>
        <v>0</v>
      </c>
      <c r="I1002" s="54">
        <f t="shared" ref="I1002:O1053" ca="1" si="59">IF((INDIRECT("'Referentiel'!"&amp;I$1&amp;$A1002)="N/A"),"",INDIRECT("'Referentiel'!"&amp;I$1&amp;$A1002))</f>
        <v>0</v>
      </c>
      <c r="J1002" s="54" t="str">
        <f t="shared" ca="1" si="59"/>
        <v>ZH1FJQ</v>
      </c>
      <c r="K1002" s="54" t="str">
        <f t="shared" ca="1" si="59"/>
        <v>AD3</v>
      </c>
      <c r="L1002" s="54" t="str">
        <f t="shared" ca="1" si="59"/>
        <v>COMPLET</v>
      </c>
      <c r="M1002" s="54">
        <f t="shared" ca="1" si="58"/>
        <v>0</v>
      </c>
      <c r="N1002" s="54" t="str">
        <f t="shared" ca="1" si="58"/>
        <v>ZH1XJQ</v>
      </c>
      <c r="O1002" s="54">
        <f t="shared" ca="1" si="58"/>
        <v>0</v>
      </c>
    </row>
    <row r="1003" spans="1:15" hidden="1" x14ac:dyDescent="0.25">
      <c r="A1003" s="97">
        <v>827</v>
      </c>
      <c r="B1003" s="98" t="s">
        <v>4369</v>
      </c>
      <c r="C1003" s="54" t="str">
        <f t="shared" ca="1" si="57"/>
        <v>CPCR</v>
      </c>
      <c r="D1003" s="54" t="str">
        <f t="shared" ca="1" si="57"/>
        <v xml:space="preserve">C502     </v>
      </c>
      <c r="E1003" s="98">
        <f t="shared" ca="1" si="57"/>
        <v>0</v>
      </c>
      <c r="F1003" s="54">
        <f t="shared" ca="1" si="57"/>
        <v>0</v>
      </c>
      <c r="G1003" s="54">
        <f t="shared" ca="1" si="57"/>
        <v>0</v>
      </c>
      <c r="H1003" s="54">
        <f t="shared" ca="1" si="57"/>
        <v>0</v>
      </c>
      <c r="I1003" s="54">
        <f t="shared" ca="1" si="59"/>
        <v>0</v>
      </c>
      <c r="J1003" s="54" t="str">
        <f t="shared" ca="1" si="59"/>
        <v>ZH1FJR</v>
      </c>
      <c r="K1003" s="54" t="str">
        <f t="shared" ca="1" si="59"/>
        <v>AD3</v>
      </c>
      <c r="L1003" s="54" t="str">
        <f t="shared" ca="1" si="59"/>
        <v>COMPLET</v>
      </c>
      <c r="M1003" s="54">
        <f t="shared" ca="1" si="58"/>
        <v>0</v>
      </c>
      <c r="N1003" s="54" t="str">
        <f t="shared" ca="1" si="58"/>
        <v>ZH1XJR</v>
      </c>
      <c r="O1003" s="54">
        <f t="shared" ca="1" si="58"/>
        <v>0</v>
      </c>
    </row>
    <row r="1004" spans="1:15" hidden="1" x14ac:dyDescent="0.25">
      <c r="A1004" s="97">
        <v>1896</v>
      </c>
      <c r="B1004" s="98" t="s">
        <v>9519</v>
      </c>
      <c r="C1004" s="54" t="str">
        <f t="shared" ca="1" si="57"/>
        <v>CPCR</v>
      </c>
      <c r="D1004" s="54" t="str">
        <f t="shared" ca="1" si="57"/>
        <v xml:space="preserve">C514     </v>
      </c>
      <c r="E1004" s="98">
        <f t="shared" ca="1" si="57"/>
        <v>0</v>
      </c>
      <c r="F1004" s="54">
        <f t="shared" ca="1" si="57"/>
        <v>0</v>
      </c>
      <c r="G1004" s="54">
        <f t="shared" ca="1" si="57"/>
        <v>0</v>
      </c>
      <c r="H1004" s="54">
        <f t="shared" ca="1" si="57"/>
        <v>0</v>
      </c>
      <c r="I1004" s="54">
        <f t="shared" ca="1" si="59"/>
        <v>0</v>
      </c>
      <c r="J1004" s="54" t="str">
        <f t="shared" ca="1" si="59"/>
        <v>ZH1FJV</v>
      </c>
      <c r="K1004" s="54" t="str">
        <f t="shared" ca="1" si="59"/>
        <v>AD3</v>
      </c>
      <c r="L1004" s="54" t="str">
        <f t="shared" ca="1" si="59"/>
        <v>COMPLET</v>
      </c>
      <c r="M1004" s="54">
        <f t="shared" ca="1" si="58"/>
        <v>0</v>
      </c>
      <c r="N1004" s="54" t="str">
        <f t="shared" ca="1" si="58"/>
        <v>ZH18J0</v>
      </c>
      <c r="O1004" s="54">
        <f t="shared" ca="1" si="58"/>
        <v>0</v>
      </c>
    </row>
    <row r="1005" spans="1:15" hidden="1" x14ac:dyDescent="0.25">
      <c r="A1005" s="97">
        <v>828</v>
      </c>
      <c r="B1005" s="98" t="s">
        <v>4375</v>
      </c>
      <c r="C1005" s="54" t="str">
        <f t="shared" ca="1" si="57"/>
        <v>CPCR</v>
      </c>
      <c r="D1005" s="54" t="str">
        <f t="shared" ca="1" si="57"/>
        <v xml:space="preserve">C515     </v>
      </c>
      <c r="E1005" s="98">
        <f t="shared" ca="1" si="57"/>
        <v>0</v>
      </c>
      <c r="F1005" s="54">
        <f t="shared" ca="1" si="57"/>
        <v>0</v>
      </c>
      <c r="G1005" s="54">
        <f t="shared" ca="1" si="57"/>
        <v>0</v>
      </c>
      <c r="H1005" s="54">
        <f t="shared" ca="1" si="57"/>
        <v>0</v>
      </c>
      <c r="I1005" s="54">
        <f t="shared" ca="1" si="59"/>
        <v>0</v>
      </c>
      <c r="J1005" s="54" t="str">
        <f t="shared" ca="1" si="59"/>
        <v>ZH1FJT</v>
      </c>
      <c r="K1005" s="54" t="str">
        <f t="shared" ca="1" si="59"/>
        <v>AD3</v>
      </c>
      <c r="L1005" s="54" t="str">
        <f t="shared" ca="1" si="59"/>
        <v>COMPLET</v>
      </c>
      <c r="M1005" s="54">
        <f t="shared" ca="1" si="58"/>
        <v>0</v>
      </c>
      <c r="N1005" s="54" t="str">
        <f t="shared" ca="1" si="58"/>
        <v>ZH1XJT</v>
      </c>
      <c r="O1005" s="54">
        <f t="shared" ca="1" si="58"/>
        <v>0</v>
      </c>
    </row>
    <row r="1006" spans="1:15" hidden="1" x14ac:dyDescent="0.25">
      <c r="A1006" s="97">
        <v>829</v>
      </c>
      <c r="B1006" s="98" t="s">
        <v>4381</v>
      </c>
      <c r="C1006" s="54" t="str">
        <f t="shared" ca="1" si="57"/>
        <v>CPCR</v>
      </c>
      <c r="D1006" s="54" t="str">
        <f t="shared" ca="1" si="57"/>
        <v xml:space="preserve">C529     </v>
      </c>
      <c r="E1006" s="98">
        <f t="shared" ca="1" si="57"/>
        <v>0</v>
      </c>
      <c r="F1006" s="54">
        <f t="shared" ca="1" si="57"/>
        <v>0</v>
      </c>
      <c r="G1006" s="54">
        <f t="shared" ca="1" si="57"/>
        <v>0</v>
      </c>
      <c r="H1006" s="54">
        <f t="shared" ca="1" si="57"/>
        <v>0</v>
      </c>
      <c r="I1006" s="54">
        <f t="shared" ca="1" si="59"/>
        <v>0</v>
      </c>
      <c r="J1006" s="54" t="str">
        <f t="shared" ca="1" si="59"/>
        <v>ZH1FJU</v>
      </c>
      <c r="K1006" s="54" t="str">
        <f t="shared" ca="1" si="59"/>
        <v>AD3</v>
      </c>
      <c r="L1006" s="54" t="str">
        <f t="shared" ca="1" si="59"/>
        <v>COMPLET</v>
      </c>
      <c r="M1006" s="54">
        <f t="shared" ca="1" si="58"/>
        <v>0</v>
      </c>
      <c r="N1006" s="54" t="str">
        <f t="shared" ca="1" si="58"/>
        <v>ZH1XJU</v>
      </c>
      <c r="O1006" s="54">
        <f t="shared" ca="1" si="58"/>
        <v>0</v>
      </c>
    </row>
    <row r="1007" spans="1:15" hidden="1" x14ac:dyDescent="0.25">
      <c r="A1007" s="97">
        <v>830</v>
      </c>
      <c r="B1007" s="98" t="s">
        <v>4387</v>
      </c>
      <c r="C1007" s="54" t="str">
        <f t="shared" ca="1" si="57"/>
        <v>CPCR</v>
      </c>
      <c r="D1007" s="54" t="str">
        <f t="shared" ca="1" si="57"/>
        <v xml:space="preserve">C532     </v>
      </c>
      <c r="E1007" s="98">
        <f t="shared" ca="1" si="57"/>
        <v>0</v>
      </c>
      <c r="F1007" s="54">
        <f t="shared" ca="1" si="57"/>
        <v>0</v>
      </c>
      <c r="G1007" s="54">
        <f t="shared" ca="1" si="57"/>
        <v>0</v>
      </c>
      <c r="H1007" s="54">
        <f t="shared" ca="1" si="57"/>
        <v>0</v>
      </c>
      <c r="I1007" s="54">
        <f t="shared" ca="1" si="59"/>
        <v>0</v>
      </c>
      <c r="J1007" s="54" t="str">
        <f t="shared" ca="1" si="59"/>
        <v>ZH1GJ0</v>
      </c>
      <c r="K1007" s="54" t="str">
        <f t="shared" ca="1" si="59"/>
        <v>AD3</v>
      </c>
      <c r="L1007" s="54" t="str">
        <f t="shared" ca="1" si="59"/>
        <v>COMPLET</v>
      </c>
      <c r="M1007" s="54">
        <f t="shared" ca="1" si="58"/>
        <v>0</v>
      </c>
      <c r="N1007" s="54" t="str">
        <f t="shared" ca="1" si="58"/>
        <v>ZH1YJ0</v>
      </c>
      <c r="O1007" s="54">
        <f t="shared" ca="1" si="58"/>
        <v>0</v>
      </c>
    </row>
    <row r="1008" spans="1:15" hidden="1" x14ac:dyDescent="0.25">
      <c r="A1008" s="97">
        <v>1917</v>
      </c>
      <c r="B1008" s="98" t="s">
        <v>9616</v>
      </c>
      <c r="C1008" s="54" t="str">
        <f t="shared" ca="1" si="57"/>
        <v>CPCR</v>
      </c>
      <c r="D1008" s="54" t="str">
        <f t="shared" ca="1" si="57"/>
        <v xml:space="preserve">C532     </v>
      </c>
      <c r="E1008" s="98">
        <f t="shared" ca="1" si="57"/>
        <v>0</v>
      </c>
      <c r="F1008" s="54">
        <f t="shared" ca="1" si="57"/>
        <v>0</v>
      </c>
      <c r="G1008" s="54">
        <f t="shared" ca="1" si="57"/>
        <v>0</v>
      </c>
      <c r="H1008" s="54">
        <f t="shared" ca="1" si="57"/>
        <v>0</v>
      </c>
      <c r="I1008" s="54">
        <f t="shared" ca="1" si="59"/>
        <v>0</v>
      </c>
      <c r="J1008" s="54" t="str">
        <f t="shared" ca="1" si="59"/>
        <v>ZH1GJ0</v>
      </c>
      <c r="K1008" s="54" t="str">
        <f t="shared" ca="1" si="59"/>
        <v>AD3</v>
      </c>
      <c r="L1008" s="54" t="str">
        <f t="shared" ca="1" si="59"/>
        <v>COMPLET</v>
      </c>
      <c r="M1008" s="54">
        <f t="shared" ca="1" si="58"/>
        <v>0</v>
      </c>
      <c r="N1008" s="54" t="str">
        <f t="shared" ca="1" si="58"/>
        <v>ZH1NJD</v>
      </c>
      <c r="O1008" s="54">
        <f t="shared" ca="1" si="58"/>
        <v>0</v>
      </c>
    </row>
    <row r="1009" spans="1:15" hidden="1" x14ac:dyDescent="0.25">
      <c r="A1009" s="97">
        <v>831</v>
      </c>
      <c r="B1009" s="98" t="s">
        <v>4393</v>
      </c>
      <c r="C1009" s="54" t="str">
        <f t="shared" ca="1" si="57"/>
        <v>CPCR</v>
      </c>
      <c r="D1009" s="54" t="str">
        <f t="shared" ca="1" si="57"/>
        <v>GRC536</v>
      </c>
      <c r="E1009" s="98">
        <f t="shared" ca="1" si="57"/>
        <v>0</v>
      </c>
      <c r="F1009" s="54">
        <f t="shared" ca="1" si="57"/>
        <v>0</v>
      </c>
      <c r="G1009" s="54" t="str">
        <f t="shared" ca="1" si="57"/>
        <v>ZH1GJ1</v>
      </c>
      <c r="H1009" s="54" t="str">
        <f t="shared" ca="1" si="57"/>
        <v>H1002</v>
      </c>
      <c r="I1009" s="54">
        <f t="shared" ca="1" si="59"/>
        <v>0</v>
      </c>
      <c r="J1009" s="54" t="str">
        <f t="shared" ca="1" si="59"/>
        <v>ZH1LJ1</v>
      </c>
      <c r="K1009" s="54" t="str">
        <f t="shared" ca="1" si="59"/>
        <v>AD3</v>
      </c>
      <c r="L1009" s="54" t="str">
        <f t="shared" ca="1" si="59"/>
        <v>PARTIEL</v>
      </c>
      <c r="M1009" s="54">
        <f t="shared" ca="1" si="58"/>
        <v>0</v>
      </c>
      <c r="N1009" s="54" t="str">
        <f t="shared" ca="1" si="58"/>
        <v>ZH1YJ1</v>
      </c>
      <c r="O1009" s="54">
        <f t="shared" ca="1" si="58"/>
        <v>0</v>
      </c>
    </row>
    <row r="1010" spans="1:15" hidden="1" x14ac:dyDescent="0.25">
      <c r="A1010" s="97">
        <v>832</v>
      </c>
      <c r="B1010" s="98" t="s">
        <v>4399</v>
      </c>
      <c r="C1010" s="54" t="str">
        <f t="shared" ca="1" si="57"/>
        <v>CPCR</v>
      </c>
      <c r="D1010" s="54" t="str">
        <f t="shared" ca="1" si="57"/>
        <v xml:space="preserve">C537     </v>
      </c>
      <c r="E1010" s="98">
        <f t="shared" ca="1" si="57"/>
        <v>0</v>
      </c>
      <c r="F1010" s="54">
        <f t="shared" ca="1" si="57"/>
        <v>0</v>
      </c>
      <c r="G1010" s="54">
        <f t="shared" ca="1" si="57"/>
        <v>0</v>
      </c>
      <c r="H1010" s="54">
        <f t="shared" ca="1" si="57"/>
        <v>0</v>
      </c>
      <c r="I1010" s="54">
        <f t="shared" ca="1" si="59"/>
        <v>0</v>
      </c>
      <c r="J1010" s="54" t="str">
        <f t="shared" ca="1" si="59"/>
        <v>ZH1GJ2</v>
      </c>
      <c r="K1010" s="54" t="str">
        <f t="shared" ca="1" si="59"/>
        <v>AD3</v>
      </c>
      <c r="L1010" s="54" t="str">
        <f t="shared" ca="1" si="59"/>
        <v>COMPLET</v>
      </c>
      <c r="M1010" s="54">
        <f t="shared" ca="1" si="58"/>
        <v>0</v>
      </c>
      <c r="N1010" s="54" t="str">
        <f t="shared" ca="1" si="58"/>
        <v>ZH1YJ2</v>
      </c>
      <c r="O1010" s="54">
        <f t="shared" ca="1" si="58"/>
        <v>0</v>
      </c>
    </row>
    <row r="1011" spans="1:15" hidden="1" x14ac:dyDescent="0.25">
      <c r="A1011" s="97">
        <v>833</v>
      </c>
      <c r="B1011" s="98" t="s">
        <v>4405</v>
      </c>
      <c r="C1011" s="54" t="str">
        <f t="shared" ca="1" si="57"/>
        <v>CPCR</v>
      </c>
      <c r="D1011" s="54" t="str">
        <f t="shared" ca="1" si="57"/>
        <v xml:space="preserve">C538     </v>
      </c>
      <c r="E1011" s="98">
        <f t="shared" ca="1" si="57"/>
        <v>0</v>
      </c>
      <c r="F1011" s="54">
        <f t="shared" ca="1" si="57"/>
        <v>0</v>
      </c>
      <c r="G1011" s="54">
        <f t="shared" ca="1" si="57"/>
        <v>0</v>
      </c>
      <c r="H1011" s="54">
        <f t="shared" ca="1" si="57"/>
        <v>0</v>
      </c>
      <c r="I1011" s="54">
        <f t="shared" ca="1" si="59"/>
        <v>0</v>
      </c>
      <c r="J1011" s="54" t="str">
        <f t="shared" ca="1" si="59"/>
        <v>ZH1GJ3</v>
      </c>
      <c r="K1011" s="54" t="str">
        <f t="shared" ca="1" si="59"/>
        <v>AD3</v>
      </c>
      <c r="L1011" s="54" t="str">
        <f t="shared" ca="1" si="59"/>
        <v>COMPLET</v>
      </c>
      <c r="M1011" s="54">
        <f t="shared" ca="1" si="58"/>
        <v>0</v>
      </c>
      <c r="N1011" s="54" t="str">
        <f t="shared" ca="1" si="58"/>
        <v>ZH1YJ3</v>
      </c>
      <c r="O1011" s="54">
        <f t="shared" ca="1" si="58"/>
        <v>0</v>
      </c>
    </row>
    <row r="1012" spans="1:15" hidden="1" x14ac:dyDescent="0.25">
      <c r="A1012" s="97">
        <v>834</v>
      </c>
      <c r="B1012" s="98" t="s">
        <v>4411</v>
      </c>
      <c r="C1012" s="54" t="str">
        <f t="shared" ca="1" si="57"/>
        <v>CPCR</v>
      </c>
      <c r="D1012" s="54" t="str">
        <f t="shared" ca="1" si="57"/>
        <v xml:space="preserve">C539     </v>
      </c>
      <c r="E1012" s="98">
        <f t="shared" ca="1" si="57"/>
        <v>0</v>
      </c>
      <c r="F1012" s="54">
        <f t="shared" ca="1" si="57"/>
        <v>0</v>
      </c>
      <c r="G1012" s="54">
        <f t="shared" ca="1" si="57"/>
        <v>0</v>
      </c>
      <c r="H1012" s="54">
        <f t="shared" ca="1" si="57"/>
        <v>0</v>
      </c>
      <c r="I1012" s="54">
        <f t="shared" ca="1" si="59"/>
        <v>0</v>
      </c>
      <c r="J1012" s="54" t="str">
        <f t="shared" ca="1" si="59"/>
        <v>ZH1GJ4</v>
      </c>
      <c r="K1012" s="54" t="str">
        <f t="shared" ca="1" si="59"/>
        <v>AD3</v>
      </c>
      <c r="L1012" s="54" t="str">
        <f t="shared" ca="1" si="59"/>
        <v>COMPLET</v>
      </c>
      <c r="M1012" s="54">
        <f t="shared" ca="1" si="58"/>
        <v>0</v>
      </c>
      <c r="N1012" s="54" t="str">
        <f t="shared" ca="1" si="58"/>
        <v>ZH1YJ4</v>
      </c>
      <c r="O1012" s="54">
        <f t="shared" ca="1" si="58"/>
        <v>0</v>
      </c>
    </row>
    <row r="1013" spans="1:15" hidden="1" x14ac:dyDescent="0.25">
      <c r="A1013" s="97">
        <v>835</v>
      </c>
      <c r="B1013" s="98" t="s">
        <v>4417</v>
      </c>
      <c r="C1013" s="54" t="str">
        <f t="shared" ca="1" si="57"/>
        <v>CPCR</v>
      </c>
      <c r="D1013" s="54" t="str">
        <f t="shared" ca="1" si="57"/>
        <v xml:space="preserve">C540     </v>
      </c>
      <c r="E1013" s="98">
        <f t="shared" ca="1" si="57"/>
        <v>0</v>
      </c>
      <c r="F1013" s="54">
        <f t="shared" ca="1" si="57"/>
        <v>0</v>
      </c>
      <c r="G1013" s="54">
        <f t="shared" ca="1" si="57"/>
        <v>0</v>
      </c>
      <c r="H1013" s="54">
        <f t="shared" ca="1" si="57"/>
        <v>0</v>
      </c>
      <c r="I1013" s="54">
        <f t="shared" ca="1" si="59"/>
        <v>0</v>
      </c>
      <c r="J1013" s="54" t="str">
        <f t="shared" ca="1" si="59"/>
        <v>ZH1GJ5</v>
      </c>
      <c r="K1013" s="54" t="str">
        <f t="shared" ca="1" si="59"/>
        <v>AD3</v>
      </c>
      <c r="L1013" s="54" t="str">
        <f t="shared" ca="1" si="59"/>
        <v>COMPLET</v>
      </c>
      <c r="M1013" s="54">
        <f t="shared" ca="1" si="58"/>
        <v>0</v>
      </c>
      <c r="N1013" s="54" t="str">
        <f t="shared" ca="1" si="58"/>
        <v>ZH1YJ5</v>
      </c>
      <c r="O1013" s="54">
        <f t="shared" ca="1" si="58"/>
        <v>0</v>
      </c>
    </row>
    <row r="1014" spans="1:15" hidden="1" x14ac:dyDescent="0.25">
      <c r="A1014" s="97">
        <v>836</v>
      </c>
      <c r="B1014" s="98" t="s">
        <v>4423</v>
      </c>
      <c r="C1014" s="54" t="str">
        <f t="shared" ca="1" si="57"/>
        <v>CPCR</v>
      </c>
      <c r="D1014" s="54" t="str">
        <f t="shared" ca="1" si="57"/>
        <v xml:space="preserve">C544     </v>
      </c>
      <c r="E1014" s="98">
        <f t="shared" ca="1" si="57"/>
        <v>0</v>
      </c>
      <c r="F1014" s="54">
        <f t="shared" ca="1" si="57"/>
        <v>0</v>
      </c>
      <c r="G1014" s="54">
        <f t="shared" ca="1" si="57"/>
        <v>0</v>
      </c>
      <c r="H1014" s="54">
        <f t="shared" ca="1" si="57"/>
        <v>0</v>
      </c>
      <c r="I1014" s="54">
        <f t="shared" ca="1" si="59"/>
        <v>0</v>
      </c>
      <c r="J1014" s="54" t="str">
        <f t="shared" ca="1" si="59"/>
        <v>ZH1GJ6</v>
      </c>
      <c r="K1014" s="54" t="str">
        <f t="shared" ca="1" si="59"/>
        <v>AD3</v>
      </c>
      <c r="L1014" s="54" t="str">
        <f t="shared" ca="1" si="59"/>
        <v>COMPLET</v>
      </c>
      <c r="M1014" s="54">
        <f t="shared" ca="1" si="58"/>
        <v>0</v>
      </c>
      <c r="N1014" s="54" t="str">
        <f t="shared" ca="1" si="58"/>
        <v>ZH1YJ6</v>
      </c>
      <c r="O1014" s="54">
        <f t="shared" ca="1" si="58"/>
        <v>0</v>
      </c>
    </row>
    <row r="1015" spans="1:15" hidden="1" x14ac:dyDescent="0.25">
      <c r="A1015" s="97">
        <v>837</v>
      </c>
      <c r="B1015" s="98" t="s">
        <v>4429</v>
      </c>
      <c r="C1015" s="54" t="str">
        <f t="shared" ca="1" si="57"/>
        <v>CPCR</v>
      </c>
      <c r="D1015" s="54" t="str">
        <f t="shared" ca="1" si="57"/>
        <v xml:space="preserve">GRC545   </v>
      </c>
      <c r="E1015" s="98">
        <f t="shared" ca="1" si="57"/>
        <v>0</v>
      </c>
      <c r="F1015" s="54">
        <f t="shared" ca="1" si="57"/>
        <v>0</v>
      </c>
      <c r="G1015" s="54">
        <f t="shared" ca="1" si="57"/>
        <v>0</v>
      </c>
      <c r="H1015" s="54">
        <f t="shared" ca="1" si="57"/>
        <v>0</v>
      </c>
      <c r="I1015" s="54">
        <f t="shared" ca="1" si="59"/>
        <v>0</v>
      </c>
      <c r="J1015" s="54" t="str">
        <f t="shared" ca="1" si="59"/>
        <v>ZH1GJ7</v>
      </c>
      <c r="K1015" s="54" t="str">
        <f t="shared" ca="1" si="59"/>
        <v>AD3</v>
      </c>
      <c r="L1015" s="54" t="str">
        <f t="shared" ca="1" si="59"/>
        <v>COMPLET</v>
      </c>
      <c r="M1015" s="54">
        <f t="shared" ca="1" si="58"/>
        <v>0</v>
      </c>
      <c r="N1015" s="54" t="str">
        <f t="shared" ca="1" si="58"/>
        <v>ZH1YJ7</v>
      </c>
      <c r="O1015" s="54">
        <f t="shared" ca="1" si="58"/>
        <v>0</v>
      </c>
    </row>
    <row r="1016" spans="1:15" hidden="1" x14ac:dyDescent="0.25">
      <c r="A1016" s="97">
        <v>838</v>
      </c>
      <c r="B1016" s="98" t="s">
        <v>4435</v>
      </c>
      <c r="C1016" s="54" t="str">
        <f t="shared" ca="1" si="57"/>
        <v>CPCR</v>
      </c>
      <c r="D1016" s="54" t="str">
        <f t="shared" ca="1" si="57"/>
        <v xml:space="preserve">C546     </v>
      </c>
      <c r="E1016" s="98">
        <f t="shared" ca="1" si="57"/>
        <v>0</v>
      </c>
      <c r="F1016" s="54">
        <f t="shared" ca="1" si="57"/>
        <v>0</v>
      </c>
      <c r="G1016" s="54">
        <f t="shared" ca="1" si="57"/>
        <v>0</v>
      </c>
      <c r="H1016" s="54">
        <f t="shared" ca="1" si="57"/>
        <v>0</v>
      </c>
      <c r="I1016" s="54">
        <f t="shared" ca="1" si="59"/>
        <v>0</v>
      </c>
      <c r="J1016" s="54" t="str">
        <f t="shared" ca="1" si="59"/>
        <v>ZH1GJ8</v>
      </c>
      <c r="K1016" s="54" t="str">
        <f t="shared" ca="1" si="59"/>
        <v>AD3</v>
      </c>
      <c r="L1016" s="54" t="str">
        <f t="shared" ca="1" si="59"/>
        <v>COMPLET</v>
      </c>
      <c r="M1016" s="54">
        <f t="shared" ca="1" si="58"/>
        <v>0</v>
      </c>
      <c r="N1016" s="54" t="str">
        <f t="shared" ca="1" si="58"/>
        <v>ZH1YJ8</v>
      </c>
      <c r="O1016" s="54">
        <f t="shared" ca="1" si="58"/>
        <v>0</v>
      </c>
    </row>
    <row r="1017" spans="1:15" hidden="1" x14ac:dyDescent="0.25">
      <c r="A1017" s="97">
        <v>839</v>
      </c>
      <c r="B1017" s="98" t="s">
        <v>4441</v>
      </c>
      <c r="C1017" s="54" t="str">
        <f t="shared" ca="1" si="57"/>
        <v>CPCR</v>
      </c>
      <c r="D1017" s="54" t="str">
        <f t="shared" ca="1" si="57"/>
        <v xml:space="preserve">C552     </v>
      </c>
      <c r="E1017" s="98">
        <f t="shared" ca="1" si="57"/>
        <v>0</v>
      </c>
      <c r="F1017" s="54">
        <f t="shared" ca="1" si="57"/>
        <v>0</v>
      </c>
      <c r="G1017" s="54">
        <f t="shared" ca="1" si="57"/>
        <v>0</v>
      </c>
      <c r="H1017" s="54">
        <f t="shared" ca="1" si="57"/>
        <v>0</v>
      </c>
      <c r="I1017" s="54">
        <f t="shared" ca="1" si="59"/>
        <v>0</v>
      </c>
      <c r="J1017" s="54" t="str">
        <f t="shared" ca="1" si="59"/>
        <v>ZH1GJU</v>
      </c>
      <c r="K1017" s="54" t="str">
        <f t="shared" ca="1" si="59"/>
        <v>AD3</v>
      </c>
      <c r="L1017" s="54" t="str">
        <f t="shared" ca="1" si="59"/>
        <v>COMPLET</v>
      </c>
      <c r="M1017" s="54">
        <f t="shared" ca="1" si="58"/>
        <v>0</v>
      </c>
      <c r="N1017" s="54" t="str">
        <f t="shared" ca="1" si="58"/>
        <v>ZH1YJU</v>
      </c>
      <c r="O1017" s="54">
        <f t="shared" ca="1" si="58"/>
        <v>0</v>
      </c>
    </row>
    <row r="1018" spans="1:15" hidden="1" x14ac:dyDescent="0.25">
      <c r="A1018" s="97">
        <v>840</v>
      </c>
      <c r="B1018" s="98" t="s">
        <v>4447</v>
      </c>
      <c r="C1018" s="54" t="str">
        <f t="shared" ca="1" si="57"/>
        <v>CPCR</v>
      </c>
      <c r="D1018" s="54" t="str">
        <f t="shared" ca="1" si="57"/>
        <v xml:space="preserve">C556     </v>
      </c>
      <c r="E1018" s="98">
        <f t="shared" ca="1" si="57"/>
        <v>0</v>
      </c>
      <c r="F1018" s="54">
        <f t="shared" ca="1" si="57"/>
        <v>0</v>
      </c>
      <c r="G1018" s="54">
        <f t="shared" ca="1" si="57"/>
        <v>0</v>
      </c>
      <c r="H1018" s="54">
        <f t="shared" ca="1" si="57"/>
        <v>0</v>
      </c>
      <c r="I1018" s="54">
        <f t="shared" ca="1" si="59"/>
        <v>0</v>
      </c>
      <c r="J1018" s="54" t="str">
        <f t="shared" ca="1" si="59"/>
        <v>ZH1GJV</v>
      </c>
      <c r="K1018" s="54" t="str">
        <f t="shared" ca="1" si="59"/>
        <v>AD3</v>
      </c>
      <c r="L1018" s="54" t="str">
        <f t="shared" ca="1" si="59"/>
        <v>COMPLET</v>
      </c>
      <c r="M1018" s="54">
        <f t="shared" ca="1" si="58"/>
        <v>0</v>
      </c>
      <c r="N1018" s="54" t="str">
        <f t="shared" ca="1" si="58"/>
        <v>ZH1YJV</v>
      </c>
      <c r="O1018" s="54">
        <f t="shared" ca="1" si="58"/>
        <v>0</v>
      </c>
    </row>
    <row r="1019" spans="1:15" hidden="1" x14ac:dyDescent="0.25">
      <c r="A1019" s="97">
        <v>841</v>
      </c>
      <c r="B1019" s="98" t="s">
        <v>4453</v>
      </c>
      <c r="C1019" s="54" t="str">
        <f t="shared" ca="1" si="57"/>
        <v>CPCR</v>
      </c>
      <c r="D1019" s="54" t="str">
        <f t="shared" ca="1" si="57"/>
        <v xml:space="preserve">C557     </v>
      </c>
      <c r="E1019" s="98">
        <f t="shared" ca="1" si="57"/>
        <v>0</v>
      </c>
      <c r="F1019" s="54">
        <f t="shared" ca="1" si="57"/>
        <v>0</v>
      </c>
      <c r="G1019" s="54">
        <f t="shared" ca="1" si="57"/>
        <v>0</v>
      </c>
      <c r="H1019" s="54">
        <f t="shared" ca="1" si="57"/>
        <v>0</v>
      </c>
      <c r="I1019" s="54">
        <f t="shared" ca="1" si="59"/>
        <v>0</v>
      </c>
      <c r="J1019" s="54" t="str">
        <f t="shared" ca="1" si="59"/>
        <v>ZH1GJW</v>
      </c>
      <c r="K1019" s="54" t="str">
        <f t="shared" ca="1" si="59"/>
        <v>AD3</v>
      </c>
      <c r="L1019" s="54" t="str">
        <f t="shared" ca="1" si="59"/>
        <v>COMPLET</v>
      </c>
      <c r="M1019" s="54">
        <f t="shared" ca="1" si="58"/>
        <v>0</v>
      </c>
      <c r="N1019" s="54" t="str">
        <f t="shared" ca="1" si="58"/>
        <v>ZH1YJW</v>
      </c>
      <c r="O1019" s="54">
        <f t="shared" ca="1" si="58"/>
        <v>0</v>
      </c>
    </row>
    <row r="1020" spans="1:15" hidden="1" x14ac:dyDescent="0.25">
      <c r="A1020" s="97">
        <v>842</v>
      </c>
      <c r="B1020" s="98" t="s">
        <v>4459</v>
      </c>
      <c r="C1020" s="54" t="str">
        <f t="shared" ca="1" si="57"/>
        <v>CPCR</v>
      </c>
      <c r="D1020" s="54" t="str">
        <f t="shared" ca="1" si="57"/>
        <v xml:space="preserve">C558 </v>
      </c>
      <c r="E1020" s="98">
        <f t="shared" ca="1" si="57"/>
        <v>0</v>
      </c>
      <c r="F1020" s="54">
        <f t="shared" ca="1" si="57"/>
        <v>0</v>
      </c>
      <c r="G1020" s="54">
        <f t="shared" ca="1" si="57"/>
        <v>0</v>
      </c>
      <c r="H1020" s="54">
        <f t="shared" ca="1" si="57"/>
        <v>0</v>
      </c>
      <c r="I1020" s="54">
        <f t="shared" ca="1" si="59"/>
        <v>0</v>
      </c>
      <c r="J1020" s="54" t="str">
        <f t="shared" ca="1" si="59"/>
        <v>ZH1GJX</v>
      </c>
      <c r="K1020" s="54" t="str">
        <f t="shared" ca="1" si="59"/>
        <v>AD3</v>
      </c>
      <c r="L1020" s="54" t="str">
        <f t="shared" ca="1" si="59"/>
        <v>PARTIEL</v>
      </c>
      <c r="M1020" s="54">
        <f t="shared" ca="1" si="58"/>
        <v>0</v>
      </c>
      <c r="N1020" s="54" t="str">
        <f t="shared" ca="1" si="58"/>
        <v>ZH1YJX</v>
      </c>
      <c r="O1020" s="54">
        <f t="shared" ca="1" si="58"/>
        <v>0</v>
      </c>
    </row>
    <row r="1021" spans="1:15" hidden="1" x14ac:dyDescent="0.25">
      <c r="A1021" s="97">
        <v>843</v>
      </c>
      <c r="B1021" s="98" t="s">
        <v>4465</v>
      </c>
      <c r="C1021" s="54" t="str">
        <f t="shared" ca="1" si="57"/>
        <v>CPCR</v>
      </c>
      <c r="D1021" s="54" t="str">
        <f t="shared" ca="1" si="57"/>
        <v xml:space="preserve">C559     </v>
      </c>
      <c r="E1021" s="98">
        <f t="shared" ca="1" si="57"/>
        <v>0</v>
      </c>
      <c r="F1021" s="54">
        <f t="shared" ca="1" si="57"/>
        <v>0</v>
      </c>
      <c r="G1021" s="54">
        <f t="shared" ca="1" si="57"/>
        <v>0</v>
      </c>
      <c r="H1021" s="54">
        <f t="shared" ca="1" si="57"/>
        <v>0</v>
      </c>
      <c r="I1021" s="54">
        <f t="shared" ca="1" si="59"/>
        <v>0</v>
      </c>
      <c r="J1021" s="54" t="str">
        <f t="shared" ca="1" si="59"/>
        <v>ZH1GJY</v>
      </c>
      <c r="K1021" s="54" t="str">
        <f t="shared" ca="1" si="59"/>
        <v>AD3</v>
      </c>
      <c r="L1021" s="54" t="str">
        <f t="shared" ca="1" si="59"/>
        <v>COMPLET</v>
      </c>
      <c r="M1021" s="54">
        <f t="shared" ca="1" si="58"/>
        <v>0</v>
      </c>
      <c r="N1021" s="54" t="str">
        <f t="shared" ca="1" si="58"/>
        <v>ZH1YJY</v>
      </c>
      <c r="O1021" s="54">
        <f t="shared" ca="1" si="58"/>
        <v>0</v>
      </c>
    </row>
    <row r="1022" spans="1:15" hidden="1" x14ac:dyDescent="0.25">
      <c r="A1022" s="97">
        <v>844</v>
      </c>
      <c r="B1022" s="98" t="s">
        <v>4471</v>
      </c>
      <c r="C1022" s="54" t="str">
        <f t="shared" ca="1" si="57"/>
        <v>CPCR</v>
      </c>
      <c r="D1022" s="54" t="str">
        <f t="shared" ca="1" si="57"/>
        <v xml:space="preserve">C560     </v>
      </c>
      <c r="E1022" s="98">
        <f t="shared" ca="1" si="57"/>
        <v>0</v>
      </c>
      <c r="F1022" s="54">
        <f t="shared" ca="1" si="57"/>
        <v>0</v>
      </c>
      <c r="G1022" s="54">
        <f t="shared" ca="1" si="57"/>
        <v>0</v>
      </c>
      <c r="H1022" s="54">
        <f t="shared" ca="1" si="57"/>
        <v>0</v>
      </c>
      <c r="I1022" s="54">
        <f t="shared" ca="1" si="59"/>
        <v>0</v>
      </c>
      <c r="J1022" s="54" t="str">
        <f t="shared" ca="1" si="59"/>
        <v>ZH1GJZ</v>
      </c>
      <c r="K1022" s="54" t="str">
        <f t="shared" ca="1" si="59"/>
        <v>AD1</v>
      </c>
      <c r="L1022" s="54" t="str">
        <f t="shared" ca="1" si="59"/>
        <v>COMPLET</v>
      </c>
      <c r="M1022" s="54">
        <f t="shared" ca="1" si="58"/>
        <v>0</v>
      </c>
      <c r="N1022" s="54" t="str">
        <f t="shared" ca="1" si="58"/>
        <v>ZH1YJZ</v>
      </c>
      <c r="O1022" s="54">
        <f t="shared" ca="1" si="58"/>
        <v>0</v>
      </c>
    </row>
    <row r="1023" spans="1:15" hidden="1" x14ac:dyDescent="0.25">
      <c r="A1023" s="97">
        <v>845</v>
      </c>
      <c r="B1023" s="98" t="s">
        <v>4477</v>
      </c>
      <c r="C1023" s="54" t="str">
        <f t="shared" ca="1" si="57"/>
        <v>CPCR</v>
      </c>
      <c r="D1023" s="54" t="str">
        <f t="shared" ca="1" si="57"/>
        <v xml:space="preserve">C561     </v>
      </c>
      <c r="E1023" s="98">
        <f t="shared" ca="1" si="57"/>
        <v>0</v>
      </c>
      <c r="F1023" s="54">
        <f t="shared" ca="1" si="57"/>
        <v>0</v>
      </c>
      <c r="G1023" s="54">
        <f t="shared" ca="1" si="57"/>
        <v>0</v>
      </c>
      <c r="H1023" s="54">
        <f t="shared" ca="1" si="57"/>
        <v>0</v>
      </c>
      <c r="I1023" s="54">
        <f t="shared" ca="1" si="59"/>
        <v>0</v>
      </c>
      <c r="J1023" s="54" t="str">
        <f t="shared" ca="1" si="59"/>
        <v>ZH1HJ0</v>
      </c>
      <c r="K1023" s="54" t="str">
        <f t="shared" ca="1" si="59"/>
        <v>AD3</v>
      </c>
      <c r="L1023" s="54" t="str">
        <f t="shared" ca="1" si="59"/>
        <v>COMPLET</v>
      </c>
      <c r="M1023" s="54">
        <f t="shared" ca="1" si="58"/>
        <v>0</v>
      </c>
      <c r="N1023" s="54" t="str">
        <f t="shared" ca="1" si="58"/>
        <v>ZH1ZJ0</v>
      </c>
      <c r="O1023" s="54">
        <f t="shared" ca="1" si="58"/>
        <v>0</v>
      </c>
    </row>
    <row r="1024" spans="1:15" hidden="1" x14ac:dyDescent="0.25">
      <c r="A1024" s="97">
        <v>846</v>
      </c>
      <c r="B1024" s="98" t="s">
        <v>4483</v>
      </c>
      <c r="C1024" s="54" t="str">
        <f t="shared" ca="1" si="57"/>
        <v>CPCR</v>
      </c>
      <c r="D1024" s="54" t="str">
        <f t="shared" ca="1" si="57"/>
        <v xml:space="preserve">C562     </v>
      </c>
      <c r="E1024" s="98">
        <f t="shared" ca="1" si="57"/>
        <v>0</v>
      </c>
      <c r="F1024" s="54">
        <f t="shared" ca="1" si="57"/>
        <v>0</v>
      </c>
      <c r="G1024" s="54">
        <f t="shared" ca="1" si="57"/>
        <v>0</v>
      </c>
      <c r="H1024" s="54">
        <f t="shared" ca="1" si="57"/>
        <v>0</v>
      </c>
      <c r="I1024" s="54">
        <f t="shared" ca="1" si="59"/>
        <v>0</v>
      </c>
      <c r="J1024" s="54" t="str">
        <f t="shared" ca="1" si="59"/>
        <v>ZH1HJ1</v>
      </c>
      <c r="K1024" s="54" t="str">
        <f t="shared" ca="1" si="59"/>
        <v>AD3</v>
      </c>
      <c r="L1024" s="54" t="str">
        <f t="shared" ca="1" si="59"/>
        <v>COMPLET</v>
      </c>
      <c r="M1024" s="54">
        <f t="shared" ca="1" si="58"/>
        <v>0</v>
      </c>
      <c r="N1024" s="54" t="str">
        <f t="shared" ca="1" si="58"/>
        <v>ZH1ZJ1</v>
      </c>
      <c r="O1024" s="54">
        <f t="shared" ca="1" si="58"/>
        <v>0</v>
      </c>
    </row>
    <row r="1025" spans="1:15" hidden="1" x14ac:dyDescent="0.25">
      <c r="A1025" s="97">
        <v>847</v>
      </c>
      <c r="B1025" s="98" t="s">
        <v>4489</v>
      </c>
      <c r="C1025" s="54" t="str">
        <f t="shared" ca="1" si="57"/>
        <v>CPCR</v>
      </c>
      <c r="D1025" s="54" t="str">
        <f t="shared" ca="1" si="57"/>
        <v xml:space="preserve">C563     </v>
      </c>
      <c r="E1025" s="98">
        <f t="shared" ca="1" si="57"/>
        <v>0</v>
      </c>
      <c r="F1025" s="54">
        <f t="shared" ca="1" si="57"/>
        <v>0</v>
      </c>
      <c r="G1025" s="54">
        <f t="shared" ca="1" si="57"/>
        <v>0</v>
      </c>
      <c r="H1025" s="54">
        <f t="shared" ca="1" si="57"/>
        <v>0</v>
      </c>
      <c r="I1025" s="54">
        <f t="shared" ca="1" si="59"/>
        <v>0</v>
      </c>
      <c r="J1025" s="54" t="str">
        <f t="shared" ca="1" si="59"/>
        <v>ZH1HJ2</v>
      </c>
      <c r="K1025" s="54" t="str">
        <f t="shared" ca="1" si="59"/>
        <v>AD3</v>
      </c>
      <c r="L1025" s="54" t="str">
        <f t="shared" ca="1" si="59"/>
        <v>COMPLET</v>
      </c>
      <c r="M1025" s="54">
        <f t="shared" ca="1" si="58"/>
        <v>0</v>
      </c>
      <c r="N1025" s="54" t="str">
        <f t="shared" ca="1" si="58"/>
        <v>ZH1ZJ2</v>
      </c>
      <c r="O1025" s="54">
        <f t="shared" ca="1" si="58"/>
        <v>0</v>
      </c>
    </row>
    <row r="1026" spans="1:15" hidden="1" x14ac:dyDescent="0.25">
      <c r="A1026" s="97">
        <v>848</v>
      </c>
      <c r="B1026" s="98" t="s">
        <v>4495</v>
      </c>
      <c r="C1026" s="54" t="str">
        <f t="shared" ca="1" si="57"/>
        <v>CPCR</v>
      </c>
      <c r="D1026" s="54" t="str">
        <f t="shared" ca="1" si="57"/>
        <v xml:space="preserve">C564     </v>
      </c>
      <c r="E1026" s="98">
        <f t="shared" ca="1" si="57"/>
        <v>0</v>
      </c>
      <c r="F1026" s="54">
        <f t="shared" ca="1" si="57"/>
        <v>0</v>
      </c>
      <c r="G1026" s="54">
        <f t="shared" ca="1" si="57"/>
        <v>0</v>
      </c>
      <c r="H1026" s="54">
        <f t="shared" ca="1" si="57"/>
        <v>0</v>
      </c>
      <c r="I1026" s="54">
        <f t="shared" ca="1" si="59"/>
        <v>0</v>
      </c>
      <c r="J1026" s="54" t="str">
        <f t="shared" ca="1" si="59"/>
        <v>ZH1HJ4</v>
      </c>
      <c r="K1026" s="54" t="str">
        <f t="shared" ca="1" si="59"/>
        <v>AD3</v>
      </c>
      <c r="L1026" s="54" t="str">
        <f t="shared" ca="1" si="59"/>
        <v>COMPLET</v>
      </c>
      <c r="M1026" s="54">
        <f t="shared" ca="1" si="58"/>
        <v>0</v>
      </c>
      <c r="N1026" s="54" t="str">
        <f t="shared" ca="1" si="58"/>
        <v>ZH1ZJ4</v>
      </c>
      <c r="O1026" s="54">
        <f t="shared" ca="1" si="58"/>
        <v>0</v>
      </c>
    </row>
    <row r="1027" spans="1:15" hidden="1" x14ac:dyDescent="0.25">
      <c r="A1027" s="97">
        <v>849</v>
      </c>
      <c r="B1027" s="98" t="s">
        <v>4500</v>
      </c>
      <c r="C1027" s="54" t="str">
        <f t="shared" ca="1" si="57"/>
        <v>CPCR</v>
      </c>
      <c r="D1027" s="54" t="str">
        <f t="shared" ca="1" si="57"/>
        <v xml:space="preserve">C565     </v>
      </c>
      <c r="E1027" s="98">
        <f t="shared" ca="1" si="57"/>
        <v>0</v>
      </c>
      <c r="F1027" s="54">
        <f t="shared" ca="1" si="57"/>
        <v>0</v>
      </c>
      <c r="G1027" s="54">
        <f t="shared" ca="1" si="57"/>
        <v>0</v>
      </c>
      <c r="H1027" s="54">
        <f t="shared" ca="1" si="57"/>
        <v>0</v>
      </c>
      <c r="I1027" s="54">
        <f t="shared" ca="1" si="59"/>
        <v>0</v>
      </c>
      <c r="J1027" s="54" t="str">
        <f t="shared" ca="1" si="59"/>
        <v>ZH1HJ5</v>
      </c>
      <c r="K1027" s="54" t="str">
        <f t="shared" ca="1" si="59"/>
        <v>AD3</v>
      </c>
      <c r="L1027" s="54" t="str">
        <f t="shared" ca="1" si="59"/>
        <v>COMPLET</v>
      </c>
      <c r="M1027" s="54">
        <f t="shared" ca="1" si="58"/>
        <v>0</v>
      </c>
      <c r="N1027" s="54" t="str">
        <f t="shared" ca="1" si="58"/>
        <v>ZH1ZJ5</v>
      </c>
      <c r="O1027" s="54">
        <f t="shared" ca="1" si="58"/>
        <v>0</v>
      </c>
    </row>
    <row r="1028" spans="1:15" hidden="1" x14ac:dyDescent="0.25">
      <c r="A1028" s="97">
        <v>850</v>
      </c>
      <c r="B1028" s="98" t="s">
        <v>4507</v>
      </c>
      <c r="C1028" s="54" t="str">
        <f t="shared" ca="1" si="57"/>
        <v>CPCR</v>
      </c>
      <c r="D1028" s="54" t="str">
        <f t="shared" ca="1" si="57"/>
        <v xml:space="preserve">C568     </v>
      </c>
      <c r="E1028" s="98">
        <f t="shared" ca="1" si="57"/>
        <v>0</v>
      </c>
      <c r="F1028" s="54">
        <f t="shared" ca="1" si="57"/>
        <v>0</v>
      </c>
      <c r="G1028" s="54">
        <f t="shared" ca="1" si="57"/>
        <v>0</v>
      </c>
      <c r="H1028" s="54">
        <f t="shared" ca="1" si="57"/>
        <v>0</v>
      </c>
      <c r="I1028" s="54">
        <f t="shared" ca="1" si="59"/>
        <v>0</v>
      </c>
      <c r="J1028" s="54" t="str">
        <f t="shared" ca="1" si="59"/>
        <v>ZH1HJ6</v>
      </c>
      <c r="K1028" s="54" t="str">
        <f t="shared" ca="1" si="59"/>
        <v>AD3</v>
      </c>
      <c r="L1028" s="54" t="str">
        <f t="shared" ca="1" si="59"/>
        <v>COMPLET</v>
      </c>
      <c r="M1028" s="54">
        <f t="shared" ca="1" si="58"/>
        <v>0</v>
      </c>
      <c r="N1028" s="54" t="str">
        <f t="shared" ca="1" si="58"/>
        <v>ZH1ZJ6</v>
      </c>
      <c r="O1028" s="54">
        <f t="shared" ca="1" si="58"/>
        <v>0</v>
      </c>
    </row>
    <row r="1029" spans="1:15" hidden="1" x14ac:dyDescent="0.25">
      <c r="A1029" s="97">
        <v>851</v>
      </c>
      <c r="B1029" s="98" t="s">
        <v>4513</v>
      </c>
      <c r="C1029" s="54" t="str">
        <f t="shared" ca="1" si="57"/>
        <v>CPCR</v>
      </c>
      <c r="D1029" s="54" t="str">
        <f t="shared" ca="1" si="57"/>
        <v xml:space="preserve">V1C570   </v>
      </c>
      <c r="E1029" s="98">
        <f t="shared" ca="1" si="57"/>
        <v>0</v>
      </c>
      <c r="F1029" s="54">
        <f t="shared" ca="1" si="57"/>
        <v>0</v>
      </c>
      <c r="G1029" s="54">
        <f t="shared" ca="1" si="57"/>
        <v>0</v>
      </c>
      <c r="H1029" s="54">
        <f t="shared" ca="1" si="57"/>
        <v>0</v>
      </c>
      <c r="I1029" s="54">
        <f t="shared" ca="1" si="59"/>
        <v>0</v>
      </c>
      <c r="J1029" s="54" t="str">
        <f t="shared" ca="1" si="59"/>
        <v>ZH1HJ7</v>
      </c>
      <c r="K1029" s="54" t="str">
        <f t="shared" ca="1" si="59"/>
        <v>AD3</v>
      </c>
      <c r="L1029" s="54" t="str">
        <f t="shared" ca="1" si="59"/>
        <v>COMPLET</v>
      </c>
      <c r="M1029" s="54">
        <f t="shared" ca="1" si="58"/>
        <v>0</v>
      </c>
      <c r="N1029" s="54" t="str">
        <f t="shared" ca="1" si="58"/>
        <v>ZH1ZJ7</v>
      </c>
      <c r="O1029" s="54">
        <f t="shared" ca="1" si="58"/>
        <v>0</v>
      </c>
    </row>
    <row r="1030" spans="1:15" hidden="1" x14ac:dyDescent="0.25">
      <c r="A1030" s="97">
        <v>852</v>
      </c>
      <c r="B1030" s="98" t="s">
        <v>4519</v>
      </c>
      <c r="C1030" s="54" t="str">
        <f t="shared" ca="1" si="57"/>
        <v>CPCR</v>
      </c>
      <c r="D1030" s="54" t="str">
        <f t="shared" ca="1" si="57"/>
        <v xml:space="preserve">C571     </v>
      </c>
      <c r="E1030" s="98">
        <f t="shared" ca="1" si="57"/>
        <v>0</v>
      </c>
      <c r="F1030" s="54">
        <f t="shared" ca="1" si="57"/>
        <v>0</v>
      </c>
      <c r="G1030" s="54">
        <f t="shared" ca="1" si="57"/>
        <v>0</v>
      </c>
      <c r="H1030" s="54">
        <f t="shared" ca="1" si="57"/>
        <v>0</v>
      </c>
      <c r="I1030" s="54">
        <f t="shared" ca="1" si="59"/>
        <v>0</v>
      </c>
      <c r="J1030" s="54" t="str">
        <f t="shared" ca="1" si="59"/>
        <v>ZH1HJ8</v>
      </c>
      <c r="K1030" s="54" t="str">
        <f t="shared" ca="1" si="59"/>
        <v>AD3</v>
      </c>
      <c r="L1030" s="54" t="str">
        <f t="shared" ca="1" si="59"/>
        <v>COMPLET</v>
      </c>
      <c r="M1030" s="54">
        <f t="shared" ca="1" si="58"/>
        <v>0</v>
      </c>
      <c r="N1030" s="54" t="str">
        <f t="shared" ca="1" si="58"/>
        <v>ZH1ZJ8</v>
      </c>
      <c r="O1030" s="54">
        <f t="shared" ca="1" si="58"/>
        <v>0</v>
      </c>
    </row>
    <row r="1031" spans="1:15" hidden="1" x14ac:dyDescent="0.25">
      <c r="A1031" s="97">
        <v>853</v>
      </c>
      <c r="B1031" s="98" t="s">
        <v>4525</v>
      </c>
      <c r="C1031" s="54" t="str">
        <f t="shared" ca="1" si="57"/>
        <v>CPCR</v>
      </c>
      <c r="D1031" s="54" t="str">
        <f t="shared" ca="1" si="57"/>
        <v xml:space="preserve">C572     </v>
      </c>
      <c r="E1031" s="98">
        <f t="shared" ca="1" si="57"/>
        <v>0</v>
      </c>
      <c r="F1031" s="54">
        <f t="shared" ca="1" si="57"/>
        <v>0</v>
      </c>
      <c r="G1031" s="54">
        <f t="shared" ca="1" si="57"/>
        <v>0</v>
      </c>
      <c r="H1031" s="54">
        <f t="shared" ca="1" si="57"/>
        <v>0</v>
      </c>
      <c r="I1031" s="54">
        <f t="shared" ca="1" si="59"/>
        <v>0</v>
      </c>
      <c r="J1031" s="54" t="str">
        <f t="shared" ca="1" si="59"/>
        <v>ZH1HJ9</v>
      </c>
      <c r="K1031" s="54" t="str">
        <f t="shared" ca="1" si="59"/>
        <v>AD3</v>
      </c>
      <c r="L1031" s="54" t="str">
        <f t="shared" ca="1" si="59"/>
        <v>COMPLET</v>
      </c>
      <c r="M1031" s="54">
        <f t="shared" ca="1" si="58"/>
        <v>0</v>
      </c>
      <c r="N1031" s="54" t="str">
        <f t="shared" ca="1" si="58"/>
        <v>ZH1ZJ9</v>
      </c>
      <c r="O1031" s="54">
        <f t="shared" ca="1" si="58"/>
        <v>0</v>
      </c>
    </row>
    <row r="1032" spans="1:15" hidden="1" x14ac:dyDescent="0.25">
      <c r="A1032" s="97">
        <v>854</v>
      </c>
      <c r="B1032" s="98" t="s">
        <v>4532</v>
      </c>
      <c r="C1032" s="54" t="str">
        <f t="shared" ca="1" si="57"/>
        <v>CPCR</v>
      </c>
      <c r="D1032" s="54" t="str">
        <f t="shared" ca="1" si="57"/>
        <v xml:space="preserve">C573     </v>
      </c>
      <c r="E1032" s="98">
        <f t="shared" ca="1" si="57"/>
        <v>0</v>
      </c>
      <c r="F1032" s="54">
        <f t="shared" ca="1" si="57"/>
        <v>0</v>
      </c>
      <c r="G1032" s="54">
        <f t="shared" ca="1" si="57"/>
        <v>0</v>
      </c>
      <c r="H1032" s="54">
        <f t="shared" ca="1" si="57"/>
        <v>0</v>
      </c>
      <c r="I1032" s="54">
        <f t="shared" ca="1" si="59"/>
        <v>0</v>
      </c>
      <c r="J1032" s="54" t="str">
        <f t="shared" ca="1" si="59"/>
        <v>ZH1HJA</v>
      </c>
      <c r="K1032" s="54" t="str">
        <f t="shared" ca="1" si="59"/>
        <v>AD3</v>
      </c>
      <c r="L1032" s="54" t="str">
        <f t="shared" ca="1" si="59"/>
        <v>COMPLET</v>
      </c>
      <c r="M1032" s="54">
        <f t="shared" ca="1" si="58"/>
        <v>0</v>
      </c>
      <c r="N1032" s="54" t="str">
        <f t="shared" ca="1" si="58"/>
        <v>ZH1ZJA</v>
      </c>
      <c r="O1032" s="54">
        <f t="shared" ca="1" si="58"/>
        <v>0</v>
      </c>
    </row>
    <row r="1033" spans="1:15" hidden="1" x14ac:dyDescent="0.25">
      <c r="A1033" s="97">
        <v>855</v>
      </c>
      <c r="B1033" s="98" t="s">
        <v>4538</v>
      </c>
      <c r="C1033" s="54" t="str">
        <f t="shared" ref="C1033:N1064" ca="1" si="60">IF((INDIRECT("'Referentiel'!"&amp;C$1&amp;$A1033)="N/A"),"",INDIRECT("'Referentiel'!"&amp;C$1&amp;$A1033))</f>
        <v>CPCR</v>
      </c>
      <c r="D1033" s="54" t="str">
        <f t="shared" ca="1" si="60"/>
        <v xml:space="preserve">C574     </v>
      </c>
      <c r="E1033" s="98">
        <f t="shared" ca="1" si="60"/>
        <v>0</v>
      </c>
      <c r="F1033" s="54">
        <f t="shared" ca="1" si="60"/>
        <v>0</v>
      </c>
      <c r="G1033" s="54">
        <f t="shared" ca="1" si="60"/>
        <v>0</v>
      </c>
      <c r="H1033" s="54">
        <f t="shared" ca="1" si="60"/>
        <v>0</v>
      </c>
      <c r="I1033" s="54">
        <f t="shared" ca="1" si="59"/>
        <v>0</v>
      </c>
      <c r="J1033" s="54" t="str">
        <f t="shared" ca="1" si="59"/>
        <v>ZH1HJB</v>
      </c>
      <c r="K1033" s="54" t="str">
        <f t="shared" ca="1" si="59"/>
        <v>AD3</v>
      </c>
      <c r="L1033" s="54" t="str">
        <f t="shared" ca="1" si="59"/>
        <v>COMPLET</v>
      </c>
      <c r="M1033" s="54">
        <f t="shared" ca="1" si="58"/>
        <v>0</v>
      </c>
      <c r="N1033" s="54" t="str">
        <f t="shared" ca="1" si="58"/>
        <v>ZH1ZJB</v>
      </c>
      <c r="O1033" s="54">
        <f t="shared" ca="1" si="58"/>
        <v>0</v>
      </c>
    </row>
    <row r="1034" spans="1:15" hidden="1" x14ac:dyDescent="0.25">
      <c r="A1034" s="97">
        <v>856</v>
      </c>
      <c r="B1034" s="98" t="s">
        <v>4544</v>
      </c>
      <c r="C1034" s="54" t="str">
        <f t="shared" ca="1" si="60"/>
        <v>CPCR</v>
      </c>
      <c r="D1034" s="54" t="str">
        <f t="shared" ca="1" si="60"/>
        <v xml:space="preserve">C575     </v>
      </c>
      <c r="E1034" s="98">
        <f t="shared" ca="1" si="60"/>
        <v>0</v>
      </c>
      <c r="F1034" s="54">
        <f t="shared" ca="1" si="60"/>
        <v>0</v>
      </c>
      <c r="G1034" s="54">
        <f t="shared" ca="1" si="60"/>
        <v>0</v>
      </c>
      <c r="H1034" s="54">
        <f t="shared" ca="1" si="60"/>
        <v>0</v>
      </c>
      <c r="I1034" s="54">
        <f t="shared" ca="1" si="59"/>
        <v>0</v>
      </c>
      <c r="J1034" s="54" t="str">
        <f t="shared" ca="1" si="59"/>
        <v>ZH1HJC</v>
      </c>
      <c r="K1034" s="54" t="str">
        <f t="shared" ca="1" si="59"/>
        <v>AD3</v>
      </c>
      <c r="L1034" s="54" t="str">
        <f t="shared" ca="1" si="59"/>
        <v>COMPLET</v>
      </c>
      <c r="M1034" s="54">
        <f t="shared" ca="1" si="58"/>
        <v>0</v>
      </c>
      <c r="N1034" s="54" t="str">
        <f t="shared" ca="1" si="58"/>
        <v>ZH1ZJC</v>
      </c>
      <c r="O1034" s="54">
        <f t="shared" ca="1" si="58"/>
        <v>0</v>
      </c>
    </row>
    <row r="1035" spans="1:15" hidden="1" x14ac:dyDescent="0.25">
      <c r="A1035" s="97">
        <v>857</v>
      </c>
      <c r="B1035" s="98" t="s">
        <v>4550</v>
      </c>
      <c r="C1035" s="54" t="str">
        <f t="shared" ca="1" si="60"/>
        <v>CPCR</v>
      </c>
      <c r="D1035" s="54" t="str">
        <f t="shared" ca="1" si="60"/>
        <v xml:space="preserve">C576     </v>
      </c>
      <c r="E1035" s="98">
        <f t="shared" ca="1" si="60"/>
        <v>0</v>
      </c>
      <c r="F1035" s="54">
        <f t="shared" ca="1" si="60"/>
        <v>0</v>
      </c>
      <c r="G1035" s="54">
        <f t="shared" ca="1" si="60"/>
        <v>0</v>
      </c>
      <c r="H1035" s="54">
        <f t="shared" ca="1" si="60"/>
        <v>0</v>
      </c>
      <c r="I1035" s="54">
        <f t="shared" ca="1" si="59"/>
        <v>0</v>
      </c>
      <c r="J1035" s="54" t="str">
        <f t="shared" ca="1" si="59"/>
        <v>ZH1HJD</v>
      </c>
      <c r="K1035" s="54" t="str">
        <f t="shared" ca="1" si="59"/>
        <v>AD3</v>
      </c>
      <c r="L1035" s="54" t="str">
        <f t="shared" ca="1" si="59"/>
        <v>COMPLET</v>
      </c>
      <c r="M1035" s="54">
        <f t="shared" ca="1" si="58"/>
        <v>0</v>
      </c>
      <c r="N1035" s="54" t="str">
        <f t="shared" ca="1" si="58"/>
        <v>ZH1ZJD</v>
      </c>
      <c r="O1035" s="54">
        <f t="shared" ca="1" si="58"/>
        <v>0</v>
      </c>
    </row>
    <row r="1036" spans="1:15" hidden="1" x14ac:dyDescent="0.25">
      <c r="A1036" s="97">
        <v>858</v>
      </c>
      <c r="B1036" s="98" t="s">
        <v>4556</v>
      </c>
      <c r="C1036" s="54" t="str">
        <f t="shared" ca="1" si="60"/>
        <v>CPCR</v>
      </c>
      <c r="D1036" s="54" t="str">
        <f t="shared" ca="1" si="60"/>
        <v xml:space="preserve">V1C577   </v>
      </c>
      <c r="E1036" s="98">
        <f t="shared" ca="1" si="60"/>
        <v>0</v>
      </c>
      <c r="F1036" s="54">
        <f t="shared" ca="1" si="60"/>
        <v>0</v>
      </c>
      <c r="G1036" s="54">
        <f t="shared" ca="1" si="60"/>
        <v>0</v>
      </c>
      <c r="H1036" s="54">
        <f t="shared" ca="1" si="60"/>
        <v>0</v>
      </c>
      <c r="I1036" s="54">
        <f t="shared" ca="1" si="59"/>
        <v>0</v>
      </c>
      <c r="J1036" s="54" t="str">
        <f t="shared" ca="1" si="59"/>
        <v>ZH1HJE</v>
      </c>
      <c r="K1036" s="54" t="str">
        <f t="shared" ca="1" si="59"/>
        <v>AD3</v>
      </c>
      <c r="L1036" s="54" t="str">
        <f t="shared" ca="1" si="59"/>
        <v>COMPLET</v>
      </c>
      <c r="M1036" s="54">
        <f t="shared" ca="1" si="58"/>
        <v>0</v>
      </c>
      <c r="N1036" s="54" t="str">
        <f t="shared" ca="1" si="58"/>
        <v>ZH1ZJE</v>
      </c>
      <c r="O1036" s="54">
        <f t="shared" ca="1" si="58"/>
        <v>0</v>
      </c>
    </row>
    <row r="1037" spans="1:15" hidden="1" x14ac:dyDescent="0.25">
      <c r="A1037" s="97">
        <v>859</v>
      </c>
      <c r="B1037" s="98" t="s">
        <v>4562</v>
      </c>
      <c r="C1037" s="54" t="str">
        <f t="shared" ca="1" si="60"/>
        <v>CPCR</v>
      </c>
      <c r="D1037" s="54" t="str">
        <f t="shared" ca="1" si="60"/>
        <v xml:space="preserve">C579     </v>
      </c>
      <c r="E1037" s="98">
        <f t="shared" ca="1" si="60"/>
        <v>0</v>
      </c>
      <c r="F1037" s="54">
        <f t="shared" ca="1" si="60"/>
        <v>0</v>
      </c>
      <c r="G1037" s="54">
        <f t="shared" ca="1" si="60"/>
        <v>0</v>
      </c>
      <c r="H1037" s="54">
        <f t="shared" ca="1" si="60"/>
        <v>0</v>
      </c>
      <c r="I1037" s="54">
        <f t="shared" ca="1" si="59"/>
        <v>0</v>
      </c>
      <c r="J1037" s="54" t="str">
        <f t="shared" ca="1" si="59"/>
        <v>ZH1HJF</v>
      </c>
      <c r="K1037" s="54" t="str">
        <f t="shared" ca="1" si="59"/>
        <v>AD3</v>
      </c>
      <c r="L1037" s="54" t="str">
        <f t="shared" ca="1" si="59"/>
        <v>COMPLET</v>
      </c>
      <c r="M1037" s="54">
        <f t="shared" ca="1" si="58"/>
        <v>0</v>
      </c>
      <c r="N1037" s="54" t="str">
        <f t="shared" ca="1" si="58"/>
        <v>ZH1ZJF</v>
      </c>
      <c r="O1037" s="54">
        <f t="shared" ca="1" si="58"/>
        <v>0</v>
      </c>
    </row>
    <row r="1038" spans="1:15" hidden="1" x14ac:dyDescent="0.25">
      <c r="A1038" s="97">
        <v>860</v>
      </c>
      <c r="B1038" s="98" t="s">
        <v>4568</v>
      </c>
      <c r="C1038" s="54" t="str">
        <f t="shared" ca="1" si="60"/>
        <v>CPCR</v>
      </c>
      <c r="D1038" s="54" t="str">
        <f t="shared" ca="1" si="60"/>
        <v xml:space="preserve">C582     </v>
      </c>
      <c r="E1038" s="98">
        <f t="shared" ca="1" si="60"/>
        <v>0</v>
      </c>
      <c r="F1038" s="54">
        <f t="shared" ca="1" si="60"/>
        <v>0</v>
      </c>
      <c r="G1038" s="54">
        <f t="shared" ca="1" si="60"/>
        <v>0</v>
      </c>
      <c r="H1038" s="54">
        <f t="shared" ca="1" si="60"/>
        <v>0</v>
      </c>
      <c r="I1038" s="54">
        <f t="shared" ca="1" si="59"/>
        <v>0</v>
      </c>
      <c r="J1038" s="54" t="str">
        <f t="shared" ca="1" si="59"/>
        <v>ZH1HJG</v>
      </c>
      <c r="K1038" s="54" t="str">
        <f t="shared" ca="1" si="59"/>
        <v>AD3</v>
      </c>
      <c r="L1038" s="54" t="str">
        <f t="shared" ca="1" si="59"/>
        <v>COMPLET</v>
      </c>
      <c r="M1038" s="54">
        <f t="shared" ca="1" si="59"/>
        <v>0</v>
      </c>
      <c r="N1038" s="54" t="str">
        <f t="shared" ca="1" si="59"/>
        <v>ZH1ZJG</v>
      </c>
      <c r="O1038" s="54">
        <f t="shared" ca="1" si="59"/>
        <v>0</v>
      </c>
    </row>
    <row r="1039" spans="1:15" hidden="1" x14ac:dyDescent="0.25">
      <c r="A1039" s="97">
        <v>861</v>
      </c>
      <c r="B1039" s="98" t="s">
        <v>4573</v>
      </c>
      <c r="C1039" s="54" t="str">
        <f t="shared" ca="1" si="60"/>
        <v>CPCR</v>
      </c>
      <c r="D1039" s="54" t="str">
        <f t="shared" ca="1" si="60"/>
        <v xml:space="preserve">C583     </v>
      </c>
      <c r="E1039" s="98">
        <f t="shared" ca="1" si="60"/>
        <v>0</v>
      </c>
      <c r="F1039" s="54">
        <f t="shared" ca="1" si="60"/>
        <v>0</v>
      </c>
      <c r="G1039" s="54">
        <f t="shared" ca="1" si="60"/>
        <v>0</v>
      </c>
      <c r="H1039" s="54">
        <f t="shared" ca="1" si="60"/>
        <v>0</v>
      </c>
      <c r="I1039" s="54">
        <f t="shared" ca="1" si="59"/>
        <v>0</v>
      </c>
      <c r="J1039" s="54" t="str">
        <f t="shared" ca="1" si="59"/>
        <v>ZH1HJH</v>
      </c>
      <c r="K1039" s="54" t="str">
        <f t="shared" ca="1" si="59"/>
        <v>AD3</v>
      </c>
      <c r="L1039" s="54" t="str">
        <f t="shared" ca="1" si="59"/>
        <v>COMPLET</v>
      </c>
      <c r="M1039" s="54">
        <f t="shared" ca="1" si="59"/>
        <v>0</v>
      </c>
      <c r="N1039" s="54" t="str">
        <f t="shared" ca="1" si="59"/>
        <v>ZH1ZJH</v>
      </c>
      <c r="O1039" s="54">
        <f t="shared" ca="1" si="59"/>
        <v>0</v>
      </c>
    </row>
    <row r="1040" spans="1:15" hidden="1" x14ac:dyDescent="0.25">
      <c r="A1040" s="97">
        <v>862</v>
      </c>
      <c r="B1040" s="98" t="s">
        <v>4578</v>
      </c>
      <c r="C1040" s="54" t="str">
        <f t="shared" ca="1" si="60"/>
        <v>CPCR</v>
      </c>
      <c r="D1040" s="54" t="str">
        <f t="shared" ca="1" si="60"/>
        <v xml:space="preserve">C584     </v>
      </c>
      <c r="E1040" s="98">
        <f t="shared" ca="1" si="60"/>
        <v>0</v>
      </c>
      <c r="F1040" s="54">
        <f t="shared" ca="1" si="60"/>
        <v>0</v>
      </c>
      <c r="G1040" s="54">
        <f t="shared" ca="1" si="60"/>
        <v>0</v>
      </c>
      <c r="H1040" s="54">
        <f t="shared" ca="1" si="60"/>
        <v>0</v>
      </c>
      <c r="I1040" s="54">
        <f t="shared" ca="1" si="59"/>
        <v>0</v>
      </c>
      <c r="J1040" s="54" t="str">
        <f t="shared" ca="1" si="59"/>
        <v>ZH1HJI</v>
      </c>
      <c r="K1040" s="54" t="str">
        <f t="shared" ca="1" si="59"/>
        <v>AD3</v>
      </c>
      <c r="L1040" s="54" t="str">
        <f t="shared" ca="1" si="59"/>
        <v>COMPLET</v>
      </c>
      <c r="M1040" s="54">
        <f t="shared" ca="1" si="59"/>
        <v>0</v>
      </c>
      <c r="N1040" s="54" t="str">
        <f t="shared" ca="1" si="59"/>
        <v>ZH1ZJI</v>
      </c>
      <c r="O1040" s="54">
        <f t="shared" ca="1" si="59"/>
        <v>0</v>
      </c>
    </row>
    <row r="1041" spans="1:15" hidden="1" x14ac:dyDescent="0.25">
      <c r="A1041" s="97">
        <v>863</v>
      </c>
      <c r="B1041" s="98" t="s">
        <v>4583</v>
      </c>
      <c r="C1041" s="54" t="str">
        <f t="shared" ca="1" si="60"/>
        <v>CPCR</v>
      </c>
      <c r="D1041" s="54" t="str">
        <f t="shared" ca="1" si="60"/>
        <v xml:space="preserve">C587     </v>
      </c>
      <c r="E1041" s="98">
        <f t="shared" ca="1" si="60"/>
        <v>0</v>
      </c>
      <c r="F1041" s="54">
        <f t="shared" ca="1" si="60"/>
        <v>0</v>
      </c>
      <c r="G1041" s="54">
        <f t="shared" ca="1" si="60"/>
        <v>0</v>
      </c>
      <c r="H1041" s="54">
        <f t="shared" ca="1" si="60"/>
        <v>0</v>
      </c>
      <c r="I1041" s="54">
        <f t="shared" ca="1" si="59"/>
        <v>0</v>
      </c>
      <c r="J1041" s="54" t="str">
        <f t="shared" ca="1" si="59"/>
        <v>ZH1HJJ</v>
      </c>
      <c r="K1041" s="54" t="str">
        <f t="shared" ca="1" si="59"/>
        <v>AD3</v>
      </c>
      <c r="L1041" s="54" t="str">
        <f t="shared" ca="1" si="59"/>
        <v>COMPLET</v>
      </c>
      <c r="M1041" s="54">
        <f t="shared" ca="1" si="59"/>
        <v>0</v>
      </c>
      <c r="N1041" s="54" t="str">
        <f t="shared" ca="1" si="59"/>
        <v>ZH1ZJJ</v>
      </c>
      <c r="O1041" s="54">
        <f t="shared" ca="1" si="59"/>
        <v>0</v>
      </c>
    </row>
    <row r="1042" spans="1:15" hidden="1" x14ac:dyDescent="0.25">
      <c r="A1042" s="97">
        <v>864</v>
      </c>
      <c r="B1042" s="98" t="s">
        <v>4588</v>
      </c>
      <c r="C1042" s="54" t="str">
        <f t="shared" ca="1" si="60"/>
        <v>CPCR</v>
      </c>
      <c r="D1042" s="54" t="str">
        <f t="shared" ca="1" si="60"/>
        <v xml:space="preserve">C58A     </v>
      </c>
      <c r="E1042" s="98">
        <f t="shared" ca="1" si="60"/>
        <v>0</v>
      </c>
      <c r="F1042" s="54">
        <f t="shared" ca="1" si="60"/>
        <v>0</v>
      </c>
      <c r="G1042" s="54">
        <f t="shared" ca="1" si="60"/>
        <v>0</v>
      </c>
      <c r="H1042" s="54">
        <f t="shared" ca="1" si="60"/>
        <v>0</v>
      </c>
      <c r="I1042" s="54">
        <f t="shared" ca="1" si="59"/>
        <v>0</v>
      </c>
      <c r="J1042" s="54" t="str">
        <f t="shared" ca="1" si="59"/>
        <v>ZH1HJK</v>
      </c>
      <c r="K1042" s="54" t="str">
        <f t="shared" ca="1" si="59"/>
        <v>AD3</v>
      </c>
      <c r="L1042" s="54" t="str">
        <f t="shared" ca="1" si="59"/>
        <v>COMPLET</v>
      </c>
      <c r="M1042" s="54">
        <f t="shared" ca="1" si="59"/>
        <v>0</v>
      </c>
      <c r="N1042" s="54" t="str">
        <f t="shared" ca="1" si="59"/>
        <v>ZH1ZJK</v>
      </c>
      <c r="O1042" s="54">
        <f t="shared" ca="1" si="59"/>
        <v>0</v>
      </c>
    </row>
    <row r="1043" spans="1:15" hidden="1" x14ac:dyDescent="0.25">
      <c r="A1043" s="97">
        <v>865</v>
      </c>
      <c r="B1043" s="98" t="s">
        <v>4594</v>
      </c>
      <c r="C1043" s="54" t="str">
        <f t="shared" ca="1" si="60"/>
        <v>CPCR</v>
      </c>
      <c r="D1043" s="54" t="str">
        <f t="shared" ca="1" si="60"/>
        <v xml:space="preserve">C590     </v>
      </c>
      <c r="E1043" s="98">
        <f t="shared" ca="1" si="60"/>
        <v>0</v>
      </c>
      <c r="F1043" s="54">
        <f t="shared" ca="1" si="60"/>
        <v>0</v>
      </c>
      <c r="G1043" s="54">
        <f t="shared" ca="1" si="60"/>
        <v>0</v>
      </c>
      <c r="H1043" s="54">
        <f t="shared" ca="1" si="60"/>
        <v>0</v>
      </c>
      <c r="I1043" s="54">
        <f t="shared" ca="1" si="59"/>
        <v>0</v>
      </c>
      <c r="J1043" s="54" t="str">
        <f t="shared" ca="1" si="59"/>
        <v>ZH1LJT</v>
      </c>
      <c r="K1043" s="54" t="str">
        <f t="shared" ca="1" si="59"/>
        <v>AD3</v>
      </c>
      <c r="L1043" s="54" t="str">
        <f t="shared" ca="1" si="59"/>
        <v>COMPLET</v>
      </c>
      <c r="M1043" s="54">
        <f t="shared" ca="1" si="59"/>
        <v>0</v>
      </c>
      <c r="N1043" s="54" t="str">
        <f t="shared" ca="1" si="59"/>
        <v>ZH13JT</v>
      </c>
      <c r="O1043" s="54">
        <f t="shared" ca="1" si="59"/>
        <v>0</v>
      </c>
    </row>
    <row r="1044" spans="1:15" hidden="1" x14ac:dyDescent="0.25">
      <c r="A1044" s="97">
        <v>866</v>
      </c>
      <c r="B1044" s="98" t="s">
        <v>4599</v>
      </c>
      <c r="C1044" s="54" t="str">
        <f t="shared" ca="1" si="60"/>
        <v>CPCR</v>
      </c>
      <c r="D1044" s="54" t="str">
        <f t="shared" ca="1" si="60"/>
        <v xml:space="preserve">C595     </v>
      </c>
      <c r="E1044" s="98">
        <f t="shared" ca="1" si="60"/>
        <v>0</v>
      </c>
      <c r="F1044" s="54">
        <f t="shared" ca="1" si="60"/>
        <v>0</v>
      </c>
      <c r="G1044" s="54">
        <f t="shared" ca="1" si="60"/>
        <v>0</v>
      </c>
      <c r="H1044" s="54">
        <f t="shared" ca="1" si="60"/>
        <v>0</v>
      </c>
      <c r="I1044" s="54">
        <f t="shared" ca="1" si="59"/>
        <v>0</v>
      </c>
      <c r="J1044" s="54" t="str">
        <f t="shared" ca="1" si="59"/>
        <v>ZH1HJL</v>
      </c>
      <c r="K1044" s="54" t="str">
        <f t="shared" ca="1" si="59"/>
        <v>AD3</v>
      </c>
      <c r="L1044" s="54" t="str">
        <f t="shared" ca="1" si="59"/>
        <v>COMPLET</v>
      </c>
      <c r="M1044" s="54">
        <f t="shared" ca="1" si="59"/>
        <v>0</v>
      </c>
      <c r="N1044" s="54" t="str">
        <f t="shared" ca="1" si="59"/>
        <v>ZH1ZJL</v>
      </c>
      <c r="O1044" s="54">
        <f t="shared" ca="1" si="59"/>
        <v>0</v>
      </c>
    </row>
    <row r="1045" spans="1:15" hidden="1" x14ac:dyDescent="0.25">
      <c r="A1045" s="97">
        <v>867</v>
      </c>
      <c r="B1045" s="98" t="s">
        <v>4606</v>
      </c>
      <c r="C1045" s="54" t="str">
        <f t="shared" ca="1" si="60"/>
        <v>CPCR</v>
      </c>
      <c r="D1045" s="54" t="str">
        <f t="shared" ca="1" si="60"/>
        <v xml:space="preserve">C597     </v>
      </c>
      <c r="E1045" s="98">
        <f t="shared" ca="1" si="60"/>
        <v>0</v>
      </c>
      <c r="F1045" s="54">
        <f t="shared" ca="1" si="60"/>
        <v>0</v>
      </c>
      <c r="G1045" s="54">
        <f t="shared" ca="1" si="60"/>
        <v>0</v>
      </c>
      <c r="H1045" s="54">
        <f t="shared" ca="1" si="60"/>
        <v>0</v>
      </c>
      <c r="I1045" s="54">
        <f t="shared" ca="1" si="59"/>
        <v>0</v>
      </c>
      <c r="J1045" s="54" t="str">
        <f t="shared" ca="1" si="59"/>
        <v>ZH1HJM</v>
      </c>
      <c r="K1045" s="54" t="str">
        <f t="shared" ca="1" si="59"/>
        <v>AD3</v>
      </c>
      <c r="L1045" s="54" t="str">
        <f t="shared" ca="1" si="59"/>
        <v>COMPLET</v>
      </c>
      <c r="M1045" s="54">
        <f t="shared" ca="1" si="59"/>
        <v>0</v>
      </c>
      <c r="N1045" s="54" t="str">
        <f t="shared" ca="1" si="59"/>
        <v>ZH1ZJM</v>
      </c>
      <c r="O1045" s="54">
        <f t="shared" ca="1" si="59"/>
        <v>0</v>
      </c>
    </row>
    <row r="1046" spans="1:15" hidden="1" x14ac:dyDescent="0.25">
      <c r="A1046" s="97">
        <v>868</v>
      </c>
      <c r="B1046" s="98" t="s">
        <v>4612</v>
      </c>
      <c r="C1046" s="54" t="str">
        <f t="shared" ca="1" si="60"/>
        <v>CPCR</v>
      </c>
      <c r="D1046" s="54" t="str">
        <f t="shared" ca="1" si="60"/>
        <v xml:space="preserve">C598     </v>
      </c>
      <c r="E1046" s="98">
        <f t="shared" ca="1" si="60"/>
        <v>0</v>
      </c>
      <c r="F1046" s="54">
        <f t="shared" ca="1" si="60"/>
        <v>0</v>
      </c>
      <c r="G1046" s="54">
        <f t="shared" ca="1" si="60"/>
        <v>0</v>
      </c>
      <c r="H1046" s="54">
        <f t="shared" ca="1" si="60"/>
        <v>0</v>
      </c>
      <c r="I1046" s="54">
        <f t="shared" ca="1" si="59"/>
        <v>0</v>
      </c>
      <c r="J1046" s="54" t="str">
        <f t="shared" ca="1" si="59"/>
        <v>ZH1HJN</v>
      </c>
      <c r="K1046" s="54" t="str">
        <f t="shared" ca="1" si="59"/>
        <v>AD3</v>
      </c>
      <c r="L1046" s="54" t="str">
        <f t="shared" ca="1" si="59"/>
        <v>COMPLET</v>
      </c>
      <c r="M1046" s="54">
        <f t="shared" ca="1" si="59"/>
        <v>0</v>
      </c>
      <c r="N1046" s="54" t="str">
        <f t="shared" ca="1" si="59"/>
        <v>ZH1ZJN</v>
      </c>
      <c r="O1046" s="54">
        <f t="shared" ca="1" si="59"/>
        <v>0</v>
      </c>
    </row>
    <row r="1047" spans="1:15" hidden="1" x14ac:dyDescent="0.25">
      <c r="A1047" s="97">
        <v>869</v>
      </c>
      <c r="B1047" s="98" t="s">
        <v>4618</v>
      </c>
      <c r="C1047" s="54" t="str">
        <f t="shared" ca="1" si="60"/>
        <v>CPCR</v>
      </c>
      <c r="D1047" s="54" t="str">
        <f t="shared" ca="1" si="60"/>
        <v xml:space="preserve">C604     </v>
      </c>
      <c r="E1047" s="98">
        <f t="shared" ca="1" si="60"/>
        <v>0</v>
      </c>
      <c r="F1047" s="54">
        <f t="shared" ca="1" si="60"/>
        <v>0</v>
      </c>
      <c r="G1047" s="54">
        <f t="shared" ca="1" si="60"/>
        <v>0</v>
      </c>
      <c r="H1047" s="54">
        <f t="shared" ca="1" si="60"/>
        <v>0</v>
      </c>
      <c r="I1047" s="54">
        <f t="shared" ca="1" si="59"/>
        <v>0</v>
      </c>
      <c r="J1047" s="54" t="str">
        <f t="shared" ca="1" si="59"/>
        <v>ZH1HJO</v>
      </c>
      <c r="K1047" s="54" t="str">
        <f t="shared" ca="1" si="59"/>
        <v>AD3</v>
      </c>
      <c r="L1047" s="54" t="str">
        <f t="shared" ca="1" si="59"/>
        <v>COMPLET</v>
      </c>
      <c r="M1047" s="54">
        <f t="shared" ca="1" si="59"/>
        <v>0</v>
      </c>
      <c r="N1047" s="54" t="str">
        <f t="shared" ca="1" si="59"/>
        <v>ZH1ZJO</v>
      </c>
      <c r="O1047" s="54">
        <f t="shared" ca="1" si="59"/>
        <v>0</v>
      </c>
    </row>
    <row r="1048" spans="1:15" hidden="1" x14ac:dyDescent="0.25">
      <c r="A1048" s="97">
        <v>870</v>
      </c>
      <c r="B1048" s="98" t="s">
        <v>4624</v>
      </c>
      <c r="C1048" s="54" t="str">
        <f t="shared" ca="1" si="60"/>
        <v>CPCR</v>
      </c>
      <c r="D1048" s="54" t="str">
        <f t="shared" ca="1" si="60"/>
        <v xml:space="preserve">C617     </v>
      </c>
      <c r="E1048" s="98">
        <f t="shared" ca="1" si="60"/>
        <v>0</v>
      </c>
      <c r="F1048" s="54">
        <f t="shared" ca="1" si="60"/>
        <v>0</v>
      </c>
      <c r="G1048" s="54">
        <f t="shared" ca="1" si="60"/>
        <v>0</v>
      </c>
      <c r="H1048" s="54">
        <f t="shared" ca="1" si="60"/>
        <v>0</v>
      </c>
      <c r="I1048" s="54">
        <f t="shared" ca="1" si="59"/>
        <v>0</v>
      </c>
      <c r="J1048" s="54" t="str">
        <f t="shared" ca="1" si="59"/>
        <v>ZH1HJP</v>
      </c>
      <c r="K1048" s="54" t="str">
        <f t="shared" ca="1" si="59"/>
        <v>AD3</v>
      </c>
      <c r="L1048" s="54" t="str">
        <f t="shared" ca="1" si="59"/>
        <v>COMPLET</v>
      </c>
      <c r="M1048" s="54">
        <f t="shared" ca="1" si="59"/>
        <v>0</v>
      </c>
      <c r="N1048" s="54" t="str">
        <f t="shared" ca="1" si="59"/>
        <v>ZH1ZJP</v>
      </c>
      <c r="O1048" s="54">
        <f t="shared" ca="1" si="59"/>
        <v>0</v>
      </c>
    </row>
    <row r="1049" spans="1:15" hidden="1" x14ac:dyDescent="0.25">
      <c r="A1049" s="97">
        <v>871</v>
      </c>
      <c r="B1049" s="98" t="s">
        <v>4629</v>
      </c>
      <c r="C1049" s="54" t="str">
        <f t="shared" ca="1" si="60"/>
        <v>CPCR</v>
      </c>
      <c r="D1049" s="54" t="str">
        <f t="shared" ca="1" si="60"/>
        <v xml:space="preserve">C622     </v>
      </c>
      <c r="E1049" s="98">
        <f t="shared" ca="1" si="60"/>
        <v>0</v>
      </c>
      <c r="F1049" s="54">
        <f t="shared" ca="1" si="60"/>
        <v>0</v>
      </c>
      <c r="G1049" s="54">
        <f t="shared" ca="1" si="60"/>
        <v>0</v>
      </c>
      <c r="H1049" s="54">
        <f t="shared" ca="1" si="60"/>
        <v>0</v>
      </c>
      <c r="I1049" s="54">
        <f t="shared" ca="1" si="59"/>
        <v>0</v>
      </c>
      <c r="J1049" s="54" t="str">
        <f t="shared" ca="1" si="59"/>
        <v>ZH1HJQ</v>
      </c>
      <c r="K1049" s="54" t="str">
        <f t="shared" ca="1" si="59"/>
        <v>AD3</v>
      </c>
      <c r="L1049" s="54" t="str">
        <f t="shared" ca="1" si="59"/>
        <v>COMPLET</v>
      </c>
      <c r="M1049" s="54">
        <f t="shared" ca="1" si="59"/>
        <v>0</v>
      </c>
      <c r="N1049" s="54" t="str">
        <f t="shared" ca="1" si="59"/>
        <v>ZH1ZJQ</v>
      </c>
      <c r="O1049" s="54">
        <f t="shared" ca="1" si="59"/>
        <v>0</v>
      </c>
    </row>
    <row r="1050" spans="1:15" hidden="1" x14ac:dyDescent="0.25">
      <c r="A1050" s="97">
        <v>872</v>
      </c>
      <c r="B1050" s="98" t="s">
        <v>4634</v>
      </c>
      <c r="C1050" s="54" t="str">
        <f t="shared" ca="1" si="60"/>
        <v>CPCR</v>
      </c>
      <c r="D1050" s="54" t="str">
        <f t="shared" ca="1" si="60"/>
        <v xml:space="preserve">C639     </v>
      </c>
      <c r="E1050" s="98">
        <f t="shared" ca="1" si="60"/>
        <v>0</v>
      </c>
      <c r="F1050" s="54">
        <f t="shared" ca="1" si="60"/>
        <v>0</v>
      </c>
      <c r="G1050" s="54">
        <f t="shared" ca="1" si="60"/>
        <v>0</v>
      </c>
      <c r="H1050" s="54">
        <f t="shared" ca="1" si="60"/>
        <v>0</v>
      </c>
      <c r="I1050" s="54">
        <f t="shared" ca="1" si="59"/>
        <v>0</v>
      </c>
      <c r="J1050" s="54" t="str">
        <f t="shared" ca="1" si="59"/>
        <v>ZH1AJ7</v>
      </c>
      <c r="K1050" s="54" t="str">
        <f t="shared" ca="1" si="59"/>
        <v>AD3</v>
      </c>
      <c r="L1050" s="54" t="str">
        <f t="shared" ca="1" si="59"/>
        <v>COMPLET</v>
      </c>
      <c r="M1050" s="54">
        <f t="shared" ca="1" si="59"/>
        <v>0</v>
      </c>
      <c r="N1050" s="54" t="str">
        <f t="shared" ca="1" si="59"/>
        <v>ZH15JV</v>
      </c>
      <c r="O1050" s="54">
        <f t="shared" ca="1" si="59"/>
        <v>0</v>
      </c>
    </row>
    <row r="1051" spans="1:15" hidden="1" x14ac:dyDescent="0.25">
      <c r="A1051" s="97">
        <v>873</v>
      </c>
      <c r="B1051" s="98" t="s">
        <v>4640</v>
      </c>
      <c r="C1051" s="54" t="str">
        <f t="shared" ca="1" si="60"/>
        <v>CPCR</v>
      </c>
      <c r="D1051" s="54" t="str">
        <f t="shared" ca="1" si="60"/>
        <v xml:space="preserve">C640     </v>
      </c>
      <c r="E1051" s="98">
        <f t="shared" ca="1" si="60"/>
        <v>0</v>
      </c>
      <c r="F1051" s="54">
        <f t="shared" ca="1" si="60"/>
        <v>0</v>
      </c>
      <c r="G1051" s="54">
        <f t="shared" ca="1" si="60"/>
        <v>0</v>
      </c>
      <c r="H1051" s="54">
        <f t="shared" ca="1" si="60"/>
        <v>0</v>
      </c>
      <c r="I1051" s="54">
        <f t="shared" ca="1" si="59"/>
        <v>0</v>
      </c>
      <c r="J1051" s="54" t="str">
        <f t="shared" ca="1" si="59"/>
        <v>ZH1AJ8</v>
      </c>
      <c r="K1051" s="54" t="str">
        <f t="shared" ca="1" si="59"/>
        <v>AD3</v>
      </c>
      <c r="L1051" s="54" t="str">
        <f t="shared" ca="1" si="59"/>
        <v>COMPLET</v>
      </c>
      <c r="M1051" s="54">
        <f t="shared" ca="1" si="59"/>
        <v>0</v>
      </c>
      <c r="N1051" s="54" t="str">
        <f t="shared" ca="1" si="59"/>
        <v>ZH15JW</v>
      </c>
      <c r="O1051" s="54">
        <f t="shared" ca="1" si="59"/>
        <v>0</v>
      </c>
    </row>
    <row r="1052" spans="1:15" hidden="1" x14ac:dyDescent="0.25">
      <c r="A1052" s="97">
        <v>874</v>
      </c>
      <c r="B1052" s="98" t="s">
        <v>4646</v>
      </c>
      <c r="C1052" s="54" t="str">
        <f t="shared" ca="1" si="60"/>
        <v>CPCR</v>
      </c>
      <c r="D1052" s="54" t="str">
        <f t="shared" ca="1" si="60"/>
        <v>C813</v>
      </c>
      <c r="E1052" s="98">
        <f t="shared" ca="1" si="60"/>
        <v>0</v>
      </c>
      <c r="F1052" s="54">
        <f t="shared" ca="1" si="60"/>
        <v>0</v>
      </c>
      <c r="G1052" s="54">
        <f t="shared" ca="1" si="60"/>
        <v>0</v>
      </c>
      <c r="H1052" s="54">
        <f t="shared" ca="1" si="60"/>
        <v>0</v>
      </c>
      <c r="I1052" s="54">
        <f t="shared" ca="1" si="59"/>
        <v>0</v>
      </c>
      <c r="J1052" s="54" t="str">
        <f t="shared" ca="1" si="59"/>
        <v>ZH1HJR</v>
      </c>
      <c r="K1052" s="54" t="str">
        <f t="shared" ca="1" si="59"/>
        <v>AD1</v>
      </c>
      <c r="L1052" s="54" t="str">
        <f t="shared" ca="1" si="59"/>
        <v>PARTIEL</v>
      </c>
      <c r="M1052" s="54">
        <f t="shared" ca="1" si="59"/>
        <v>0</v>
      </c>
      <c r="N1052" s="54" t="str">
        <f t="shared" ca="1" si="59"/>
        <v>ZH1ZJR</v>
      </c>
      <c r="O1052" s="54">
        <f t="shared" ca="1" si="59"/>
        <v>0</v>
      </c>
    </row>
    <row r="1053" spans="1:15" hidden="1" x14ac:dyDescent="0.25">
      <c r="A1053" s="97">
        <v>875</v>
      </c>
      <c r="B1053" s="98" t="s">
        <v>4651</v>
      </c>
      <c r="C1053" s="54" t="str">
        <f t="shared" ca="1" si="60"/>
        <v>CPCR</v>
      </c>
      <c r="D1053" s="54" t="str">
        <f t="shared" ca="1" si="60"/>
        <v>C814</v>
      </c>
      <c r="E1053" s="98">
        <f t="shared" ca="1" si="60"/>
        <v>0</v>
      </c>
      <c r="F1053" s="54">
        <f t="shared" ca="1" si="60"/>
        <v>0</v>
      </c>
      <c r="G1053" s="54">
        <f t="shared" ca="1" si="60"/>
        <v>0</v>
      </c>
      <c r="H1053" s="54">
        <f t="shared" ca="1" si="60"/>
        <v>0</v>
      </c>
      <c r="I1053" s="54">
        <f t="shared" ca="1" si="59"/>
        <v>0</v>
      </c>
      <c r="J1053" s="54" t="str">
        <f t="shared" ca="1" si="59"/>
        <v>ZH1HJS</v>
      </c>
      <c r="K1053" s="54" t="str">
        <f t="shared" ca="1" si="59"/>
        <v>AD1</v>
      </c>
      <c r="L1053" s="54" t="str">
        <f t="shared" ca="1" si="59"/>
        <v>PARTIEL</v>
      </c>
      <c r="M1053" s="54">
        <f t="shared" ca="1" si="59"/>
        <v>0</v>
      </c>
      <c r="N1053" s="54" t="str">
        <f t="shared" ca="1" si="59"/>
        <v>ZH1ZJS</v>
      </c>
      <c r="O1053" s="54">
        <f t="shared" ref="O1053:O1116" ca="1" si="61">IF((INDIRECT("'Referentiel'!"&amp;O$1&amp;$A1053)="N/A"),"",INDIRECT("'Referentiel'!"&amp;O$1&amp;$A1053))</f>
        <v>0</v>
      </c>
    </row>
    <row r="1054" spans="1:15" hidden="1" x14ac:dyDescent="0.25">
      <c r="A1054" s="97">
        <v>876</v>
      </c>
      <c r="B1054" s="98" t="s">
        <v>4656</v>
      </c>
      <c r="C1054" s="54" t="str">
        <f t="shared" ca="1" si="60"/>
        <v>CPCR</v>
      </c>
      <c r="D1054" s="54" t="str">
        <f t="shared" ca="1" si="60"/>
        <v>C815</v>
      </c>
      <c r="E1054" s="98">
        <f t="shared" ca="1" si="60"/>
        <v>0</v>
      </c>
      <c r="F1054" s="54">
        <f t="shared" ca="1" si="60"/>
        <v>0</v>
      </c>
      <c r="G1054" s="54">
        <f t="shared" ca="1" si="60"/>
        <v>0</v>
      </c>
      <c r="H1054" s="54">
        <f t="shared" ca="1" si="60"/>
        <v>0</v>
      </c>
      <c r="I1054" s="54">
        <f t="shared" ca="1" si="60"/>
        <v>0</v>
      </c>
      <c r="J1054" s="54" t="str">
        <f t="shared" ca="1" si="60"/>
        <v>ZH1HJT</v>
      </c>
      <c r="K1054" s="54" t="str">
        <f t="shared" ca="1" si="60"/>
        <v>AD1</v>
      </c>
      <c r="L1054" s="54" t="str">
        <f t="shared" ca="1" si="60"/>
        <v>PARTIEL</v>
      </c>
      <c r="M1054" s="54">
        <f t="shared" ca="1" si="60"/>
        <v>0</v>
      </c>
      <c r="N1054" s="54" t="str">
        <f t="shared" ca="1" si="60"/>
        <v>ZH1ZJT</v>
      </c>
      <c r="O1054" s="54">
        <f t="shared" ca="1" si="61"/>
        <v>0</v>
      </c>
    </row>
    <row r="1055" spans="1:15" hidden="1" x14ac:dyDescent="0.25">
      <c r="A1055" s="97">
        <v>877</v>
      </c>
      <c r="B1055" s="98" t="s">
        <v>4661</v>
      </c>
      <c r="C1055" s="54" t="str">
        <f t="shared" ca="1" si="60"/>
        <v>CPCR</v>
      </c>
      <c r="D1055" s="54" t="str">
        <f t="shared" ca="1" si="60"/>
        <v>C816</v>
      </c>
      <c r="E1055" s="98">
        <f t="shared" ca="1" si="60"/>
        <v>0</v>
      </c>
      <c r="F1055" s="54">
        <f t="shared" ca="1" si="60"/>
        <v>0</v>
      </c>
      <c r="G1055" s="54">
        <f t="shared" ca="1" si="60"/>
        <v>0</v>
      </c>
      <c r="H1055" s="54">
        <f t="shared" ca="1" si="60"/>
        <v>0</v>
      </c>
      <c r="I1055" s="54">
        <f t="shared" ca="1" si="60"/>
        <v>0</v>
      </c>
      <c r="J1055" s="54" t="str">
        <f t="shared" ca="1" si="60"/>
        <v>ZH1HJU</v>
      </c>
      <c r="K1055" s="54" t="str">
        <f t="shared" ca="1" si="60"/>
        <v>AD1</v>
      </c>
      <c r="L1055" s="54" t="str">
        <f t="shared" ca="1" si="60"/>
        <v>PARTIEL</v>
      </c>
      <c r="M1055" s="54">
        <f t="shared" ca="1" si="60"/>
        <v>0</v>
      </c>
      <c r="N1055" s="54" t="str">
        <f t="shared" ca="1" si="60"/>
        <v>ZH1ZJU</v>
      </c>
      <c r="O1055" s="54">
        <f t="shared" ca="1" si="61"/>
        <v>0</v>
      </c>
    </row>
    <row r="1056" spans="1:15" hidden="1" x14ac:dyDescent="0.25">
      <c r="A1056" s="97">
        <v>878</v>
      </c>
      <c r="B1056" s="98" t="s">
        <v>4666</v>
      </c>
      <c r="C1056" s="54" t="str">
        <f t="shared" ca="1" si="60"/>
        <v>CPCR</v>
      </c>
      <c r="D1056" s="54" t="str">
        <f t="shared" ca="1" si="60"/>
        <v>C817</v>
      </c>
      <c r="E1056" s="98">
        <f t="shared" ca="1" si="60"/>
        <v>0</v>
      </c>
      <c r="F1056" s="54">
        <f t="shared" ca="1" si="60"/>
        <v>0</v>
      </c>
      <c r="G1056" s="54">
        <f t="shared" ca="1" si="60"/>
        <v>0</v>
      </c>
      <c r="H1056" s="54">
        <f t="shared" ca="1" si="60"/>
        <v>0</v>
      </c>
      <c r="I1056" s="54">
        <f t="shared" ca="1" si="60"/>
        <v>0</v>
      </c>
      <c r="J1056" s="54" t="str">
        <f t="shared" ca="1" si="60"/>
        <v>ZH1HJV</v>
      </c>
      <c r="K1056" s="54" t="str">
        <f t="shared" ca="1" si="60"/>
        <v>AD1</v>
      </c>
      <c r="L1056" s="54" t="str">
        <f t="shared" ca="1" si="60"/>
        <v>PARTIEL</v>
      </c>
      <c r="M1056" s="54">
        <f t="shared" ca="1" si="60"/>
        <v>0</v>
      </c>
      <c r="N1056" s="54" t="str">
        <f t="shared" ca="1" si="60"/>
        <v>ZH1ZJV</v>
      </c>
      <c r="O1056" s="54">
        <f t="shared" ca="1" si="61"/>
        <v>0</v>
      </c>
    </row>
    <row r="1057" spans="1:15" hidden="1" x14ac:dyDescent="0.25">
      <c r="A1057" s="97">
        <v>879</v>
      </c>
      <c r="B1057" s="98" t="s">
        <v>4671</v>
      </c>
      <c r="C1057" s="54" t="str">
        <f t="shared" ca="1" si="60"/>
        <v>CPCR</v>
      </c>
      <c r="D1057" s="54" t="str">
        <f t="shared" ca="1" si="60"/>
        <v>C818</v>
      </c>
      <c r="E1057" s="98">
        <f t="shared" ca="1" si="60"/>
        <v>0</v>
      </c>
      <c r="F1057" s="54">
        <f t="shared" ca="1" si="60"/>
        <v>0</v>
      </c>
      <c r="G1057" s="54">
        <f t="shared" ca="1" si="60"/>
        <v>0</v>
      </c>
      <c r="H1057" s="54">
        <f t="shared" ca="1" si="60"/>
        <v>0</v>
      </c>
      <c r="I1057" s="54">
        <f t="shared" ca="1" si="60"/>
        <v>0</v>
      </c>
      <c r="J1057" s="54" t="str">
        <f t="shared" ca="1" si="60"/>
        <v>ZH1HJW</v>
      </c>
      <c r="K1057" s="54" t="str">
        <f t="shared" ca="1" si="60"/>
        <v>AD1</v>
      </c>
      <c r="L1057" s="54" t="str">
        <f t="shared" ca="1" si="60"/>
        <v>PARTIEL</v>
      </c>
      <c r="M1057" s="54">
        <f t="shared" ca="1" si="60"/>
        <v>0</v>
      </c>
      <c r="N1057" s="54" t="str">
        <f t="shared" ca="1" si="60"/>
        <v>ZH1ZJW</v>
      </c>
      <c r="O1057" s="54">
        <f t="shared" ca="1" si="61"/>
        <v>0</v>
      </c>
    </row>
    <row r="1058" spans="1:15" hidden="1" x14ac:dyDescent="0.25">
      <c r="A1058" s="97">
        <v>880</v>
      </c>
      <c r="B1058" s="98" t="s">
        <v>4676</v>
      </c>
      <c r="C1058" s="54" t="str">
        <f t="shared" ca="1" si="60"/>
        <v>CPCR</v>
      </c>
      <c r="D1058" s="54" t="str">
        <f t="shared" ca="1" si="60"/>
        <v>C819</v>
      </c>
      <c r="E1058" s="98">
        <f t="shared" ca="1" si="60"/>
        <v>0</v>
      </c>
      <c r="F1058" s="54">
        <f t="shared" ca="1" si="60"/>
        <v>0</v>
      </c>
      <c r="G1058" s="54">
        <f t="shared" ca="1" si="60"/>
        <v>0</v>
      </c>
      <c r="H1058" s="54">
        <f t="shared" ca="1" si="60"/>
        <v>0</v>
      </c>
      <c r="I1058" s="54">
        <f t="shared" ca="1" si="60"/>
        <v>0</v>
      </c>
      <c r="J1058" s="54" t="str">
        <f t="shared" ca="1" si="60"/>
        <v>ZH1HJX</v>
      </c>
      <c r="K1058" s="54" t="str">
        <f t="shared" ca="1" si="60"/>
        <v>AD1</v>
      </c>
      <c r="L1058" s="54" t="str">
        <f t="shared" ca="1" si="60"/>
        <v>PARTIEL</v>
      </c>
      <c r="M1058" s="54">
        <f t="shared" ca="1" si="60"/>
        <v>0</v>
      </c>
      <c r="N1058" s="54" t="str">
        <f t="shared" ca="1" si="60"/>
        <v>ZH1ZJX</v>
      </c>
      <c r="O1058" s="54">
        <f t="shared" ca="1" si="61"/>
        <v>0</v>
      </c>
    </row>
    <row r="1059" spans="1:15" hidden="1" x14ac:dyDescent="0.25">
      <c r="A1059" s="97">
        <v>881</v>
      </c>
      <c r="B1059" s="98" t="s">
        <v>4681</v>
      </c>
      <c r="C1059" s="54" t="str">
        <f t="shared" ca="1" si="60"/>
        <v>CPCR</v>
      </c>
      <c r="D1059" s="54" t="str">
        <f t="shared" ca="1" si="60"/>
        <v xml:space="preserve">C851     </v>
      </c>
      <c r="E1059" s="98">
        <f t="shared" ca="1" si="60"/>
        <v>0</v>
      </c>
      <c r="F1059" s="54">
        <f t="shared" ca="1" si="60"/>
        <v>0</v>
      </c>
      <c r="G1059" s="54">
        <f t="shared" ca="1" si="60"/>
        <v>0</v>
      </c>
      <c r="H1059" s="54">
        <f t="shared" ca="1" si="60"/>
        <v>0</v>
      </c>
      <c r="I1059" s="54">
        <f t="shared" ca="1" si="60"/>
        <v>0</v>
      </c>
      <c r="J1059" s="54" t="str">
        <f t="shared" ca="1" si="60"/>
        <v>ZH1BJ2</v>
      </c>
      <c r="K1059" s="54" t="str">
        <f t="shared" ca="1" si="60"/>
        <v>AD3</v>
      </c>
      <c r="L1059" s="54" t="str">
        <f t="shared" ca="1" si="60"/>
        <v>COMPLET</v>
      </c>
      <c r="M1059" s="54">
        <f t="shared" ca="1" si="60"/>
        <v>0</v>
      </c>
      <c r="N1059" s="54" t="str">
        <f t="shared" ca="1" si="60"/>
        <v>ZH16J0</v>
      </c>
      <c r="O1059" s="54">
        <f t="shared" ca="1" si="61"/>
        <v>0</v>
      </c>
    </row>
    <row r="1060" spans="1:15" hidden="1" x14ac:dyDescent="0.25">
      <c r="A1060" s="97">
        <v>882</v>
      </c>
      <c r="B1060" s="98" t="s">
        <v>4687</v>
      </c>
      <c r="C1060" s="54" t="str">
        <f t="shared" ca="1" si="60"/>
        <v>CPCR</v>
      </c>
      <c r="D1060" s="54" t="str">
        <f t="shared" ca="1" si="60"/>
        <v xml:space="preserve">C852     </v>
      </c>
      <c r="E1060" s="98">
        <f t="shared" ca="1" si="60"/>
        <v>0</v>
      </c>
      <c r="F1060" s="54">
        <f t="shared" ca="1" si="60"/>
        <v>0</v>
      </c>
      <c r="G1060" s="54">
        <f t="shared" ca="1" si="60"/>
        <v>0</v>
      </c>
      <c r="H1060" s="54">
        <f t="shared" ca="1" si="60"/>
        <v>0</v>
      </c>
      <c r="I1060" s="54">
        <f t="shared" ca="1" si="60"/>
        <v>0</v>
      </c>
      <c r="J1060" s="54" t="str">
        <f t="shared" ca="1" si="60"/>
        <v>ZH1BJ3</v>
      </c>
      <c r="K1060" s="54" t="str">
        <f t="shared" ca="1" si="60"/>
        <v>AD3</v>
      </c>
      <c r="L1060" s="54" t="str">
        <f t="shared" ca="1" si="60"/>
        <v>COMPLET</v>
      </c>
      <c r="M1060" s="54">
        <f t="shared" ca="1" si="60"/>
        <v>0</v>
      </c>
      <c r="N1060" s="54" t="str">
        <f t="shared" ca="1" si="60"/>
        <v>ZH16J1</v>
      </c>
      <c r="O1060" s="54">
        <f t="shared" ca="1" si="61"/>
        <v>0</v>
      </c>
    </row>
    <row r="1061" spans="1:15" hidden="1" x14ac:dyDescent="0.25">
      <c r="A1061" s="97">
        <v>883</v>
      </c>
      <c r="B1061" s="98" t="s">
        <v>4692</v>
      </c>
      <c r="C1061" s="54" t="str">
        <f t="shared" ca="1" si="60"/>
        <v>CPCR</v>
      </c>
      <c r="D1061" s="54" t="str">
        <f t="shared" ca="1" si="60"/>
        <v xml:space="preserve">C860     </v>
      </c>
      <c r="E1061" s="98">
        <f t="shared" ca="1" si="60"/>
        <v>0</v>
      </c>
      <c r="F1061" s="54">
        <f t="shared" ca="1" si="60"/>
        <v>0</v>
      </c>
      <c r="G1061" s="54">
        <f t="shared" ca="1" si="60"/>
        <v>0</v>
      </c>
      <c r="H1061" s="54">
        <f t="shared" ca="1" si="60"/>
        <v>0</v>
      </c>
      <c r="I1061" s="54">
        <f t="shared" ca="1" si="60"/>
        <v>0</v>
      </c>
      <c r="J1061" s="54" t="str">
        <f t="shared" ca="1" si="60"/>
        <v>ZH1BJ4</v>
      </c>
      <c r="K1061" s="54" t="str">
        <f t="shared" ca="1" si="60"/>
        <v>AD3</v>
      </c>
      <c r="L1061" s="54" t="str">
        <f t="shared" ca="1" si="60"/>
        <v>COMPLET</v>
      </c>
      <c r="M1061" s="54">
        <f t="shared" ca="1" si="60"/>
        <v>0</v>
      </c>
      <c r="N1061" s="54" t="str">
        <f t="shared" ca="1" si="60"/>
        <v>ZH16J2</v>
      </c>
      <c r="O1061" s="54">
        <f t="shared" ca="1" si="61"/>
        <v>0</v>
      </c>
    </row>
    <row r="1062" spans="1:15" hidden="1" x14ac:dyDescent="0.25">
      <c r="A1062" s="97">
        <v>884</v>
      </c>
      <c r="B1062" s="98" t="s">
        <v>4697</v>
      </c>
      <c r="C1062" s="54" t="str">
        <f t="shared" ca="1" si="60"/>
        <v>CPCR</v>
      </c>
      <c r="D1062" s="54" t="str">
        <f t="shared" ca="1" si="60"/>
        <v xml:space="preserve">C861     </v>
      </c>
      <c r="E1062" s="98">
        <f t="shared" ca="1" si="60"/>
        <v>0</v>
      </c>
      <c r="F1062" s="54">
        <f t="shared" ca="1" si="60"/>
        <v>0</v>
      </c>
      <c r="G1062" s="54">
        <f t="shared" ca="1" si="60"/>
        <v>0</v>
      </c>
      <c r="H1062" s="54">
        <f t="shared" ca="1" si="60"/>
        <v>0</v>
      </c>
      <c r="I1062" s="54">
        <f t="shared" ca="1" si="60"/>
        <v>0</v>
      </c>
      <c r="J1062" s="54" t="str">
        <f t="shared" ca="1" si="60"/>
        <v>ZH1BJC</v>
      </c>
      <c r="K1062" s="54" t="str">
        <f t="shared" ca="1" si="60"/>
        <v>AD3</v>
      </c>
      <c r="L1062" s="54" t="str">
        <f t="shared" ca="1" si="60"/>
        <v>COMPLET</v>
      </c>
      <c r="M1062" s="54">
        <f t="shared" ca="1" si="60"/>
        <v>0</v>
      </c>
      <c r="N1062" s="54" t="str">
        <f t="shared" ca="1" si="60"/>
        <v>ZH16J3</v>
      </c>
      <c r="O1062" s="54">
        <f t="shared" ca="1" si="61"/>
        <v>0</v>
      </c>
    </row>
    <row r="1063" spans="1:15" hidden="1" x14ac:dyDescent="0.25">
      <c r="A1063" s="97">
        <v>885</v>
      </c>
      <c r="B1063" s="98" t="s">
        <v>4702</v>
      </c>
      <c r="C1063" s="54" t="str">
        <f t="shared" ca="1" si="60"/>
        <v>CPCR</v>
      </c>
      <c r="D1063" s="54" t="str">
        <f t="shared" ca="1" si="60"/>
        <v xml:space="preserve">C862     </v>
      </c>
      <c r="E1063" s="98">
        <f t="shared" ca="1" si="60"/>
        <v>0</v>
      </c>
      <c r="F1063" s="54">
        <f t="shared" ca="1" si="60"/>
        <v>0</v>
      </c>
      <c r="G1063" s="54">
        <f t="shared" ca="1" si="60"/>
        <v>0</v>
      </c>
      <c r="H1063" s="54">
        <f t="shared" ca="1" si="60"/>
        <v>0</v>
      </c>
      <c r="I1063" s="54">
        <f t="shared" ca="1" si="60"/>
        <v>0</v>
      </c>
      <c r="J1063" s="54" t="str">
        <f t="shared" ca="1" si="60"/>
        <v>ZH1BJG</v>
      </c>
      <c r="K1063" s="54" t="str">
        <f t="shared" ca="1" si="60"/>
        <v>AD3</v>
      </c>
      <c r="L1063" s="54" t="str">
        <f t="shared" ca="1" si="60"/>
        <v>COMPLET</v>
      </c>
      <c r="M1063" s="54">
        <f t="shared" ca="1" si="60"/>
        <v>0</v>
      </c>
      <c r="N1063" s="54" t="str">
        <f t="shared" ca="1" si="60"/>
        <v>ZH16J4</v>
      </c>
      <c r="O1063" s="54">
        <f t="shared" ca="1" si="61"/>
        <v>0</v>
      </c>
    </row>
    <row r="1064" spans="1:15" hidden="1" x14ac:dyDescent="0.25">
      <c r="A1064" s="97">
        <v>886</v>
      </c>
      <c r="B1064" s="98" t="s">
        <v>4707</v>
      </c>
      <c r="C1064" s="54" t="str">
        <f t="shared" ca="1" si="60"/>
        <v>CPCR</v>
      </c>
      <c r="D1064" s="54" t="str">
        <f t="shared" ca="1" si="60"/>
        <v xml:space="preserve">C864     </v>
      </c>
      <c r="E1064" s="98">
        <f t="shared" ca="1" si="60"/>
        <v>0</v>
      </c>
      <c r="F1064" s="54">
        <f t="shared" ca="1" si="60"/>
        <v>0</v>
      </c>
      <c r="G1064" s="54">
        <f t="shared" ca="1" si="60"/>
        <v>0</v>
      </c>
      <c r="H1064" s="54">
        <f t="shared" ca="1" si="60"/>
        <v>0</v>
      </c>
      <c r="I1064" s="54">
        <f t="shared" ca="1" si="60"/>
        <v>0</v>
      </c>
      <c r="J1064" s="54" t="str">
        <f t="shared" ca="1" si="60"/>
        <v>ZH1BJM</v>
      </c>
      <c r="K1064" s="54" t="str">
        <f t="shared" ca="1" si="60"/>
        <v>AD3</v>
      </c>
      <c r="L1064" s="54" t="str">
        <f t="shared" ref="L1064:O1127" ca="1" si="62">IF((INDIRECT("'Referentiel'!"&amp;L$1&amp;$A1064)="N/A"),"",INDIRECT("'Referentiel'!"&amp;L$1&amp;$A1064))</f>
        <v>COMPLET</v>
      </c>
      <c r="M1064" s="54">
        <f t="shared" ca="1" si="62"/>
        <v>0</v>
      </c>
      <c r="N1064" s="54" t="str">
        <f t="shared" ca="1" si="62"/>
        <v>ZH16J5</v>
      </c>
      <c r="O1064" s="54">
        <f t="shared" ca="1" si="61"/>
        <v>0</v>
      </c>
    </row>
    <row r="1065" spans="1:15" hidden="1" x14ac:dyDescent="0.25">
      <c r="A1065" s="97">
        <v>1945</v>
      </c>
      <c r="B1065" s="98" t="s">
        <v>9705</v>
      </c>
      <c r="C1065" s="54" t="str">
        <f t="shared" ref="C1065:K1093" ca="1" si="63">IF((INDIRECT("'Referentiel'!"&amp;C$1&amp;$A1065)="N/A"),"",INDIRECT("'Referentiel'!"&amp;C$1&amp;$A1065))</f>
        <v>CPCR</v>
      </c>
      <c r="D1065" s="54" t="str">
        <f t="shared" ca="1" si="63"/>
        <v xml:space="preserve">C866     </v>
      </c>
      <c r="E1065" s="98">
        <f t="shared" ca="1" si="63"/>
        <v>0</v>
      </c>
      <c r="F1065" s="54">
        <f t="shared" ca="1" si="63"/>
        <v>0</v>
      </c>
      <c r="G1065" s="54">
        <f t="shared" ca="1" si="63"/>
        <v>0</v>
      </c>
      <c r="H1065" s="54">
        <f t="shared" ca="1" si="63"/>
        <v>0</v>
      </c>
      <c r="I1065" s="54">
        <f t="shared" ca="1" si="63"/>
        <v>0</v>
      </c>
      <c r="J1065" s="54" t="str">
        <f t="shared" ca="1" si="63"/>
        <v>ZH1MJG</v>
      </c>
      <c r="K1065" s="54" t="str">
        <f t="shared" ca="1" si="63"/>
        <v>AD3</v>
      </c>
      <c r="L1065" s="54" t="str">
        <f t="shared" ca="1" si="62"/>
        <v>COMPLET</v>
      </c>
      <c r="M1065" s="54">
        <f t="shared" ca="1" si="62"/>
        <v>0</v>
      </c>
      <c r="N1065" s="54" t="str">
        <f t="shared" ca="1" si="62"/>
        <v>ZH1NJG</v>
      </c>
      <c r="O1065" s="54">
        <f t="shared" ca="1" si="61"/>
        <v>0</v>
      </c>
    </row>
    <row r="1066" spans="1:15" hidden="1" x14ac:dyDescent="0.25">
      <c r="A1066" s="97">
        <v>1946</v>
      </c>
      <c r="B1066" s="98" t="s">
        <v>9711</v>
      </c>
      <c r="C1066" s="54" t="str">
        <f t="shared" ca="1" si="63"/>
        <v>CPCR</v>
      </c>
      <c r="D1066" s="54" t="str">
        <f t="shared" ca="1" si="63"/>
        <v xml:space="preserve">C867     </v>
      </c>
      <c r="E1066" s="98">
        <f t="shared" ca="1" si="63"/>
        <v>0</v>
      </c>
      <c r="F1066" s="54">
        <f t="shared" ca="1" si="63"/>
        <v>0</v>
      </c>
      <c r="G1066" s="54">
        <f t="shared" ca="1" si="63"/>
        <v>0</v>
      </c>
      <c r="H1066" s="54">
        <f t="shared" ca="1" si="63"/>
        <v>0</v>
      </c>
      <c r="I1066" s="54">
        <f t="shared" ca="1" si="63"/>
        <v>0</v>
      </c>
      <c r="J1066" s="54" t="str">
        <f t="shared" ca="1" si="63"/>
        <v>ZH1MJH</v>
      </c>
      <c r="K1066" s="54" t="str">
        <f t="shared" ca="1" si="63"/>
        <v>AD3</v>
      </c>
      <c r="L1066" s="54" t="str">
        <f t="shared" ca="1" si="62"/>
        <v>COMPLET</v>
      </c>
      <c r="M1066" s="54">
        <f t="shared" ca="1" si="62"/>
        <v>0</v>
      </c>
      <c r="N1066" s="54" t="str">
        <f t="shared" ca="1" si="62"/>
        <v>ZH1NJH</v>
      </c>
      <c r="O1066" s="54">
        <f t="shared" ca="1" si="61"/>
        <v>0</v>
      </c>
    </row>
    <row r="1067" spans="1:15" hidden="1" x14ac:dyDescent="0.25">
      <c r="A1067" s="97">
        <v>1947</v>
      </c>
      <c r="B1067" s="98" t="s">
        <v>9716</v>
      </c>
      <c r="C1067" s="54" t="str">
        <f t="shared" ca="1" si="63"/>
        <v>CPCR</v>
      </c>
      <c r="D1067" s="54" t="str">
        <f t="shared" ca="1" si="63"/>
        <v xml:space="preserve">C868     </v>
      </c>
      <c r="E1067" s="98">
        <f t="shared" ca="1" si="63"/>
        <v>0</v>
      </c>
      <c r="F1067" s="54">
        <f t="shared" ca="1" si="63"/>
        <v>0</v>
      </c>
      <c r="G1067" s="54">
        <f t="shared" ca="1" si="63"/>
        <v>0</v>
      </c>
      <c r="H1067" s="54">
        <f t="shared" ca="1" si="63"/>
        <v>0</v>
      </c>
      <c r="I1067" s="54">
        <f t="shared" ca="1" si="63"/>
        <v>0</v>
      </c>
      <c r="J1067" s="54" t="str">
        <f t="shared" ca="1" si="63"/>
        <v>ZH1MJI</v>
      </c>
      <c r="K1067" s="54" t="str">
        <f t="shared" ca="1" si="63"/>
        <v>AD3</v>
      </c>
      <c r="L1067" s="54" t="str">
        <f t="shared" ca="1" si="62"/>
        <v>COMPLET</v>
      </c>
      <c r="M1067" s="54">
        <f t="shared" ca="1" si="62"/>
        <v>0</v>
      </c>
      <c r="N1067" s="54" t="str">
        <f t="shared" ca="1" si="62"/>
        <v>ZH1NJI</v>
      </c>
      <c r="O1067" s="54">
        <f t="shared" ca="1" si="61"/>
        <v>0</v>
      </c>
    </row>
    <row r="1068" spans="1:15" hidden="1" x14ac:dyDescent="0.25">
      <c r="A1068" s="97">
        <v>1948</v>
      </c>
      <c r="B1068" s="98" t="s">
        <v>9721</v>
      </c>
      <c r="C1068" s="54" t="str">
        <f t="shared" ca="1" si="63"/>
        <v>CPCR</v>
      </c>
      <c r="D1068" s="54" t="str">
        <f t="shared" ca="1" si="63"/>
        <v xml:space="preserve">C869 </v>
      </c>
      <c r="E1068" s="98">
        <f t="shared" ca="1" si="63"/>
        <v>0</v>
      </c>
      <c r="F1068" s="54">
        <f t="shared" ca="1" si="63"/>
        <v>0</v>
      </c>
      <c r="G1068" s="54">
        <f t="shared" ca="1" si="63"/>
        <v>0</v>
      </c>
      <c r="H1068" s="54">
        <f t="shared" ca="1" si="63"/>
        <v>0</v>
      </c>
      <c r="I1068" s="54">
        <f t="shared" ca="1" si="63"/>
        <v>0</v>
      </c>
      <c r="J1068" s="54" t="str">
        <f t="shared" ca="1" si="63"/>
        <v>ZH1MJJ</v>
      </c>
      <c r="K1068" s="54" t="str">
        <f t="shared" ca="1" si="63"/>
        <v>AD3</v>
      </c>
      <c r="L1068" s="54" t="str">
        <f t="shared" ca="1" si="62"/>
        <v>COMPLET</v>
      </c>
      <c r="M1068" s="54">
        <f t="shared" ca="1" si="62"/>
        <v>0</v>
      </c>
      <c r="N1068" s="54" t="str">
        <f t="shared" ca="1" si="62"/>
        <v>ZH1NJJ</v>
      </c>
      <c r="O1068" s="54">
        <f t="shared" ca="1" si="61"/>
        <v>0</v>
      </c>
    </row>
    <row r="1069" spans="1:15" hidden="1" x14ac:dyDescent="0.25">
      <c r="A1069" s="97">
        <v>887</v>
      </c>
      <c r="B1069" s="98" t="s">
        <v>4712</v>
      </c>
      <c r="C1069" s="54" t="str">
        <f t="shared" ca="1" si="63"/>
        <v>CPRI</v>
      </c>
      <c r="D1069" s="54" t="str">
        <f t="shared" ca="1" si="63"/>
        <v xml:space="preserve"> V0GRCECU      </v>
      </c>
      <c r="E1069" s="98">
        <f t="shared" ca="1" si="63"/>
        <v>0</v>
      </c>
      <c r="F1069" s="54">
        <f t="shared" ca="1" si="63"/>
        <v>0</v>
      </c>
      <c r="G1069" s="54">
        <f t="shared" ca="1" si="63"/>
        <v>0</v>
      </c>
      <c r="H1069" s="54">
        <f t="shared" ca="1" si="63"/>
        <v>0</v>
      </c>
      <c r="I1069" s="54">
        <f t="shared" ca="1" si="63"/>
        <v>0</v>
      </c>
      <c r="J1069" s="54" t="str">
        <f t="shared" ca="1" si="63"/>
        <v>ZH0CJM</v>
      </c>
      <c r="K1069" s="54" t="str">
        <f t="shared" ca="1" si="63"/>
        <v>AD3</v>
      </c>
      <c r="L1069" s="54" t="str">
        <f t="shared" ca="1" si="62"/>
        <v>COMPLET</v>
      </c>
      <c r="M1069" s="54">
        <f t="shared" ca="1" si="62"/>
        <v>0</v>
      </c>
      <c r="N1069" s="54" t="str">
        <f t="shared" ca="1" si="62"/>
        <v>ZH0UJM</v>
      </c>
      <c r="O1069" s="54">
        <f t="shared" ca="1" si="61"/>
        <v>0</v>
      </c>
    </row>
    <row r="1070" spans="1:15" hidden="1" x14ac:dyDescent="0.25">
      <c r="A1070" s="97">
        <v>888</v>
      </c>
      <c r="B1070" s="98" t="s">
        <v>4719</v>
      </c>
      <c r="C1070" s="54" t="str">
        <f t="shared" ca="1" si="63"/>
        <v>CPRI</v>
      </c>
      <c r="D1070" s="54" t="str">
        <f t="shared" ca="1" si="63"/>
        <v xml:space="preserve"> V0GRCLNO      </v>
      </c>
      <c r="E1070" s="98">
        <f t="shared" ca="1" si="63"/>
        <v>0</v>
      </c>
      <c r="F1070" s="54">
        <f t="shared" ca="1" si="63"/>
        <v>0</v>
      </c>
      <c r="G1070" s="54">
        <f t="shared" ca="1" si="63"/>
        <v>0</v>
      </c>
      <c r="H1070" s="54">
        <f t="shared" ca="1" si="63"/>
        <v>0</v>
      </c>
      <c r="I1070" s="54">
        <f t="shared" ca="1" si="63"/>
        <v>0</v>
      </c>
      <c r="J1070" s="54" t="str">
        <f t="shared" ca="1" si="63"/>
        <v>ZH0CJN</v>
      </c>
      <c r="K1070" s="54" t="str">
        <f t="shared" ca="1" si="63"/>
        <v>AD3</v>
      </c>
      <c r="L1070" s="54" t="str">
        <f t="shared" ca="1" si="62"/>
        <v>COMPLET</v>
      </c>
      <c r="M1070" s="54">
        <f t="shared" ca="1" si="62"/>
        <v>0</v>
      </c>
      <c r="N1070" s="54" t="str">
        <f t="shared" ca="1" si="62"/>
        <v>ZH0UJN</v>
      </c>
      <c r="O1070" s="54">
        <f t="shared" ca="1" si="61"/>
        <v>0</v>
      </c>
    </row>
    <row r="1071" spans="1:15" hidden="1" x14ac:dyDescent="0.25">
      <c r="A1071" s="97">
        <v>889</v>
      </c>
      <c r="B1071" s="98" t="s">
        <v>4726</v>
      </c>
      <c r="C1071" s="54" t="str">
        <f t="shared" ca="1" si="63"/>
        <v>CPRI</v>
      </c>
      <c r="D1071" s="54" t="str">
        <f t="shared" ca="1" si="63"/>
        <v xml:space="preserve"> </v>
      </c>
      <c r="E1071" s="98">
        <f t="shared" ca="1" si="63"/>
        <v>0</v>
      </c>
      <c r="F1071" s="54">
        <f t="shared" ca="1" si="63"/>
        <v>0</v>
      </c>
      <c r="G1071" s="54">
        <f t="shared" ca="1" si="63"/>
        <v>0</v>
      </c>
      <c r="H1071" s="54">
        <f t="shared" ca="1" si="63"/>
        <v>0</v>
      </c>
      <c r="I1071" s="54">
        <f t="shared" ca="1" si="63"/>
        <v>0</v>
      </c>
      <c r="J1071" s="54">
        <f t="shared" ca="1" si="63"/>
        <v>0</v>
      </c>
      <c r="K1071" s="54" t="str">
        <f t="shared" ca="1" si="63"/>
        <v>AD1</v>
      </c>
      <c r="L1071" s="54" t="str">
        <f t="shared" ca="1" si="62"/>
        <v>COMPLET</v>
      </c>
      <c r="M1071" s="54" t="str">
        <f t="shared" ca="1" si="62"/>
        <v xml:space="preserve"> </v>
      </c>
      <c r="N1071" s="54" t="str">
        <f t="shared" ca="1" si="62"/>
        <v>ZH0SM2</v>
      </c>
      <c r="O1071" s="54">
        <f t="shared" ca="1" si="61"/>
        <v>0</v>
      </c>
    </row>
    <row r="1072" spans="1:15" hidden="1" x14ac:dyDescent="0.25">
      <c r="A1072" s="97">
        <v>890</v>
      </c>
      <c r="B1072" s="98" t="s">
        <v>4730</v>
      </c>
      <c r="C1072" s="54" t="str">
        <f t="shared" ca="1" si="63"/>
        <v>CPRI</v>
      </c>
      <c r="D1072" s="54" t="str">
        <f t="shared" ca="1" si="63"/>
        <v xml:space="preserve"> </v>
      </c>
      <c r="E1072" s="98">
        <f t="shared" ca="1" si="63"/>
        <v>0</v>
      </c>
      <c r="F1072" s="54">
        <f t="shared" ca="1" si="63"/>
        <v>0</v>
      </c>
      <c r="G1072" s="54">
        <f t="shared" ca="1" si="63"/>
        <v>0</v>
      </c>
      <c r="H1072" s="54">
        <f t="shared" ca="1" si="63"/>
        <v>0</v>
      </c>
      <c r="I1072" s="54">
        <f t="shared" ca="1" si="63"/>
        <v>0</v>
      </c>
      <c r="J1072" s="54">
        <f t="shared" ca="1" si="63"/>
        <v>0</v>
      </c>
      <c r="K1072" s="54" t="str">
        <f t="shared" ca="1" si="63"/>
        <v>AD1</v>
      </c>
      <c r="L1072" s="54" t="str">
        <f t="shared" ca="1" si="62"/>
        <v>COMPLET</v>
      </c>
      <c r="M1072" s="54" t="str">
        <f t="shared" ca="1" si="62"/>
        <v xml:space="preserve"> </v>
      </c>
      <c r="N1072" s="54" t="str">
        <f t="shared" ca="1" si="62"/>
        <v>ZH0SM3</v>
      </c>
      <c r="O1072" s="54">
        <f t="shared" ca="1" si="61"/>
        <v>0</v>
      </c>
    </row>
    <row r="1073" spans="1:15" hidden="1" x14ac:dyDescent="0.25">
      <c r="A1073" s="97">
        <v>1951</v>
      </c>
      <c r="B1073" s="98" t="s">
        <v>9738</v>
      </c>
      <c r="C1073" s="54" t="str">
        <f t="shared" ca="1" si="63"/>
        <v>CPCR</v>
      </c>
      <c r="D1073" s="54" t="str">
        <f t="shared" ca="1" si="63"/>
        <v xml:space="preserve">DF6B     </v>
      </c>
      <c r="E1073" s="98">
        <f t="shared" ca="1" si="63"/>
        <v>0</v>
      </c>
      <c r="F1073" s="54">
        <f t="shared" ca="1" si="63"/>
        <v>0</v>
      </c>
      <c r="G1073" s="54">
        <f t="shared" ca="1" si="63"/>
        <v>0</v>
      </c>
      <c r="H1073" s="54">
        <f t="shared" ca="1" si="63"/>
        <v>0</v>
      </c>
      <c r="I1073" s="54">
        <f t="shared" ca="1" si="63"/>
        <v>0</v>
      </c>
      <c r="J1073" s="54" t="str">
        <f t="shared" ca="1" si="63"/>
        <v>ZH1NJK</v>
      </c>
      <c r="K1073" s="54" t="str">
        <f t="shared" ca="1" si="63"/>
        <v>AD3</v>
      </c>
      <c r="L1073" s="54" t="str">
        <f t="shared" ca="1" si="62"/>
        <v>COMPLET</v>
      </c>
      <c r="M1073" s="54">
        <f t="shared" ca="1" si="62"/>
        <v>0</v>
      </c>
      <c r="N1073" s="54" t="str">
        <f t="shared" ca="1" si="62"/>
        <v>ZH1MJK</v>
      </c>
      <c r="O1073" s="54">
        <f t="shared" ca="1" si="61"/>
        <v>0</v>
      </c>
    </row>
    <row r="1074" spans="1:15" hidden="1" x14ac:dyDescent="0.25">
      <c r="A1074" s="97">
        <v>1952</v>
      </c>
      <c r="B1074" s="98" t="s">
        <v>9744</v>
      </c>
      <c r="C1074" s="54" t="str">
        <f t="shared" ca="1" si="63"/>
        <v>CPCR</v>
      </c>
      <c r="D1074" s="54" t="str">
        <f t="shared" ca="1" si="63"/>
        <v xml:space="preserve">DF6C     </v>
      </c>
      <c r="E1074" s="98">
        <f t="shared" ca="1" si="63"/>
        <v>0</v>
      </c>
      <c r="F1074" s="54">
        <f t="shared" ca="1" si="63"/>
        <v>0</v>
      </c>
      <c r="G1074" s="54">
        <f t="shared" ca="1" si="63"/>
        <v>0</v>
      </c>
      <c r="H1074" s="54">
        <f t="shared" ca="1" si="63"/>
        <v>0</v>
      </c>
      <c r="I1074" s="54">
        <f t="shared" ca="1" si="63"/>
        <v>0</v>
      </c>
      <c r="J1074" s="54" t="str">
        <f t="shared" ca="1" si="63"/>
        <v>ZH1NJL</v>
      </c>
      <c r="K1074" s="54" t="str">
        <f t="shared" ca="1" si="63"/>
        <v>AD3</v>
      </c>
      <c r="L1074" s="54" t="str">
        <f t="shared" ca="1" si="62"/>
        <v>COMPLET</v>
      </c>
      <c r="M1074" s="54">
        <f t="shared" ca="1" si="62"/>
        <v>0</v>
      </c>
      <c r="N1074" s="54" t="str">
        <f t="shared" ca="1" si="62"/>
        <v>ZH1MJL</v>
      </c>
      <c r="O1074" s="54">
        <f t="shared" ca="1" si="61"/>
        <v>0</v>
      </c>
    </row>
    <row r="1075" spans="1:15" hidden="1" x14ac:dyDescent="0.25">
      <c r="A1075" s="97">
        <v>1953</v>
      </c>
      <c r="B1075" s="98" t="s">
        <v>9749</v>
      </c>
      <c r="C1075" s="54" t="str">
        <f t="shared" ca="1" si="63"/>
        <v>CPCR</v>
      </c>
      <c r="D1075" s="54" t="str">
        <f t="shared" ca="1" si="63"/>
        <v xml:space="preserve">V3GRDF6J </v>
      </c>
      <c r="E1075" s="98">
        <f t="shared" ca="1" si="63"/>
        <v>0</v>
      </c>
      <c r="F1075" s="54">
        <f t="shared" ca="1" si="63"/>
        <v>0</v>
      </c>
      <c r="G1075" s="54">
        <f t="shared" ca="1" si="63"/>
        <v>0</v>
      </c>
      <c r="H1075" s="54">
        <f t="shared" ca="1" si="63"/>
        <v>0</v>
      </c>
      <c r="I1075" s="54">
        <f t="shared" ca="1" si="63"/>
        <v>0</v>
      </c>
      <c r="J1075" s="54" t="str">
        <f t="shared" ca="1" si="63"/>
        <v>ZH1NJM</v>
      </c>
      <c r="K1075" s="54" t="str">
        <f t="shared" ca="1" si="63"/>
        <v>AD3</v>
      </c>
      <c r="L1075" s="54" t="str">
        <f t="shared" ca="1" si="62"/>
        <v>COMPLET</v>
      </c>
      <c r="M1075" s="54">
        <f t="shared" ca="1" si="62"/>
        <v>0</v>
      </c>
      <c r="N1075" s="54" t="str">
        <f t="shared" ca="1" si="62"/>
        <v>ZH1MJM</v>
      </c>
      <c r="O1075" s="54">
        <f t="shared" ca="1" si="61"/>
        <v>0</v>
      </c>
    </row>
    <row r="1076" spans="1:15" hidden="1" x14ac:dyDescent="0.25">
      <c r="A1076" s="97">
        <v>1954</v>
      </c>
      <c r="B1076" s="98" t="s">
        <v>9754</v>
      </c>
      <c r="C1076" s="54" t="str">
        <f t="shared" ca="1" si="63"/>
        <v>CPCR</v>
      </c>
      <c r="D1076" s="54" t="str">
        <f t="shared" ca="1" si="63"/>
        <v xml:space="preserve">DF6K     </v>
      </c>
      <c r="E1076" s="98">
        <f t="shared" ca="1" si="63"/>
        <v>0</v>
      </c>
      <c r="F1076" s="54">
        <f t="shared" ca="1" si="63"/>
        <v>0</v>
      </c>
      <c r="G1076" s="54">
        <f t="shared" ca="1" si="63"/>
        <v>0</v>
      </c>
      <c r="H1076" s="54">
        <f t="shared" ca="1" si="63"/>
        <v>0</v>
      </c>
      <c r="I1076" s="54">
        <f t="shared" ca="1" si="63"/>
        <v>0</v>
      </c>
      <c r="J1076" s="54" t="str">
        <f t="shared" ca="1" si="63"/>
        <v>ZH1NJN</v>
      </c>
      <c r="K1076" s="54" t="str">
        <f t="shared" ca="1" si="63"/>
        <v>AD3</v>
      </c>
      <c r="L1076" s="54" t="str">
        <f t="shared" ca="1" si="62"/>
        <v>COMPLET</v>
      </c>
      <c r="M1076" s="54">
        <f t="shared" ca="1" si="62"/>
        <v>0</v>
      </c>
      <c r="N1076" s="54" t="str">
        <f t="shared" ca="1" si="62"/>
        <v>ZH1MJN</v>
      </c>
      <c r="O1076" s="54">
        <f t="shared" ca="1" si="61"/>
        <v>0</v>
      </c>
    </row>
    <row r="1077" spans="1:15" hidden="1" x14ac:dyDescent="0.25">
      <c r="A1077" s="97">
        <v>1955</v>
      </c>
      <c r="B1077" s="98" t="s">
        <v>9759</v>
      </c>
      <c r="C1077" s="54" t="str">
        <f t="shared" ca="1" si="63"/>
        <v>CPCR</v>
      </c>
      <c r="D1077" s="54" t="str">
        <f t="shared" ca="1" si="63"/>
        <v xml:space="preserve">V1GRDF6L </v>
      </c>
      <c r="E1077" s="98">
        <f t="shared" ca="1" si="63"/>
        <v>0</v>
      </c>
      <c r="F1077" s="54">
        <f t="shared" ca="1" si="63"/>
        <v>0</v>
      </c>
      <c r="G1077" s="54">
        <f t="shared" ca="1" si="63"/>
        <v>0</v>
      </c>
      <c r="H1077" s="54">
        <f t="shared" ca="1" si="63"/>
        <v>0</v>
      </c>
      <c r="I1077" s="54">
        <f t="shared" ca="1" si="63"/>
        <v>0</v>
      </c>
      <c r="J1077" s="54" t="str">
        <f t="shared" ca="1" si="63"/>
        <v>ZH1NJO</v>
      </c>
      <c r="K1077" s="54" t="str">
        <f t="shared" ca="1" si="63"/>
        <v>AD3</v>
      </c>
      <c r="L1077" s="54" t="str">
        <f t="shared" ca="1" si="62"/>
        <v>COMPLET</v>
      </c>
      <c r="M1077" s="54">
        <f t="shared" ca="1" si="62"/>
        <v>0</v>
      </c>
      <c r="N1077" s="54" t="str">
        <f t="shared" ca="1" si="62"/>
        <v>ZH1MJO</v>
      </c>
      <c r="O1077" s="54">
        <f t="shared" ca="1" si="61"/>
        <v>0</v>
      </c>
    </row>
    <row r="1078" spans="1:15" hidden="1" x14ac:dyDescent="0.25">
      <c r="A1078" s="97">
        <v>2035</v>
      </c>
      <c r="B1078" s="98" t="s">
        <v>10077</v>
      </c>
      <c r="C1078" s="54" t="str">
        <f t="shared" ca="1" si="63"/>
        <v>CPCR</v>
      </c>
      <c r="D1078" s="54" t="str">
        <f t="shared" ca="1" si="63"/>
        <v xml:space="preserve">V1DF6N   </v>
      </c>
      <c r="E1078" s="98">
        <f t="shared" ca="1" si="63"/>
        <v>0</v>
      </c>
      <c r="F1078" s="54">
        <f t="shared" ca="1" si="63"/>
        <v>0</v>
      </c>
      <c r="G1078" s="54">
        <f t="shared" ca="1" si="63"/>
        <v>0</v>
      </c>
      <c r="H1078" s="54">
        <f t="shared" ca="1" si="63"/>
        <v>0</v>
      </c>
      <c r="I1078" s="54">
        <f t="shared" ca="1" si="63"/>
        <v>0</v>
      </c>
      <c r="J1078" s="54" t="str">
        <f t="shared" ca="1" si="63"/>
        <v>ZH1NJP</v>
      </c>
      <c r="K1078" s="54" t="str">
        <f t="shared" ca="1" si="63"/>
        <v>AD3</v>
      </c>
      <c r="L1078" s="54" t="str">
        <f t="shared" ca="1" si="62"/>
        <v>COMPLET</v>
      </c>
      <c r="M1078" s="54">
        <f t="shared" ca="1" si="62"/>
        <v>0</v>
      </c>
      <c r="N1078" s="54" t="str">
        <f t="shared" ca="1" si="62"/>
        <v>ZH1MJP</v>
      </c>
      <c r="O1078" s="54">
        <f t="shared" ca="1" si="61"/>
        <v>0</v>
      </c>
    </row>
    <row r="1079" spans="1:15" hidden="1" x14ac:dyDescent="0.25">
      <c r="A1079" s="97">
        <v>2036</v>
      </c>
      <c r="B1079" s="98" t="s">
        <v>10082</v>
      </c>
      <c r="C1079" s="54" t="str">
        <f t="shared" ca="1" si="63"/>
        <v>CPCR</v>
      </c>
      <c r="D1079" s="54" t="str">
        <f t="shared" ca="1" si="63"/>
        <v xml:space="preserve">V1DF6O   </v>
      </c>
      <c r="E1079" s="98">
        <f t="shared" ca="1" si="63"/>
        <v>0</v>
      </c>
      <c r="F1079" s="54">
        <f t="shared" ca="1" si="63"/>
        <v>0</v>
      </c>
      <c r="G1079" s="54">
        <f t="shared" ca="1" si="63"/>
        <v>0</v>
      </c>
      <c r="H1079" s="54">
        <f t="shared" ca="1" si="63"/>
        <v>0</v>
      </c>
      <c r="I1079" s="54">
        <f t="shared" ca="1" si="63"/>
        <v>0</v>
      </c>
      <c r="J1079" s="54" t="str">
        <f t="shared" ca="1" si="63"/>
        <v>ZH1NJQ</v>
      </c>
      <c r="K1079" s="54" t="str">
        <f t="shared" ca="1" si="63"/>
        <v>AD3</v>
      </c>
      <c r="L1079" s="54" t="str">
        <f t="shared" ca="1" si="62"/>
        <v>COMPLET</v>
      </c>
      <c r="M1079" s="54">
        <f t="shared" ca="1" si="62"/>
        <v>0</v>
      </c>
      <c r="N1079" s="54" t="str">
        <f t="shared" ca="1" si="62"/>
        <v>ZH1MJQ</v>
      </c>
      <c r="O1079" s="54">
        <f t="shared" ca="1" si="61"/>
        <v>0</v>
      </c>
    </row>
    <row r="1080" spans="1:15" hidden="1" x14ac:dyDescent="0.25">
      <c r="A1080" s="97">
        <v>891</v>
      </c>
      <c r="B1080" s="98" t="s">
        <v>4733</v>
      </c>
      <c r="C1080" s="54" t="str">
        <f t="shared" ca="1" si="63"/>
        <v>CPCR</v>
      </c>
      <c r="D1080" s="54" t="str">
        <f t="shared" ca="1" si="63"/>
        <v>GRE00542</v>
      </c>
      <c r="E1080" s="98">
        <f t="shared" ca="1" si="63"/>
        <v>0</v>
      </c>
      <c r="F1080" s="54">
        <f t="shared" ca="1" si="63"/>
        <v>0</v>
      </c>
      <c r="G1080" s="54">
        <f t="shared" ca="1" si="63"/>
        <v>0</v>
      </c>
      <c r="H1080" s="54">
        <f t="shared" ca="1" si="63"/>
        <v>0</v>
      </c>
      <c r="I1080" s="54">
        <f t="shared" ca="1" si="63"/>
        <v>0</v>
      </c>
      <c r="J1080" s="54">
        <f t="shared" ca="1" si="63"/>
        <v>0</v>
      </c>
      <c r="K1080" s="54" t="str">
        <f t="shared" ca="1" si="63"/>
        <v>AD3</v>
      </c>
      <c r="L1080" s="54" t="str">
        <f t="shared" ca="1" si="62"/>
        <v>PARTIEL</v>
      </c>
      <c r="M1080" s="54">
        <f t="shared" ca="1" si="62"/>
        <v>0</v>
      </c>
      <c r="N1080" s="54" t="str">
        <f t="shared" ca="1" si="62"/>
        <v>ZH1ZJY</v>
      </c>
      <c r="O1080" s="54">
        <f t="shared" ca="1" si="61"/>
        <v>0</v>
      </c>
    </row>
    <row r="1081" spans="1:15" hidden="1" x14ac:dyDescent="0.25">
      <c r="A1081" s="97">
        <v>892</v>
      </c>
      <c r="B1081" s="98" t="s">
        <v>4735</v>
      </c>
      <c r="C1081" s="54" t="str">
        <f t="shared" ca="1" si="63"/>
        <v>CPCR</v>
      </c>
      <c r="D1081" s="54" t="str">
        <f t="shared" ca="1" si="63"/>
        <v xml:space="preserve"> </v>
      </c>
      <c r="E1081" s="98">
        <f t="shared" ca="1" si="63"/>
        <v>0</v>
      </c>
      <c r="F1081" s="54">
        <f t="shared" ca="1" si="63"/>
        <v>0</v>
      </c>
      <c r="G1081" s="54">
        <f t="shared" ca="1" si="63"/>
        <v>0</v>
      </c>
      <c r="H1081" s="54">
        <f t="shared" ca="1" si="63"/>
        <v>0</v>
      </c>
      <c r="I1081" s="54">
        <f t="shared" ca="1" si="63"/>
        <v>0</v>
      </c>
      <c r="J1081" s="54">
        <f t="shared" ca="1" si="63"/>
        <v>0</v>
      </c>
      <c r="K1081" s="54" t="str">
        <f t="shared" ca="1" si="63"/>
        <v>AD3</v>
      </c>
      <c r="L1081" s="54" t="str">
        <f t="shared" ca="1" si="62"/>
        <v>COMPLET</v>
      </c>
      <c r="M1081" s="54" t="str">
        <f t="shared" ca="1" si="62"/>
        <v xml:space="preserve"> </v>
      </c>
      <c r="N1081" s="54" t="str">
        <f t="shared" ca="1" si="62"/>
        <v>ZH1TMG</v>
      </c>
      <c r="O1081" s="54">
        <f t="shared" ca="1" si="61"/>
        <v>0</v>
      </c>
    </row>
    <row r="1082" spans="1:15" hidden="1" x14ac:dyDescent="0.25">
      <c r="A1082" s="97">
        <v>944</v>
      </c>
      <c r="B1082" s="98" t="s">
        <v>4996</v>
      </c>
      <c r="C1082" s="54" t="str">
        <f t="shared" ca="1" si="63"/>
        <v>CPCR</v>
      </c>
      <c r="D1082" s="54" t="str">
        <f t="shared" ca="1" si="63"/>
        <v xml:space="preserve"> </v>
      </c>
      <c r="E1082" s="98">
        <f t="shared" ca="1" si="63"/>
        <v>0</v>
      </c>
      <c r="F1082" s="54">
        <f t="shared" ca="1" si="63"/>
        <v>0</v>
      </c>
      <c r="G1082" s="54">
        <f t="shared" ca="1" si="63"/>
        <v>0</v>
      </c>
      <c r="H1082" s="54">
        <f t="shared" ca="1" si="63"/>
        <v>0</v>
      </c>
      <c r="I1082" s="54">
        <f t="shared" ca="1" si="63"/>
        <v>0</v>
      </c>
      <c r="J1082" s="54">
        <f t="shared" ca="1" si="63"/>
        <v>0</v>
      </c>
      <c r="K1082" s="54" t="str">
        <f t="shared" ca="1" si="63"/>
        <v>AD3</v>
      </c>
      <c r="L1082" s="54" t="str">
        <f t="shared" ca="1" si="62"/>
        <v>COMPLET</v>
      </c>
      <c r="M1082" s="54" t="str">
        <f t="shared" ca="1" si="62"/>
        <v xml:space="preserve"> </v>
      </c>
      <c r="N1082" s="54" t="str">
        <f t="shared" ca="1" si="62"/>
        <v>ZH1TMI</v>
      </c>
      <c r="O1082" s="54">
        <f t="shared" ca="1" si="61"/>
        <v>0</v>
      </c>
    </row>
    <row r="1083" spans="1:15" hidden="1" x14ac:dyDescent="0.25">
      <c r="A1083" s="97">
        <v>893</v>
      </c>
      <c r="B1083" s="98" t="s">
        <v>4738</v>
      </c>
      <c r="C1083" s="54" t="str">
        <f t="shared" ca="1" si="63"/>
        <v>CPCR</v>
      </c>
      <c r="D1083" s="54" t="str">
        <f t="shared" ca="1" si="63"/>
        <v xml:space="preserve"> </v>
      </c>
      <c r="E1083" s="98">
        <f t="shared" ca="1" si="63"/>
        <v>0</v>
      </c>
      <c r="F1083" s="54">
        <f t="shared" ca="1" si="63"/>
        <v>0</v>
      </c>
      <c r="G1083" s="54">
        <f t="shared" ca="1" si="63"/>
        <v>0</v>
      </c>
      <c r="H1083" s="54">
        <f t="shared" ca="1" si="63"/>
        <v>0</v>
      </c>
      <c r="I1083" s="54">
        <f t="shared" ca="1" si="63"/>
        <v>0</v>
      </c>
      <c r="J1083" s="54" t="str">
        <f t="shared" ca="1" si="63"/>
        <v>ZH1TM0</v>
      </c>
      <c r="K1083" s="54" t="str">
        <f t="shared" ca="1" si="63"/>
        <v>AD3</v>
      </c>
      <c r="L1083" s="54" t="str">
        <f t="shared" ca="1" si="62"/>
        <v>COMPLET</v>
      </c>
      <c r="M1083" s="54" t="str">
        <f t="shared" ca="1" si="62"/>
        <v xml:space="preserve"> </v>
      </c>
      <c r="N1083" s="54" t="str">
        <f t="shared" ca="1" si="62"/>
        <v>ZH1TMJ</v>
      </c>
      <c r="O1083" s="54">
        <f t="shared" ca="1" si="61"/>
        <v>0</v>
      </c>
    </row>
    <row r="1084" spans="1:15" hidden="1" x14ac:dyDescent="0.25">
      <c r="A1084" s="97">
        <v>895</v>
      </c>
      <c r="B1084" s="98" t="s">
        <v>4748</v>
      </c>
      <c r="C1084" s="54" t="str">
        <f t="shared" ca="1" si="63"/>
        <v>CPCR</v>
      </c>
      <c r="D1084" s="54" t="str">
        <f t="shared" ca="1" si="63"/>
        <v xml:space="preserve"> </v>
      </c>
      <c r="E1084" s="98">
        <f t="shared" ca="1" si="63"/>
        <v>0</v>
      </c>
      <c r="F1084" s="54">
        <f t="shared" ca="1" si="63"/>
        <v>0</v>
      </c>
      <c r="G1084" s="54">
        <f t="shared" ca="1" si="63"/>
        <v>0</v>
      </c>
      <c r="H1084" s="54">
        <f t="shared" ca="1" si="63"/>
        <v>0</v>
      </c>
      <c r="I1084" s="54">
        <f t="shared" ca="1" si="63"/>
        <v>0</v>
      </c>
      <c r="J1084" s="54">
        <f t="shared" ca="1" si="63"/>
        <v>0</v>
      </c>
      <c r="K1084" s="54" t="str">
        <f t="shared" ca="1" si="63"/>
        <v>AD3</v>
      </c>
      <c r="L1084" s="54" t="str">
        <f t="shared" ca="1" si="62"/>
        <v>COMPLET</v>
      </c>
      <c r="M1084" s="54" t="str">
        <f t="shared" ca="1" si="62"/>
        <v xml:space="preserve"> </v>
      </c>
      <c r="N1084" s="54" t="str">
        <f t="shared" ca="1" si="62"/>
        <v>ZH1TMK</v>
      </c>
      <c r="O1084" s="54">
        <f t="shared" ca="1" si="61"/>
        <v>0</v>
      </c>
    </row>
    <row r="1085" spans="1:15" hidden="1" x14ac:dyDescent="0.25">
      <c r="A1085" s="97">
        <v>896</v>
      </c>
      <c r="B1085" s="98" t="s">
        <v>4751</v>
      </c>
      <c r="C1085" s="54" t="str">
        <f t="shared" ca="1" si="63"/>
        <v>CPCR</v>
      </c>
      <c r="D1085" s="54" t="str">
        <f t="shared" ca="1" si="63"/>
        <v xml:space="preserve"> </v>
      </c>
      <c r="E1085" s="98">
        <f t="shared" ca="1" si="63"/>
        <v>0</v>
      </c>
      <c r="F1085" s="54">
        <f t="shared" ca="1" si="63"/>
        <v>0</v>
      </c>
      <c r="G1085" s="54">
        <f t="shared" ca="1" si="63"/>
        <v>0</v>
      </c>
      <c r="H1085" s="54">
        <f t="shared" ca="1" si="63"/>
        <v>0</v>
      </c>
      <c r="I1085" s="54">
        <f t="shared" ca="1" si="63"/>
        <v>0</v>
      </c>
      <c r="J1085" s="54">
        <f t="shared" ca="1" si="63"/>
        <v>0</v>
      </c>
      <c r="K1085" s="54" t="str">
        <f t="shared" ca="1" si="63"/>
        <v>AD3</v>
      </c>
      <c r="L1085" s="54" t="str">
        <f t="shared" ca="1" si="62"/>
        <v>COMPLET</v>
      </c>
      <c r="M1085" s="54" t="str">
        <f t="shared" ca="1" si="62"/>
        <v xml:space="preserve"> </v>
      </c>
      <c r="N1085" s="54" t="str">
        <f t="shared" ca="1" si="62"/>
        <v>ZH10J0</v>
      </c>
      <c r="O1085" s="54">
        <f t="shared" ca="1" si="61"/>
        <v>0</v>
      </c>
    </row>
    <row r="1086" spans="1:15" hidden="1" x14ac:dyDescent="0.25">
      <c r="A1086" s="97">
        <v>897</v>
      </c>
      <c r="B1086" s="98" t="s">
        <v>4754</v>
      </c>
      <c r="C1086" s="54" t="str">
        <f t="shared" ca="1" si="63"/>
        <v>CPCR</v>
      </c>
      <c r="D1086" s="54" t="str">
        <f t="shared" ca="1" si="63"/>
        <v xml:space="preserve"> </v>
      </c>
      <c r="E1086" s="98">
        <f t="shared" ca="1" si="63"/>
        <v>0</v>
      </c>
      <c r="F1086" s="54">
        <f t="shared" ca="1" si="63"/>
        <v>0</v>
      </c>
      <c r="G1086" s="54">
        <f t="shared" ca="1" si="63"/>
        <v>0</v>
      </c>
      <c r="H1086" s="54">
        <f t="shared" ca="1" si="63"/>
        <v>0</v>
      </c>
      <c r="I1086" s="54">
        <f t="shared" ca="1" si="63"/>
        <v>0</v>
      </c>
      <c r="J1086" s="54">
        <f t="shared" ca="1" si="63"/>
        <v>0</v>
      </c>
      <c r="K1086" s="54" t="str">
        <f t="shared" ca="1" si="63"/>
        <v>AD3</v>
      </c>
      <c r="L1086" s="54" t="str">
        <f t="shared" ca="1" si="62"/>
        <v>COMPLET</v>
      </c>
      <c r="M1086" s="54" t="str">
        <f t="shared" ca="1" si="62"/>
        <v xml:space="preserve"> </v>
      </c>
      <c r="N1086" s="54" t="str">
        <f t="shared" ca="1" si="62"/>
        <v>ZH1TML</v>
      </c>
      <c r="O1086" s="54">
        <f t="shared" ca="1" si="61"/>
        <v>0</v>
      </c>
    </row>
    <row r="1087" spans="1:15" hidden="1" x14ac:dyDescent="0.25">
      <c r="A1087" s="97">
        <v>898</v>
      </c>
      <c r="B1087" s="98" t="s">
        <v>4758</v>
      </c>
      <c r="C1087" s="54" t="str">
        <f t="shared" ca="1" si="63"/>
        <v>CPDT</v>
      </c>
      <c r="D1087" s="54" t="str">
        <f t="shared" ca="1" si="63"/>
        <v xml:space="preserve"> </v>
      </c>
      <c r="E1087" s="98">
        <f t="shared" ca="1" si="63"/>
        <v>0</v>
      </c>
      <c r="F1087" s="54">
        <f t="shared" ca="1" si="63"/>
        <v>0</v>
      </c>
      <c r="G1087" s="54">
        <f t="shared" ca="1" si="63"/>
        <v>0</v>
      </c>
      <c r="H1087" s="54">
        <f t="shared" ca="1" si="63"/>
        <v>0</v>
      </c>
      <c r="I1087" s="54">
        <f t="shared" ca="1" si="63"/>
        <v>0</v>
      </c>
      <c r="J1087" s="54">
        <f t="shared" ca="1" si="63"/>
        <v>0</v>
      </c>
      <c r="K1087" s="54" t="str">
        <f t="shared" ca="1" si="63"/>
        <v>AD3</v>
      </c>
      <c r="L1087" s="54" t="str">
        <f t="shared" ca="1" si="62"/>
        <v>COMPLET</v>
      </c>
      <c r="M1087" s="54" t="str">
        <f t="shared" ca="1" si="62"/>
        <v xml:space="preserve"> </v>
      </c>
      <c r="N1087" s="54" t="str">
        <f t="shared" ca="1" si="62"/>
        <v>ZH0VMU</v>
      </c>
      <c r="O1087" s="54">
        <f t="shared" ca="1" si="61"/>
        <v>0</v>
      </c>
    </row>
    <row r="1088" spans="1:15" hidden="1" x14ac:dyDescent="0.25">
      <c r="A1088" s="97">
        <v>899</v>
      </c>
      <c r="B1088" s="98" t="s">
        <v>4761</v>
      </c>
      <c r="C1088" s="54" t="str">
        <f t="shared" ca="1" si="63"/>
        <v>CPCR</v>
      </c>
      <c r="D1088" s="54" t="str">
        <f t="shared" ca="1" si="63"/>
        <v xml:space="preserve">V0GREERR </v>
      </c>
      <c r="E1088" s="98">
        <f t="shared" ca="1" si="63"/>
        <v>0</v>
      </c>
      <c r="F1088" s="54">
        <f t="shared" ca="1" si="63"/>
        <v>0</v>
      </c>
      <c r="G1088" s="54">
        <f t="shared" ca="1" si="63"/>
        <v>0</v>
      </c>
      <c r="H1088" s="54">
        <f t="shared" ca="1" si="63"/>
        <v>0</v>
      </c>
      <c r="I1088" s="54">
        <f t="shared" ca="1" si="63"/>
        <v>0</v>
      </c>
      <c r="J1088" s="54" t="str">
        <f t="shared" ca="1" si="63"/>
        <v>ZH1IJ1</v>
      </c>
      <c r="K1088" s="54" t="str">
        <f t="shared" ca="1" si="63"/>
        <v>AD3</v>
      </c>
      <c r="L1088" s="54" t="str">
        <f t="shared" ca="1" si="62"/>
        <v>COMPLET</v>
      </c>
      <c r="M1088" s="54">
        <f t="shared" ca="1" si="62"/>
        <v>0</v>
      </c>
      <c r="N1088" s="54" t="str">
        <f t="shared" ca="1" si="62"/>
        <v>ZH10J1</v>
      </c>
      <c r="O1088" s="54">
        <f t="shared" ca="1" si="61"/>
        <v>0</v>
      </c>
    </row>
    <row r="1089" spans="1:15" hidden="1" x14ac:dyDescent="0.25">
      <c r="A1089" s="97">
        <v>900</v>
      </c>
      <c r="B1089" s="98" t="s">
        <v>4766</v>
      </c>
      <c r="C1089" s="54" t="str">
        <f t="shared" ca="1" si="63"/>
        <v>CPCR</v>
      </c>
      <c r="D1089" s="54" t="str">
        <f t="shared" ca="1" si="63"/>
        <v xml:space="preserve"> </v>
      </c>
      <c r="E1089" s="98">
        <f t="shared" ca="1" si="63"/>
        <v>0</v>
      </c>
      <c r="F1089" s="54">
        <f t="shared" ca="1" si="63"/>
        <v>0</v>
      </c>
      <c r="G1089" s="54">
        <f t="shared" ca="1" si="63"/>
        <v>0</v>
      </c>
      <c r="H1089" s="54">
        <f t="shared" ca="1" si="63"/>
        <v>0</v>
      </c>
      <c r="I1089" s="54">
        <f t="shared" ca="1" si="63"/>
        <v>0</v>
      </c>
      <c r="J1089" s="54">
        <f t="shared" ca="1" si="63"/>
        <v>0</v>
      </c>
      <c r="K1089" s="54" t="str">
        <f t="shared" ca="1" si="63"/>
        <v>AD3</v>
      </c>
      <c r="L1089" s="54" t="str">
        <f t="shared" ca="1" si="62"/>
        <v>COMPLET</v>
      </c>
      <c r="M1089" s="54" t="str">
        <f t="shared" ca="1" si="62"/>
        <v xml:space="preserve"> </v>
      </c>
      <c r="N1089" s="54" t="str">
        <f t="shared" ca="1" si="62"/>
        <v>ZH10J2</v>
      </c>
      <c r="O1089" s="54">
        <f t="shared" ca="1" si="61"/>
        <v>0</v>
      </c>
    </row>
    <row r="1090" spans="1:15" hidden="1" x14ac:dyDescent="0.25">
      <c r="A1090" s="97">
        <v>901</v>
      </c>
      <c r="B1090" s="98" t="s">
        <v>4769</v>
      </c>
      <c r="C1090" s="54" t="str">
        <f t="shared" ca="1" si="63"/>
        <v>CPCR</v>
      </c>
      <c r="D1090" s="54" t="str">
        <f t="shared" ca="1" si="63"/>
        <v xml:space="preserve"> </v>
      </c>
      <c r="E1090" s="98">
        <f t="shared" ca="1" si="63"/>
        <v>0</v>
      </c>
      <c r="F1090" s="54">
        <f t="shared" ca="1" si="63"/>
        <v>0</v>
      </c>
      <c r="G1090" s="54">
        <f t="shared" ca="1" si="63"/>
        <v>0</v>
      </c>
      <c r="H1090" s="54">
        <f t="shared" ca="1" si="63"/>
        <v>0</v>
      </c>
      <c r="I1090" s="54">
        <f t="shared" ca="1" si="63"/>
        <v>0</v>
      </c>
      <c r="J1090" s="54">
        <f t="shared" ca="1" si="63"/>
        <v>0</v>
      </c>
      <c r="K1090" s="54" t="str">
        <f t="shared" ca="1" si="63"/>
        <v>AD3</v>
      </c>
      <c r="L1090" s="54" t="str">
        <f t="shared" ca="1" si="62"/>
        <v>COMPLET</v>
      </c>
      <c r="M1090" s="54" t="str">
        <f t="shared" ca="1" si="62"/>
        <v xml:space="preserve"> </v>
      </c>
      <c r="N1090" s="54" t="str">
        <f t="shared" ca="1" si="62"/>
        <v>ZH1TMM</v>
      </c>
      <c r="O1090" s="54">
        <f t="shared" ca="1" si="61"/>
        <v>0</v>
      </c>
    </row>
    <row r="1091" spans="1:15" hidden="1" x14ac:dyDescent="0.25">
      <c r="A1091" s="97">
        <v>902</v>
      </c>
      <c r="B1091" s="98" t="s">
        <v>4773</v>
      </c>
      <c r="C1091" s="54" t="str">
        <f t="shared" ca="1" si="63"/>
        <v>CPCR</v>
      </c>
      <c r="D1091" s="54" t="str">
        <f t="shared" ca="1" si="63"/>
        <v>GRERETM1</v>
      </c>
      <c r="E1091" s="98">
        <f t="shared" ca="1" si="63"/>
        <v>0</v>
      </c>
      <c r="F1091" s="54">
        <f t="shared" ca="1" si="63"/>
        <v>0</v>
      </c>
      <c r="G1091" s="54">
        <f t="shared" ca="1" si="63"/>
        <v>0</v>
      </c>
      <c r="H1091" s="54">
        <f t="shared" ca="1" si="63"/>
        <v>0</v>
      </c>
      <c r="I1091" s="54">
        <f t="shared" ca="1" si="63"/>
        <v>0</v>
      </c>
      <c r="J1091" s="54" t="str">
        <f t="shared" ca="1" si="63"/>
        <v>ZH1BMN</v>
      </c>
      <c r="K1091" s="54" t="str">
        <f t="shared" ca="1" si="63"/>
        <v>AD3</v>
      </c>
      <c r="L1091" s="54" t="str">
        <f t="shared" ca="1" si="62"/>
        <v>COMPLET</v>
      </c>
      <c r="M1091" s="54" t="str">
        <f t="shared" ca="1" si="62"/>
        <v xml:space="preserve"> </v>
      </c>
      <c r="N1091" s="54" t="str">
        <f t="shared" ca="1" si="62"/>
        <v>ZH1TMN</v>
      </c>
      <c r="O1091" s="54">
        <f t="shared" ca="1" si="61"/>
        <v>0</v>
      </c>
    </row>
    <row r="1092" spans="1:15" hidden="1" x14ac:dyDescent="0.25">
      <c r="A1092" s="97">
        <v>903</v>
      </c>
      <c r="B1092" s="98" t="s">
        <v>4778</v>
      </c>
      <c r="C1092" s="54" t="str">
        <f t="shared" ca="1" si="63"/>
        <v>CPCR</v>
      </c>
      <c r="D1092" s="54" t="str">
        <f t="shared" ca="1" si="63"/>
        <v>GRERETM1</v>
      </c>
      <c r="E1092" s="98">
        <f t="shared" ca="1" si="63"/>
        <v>0</v>
      </c>
      <c r="F1092" s="54">
        <f t="shared" ca="1" si="63"/>
        <v>0</v>
      </c>
      <c r="G1092" s="54">
        <f t="shared" ca="1" si="63"/>
        <v>0</v>
      </c>
      <c r="H1092" s="54">
        <f t="shared" ca="1" si="63"/>
        <v>0</v>
      </c>
      <c r="I1092" s="54">
        <f t="shared" ca="1" si="63"/>
        <v>0</v>
      </c>
      <c r="J1092" s="54" t="str">
        <f t="shared" ca="1" si="63"/>
        <v>ZH1BMN</v>
      </c>
      <c r="K1092" s="54" t="str">
        <f t="shared" ca="1" si="63"/>
        <v>AD3</v>
      </c>
      <c r="L1092" s="54" t="str">
        <f t="shared" ca="1" si="62"/>
        <v>COMPLET</v>
      </c>
      <c r="M1092" s="54" t="str">
        <f t="shared" ca="1" si="62"/>
        <v xml:space="preserve"> </v>
      </c>
      <c r="N1092" s="54" t="str">
        <f t="shared" ca="1" si="62"/>
        <v>ZH1TMO</v>
      </c>
      <c r="O1092" s="54">
        <f t="shared" ca="1" si="61"/>
        <v>0</v>
      </c>
    </row>
    <row r="1093" spans="1:15" hidden="1" x14ac:dyDescent="0.25">
      <c r="A1093" s="97">
        <v>904</v>
      </c>
      <c r="B1093" s="98" t="s">
        <v>4782</v>
      </c>
      <c r="C1093" s="54" t="str">
        <f t="shared" ca="1" si="63"/>
        <v>CPMC</v>
      </c>
      <c r="D1093" s="54" t="str">
        <f t="shared" ca="1" si="63"/>
        <v xml:space="preserve"> </v>
      </c>
      <c r="E1093" s="98">
        <f t="shared" ca="1" si="63"/>
        <v>0</v>
      </c>
      <c r="F1093" s="54">
        <f t="shared" ref="F1093:O1132" ca="1" si="64">IF((INDIRECT("'Referentiel'!"&amp;F$1&amp;$A1093)="N/A"),"",INDIRECT("'Referentiel'!"&amp;F$1&amp;$A1093))</f>
        <v>0</v>
      </c>
      <c r="G1093" s="54">
        <f t="shared" ca="1" si="64"/>
        <v>0</v>
      </c>
      <c r="H1093" s="54">
        <f t="shared" ca="1" si="64"/>
        <v>0</v>
      </c>
      <c r="I1093" s="54">
        <f t="shared" ca="1" si="64"/>
        <v>0</v>
      </c>
      <c r="J1093" s="54">
        <f t="shared" ca="1" si="64"/>
        <v>0</v>
      </c>
      <c r="K1093" s="54" t="str">
        <f t="shared" ca="1" si="64"/>
        <v>AD3</v>
      </c>
      <c r="L1093" s="54" t="str">
        <f t="shared" ca="1" si="62"/>
        <v>COMPLET</v>
      </c>
      <c r="M1093" s="54" t="str">
        <f t="shared" ca="1" si="62"/>
        <v xml:space="preserve"> </v>
      </c>
      <c r="N1093" s="54" t="str">
        <f t="shared" ca="1" si="62"/>
        <v>ZH4SMQ</v>
      </c>
      <c r="O1093" s="54">
        <f t="shared" ca="1" si="61"/>
        <v>0</v>
      </c>
    </row>
    <row r="1094" spans="1:15" hidden="1" x14ac:dyDescent="0.25">
      <c r="A1094" s="97">
        <v>905</v>
      </c>
      <c r="B1094" s="98" t="s">
        <v>4786</v>
      </c>
      <c r="C1094" s="54" t="str">
        <f t="shared" ref="C1094:J1150" ca="1" si="65">IF((INDIRECT("'Referentiel'!"&amp;C$1&amp;$A1094)="N/A"),"",INDIRECT("'Referentiel'!"&amp;C$1&amp;$A1094))</f>
        <v>CPRI</v>
      </c>
      <c r="D1094" s="54" t="str">
        <f t="shared" ca="1" si="65"/>
        <v xml:space="preserve"> V0GRGRCL      </v>
      </c>
      <c r="E1094" s="98">
        <f t="shared" ca="1" si="65"/>
        <v>0</v>
      </c>
      <c r="F1094" s="54">
        <f t="shared" ca="1" si="64"/>
        <v>0</v>
      </c>
      <c r="G1094" s="54">
        <f t="shared" ca="1" si="64"/>
        <v>0</v>
      </c>
      <c r="H1094" s="54">
        <f t="shared" ca="1" si="64"/>
        <v>0</v>
      </c>
      <c r="I1094" s="54">
        <f t="shared" ca="1" si="64"/>
        <v>0</v>
      </c>
      <c r="J1094" s="54" t="str">
        <f t="shared" ca="1" si="64"/>
        <v>ZH0CJO</v>
      </c>
      <c r="K1094" s="54" t="str">
        <f t="shared" ca="1" si="64"/>
        <v>AD3</v>
      </c>
      <c r="L1094" s="54" t="str">
        <f t="shared" ca="1" si="62"/>
        <v>COMPLET</v>
      </c>
      <c r="M1094" s="54">
        <f t="shared" ca="1" si="62"/>
        <v>0</v>
      </c>
      <c r="N1094" s="54" t="str">
        <f t="shared" ca="1" si="62"/>
        <v>ZH0UJO</v>
      </c>
      <c r="O1094" s="54">
        <f t="shared" ca="1" si="61"/>
        <v>0</v>
      </c>
    </row>
    <row r="1095" spans="1:15" hidden="1" x14ac:dyDescent="0.25">
      <c r="A1095" s="97">
        <v>906</v>
      </c>
      <c r="B1095" s="98" t="s">
        <v>4792</v>
      </c>
      <c r="C1095" s="54" t="str">
        <f t="shared" ca="1" si="65"/>
        <v>CPRI</v>
      </c>
      <c r="D1095" s="54" t="str">
        <f t="shared" ca="1" si="65"/>
        <v xml:space="preserve"> V0GRPRIM      </v>
      </c>
      <c r="E1095" s="98">
        <f t="shared" ca="1" si="65"/>
        <v>0</v>
      </c>
      <c r="F1095" s="54">
        <f t="shared" ca="1" si="64"/>
        <v>0</v>
      </c>
      <c r="G1095" s="54">
        <f t="shared" ca="1" si="64"/>
        <v>0</v>
      </c>
      <c r="H1095" s="54">
        <f t="shared" ca="1" si="64"/>
        <v>0</v>
      </c>
      <c r="I1095" s="54">
        <f t="shared" ca="1" si="64"/>
        <v>0</v>
      </c>
      <c r="J1095" s="54" t="str">
        <f t="shared" ca="1" si="64"/>
        <v>ZH0CJP</v>
      </c>
      <c r="K1095" s="54" t="str">
        <f t="shared" ca="1" si="64"/>
        <v>AD3</v>
      </c>
      <c r="L1095" s="54" t="str">
        <f t="shared" ca="1" si="62"/>
        <v>COMPLET</v>
      </c>
      <c r="M1095" s="54">
        <f t="shared" ca="1" si="62"/>
        <v>0</v>
      </c>
      <c r="N1095" s="54" t="str">
        <f t="shared" ca="1" si="62"/>
        <v>ZH0UJP</v>
      </c>
      <c r="O1095" s="54">
        <f t="shared" ca="1" si="61"/>
        <v>0</v>
      </c>
    </row>
    <row r="1096" spans="1:15" hidden="1" x14ac:dyDescent="0.25">
      <c r="A1096" s="97">
        <v>907</v>
      </c>
      <c r="B1096" s="98" t="s">
        <v>4797</v>
      </c>
      <c r="C1096" s="54" t="str">
        <f t="shared" ca="1" si="65"/>
        <v>CPRI</v>
      </c>
      <c r="D1096" s="54" t="str">
        <f t="shared" ca="1" si="65"/>
        <v xml:space="preserve"> V1GRPRIS      </v>
      </c>
      <c r="E1096" s="98">
        <f t="shared" ca="1" si="65"/>
        <v>0</v>
      </c>
      <c r="F1096" s="54">
        <f t="shared" ca="1" si="64"/>
        <v>0</v>
      </c>
      <c r="G1096" s="54">
        <f t="shared" ca="1" si="64"/>
        <v>0</v>
      </c>
      <c r="H1096" s="54">
        <f t="shared" ca="1" si="64"/>
        <v>0</v>
      </c>
      <c r="I1096" s="54">
        <f t="shared" ca="1" si="64"/>
        <v>0</v>
      </c>
      <c r="J1096" s="54" t="str">
        <f t="shared" ca="1" si="64"/>
        <v>ZH0CJQ</v>
      </c>
      <c r="K1096" s="54" t="str">
        <f t="shared" ca="1" si="64"/>
        <v>AD3</v>
      </c>
      <c r="L1096" s="54" t="str">
        <f t="shared" ca="1" si="62"/>
        <v>COMPLET</v>
      </c>
      <c r="M1096" s="54">
        <f t="shared" ca="1" si="62"/>
        <v>0</v>
      </c>
      <c r="N1096" s="54" t="str">
        <f t="shared" ca="1" si="62"/>
        <v>ZH0UJQ</v>
      </c>
      <c r="O1096" s="54">
        <f t="shared" ca="1" si="61"/>
        <v>0</v>
      </c>
    </row>
    <row r="1097" spans="1:15" hidden="1" x14ac:dyDescent="0.25">
      <c r="A1097" s="97">
        <v>908</v>
      </c>
      <c r="B1097" s="98" t="s">
        <v>4803</v>
      </c>
      <c r="C1097" s="54" t="str">
        <f t="shared" ca="1" si="65"/>
        <v>CPPL</v>
      </c>
      <c r="D1097" s="54" t="str">
        <f t="shared" ca="1" si="65"/>
        <v>V0GTIAR00</v>
      </c>
      <c r="E1097" s="98">
        <f t="shared" ca="1" si="65"/>
        <v>0</v>
      </c>
      <c r="F1097" s="54">
        <f t="shared" ca="1" si="64"/>
        <v>0</v>
      </c>
      <c r="G1097" s="54">
        <f t="shared" ca="1" si="64"/>
        <v>0</v>
      </c>
      <c r="H1097" s="54">
        <f t="shared" ca="1" si="64"/>
        <v>0</v>
      </c>
      <c r="I1097" s="54">
        <f t="shared" ca="1" si="64"/>
        <v>0</v>
      </c>
      <c r="J1097" s="54" t="str">
        <f t="shared" ca="1" si="64"/>
        <v>ZH2DJF</v>
      </c>
      <c r="K1097" s="54" t="str">
        <f t="shared" ca="1" si="64"/>
        <v>AD3</v>
      </c>
      <c r="L1097" s="54" t="str">
        <f t="shared" ca="1" si="62"/>
        <v>COMPLET</v>
      </c>
      <c r="M1097" s="54">
        <f t="shared" ca="1" si="62"/>
        <v>0</v>
      </c>
      <c r="N1097" s="54" t="str">
        <f t="shared" ca="1" si="62"/>
        <v>ZH2VJF</v>
      </c>
      <c r="O1097" s="54">
        <f t="shared" ca="1" si="61"/>
        <v>0</v>
      </c>
    </row>
    <row r="1098" spans="1:15" hidden="1" x14ac:dyDescent="0.25">
      <c r="A1098" s="97">
        <v>909</v>
      </c>
      <c r="B1098" s="98" t="s">
        <v>4809</v>
      </c>
      <c r="C1098" s="54" t="str">
        <f t="shared" ca="1" si="65"/>
        <v>CPPL</v>
      </c>
      <c r="D1098" s="54" t="str">
        <f t="shared" ca="1" si="65"/>
        <v>V2GTIPEAV</v>
      </c>
      <c r="E1098" s="98">
        <f t="shared" ca="1" si="65"/>
        <v>0</v>
      </c>
      <c r="F1098" s="54">
        <f t="shared" ca="1" si="64"/>
        <v>0</v>
      </c>
      <c r="G1098" s="54">
        <f t="shared" ca="1" si="64"/>
        <v>0</v>
      </c>
      <c r="H1098" s="54">
        <f t="shared" ca="1" si="64"/>
        <v>0</v>
      </c>
      <c r="I1098" s="54">
        <f t="shared" ca="1" si="64"/>
        <v>0</v>
      </c>
      <c r="J1098" s="54" t="str">
        <f t="shared" ca="1" si="64"/>
        <v>ZH2DJG</v>
      </c>
      <c r="K1098" s="54" t="str">
        <f t="shared" ca="1" si="64"/>
        <v>AD3</v>
      </c>
      <c r="L1098" s="54" t="str">
        <f t="shared" ca="1" si="62"/>
        <v>COMPLET</v>
      </c>
      <c r="M1098" s="54">
        <f t="shared" ca="1" si="62"/>
        <v>0</v>
      </c>
      <c r="N1098" s="54" t="str">
        <f t="shared" ca="1" si="62"/>
        <v>ZH2VJG</v>
      </c>
      <c r="O1098" s="54">
        <f t="shared" ca="1" si="61"/>
        <v>0</v>
      </c>
    </row>
    <row r="1099" spans="1:15" hidden="1" x14ac:dyDescent="0.25">
      <c r="A1099" s="97">
        <v>910</v>
      </c>
      <c r="B1099" s="98" t="s">
        <v>4816</v>
      </c>
      <c r="C1099" s="54" t="str">
        <f t="shared" ca="1" si="65"/>
        <v>CPDM</v>
      </c>
      <c r="D1099" s="54" t="str">
        <f t="shared" ca="1" si="65"/>
        <v>V0H2RE14</v>
      </c>
      <c r="E1099" s="98">
        <f t="shared" ca="1" si="65"/>
        <v>0</v>
      </c>
      <c r="F1099" s="54">
        <f t="shared" ca="1" si="64"/>
        <v>0</v>
      </c>
      <c r="G1099" s="54">
        <f t="shared" ca="1" si="64"/>
        <v>0</v>
      </c>
      <c r="H1099" s="54">
        <f t="shared" ca="1" si="64"/>
        <v>0</v>
      </c>
      <c r="I1099" s="54">
        <f t="shared" ca="1" si="64"/>
        <v>0</v>
      </c>
      <c r="J1099" s="54" t="str">
        <f t="shared" ca="1" si="64"/>
        <v>ZH4AJ5</v>
      </c>
      <c r="K1099" s="54" t="str">
        <f t="shared" ca="1" si="64"/>
        <v>AD3</v>
      </c>
      <c r="L1099" s="54" t="str">
        <f t="shared" ca="1" si="62"/>
        <v>COMPLET</v>
      </c>
      <c r="M1099" s="54">
        <f t="shared" ca="1" si="62"/>
        <v>0</v>
      </c>
      <c r="N1099" s="54" t="str">
        <f t="shared" ca="1" si="62"/>
        <v>ZH4SJ6</v>
      </c>
      <c r="O1099" s="54">
        <f t="shared" ca="1" si="61"/>
        <v>0</v>
      </c>
    </row>
    <row r="1100" spans="1:15" hidden="1" x14ac:dyDescent="0.25">
      <c r="A1100" s="97">
        <v>911</v>
      </c>
      <c r="B1100" s="98" t="s">
        <v>4823</v>
      </c>
      <c r="C1100" s="54" t="str">
        <f t="shared" ca="1" si="65"/>
        <v>CPDM</v>
      </c>
      <c r="D1100" s="54" t="str">
        <f t="shared" ca="1" si="65"/>
        <v xml:space="preserve">V1H2RE7B </v>
      </c>
      <c r="E1100" s="98">
        <f t="shared" ca="1" si="65"/>
        <v>0</v>
      </c>
      <c r="F1100" s="54">
        <f t="shared" ca="1" si="64"/>
        <v>0</v>
      </c>
      <c r="G1100" s="54">
        <f t="shared" ca="1" si="64"/>
        <v>0</v>
      </c>
      <c r="H1100" s="54">
        <f t="shared" ca="1" si="64"/>
        <v>0</v>
      </c>
      <c r="I1100" s="54">
        <f t="shared" ca="1" si="64"/>
        <v>0</v>
      </c>
      <c r="J1100" s="54" t="str">
        <f t="shared" ca="1" si="64"/>
        <v>ZH4FJ5</v>
      </c>
      <c r="K1100" s="54" t="str">
        <f t="shared" ca="1" si="64"/>
        <v>AD1</v>
      </c>
      <c r="L1100" s="54" t="str">
        <f t="shared" ca="1" si="62"/>
        <v>COMPLET</v>
      </c>
      <c r="M1100" s="54">
        <f t="shared" ca="1" si="62"/>
        <v>0</v>
      </c>
      <c r="N1100" s="54" t="str">
        <f t="shared" ca="1" si="62"/>
        <v>ZH4XJ5</v>
      </c>
      <c r="O1100" s="54">
        <f t="shared" ca="1" si="61"/>
        <v>0</v>
      </c>
    </row>
    <row r="1101" spans="1:15" x14ac:dyDescent="0.25">
      <c r="A1101" s="97">
        <v>912</v>
      </c>
      <c r="B1101" s="98" t="s">
        <v>4828</v>
      </c>
      <c r="C1101" s="54" t="str">
        <f t="shared" ca="1" si="65"/>
        <v>CPCR</v>
      </c>
      <c r="D1101" s="54" t="str">
        <f t="shared" ca="1" si="65"/>
        <v>HA1</v>
      </c>
      <c r="E1101" s="98">
        <f t="shared" ca="1" si="65"/>
        <v>0</v>
      </c>
      <c r="F1101" s="54">
        <f t="shared" ca="1" si="64"/>
        <v>0</v>
      </c>
      <c r="G1101" s="54">
        <f t="shared" ca="1" si="64"/>
        <v>0</v>
      </c>
      <c r="H1101" s="54">
        <f t="shared" ca="1" si="64"/>
        <v>0</v>
      </c>
      <c r="I1101" s="54">
        <f t="shared" ca="1" si="64"/>
        <v>0</v>
      </c>
      <c r="J1101" s="54" t="str">
        <f t="shared" ca="1" si="64"/>
        <v>ZH1AH4</v>
      </c>
      <c r="K1101" s="54" t="str">
        <f t="shared" ca="1" si="64"/>
        <v>AD3</v>
      </c>
      <c r="L1101" s="54" t="str">
        <f t="shared" ca="1" si="62"/>
        <v>COMPLET</v>
      </c>
      <c r="M1101" s="54" t="str">
        <f t="shared" ca="1" si="62"/>
        <v xml:space="preserve"> </v>
      </c>
      <c r="N1101" s="54" t="str">
        <f t="shared" ca="1" si="62"/>
        <v>ZH1SH5</v>
      </c>
      <c r="O1101" s="54">
        <f t="shared" ca="1" si="61"/>
        <v>0</v>
      </c>
    </row>
    <row r="1102" spans="1:15" hidden="1" x14ac:dyDescent="0.25">
      <c r="A1102" s="97">
        <v>913</v>
      </c>
      <c r="B1102" s="98" t="s">
        <v>4834</v>
      </c>
      <c r="C1102" s="54" t="str">
        <f t="shared" ca="1" si="65"/>
        <v>CPCR</v>
      </c>
      <c r="D1102" s="54" t="str">
        <f t="shared" ca="1" si="65"/>
        <v>HA2</v>
      </c>
      <c r="E1102" s="98">
        <f t="shared" ca="1" si="65"/>
        <v>0</v>
      </c>
      <c r="F1102" s="54">
        <f t="shared" ca="1" si="64"/>
        <v>0</v>
      </c>
      <c r="G1102" s="54">
        <f t="shared" ca="1" si="64"/>
        <v>0</v>
      </c>
      <c r="H1102" s="54">
        <f t="shared" ca="1" si="64"/>
        <v>0</v>
      </c>
      <c r="I1102" s="54">
        <f t="shared" ca="1" si="64"/>
        <v>0</v>
      </c>
      <c r="J1102" s="54" t="str">
        <f t="shared" ca="1" si="64"/>
        <v>ZH1CMJ</v>
      </c>
      <c r="K1102" s="54" t="str">
        <f t="shared" ca="1" si="64"/>
        <v>AD3</v>
      </c>
      <c r="L1102" s="54" t="str">
        <f t="shared" ca="1" si="62"/>
        <v>COMPLET</v>
      </c>
      <c r="M1102" s="54" t="str">
        <f t="shared" ca="1" si="62"/>
        <v xml:space="preserve"> </v>
      </c>
      <c r="N1102" s="54" t="str">
        <f t="shared" ca="1" si="62"/>
        <v>ZH1UMJ</v>
      </c>
      <c r="O1102" s="54">
        <f t="shared" ca="1" si="61"/>
        <v>0</v>
      </c>
    </row>
    <row r="1103" spans="1:15" hidden="1" x14ac:dyDescent="0.25">
      <c r="A1103" s="97">
        <v>914</v>
      </c>
      <c r="B1103" s="98" t="s">
        <v>4839</v>
      </c>
      <c r="C1103" s="54" t="str">
        <f t="shared" ca="1" si="65"/>
        <v>CPCR</v>
      </c>
      <c r="D1103" s="54" t="str">
        <f t="shared" ca="1" si="65"/>
        <v>HA3</v>
      </c>
      <c r="E1103" s="98">
        <f t="shared" ca="1" si="65"/>
        <v>0</v>
      </c>
      <c r="F1103" s="54">
        <f t="shared" ca="1" si="64"/>
        <v>0</v>
      </c>
      <c r="G1103" s="54">
        <f t="shared" ca="1" si="64"/>
        <v>0</v>
      </c>
      <c r="H1103" s="54">
        <f t="shared" ca="1" si="64"/>
        <v>0</v>
      </c>
      <c r="I1103" s="54">
        <f t="shared" ca="1" si="64"/>
        <v>0</v>
      </c>
      <c r="J1103" s="54" t="str">
        <f t="shared" ca="1" si="64"/>
        <v>ZH1CMK</v>
      </c>
      <c r="K1103" s="54" t="str">
        <f t="shared" ca="1" si="64"/>
        <v>AD3</v>
      </c>
      <c r="L1103" s="54" t="str">
        <f t="shared" ca="1" si="62"/>
        <v>COMPLET</v>
      </c>
      <c r="M1103" s="54" t="str">
        <f t="shared" ca="1" si="62"/>
        <v xml:space="preserve"> </v>
      </c>
      <c r="N1103" s="54" t="str">
        <f t="shared" ca="1" si="62"/>
        <v>ZH1UMK</v>
      </c>
      <c r="O1103" s="54">
        <f t="shared" ca="1" si="61"/>
        <v>0</v>
      </c>
    </row>
    <row r="1104" spans="1:15" x14ac:dyDescent="0.25">
      <c r="A1104" s="97">
        <v>915</v>
      </c>
      <c r="B1104" s="98" t="s">
        <v>4844</v>
      </c>
      <c r="C1104" s="54" t="str">
        <f t="shared" ca="1" si="65"/>
        <v>CPCR</v>
      </c>
      <c r="D1104" s="54" t="str">
        <f t="shared" ca="1" si="65"/>
        <v>HA7</v>
      </c>
      <c r="E1104" s="98">
        <f t="shared" ca="1" si="65"/>
        <v>0</v>
      </c>
      <c r="F1104" s="54">
        <f t="shared" ca="1" si="64"/>
        <v>0</v>
      </c>
      <c r="G1104" s="54">
        <f t="shared" ca="1" si="64"/>
        <v>0</v>
      </c>
      <c r="H1104" s="54">
        <f t="shared" ca="1" si="64"/>
        <v>0</v>
      </c>
      <c r="I1104" s="54">
        <f t="shared" ca="1" si="64"/>
        <v>0</v>
      </c>
      <c r="J1104" s="54" t="str">
        <f t="shared" ca="1" si="64"/>
        <v>ZH1AH5</v>
      </c>
      <c r="K1104" s="54" t="str">
        <f t="shared" ca="1" si="64"/>
        <v>AD3</v>
      </c>
      <c r="L1104" s="54" t="str">
        <f t="shared" ca="1" si="62"/>
        <v>COMPLET</v>
      </c>
      <c r="M1104" s="54" t="str">
        <f t="shared" ca="1" si="62"/>
        <v xml:space="preserve"> </v>
      </c>
      <c r="N1104" s="54" t="str">
        <f t="shared" ca="1" si="62"/>
        <v>ZH1SH6</v>
      </c>
      <c r="O1104" s="54">
        <f t="shared" ca="1" si="61"/>
        <v>0</v>
      </c>
    </row>
    <row r="1105" spans="1:15" hidden="1" x14ac:dyDescent="0.25">
      <c r="A1105" s="97">
        <v>916</v>
      </c>
      <c r="B1105" s="98" t="s">
        <v>4849</v>
      </c>
      <c r="C1105" s="54" t="str">
        <f t="shared" ca="1" si="65"/>
        <v>CPCR</v>
      </c>
      <c r="D1105" s="54" t="str">
        <f t="shared" ca="1" si="65"/>
        <v>HA8</v>
      </c>
      <c r="E1105" s="98">
        <f t="shared" ca="1" si="65"/>
        <v>0</v>
      </c>
      <c r="F1105" s="54">
        <f t="shared" ca="1" si="64"/>
        <v>0</v>
      </c>
      <c r="G1105" s="54">
        <f t="shared" ca="1" si="64"/>
        <v>0</v>
      </c>
      <c r="H1105" s="54">
        <f t="shared" ca="1" si="64"/>
        <v>0</v>
      </c>
      <c r="I1105" s="54">
        <f t="shared" ca="1" si="64"/>
        <v>0</v>
      </c>
      <c r="J1105" s="54" t="str">
        <f t="shared" ca="1" si="64"/>
        <v>ZH1CML</v>
      </c>
      <c r="K1105" s="54" t="str">
        <f t="shared" ca="1" si="64"/>
        <v>AD3</v>
      </c>
      <c r="L1105" s="54" t="str">
        <f t="shared" ca="1" si="62"/>
        <v>COMPLET</v>
      </c>
      <c r="M1105" s="54" t="str">
        <f t="shared" ca="1" si="62"/>
        <v xml:space="preserve"> </v>
      </c>
      <c r="N1105" s="54" t="str">
        <f t="shared" ca="1" si="62"/>
        <v>ZH1UML</v>
      </c>
      <c r="O1105" s="54">
        <f t="shared" ca="1" si="61"/>
        <v>0</v>
      </c>
    </row>
    <row r="1106" spans="1:15" hidden="1" x14ac:dyDescent="0.25">
      <c r="A1106" s="97">
        <v>917</v>
      </c>
      <c r="B1106" s="98" t="s">
        <v>4854</v>
      </c>
      <c r="C1106" s="54" t="str">
        <f t="shared" ca="1" si="65"/>
        <v>CPCC</v>
      </c>
      <c r="D1106" s="54" t="str">
        <f t="shared" ca="1" si="65"/>
        <v xml:space="preserve">V1HABITA </v>
      </c>
      <c r="E1106" s="98">
        <f t="shared" ca="1" si="65"/>
        <v>0</v>
      </c>
      <c r="F1106" s="54">
        <f t="shared" ca="1" si="64"/>
        <v>0</v>
      </c>
      <c r="G1106" s="54">
        <f t="shared" ca="1" si="64"/>
        <v>0</v>
      </c>
      <c r="H1106" s="54">
        <f t="shared" ca="1" si="64"/>
        <v>0</v>
      </c>
      <c r="I1106" s="54">
        <f t="shared" ca="1" si="64"/>
        <v>0</v>
      </c>
      <c r="J1106" s="54" t="str">
        <f t="shared" ca="1" si="64"/>
        <v>ZH1IJ3</v>
      </c>
      <c r="K1106" s="54" t="str">
        <f t="shared" ca="1" si="64"/>
        <v>AD1</v>
      </c>
      <c r="L1106" s="54" t="str">
        <f t="shared" ca="1" si="62"/>
        <v>COMPLET</v>
      </c>
      <c r="M1106" s="54">
        <f t="shared" ca="1" si="62"/>
        <v>0</v>
      </c>
      <c r="N1106" s="54" t="str">
        <f t="shared" ca="1" si="62"/>
        <v>ZH10J3</v>
      </c>
      <c r="O1106" s="54">
        <f t="shared" ca="1" si="61"/>
        <v>0</v>
      </c>
    </row>
    <row r="1107" spans="1:15" x14ac:dyDescent="0.25">
      <c r="A1107" s="97">
        <v>918</v>
      </c>
      <c r="B1107" s="98" t="s">
        <v>4859</v>
      </c>
      <c r="C1107" s="54" t="str">
        <f t="shared" ca="1" si="65"/>
        <v>CPCR</v>
      </c>
      <c r="D1107" s="54" t="str">
        <f t="shared" ca="1" si="65"/>
        <v>HB1</v>
      </c>
      <c r="E1107" s="98">
        <f t="shared" ca="1" si="65"/>
        <v>0</v>
      </c>
      <c r="F1107" s="54">
        <f t="shared" ca="1" si="64"/>
        <v>0</v>
      </c>
      <c r="G1107" s="54">
        <f t="shared" ca="1" si="64"/>
        <v>0</v>
      </c>
      <c r="H1107" s="54">
        <f t="shared" ca="1" si="64"/>
        <v>0</v>
      </c>
      <c r="I1107" s="54">
        <f t="shared" ca="1" si="64"/>
        <v>0</v>
      </c>
      <c r="J1107" s="54" t="str">
        <f t="shared" ca="1" si="64"/>
        <v>ZH1AH6</v>
      </c>
      <c r="K1107" s="54" t="str">
        <f t="shared" ca="1" si="64"/>
        <v>AD3</v>
      </c>
      <c r="L1107" s="54" t="str">
        <f t="shared" ca="1" si="62"/>
        <v>COMPLET</v>
      </c>
      <c r="M1107" s="54" t="str">
        <f t="shared" ca="1" si="62"/>
        <v xml:space="preserve"> </v>
      </c>
      <c r="N1107" s="54" t="str">
        <f t="shared" ca="1" si="62"/>
        <v>ZH1SH7</v>
      </c>
      <c r="O1107" s="54">
        <f t="shared" ca="1" si="61"/>
        <v>0</v>
      </c>
    </row>
    <row r="1108" spans="1:15" x14ac:dyDescent="0.25">
      <c r="A1108" s="97">
        <v>919</v>
      </c>
      <c r="B1108" s="98" t="s">
        <v>4864</v>
      </c>
      <c r="C1108" s="54" t="str">
        <f t="shared" ca="1" si="65"/>
        <v>CPCR</v>
      </c>
      <c r="D1108" s="54" t="str">
        <f t="shared" ca="1" si="65"/>
        <v>HB2</v>
      </c>
      <c r="E1108" s="98">
        <f t="shared" ca="1" si="65"/>
        <v>0</v>
      </c>
      <c r="F1108" s="54">
        <f t="shared" ca="1" si="64"/>
        <v>0</v>
      </c>
      <c r="G1108" s="54">
        <f t="shared" ca="1" si="64"/>
        <v>0</v>
      </c>
      <c r="H1108" s="54">
        <f t="shared" ca="1" si="64"/>
        <v>0</v>
      </c>
      <c r="I1108" s="54">
        <f t="shared" ca="1" si="64"/>
        <v>0</v>
      </c>
      <c r="J1108" s="54" t="str">
        <f t="shared" ca="1" si="64"/>
        <v>ZH1AH7</v>
      </c>
      <c r="K1108" s="54" t="str">
        <f t="shared" ca="1" si="64"/>
        <v>AD3</v>
      </c>
      <c r="L1108" s="54" t="str">
        <f t="shared" ca="1" si="62"/>
        <v>COMPLET</v>
      </c>
      <c r="M1108" s="54" t="str">
        <f t="shared" ca="1" si="62"/>
        <v xml:space="preserve"> </v>
      </c>
      <c r="N1108" s="54" t="str">
        <f t="shared" ca="1" si="62"/>
        <v>ZH1SH8</v>
      </c>
      <c r="O1108" s="54">
        <f t="shared" ca="1" si="61"/>
        <v>0</v>
      </c>
    </row>
    <row r="1109" spans="1:15" hidden="1" x14ac:dyDescent="0.25">
      <c r="A1109" s="97">
        <v>920</v>
      </c>
      <c r="B1109" s="98" t="s">
        <v>4869</v>
      </c>
      <c r="C1109" s="54" t="str">
        <f t="shared" ca="1" si="65"/>
        <v>CPCC</v>
      </c>
      <c r="D1109" s="54" t="str">
        <f t="shared" ca="1" si="65"/>
        <v xml:space="preserve">V0HC4R09 </v>
      </c>
      <c r="E1109" s="98">
        <f t="shared" ca="1" si="65"/>
        <v>0</v>
      </c>
      <c r="F1109" s="54">
        <f t="shared" ca="1" si="64"/>
        <v>0</v>
      </c>
      <c r="G1109" s="54">
        <f t="shared" ca="1" si="64"/>
        <v>0</v>
      </c>
      <c r="H1109" s="54">
        <f t="shared" ca="1" si="64"/>
        <v>0</v>
      </c>
      <c r="I1109" s="54">
        <f t="shared" ca="1" si="64"/>
        <v>0</v>
      </c>
      <c r="J1109" s="54" t="str">
        <f t="shared" ca="1" si="64"/>
        <v>ZH1IJ4</v>
      </c>
      <c r="K1109" s="54" t="str">
        <f t="shared" ca="1" si="64"/>
        <v>AD1</v>
      </c>
      <c r="L1109" s="54" t="str">
        <f t="shared" ca="1" si="62"/>
        <v>COMPLET</v>
      </c>
      <c r="M1109" s="54">
        <f t="shared" ca="1" si="62"/>
        <v>0</v>
      </c>
      <c r="N1109" s="54" t="str">
        <f t="shared" ca="1" si="62"/>
        <v>ZH10J4</v>
      </c>
      <c r="O1109" s="54">
        <f t="shared" ca="1" si="61"/>
        <v>0</v>
      </c>
    </row>
    <row r="1110" spans="1:15" hidden="1" x14ac:dyDescent="0.25">
      <c r="A1110" s="97">
        <v>921</v>
      </c>
      <c r="B1110" s="98" t="s">
        <v>4874</v>
      </c>
      <c r="C1110" s="54" t="str">
        <f t="shared" ca="1" si="65"/>
        <v>CPCR</v>
      </c>
      <c r="D1110" s="54" t="str">
        <f t="shared" ca="1" si="65"/>
        <v>HC5</v>
      </c>
      <c r="E1110" s="98">
        <f t="shared" ca="1" si="65"/>
        <v>0</v>
      </c>
      <c r="F1110" s="54">
        <f t="shared" ca="1" si="64"/>
        <v>0</v>
      </c>
      <c r="G1110" s="54">
        <f t="shared" ca="1" si="64"/>
        <v>0</v>
      </c>
      <c r="H1110" s="54">
        <f t="shared" ca="1" si="64"/>
        <v>0</v>
      </c>
      <c r="I1110" s="54">
        <f t="shared" ca="1" si="64"/>
        <v>0</v>
      </c>
      <c r="J1110" s="54" t="str">
        <f t="shared" ca="1" si="64"/>
        <v>ZH1CMM</v>
      </c>
      <c r="K1110" s="54" t="str">
        <f t="shared" ca="1" si="64"/>
        <v>AD3</v>
      </c>
      <c r="L1110" s="54" t="str">
        <f t="shared" ca="1" si="62"/>
        <v>COMPLET</v>
      </c>
      <c r="M1110" s="54" t="str">
        <f t="shared" ca="1" si="62"/>
        <v xml:space="preserve"> </v>
      </c>
      <c r="N1110" s="54" t="str">
        <f t="shared" ca="1" si="62"/>
        <v>ZH1UMM</v>
      </c>
      <c r="O1110" s="54">
        <f t="shared" ca="1" si="61"/>
        <v>0</v>
      </c>
    </row>
    <row r="1111" spans="1:15" hidden="1" x14ac:dyDescent="0.25">
      <c r="A1111" s="97">
        <v>2132</v>
      </c>
      <c r="B1111" s="98" t="s">
        <v>10427</v>
      </c>
      <c r="C1111" s="54" t="str">
        <f t="shared" ca="1" si="65"/>
        <v>CPCC</v>
      </c>
      <c r="D1111" s="54" t="str">
        <f t="shared" ca="1" si="65"/>
        <v xml:space="preserve">V0HCDDEH </v>
      </c>
      <c r="E1111" s="98">
        <f t="shared" ca="1" si="65"/>
        <v>0</v>
      </c>
      <c r="F1111" s="54">
        <f t="shared" ca="1" si="64"/>
        <v>0</v>
      </c>
      <c r="G1111" s="54">
        <f t="shared" ca="1" si="64"/>
        <v>0</v>
      </c>
      <c r="H1111" s="54">
        <f t="shared" ca="1" si="64"/>
        <v>0</v>
      </c>
      <c r="I1111" s="54">
        <f t="shared" ca="1" si="64"/>
        <v>0</v>
      </c>
      <c r="J1111" s="54" t="str">
        <f t="shared" ca="1" si="64"/>
        <v>ZH1OJN</v>
      </c>
      <c r="K1111" s="54" t="str">
        <f t="shared" ca="1" si="64"/>
        <v>AD3</v>
      </c>
      <c r="L1111" s="54" t="str">
        <f t="shared" ca="1" si="62"/>
        <v>COMPLET</v>
      </c>
      <c r="M1111" s="54">
        <f t="shared" ca="1" si="62"/>
        <v>0</v>
      </c>
      <c r="N1111" s="54" t="str">
        <f t="shared" ca="1" si="62"/>
        <v>ZH1PJN</v>
      </c>
      <c r="O1111" s="54">
        <f t="shared" ca="1" si="61"/>
        <v>0</v>
      </c>
    </row>
    <row r="1112" spans="1:15" hidden="1" x14ac:dyDescent="0.25">
      <c r="A1112" s="97">
        <v>922</v>
      </c>
      <c r="B1112" s="98" t="s">
        <v>4879</v>
      </c>
      <c r="C1112" s="54" t="str">
        <f t="shared" ca="1" si="65"/>
        <v>CPMC</v>
      </c>
      <c r="D1112" s="54" t="str">
        <f t="shared" ca="1" si="65"/>
        <v xml:space="preserve">V0HCERPA </v>
      </c>
      <c r="E1112" s="98">
        <f t="shared" ca="1" si="65"/>
        <v>0</v>
      </c>
      <c r="F1112" s="54">
        <f t="shared" ca="1" si="64"/>
        <v>0</v>
      </c>
      <c r="G1112" s="54">
        <f t="shared" ca="1" si="64"/>
        <v>0</v>
      </c>
      <c r="H1112" s="54">
        <f t="shared" ca="1" si="64"/>
        <v>0</v>
      </c>
      <c r="I1112" s="54">
        <f t="shared" ca="1" si="64"/>
        <v>0</v>
      </c>
      <c r="J1112" s="54" t="str">
        <f t="shared" ca="1" si="64"/>
        <v>ZH4FJ6</v>
      </c>
      <c r="K1112" s="54" t="str">
        <f t="shared" ca="1" si="64"/>
        <v>AD1</v>
      </c>
      <c r="L1112" s="54" t="str">
        <f t="shared" ca="1" si="62"/>
        <v>COMPLET</v>
      </c>
      <c r="M1112" s="54">
        <f t="shared" ca="1" si="62"/>
        <v>0</v>
      </c>
      <c r="N1112" s="54" t="str">
        <f t="shared" ca="1" si="62"/>
        <v>ZH4XJ6</v>
      </c>
      <c r="O1112" s="54">
        <f t="shared" ca="1" si="61"/>
        <v>0</v>
      </c>
    </row>
    <row r="1113" spans="1:15" hidden="1" x14ac:dyDescent="0.25">
      <c r="A1113" s="97">
        <v>2190</v>
      </c>
      <c r="B1113" s="98" t="s">
        <v>10622</v>
      </c>
      <c r="C1113" s="54" t="str">
        <f t="shared" ca="1" si="65"/>
        <v>CPCC</v>
      </c>
      <c r="D1113" s="54" t="str">
        <f t="shared" ca="1" si="65"/>
        <v>V0HCRITF</v>
      </c>
      <c r="E1113" s="98">
        <f t="shared" ca="1" si="65"/>
        <v>0</v>
      </c>
      <c r="F1113" s="54">
        <f t="shared" ca="1" si="64"/>
        <v>0</v>
      </c>
      <c r="G1113" s="54">
        <f t="shared" ca="1" si="64"/>
        <v>0</v>
      </c>
      <c r="H1113" s="54">
        <f t="shared" ca="1" si="64"/>
        <v>0</v>
      </c>
      <c r="I1113" s="54">
        <f t="shared" ca="1" si="64"/>
        <v>0</v>
      </c>
      <c r="J1113" s="54" t="str">
        <f t="shared" ca="1" si="64"/>
        <v>ZH1FMB</v>
      </c>
      <c r="K1113" s="54" t="str">
        <f t="shared" ca="1" si="64"/>
        <v>AD3</v>
      </c>
      <c r="L1113" s="54" t="str">
        <f t="shared" ca="1" si="62"/>
        <v>COMPLET</v>
      </c>
      <c r="M1113" s="54" t="str">
        <f t="shared" ca="1" si="62"/>
        <v xml:space="preserve"> </v>
      </c>
      <c r="N1113" s="54" t="str">
        <f t="shared" ca="1" si="62"/>
        <v>ZH1GMB</v>
      </c>
      <c r="O1113" s="54">
        <f t="shared" ca="1" si="61"/>
        <v>0</v>
      </c>
    </row>
    <row r="1114" spans="1:15" hidden="1" x14ac:dyDescent="0.25">
      <c r="A1114" s="97">
        <v>923</v>
      </c>
      <c r="B1114" s="98" t="s">
        <v>4884</v>
      </c>
      <c r="C1114" s="54" t="str">
        <f t="shared" ca="1" si="65"/>
        <v>CPCR</v>
      </c>
      <c r="D1114" s="54" t="str">
        <f t="shared" ca="1" si="65"/>
        <v>HD2</v>
      </c>
      <c r="E1114" s="98">
        <f t="shared" ca="1" si="65"/>
        <v>0</v>
      </c>
      <c r="F1114" s="54">
        <f t="shared" ca="1" si="64"/>
        <v>0</v>
      </c>
      <c r="G1114" s="54">
        <f t="shared" ca="1" si="64"/>
        <v>0</v>
      </c>
      <c r="H1114" s="54">
        <f t="shared" ca="1" si="64"/>
        <v>0</v>
      </c>
      <c r="I1114" s="54">
        <f t="shared" ca="1" si="64"/>
        <v>0</v>
      </c>
      <c r="J1114" s="54" t="str">
        <f t="shared" ca="1" si="64"/>
        <v>ZH1CMN</v>
      </c>
      <c r="K1114" s="54" t="str">
        <f t="shared" ca="1" si="64"/>
        <v>AD3</v>
      </c>
      <c r="L1114" s="54" t="str">
        <f t="shared" ca="1" si="62"/>
        <v>COMPLET</v>
      </c>
      <c r="M1114" s="54" t="str">
        <f t="shared" ca="1" si="62"/>
        <v xml:space="preserve"> </v>
      </c>
      <c r="N1114" s="54" t="str">
        <f t="shared" ca="1" si="62"/>
        <v>ZH1UMN</v>
      </c>
      <c r="O1114" s="54">
        <f t="shared" ca="1" si="61"/>
        <v>0</v>
      </c>
    </row>
    <row r="1115" spans="1:15" hidden="1" x14ac:dyDescent="0.25">
      <c r="A1115" s="97">
        <v>924</v>
      </c>
      <c r="B1115" s="98" t="s">
        <v>4889</v>
      </c>
      <c r="C1115" s="54" t="str">
        <f t="shared" ca="1" si="65"/>
        <v>CPCR</v>
      </c>
      <c r="D1115" s="54" t="str">
        <f t="shared" ca="1" si="65"/>
        <v>HD3</v>
      </c>
      <c r="E1115" s="98">
        <f t="shared" ca="1" si="65"/>
        <v>0</v>
      </c>
      <c r="F1115" s="54">
        <f t="shared" ca="1" si="64"/>
        <v>0</v>
      </c>
      <c r="G1115" s="54">
        <f t="shared" ca="1" si="64"/>
        <v>0</v>
      </c>
      <c r="H1115" s="54">
        <f t="shared" ca="1" si="64"/>
        <v>0</v>
      </c>
      <c r="I1115" s="54">
        <f t="shared" ca="1" si="64"/>
        <v>0</v>
      </c>
      <c r="J1115" s="54" t="str">
        <f t="shared" ca="1" si="64"/>
        <v>ZH1CMO</v>
      </c>
      <c r="K1115" s="54" t="str">
        <f t="shared" ca="1" si="64"/>
        <v>AD3</v>
      </c>
      <c r="L1115" s="54" t="str">
        <f t="shared" ca="1" si="62"/>
        <v>COMPLET</v>
      </c>
      <c r="M1115" s="54" t="str">
        <f t="shared" ca="1" si="62"/>
        <v xml:space="preserve"> </v>
      </c>
      <c r="N1115" s="54" t="str">
        <f t="shared" ca="1" si="62"/>
        <v>ZH1UMO</v>
      </c>
      <c r="O1115" s="54">
        <f t="shared" ca="1" si="61"/>
        <v>0</v>
      </c>
    </row>
    <row r="1116" spans="1:15" hidden="1" x14ac:dyDescent="0.25">
      <c r="A1116" s="97">
        <v>925</v>
      </c>
      <c r="B1116" s="98" t="s">
        <v>4894</v>
      </c>
      <c r="C1116" s="54" t="str">
        <f t="shared" ca="1" si="65"/>
        <v>CPCR</v>
      </c>
      <c r="D1116" s="54" t="str">
        <f t="shared" ca="1" si="65"/>
        <v>HD4</v>
      </c>
      <c r="E1116" s="98">
        <f t="shared" ca="1" si="65"/>
        <v>0</v>
      </c>
      <c r="F1116" s="54">
        <f t="shared" ca="1" si="64"/>
        <v>0</v>
      </c>
      <c r="G1116" s="54">
        <f t="shared" ca="1" si="64"/>
        <v>0</v>
      </c>
      <c r="H1116" s="54">
        <f t="shared" ca="1" si="64"/>
        <v>0</v>
      </c>
      <c r="I1116" s="54">
        <f t="shared" ca="1" si="64"/>
        <v>0</v>
      </c>
      <c r="J1116" s="54" t="str">
        <f t="shared" ca="1" si="64"/>
        <v>ZH1CMP</v>
      </c>
      <c r="K1116" s="54" t="str">
        <f t="shared" ca="1" si="64"/>
        <v>AD3</v>
      </c>
      <c r="L1116" s="54" t="str">
        <f t="shared" ca="1" si="62"/>
        <v>COMPLET</v>
      </c>
      <c r="M1116" s="54" t="str">
        <f t="shared" ca="1" si="62"/>
        <v xml:space="preserve"> </v>
      </c>
      <c r="N1116" s="54" t="str">
        <f t="shared" ca="1" si="62"/>
        <v>ZH1UMP</v>
      </c>
      <c r="O1116" s="54">
        <f t="shared" ca="1" si="61"/>
        <v>0</v>
      </c>
    </row>
    <row r="1117" spans="1:15" hidden="1" x14ac:dyDescent="0.25">
      <c r="A1117" s="97">
        <v>926</v>
      </c>
      <c r="B1117" s="98" t="s">
        <v>4899</v>
      </c>
      <c r="C1117" s="54" t="str">
        <f t="shared" ca="1" si="65"/>
        <v>CPDT</v>
      </c>
      <c r="D1117" s="54" t="str">
        <f t="shared" ca="1" si="65"/>
        <v xml:space="preserve">V0HDOUBE </v>
      </c>
      <c r="E1117" s="98">
        <f t="shared" ca="1" si="65"/>
        <v>0</v>
      </c>
      <c r="F1117" s="54">
        <f t="shared" ca="1" si="64"/>
        <v>0</v>
      </c>
      <c r="G1117" s="54">
        <f t="shared" ca="1" si="64"/>
        <v>0</v>
      </c>
      <c r="H1117" s="54">
        <f t="shared" ca="1" si="64"/>
        <v>0</v>
      </c>
      <c r="I1117" s="54">
        <f t="shared" ca="1" si="64"/>
        <v>0</v>
      </c>
      <c r="J1117" s="54" t="str">
        <f t="shared" ca="1" si="64"/>
        <v>ZH0GJ1</v>
      </c>
      <c r="K1117" s="54" t="str">
        <f t="shared" ca="1" si="64"/>
        <v>AD3</v>
      </c>
      <c r="L1117" s="54" t="str">
        <f t="shared" ca="1" si="62"/>
        <v>COMPLET</v>
      </c>
      <c r="M1117" s="54">
        <f t="shared" ca="1" si="62"/>
        <v>0</v>
      </c>
      <c r="N1117" s="54" t="str">
        <f t="shared" ca="1" si="62"/>
        <v>ZH0YJ1</v>
      </c>
      <c r="O1117" s="54">
        <f t="shared" ca="1" si="62"/>
        <v>0</v>
      </c>
    </row>
    <row r="1118" spans="1:15" hidden="1" x14ac:dyDescent="0.25">
      <c r="A1118" s="97">
        <v>2194</v>
      </c>
      <c r="B1118" s="98" t="s">
        <v>10642</v>
      </c>
      <c r="C1118" s="54" t="str">
        <f t="shared" ca="1" si="65"/>
        <v>CPCC</v>
      </c>
      <c r="D1118" s="54" t="str">
        <f t="shared" ca="1" si="65"/>
        <v>V1HEBPMT</v>
      </c>
      <c r="E1118" s="98">
        <f t="shared" ca="1" si="65"/>
        <v>0</v>
      </c>
      <c r="F1118" s="54">
        <f t="shared" ca="1" si="64"/>
        <v>0</v>
      </c>
      <c r="G1118" s="54">
        <f t="shared" ca="1" si="64"/>
        <v>0</v>
      </c>
      <c r="H1118" s="54">
        <f t="shared" ca="1" si="64"/>
        <v>0</v>
      </c>
      <c r="I1118" s="54">
        <f t="shared" ca="1" si="64"/>
        <v>0</v>
      </c>
      <c r="J1118" s="54" t="str">
        <f t="shared" ca="1" si="64"/>
        <v>ZH1FMF</v>
      </c>
      <c r="K1118" s="54" t="str">
        <f t="shared" ca="1" si="64"/>
        <v>AD3</v>
      </c>
      <c r="L1118" s="54" t="str">
        <f t="shared" ca="1" si="62"/>
        <v>COMPLET</v>
      </c>
      <c r="M1118" s="54" t="str">
        <f t="shared" ca="1" si="62"/>
        <v xml:space="preserve"> </v>
      </c>
      <c r="N1118" s="54" t="str">
        <f t="shared" ca="1" si="62"/>
        <v>ZH1GMF</v>
      </c>
      <c r="O1118" s="54">
        <f t="shared" ca="1" si="62"/>
        <v>0</v>
      </c>
    </row>
    <row r="1119" spans="1:15" hidden="1" x14ac:dyDescent="0.25">
      <c r="A1119" s="97">
        <v>927</v>
      </c>
      <c r="B1119" s="98" t="s">
        <v>4904</v>
      </c>
      <c r="C1119" s="54" t="str">
        <f t="shared" ca="1" si="65"/>
        <v>CPCC</v>
      </c>
      <c r="D1119" s="54" t="str">
        <f t="shared" ca="1" si="65"/>
        <v xml:space="preserve">V1HEXANT </v>
      </c>
      <c r="E1119" s="98">
        <f t="shared" ca="1" si="65"/>
        <v>0</v>
      </c>
      <c r="F1119" s="54">
        <f t="shared" ca="1" si="64"/>
        <v>0</v>
      </c>
      <c r="G1119" s="54">
        <f t="shared" ca="1" si="64"/>
        <v>0</v>
      </c>
      <c r="H1119" s="54">
        <f t="shared" ca="1" si="64"/>
        <v>0</v>
      </c>
      <c r="I1119" s="54">
        <f t="shared" ca="1" si="64"/>
        <v>0</v>
      </c>
      <c r="J1119" s="54" t="str">
        <f t="shared" ca="1" si="64"/>
        <v>ZH1IJ5</v>
      </c>
      <c r="K1119" s="54" t="str">
        <f t="shared" ca="1" si="64"/>
        <v>AD3</v>
      </c>
      <c r="L1119" s="54" t="str">
        <f t="shared" ca="1" si="62"/>
        <v>COMPLET</v>
      </c>
      <c r="M1119" s="54">
        <f t="shared" ca="1" si="62"/>
        <v>0</v>
      </c>
      <c r="N1119" s="54" t="str">
        <f t="shared" ca="1" si="62"/>
        <v>ZH10J5</v>
      </c>
      <c r="O1119" s="54">
        <f t="shared" ca="1" si="62"/>
        <v>0</v>
      </c>
    </row>
    <row r="1120" spans="1:15" hidden="1" x14ac:dyDescent="0.25">
      <c r="A1120" s="97">
        <v>928</v>
      </c>
      <c r="B1120" s="98" t="s">
        <v>4909</v>
      </c>
      <c r="C1120" s="54" t="str">
        <f t="shared" ca="1" si="65"/>
        <v>CPDT</v>
      </c>
      <c r="D1120" s="54" t="str">
        <f t="shared" ca="1" si="65"/>
        <v xml:space="preserve"> V0HEXDBL      </v>
      </c>
      <c r="E1120" s="98">
        <f t="shared" ca="1" si="65"/>
        <v>0</v>
      </c>
      <c r="F1120" s="54">
        <f t="shared" ca="1" si="64"/>
        <v>0</v>
      </c>
      <c r="G1120" s="54">
        <f t="shared" ca="1" si="64"/>
        <v>0</v>
      </c>
      <c r="H1120" s="54">
        <f t="shared" ca="1" si="64"/>
        <v>0</v>
      </c>
      <c r="I1120" s="54">
        <f t="shared" ca="1" si="64"/>
        <v>0</v>
      </c>
      <c r="J1120" s="54" t="str">
        <f t="shared" ca="1" si="64"/>
        <v>ZH0CJR</v>
      </c>
      <c r="K1120" s="54" t="str">
        <f t="shared" ca="1" si="64"/>
        <v>AD3</v>
      </c>
      <c r="L1120" s="54" t="str">
        <f t="shared" ca="1" si="62"/>
        <v>COMPLET</v>
      </c>
      <c r="M1120" s="54">
        <f t="shared" ca="1" si="62"/>
        <v>0</v>
      </c>
      <c r="N1120" s="54" t="str">
        <f t="shared" ca="1" si="62"/>
        <v>ZH0UJR</v>
      </c>
      <c r="O1120" s="54">
        <f t="shared" ca="1" si="62"/>
        <v>0</v>
      </c>
    </row>
    <row r="1121" spans="1:15" hidden="1" x14ac:dyDescent="0.25">
      <c r="A1121" s="97">
        <v>929</v>
      </c>
      <c r="B1121" s="98" t="s">
        <v>4914</v>
      </c>
      <c r="C1121" s="54" t="str">
        <f t="shared" ca="1" si="65"/>
        <v>CPRI</v>
      </c>
      <c r="D1121" s="54" t="str">
        <f t="shared" ca="1" si="65"/>
        <v xml:space="preserve"> V0HIADEB      </v>
      </c>
      <c r="E1121" s="98">
        <f t="shared" ca="1" si="65"/>
        <v>0</v>
      </c>
      <c r="F1121" s="54">
        <f t="shared" ca="1" si="64"/>
        <v>0</v>
      </c>
      <c r="G1121" s="54">
        <f t="shared" ca="1" si="64"/>
        <v>0</v>
      </c>
      <c r="H1121" s="54">
        <f t="shared" ca="1" si="64"/>
        <v>0</v>
      </c>
      <c r="I1121" s="54">
        <f t="shared" ca="1" si="64"/>
        <v>0</v>
      </c>
      <c r="J1121" s="54" t="str">
        <f t="shared" ca="1" si="64"/>
        <v>ZH0CJS</v>
      </c>
      <c r="K1121" s="54" t="str">
        <f t="shared" ca="1" si="64"/>
        <v>AD3</v>
      </c>
      <c r="L1121" s="54" t="str">
        <f t="shared" ca="1" si="62"/>
        <v>COMPLET</v>
      </c>
      <c r="M1121" s="54">
        <f t="shared" ca="1" si="62"/>
        <v>0</v>
      </c>
      <c r="N1121" s="54" t="str">
        <f t="shared" ca="1" si="62"/>
        <v>ZH0UJS</v>
      </c>
      <c r="O1121" s="54">
        <f t="shared" ca="1" si="62"/>
        <v>0</v>
      </c>
    </row>
    <row r="1122" spans="1:15" hidden="1" x14ac:dyDescent="0.25">
      <c r="A1122" s="97">
        <v>930</v>
      </c>
      <c r="B1122" s="98" t="s">
        <v>4920</v>
      </c>
      <c r="C1122" s="54" t="str">
        <f t="shared" ca="1" si="65"/>
        <v>CPDM</v>
      </c>
      <c r="D1122" s="54" t="str">
        <f t="shared" ca="1" si="65"/>
        <v xml:space="preserve">V0HIBINC </v>
      </c>
      <c r="E1122" s="98">
        <f t="shared" ca="1" si="65"/>
        <v>0</v>
      </c>
      <c r="F1122" s="54">
        <f t="shared" ca="1" si="64"/>
        <v>0</v>
      </c>
      <c r="G1122" s="54">
        <f t="shared" ca="1" si="64"/>
        <v>0</v>
      </c>
      <c r="H1122" s="54">
        <f t="shared" ca="1" si="64"/>
        <v>0</v>
      </c>
      <c r="I1122" s="54">
        <f t="shared" ca="1" si="64"/>
        <v>0</v>
      </c>
      <c r="J1122" s="54" t="str">
        <f t="shared" ca="1" si="64"/>
        <v>ZH4FJ7</v>
      </c>
      <c r="K1122" s="54" t="str">
        <f t="shared" ca="1" si="64"/>
        <v>AD3</v>
      </c>
      <c r="L1122" s="54" t="str">
        <f t="shared" ca="1" si="62"/>
        <v>COMPLET</v>
      </c>
      <c r="M1122" s="54">
        <f t="shared" ca="1" si="62"/>
        <v>0</v>
      </c>
      <c r="N1122" s="54" t="str">
        <f t="shared" ca="1" si="62"/>
        <v>ZH4XJ7</v>
      </c>
      <c r="O1122" s="54">
        <f t="shared" ca="1" si="62"/>
        <v>0</v>
      </c>
    </row>
    <row r="1123" spans="1:15" hidden="1" x14ac:dyDescent="0.25">
      <c r="A1123" s="97">
        <v>931</v>
      </c>
      <c r="B1123" s="98" t="s">
        <v>4925</v>
      </c>
      <c r="C1123" s="54" t="str">
        <f t="shared" ca="1" si="65"/>
        <v>CPMC</v>
      </c>
      <c r="D1123" s="54" t="str">
        <f t="shared" ca="1" si="65"/>
        <v>V0HICAET</v>
      </c>
      <c r="E1123" s="98">
        <f t="shared" ca="1" si="65"/>
        <v>0</v>
      </c>
      <c r="F1123" s="54">
        <f t="shared" ca="1" si="64"/>
        <v>0</v>
      </c>
      <c r="G1123" s="54">
        <f t="shared" ca="1" si="64"/>
        <v>0</v>
      </c>
      <c r="H1123" s="54">
        <f t="shared" ca="1" si="64"/>
        <v>0</v>
      </c>
      <c r="I1123" s="54">
        <f t="shared" ca="1" si="64"/>
        <v>0</v>
      </c>
      <c r="J1123" s="54" t="str">
        <f t="shared" ca="1" si="64"/>
        <v>ZH4AMR</v>
      </c>
      <c r="K1123" s="54" t="str">
        <f t="shared" ca="1" si="64"/>
        <v>AD1</v>
      </c>
      <c r="L1123" s="54" t="str">
        <f t="shared" ca="1" si="62"/>
        <v>COMPLET</v>
      </c>
      <c r="M1123" s="54" t="str">
        <f t="shared" ca="1" si="62"/>
        <v xml:space="preserve"> </v>
      </c>
      <c r="N1123" s="54" t="str">
        <f t="shared" ca="1" si="62"/>
        <v>ZH4SMR</v>
      </c>
      <c r="O1123" s="54">
        <f t="shared" ca="1" si="62"/>
        <v>0</v>
      </c>
    </row>
    <row r="1124" spans="1:15" hidden="1" x14ac:dyDescent="0.25">
      <c r="A1124" s="97">
        <v>932</v>
      </c>
      <c r="B1124" s="98" t="s">
        <v>4931</v>
      </c>
      <c r="C1124" s="54" t="str">
        <f t="shared" ca="1" si="65"/>
        <v>CPMC</v>
      </c>
      <c r="D1124" s="54" t="str">
        <f t="shared" ca="1" si="65"/>
        <v xml:space="preserve">V0HICZ11 </v>
      </c>
      <c r="E1124" s="98">
        <f t="shared" ca="1" si="65"/>
        <v>0</v>
      </c>
      <c r="F1124" s="54">
        <f t="shared" ca="1" si="64"/>
        <v>0</v>
      </c>
      <c r="G1124" s="54">
        <f t="shared" ca="1" si="64"/>
        <v>0</v>
      </c>
      <c r="H1124" s="54">
        <f t="shared" ca="1" si="64"/>
        <v>0</v>
      </c>
      <c r="I1124" s="54">
        <f t="shared" ca="1" si="64"/>
        <v>0</v>
      </c>
      <c r="J1124" s="54" t="str">
        <f t="shared" ca="1" si="64"/>
        <v>ZH4CJ0</v>
      </c>
      <c r="K1124" s="54" t="str">
        <f t="shared" ca="1" si="64"/>
        <v>AD3</v>
      </c>
      <c r="L1124" s="54" t="str">
        <f t="shared" ca="1" si="62"/>
        <v>COMPLET</v>
      </c>
      <c r="M1124" s="54">
        <f t="shared" ca="1" si="62"/>
        <v>0</v>
      </c>
      <c r="N1124" s="54" t="str">
        <f t="shared" ca="1" si="62"/>
        <v>ZH4RJR</v>
      </c>
      <c r="O1124" s="54">
        <f t="shared" ca="1" si="62"/>
        <v>0</v>
      </c>
    </row>
    <row r="1125" spans="1:15" hidden="1" x14ac:dyDescent="0.25">
      <c r="A1125" s="97">
        <v>933</v>
      </c>
      <c r="B1125" s="98" t="s">
        <v>4935</v>
      </c>
      <c r="C1125" s="54" t="str">
        <f t="shared" ca="1" si="65"/>
        <v>CPPL</v>
      </c>
      <c r="D1125" s="54" t="str">
        <f t="shared" ca="1" si="65"/>
        <v xml:space="preserve">V0HIDAQ1 </v>
      </c>
      <c r="E1125" s="98">
        <f t="shared" ca="1" si="65"/>
        <v>0</v>
      </c>
      <c r="F1125" s="54">
        <f t="shared" ca="1" si="64"/>
        <v>0</v>
      </c>
      <c r="G1125" s="54">
        <f t="shared" ca="1" si="64"/>
        <v>0</v>
      </c>
      <c r="H1125" s="54">
        <f t="shared" ca="1" si="64"/>
        <v>0</v>
      </c>
      <c r="I1125" s="54">
        <f t="shared" ca="1" si="64"/>
        <v>0</v>
      </c>
      <c r="J1125" s="54" t="str">
        <f t="shared" ca="1" si="64"/>
        <v>ZH2DJH</v>
      </c>
      <c r="K1125" s="54" t="str">
        <f t="shared" ca="1" si="64"/>
        <v>AD3</v>
      </c>
      <c r="L1125" s="54" t="str">
        <f t="shared" ca="1" si="62"/>
        <v>COMPLET</v>
      </c>
      <c r="M1125" s="54">
        <f t="shared" ca="1" si="62"/>
        <v>0</v>
      </c>
      <c r="N1125" s="54" t="str">
        <f t="shared" ca="1" si="62"/>
        <v>ZH2VJH</v>
      </c>
      <c r="O1125" s="54">
        <f t="shared" ca="1" si="62"/>
        <v>0</v>
      </c>
    </row>
    <row r="1126" spans="1:15" hidden="1" x14ac:dyDescent="0.25">
      <c r="A1126" s="97">
        <v>934</v>
      </c>
      <c r="B1126" s="98" t="s">
        <v>4941</v>
      </c>
      <c r="C1126" s="54" t="str">
        <f t="shared" ca="1" si="65"/>
        <v>CPPL</v>
      </c>
      <c r="D1126" s="54" t="str">
        <f t="shared" ca="1" si="65"/>
        <v xml:space="preserve">V1HIDAQ2 </v>
      </c>
      <c r="E1126" s="98">
        <f t="shared" ca="1" si="65"/>
        <v>0</v>
      </c>
      <c r="F1126" s="54">
        <f t="shared" ca="1" si="64"/>
        <v>0</v>
      </c>
      <c r="G1126" s="54">
        <f t="shared" ca="1" si="64"/>
        <v>0</v>
      </c>
      <c r="H1126" s="54">
        <f t="shared" ca="1" si="64"/>
        <v>0</v>
      </c>
      <c r="I1126" s="54">
        <f t="shared" ca="1" si="64"/>
        <v>0</v>
      </c>
      <c r="J1126" s="54" t="str">
        <f t="shared" ca="1" si="64"/>
        <v>ZH2DJI</v>
      </c>
      <c r="K1126" s="54" t="str">
        <f t="shared" ca="1" si="64"/>
        <v>AD3</v>
      </c>
      <c r="L1126" s="54" t="str">
        <f t="shared" ca="1" si="62"/>
        <v>COMPLET</v>
      </c>
      <c r="M1126" s="54">
        <f t="shared" ca="1" si="62"/>
        <v>0</v>
      </c>
      <c r="N1126" s="54" t="str">
        <f t="shared" ca="1" si="62"/>
        <v>ZH2VJI</v>
      </c>
      <c r="O1126" s="54">
        <f t="shared" ca="1" si="62"/>
        <v>0</v>
      </c>
    </row>
    <row r="1127" spans="1:15" hidden="1" x14ac:dyDescent="0.25">
      <c r="A1127" s="97">
        <v>935</v>
      </c>
      <c r="B1127" s="98" t="s">
        <v>4947</v>
      </c>
      <c r="C1127" s="54" t="str">
        <f t="shared" ca="1" si="65"/>
        <v>CPCC</v>
      </c>
      <c r="D1127" s="54" t="str">
        <f t="shared" ca="1" si="65"/>
        <v xml:space="preserve">V0HIDENO </v>
      </c>
      <c r="E1127" s="98">
        <f t="shared" ca="1" si="65"/>
        <v>0</v>
      </c>
      <c r="F1127" s="54">
        <f t="shared" ca="1" si="64"/>
        <v>0</v>
      </c>
      <c r="G1127" s="54">
        <f t="shared" ca="1" si="64"/>
        <v>0</v>
      </c>
      <c r="H1127" s="54">
        <f t="shared" ca="1" si="64"/>
        <v>0</v>
      </c>
      <c r="I1127" s="54">
        <f t="shared" ca="1" si="64"/>
        <v>0</v>
      </c>
      <c r="J1127" s="54" t="str">
        <f t="shared" ca="1" si="64"/>
        <v>ZH1IJ6</v>
      </c>
      <c r="K1127" s="54" t="str">
        <f t="shared" ca="1" si="64"/>
        <v>AD3</v>
      </c>
      <c r="L1127" s="54" t="str">
        <f t="shared" ca="1" si="62"/>
        <v>COMPLET</v>
      </c>
      <c r="M1127" s="54">
        <f t="shared" ca="1" si="62"/>
        <v>0</v>
      </c>
      <c r="N1127" s="54" t="str">
        <f t="shared" ca="1" si="62"/>
        <v>ZH10J6</v>
      </c>
      <c r="O1127" s="54">
        <f t="shared" ca="1" si="62"/>
        <v>0</v>
      </c>
    </row>
    <row r="1128" spans="1:15" hidden="1" x14ac:dyDescent="0.25">
      <c r="A1128" s="97">
        <v>2125</v>
      </c>
      <c r="B1128" s="98" t="s">
        <v>10391</v>
      </c>
      <c r="C1128" s="54" t="str">
        <f t="shared" ca="1" si="65"/>
        <v>CPCC</v>
      </c>
      <c r="D1128" s="54" t="str">
        <f t="shared" ca="1" si="65"/>
        <v>V0HIDRNI</v>
      </c>
      <c r="E1128" s="98">
        <f t="shared" ca="1" si="65"/>
        <v>0</v>
      </c>
      <c r="F1128" s="54">
        <f t="shared" ca="1" si="64"/>
        <v>0</v>
      </c>
      <c r="G1128" s="54">
        <f t="shared" ca="1" si="64"/>
        <v>0</v>
      </c>
      <c r="H1128" s="54">
        <f t="shared" ca="1" si="64"/>
        <v>0</v>
      </c>
      <c r="I1128" s="54">
        <f t="shared" ca="1" si="64"/>
        <v>0</v>
      </c>
      <c r="J1128" s="54" t="str">
        <f t="shared" ca="1" si="64"/>
        <v>ZH1OMG</v>
      </c>
      <c r="K1128" s="54" t="str">
        <f t="shared" ca="1" si="64"/>
        <v>AD3</v>
      </c>
      <c r="L1128" s="54" t="str">
        <f t="shared" ca="1" si="64"/>
        <v>COMPLET</v>
      </c>
      <c r="M1128" s="54" t="str">
        <f t="shared" ca="1" si="64"/>
        <v xml:space="preserve"> </v>
      </c>
      <c r="N1128" s="54" t="str">
        <f t="shared" ca="1" si="64"/>
        <v>ZH1PMG</v>
      </c>
      <c r="O1128" s="54">
        <f t="shared" ca="1" si="64"/>
        <v>0</v>
      </c>
    </row>
    <row r="1129" spans="1:15" hidden="1" x14ac:dyDescent="0.25">
      <c r="A1129" s="97">
        <v>2128</v>
      </c>
      <c r="B1129" s="98" t="s">
        <v>10406</v>
      </c>
      <c r="C1129" s="54" t="str">
        <f t="shared" ca="1" si="65"/>
        <v>CPCC</v>
      </c>
      <c r="D1129" s="54" t="str">
        <f t="shared" ca="1" si="65"/>
        <v>V0HIENCO</v>
      </c>
      <c r="E1129" s="98">
        <f t="shared" ca="1" si="65"/>
        <v>0</v>
      </c>
      <c r="F1129" s="54">
        <f t="shared" ca="1" si="64"/>
        <v>0</v>
      </c>
      <c r="G1129" s="54">
        <f t="shared" ca="1" si="64"/>
        <v>0</v>
      </c>
      <c r="H1129" s="54">
        <f t="shared" ca="1" si="64"/>
        <v>0</v>
      </c>
      <c r="I1129" s="54">
        <f t="shared" ca="1" si="64"/>
        <v>0</v>
      </c>
      <c r="J1129" s="54" t="str">
        <f t="shared" ca="1" si="64"/>
        <v>ZH1OMJ</v>
      </c>
      <c r="K1129" s="54" t="str">
        <f t="shared" ca="1" si="64"/>
        <v>AD3</v>
      </c>
      <c r="L1129" s="54" t="str">
        <f t="shared" ca="1" si="64"/>
        <v>COMPLET</v>
      </c>
      <c r="M1129" s="54" t="str">
        <f t="shared" ca="1" si="64"/>
        <v xml:space="preserve"> </v>
      </c>
      <c r="N1129" s="54" t="str">
        <f t="shared" ca="1" si="64"/>
        <v>ZH1PMJ</v>
      </c>
      <c r="O1129" s="54">
        <f t="shared" ca="1" si="64"/>
        <v>0</v>
      </c>
    </row>
    <row r="1130" spans="1:15" hidden="1" x14ac:dyDescent="0.25">
      <c r="A1130" s="97">
        <v>936</v>
      </c>
      <c r="B1130" s="98" t="s">
        <v>4953</v>
      </c>
      <c r="C1130" s="54" t="str">
        <f t="shared" ca="1" si="65"/>
        <v>CPCC</v>
      </c>
      <c r="D1130" s="54" t="str">
        <f t="shared" ca="1" si="65"/>
        <v xml:space="preserve">V0HIETAP </v>
      </c>
      <c r="E1130" s="98">
        <f t="shared" ca="1" si="65"/>
        <v>0</v>
      </c>
      <c r="F1130" s="54">
        <f t="shared" ca="1" si="64"/>
        <v>0</v>
      </c>
      <c r="G1130" s="54">
        <f t="shared" ca="1" si="64"/>
        <v>0</v>
      </c>
      <c r="H1130" s="54">
        <f t="shared" ca="1" si="64"/>
        <v>0</v>
      </c>
      <c r="I1130" s="54">
        <f t="shared" ca="1" si="64"/>
        <v>0</v>
      </c>
      <c r="J1130" s="54" t="str">
        <f t="shared" ca="1" si="64"/>
        <v>ZH1IJ7</v>
      </c>
      <c r="K1130" s="54" t="str">
        <f t="shared" ca="1" si="64"/>
        <v>AD3</v>
      </c>
      <c r="L1130" s="54" t="str">
        <f t="shared" ca="1" si="64"/>
        <v>COMPLET</v>
      </c>
      <c r="M1130" s="54">
        <f t="shared" ca="1" si="64"/>
        <v>0</v>
      </c>
      <c r="N1130" s="54" t="str">
        <f t="shared" ca="1" si="64"/>
        <v>ZH10J7</v>
      </c>
      <c r="O1130" s="54">
        <f t="shared" ca="1" si="64"/>
        <v>0</v>
      </c>
    </row>
    <row r="1131" spans="1:15" hidden="1" x14ac:dyDescent="0.25">
      <c r="A1131" s="97">
        <v>2115</v>
      </c>
      <c r="B1131" s="98" t="s">
        <v>10342</v>
      </c>
      <c r="C1131" s="54" t="str">
        <f t="shared" ca="1" si="65"/>
        <v>CPCC</v>
      </c>
      <c r="D1131" s="54" t="str">
        <f t="shared" ca="1" si="65"/>
        <v>V0HIEVPC</v>
      </c>
      <c r="E1131" s="98">
        <f t="shared" ca="1" si="65"/>
        <v>0</v>
      </c>
      <c r="F1131" s="54">
        <f t="shared" ca="1" si="64"/>
        <v>0</v>
      </c>
      <c r="G1131" s="54">
        <f t="shared" ca="1" si="64"/>
        <v>0</v>
      </c>
      <c r="H1131" s="54">
        <f t="shared" ca="1" si="64"/>
        <v>0</v>
      </c>
      <c r="I1131" s="54">
        <f t="shared" ca="1" si="64"/>
        <v>0</v>
      </c>
      <c r="J1131" s="54" t="str">
        <f t="shared" ca="1" si="64"/>
        <v>ZH18JD</v>
      </c>
      <c r="K1131" s="54" t="str">
        <f t="shared" ca="1" si="64"/>
        <v>AD3</v>
      </c>
      <c r="L1131" s="54" t="str">
        <f t="shared" ca="1" si="64"/>
        <v>COMPLET</v>
      </c>
      <c r="M1131" s="54" t="str">
        <f t="shared" ca="1" si="64"/>
        <v xml:space="preserve"> </v>
      </c>
      <c r="N1131" s="54" t="str">
        <f t="shared" ca="1" si="64"/>
        <v>ZH18JE</v>
      </c>
      <c r="O1131" s="54">
        <f t="shared" ca="1" si="64"/>
        <v>0</v>
      </c>
    </row>
    <row r="1132" spans="1:15" hidden="1" x14ac:dyDescent="0.25">
      <c r="A1132" s="97">
        <v>937</v>
      </c>
      <c r="B1132" s="98" t="s">
        <v>4959</v>
      </c>
      <c r="C1132" s="54" t="str">
        <f t="shared" ca="1" si="65"/>
        <v>CPDM</v>
      </c>
      <c r="D1132" s="54" t="str">
        <f t="shared" ca="1" si="65"/>
        <v xml:space="preserve">V0HIFAUT </v>
      </c>
      <c r="E1132" s="98">
        <f t="shared" ca="1" si="65"/>
        <v>0</v>
      </c>
      <c r="F1132" s="54">
        <f t="shared" ca="1" si="64"/>
        <v>0</v>
      </c>
      <c r="G1132" s="54">
        <f t="shared" ca="1" si="64"/>
        <v>0</v>
      </c>
      <c r="H1132" s="54">
        <f t="shared" ca="1" si="64"/>
        <v>0</v>
      </c>
      <c r="I1132" s="54">
        <f t="shared" ca="1" si="64"/>
        <v>0</v>
      </c>
      <c r="J1132" s="54" t="str">
        <f t="shared" ca="1" si="64"/>
        <v>ZH4FJ8</v>
      </c>
      <c r="K1132" s="54" t="str">
        <f t="shared" ref="K1132:O1182" ca="1" si="66">IF((INDIRECT("'Referentiel'!"&amp;K$1&amp;$A1132)="N/A"),"",INDIRECT("'Referentiel'!"&amp;K$1&amp;$A1132))</f>
        <v>AD3</v>
      </c>
      <c r="L1132" s="54" t="str">
        <f t="shared" ca="1" si="66"/>
        <v>COMPLET</v>
      </c>
      <c r="M1132" s="54">
        <f t="shared" ca="1" si="66"/>
        <v>0</v>
      </c>
      <c r="N1132" s="54" t="str">
        <f t="shared" ca="1" si="66"/>
        <v>ZH4XJ8</v>
      </c>
      <c r="O1132" s="54">
        <f t="shared" ca="1" si="66"/>
        <v>0</v>
      </c>
    </row>
    <row r="1133" spans="1:15" hidden="1" x14ac:dyDescent="0.25">
      <c r="A1133" s="97">
        <v>938</v>
      </c>
      <c r="B1133" s="98" t="s">
        <v>4964</v>
      </c>
      <c r="C1133" s="54" t="str">
        <f t="shared" ca="1" si="65"/>
        <v>CPCC</v>
      </c>
      <c r="D1133" s="54" t="str">
        <f t="shared" ca="1" si="65"/>
        <v>FDSXS200</v>
      </c>
      <c r="E1133" s="98">
        <f t="shared" ca="1" si="65"/>
        <v>0</v>
      </c>
      <c r="F1133" s="54">
        <f t="shared" ca="1" si="65"/>
        <v>0</v>
      </c>
      <c r="G1133" s="54">
        <f t="shared" ca="1" si="65"/>
        <v>0</v>
      </c>
      <c r="H1133" s="54">
        <f t="shared" ca="1" si="65"/>
        <v>0</v>
      </c>
      <c r="I1133" s="54">
        <f t="shared" ca="1" si="65"/>
        <v>0</v>
      </c>
      <c r="J1133" s="54">
        <f t="shared" ca="1" si="65"/>
        <v>0</v>
      </c>
      <c r="K1133" s="54" t="str">
        <f t="shared" ca="1" si="66"/>
        <v>AD3</v>
      </c>
      <c r="L1133" s="54" t="str">
        <f t="shared" ca="1" si="66"/>
        <v>PARTIEL</v>
      </c>
      <c r="M1133" s="54">
        <f t="shared" ca="1" si="66"/>
        <v>0</v>
      </c>
      <c r="N1133" s="54" t="str">
        <f t="shared" ca="1" si="66"/>
        <v>ZH1TMP</v>
      </c>
      <c r="O1133" s="54">
        <f t="shared" ca="1" si="66"/>
        <v>0</v>
      </c>
    </row>
    <row r="1134" spans="1:15" hidden="1" x14ac:dyDescent="0.25">
      <c r="A1134" s="97">
        <v>939</v>
      </c>
      <c r="B1134" s="98" t="s">
        <v>4968</v>
      </c>
      <c r="C1134" s="54" t="str">
        <f t="shared" ca="1" si="65"/>
        <v>CPCR</v>
      </c>
      <c r="D1134" s="54" t="str">
        <f t="shared" ca="1" si="65"/>
        <v>HIGLCR</v>
      </c>
      <c r="E1134" s="98">
        <f t="shared" ca="1" si="65"/>
        <v>0</v>
      </c>
      <c r="F1134" s="54">
        <f t="shared" ca="1" si="65"/>
        <v>0</v>
      </c>
      <c r="G1134" s="54">
        <f t="shared" ca="1" si="65"/>
        <v>0</v>
      </c>
      <c r="H1134" s="54">
        <f t="shared" ca="1" si="65"/>
        <v>0</v>
      </c>
      <c r="I1134" s="54">
        <f t="shared" ca="1" si="65"/>
        <v>0</v>
      </c>
      <c r="J1134" s="54" t="str">
        <f t="shared" ca="1" si="65"/>
        <v>ZH1BJ0</v>
      </c>
      <c r="K1134" s="54" t="str">
        <f t="shared" ca="1" si="66"/>
        <v>AD3</v>
      </c>
      <c r="L1134" s="54" t="str">
        <f t="shared" ca="1" si="66"/>
        <v>PARTIEL</v>
      </c>
      <c r="M1134" s="54">
        <f t="shared" ca="1" si="66"/>
        <v>0</v>
      </c>
      <c r="N1134" s="54" t="str">
        <f t="shared" ca="1" si="66"/>
        <v>ZH10J8</v>
      </c>
      <c r="O1134" s="54">
        <f t="shared" ca="1" si="66"/>
        <v>0</v>
      </c>
    </row>
    <row r="1135" spans="1:15" hidden="1" x14ac:dyDescent="0.25">
      <c r="A1135" s="97">
        <v>940</v>
      </c>
      <c r="B1135" s="98" t="s">
        <v>4974</v>
      </c>
      <c r="C1135" s="54" t="str">
        <f t="shared" ca="1" si="65"/>
        <v>CPDT</v>
      </c>
      <c r="D1135" s="54" t="str">
        <f t="shared" ca="1" si="65"/>
        <v xml:space="preserve">V0HINFDO </v>
      </c>
      <c r="E1135" s="98">
        <f t="shared" ca="1" si="65"/>
        <v>0</v>
      </c>
      <c r="F1135" s="54">
        <f t="shared" ca="1" si="65"/>
        <v>0</v>
      </c>
      <c r="G1135" s="54">
        <f t="shared" ca="1" si="65"/>
        <v>0</v>
      </c>
      <c r="H1135" s="54">
        <f t="shared" ca="1" si="65"/>
        <v>0</v>
      </c>
      <c r="I1135" s="54">
        <f t="shared" ca="1" si="65"/>
        <v>0</v>
      </c>
      <c r="J1135" s="54" t="str">
        <f t="shared" ca="1" si="65"/>
        <v>ZH0GJ2</v>
      </c>
      <c r="K1135" s="54" t="str">
        <f t="shared" ca="1" si="66"/>
        <v>AD3</v>
      </c>
      <c r="L1135" s="54" t="str">
        <f t="shared" ca="1" si="66"/>
        <v>COMPLET</v>
      </c>
      <c r="M1135" s="54">
        <f t="shared" ca="1" si="66"/>
        <v>0</v>
      </c>
      <c r="N1135" s="54" t="str">
        <f t="shared" ca="1" si="66"/>
        <v>ZH0YJ2</v>
      </c>
      <c r="O1135" s="54">
        <f t="shared" ca="1" si="66"/>
        <v>0</v>
      </c>
    </row>
    <row r="1136" spans="1:15" hidden="1" x14ac:dyDescent="0.25">
      <c r="A1136" s="97">
        <v>2149</v>
      </c>
      <c r="B1136" s="98" t="s">
        <v>10476</v>
      </c>
      <c r="C1136" s="54" t="str">
        <f t="shared" ca="1" si="65"/>
        <v>CPMS</v>
      </c>
      <c r="D1136" s="54" t="str">
        <f t="shared" ca="1" si="65"/>
        <v xml:space="preserve">V0HIOFMV </v>
      </c>
      <c r="E1136" s="98">
        <f t="shared" ca="1" si="65"/>
        <v>0</v>
      </c>
      <c r="F1136" s="54">
        <f t="shared" ca="1" si="65"/>
        <v>0</v>
      </c>
      <c r="G1136" s="54">
        <f t="shared" ca="1" si="65"/>
        <v>0</v>
      </c>
      <c r="H1136" s="54">
        <f t="shared" ca="1" si="65"/>
        <v>0</v>
      </c>
      <c r="I1136" s="54">
        <f t="shared" ca="1" si="65"/>
        <v>0</v>
      </c>
      <c r="J1136" s="54" t="str">
        <f t="shared" ca="1" si="65"/>
        <v>ZH4BJA</v>
      </c>
      <c r="K1136" s="54" t="str">
        <f t="shared" ca="1" si="66"/>
        <v>AD3</v>
      </c>
      <c r="L1136" s="54" t="str">
        <f t="shared" ca="1" si="66"/>
        <v>COMPLET</v>
      </c>
      <c r="M1136" s="54">
        <f t="shared" ca="1" si="66"/>
        <v>0</v>
      </c>
      <c r="N1136" s="54" t="str">
        <f t="shared" ca="1" si="66"/>
        <v>ZH4CJA</v>
      </c>
      <c r="O1136" s="54">
        <f t="shared" ca="1" si="66"/>
        <v>0</v>
      </c>
    </row>
    <row r="1137" spans="1:15" hidden="1" x14ac:dyDescent="0.25">
      <c r="A1137" s="97">
        <v>941</v>
      </c>
      <c r="B1137" s="98" t="s">
        <v>4979</v>
      </c>
      <c r="C1137" s="54" t="str">
        <f t="shared" ca="1" si="65"/>
        <v>CPMS</v>
      </c>
      <c r="D1137" s="54" t="str">
        <f t="shared" ca="1" si="65"/>
        <v xml:space="preserve">V1HIPOCC </v>
      </c>
      <c r="E1137" s="98">
        <f t="shared" ca="1" si="65"/>
        <v>0</v>
      </c>
      <c r="F1137" s="54">
        <f t="shared" ca="1" si="65"/>
        <v>0</v>
      </c>
      <c r="G1137" s="54">
        <f t="shared" ca="1" si="65"/>
        <v>0</v>
      </c>
      <c r="H1137" s="54">
        <f t="shared" ca="1" si="65"/>
        <v>0</v>
      </c>
      <c r="I1137" s="54">
        <f t="shared" ca="1" si="65"/>
        <v>0</v>
      </c>
      <c r="J1137" s="54" t="str">
        <f t="shared" ca="1" si="65"/>
        <v>ZH4FJ9</v>
      </c>
      <c r="K1137" s="54" t="str">
        <f t="shared" ca="1" si="66"/>
        <v>AD3</v>
      </c>
      <c r="L1137" s="54" t="str">
        <f t="shared" ca="1" si="66"/>
        <v>COMPLET</v>
      </c>
      <c r="M1137" s="54">
        <f t="shared" ca="1" si="66"/>
        <v>0</v>
      </c>
      <c r="N1137" s="54" t="str">
        <f t="shared" ca="1" si="66"/>
        <v>ZH4XJ9</v>
      </c>
      <c r="O1137" s="54">
        <f t="shared" ca="1" si="66"/>
        <v>0</v>
      </c>
    </row>
    <row r="1138" spans="1:15" hidden="1" x14ac:dyDescent="0.25">
      <c r="A1138" s="97">
        <v>942</v>
      </c>
      <c r="B1138" s="98" t="s">
        <v>4985</v>
      </c>
      <c r="C1138" s="54" t="str">
        <f t="shared" ca="1" si="65"/>
        <v>CPMS</v>
      </c>
      <c r="D1138" s="54" t="str">
        <f t="shared" ca="1" si="65"/>
        <v xml:space="preserve">V1HIPPER </v>
      </c>
      <c r="E1138" s="98">
        <f t="shared" ca="1" si="65"/>
        <v>0</v>
      </c>
      <c r="F1138" s="54">
        <f t="shared" ca="1" si="65"/>
        <v>0</v>
      </c>
      <c r="G1138" s="54">
        <f t="shared" ca="1" si="65"/>
        <v>0</v>
      </c>
      <c r="H1138" s="54">
        <f t="shared" ca="1" si="65"/>
        <v>0</v>
      </c>
      <c r="I1138" s="54">
        <f t="shared" ca="1" si="65"/>
        <v>0</v>
      </c>
      <c r="J1138" s="54" t="str">
        <f t="shared" ca="1" si="65"/>
        <v>ZH4FJA</v>
      </c>
      <c r="K1138" s="54" t="str">
        <f t="shared" ca="1" si="66"/>
        <v>AD3</v>
      </c>
      <c r="L1138" s="54" t="str">
        <f t="shared" ca="1" si="66"/>
        <v>COMPLET</v>
      </c>
      <c r="M1138" s="54">
        <f t="shared" ca="1" si="66"/>
        <v>0</v>
      </c>
      <c r="N1138" s="54" t="str">
        <f t="shared" ca="1" si="66"/>
        <v>ZH4XJA</v>
      </c>
      <c r="O1138" s="54">
        <f t="shared" ca="1" si="66"/>
        <v>0</v>
      </c>
    </row>
    <row r="1139" spans="1:15" hidden="1" x14ac:dyDescent="0.25">
      <c r="A1139" s="97">
        <v>943</v>
      </c>
      <c r="B1139" s="98" t="s">
        <v>4990</v>
      </c>
      <c r="C1139" s="54" t="str">
        <f t="shared" ca="1" si="65"/>
        <v>CPCC</v>
      </c>
      <c r="D1139" s="54" t="str">
        <f t="shared" ca="1" si="65"/>
        <v xml:space="preserve">V0HIPROL </v>
      </c>
      <c r="E1139" s="98">
        <f t="shared" ca="1" si="65"/>
        <v>0</v>
      </c>
      <c r="F1139" s="54">
        <f t="shared" ca="1" si="65"/>
        <v>0</v>
      </c>
      <c r="G1139" s="54">
        <f t="shared" ca="1" si="65"/>
        <v>0</v>
      </c>
      <c r="H1139" s="54">
        <f t="shared" ca="1" si="65"/>
        <v>0</v>
      </c>
      <c r="I1139" s="54">
        <f t="shared" ca="1" si="65"/>
        <v>0</v>
      </c>
      <c r="J1139" s="54" t="str">
        <f t="shared" ca="1" si="65"/>
        <v>ZH1IJ9</v>
      </c>
      <c r="K1139" s="54" t="str">
        <f t="shared" ca="1" si="66"/>
        <v>AD3</v>
      </c>
      <c r="L1139" s="54" t="str">
        <f t="shared" ca="1" si="66"/>
        <v>COMPLET</v>
      </c>
      <c r="M1139" s="54">
        <f t="shared" ca="1" si="66"/>
        <v>0</v>
      </c>
      <c r="N1139" s="54" t="str">
        <f t="shared" ca="1" si="66"/>
        <v>ZH10J9</v>
      </c>
      <c r="O1139" s="54">
        <f t="shared" ca="1" si="66"/>
        <v>0</v>
      </c>
    </row>
    <row r="1140" spans="1:15" hidden="1" x14ac:dyDescent="0.25">
      <c r="A1140" s="97">
        <v>1528</v>
      </c>
      <c r="B1140" s="98" t="s">
        <v>7807</v>
      </c>
      <c r="C1140" s="54" t="str">
        <f t="shared" ca="1" si="65"/>
        <v>CPMP</v>
      </c>
      <c r="D1140" s="54" t="str">
        <f t="shared" ca="1" si="65"/>
        <v>V1HIQ64M</v>
      </c>
      <c r="E1140" s="98">
        <f t="shared" ca="1" si="65"/>
        <v>0</v>
      </c>
      <c r="F1140" s="54">
        <f t="shared" ca="1" si="65"/>
        <v>0</v>
      </c>
      <c r="G1140" s="54">
        <f t="shared" ca="1" si="65"/>
        <v>0</v>
      </c>
      <c r="H1140" s="54">
        <f t="shared" ca="1" si="65"/>
        <v>0</v>
      </c>
      <c r="I1140" s="54">
        <f t="shared" ca="1" si="65"/>
        <v>0</v>
      </c>
      <c r="J1140" s="54" t="str">
        <f t="shared" ca="1" si="65"/>
        <v>ZH2AMQ</v>
      </c>
      <c r="K1140" s="54" t="str">
        <f t="shared" ca="1" si="66"/>
        <v>AD3</v>
      </c>
      <c r="L1140" s="54" t="str">
        <f t="shared" ca="1" si="66"/>
        <v>COMPLET</v>
      </c>
      <c r="M1140" s="54" t="str">
        <f t="shared" ca="1" si="66"/>
        <v xml:space="preserve"> </v>
      </c>
      <c r="N1140" s="54" t="str">
        <f t="shared" ca="1" si="66"/>
        <v>ZH2SMQ</v>
      </c>
      <c r="O1140" s="54">
        <f t="shared" ca="1" si="66"/>
        <v>0</v>
      </c>
    </row>
    <row r="1141" spans="1:15" hidden="1" x14ac:dyDescent="0.25">
      <c r="A1141" s="97">
        <v>2126</v>
      </c>
      <c r="B1141" s="98" t="s">
        <v>10396</v>
      </c>
      <c r="C1141" s="54" t="str">
        <f t="shared" ca="1" si="65"/>
        <v>CPCC</v>
      </c>
      <c r="D1141" s="54" t="str">
        <f t="shared" ca="1" si="65"/>
        <v>V1HIRRNI</v>
      </c>
      <c r="E1141" s="98">
        <f t="shared" ca="1" si="65"/>
        <v>0</v>
      </c>
      <c r="F1141" s="54">
        <f t="shared" ca="1" si="65"/>
        <v>0</v>
      </c>
      <c r="G1141" s="54">
        <f t="shared" ca="1" si="65"/>
        <v>0</v>
      </c>
      <c r="H1141" s="54">
        <f t="shared" ca="1" si="65"/>
        <v>0</v>
      </c>
      <c r="I1141" s="54">
        <f t="shared" ca="1" si="65"/>
        <v>0</v>
      </c>
      <c r="J1141" s="54" t="str">
        <f t="shared" ca="1" si="65"/>
        <v>ZH1OMH</v>
      </c>
      <c r="K1141" s="54" t="str">
        <f t="shared" ca="1" si="66"/>
        <v>AD3</v>
      </c>
      <c r="L1141" s="54" t="str">
        <f t="shared" ca="1" si="66"/>
        <v>COMPLET</v>
      </c>
      <c r="M1141" s="54" t="str">
        <f t="shared" ca="1" si="66"/>
        <v xml:space="preserve"> </v>
      </c>
      <c r="N1141" s="54" t="str">
        <f t="shared" ca="1" si="66"/>
        <v>ZH1PMH</v>
      </c>
      <c r="O1141" s="54">
        <f t="shared" ca="1" si="66"/>
        <v>0</v>
      </c>
    </row>
    <row r="1142" spans="1:15" hidden="1" x14ac:dyDescent="0.25">
      <c r="A1142" s="97">
        <v>945</v>
      </c>
      <c r="B1142" s="98" t="s">
        <v>4999</v>
      </c>
      <c r="C1142" s="54" t="str">
        <f t="shared" ca="1" si="65"/>
        <v>CPRI</v>
      </c>
      <c r="D1142" s="54" t="str">
        <f t="shared" ca="1" si="65"/>
        <v>V1HISAGR</v>
      </c>
      <c r="E1142" s="98">
        <f t="shared" ca="1" si="65"/>
        <v>0</v>
      </c>
      <c r="F1142" s="54">
        <f t="shared" ca="1" si="65"/>
        <v>0</v>
      </c>
      <c r="G1142" s="54">
        <f t="shared" ca="1" si="65"/>
        <v>0</v>
      </c>
      <c r="H1142" s="54">
        <f t="shared" ca="1" si="65"/>
        <v>0</v>
      </c>
      <c r="I1142" s="54">
        <f t="shared" ca="1" si="65"/>
        <v>0</v>
      </c>
      <c r="J1142" s="54" t="str">
        <f t="shared" ca="1" si="65"/>
        <v>ZH0BMB</v>
      </c>
      <c r="K1142" s="54" t="str">
        <f t="shared" ca="1" si="66"/>
        <v>AD1</v>
      </c>
      <c r="L1142" s="54" t="str">
        <f t="shared" ca="1" si="66"/>
        <v>COMPLET</v>
      </c>
      <c r="M1142" s="54" t="str">
        <f t="shared" ca="1" si="66"/>
        <v xml:space="preserve"> </v>
      </c>
      <c r="N1142" s="54" t="str">
        <f t="shared" ca="1" si="66"/>
        <v>ZH0TMB</v>
      </c>
      <c r="O1142" s="54">
        <f t="shared" ca="1" si="66"/>
        <v>0</v>
      </c>
    </row>
    <row r="1143" spans="1:15" hidden="1" x14ac:dyDescent="0.25">
      <c r="A1143" s="97">
        <v>946</v>
      </c>
      <c r="B1143" s="98" t="s">
        <v>5006</v>
      </c>
      <c r="C1143" s="54" t="str">
        <f t="shared" ca="1" si="65"/>
        <v>CPRI</v>
      </c>
      <c r="D1143" s="54" t="str">
        <f t="shared" ca="1" si="65"/>
        <v>V2HISBT2</v>
      </c>
      <c r="E1143" s="98">
        <f t="shared" ca="1" si="65"/>
        <v>0</v>
      </c>
      <c r="F1143" s="54">
        <f t="shared" ca="1" si="65"/>
        <v>0</v>
      </c>
      <c r="G1143" s="54">
        <f t="shared" ca="1" si="65"/>
        <v>0</v>
      </c>
      <c r="H1143" s="54">
        <f t="shared" ca="1" si="65"/>
        <v>0</v>
      </c>
      <c r="I1143" s="54">
        <f t="shared" ca="1" si="65"/>
        <v>0</v>
      </c>
      <c r="J1143" s="54" t="str">
        <f t="shared" ca="1" si="65"/>
        <v>ZH0BMC</v>
      </c>
      <c r="K1143" s="54" t="str">
        <f t="shared" ca="1" si="66"/>
        <v>AD1</v>
      </c>
      <c r="L1143" s="54" t="str">
        <f t="shared" ca="1" si="66"/>
        <v>COMPLET</v>
      </c>
      <c r="M1143" s="54" t="str">
        <f t="shared" ca="1" si="66"/>
        <v xml:space="preserve"> </v>
      </c>
      <c r="N1143" s="54" t="str">
        <f t="shared" ca="1" si="66"/>
        <v>ZH0TMC</v>
      </c>
      <c r="O1143" s="54">
        <f t="shared" ca="1" si="66"/>
        <v>0</v>
      </c>
    </row>
    <row r="1144" spans="1:15" hidden="1" x14ac:dyDescent="0.25">
      <c r="A1144" s="97">
        <v>21</v>
      </c>
      <c r="B1144" s="98" t="s">
        <v>212</v>
      </c>
      <c r="C1144" s="54" t="str">
        <f t="shared" ca="1" si="65"/>
        <v>CPRI</v>
      </c>
      <c r="D1144" s="54" t="str">
        <f t="shared" ca="1" si="65"/>
        <v>V0HISCAP</v>
      </c>
      <c r="E1144" s="98">
        <f t="shared" ca="1" si="65"/>
        <v>0</v>
      </c>
      <c r="F1144" s="54">
        <f t="shared" ca="1" si="65"/>
        <v>0</v>
      </c>
      <c r="G1144" s="54">
        <f t="shared" ca="1" si="65"/>
        <v>0</v>
      </c>
      <c r="H1144" s="54">
        <f t="shared" ca="1" si="65"/>
        <v>0</v>
      </c>
      <c r="I1144" s="54">
        <f t="shared" ca="1" si="65"/>
        <v>0</v>
      </c>
      <c r="J1144" s="54" t="str">
        <f t="shared" ca="1" si="65"/>
        <v>ZH0BMD</v>
      </c>
      <c r="K1144" s="54" t="str">
        <f t="shared" ca="1" si="66"/>
        <v>AD3</v>
      </c>
      <c r="L1144" s="54" t="str">
        <f t="shared" ca="1" si="66"/>
        <v>PARTIEL</v>
      </c>
      <c r="M1144" s="54">
        <f t="shared" ca="1" si="66"/>
        <v>0</v>
      </c>
      <c r="N1144" s="54" t="str">
        <f t="shared" ca="1" si="66"/>
        <v>ZH0TMD</v>
      </c>
      <c r="O1144" s="54">
        <f t="shared" ca="1" si="66"/>
        <v>0</v>
      </c>
    </row>
    <row r="1145" spans="1:15" hidden="1" x14ac:dyDescent="0.25">
      <c r="A1145" s="97">
        <v>955</v>
      </c>
      <c r="B1145" s="98" t="s">
        <v>5062</v>
      </c>
      <c r="C1145" s="54" t="str">
        <f t="shared" ca="1" si="65"/>
        <v>CPRI</v>
      </c>
      <c r="D1145" s="54" t="str">
        <f t="shared" ca="1" si="65"/>
        <v>V0HISCOL</v>
      </c>
      <c r="E1145" s="98">
        <f t="shared" ca="1" si="65"/>
        <v>0</v>
      </c>
      <c r="F1145" s="54">
        <f t="shared" ca="1" si="65"/>
        <v>0</v>
      </c>
      <c r="G1145" s="54">
        <f t="shared" ca="1" si="65"/>
        <v>0</v>
      </c>
      <c r="H1145" s="54">
        <f t="shared" ca="1" si="65"/>
        <v>0</v>
      </c>
      <c r="I1145" s="54">
        <f t="shared" ca="1" si="65"/>
        <v>0</v>
      </c>
      <c r="J1145" s="54" t="str">
        <f t="shared" ca="1" si="65"/>
        <v>ZH0BME</v>
      </c>
      <c r="K1145" s="54" t="str">
        <f t="shared" ca="1" si="66"/>
        <v>AD3</v>
      </c>
      <c r="L1145" s="54" t="str">
        <f t="shared" ca="1" si="66"/>
        <v>PARTIEL</v>
      </c>
      <c r="M1145" s="54">
        <f t="shared" ca="1" si="66"/>
        <v>0</v>
      </c>
      <c r="N1145" s="54" t="str">
        <f t="shared" ca="1" si="66"/>
        <v>ZH0TME</v>
      </c>
      <c r="O1145" s="54">
        <f t="shared" ca="1" si="66"/>
        <v>0</v>
      </c>
    </row>
    <row r="1146" spans="1:15" hidden="1" x14ac:dyDescent="0.25">
      <c r="A1146" s="97">
        <v>894</v>
      </c>
      <c r="B1146" s="98" t="s">
        <v>4741</v>
      </c>
      <c r="C1146" s="54" t="str">
        <f t="shared" ca="1" si="65"/>
        <v>CPRI</v>
      </c>
      <c r="D1146" s="54" t="str">
        <f t="shared" ca="1" si="65"/>
        <v>V2HISCRE</v>
      </c>
      <c r="E1146" s="98">
        <f t="shared" ca="1" si="65"/>
        <v>0</v>
      </c>
      <c r="F1146" s="54">
        <f t="shared" ca="1" si="65"/>
        <v>0</v>
      </c>
      <c r="G1146" s="54">
        <f t="shared" ca="1" si="65"/>
        <v>0</v>
      </c>
      <c r="H1146" s="54">
        <f t="shared" ca="1" si="65"/>
        <v>0</v>
      </c>
      <c r="I1146" s="54">
        <f t="shared" ca="1" si="65"/>
        <v>0</v>
      </c>
      <c r="J1146" s="54" t="str">
        <f t="shared" ca="1" si="65"/>
        <v>ZH0BMF</v>
      </c>
      <c r="K1146" s="54" t="str">
        <f t="shared" ca="1" si="66"/>
        <v>AD3</v>
      </c>
      <c r="L1146" s="54" t="str">
        <f t="shared" ca="1" si="66"/>
        <v>PARTIEL</v>
      </c>
      <c r="M1146" s="54">
        <f t="shared" ca="1" si="66"/>
        <v>0</v>
      </c>
      <c r="N1146" s="54" t="str">
        <f t="shared" ca="1" si="66"/>
        <v>ZH0TMF</v>
      </c>
      <c r="O1146" s="54">
        <f t="shared" ca="1" si="66"/>
        <v>0</v>
      </c>
    </row>
    <row r="1147" spans="1:15" hidden="1" x14ac:dyDescent="0.25">
      <c r="A1147" s="97">
        <v>950</v>
      </c>
      <c r="B1147" s="98" t="s">
        <v>5028</v>
      </c>
      <c r="C1147" s="54" t="str">
        <f t="shared" ca="1" si="65"/>
        <v>CPRI</v>
      </c>
      <c r="D1147" s="54" t="str">
        <f t="shared" ca="1" si="65"/>
        <v>V0HISDAT</v>
      </c>
      <c r="E1147" s="98">
        <f t="shared" ca="1" si="65"/>
        <v>0</v>
      </c>
      <c r="F1147" s="54">
        <f t="shared" ca="1" si="65"/>
        <v>0</v>
      </c>
      <c r="G1147" s="54">
        <f t="shared" ca="1" si="65"/>
        <v>0</v>
      </c>
      <c r="H1147" s="54">
        <f t="shared" ca="1" si="65"/>
        <v>0</v>
      </c>
      <c r="I1147" s="54">
        <f t="shared" ca="1" si="65"/>
        <v>0</v>
      </c>
      <c r="J1147" s="54" t="str">
        <f t="shared" ca="1" si="65"/>
        <v>ZH0BMG</v>
      </c>
      <c r="K1147" s="54" t="str">
        <f t="shared" ca="1" si="66"/>
        <v>AD1</v>
      </c>
      <c r="L1147" s="54" t="str">
        <f t="shared" ca="1" si="66"/>
        <v>PARTIEL</v>
      </c>
      <c r="M1147" s="54">
        <f t="shared" ca="1" si="66"/>
        <v>0</v>
      </c>
      <c r="N1147" s="54" t="str">
        <f t="shared" ca="1" si="66"/>
        <v>ZH0TMG</v>
      </c>
      <c r="O1147" s="54">
        <f t="shared" ca="1" si="66"/>
        <v>0</v>
      </c>
    </row>
    <row r="1148" spans="1:15" hidden="1" x14ac:dyDescent="0.25">
      <c r="A1148" s="97">
        <v>2134</v>
      </c>
      <c r="B1148" s="98" t="s">
        <v>10437</v>
      </c>
      <c r="C1148" s="54" t="str">
        <f t="shared" ca="1" si="65"/>
        <v>CPCC</v>
      </c>
      <c r="D1148" s="54" t="str">
        <f t="shared" ca="1" si="65"/>
        <v xml:space="preserve">V0HISDEH </v>
      </c>
      <c r="E1148" s="98">
        <f t="shared" ca="1" si="65"/>
        <v>0</v>
      </c>
      <c r="F1148" s="54">
        <f t="shared" ca="1" si="65"/>
        <v>0</v>
      </c>
      <c r="G1148" s="54">
        <f t="shared" ca="1" si="65"/>
        <v>0</v>
      </c>
      <c r="H1148" s="54">
        <f t="shared" ca="1" si="65"/>
        <v>0</v>
      </c>
      <c r="I1148" s="54">
        <f t="shared" ca="1" si="65"/>
        <v>0</v>
      </c>
      <c r="J1148" s="54" t="str">
        <f t="shared" ca="1" si="65"/>
        <v>ZH1OJP</v>
      </c>
      <c r="K1148" s="54" t="str">
        <f t="shared" ca="1" si="66"/>
        <v>AD3</v>
      </c>
      <c r="L1148" s="54" t="str">
        <f t="shared" ca="1" si="66"/>
        <v>COMPLET</v>
      </c>
      <c r="M1148" s="54">
        <f t="shared" ca="1" si="66"/>
        <v>0</v>
      </c>
      <c r="N1148" s="54" t="str">
        <f t="shared" ca="1" si="66"/>
        <v>ZH1PJP</v>
      </c>
      <c r="O1148" s="54">
        <f t="shared" ca="1" si="66"/>
        <v>0</v>
      </c>
    </row>
    <row r="1149" spans="1:15" hidden="1" x14ac:dyDescent="0.25">
      <c r="A1149" s="97">
        <v>951</v>
      </c>
      <c r="B1149" s="98" t="s">
        <v>5034</v>
      </c>
      <c r="C1149" s="54" t="str">
        <f t="shared" ca="1" si="65"/>
        <v>CPRI</v>
      </c>
      <c r="D1149" s="54" t="str">
        <f t="shared" ca="1" si="65"/>
        <v>V1HISDGR</v>
      </c>
      <c r="E1149" s="98">
        <f t="shared" ca="1" si="65"/>
        <v>0</v>
      </c>
      <c r="F1149" s="54">
        <f t="shared" ca="1" si="65"/>
        <v>0</v>
      </c>
      <c r="G1149" s="54">
        <f t="shared" ca="1" si="65"/>
        <v>0</v>
      </c>
      <c r="H1149" s="54">
        <f t="shared" ca="1" si="65"/>
        <v>0</v>
      </c>
      <c r="I1149" s="54">
        <f t="shared" ca="1" si="65"/>
        <v>0</v>
      </c>
      <c r="J1149" s="54" t="str">
        <f t="shared" ca="1" si="65"/>
        <v>ZH0BMH</v>
      </c>
      <c r="K1149" s="54" t="str">
        <f t="shared" ca="1" si="66"/>
        <v>AD3</v>
      </c>
      <c r="L1149" s="54" t="str">
        <f t="shared" ca="1" si="66"/>
        <v>COMPLET</v>
      </c>
      <c r="M1149" s="54" t="str">
        <f t="shared" ca="1" si="66"/>
        <v xml:space="preserve"> </v>
      </c>
      <c r="N1149" s="54" t="str">
        <f t="shared" ca="1" si="66"/>
        <v>ZH0TMH</v>
      </c>
      <c r="O1149" s="54">
        <f t="shared" ca="1" si="66"/>
        <v>0</v>
      </c>
    </row>
    <row r="1150" spans="1:15" hidden="1" x14ac:dyDescent="0.25">
      <c r="A1150" s="97">
        <v>952</v>
      </c>
      <c r="B1150" s="98" t="s">
        <v>5041</v>
      </c>
      <c r="C1150" s="54" t="str">
        <f t="shared" ca="1" si="65"/>
        <v>CPRI</v>
      </c>
      <c r="D1150" s="54" t="str">
        <f t="shared" ca="1" si="65"/>
        <v>V1HISDPA</v>
      </c>
      <c r="E1150" s="98">
        <f t="shared" ref="E1150:O1188" ca="1" si="67">IF((INDIRECT("'Referentiel'!"&amp;E$1&amp;$A1150)="N/A"),"",INDIRECT("'Referentiel'!"&amp;E$1&amp;$A1150))</f>
        <v>0</v>
      </c>
      <c r="F1150" s="54">
        <f t="shared" ca="1" si="67"/>
        <v>0</v>
      </c>
      <c r="G1150" s="54">
        <f t="shared" ca="1" si="67"/>
        <v>0</v>
      </c>
      <c r="H1150" s="54">
        <f t="shared" ca="1" si="67"/>
        <v>0</v>
      </c>
      <c r="I1150" s="54">
        <f t="shared" ca="1" si="67"/>
        <v>0</v>
      </c>
      <c r="J1150" s="54" t="str">
        <f t="shared" ca="1" si="67"/>
        <v>ZH0BMI</v>
      </c>
      <c r="K1150" s="54" t="str">
        <f t="shared" ca="1" si="66"/>
        <v>AD3</v>
      </c>
      <c r="L1150" s="54" t="str">
        <f t="shared" ca="1" si="66"/>
        <v>COMPLET</v>
      </c>
      <c r="M1150" s="54" t="str">
        <f t="shared" ca="1" si="66"/>
        <v xml:space="preserve"> </v>
      </c>
      <c r="N1150" s="54" t="str">
        <f t="shared" ca="1" si="66"/>
        <v>ZH0TMI</v>
      </c>
      <c r="O1150" s="54">
        <f t="shared" ca="1" si="66"/>
        <v>0</v>
      </c>
    </row>
    <row r="1151" spans="1:15" hidden="1" x14ac:dyDescent="0.25">
      <c r="A1151" s="97">
        <v>953</v>
      </c>
      <c r="B1151" s="98" t="s">
        <v>5049</v>
      </c>
      <c r="C1151" s="54" t="str">
        <f t="shared" ref="C1151:F1214" ca="1" si="68">IF((INDIRECT("'Referentiel'!"&amp;C$1&amp;$A1151)="N/A"),"",INDIRECT("'Referentiel'!"&amp;C$1&amp;$A1151))</f>
        <v>CPRI</v>
      </c>
      <c r="D1151" s="54" t="str">
        <f t="shared" ca="1" si="68"/>
        <v xml:space="preserve"> V2HISDEF      </v>
      </c>
      <c r="E1151" s="98">
        <f t="shared" ca="1" si="67"/>
        <v>0</v>
      </c>
      <c r="F1151" s="54">
        <f t="shared" ca="1" si="67"/>
        <v>0</v>
      </c>
      <c r="G1151" s="54">
        <f t="shared" ca="1" si="67"/>
        <v>0</v>
      </c>
      <c r="H1151" s="54">
        <f t="shared" ca="1" si="67"/>
        <v>0</v>
      </c>
      <c r="I1151" s="54">
        <f t="shared" ca="1" si="67"/>
        <v>0</v>
      </c>
      <c r="J1151" s="54" t="str">
        <f t="shared" ca="1" si="67"/>
        <v>ZH0CJT</v>
      </c>
      <c r="K1151" s="54" t="str">
        <f t="shared" ca="1" si="66"/>
        <v>AD3</v>
      </c>
      <c r="L1151" s="54" t="str">
        <f t="shared" ca="1" si="66"/>
        <v>COMPLET</v>
      </c>
      <c r="M1151" s="54">
        <f t="shared" ca="1" si="66"/>
        <v>0</v>
      </c>
      <c r="N1151" s="54" t="str">
        <f t="shared" ca="1" si="66"/>
        <v>ZH0UJT</v>
      </c>
      <c r="O1151" s="54">
        <f t="shared" ca="1" si="66"/>
        <v>0</v>
      </c>
    </row>
    <row r="1152" spans="1:15" hidden="1" x14ac:dyDescent="0.25">
      <c r="A1152" s="97">
        <v>954</v>
      </c>
      <c r="B1152" s="98" t="s">
        <v>5056</v>
      </c>
      <c r="C1152" s="54" t="str">
        <f t="shared" ca="1" si="68"/>
        <v>CPRI</v>
      </c>
      <c r="D1152" s="54" t="str">
        <f t="shared" ca="1" si="68"/>
        <v xml:space="preserve"> </v>
      </c>
      <c r="E1152" s="98">
        <f t="shared" ca="1" si="67"/>
        <v>0</v>
      </c>
      <c r="F1152" s="54">
        <f t="shared" ca="1" si="67"/>
        <v>0</v>
      </c>
      <c r="G1152" s="54">
        <f t="shared" ca="1" si="67"/>
        <v>0</v>
      </c>
      <c r="H1152" s="54">
        <f t="shared" ca="1" si="67"/>
        <v>0</v>
      </c>
      <c r="I1152" s="54">
        <f t="shared" ca="1" si="67"/>
        <v>0</v>
      </c>
      <c r="J1152" s="54" t="str">
        <f t="shared" ca="1" si="67"/>
        <v>ZH0BMJ</v>
      </c>
      <c r="K1152" s="54" t="str">
        <f t="shared" ca="1" si="66"/>
        <v>AD3</v>
      </c>
      <c r="L1152" s="54" t="str">
        <f t="shared" ca="1" si="66"/>
        <v>PARTIEL</v>
      </c>
      <c r="M1152" s="54" t="str">
        <f t="shared" ca="1" si="66"/>
        <v xml:space="preserve"> </v>
      </c>
      <c r="N1152" s="54" t="str">
        <f t="shared" ca="1" si="66"/>
        <v>ZH0TMJ</v>
      </c>
      <c r="O1152" s="54">
        <f t="shared" ca="1" si="66"/>
        <v>0</v>
      </c>
    </row>
    <row r="1153" spans="1:15" hidden="1" x14ac:dyDescent="0.25">
      <c r="A1153" s="97">
        <v>24</v>
      </c>
      <c r="B1153" s="98" t="s">
        <v>242</v>
      </c>
      <c r="C1153" s="54" t="str">
        <f t="shared" ca="1" si="68"/>
        <v>CPRI</v>
      </c>
      <c r="D1153" s="54" t="str">
        <f t="shared" ca="1" si="68"/>
        <v>V1HISGAR</v>
      </c>
      <c r="E1153" s="98">
        <f t="shared" ca="1" si="67"/>
        <v>0</v>
      </c>
      <c r="F1153" s="54">
        <f t="shared" ca="1" si="67"/>
        <v>0</v>
      </c>
      <c r="G1153" s="54">
        <f t="shared" ca="1" si="67"/>
        <v>0</v>
      </c>
      <c r="H1153" s="54">
        <f t="shared" ca="1" si="67"/>
        <v>0</v>
      </c>
      <c r="I1153" s="54">
        <f t="shared" ca="1" si="67"/>
        <v>0</v>
      </c>
      <c r="J1153" s="54" t="str">
        <f t="shared" ca="1" si="67"/>
        <v>ZH0BMK</v>
      </c>
      <c r="K1153" s="54" t="str">
        <f t="shared" ca="1" si="66"/>
        <v>AD3</v>
      </c>
      <c r="L1153" s="54" t="str">
        <f t="shared" ca="1" si="66"/>
        <v>PARTIEL</v>
      </c>
      <c r="M1153" s="54">
        <f t="shared" ca="1" si="66"/>
        <v>0</v>
      </c>
      <c r="N1153" s="54" t="str">
        <f t="shared" ca="1" si="66"/>
        <v>ZH0TMK</v>
      </c>
      <c r="O1153" s="54">
        <f t="shared" ca="1" si="66"/>
        <v>0</v>
      </c>
    </row>
    <row r="1154" spans="1:15" hidden="1" x14ac:dyDescent="0.25">
      <c r="A1154" s="97">
        <v>956</v>
      </c>
      <c r="B1154" s="98" t="s">
        <v>5069</v>
      </c>
      <c r="C1154" s="54" t="str">
        <f t="shared" ca="1" si="68"/>
        <v>CPRI</v>
      </c>
      <c r="D1154" s="54" t="str">
        <f t="shared" ca="1" si="68"/>
        <v>V3HISGDR</v>
      </c>
      <c r="E1154" s="98">
        <f t="shared" ca="1" si="67"/>
        <v>0</v>
      </c>
      <c r="F1154" s="54">
        <f t="shared" ca="1" si="67"/>
        <v>0</v>
      </c>
      <c r="G1154" s="54">
        <f t="shared" ca="1" si="67"/>
        <v>0</v>
      </c>
      <c r="H1154" s="54">
        <f t="shared" ca="1" si="67"/>
        <v>0</v>
      </c>
      <c r="I1154" s="54">
        <f t="shared" ca="1" si="67"/>
        <v>0</v>
      </c>
      <c r="J1154" s="54" t="str">
        <f t="shared" ca="1" si="67"/>
        <v>ZH0BML</v>
      </c>
      <c r="K1154" s="54" t="str">
        <f t="shared" ca="1" si="66"/>
        <v>AD3</v>
      </c>
      <c r="L1154" s="54" t="str">
        <f t="shared" ca="1" si="66"/>
        <v>PARTIEL</v>
      </c>
      <c r="M1154" s="54">
        <f t="shared" ca="1" si="66"/>
        <v>0</v>
      </c>
      <c r="N1154" s="54" t="str">
        <f t="shared" ca="1" si="66"/>
        <v>ZH0TML</v>
      </c>
      <c r="O1154" s="54">
        <f t="shared" ca="1" si="66"/>
        <v>0</v>
      </c>
    </row>
    <row r="1155" spans="1:15" hidden="1" x14ac:dyDescent="0.25">
      <c r="A1155" s="97">
        <v>957</v>
      </c>
      <c r="B1155" s="98" t="s">
        <v>5076</v>
      </c>
      <c r="C1155" s="54" t="str">
        <f t="shared" ca="1" si="68"/>
        <v>CPRI</v>
      </c>
      <c r="D1155" s="54" t="str">
        <f t="shared" ca="1" si="68"/>
        <v>V3HISNOT</v>
      </c>
      <c r="E1155" s="98">
        <f t="shared" ca="1" si="67"/>
        <v>0</v>
      </c>
      <c r="F1155" s="54">
        <f t="shared" ca="1" si="67"/>
        <v>0</v>
      </c>
      <c r="G1155" s="54">
        <f t="shared" ca="1" si="67"/>
        <v>0</v>
      </c>
      <c r="H1155" s="54">
        <f t="shared" ca="1" si="67"/>
        <v>0</v>
      </c>
      <c r="I1155" s="54">
        <f t="shared" ca="1" si="67"/>
        <v>0</v>
      </c>
      <c r="J1155" s="54" t="str">
        <f t="shared" ca="1" si="67"/>
        <v>ZH0BMM</v>
      </c>
      <c r="K1155" s="54" t="str">
        <f t="shared" ca="1" si="66"/>
        <v>AD3</v>
      </c>
      <c r="L1155" s="54" t="str">
        <f t="shared" ca="1" si="66"/>
        <v>PARTIEL</v>
      </c>
      <c r="M1155" s="54">
        <f t="shared" ca="1" si="66"/>
        <v>0</v>
      </c>
      <c r="N1155" s="54" t="str">
        <f t="shared" ca="1" si="66"/>
        <v>ZH0TMM</v>
      </c>
      <c r="O1155" s="54">
        <f t="shared" ca="1" si="66"/>
        <v>0</v>
      </c>
    </row>
    <row r="1156" spans="1:15" hidden="1" x14ac:dyDescent="0.25">
      <c r="A1156" s="97">
        <v>958</v>
      </c>
      <c r="B1156" s="98" t="s">
        <v>5083</v>
      </c>
      <c r="C1156" s="54" t="str">
        <f t="shared" ca="1" si="68"/>
        <v>CPRI</v>
      </c>
      <c r="D1156" s="54" t="str">
        <f t="shared" ca="1" si="68"/>
        <v>V2HISPAR</v>
      </c>
      <c r="E1156" s="98">
        <f t="shared" ca="1" si="67"/>
        <v>0</v>
      </c>
      <c r="F1156" s="54">
        <f t="shared" ca="1" si="67"/>
        <v>0</v>
      </c>
      <c r="G1156" s="54">
        <f t="shared" ca="1" si="67"/>
        <v>0</v>
      </c>
      <c r="H1156" s="54">
        <f t="shared" ca="1" si="67"/>
        <v>0</v>
      </c>
      <c r="I1156" s="54">
        <f t="shared" ca="1" si="67"/>
        <v>0</v>
      </c>
      <c r="J1156" s="54" t="str">
        <f t="shared" ca="1" si="67"/>
        <v>ZH0BMN</v>
      </c>
      <c r="K1156" s="54" t="str">
        <f t="shared" ca="1" si="66"/>
        <v>AD3</v>
      </c>
      <c r="L1156" s="54" t="str">
        <f t="shared" ca="1" si="66"/>
        <v>PARTIEL</v>
      </c>
      <c r="M1156" s="54">
        <f t="shared" ca="1" si="66"/>
        <v>0</v>
      </c>
      <c r="N1156" s="54" t="str">
        <f t="shared" ca="1" si="66"/>
        <v>ZH0TMN</v>
      </c>
      <c r="O1156" s="54">
        <f t="shared" ca="1" si="66"/>
        <v>0</v>
      </c>
    </row>
    <row r="1157" spans="1:15" hidden="1" x14ac:dyDescent="0.25">
      <c r="A1157" s="97">
        <v>25</v>
      </c>
      <c r="B1157" s="98" t="s">
        <v>249</v>
      </c>
      <c r="C1157" s="54" t="str">
        <f t="shared" ca="1" si="68"/>
        <v>CPRI</v>
      </c>
      <c r="D1157" s="54" t="str">
        <f t="shared" ca="1" si="68"/>
        <v>V2HISPEP</v>
      </c>
      <c r="E1157" s="98">
        <f t="shared" ca="1" si="67"/>
        <v>0</v>
      </c>
      <c r="F1157" s="54">
        <f t="shared" ca="1" si="67"/>
        <v>0</v>
      </c>
      <c r="G1157" s="54">
        <f t="shared" ca="1" si="67"/>
        <v>0</v>
      </c>
      <c r="H1157" s="54">
        <f t="shared" ca="1" si="67"/>
        <v>0</v>
      </c>
      <c r="I1157" s="54">
        <f t="shared" ca="1" si="67"/>
        <v>0</v>
      </c>
      <c r="J1157" s="54" t="str">
        <f t="shared" ca="1" si="67"/>
        <v>ZH0BMO</v>
      </c>
      <c r="K1157" s="54" t="str">
        <f t="shared" ca="1" si="66"/>
        <v>AD3</v>
      </c>
      <c r="L1157" s="54" t="str">
        <f t="shared" ca="1" si="66"/>
        <v>PARTIEL</v>
      </c>
      <c r="M1157" s="54">
        <f t="shared" ca="1" si="66"/>
        <v>0</v>
      </c>
      <c r="N1157" s="54" t="str">
        <f t="shared" ca="1" si="66"/>
        <v>ZH0TMO</v>
      </c>
      <c r="O1157" s="54">
        <f t="shared" ca="1" si="66"/>
        <v>0</v>
      </c>
    </row>
    <row r="1158" spans="1:15" hidden="1" x14ac:dyDescent="0.25">
      <c r="A1158" s="97">
        <v>960</v>
      </c>
      <c r="B1158" s="98" t="s">
        <v>5098</v>
      </c>
      <c r="C1158" s="54" t="str">
        <f t="shared" ca="1" si="68"/>
        <v>CPRI</v>
      </c>
      <c r="D1158" s="54" t="str">
        <f t="shared" ca="1" si="68"/>
        <v>V1HISPRO</v>
      </c>
      <c r="E1158" s="98">
        <f t="shared" ca="1" si="67"/>
        <v>0</v>
      </c>
      <c r="F1158" s="54">
        <f t="shared" ca="1" si="67"/>
        <v>0</v>
      </c>
      <c r="G1158" s="54">
        <f t="shared" ca="1" si="67"/>
        <v>0</v>
      </c>
      <c r="H1158" s="54">
        <f t="shared" ca="1" si="67"/>
        <v>0</v>
      </c>
      <c r="I1158" s="54">
        <f t="shared" ca="1" si="67"/>
        <v>0</v>
      </c>
      <c r="J1158" s="54" t="str">
        <f t="shared" ca="1" si="67"/>
        <v>ZH0BMP</v>
      </c>
      <c r="K1158" s="54" t="str">
        <f t="shared" ca="1" si="66"/>
        <v>AD1</v>
      </c>
      <c r="L1158" s="54" t="str">
        <f t="shared" ca="1" si="66"/>
        <v>COMPLET</v>
      </c>
      <c r="M1158" s="54" t="str">
        <f t="shared" ca="1" si="66"/>
        <v xml:space="preserve"> </v>
      </c>
      <c r="N1158" s="54" t="str">
        <f t="shared" ca="1" si="66"/>
        <v>ZH0TMP</v>
      </c>
      <c r="O1158" s="54">
        <f t="shared" ca="1" si="66"/>
        <v>0</v>
      </c>
    </row>
    <row r="1159" spans="1:15" hidden="1" x14ac:dyDescent="0.25">
      <c r="A1159" s="97">
        <v>26</v>
      </c>
      <c r="B1159" s="98" t="s">
        <v>256</v>
      </c>
      <c r="C1159" s="54" t="str">
        <f t="shared" ca="1" si="68"/>
        <v>CPRI</v>
      </c>
      <c r="D1159" s="54" t="str">
        <f t="shared" ca="1" si="68"/>
        <v>V4HISREC</v>
      </c>
      <c r="E1159" s="98">
        <f t="shared" ca="1" si="67"/>
        <v>0</v>
      </c>
      <c r="F1159" s="54">
        <f t="shared" ca="1" si="67"/>
        <v>0</v>
      </c>
      <c r="G1159" s="54">
        <f t="shared" ca="1" si="67"/>
        <v>0</v>
      </c>
      <c r="H1159" s="54">
        <f t="shared" ca="1" si="67"/>
        <v>0</v>
      </c>
      <c r="I1159" s="54">
        <f t="shared" ca="1" si="67"/>
        <v>0</v>
      </c>
      <c r="J1159" s="54" t="str">
        <f t="shared" ca="1" si="67"/>
        <v>ZH0BMQ</v>
      </c>
      <c r="K1159" s="54" t="str">
        <f t="shared" ca="1" si="66"/>
        <v>AD3</v>
      </c>
      <c r="L1159" s="54" t="str">
        <f t="shared" ca="1" si="66"/>
        <v>PARTIEL</v>
      </c>
      <c r="M1159" s="54">
        <f t="shared" ca="1" si="66"/>
        <v>0</v>
      </c>
      <c r="N1159" s="54" t="str">
        <f t="shared" ca="1" si="66"/>
        <v>ZH0TMQ</v>
      </c>
      <c r="O1159" s="54">
        <f t="shared" ca="1" si="66"/>
        <v>0</v>
      </c>
    </row>
    <row r="1160" spans="1:15" hidden="1" x14ac:dyDescent="0.25">
      <c r="A1160" s="97">
        <v>2160</v>
      </c>
      <c r="B1160" s="98" t="s">
        <v>10521</v>
      </c>
      <c r="C1160" s="54" t="str">
        <f t="shared" ca="1" si="68"/>
        <v>CPCC</v>
      </c>
      <c r="D1160" s="54" t="str">
        <f t="shared" ca="1" si="68"/>
        <v>#CR#EERDJ_YYYYMMDDHHMISS_HISTO_CNTRL_DONNEE.txt</v>
      </c>
      <c r="E1160" s="98">
        <f t="shared" ca="1" si="67"/>
        <v>0</v>
      </c>
      <c r="F1160" s="54">
        <f t="shared" ca="1" si="67"/>
        <v>0</v>
      </c>
      <c r="G1160" s="54">
        <f t="shared" ca="1" si="67"/>
        <v>0</v>
      </c>
      <c r="H1160" s="54">
        <f t="shared" ca="1" si="67"/>
        <v>0</v>
      </c>
      <c r="I1160" s="54">
        <f t="shared" ca="1" si="67"/>
        <v>0</v>
      </c>
      <c r="J1160" s="54">
        <f t="shared" ca="1" si="67"/>
        <v>0</v>
      </c>
      <c r="K1160" s="54" t="str">
        <f t="shared" ca="1" si="66"/>
        <v>AD4</v>
      </c>
      <c r="L1160" s="54" t="str">
        <f t="shared" ca="1" si="66"/>
        <v>COMPLET</v>
      </c>
      <c r="M1160" s="54" t="str">
        <f t="shared" ca="1" si="66"/>
        <v xml:space="preserve"> </v>
      </c>
      <c r="N1160" s="54" t="str">
        <f t="shared" ca="1" si="66"/>
        <v>ZH1DJA</v>
      </c>
      <c r="O1160" s="54">
        <f t="shared" ca="1" si="66"/>
        <v>0</v>
      </c>
    </row>
    <row r="1161" spans="1:15" hidden="1" x14ac:dyDescent="0.25">
      <c r="A1161" s="97">
        <v>2161</v>
      </c>
      <c r="B1161" s="98" t="s">
        <v>10524</v>
      </c>
      <c r="C1161" s="54" t="str">
        <f t="shared" ca="1" si="68"/>
        <v>CPCC</v>
      </c>
      <c r="D1161" s="54" t="str">
        <f t="shared" ca="1" si="68"/>
        <v>#CR#EERDJ_YYYYMMDDHHMISS_HISTO_STATU.txt</v>
      </c>
      <c r="E1161" s="98">
        <f t="shared" ca="1" si="67"/>
        <v>0</v>
      </c>
      <c r="F1161" s="54">
        <f t="shared" ca="1" si="67"/>
        <v>0</v>
      </c>
      <c r="G1161" s="54">
        <f t="shared" ca="1" si="67"/>
        <v>0</v>
      </c>
      <c r="H1161" s="54">
        <f t="shared" ca="1" si="67"/>
        <v>0</v>
      </c>
      <c r="I1161" s="54">
        <f t="shared" ca="1" si="67"/>
        <v>0</v>
      </c>
      <c r="J1161" s="54">
        <f t="shared" ca="1" si="67"/>
        <v>0</v>
      </c>
      <c r="K1161" s="54" t="str">
        <f t="shared" ca="1" si="66"/>
        <v>AD4</v>
      </c>
      <c r="L1161" s="54" t="str">
        <f t="shared" ca="1" si="66"/>
        <v>COMPLET</v>
      </c>
      <c r="M1161" s="54" t="str">
        <f t="shared" ca="1" si="66"/>
        <v xml:space="preserve"> </v>
      </c>
      <c r="N1161" s="54" t="str">
        <f t="shared" ca="1" si="66"/>
        <v>ZH1DJB</v>
      </c>
      <c r="O1161" s="54">
        <f t="shared" ca="1" si="66"/>
        <v>0</v>
      </c>
    </row>
    <row r="1162" spans="1:15" hidden="1" x14ac:dyDescent="0.25">
      <c r="A1162" s="97">
        <v>959</v>
      </c>
      <c r="B1162" s="98" t="s">
        <v>5090</v>
      </c>
      <c r="C1162" s="54" t="str">
        <f t="shared" ca="1" si="68"/>
        <v>CPDT</v>
      </c>
      <c r="D1162" s="54" t="str">
        <f t="shared" ca="1" si="68"/>
        <v>HISTRACE</v>
      </c>
      <c r="E1162" s="98">
        <f t="shared" ca="1" si="67"/>
        <v>0</v>
      </c>
      <c r="F1162" s="54">
        <f t="shared" ca="1" si="67"/>
        <v>0</v>
      </c>
      <c r="G1162" s="54">
        <f t="shared" ca="1" si="67"/>
        <v>0</v>
      </c>
      <c r="H1162" s="54">
        <f t="shared" ca="1" si="67"/>
        <v>0</v>
      </c>
      <c r="I1162" s="54">
        <f t="shared" ca="1" si="67"/>
        <v>0</v>
      </c>
      <c r="J1162" s="54" t="str">
        <f t="shared" ca="1" si="67"/>
        <v>ZH0AJQ</v>
      </c>
      <c r="K1162" s="54" t="str">
        <f t="shared" ca="1" si="66"/>
        <v>AD3</v>
      </c>
      <c r="L1162" s="54" t="str">
        <f t="shared" ca="1" si="66"/>
        <v>PARTIEL</v>
      </c>
      <c r="M1162" s="54">
        <f t="shared" ca="1" si="66"/>
        <v>0</v>
      </c>
      <c r="N1162" s="54" t="str">
        <f t="shared" ca="1" si="66"/>
        <v>ZH0UJU</v>
      </c>
      <c r="O1162" s="54">
        <f t="shared" ca="1" si="66"/>
        <v>0</v>
      </c>
    </row>
    <row r="1163" spans="1:15" hidden="1" x14ac:dyDescent="0.25">
      <c r="A1163" s="97">
        <v>963</v>
      </c>
      <c r="B1163" s="98" t="s">
        <v>5117</v>
      </c>
      <c r="C1163" s="54" t="str">
        <f t="shared" ca="1" si="68"/>
        <v>CPMP</v>
      </c>
      <c r="D1163" s="54" t="str">
        <f t="shared" ca="1" si="68"/>
        <v xml:space="preserve">V0HIVIPE </v>
      </c>
      <c r="E1163" s="98">
        <f t="shared" ca="1" si="67"/>
        <v>0</v>
      </c>
      <c r="F1163" s="54">
        <f t="shared" ca="1" si="67"/>
        <v>0</v>
      </c>
      <c r="G1163" s="54">
        <f t="shared" ca="1" si="67"/>
        <v>0</v>
      </c>
      <c r="H1163" s="54">
        <f t="shared" ca="1" si="67"/>
        <v>0</v>
      </c>
      <c r="I1163" s="54">
        <f t="shared" ca="1" si="67"/>
        <v>0</v>
      </c>
      <c r="J1163" s="54" t="str">
        <f t="shared" ca="1" si="67"/>
        <v>ZH2DJJ</v>
      </c>
      <c r="K1163" s="54" t="str">
        <f t="shared" ca="1" si="66"/>
        <v>AD3</v>
      </c>
      <c r="L1163" s="54" t="str">
        <f t="shared" ca="1" si="66"/>
        <v>COMPLET</v>
      </c>
      <c r="M1163" s="54">
        <f t="shared" ca="1" si="66"/>
        <v>0</v>
      </c>
      <c r="N1163" s="54" t="str">
        <f t="shared" ca="1" si="66"/>
        <v>ZH2VJJ</v>
      </c>
      <c r="O1163" s="54">
        <f t="shared" ca="1" si="66"/>
        <v>0</v>
      </c>
    </row>
    <row r="1164" spans="1:15" hidden="1" x14ac:dyDescent="0.25">
      <c r="A1164" s="97">
        <v>2192</v>
      </c>
      <c r="B1164" s="98" t="s">
        <v>10632</v>
      </c>
      <c r="C1164" s="54" t="str">
        <f t="shared" ca="1" si="68"/>
        <v>CPCC</v>
      </c>
      <c r="D1164" s="54" t="str">
        <f t="shared" ca="1" si="68"/>
        <v>V1HPBPMT</v>
      </c>
      <c r="E1164" s="98">
        <f t="shared" ca="1" si="67"/>
        <v>0</v>
      </c>
      <c r="F1164" s="54">
        <f t="shared" ca="1" si="67"/>
        <v>0</v>
      </c>
      <c r="G1164" s="54">
        <f t="shared" ca="1" si="67"/>
        <v>0</v>
      </c>
      <c r="H1164" s="54">
        <f t="shared" ca="1" si="67"/>
        <v>0</v>
      </c>
      <c r="I1164" s="54">
        <f t="shared" ca="1" si="67"/>
        <v>0</v>
      </c>
      <c r="J1164" s="54" t="str">
        <f t="shared" ca="1" si="67"/>
        <v>ZH1FMD</v>
      </c>
      <c r="K1164" s="54" t="str">
        <f t="shared" ca="1" si="66"/>
        <v>AD3</v>
      </c>
      <c r="L1164" s="54" t="str">
        <f t="shared" ca="1" si="66"/>
        <v>COMPLET</v>
      </c>
      <c r="M1164" s="54" t="str">
        <f t="shared" ca="1" si="66"/>
        <v xml:space="preserve"> </v>
      </c>
      <c r="N1164" s="54" t="str">
        <f t="shared" ca="1" si="66"/>
        <v>ZH1GMD</v>
      </c>
      <c r="O1164" s="54">
        <f t="shared" ca="1" si="66"/>
        <v>0</v>
      </c>
    </row>
    <row r="1165" spans="1:15" hidden="1" x14ac:dyDescent="0.25">
      <c r="A1165" s="97">
        <v>964</v>
      </c>
      <c r="B1165" s="98" t="s">
        <v>5123</v>
      </c>
      <c r="C1165" s="54" t="str">
        <f t="shared" ca="1" si="68"/>
        <v>CPPL</v>
      </c>
      <c r="D1165" s="54" t="str">
        <f t="shared" ca="1" si="68"/>
        <v>V0HPELCAP</v>
      </c>
      <c r="E1165" s="98">
        <f t="shared" ca="1" si="67"/>
        <v>0</v>
      </c>
      <c r="F1165" s="54">
        <f t="shared" ca="1" si="67"/>
        <v>0</v>
      </c>
      <c r="G1165" s="54">
        <f t="shared" ca="1" si="67"/>
        <v>0</v>
      </c>
      <c r="H1165" s="54">
        <f t="shared" ca="1" si="67"/>
        <v>0</v>
      </c>
      <c r="I1165" s="54">
        <f t="shared" ca="1" si="67"/>
        <v>0</v>
      </c>
      <c r="J1165" s="54" t="str">
        <f t="shared" ca="1" si="67"/>
        <v>ZH2DJK</v>
      </c>
      <c r="K1165" s="54" t="str">
        <f t="shared" ca="1" si="66"/>
        <v>AD3</v>
      </c>
      <c r="L1165" s="54" t="str">
        <f t="shared" ca="1" si="66"/>
        <v>COMPLET</v>
      </c>
      <c r="M1165" s="54">
        <f t="shared" ca="1" si="66"/>
        <v>0</v>
      </c>
      <c r="N1165" s="54" t="str">
        <f t="shared" ca="1" si="66"/>
        <v>ZH2VJK</v>
      </c>
      <c r="O1165" s="54">
        <f t="shared" ca="1" si="66"/>
        <v>0</v>
      </c>
    </row>
    <row r="1166" spans="1:15" hidden="1" x14ac:dyDescent="0.25">
      <c r="A1166" s="97">
        <v>965</v>
      </c>
      <c r="B1166" s="98" t="s">
        <v>5130</v>
      </c>
      <c r="C1166" s="54" t="str">
        <f t="shared" ca="1" si="68"/>
        <v>CPPL</v>
      </c>
      <c r="D1166" s="54" t="str">
        <f t="shared" ca="1" si="68"/>
        <v>V0HPELDAN</v>
      </c>
      <c r="E1166" s="98">
        <f t="shared" ca="1" si="67"/>
        <v>0</v>
      </c>
      <c r="F1166" s="54">
        <f t="shared" ca="1" si="67"/>
        <v>0</v>
      </c>
      <c r="G1166" s="54">
        <f t="shared" ca="1" si="67"/>
        <v>0</v>
      </c>
      <c r="H1166" s="54">
        <f t="shared" ca="1" si="67"/>
        <v>0</v>
      </c>
      <c r="I1166" s="54">
        <f t="shared" ca="1" si="67"/>
        <v>0</v>
      </c>
      <c r="J1166" s="54" t="str">
        <f t="shared" ca="1" si="67"/>
        <v>ZH2DJL</v>
      </c>
      <c r="K1166" s="54" t="str">
        <f t="shared" ca="1" si="66"/>
        <v>AD3</v>
      </c>
      <c r="L1166" s="54" t="str">
        <f t="shared" ca="1" si="66"/>
        <v>COMPLET</v>
      </c>
      <c r="M1166" s="54">
        <f t="shared" ca="1" si="66"/>
        <v>0</v>
      </c>
      <c r="N1166" s="54" t="str">
        <f t="shared" ca="1" si="66"/>
        <v>ZH2VJL</v>
      </c>
      <c r="O1166" s="54">
        <f t="shared" ca="1" si="66"/>
        <v>0</v>
      </c>
    </row>
    <row r="1167" spans="1:15" hidden="1" x14ac:dyDescent="0.25">
      <c r="A1167" s="97">
        <v>966</v>
      </c>
      <c r="B1167" s="98" t="s">
        <v>5136</v>
      </c>
      <c r="C1167" s="54" t="str">
        <f t="shared" ca="1" si="68"/>
        <v>CPPL</v>
      </c>
      <c r="D1167" s="54" t="str">
        <f t="shared" ca="1" si="68"/>
        <v xml:space="preserve">V2HPELDO </v>
      </c>
      <c r="E1167" s="98">
        <f t="shared" ca="1" si="67"/>
        <v>0</v>
      </c>
      <c r="F1167" s="54">
        <f t="shared" ca="1" si="67"/>
        <v>0</v>
      </c>
      <c r="G1167" s="54">
        <f t="shared" ca="1" si="67"/>
        <v>0</v>
      </c>
      <c r="H1167" s="54">
        <f t="shared" ca="1" si="67"/>
        <v>0</v>
      </c>
      <c r="I1167" s="54">
        <f t="shared" ca="1" si="67"/>
        <v>0</v>
      </c>
      <c r="J1167" s="54" t="str">
        <f t="shared" ca="1" si="67"/>
        <v>ZH2DJM</v>
      </c>
      <c r="K1167" s="54" t="str">
        <f t="shared" ca="1" si="66"/>
        <v>AD3</v>
      </c>
      <c r="L1167" s="54" t="str">
        <f t="shared" ca="1" si="66"/>
        <v>COMPLET</v>
      </c>
      <c r="M1167" s="54">
        <f t="shared" ca="1" si="66"/>
        <v>0</v>
      </c>
      <c r="N1167" s="54" t="str">
        <f t="shared" ca="1" si="66"/>
        <v>ZH2VJM</v>
      </c>
      <c r="O1167" s="54">
        <f t="shared" ca="1" si="66"/>
        <v>0</v>
      </c>
    </row>
    <row r="1168" spans="1:15" hidden="1" x14ac:dyDescent="0.25">
      <c r="A1168" s="97">
        <v>967</v>
      </c>
      <c r="B1168" s="98" t="s">
        <v>5142</v>
      </c>
      <c r="C1168" s="54" t="str">
        <f t="shared" ca="1" si="68"/>
        <v>CPPL</v>
      </c>
      <c r="D1168" s="54" t="str">
        <f t="shared" ca="1" si="68"/>
        <v>V0HPELDPP</v>
      </c>
      <c r="E1168" s="98">
        <f t="shared" ca="1" si="67"/>
        <v>0</v>
      </c>
      <c r="F1168" s="54">
        <f t="shared" ca="1" si="67"/>
        <v>0</v>
      </c>
      <c r="G1168" s="54">
        <f t="shared" ca="1" si="67"/>
        <v>0</v>
      </c>
      <c r="H1168" s="54">
        <f t="shared" ca="1" si="67"/>
        <v>0</v>
      </c>
      <c r="I1168" s="54">
        <f t="shared" ca="1" si="67"/>
        <v>0</v>
      </c>
      <c r="J1168" s="54" t="str">
        <f t="shared" ca="1" si="67"/>
        <v>ZH2DJN</v>
      </c>
      <c r="K1168" s="54" t="str">
        <f t="shared" ca="1" si="66"/>
        <v>AD1</v>
      </c>
      <c r="L1168" s="54" t="str">
        <f t="shared" ca="1" si="66"/>
        <v>COMPLET</v>
      </c>
      <c r="M1168" s="54">
        <f t="shared" ca="1" si="66"/>
        <v>0</v>
      </c>
      <c r="N1168" s="54" t="str">
        <f t="shared" ca="1" si="66"/>
        <v>ZH2VJN</v>
      </c>
      <c r="O1168" s="54">
        <f t="shared" ca="1" si="66"/>
        <v>0</v>
      </c>
    </row>
    <row r="1169" spans="1:15" hidden="1" x14ac:dyDescent="0.25">
      <c r="A1169" s="97">
        <v>968</v>
      </c>
      <c r="B1169" s="98" t="s">
        <v>5148</v>
      </c>
      <c r="C1169" s="54" t="str">
        <f t="shared" ca="1" si="68"/>
        <v>CPPL</v>
      </c>
      <c r="D1169" s="54" t="str">
        <f t="shared" ca="1" si="68"/>
        <v>V0HPELFAN</v>
      </c>
      <c r="E1169" s="98">
        <f t="shared" ca="1" si="67"/>
        <v>0</v>
      </c>
      <c r="F1169" s="54">
        <f t="shared" ca="1" si="67"/>
        <v>0</v>
      </c>
      <c r="G1169" s="54">
        <f t="shared" ca="1" si="67"/>
        <v>0</v>
      </c>
      <c r="H1169" s="54">
        <f t="shared" ca="1" si="67"/>
        <v>0</v>
      </c>
      <c r="I1169" s="54">
        <f t="shared" ca="1" si="67"/>
        <v>0</v>
      </c>
      <c r="J1169" s="54" t="str">
        <f t="shared" ca="1" si="67"/>
        <v>ZH2DJO</v>
      </c>
      <c r="K1169" s="54" t="str">
        <f t="shared" ca="1" si="66"/>
        <v>AD3</v>
      </c>
      <c r="L1169" s="54" t="str">
        <f t="shared" ca="1" si="66"/>
        <v>COMPLET</v>
      </c>
      <c r="M1169" s="54">
        <f t="shared" ca="1" si="66"/>
        <v>0</v>
      </c>
      <c r="N1169" s="54" t="str">
        <f t="shared" ca="1" si="66"/>
        <v>ZH2VJO</v>
      </c>
      <c r="O1169" s="54">
        <f t="shared" ca="1" si="66"/>
        <v>0</v>
      </c>
    </row>
    <row r="1170" spans="1:15" hidden="1" x14ac:dyDescent="0.25">
      <c r="A1170" s="97">
        <v>969</v>
      </c>
      <c r="B1170" s="98" t="s">
        <v>5154</v>
      </c>
      <c r="C1170" s="54" t="str">
        <f t="shared" ca="1" si="68"/>
        <v>CPPL</v>
      </c>
      <c r="D1170" s="54" t="str">
        <f t="shared" ca="1" si="68"/>
        <v xml:space="preserve">V2HPELMVT </v>
      </c>
      <c r="E1170" s="98">
        <f t="shared" ca="1" si="67"/>
        <v>0</v>
      </c>
      <c r="F1170" s="54">
        <f t="shared" ca="1" si="67"/>
        <v>0</v>
      </c>
      <c r="G1170" s="54">
        <f t="shared" ca="1" si="67"/>
        <v>0</v>
      </c>
      <c r="H1170" s="54">
        <f t="shared" ca="1" si="67"/>
        <v>0</v>
      </c>
      <c r="I1170" s="54">
        <f t="shared" ca="1" si="67"/>
        <v>0</v>
      </c>
      <c r="J1170" s="54" t="str">
        <f t="shared" ca="1" si="67"/>
        <v>ZH2DJP</v>
      </c>
      <c r="K1170" s="54" t="str">
        <f t="shared" ca="1" si="66"/>
        <v>AD3</v>
      </c>
      <c r="L1170" s="54" t="str">
        <f t="shared" ca="1" si="66"/>
        <v>PARTIEL</v>
      </c>
      <c r="M1170" s="54">
        <f t="shared" ca="1" si="66"/>
        <v>0</v>
      </c>
      <c r="N1170" s="54" t="str">
        <f t="shared" ca="1" si="66"/>
        <v>ZH2VJP</v>
      </c>
      <c r="O1170" s="54">
        <f t="shared" ca="1" si="66"/>
        <v>0</v>
      </c>
    </row>
    <row r="1171" spans="1:15" hidden="1" x14ac:dyDescent="0.25">
      <c r="A1171" s="97">
        <v>970</v>
      </c>
      <c r="B1171" s="98" t="s">
        <v>5160</v>
      </c>
      <c r="C1171" s="54" t="str">
        <f t="shared" ca="1" si="68"/>
        <v>CPMC</v>
      </c>
      <c r="D1171" s="54" t="str">
        <f t="shared" ca="1" si="68"/>
        <v xml:space="preserve">V0HRELPA </v>
      </c>
      <c r="E1171" s="98">
        <f t="shared" ca="1" si="67"/>
        <v>0</v>
      </c>
      <c r="F1171" s="54">
        <f t="shared" ca="1" si="67"/>
        <v>0</v>
      </c>
      <c r="G1171" s="54">
        <f t="shared" ca="1" si="67"/>
        <v>0</v>
      </c>
      <c r="H1171" s="54">
        <f t="shared" ca="1" si="67"/>
        <v>0</v>
      </c>
      <c r="I1171" s="54">
        <f t="shared" ca="1" si="67"/>
        <v>0</v>
      </c>
      <c r="J1171" s="54" t="str">
        <f t="shared" ca="1" si="67"/>
        <v>ZH4FJB</v>
      </c>
      <c r="K1171" s="54" t="str">
        <f t="shared" ca="1" si="66"/>
        <v>AD1</v>
      </c>
      <c r="L1171" s="54" t="str">
        <f t="shared" ca="1" si="66"/>
        <v>COMPLET</v>
      </c>
      <c r="M1171" s="54">
        <f t="shared" ca="1" si="66"/>
        <v>0</v>
      </c>
      <c r="N1171" s="54" t="str">
        <f t="shared" ca="1" si="66"/>
        <v>ZH4XJB</v>
      </c>
      <c r="O1171" s="54">
        <f t="shared" ca="1" si="66"/>
        <v>0</v>
      </c>
    </row>
    <row r="1172" spans="1:15" hidden="1" x14ac:dyDescent="0.25">
      <c r="A1172" s="97">
        <v>971</v>
      </c>
      <c r="B1172" s="98" t="s">
        <v>5165</v>
      </c>
      <c r="C1172" s="54" t="str">
        <f t="shared" ca="1" si="68"/>
        <v>CPMC</v>
      </c>
      <c r="D1172" s="54" t="str">
        <f t="shared" ca="1" si="68"/>
        <v xml:space="preserve">V0HRELTD </v>
      </c>
      <c r="E1172" s="98">
        <f t="shared" ca="1" si="67"/>
        <v>0</v>
      </c>
      <c r="F1172" s="54">
        <f t="shared" ca="1" si="67"/>
        <v>0</v>
      </c>
      <c r="G1172" s="54">
        <f t="shared" ca="1" si="67"/>
        <v>0</v>
      </c>
      <c r="H1172" s="54">
        <f t="shared" ca="1" si="67"/>
        <v>0</v>
      </c>
      <c r="I1172" s="54">
        <f t="shared" ca="1" si="67"/>
        <v>0</v>
      </c>
      <c r="J1172" s="54" t="str">
        <f t="shared" ca="1" si="67"/>
        <v>ZH4FJC</v>
      </c>
      <c r="K1172" s="54" t="str">
        <f t="shared" ca="1" si="66"/>
        <v>AD1</v>
      </c>
      <c r="L1172" s="54" t="str">
        <f t="shared" ca="1" si="66"/>
        <v>COMPLET</v>
      </c>
      <c r="M1172" s="54">
        <f t="shared" ca="1" si="66"/>
        <v>0</v>
      </c>
      <c r="N1172" s="54" t="str">
        <f t="shared" ca="1" si="66"/>
        <v>ZH4XJC</v>
      </c>
      <c r="O1172" s="54">
        <f t="shared" ca="1" si="66"/>
        <v>0</v>
      </c>
    </row>
    <row r="1173" spans="1:15" hidden="1" x14ac:dyDescent="0.25">
      <c r="A1173" s="97">
        <v>972</v>
      </c>
      <c r="B1173" s="98" t="s">
        <v>5170</v>
      </c>
      <c r="C1173" s="54" t="str">
        <f t="shared" ca="1" si="68"/>
        <v>CPCC</v>
      </c>
      <c r="D1173" s="54" t="str">
        <f t="shared" ca="1" si="68"/>
        <v xml:space="preserve">V2HREPRE </v>
      </c>
      <c r="E1173" s="98">
        <f t="shared" ca="1" si="67"/>
        <v>0</v>
      </c>
      <c r="F1173" s="54">
        <f t="shared" ca="1" si="67"/>
        <v>0</v>
      </c>
      <c r="G1173" s="54">
        <f t="shared" ca="1" si="67"/>
        <v>0</v>
      </c>
      <c r="H1173" s="54">
        <f t="shared" ca="1" si="67"/>
        <v>0</v>
      </c>
      <c r="I1173" s="54">
        <f t="shared" ca="1" si="67"/>
        <v>0</v>
      </c>
      <c r="J1173" s="54" t="str">
        <f t="shared" ca="1" si="67"/>
        <v>ZH1IJA</v>
      </c>
      <c r="K1173" s="54" t="str">
        <f t="shared" ca="1" si="66"/>
        <v>AD3</v>
      </c>
      <c r="L1173" s="54" t="str">
        <f t="shared" ca="1" si="66"/>
        <v>COMPLET</v>
      </c>
      <c r="M1173" s="54">
        <f t="shared" ca="1" si="66"/>
        <v>0</v>
      </c>
      <c r="N1173" s="54" t="str">
        <f t="shared" ca="1" si="66"/>
        <v>ZH10JA</v>
      </c>
      <c r="O1173" s="54">
        <f t="shared" ca="1" si="66"/>
        <v>0</v>
      </c>
    </row>
    <row r="1174" spans="1:15" hidden="1" x14ac:dyDescent="0.25">
      <c r="A1174" s="97">
        <v>973</v>
      </c>
      <c r="B1174" s="98" t="s">
        <v>5177</v>
      </c>
      <c r="C1174" s="54" t="str">
        <f t="shared" ca="1" si="68"/>
        <v>CPRH</v>
      </c>
      <c r="D1174" s="54" t="str">
        <f t="shared" ca="1" si="68"/>
        <v xml:space="preserve"> </v>
      </c>
      <c r="E1174" s="98">
        <f t="shared" ca="1" si="67"/>
        <v>0</v>
      </c>
      <c r="F1174" s="54">
        <f t="shared" ca="1" si="67"/>
        <v>0</v>
      </c>
      <c r="G1174" s="54">
        <f t="shared" ca="1" si="67"/>
        <v>0</v>
      </c>
      <c r="H1174" s="54">
        <f t="shared" ca="1" si="67"/>
        <v>0</v>
      </c>
      <c r="I1174" s="54">
        <f t="shared" ca="1" si="67"/>
        <v>0</v>
      </c>
      <c r="J1174" s="54">
        <f t="shared" ca="1" si="67"/>
        <v>0</v>
      </c>
      <c r="K1174" s="54" t="str">
        <f t="shared" ca="1" si="66"/>
        <v>AD3</v>
      </c>
      <c r="L1174" s="54" t="str">
        <f t="shared" ca="1" si="66"/>
        <v>COMPLET</v>
      </c>
      <c r="M1174" s="54" t="str">
        <f t="shared" ca="1" si="66"/>
        <v xml:space="preserve"> </v>
      </c>
      <c r="N1174" s="54" t="str">
        <f t="shared" ca="1" si="66"/>
        <v>ZH2VJQ</v>
      </c>
      <c r="O1174" s="54">
        <f t="shared" ca="1" si="66"/>
        <v>0</v>
      </c>
    </row>
    <row r="1175" spans="1:15" hidden="1" x14ac:dyDescent="0.25">
      <c r="A1175" s="97">
        <v>2178</v>
      </c>
      <c r="B1175" s="98" t="s">
        <v>10587</v>
      </c>
      <c r="C1175" s="54" t="str">
        <f t="shared" ca="1" si="68"/>
        <v>CPRH</v>
      </c>
      <c r="D1175" s="54" t="str">
        <f t="shared" ca="1" si="68"/>
        <v xml:space="preserve"> </v>
      </c>
      <c r="E1175" s="98">
        <f t="shared" ca="1" si="67"/>
        <v>0</v>
      </c>
      <c r="F1175" s="54">
        <f t="shared" ca="1" si="67"/>
        <v>0</v>
      </c>
      <c r="G1175" s="54">
        <f t="shared" ca="1" si="67"/>
        <v>0</v>
      </c>
      <c r="H1175" s="54">
        <f t="shared" ca="1" si="67"/>
        <v>0</v>
      </c>
      <c r="I1175" s="54">
        <f t="shared" ca="1" si="67"/>
        <v>0</v>
      </c>
      <c r="J1175" s="54">
        <f t="shared" ca="1" si="67"/>
        <v>0</v>
      </c>
      <c r="K1175" s="54" t="str">
        <f t="shared" ca="1" si="66"/>
        <v>AD3</v>
      </c>
      <c r="L1175" s="54" t="str">
        <f t="shared" ca="1" si="66"/>
        <v>COMPLET</v>
      </c>
      <c r="M1175" s="54" t="str">
        <f t="shared" ca="1" si="66"/>
        <v xml:space="preserve"> </v>
      </c>
      <c r="N1175" s="54" t="str">
        <f t="shared" ca="1" si="66"/>
        <v>ZH2VJV</v>
      </c>
      <c r="O1175" s="54">
        <f t="shared" ca="1" si="66"/>
        <v>0</v>
      </c>
    </row>
    <row r="1176" spans="1:15" hidden="1" x14ac:dyDescent="0.25">
      <c r="A1176" s="97">
        <v>974</v>
      </c>
      <c r="B1176" s="98" t="s">
        <v>5186</v>
      </c>
      <c r="C1176" s="54" t="str">
        <f t="shared" ca="1" si="68"/>
        <v>CPRH</v>
      </c>
      <c r="D1176" s="54" t="str">
        <f t="shared" ca="1" si="68"/>
        <v xml:space="preserve"> </v>
      </c>
      <c r="E1176" s="98">
        <f t="shared" ca="1" si="67"/>
        <v>0</v>
      </c>
      <c r="F1176" s="54">
        <f t="shared" ca="1" si="67"/>
        <v>0</v>
      </c>
      <c r="G1176" s="54">
        <f t="shared" ca="1" si="67"/>
        <v>0</v>
      </c>
      <c r="H1176" s="54">
        <f t="shared" ca="1" si="67"/>
        <v>0</v>
      </c>
      <c r="I1176" s="54">
        <f t="shared" ca="1" si="67"/>
        <v>0</v>
      </c>
      <c r="J1176" s="54">
        <f t="shared" ca="1" si="67"/>
        <v>0</v>
      </c>
      <c r="K1176" s="54" t="str">
        <f t="shared" ca="1" si="66"/>
        <v>AD3</v>
      </c>
      <c r="L1176" s="54" t="str">
        <f t="shared" ca="1" si="66"/>
        <v>COMPLET</v>
      </c>
      <c r="M1176" s="54" t="str">
        <f t="shared" ca="1" si="66"/>
        <v xml:space="preserve"> </v>
      </c>
      <c r="N1176" s="54" t="str">
        <f t="shared" ca="1" si="66"/>
        <v>ZH2VJR</v>
      </c>
      <c r="O1176" s="54">
        <f t="shared" ca="1" si="66"/>
        <v>0</v>
      </c>
    </row>
    <row r="1177" spans="1:15" hidden="1" x14ac:dyDescent="0.25">
      <c r="A1177" s="97">
        <v>975</v>
      </c>
      <c r="B1177" s="98" t="s">
        <v>5189</v>
      </c>
      <c r="C1177" s="54" t="str">
        <f t="shared" ca="1" si="68"/>
        <v>CPCC</v>
      </c>
      <c r="D1177" s="54" t="str">
        <f t="shared" ca="1" si="68"/>
        <v xml:space="preserve">V0HTCDPA </v>
      </c>
      <c r="E1177" s="98">
        <f t="shared" ca="1" si="67"/>
        <v>0</v>
      </c>
      <c r="F1177" s="54">
        <f t="shared" ca="1" si="67"/>
        <v>0</v>
      </c>
      <c r="G1177" s="54">
        <f t="shared" ca="1" si="67"/>
        <v>0</v>
      </c>
      <c r="H1177" s="54">
        <f t="shared" ca="1" si="67"/>
        <v>0</v>
      </c>
      <c r="I1177" s="54">
        <f t="shared" ca="1" si="67"/>
        <v>0</v>
      </c>
      <c r="J1177" s="54" t="str">
        <f t="shared" ca="1" si="67"/>
        <v>ZH1IJB</v>
      </c>
      <c r="K1177" s="54" t="str">
        <f t="shared" ca="1" si="66"/>
        <v>AD3</v>
      </c>
      <c r="L1177" s="54" t="str">
        <f t="shared" ca="1" si="66"/>
        <v>COMPLET</v>
      </c>
      <c r="M1177" s="54">
        <f t="shared" ca="1" si="66"/>
        <v>0</v>
      </c>
      <c r="N1177" s="54" t="str">
        <f t="shared" ca="1" si="66"/>
        <v>ZH10JB</v>
      </c>
      <c r="O1177" s="54">
        <f t="shared" ca="1" si="66"/>
        <v>0</v>
      </c>
    </row>
    <row r="1178" spans="1:15" hidden="1" x14ac:dyDescent="0.25">
      <c r="A1178" s="97">
        <v>976</v>
      </c>
      <c r="B1178" s="98" t="s">
        <v>5196</v>
      </c>
      <c r="C1178" s="54" t="str">
        <f t="shared" ca="1" si="68"/>
        <v>CPAS</v>
      </c>
      <c r="D1178" s="54" t="str">
        <f t="shared" ca="1" si="68"/>
        <v>IARFILES</v>
      </c>
      <c r="E1178" s="98">
        <f t="shared" ca="1" si="67"/>
        <v>0</v>
      </c>
      <c r="F1178" s="54">
        <f t="shared" ca="1" si="67"/>
        <v>0</v>
      </c>
      <c r="G1178" s="54">
        <f t="shared" ca="1" si="67"/>
        <v>0</v>
      </c>
      <c r="H1178" s="54">
        <f t="shared" ca="1" si="67"/>
        <v>0</v>
      </c>
      <c r="I1178" s="54">
        <f t="shared" ca="1" si="67"/>
        <v>0</v>
      </c>
      <c r="J1178" s="54" t="str">
        <f t="shared" ca="1" si="67"/>
        <v>ZH2AMR</v>
      </c>
      <c r="K1178" s="54" t="str">
        <f t="shared" ca="1" si="66"/>
        <v>AD3</v>
      </c>
      <c r="L1178" s="54" t="str">
        <f t="shared" ca="1" si="66"/>
        <v>COMPLET</v>
      </c>
      <c r="M1178" s="54" t="str">
        <f t="shared" ca="1" si="66"/>
        <v xml:space="preserve"> </v>
      </c>
      <c r="N1178" s="54" t="str">
        <f t="shared" ca="1" si="66"/>
        <v>ZH2TM2</v>
      </c>
      <c r="O1178" s="54">
        <f t="shared" ca="1" si="66"/>
        <v>0</v>
      </c>
    </row>
    <row r="1179" spans="1:15" hidden="1" x14ac:dyDescent="0.25">
      <c r="A1179" s="97">
        <v>2092</v>
      </c>
      <c r="B1179" s="98" t="s">
        <v>10258</v>
      </c>
      <c r="C1179" s="54" t="str">
        <f t="shared" ca="1" si="68"/>
        <v>CPAS</v>
      </c>
      <c r="D1179" s="54" t="str">
        <f t="shared" ca="1" si="68"/>
        <v>IARFILEJ</v>
      </c>
      <c r="E1179" s="98">
        <f t="shared" ca="1" si="67"/>
        <v>0</v>
      </c>
      <c r="F1179" s="54">
        <f t="shared" ca="1" si="67"/>
        <v>0</v>
      </c>
      <c r="G1179" s="54" t="str">
        <f t="shared" ca="1" si="67"/>
        <v>ZH29JM</v>
      </c>
      <c r="H1179" s="54" t="str">
        <f t="shared" ca="1" si="67"/>
        <v>H2015</v>
      </c>
      <c r="I1179" s="54">
        <f t="shared" ca="1" si="67"/>
        <v>0</v>
      </c>
      <c r="J1179" s="54" t="str">
        <f t="shared" ca="1" si="67"/>
        <v>ZH29JL</v>
      </c>
      <c r="K1179" s="54" t="str">
        <f t="shared" ca="1" si="66"/>
        <v>AD3</v>
      </c>
      <c r="L1179" s="54" t="str">
        <f t="shared" ca="1" si="66"/>
        <v>PARTIEL</v>
      </c>
      <c r="M1179" s="54">
        <f t="shared" ca="1" si="66"/>
        <v>0</v>
      </c>
      <c r="N1179" s="54" t="str">
        <f t="shared" ca="1" si="66"/>
        <v>ZH29JA</v>
      </c>
      <c r="O1179" s="54">
        <f t="shared" ca="1" si="66"/>
        <v>0</v>
      </c>
    </row>
    <row r="1180" spans="1:15" hidden="1" x14ac:dyDescent="0.25">
      <c r="A1180" s="97">
        <v>977</v>
      </c>
      <c r="B1180" s="98" t="s">
        <v>5205</v>
      </c>
      <c r="C1180" s="54" t="str">
        <f t="shared" ca="1" si="68"/>
        <v>CPAS</v>
      </c>
      <c r="D1180" s="54" t="str">
        <f t="shared" ca="1" si="68"/>
        <v>IARFILES</v>
      </c>
      <c r="E1180" s="98">
        <f t="shared" ca="1" si="67"/>
        <v>0</v>
      </c>
      <c r="F1180" s="54">
        <f t="shared" ca="1" si="67"/>
        <v>0</v>
      </c>
      <c r="G1180" s="54">
        <f t="shared" ca="1" si="67"/>
        <v>0</v>
      </c>
      <c r="H1180" s="54">
        <f t="shared" ca="1" si="67"/>
        <v>0</v>
      </c>
      <c r="I1180" s="54">
        <f t="shared" ca="1" si="67"/>
        <v>0</v>
      </c>
      <c r="J1180" s="54" t="str">
        <f t="shared" ca="1" si="67"/>
        <v>ZH2AMR</v>
      </c>
      <c r="K1180" s="54" t="str">
        <f t="shared" ca="1" si="66"/>
        <v>AD1</v>
      </c>
      <c r="L1180" s="54" t="str">
        <f t="shared" ca="1" si="66"/>
        <v>COMPLET</v>
      </c>
      <c r="M1180" s="54" t="str">
        <f t="shared" ca="1" si="66"/>
        <v xml:space="preserve"> </v>
      </c>
      <c r="N1180" s="54" t="str">
        <f t="shared" ca="1" si="66"/>
        <v>ZH2SMR</v>
      </c>
      <c r="O1180" s="54">
        <f t="shared" ca="1" si="66"/>
        <v>0</v>
      </c>
    </row>
    <row r="1181" spans="1:15" hidden="1" x14ac:dyDescent="0.25">
      <c r="A1181" s="97">
        <v>978</v>
      </c>
      <c r="B1181" s="98" t="s">
        <v>5210</v>
      </c>
      <c r="C1181" s="54" t="str">
        <f t="shared" ca="1" si="68"/>
        <v>CPAS</v>
      </c>
      <c r="D1181" s="54" t="str">
        <f t="shared" ca="1" si="68"/>
        <v>IARFILES</v>
      </c>
      <c r="E1181" s="98">
        <f t="shared" ca="1" si="67"/>
        <v>0</v>
      </c>
      <c r="F1181" s="54">
        <f t="shared" ca="1" si="67"/>
        <v>0</v>
      </c>
      <c r="G1181" s="54">
        <f t="shared" ca="1" si="67"/>
        <v>0</v>
      </c>
      <c r="H1181" s="54">
        <f t="shared" ca="1" si="67"/>
        <v>0</v>
      </c>
      <c r="I1181" s="54">
        <f t="shared" ca="1" si="67"/>
        <v>0</v>
      </c>
      <c r="J1181" s="54" t="str">
        <f t="shared" ca="1" si="67"/>
        <v>ZH2AMR</v>
      </c>
      <c r="K1181" s="54" t="str">
        <f t="shared" ca="1" si="66"/>
        <v>AD1</v>
      </c>
      <c r="L1181" s="54" t="str">
        <f t="shared" ca="1" si="66"/>
        <v>COMPLET</v>
      </c>
      <c r="M1181" s="54" t="str">
        <f t="shared" ca="1" si="66"/>
        <v xml:space="preserve"> </v>
      </c>
      <c r="N1181" s="54" t="str">
        <f t="shared" ca="1" si="66"/>
        <v>ZH2SMS</v>
      </c>
      <c r="O1181" s="54">
        <f t="shared" ca="1" si="66"/>
        <v>0</v>
      </c>
    </row>
    <row r="1182" spans="1:15" hidden="1" x14ac:dyDescent="0.25">
      <c r="A1182" s="97">
        <v>979</v>
      </c>
      <c r="B1182" s="98" t="s">
        <v>5214</v>
      </c>
      <c r="C1182" s="54" t="str">
        <f t="shared" ca="1" si="68"/>
        <v>CPAS</v>
      </c>
      <c r="D1182" s="54" t="str">
        <f t="shared" ca="1" si="68"/>
        <v>IARFILES</v>
      </c>
      <c r="E1182" s="98">
        <f t="shared" ca="1" si="67"/>
        <v>0</v>
      </c>
      <c r="F1182" s="54">
        <f t="shared" ca="1" si="67"/>
        <v>0</v>
      </c>
      <c r="G1182" s="54">
        <f t="shared" ca="1" si="67"/>
        <v>0</v>
      </c>
      <c r="H1182" s="54">
        <f t="shared" ca="1" si="67"/>
        <v>0</v>
      </c>
      <c r="I1182" s="54">
        <f t="shared" ca="1" si="67"/>
        <v>0</v>
      </c>
      <c r="J1182" s="54" t="str">
        <f t="shared" ca="1" si="67"/>
        <v>ZH2AMR</v>
      </c>
      <c r="K1182" s="54" t="str">
        <f t="shared" ca="1" si="66"/>
        <v>AD1</v>
      </c>
      <c r="L1182" s="54" t="str">
        <f t="shared" ca="1" si="66"/>
        <v>COMPLET</v>
      </c>
      <c r="M1182" s="54" t="str">
        <f t="shared" ca="1" si="66"/>
        <v xml:space="preserve"> </v>
      </c>
      <c r="N1182" s="54" t="str">
        <f t="shared" ca="1" si="66"/>
        <v>ZH2TM3</v>
      </c>
      <c r="O1182" s="54">
        <f t="shared" ca="1" si="66"/>
        <v>0</v>
      </c>
    </row>
    <row r="1183" spans="1:15" hidden="1" x14ac:dyDescent="0.25">
      <c r="A1183" s="97">
        <v>980</v>
      </c>
      <c r="B1183" s="98" t="s">
        <v>5218</v>
      </c>
      <c r="C1183" s="54" t="str">
        <f t="shared" ca="1" si="68"/>
        <v>CPAS</v>
      </c>
      <c r="D1183" s="54" t="str">
        <f t="shared" ca="1" si="68"/>
        <v>IARFILES</v>
      </c>
      <c r="E1183" s="98">
        <f t="shared" ca="1" si="67"/>
        <v>0</v>
      </c>
      <c r="F1183" s="54">
        <f t="shared" ca="1" si="67"/>
        <v>0</v>
      </c>
      <c r="G1183" s="54">
        <f t="shared" ca="1" si="67"/>
        <v>0</v>
      </c>
      <c r="H1183" s="54">
        <f t="shared" ca="1" si="67"/>
        <v>0</v>
      </c>
      <c r="I1183" s="54">
        <f t="shared" ca="1" si="67"/>
        <v>0</v>
      </c>
      <c r="J1183" s="54" t="str">
        <f t="shared" ca="1" si="67"/>
        <v>ZH2AMR</v>
      </c>
      <c r="K1183" s="54" t="str">
        <f t="shared" ca="1" si="67"/>
        <v>AD1</v>
      </c>
      <c r="L1183" s="54" t="str">
        <f t="shared" ca="1" si="67"/>
        <v>COMPLET</v>
      </c>
      <c r="M1183" s="54" t="str">
        <f t="shared" ca="1" si="67"/>
        <v xml:space="preserve"> </v>
      </c>
      <c r="N1183" s="54" t="str">
        <f t="shared" ca="1" si="67"/>
        <v>ZH2SMT</v>
      </c>
      <c r="O1183" s="54">
        <f t="shared" ca="1" si="67"/>
        <v>0</v>
      </c>
    </row>
    <row r="1184" spans="1:15" hidden="1" x14ac:dyDescent="0.25">
      <c r="A1184" s="97">
        <v>981</v>
      </c>
      <c r="B1184" s="98" t="s">
        <v>5222</v>
      </c>
      <c r="C1184" s="54" t="str">
        <f t="shared" ca="1" si="68"/>
        <v>CPAS</v>
      </c>
      <c r="D1184" s="54" t="str">
        <f t="shared" ca="1" si="68"/>
        <v>IARFILES</v>
      </c>
      <c r="E1184" s="98">
        <f t="shared" ca="1" si="67"/>
        <v>0</v>
      </c>
      <c r="F1184" s="54">
        <f t="shared" ca="1" si="67"/>
        <v>0</v>
      </c>
      <c r="G1184" s="54">
        <f t="shared" ca="1" si="67"/>
        <v>0</v>
      </c>
      <c r="H1184" s="54">
        <f t="shared" ca="1" si="67"/>
        <v>0</v>
      </c>
      <c r="I1184" s="54">
        <f t="shared" ca="1" si="67"/>
        <v>0</v>
      </c>
      <c r="J1184" s="54" t="str">
        <f t="shared" ca="1" si="67"/>
        <v>ZH2AMR</v>
      </c>
      <c r="K1184" s="54" t="str">
        <f t="shared" ca="1" si="67"/>
        <v>AD3</v>
      </c>
      <c r="L1184" s="54" t="str">
        <f t="shared" ca="1" si="67"/>
        <v>COMPLET</v>
      </c>
      <c r="M1184" s="54" t="str">
        <f t="shared" ca="1" si="67"/>
        <v xml:space="preserve"> </v>
      </c>
      <c r="N1184" s="54" t="str">
        <f t="shared" ca="1" si="67"/>
        <v>ZH2TM4</v>
      </c>
      <c r="O1184" s="54">
        <f t="shared" ca="1" si="67"/>
        <v>0</v>
      </c>
    </row>
    <row r="1185" spans="1:15" hidden="1" x14ac:dyDescent="0.25">
      <c r="A1185" s="97">
        <v>982</v>
      </c>
      <c r="B1185" s="98" t="s">
        <v>5226</v>
      </c>
      <c r="C1185" s="54" t="str">
        <f t="shared" ca="1" si="68"/>
        <v>CPAS</v>
      </c>
      <c r="D1185" s="54" t="str">
        <f t="shared" ca="1" si="68"/>
        <v>IARFILES</v>
      </c>
      <c r="E1185" s="98">
        <f t="shared" ca="1" si="67"/>
        <v>0</v>
      </c>
      <c r="F1185" s="54">
        <f t="shared" ca="1" si="67"/>
        <v>0</v>
      </c>
      <c r="G1185" s="54">
        <f t="shared" ca="1" si="67"/>
        <v>0</v>
      </c>
      <c r="H1185" s="54">
        <f t="shared" ca="1" si="67"/>
        <v>0</v>
      </c>
      <c r="I1185" s="54">
        <f t="shared" ca="1" si="67"/>
        <v>0</v>
      </c>
      <c r="J1185" s="54" t="str">
        <f t="shared" ca="1" si="67"/>
        <v>ZH2AMR</v>
      </c>
      <c r="K1185" s="54" t="str">
        <f t="shared" ca="1" si="67"/>
        <v>AD3</v>
      </c>
      <c r="L1185" s="54" t="str">
        <f t="shared" ca="1" si="67"/>
        <v>COMPLET</v>
      </c>
      <c r="M1185" s="54" t="str">
        <f t="shared" ca="1" si="67"/>
        <v xml:space="preserve"> </v>
      </c>
      <c r="N1185" s="54" t="str">
        <f t="shared" ca="1" si="67"/>
        <v>ZH2TM5</v>
      </c>
      <c r="O1185" s="54">
        <f t="shared" ca="1" si="67"/>
        <v>0</v>
      </c>
    </row>
    <row r="1186" spans="1:15" hidden="1" x14ac:dyDescent="0.25">
      <c r="A1186" s="97">
        <v>983</v>
      </c>
      <c r="B1186" s="98" t="s">
        <v>5230</v>
      </c>
      <c r="C1186" s="54" t="str">
        <f t="shared" ca="1" si="68"/>
        <v>CPAS</v>
      </c>
      <c r="D1186" s="54" t="str">
        <f t="shared" ca="1" si="68"/>
        <v>IARFILES</v>
      </c>
      <c r="E1186" s="98">
        <f t="shared" ca="1" si="67"/>
        <v>0</v>
      </c>
      <c r="F1186" s="54">
        <f t="shared" ca="1" si="67"/>
        <v>0</v>
      </c>
      <c r="G1186" s="54">
        <f t="shared" ca="1" si="67"/>
        <v>0</v>
      </c>
      <c r="H1186" s="54">
        <f t="shared" ca="1" si="67"/>
        <v>0</v>
      </c>
      <c r="I1186" s="54">
        <f t="shared" ca="1" si="67"/>
        <v>0</v>
      </c>
      <c r="J1186" s="54" t="str">
        <f t="shared" ca="1" si="67"/>
        <v>ZH2AMR</v>
      </c>
      <c r="K1186" s="54" t="str">
        <f t="shared" ca="1" si="67"/>
        <v>AD1</v>
      </c>
      <c r="L1186" s="54" t="str">
        <f t="shared" ca="1" si="67"/>
        <v>COMPLET</v>
      </c>
      <c r="M1186" s="54" t="str">
        <f t="shared" ca="1" si="67"/>
        <v xml:space="preserve"> </v>
      </c>
      <c r="N1186" s="54" t="str">
        <f t="shared" ca="1" si="67"/>
        <v>ZH2TM6</v>
      </c>
      <c r="O1186" s="54">
        <f t="shared" ca="1" si="67"/>
        <v>0</v>
      </c>
    </row>
    <row r="1187" spans="1:15" hidden="1" x14ac:dyDescent="0.25">
      <c r="A1187" s="97">
        <v>984</v>
      </c>
      <c r="B1187" s="98" t="s">
        <v>5234</v>
      </c>
      <c r="C1187" s="54" t="str">
        <f t="shared" ca="1" si="68"/>
        <v>CPAS</v>
      </c>
      <c r="D1187" s="54" t="str">
        <f t="shared" ca="1" si="68"/>
        <v>IARFILES</v>
      </c>
      <c r="E1187" s="98">
        <f t="shared" ca="1" si="67"/>
        <v>0</v>
      </c>
      <c r="F1187" s="54">
        <f t="shared" ca="1" si="67"/>
        <v>0</v>
      </c>
      <c r="G1187" s="54">
        <f t="shared" ca="1" si="67"/>
        <v>0</v>
      </c>
      <c r="H1187" s="54">
        <f t="shared" ca="1" si="67"/>
        <v>0</v>
      </c>
      <c r="I1187" s="54">
        <f t="shared" ca="1" si="67"/>
        <v>0</v>
      </c>
      <c r="J1187" s="54" t="str">
        <f t="shared" ca="1" si="67"/>
        <v>ZH2AMR</v>
      </c>
      <c r="K1187" s="54" t="str">
        <f t="shared" ca="1" si="67"/>
        <v>AD3</v>
      </c>
      <c r="L1187" s="54" t="str">
        <f t="shared" ca="1" si="67"/>
        <v>COMPLET</v>
      </c>
      <c r="M1187" s="54" t="str">
        <f t="shared" ca="1" si="67"/>
        <v xml:space="preserve"> </v>
      </c>
      <c r="N1187" s="54" t="str">
        <f t="shared" ca="1" si="67"/>
        <v>ZH2TM8</v>
      </c>
      <c r="O1187" s="54">
        <f t="shared" ca="1" si="67"/>
        <v>0</v>
      </c>
    </row>
    <row r="1188" spans="1:15" hidden="1" x14ac:dyDescent="0.25">
      <c r="A1188" s="97">
        <v>985</v>
      </c>
      <c r="B1188" s="98" t="s">
        <v>5238</v>
      </c>
      <c r="C1188" s="54" t="str">
        <f t="shared" ca="1" si="68"/>
        <v>CPAS</v>
      </c>
      <c r="D1188" s="54" t="str">
        <f t="shared" ca="1" si="68"/>
        <v>IARFILES</v>
      </c>
      <c r="E1188" s="98">
        <f t="shared" ca="1" si="67"/>
        <v>0</v>
      </c>
      <c r="F1188" s="54">
        <f t="shared" ca="1" si="67"/>
        <v>0</v>
      </c>
      <c r="G1188" s="54">
        <f t="shared" ref="G1188:O1216" ca="1" si="69">IF((INDIRECT("'Referentiel'!"&amp;G$1&amp;$A1188)="N/A"),"",INDIRECT("'Referentiel'!"&amp;G$1&amp;$A1188))</f>
        <v>0</v>
      </c>
      <c r="H1188" s="54">
        <f t="shared" ca="1" si="69"/>
        <v>0</v>
      </c>
      <c r="I1188" s="54">
        <f t="shared" ca="1" si="69"/>
        <v>0</v>
      </c>
      <c r="J1188" s="54" t="str">
        <f t="shared" ca="1" si="69"/>
        <v>ZH2AMR</v>
      </c>
      <c r="K1188" s="54" t="str">
        <f t="shared" ca="1" si="69"/>
        <v>AD1</v>
      </c>
      <c r="L1188" s="54" t="str">
        <f t="shared" ca="1" si="69"/>
        <v>COMPLET</v>
      </c>
      <c r="M1188" s="54" t="str">
        <f t="shared" ca="1" si="69"/>
        <v xml:space="preserve"> </v>
      </c>
      <c r="N1188" s="54" t="str">
        <f t="shared" ca="1" si="69"/>
        <v>ZH2TM9</v>
      </c>
      <c r="O1188" s="54">
        <f t="shared" ca="1" si="69"/>
        <v>0</v>
      </c>
    </row>
    <row r="1189" spans="1:15" hidden="1" x14ac:dyDescent="0.25">
      <c r="A1189" s="97">
        <v>986</v>
      </c>
      <c r="B1189" s="98" t="s">
        <v>5242</v>
      </c>
      <c r="C1189" s="54" t="str">
        <f t="shared" ca="1" si="68"/>
        <v>CPAS</v>
      </c>
      <c r="D1189" s="54" t="str">
        <f t="shared" ca="1" si="68"/>
        <v>IARFILES</v>
      </c>
      <c r="E1189" s="98">
        <f t="shared" ca="1" si="68"/>
        <v>0</v>
      </c>
      <c r="F1189" s="54">
        <f t="shared" ca="1" si="68"/>
        <v>0</v>
      </c>
      <c r="G1189" s="54">
        <f t="shared" ca="1" si="69"/>
        <v>0</v>
      </c>
      <c r="H1189" s="54">
        <f t="shared" ca="1" si="69"/>
        <v>0</v>
      </c>
      <c r="I1189" s="54">
        <f t="shared" ca="1" si="69"/>
        <v>0</v>
      </c>
      <c r="J1189" s="54" t="str">
        <f t="shared" ca="1" si="69"/>
        <v>ZH2AMR</v>
      </c>
      <c r="K1189" s="54" t="str">
        <f t="shared" ca="1" si="69"/>
        <v>AD1</v>
      </c>
      <c r="L1189" s="54" t="str">
        <f t="shared" ca="1" si="69"/>
        <v>COMPLET</v>
      </c>
      <c r="M1189" s="54" t="str">
        <f t="shared" ca="1" si="69"/>
        <v xml:space="preserve"> </v>
      </c>
      <c r="N1189" s="54" t="str">
        <f t="shared" ca="1" si="69"/>
        <v>ZH2SMU</v>
      </c>
      <c r="O1189" s="54">
        <f t="shared" ca="1" si="69"/>
        <v>0</v>
      </c>
    </row>
    <row r="1190" spans="1:15" hidden="1" x14ac:dyDescent="0.25">
      <c r="A1190" s="97">
        <v>987</v>
      </c>
      <c r="B1190" s="98" t="s">
        <v>5246</v>
      </c>
      <c r="C1190" s="54" t="str">
        <f t="shared" ca="1" si="68"/>
        <v>CPAS</v>
      </c>
      <c r="D1190" s="54" t="str">
        <f t="shared" ca="1" si="68"/>
        <v>IARFILES</v>
      </c>
      <c r="E1190" s="98">
        <f t="shared" ca="1" si="68"/>
        <v>0</v>
      </c>
      <c r="F1190" s="54">
        <f t="shared" ca="1" si="68"/>
        <v>0</v>
      </c>
      <c r="G1190" s="54">
        <f t="shared" ca="1" si="69"/>
        <v>0</v>
      </c>
      <c r="H1190" s="54">
        <f t="shared" ca="1" si="69"/>
        <v>0</v>
      </c>
      <c r="I1190" s="54">
        <f t="shared" ca="1" si="69"/>
        <v>0</v>
      </c>
      <c r="J1190" s="54" t="str">
        <f t="shared" ca="1" si="69"/>
        <v>ZH2AMR</v>
      </c>
      <c r="K1190" s="54" t="str">
        <f t="shared" ca="1" si="69"/>
        <v>AD1</v>
      </c>
      <c r="L1190" s="54" t="str">
        <f t="shared" ca="1" si="69"/>
        <v>COMPLET</v>
      </c>
      <c r="M1190" s="54" t="str">
        <f t="shared" ca="1" si="69"/>
        <v xml:space="preserve"> </v>
      </c>
      <c r="N1190" s="54" t="str">
        <f t="shared" ca="1" si="69"/>
        <v>ZH2SMV</v>
      </c>
      <c r="O1190" s="54">
        <f t="shared" ca="1" si="69"/>
        <v>0</v>
      </c>
    </row>
    <row r="1191" spans="1:15" hidden="1" x14ac:dyDescent="0.25">
      <c r="A1191" s="97">
        <v>988</v>
      </c>
      <c r="B1191" s="98" t="s">
        <v>5250</v>
      </c>
      <c r="C1191" s="54" t="str">
        <f t="shared" ca="1" si="68"/>
        <v>CPAS</v>
      </c>
      <c r="D1191" s="54" t="str">
        <f t="shared" ca="1" si="68"/>
        <v>IARFILES</v>
      </c>
      <c r="E1191" s="98">
        <f t="shared" ca="1" si="68"/>
        <v>0</v>
      </c>
      <c r="F1191" s="54">
        <f t="shared" ca="1" si="68"/>
        <v>0</v>
      </c>
      <c r="G1191" s="54">
        <f t="shared" ca="1" si="69"/>
        <v>0</v>
      </c>
      <c r="H1191" s="54">
        <f t="shared" ca="1" si="69"/>
        <v>0</v>
      </c>
      <c r="I1191" s="54">
        <f t="shared" ca="1" si="69"/>
        <v>0</v>
      </c>
      <c r="J1191" s="54" t="str">
        <f t="shared" ca="1" si="69"/>
        <v>ZH2AMR</v>
      </c>
      <c r="K1191" s="54" t="str">
        <f t="shared" ca="1" si="69"/>
        <v>AD1</v>
      </c>
      <c r="L1191" s="54" t="str">
        <f t="shared" ca="1" si="69"/>
        <v>COMPLET</v>
      </c>
      <c r="M1191" s="54" t="str">
        <f t="shared" ca="1" si="69"/>
        <v xml:space="preserve"> </v>
      </c>
      <c r="N1191" s="54" t="str">
        <f t="shared" ca="1" si="69"/>
        <v>ZH2SMW</v>
      </c>
      <c r="O1191" s="54">
        <f t="shared" ca="1" si="69"/>
        <v>0</v>
      </c>
    </row>
    <row r="1192" spans="1:15" hidden="1" x14ac:dyDescent="0.25">
      <c r="A1192" s="97">
        <v>2093</v>
      </c>
      <c r="B1192" s="98" t="s">
        <v>10259</v>
      </c>
      <c r="C1192" s="54" t="str">
        <f t="shared" ca="1" si="68"/>
        <v>CPAS</v>
      </c>
      <c r="D1192" s="54" t="str">
        <f t="shared" ca="1" si="68"/>
        <v>IARFILEJ</v>
      </c>
      <c r="E1192" s="98">
        <f t="shared" ca="1" si="68"/>
        <v>0</v>
      </c>
      <c r="F1192" s="54">
        <f t="shared" ca="1" si="68"/>
        <v>0</v>
      </c>
      <c r="G1192" s="54" t="str">
        <f t="shared" ca="1" si="69"/>
        <v>ZH29JM</v>
      </c>
      <c r="H1192" s="54" t="str">
        <f t="shared" ca="1" si="69"/>
        <v>H2015</v>
      </c>
      <c r="I1192" s="54">
        <f t="shared" ca="1" si="69"/>
        <v>0</v>
      </c>
      <c r="J1192" s="54" t="str">
        <f t="shared" ca="1" si="69"/>
        <v>ZH29JL</v>
      </c>
      <c r="K1192" s="54" t="str">
        <f t="shared" ca="1" si="69"/>
        <v>AD3</v>
      </c>
      <c r="L1192" s="54" t="str">
        <f t="shared" ca="1" si="69"/>
        <v>PARTIEL</v>
      </c>
      <c r="M1192" s="54">
        <f t="shared" ca="1" si="69"/>
        <v>0</v>
      </c>
      <c r="N1192" s="54" t="str">
        <f t="shared" ca="1" si="69"/>
        <v>ZH29JB</v>
      </c>
      <c r="O1192" s="54">
        <f t="shared" ca="1" si="69"/>
        <v>0</v>
      </c>
    </row>
    <row r="1193" spans="1:15" hidden="1" x14ac:dyDescent="0.25">
      <c r="A1193" s="97">
        <v>989</v>
      </c>
      <c r="B1193" s="98" t="s">
        <v>5254</v>
      </c>
      <c r="C1193" s="54" t="str">
        <f t="shared" ca="1" si="68"/>
        <v>CPAS</v>
      </c>
      <c r="D1193" s="54" t="str">
        <f t="shared" ca="1" si="68"/>
        <v>IARFILES</v>
      </c>
      <c r="E1193" s="98">
        <f t="shared" ca="1" si="68"/>
        <v>0</v>
      </c>
      <c r="F1193" s="54">
        <f t="shared" ca="1" si="68"/>
        <v>0</v>
      </c>
      <c r="G1193" s="54">
        <f t="shared" ca="1" si="69"/>
        <v>0</v>
      </c>
      <c r="H1193" s="54">
        <f t="shared" ca="1" si="69"/>
        <v>0</v>
      </c>
      <c r="I1193" s="54">
        <f t="shared" ca="1" si="69"/>
        <v>0</v>
      </c>
      <c r="J1193" s="54" t="str">
        <f t="shared" ca="1" si="69"/>
        <v>ZH2AMR</v>
      </c>
      <c r="K1193" s="54" t="str">
        <f t="shared" ca="1" si="69"/>
        <v>AD3</v>
      </c>
      <c r="L1193" s="54" t="str">
        <f t="shared" ca="1" si="69"/>
        <v>COMPLET</v>
      </c>
      <c r="M1193" s="54" t="str">
        <f t="shared" ca="1" si="69"/>
        <v xml:space="preserve"> </v>
      </c>
      <c r="N1193" s="54" t="str">
        <f t="shared" ca="1" si="69"/>
        <v>ZH2TMA</v>
      </c>
      <c r="O1193" s="54">
        <f t="shared" ca="1" si="69"/>
        <v>0</v>
      </c>
    </row>
    <row r="1194" spans="1:15" hidden="1" x14ac:dyDescent="0.25">
      <c r="A1194" s="97">
        <v>2094</v>
      </c>
      <c r="B1194" s="98" t="s">
        <v>10262</v>
      </c>
      <c r="C1194" s="54" t="str">
        <f t="shared" ca="1" si="68"/>
        <v>CPAS</v>
      </c>
      <c r="D1194" s="54" t="str">
        <f t="shared" ca="1" si="68"/>
        <v>IARFILEJ</v>
      </c>
      <c r="E1194" s="98">
        <f t="shared" ca="1" si="68"/>
        <v>0</v>
      </c>
      <c r="F1194" s="54">
        <f t="shared" ca="1" si="68"/>
        <v>0</v>
      </c>
      <c r="G1194" s="54" t="str">
        <f t="shared" ca="1" si="69"/>
        <v>ZH29JM</v>
      </c>
      <c r="H1194" s="54" t="str">
        <f t="shared" ca="1" si="69"/>
        <v>H2015</v>
      </c>
      <c r="I1194" s="54">
        <f t="shared" ca="1" si="69"/>
        <v>0</v>
      </c>
      <c r="J1194" s="54" t="str">
        <f t="shared" ca="1" si="69"/>
        <v>ZH29JL</v>
      </c>
      <c r="K1194" s="54" t="str">
        <f t="shared" ca="1" si="69"/>
        <v>AD3</v>
      </c>
      <c r="L1194" s="54" t="str">
        <f t="shared" ca="1" si="69"/>
        <v>PARTIEL</v>
      </c>
      <c r="M1194" s="54">
        <f t="shared" ca="1" si="69"/>
        <v>0</v>
      </c>
      <c r="N1194" s="54" t="str">
        <f t="shared" ca="1" si="69"/>
        <v>ZH29JC</v>
      </c>
      <c r="O1194" s="54">
        <f t="shared" ca="1" si="69"/>
        <v>0</v>
      </c>
    </row>
    <row r="1195" spans="1:15" hidden="1" x14ac:dyDescent="0.25">
      <c r="A1195" s="97">
        <v>990</v>
      </c>
      <c r="B1195" s="98" t="s">
        <v>5258</v>
      </c>
      <c r="C1195" s="54" t="str">
        <f t="shared" ca="1" si="68"/>
        <v>CPAS</v>
      </c>
      <c r="D1195" s="54" t="str">
        <f t="shared" ca="1" si="68"/>
        <v>IARFILES</v>
      </c>
      <c r="E1195" s="98">
        <f t="shared" ca="1" si="68"/>
        <v>0</v>
      </c>
      <c r="F1195" s="54">
        <f t="shared" ca="1" si="68"/>
        <v>0</v>
      </c>
      <c r="G1195" s="54">
        <f t="shared" ca="1" si="69"/>
        <v>0</v>
      </c>
      <c r="H1195" s="54">
        <f t="shared" ca="1" si="69"/>
        <v>0</v>
      </c>
      <c r="I1195" s="54">
        <f t="shared" ca="1" si="69"/>
        <v>0</v>
      </c>
      <c r="J1195" s="54" t="str">
        <f t="shared" ca="1" si="69"/>
        <v>ZH2AMR</v>
      </c>
      <c r="K1195" s="54" t="str">
        <f t="shared" ca="1" si="69"/>
        <v>AD3</v>
      </c>
      <c r="L1195" s="54" t="str">
        <f t="shared" ca="1" si="69"/>
        <v>COMPLET</v>
      </c>
      <c r="M1195" s="54" t="str">
        <f t="shared" ca="1" si="69"/>
        <v xml:space="preserve"> </v>
      </c>
      <c r="N1195" s="54" t="str">
        <f t="shared" ca="1" si="69"/>
        <v>ZH2TMB</v>
      </c>
      <c r="O1195" s="54">
        <f t="shared" ca="1" si="69"/>
        <v>0</v>
      </c>
    </row>
    <row r="1196" spans="1:15" hidden="1" x14ac:dyDescent="0.25">
      <c r="A1196" s="97">
        <v>2095</v>
      </c>
      <c r="B1196" s="98" t="s">
        <v>10265</v>
      </c>
      <c r="C1196" s="54" t="str">
        <f t="shared" ca="1" si="68"/>
        <v>CPAS</v>
      </c>
      <c r="D1196" s="54" t="str">
        <f t="shared" ca="1" si="68"/>
        <v>IARFILEJ</v>
      </c>
      <c r="E1196" s="98">
        <f t="shared" ca="1" si="68"/>
        <v>0</v>
      </c>
      <c r="F1196" s="54">
        <f t="shared" ca="1" si="68"/>
        <v>0</v>
      </c>
      <c r="G1196" s="54" t="str">
        <f t="shared" ca="1" si="69"/>
        <v>ZH29JM</v>
      </c>
      <c r="H1196" s="54" t="str">
        <f t="shared" ca="1" si="69"/>
        <v>H2015</v>
      </c>
      <c r="I1196" s="54">
        <f t="shared" ca="1" si="69"/>
        <v>0</v>
      </c>
      <c r="J1196" s="54" t="str">
        <f t="shared" ca="1" si="69"/>
        <v>ZH29JL</v>
      </c>
      <c r="K1196" s="54" t="str">
        <f t="shared" ca="1" si="69"/>
        <v>AD3</v>
      </c>
      <c r="L1196" s="54" t="str">
        <f t="shared" ca="1" si="69"/>
        <v>PARTIEL</v>
      </c>
      <c r="M1196" s="54">
        <f t="shared" ca="1" si="69"/>
        <v>0</v>
      </c>
      <c r="N1196" s="54" t="str">
        <f t="shared" ca="1" si="69"/>
        <v>ZH29JD</v>
      </c>
      <c r="O1196" s="54">
        <f t="shared" ca="1" si="69"/>
        <v>0</v>
      </c>
    </row>
    <row r="1197" spans="1:15" hidden="1" x14ac:dyDescent="0.25">
      <c r="A1197" s="97">
        <v>991</v>
      </c>
      <c r="B1197" s="98" t="s">
        <v>5262</v>
      </c>
      <c r="C1197" s="54" t="str">
        <f t="shared" ca="1" si="68"/>
        <v>CPAS</v>
      </c>
      <c r="D1197" s="54" t="str">
        <f t="shared" ca="1" si="68"/>
        <v>IARFILES</v>
      </c>
      <c r="E1197" s="98">
        <f t="shared" ca="1" si="68"/>
        <v>0</v>
      </c>
      <c r="F1197" s="54">
        <f t="shared" ca="1" si="68"/>
        <v>0</v>
      </c>
      <c r="G1197" s="54">
        <f t="shared" ca="1" si="69"/>
        <v>0</v>
      </c>
      <c r="H1197" s="54">
        <f t="shared" ca="1" si="69"/>
        <v>0</v>
      </c>
      <c r="I1197" s="54">
        <f t="shared" ca="1" si="69"/>
        <v>0</v>
      </c>
      <c r="J1197" s="54" t="str">
        <f t="shared" ca="1" si="69"/>
        <v>ZH2AMR</v>
      </c>
      <c r="K1197" s="54" t="str">
        <f t="shared" ca="1" si="69"/>
        <v>AD3</v>
      </c>
      <c r="L1197" s="54" t="str">
        <f t="shared" ca="1" si="69"/>
        <v>COMPLET</v>
      </c>
      <c r="M1197" s="54" t="str">
        <f t="shared" ca="1" si="69"/>
        <v xml:space="preserve"> </v>
      </c>
      <c r="N1197" s="54" t="str">
        <f t="shared" ca="1" si="69"/>
        <v>ZH2TMC</v>
      </c>
      <c r="O1197" s="54">
        <f t="shared" ca="1" si="69"/>
        <v>0</v>
      </c>
    </row>
    <row r="1198" spans="1:15" hidden="1" x14ac:dyDescent="0.25">
      <c r="A1198" s="97">
        <v>2096</v>
      </c>
      <c r="B1198" s="98" t="s">
        <v>10268</v>
      </c>
      <c r="C1198" s="54" t="str">
        <f t="shared" ca="1" si="68"/>
        <v>CPAS</v>
      </c>
      <c r="D1198" s="54" t="str">
        <f t="shared" ca="1" si="68"/>
        <v>IARFILEJ</v>
      </c>
      <c r="E1198" s="98">
        <f t="shared" ca="1" si="68"/>
        <v>0</v>
      </c>
      <c r="F1198" s="54">
        <f t="shared" ca="1" si="68"/>
        <v>0</v>
      </c>
      <c r="G1198" s="54" t="str">
        <f t="shared" ca="1" si="69"/>
        <v>ZH29JM</v>
      </c>
      <c r="H1198" s="54" t="str">
        <f t="shared" ca="1" si="69"/>
        <v>H2015</v>
      </c>
      <c r="I1198" s="54">
        <f t="shared" ca="1" si="69"/>
        <v>0</v>
      </c>
      <c r="J1198" s="54" t="str">
        <f t="shared" ca="1" si="69"/>
        <v>ZH29JL</v>
      </c>
      <c r="K1198" s="54" t="str">
        <f t="shared" ca="1" si="69"/>
        <v>AD3</v>
      </c>
      <c r="L1198" s="54" t="str">
        <f t="shared" ca="1" si="69"/>
        <v>PARTIEL</v>
      </c>
      <c r="M1198" s="54">
        <f t="shared" ca="1" si="69"/>
        <v>0</v>
      </c>
      <c r="N1198" s="54" t="str">
        <f t="shared" ca="1" si="69"/>
        <v>ZH29JE</v>
      </c>
      <c r="O1198" s="54">
        <f t="shared" ca="1" si="69"/>
        <v>0</v>
      </c>
    </row>
    <row r="1199" spans="1:15" hidden="1" x14ac:dyDescent="0.25">
      <c r="A1199" s="97">
        <v>992</v>
      </c>
      <c r="B1199" s="98" t="s">
        <v>5266</v>
      </c>
      <c r="C1199" s="54" t="str">
        <f t="shared" ca="1" si="68"/>
        <v>CPAS</v>
      </c>
      <c r="D1199" s="54" t="str">
        <f t="shared" ca="1" si="68"/>
        <v>IARFILES</v>
      </c>
      <c r="E1199" s="98">
        <f t="shared" ca="1" si="68"/>
        <v>0</v>
      </c>
      <c r="F1199" s="54">
        <f t="shared" ca="1" si="68"/>
        <v>0</v>
      </c>
      <c r="G1199" s="54">
        <f t="shared" ca="1" si="69"/>
        <v>0</v>
      </c>
      <c r="H1199" s="54">
        <f t="shared" ca="1" si="69"/>
        <v>0</v>
      </c>
      <c r="I1199" s="54">
        <f t="shared" ca="1" si="69"/>
        <v>0</v>
      </c>
      <c r="J1199" s="54" t="str">
        <f t="shared" ca="1" si="69"/>
        <v>ZH2AMR</v>
      </c>
      <c r="K1199" s="54" t="str">
        <f t="shared" ca="1" si="69"/>
        <v>AD3</v>
      </c>
      <c r="L1199" s="54" t="str">
        <f t="shared" ca="1" si="69"/>
        <v>COMPLET</v>
      </c>
      <c r="M1199" s="54" t="str">
        <f t="shared" ca="1" si="69"/>
        <v xml:space="preserve"> </v>
      </c>
      <c r="N1199" s="54" t="str">
        <f t="shared" ca="1" si="69"/>
        <v>ZH2TMD</v>
      </c>
      <c r="O1199" s="54">
        <f t="shared" ca="1" si="69"/>
        <v>0</v>
      </c>
    </row>
    <row r="1200" spans="1:15" hidden="1" x14ac:dyDescent="0.25">
      <c r="A1200" s="97">
        <v>2097</v>
      </c>
      <c r="B1200" s="98" t="s">
        <v>10271</v>
      </c>
      <c r="C1200" s="54" t="str">
        <f t="shared" ca="1" si="68"/>
        <v>CPAS</v>
      </c>
      <c r="D1200" s="54" t="str">
        <f t="shared" ca="1" si="68"/>
        <v>IARFILEJ</v>
      </c>
      <c r="E1200" s="98">
        <f t="shared" ca="1" si="68"/>
        <v>0</v>
      </c>
      <c r="F1200" s="54">
        <f t="shared" ca="1" si="68"/>
        <v>0</v>
      </c>
      <c r="G1200" s="54" t="str">
        <f t="shared" ca="1" si="69"/>
        <v>ZH29JM</v>
      </c>
      <c r="H1200" s="54" t="str">
        <f t="shared" ca="1" si="69"/>
        <v>H2015</v>
      </c>
      <c r="I1200" s="54">
        <f t="shared" ca="1" si="69"/>
        <v>0</v>
      </c>
      <c r="J1200" s="54" t="str">
        <f t="shared" ca="1" si="69"/>
        <v>ZH29JL</v>
      </c>
      <c r="K1200" s="54" t="str">
        <f t="shared" ca="1" si="69"/>
        <v>AD3</v>
      </c>
      <c r="L1200" s="54" t="str">
        <f t="shared" ca="1" si="69"/>
        <v>PARTIEL</v>
      </c>
      <c r="M1200" s="54">
        <f t="shared" ca="1" si="69"/>
        <v>0</v>
      </c>
      <c r="N1200" s="54" t="str">
        <f t="shared" ca="1" si="69"/>
        <v>ZH29JF</v>
      </c>
      <c r="O1200" s="54">
        <f t="shared" ca="1" si="69"/>
        <v>0</v>
      </c>
    </row>
    <row r="1201" spans="1:15" hidden="1" x14ac:dyDescent="0.25">
      <c r="A1201" s="97">
        <v>993</v>
      </c>
      <c r="B1201" s="98" t="s">
        <v>5270</v>
      </c>
      <c r="C1201" s="54" t="str">
        <f t="shared" ca="1" si="68"/>
        <v>CPAS</v>
      </c>
      <c r="D1201" s="54" t="str">
        <f t="shared" ca="1" si="68"/>
        <v>IARFILES</v>
      </c>
      <c r="E1201" s="98">
        <f t="shared" ca="1" si="68"/>
        <v>0</v>
      </c>
      <c r="F1201" s="54">
        <f t="shared" ca="1" si="68"/>
        <v>0</v>
      </c>
      <c r="G1201" s="54">
        <f t="shared" ca="1" si="69"/>
        <v>0</v>
      </c>
      <c r="H1201" s="54">
        <f t="shared" ca="1" si="69"/>
        <v>0</v>
      </c>
      <c r="I1201" s="54">
        <f t="shared" ca="1" si="69"/>
        <v>0</v>
      </c>
      <c r="J1201" s="54" t="str">
        <f t="shared" ca="1" si="69"/>
        <v>ZH2AMR</v>
      </c>
      <c r="K1201" s="54" t="str">
        <f t="shared" ca="1" si="69"/>
        <v>AD3</v>
      </c>
      <c r="L1201" s="54" t="str">
        <f t="shared" ca="1" si="69"/>
        <v>COMPLET</v>
      </c>
      <c r="M1201" s="54" t="str">
        <f t="shared" ca="1" si="69"/>
        <v xml:space="preserve"> </v>
      </c>
      <c r="N1201" s="54" t="str">
        <f t="shared" ca="1" si="69"/>
        <v>ZH2TME</v>
      </c>
      <c r="O1201" s="54">
        <f t="shared" ca="1" si="69"/>
        <v>0</v>
      </c>
    </row>
    <row r="1202" spans="1:15" hidden="1" x14ac:dyDescent="0.25">
      <c r="A1202" s="97">
        <v>2098</v>
      </c>
      <c r="B1202" s="98" t="s">
        <v>10274</v>
      </c>
      <c r="C1202" s="54" t="str">
        <f t="shared" ca="1" si="68"/>
        <v>CPAS</v>
      </c>
      <c r="D1202" s="54" t="str">
        <f t="shared" ca="1" si="68"/>
        <v>IARFILEJ</v>
      </c>
      <c r="E1202" s="98">
        <f t="shared" ca="1" si="68"/>
        <v>0</v>
      </c>
      <c r="F1202" s="54">
        <f t="shared" ca="1" si="68"/>
        <v>0</v>
      </c>
      <c r="G1202" s="54" t="str">
        <f t="shared" ca="1" si="69"/>
        <v>ZH29JM</v>
      </c>
      <c r="H1202" s="54" t="str">
        <f t="shared" ca="1" si="69"/>
        <v>H2015</v>
      </c>
      <c r="I1202" s="54">
        <f t="shared" ca="1" si="69"/>
        <v>0</v>
      </c>
      <c r="J1202" s="54" t="str">
        <f t="shared" ca="1" si="69"/>
        <v>ZH29JL</v>
      </c>
      <c r="K1202" s="54" t="str">
        <f t="shared" ca="1" si="69"/>
        <v>AD3</v>
      </c>
      <c r="L1202" s="54" t="str">
        <f t="shared" ca="1" si="69"/>
        <v>PARTIEL</v>
      </c>
      <c r="M1202" s="54">
        <f t="shared" ca="1" si="69"/>
        <v>0</v>
      </c>
      <c r="N1202" s="54" t="str">
        <f t="shared" ca="1" si="69"/>
        <v>ZH29JG</v>
      </c>
      <c r="O1202" s="54">
        <f t="shared" ca="1" si="69"/>
        <v>0</v>
      </c>
    </row>
    <row r="1203" spans="1:15" hidden="1" x14ac:dyDescent="0.25">
      <c r="A1203" s="97">
        <v>1615</v>
      </c>
      <c r="B1203" s="98" t="s">
        <v>8221</v>
      </c>
      <c r="C1203" s="54" t="str">
        <f t="shared" ca="1" si="68"/>
        <v>CPAS</v>
      </c>
      <c r="D1203" s="54" t="str">
        <f t="shared" ca="1" si="68"/>
        <v>IARFILES</v>
      </c>
      <c r="E1203" s="98">
        <f t="shared" ca="1" si="68"/>
        <v>0</v>
      </c>
      <c r="F1203" s="54">
        <f t="shared" ca="1" si="68"/>
        <v>0</v>
      </c>
      <c r="G1203" s="54">
        <f t="shared" ca="1" si="69"/>
        <v>0</v>
      </c>
      <c r="H1203" s="54">
        <f t="shared" ca="1" si="69"/>
        <v>0</v>
      </c>
      <c r="I1203" s="54">
        <f t="shared" ca="1" si="69"/>
        <v>0</v>
      </c>
      <c r="J1203" s="54" t="str">
        <f t="shared" ca="1" si="69"/>
        <v>ZH2AMR</v>
      </c>
      <c r="K1203" s="54" t="str">
        <f t="shared" ca="1" si="69"/>
        <v>AD3</v>
      </c>
      <c r="L1203" s="54" t="str">
        <f t="shared" ca="1" si="69"/>
        <v>COMPLET</v>
      </c>
      <c r="M1203" s="54" t="str">
        <f t="shared" ca="1" si="69"/>
        <v xml:space="preserve"> </v>
      </c>
      <c r="N1203" s="54" t="str">
        <f t="shared" ca="1" si="69"/>
        <v>ZH2TMF</v>
      </c>
      <c r="O1203" s="54">
        <f t="shared" ca="1" si="69"/>
        <v>0</v>
      </c>
    </row>
    <row r="1204" spans="1:15" hidden="1" x14ac:dyDescent="0.25">
      <c r="A1204" s="97">
        <v>2099</v>
      </c>
      <c r="B1204" s="98" t="s">
        <v>10277</v>
      </c>
      <c r="C1204" s="54" t="str">
        <f t="shared" ca="1" si="68"/>
        <v>CPAS</v>
      </c>
      <c r="D1204" s="54" t="str">
        <f t="shared" ca="1" si="68"/>
        <v>IARFILEJ</v>
      </c>
      <c r="E1204" s="98">
        <f t="shared" ca="1" si="68"/>
        <v>0</v>
      </c>
      <c r="F1204" s="54">
        <f t="shared" ca="1" si="68"/>
        <v>0</v>
      </c>
      <c r="G1204" s="54" t="str">
        <f t="shared" ca="1" si="69"/>
        <v>ZH29JM</v>
      </c>
      <c r="H1204" s="54" t="str">
        <f t="shared" ca="1" si="69"/>
        <v>H2015</v>
      </c>
      <c r="I1204" s="54">
        <f t="shared" ca="1" si="69"/>
        <v>0</v>
      </c>
      <c r="J1204" s="54" t="str">
        <f t="shared" ca="1" si="69"/>
        <v>ZH29JL</v>
      </c>
      <c r="K1204" s="54" t="str">
        <f t="shared" ca="1" si="69"/>
        <v>AD3</v>
      </c>
      <c r="L1204" s="54" t="str">
        <f t="shared" ca="1" si="69"/>
        <v>PARTIEL</v>
      </c>
      <c r="M1204" s="54">
        <f t="shared" ca="1" si="69"/>
        <v>0</v>
      </c>
      <c r="N1204" s="54" t="str">
        <f t="shared" ca="1" si="69"/>
        <v>ZH29JH</v>
      </c>
      <c r="O1204" s="54">
        <f t="shared" ca="1" si="69"/>
        <v>0</v>
      </c>
    </row>
    <row r="1205" spans="1:15" hidden="1" x14ac:dyDescent="0.25">
      <c r="A1205" s="97">
        <v>995</v>
      </c>
      <c r="B1205" s="98" t="s">
        <v>5280</v>
      </c>
      <c r="C1205" s="54" t="str">
        <f t="shared" ca="1" si="68"/>
        <v>CPAS</v>
      </c>
      <c r="D1205" s="54" t="str">
        <f t="shared" ca="1" si="68"/>
        <v>IARFILES</v>
      </c>
      <c r="E1205" s="98">
        <f t="shared" ca="1" si="68"/>
        <v>0</v>
      </c>
      <c r="F1205" s="54">
        <f t="shared" ca="1" si="68"/>
        <v>0</v>
      </c>
      <c r="G1205" s="54">
        <f t="shared" ca="1" si="69"/>
        <v>0</v>
      </c>
      <c r="H1205" s="54">
        <f t="shared" ca="1" si="69"/>
        <v>0</v>
      </c>
      <c r="I1205" s="54">
        <f t="shared" ca="1" si="69"/>
        <v>0</v>
      </c>
      <c r="J1205" s="54" t="str">
        <f t="shared" ca="1" si="69"/>
        <v>ZH2AMR</v>
      </c>
      <c r="K1205" s="54" t="str">
        <f t="shared" ca="1" si="69"/>
        <v>AD3</v>
      </c>
      <c r="L1205" s="54" t="str">
        <f t="shared" ca="1" si="69"/>
        <v>COMPLET</v>
      </c>
      <c r="M1205" s="54" t="str">
        <f t="shared" ca="1" si="69"/>
        <v xml:space="preserve"> </v>
      </c>
      <c r="N1205" s="54" t="str">
        <f t="shared" ca="1" si="69"/>
        <v>ZH2TMG</v>
      </c>
      <c r="O1205" s="54">
        <f t="shared" ca="1" si="69"/>
        <v>0</v>
      </c>
    </row>
    <row r="1206" spans="1:15" hidden="1" x14ac:dyDescent="0.25">
      <c r="A1206" s="97">
        <v>2100</v>
      </c>
      <c r="B1206" s="98" t="s">
        <v>10280</v>
      </c>
      <c r="C1206" s="54" t="str">
        <f t="shared" ca="1" si="68"/>
        <v>CPAS</v>
      </c>
      <c r="D1206" s="54" t="str">
        <f t="shared" ca="1" si="68"/>
        <v>IARFILEJ</v>
      </c>
      <c r="E1206" s="98">
        <f t="shared" ca="1" si="68"/>
        <v>0</v>
      </c>
      <c r="F1206" s="54">
        <f t="shared" ca="1" si="68"/>
        <v>0</v>
      </c>
      <c r="G1206" s="54" t="str">
        <f t="shared" ca="1" si="69"/>
        <v>ZH29JM</v>
      </c>
      <c r="H1206" s="54" t="str">
        <f t="shared" ca="1" si="69"/>
        <v>H2015</v>
      </c>
      <c r="I1206" s="54">
        <f t="shared" ca="1" si="69"/>
        <v>0</v>
      </c>
      <c r="J1206" s="54" t="str">
        <f t="shared" ca="1" si="69"/>
        <v>ZH29JL</v>
      </c>
      <c r="K1206" s="54" t="str">
        <f t="shared" ca="1" si="69"/>
        <v>AD3</v>
      </c>
      <c r="L1206" s="54" t="str">
        <f t="shared" ca="1" si="69"/>
        <v>PARTIEL</v>
      </c>
      <c r="M1206" s="54">
        <f t="shared" ca="1" si="69"/>
        <v>0</v>
      </c>
      <c r="N1206" s="54" t="str">
        <f t="shared" ca="1" si="69"/>
        <v>ZH29JI</v>
      </c>
      <c r="O1206" s="54">
        <f t="shared" ca="1" si="69"/>
        <v>0</v>
      </c>
    </row>
    <row r="1207" spans="1:15" hidden="1" x14ac:dyDescent="0.25">
      <c r="A1207" s="97">
        <v>996</v>
      </c>
      <c r="B1207" s="98" t="s">
        <v>5284</v>
      </c>
      <c r="C1207" s="54" t="str">
        <f t="shared" ca="1" si="68"/>
        <v>CPAS</v>
      </c>
      <c r="D1207" s="54" t="str">
        <f t="shared" ca="1" si="68"/>
        <v>IARFILES</v>
      </c>
      <c r="E1207" s="98">
        <f t="shared" ca="1" si="68"/>
        <v>0</v>
      </c>
      <c r="F1207" s="54">
        <f t="shared" ca="1" si="68"/>
        <v>0</v>
      </c>
      <c r="G1207" s="54">
        <f t="shared" ca="1" si="69"/>
        <v>0</v>
      </c>
      <c r="H1207" s="54">
        <f t="shared" ca="1" si="69"/>
        <v>0</v>
      </c>
      <c r="I1207" s="54">
        <f t="shared" ca="1" si="69"/>
        <v>0</v>
      </c>
      <c r="J1207" s="54" t="str">
        <f t="shared" ca="1" si="69"/>
        <v>ZH2AMR</v>
      </c>
      <c r="K1207" s="54" t="str">
        <f t="shared" ca="1" si="69"/>
        <v>AD1</v>
      </c>
      <c r="L1207" s="54" t="str">
        <f t="shared" ca="1" si="69"/>
        <v>COMPLET</v>
      </c>
      <c r="M1207" s="54" t="str">
        <f t="shared" ca="1" si="69"/>
        <v xml:space="preserve"> </v>
      </c>
      <c r="N1207" s="54" t="str">
        <f t="shared" ca="1" si="69"/>
        <v>ZH2SMX</v>
      </c>
      <c r="O1207" s="54">
        <f t="shared" ca="1" si="69"/>
        <v>0</v>
      </c>
    </row>
    <row r="1208" spans="1:15" hidden="1" x14ac:dyDescent="0.25">
      <c r="A1208" s="97">
        <v>997</v>
      </c>
      <c r="B1208" s="98" t="s">
        <v>5288</v>
      </c>
      <c r="C1208" s="54" t="str">
        <f t="shared" ca="1" si="68"/>
        <v>CPAS</v>
      </c>
      <c r="D1208" s="54" t="str">
        <f t="shared" ca="1" si="68"/>
        <v>IARFILES</v>
      </c>
      <c r="E1208" s="98">
        <f t="shared" ca="1" si="68"/>
        <v>0</v>
      </c>
      <c r="F1208" s="54">
        <f t="shared" ca="1" si="68"/>
        <v>0</v>
      </c>
      <c r="G1208" s="54">
        <f t="shared" ca="1" si="69"/>
        <v>0</v>
      </c>
      <c r="H1208" s="54">
        <f t="shared" ca="1" si="69"/>
        <v>0</v>
      </c>
      <c r="I1208" s="54">
        <f t="shared" ca="1" si="69"/>
        <v>0</v>
      </c>
      <c r="J1208" s="54" t="str">
        <f t="shared" ca="1" si="69"/>
        <v>ZH2AMR</v>
      </c>
      <c r="K1208" s="54" t="str">
        <f t="shared" ca="1" si="69"/>
        <v>AD1</v>
      </c>
      <c r="L1208" s="54" t="str">
        <f t="shared" ca="1" si="69"/>
        <v>COMPLET</v>
      </c>
      <c r="M1208" s="54" t="str">
        <f t="shared" ca="1" si="69"/>
        <v xml:space="preserve"> </v>
      </c>
      <c r="N1208" s="54" t="str">
        <f t="shared" ca="1" si="69"/>
        <v>ZH2SMY</v>
      </c>
      <c r="O1208" s="54">
        <f t="shared" ca="1" si="69"/>
        <v>0</v>
      </c>
    </row>
    <row r="1209" spans="1:15" hidden="1" x14ac:dyDescent="0.25">
      <c r="A1209" s="97">
        <v>2101</v>
      </c>
      <c r="B1209" s="98" t="s">
        <v>10283</v>
      </c>
      <c r="C1209" s="54" t="str">
        <f t="shared" ca="1" si="68"/>
        <v>CPAS</v>
      </c>
      <c r="D1209" s="54" t="str">
        <f t="shared" ca="1" si="68"/>
        <v>IARFILEJ</v>
      </c>
      <c r="E1209" s="98">
        <f t="shared" ca="1" si="68"/>
        <v>0</v>
      </c>
      <c r="F1209" s="54">
        <f t="shared" ca="1" si="68"/>
        <v>0</v>
      </c>
      <c r="G1209" s="54" t="str">
        <f t="shared" ca="1" si="69"/>
        <v>ZH29JM</v>
      </c>
      <c r="H1209" s="54" t="str">
        <f t="shared" ca="1" si="69"/>
        <v>H2015</v>
      </c>
      <c r="I1209" s="54">
        <f t="shared" ca="1" si="69"/>
        <v>0</v>
      </c>
      <c r="J1209" s="54" t="str">
        <f t="shared" ca="1" si="69"/>
        <v>ZH29JL</v>
      </c>
      <c r="K1209" s="54" t="str">
        <f t="shared" ca="1" si="69"/>
        <v>AD3</v>
      </c>
      <c r="L1209" s="54" t="str">
        <f t="shared" ca="1" si="69"/>
        <v>PARTIEL</v>
      </c>
      <c r="M1209" s="54">
        <f t="shared" ca="1" si="69"/>
        <v>0</v>
      </c>
      <c r="N1209" s="54" t="str">
        <f t="shared" ca="1" si="69"/>
        <v>ZH29JJ</v>
      </c>
      <c r="O1209" s="54">
        <f t="shared" ca="1" si="69"/>
        <v>0</v>
      </c>
    </row>
    <row r="1210" spans="1:15" hidden="1" x14ac:dyDescent="0.25">
      <c r="A1210" s="97">
        <v>998</v>
      </c>
      <c r="B1210" s="98" t="s">
        <v>5292</v>
      </c>
      <c r="C1210" s="54" t="str">
        <f t="shared" ca="1" si="68"/>
        <v>CPAS</v>
      </c>
      <c r="D1210" s="54" t="str">
        <f t="shared" ca="1" si="68"/>
        <v>IARFILES</v>
      </c>
      <c r="E1210" s="98">
        <f t="shared" ca="1" si="68"/>
        <v>0</v>
      </c>
      <c r="F1210" s="54">
        <f t="shared" ca="1" si="68"/>
        <v>0</v>
      </c>
      <c r="G1210" s="54">
        <f t="shared" ca="1" si="69"/>
        <v>0</v>
      </c>
      <c r="H1210" s="54">
        <f t="shared" ca="1" si="69"/>
        <v>0</v>
      </c>
      <c r="I1210" s="54">
        <f t="shared" ca="1" si="69"/>
        <v>0</v>
      </c>
      <c r="J1210" s="54" t="str">
        <f t="shared" ca="1" si="69"/>
        <v>ZH2AMR</v>
      </c>
      <c r="K1210" s="54" t="str">
        <f t="shared" ca="1" si="69"/>
        <v>AD1</v>
      </c>
      <c r="L1210" s="54" t="str">
        <f t="shared" ca="1" si="69"/>
        <v>COMPLET</v>
      </c>
      <c r="M1210" s="54" t="str">
        <f t="shared" ca="1" si="69"/>
        <v xml:space="preserve"> </v>
      </c>
      <c r="N1210" s="54" t="str">
        <f t="shared" ca="1" si="69"/>
        <v>ZH2SMZ</v>
      </c>
      <c r="O1210" s="54">
        <f t="shared" ca="1" si="69"/>
        <v>0</v>
      </c>
    </row>
    <row r="1211" spans="1:15" hidden="1" x14ac:dyDescent="0.25">
      <c r="A1211" s="97">
        <v>2102</v>
      </c>
      <c r="B1211" s="98" t="s">
        <v>10286</v>
      </c>
      <c r="C1211" s="54" t="str">
        <f t="shared" ca="1" si="68"/>
        <v>CPAS</v>
      </c>
      <c r="D1211" s="54" t="str">
        <f t="shared" ca="1" si="68"/>
        <v>IARFILEJ</v>
      </c>
      <c r="E1211" s="98">
        <f t="shared" ca="1" si="68"/>
        <v>0</v>
      </c>
      <c r="F1211" s="54">
        <f t="shared" ca="1" si="68"/>
        <v>0</v>
      </c>
      <c r="G1211" s="54" t="str">
        <f t="shared" ca="1" si="69"/>
        <v>ZH29JM</v>
      </c>
      <c r="H1211" s="54" t="str">
        <f t="shared" ca="1" si="69"/>
        <v>H2015</v>
      </c>
      <c r="I1211" s="54">
        <f t="shared" ca="1" si="69"/>
        <v>0</v>
      </c>
      <c r="J1211" s="54" t="str">
        <f t="shared" ca="1" si="69"/>
        <v>ZH29JL</v>
      </c>
      <c r="K1211" s="54" t="str">
        <f t="shared" ca="1" si="69"/>
        <v>AD3</v>
      </c>
      <c r="L1211" s="54" t="str">
        <f t="shared" ca="1" si="69"/>
        <v>PARTIEL</v>
      </c>
      <c r="M1211" s="54">
        <f t="shared" ca="1" si="69"/>
        <v>0</v>
      </c>
      <c r="N1211" s="54" t="str">
        <f t="shared" ca="1" si="69"/>
        <v>ZH29JK</v>
      </c>
      <c r="O1211" s="54">
        <f t="shared" ca="1" si="69"/>
        <v>0</v>
      </c>
    </row>
    <row r="1212" spans="1:15" hidden="1" x14ac:dyDescent="0.25">
      <c r="A1212" s="97">
        <v>999</v>
      </c>
      <c r="B1212" s="98" t="s">
        <v>5296</v>
      </c>
      <c r="C1212" s="54" t="str">
        <f t="shared" ca="1" si="68"/>
        <v>CPAS</v>
      </c>
      <c r="D1212" s="54" t="str">
        <f t="shared" ca="1" si="68"/>
        <v>IARFILES</v>
      </c>
      <c r="E1212" s="98">
        <f t="shared" ca="1" si="68"/>
        <v>0</v>
      </c>
      <c r="F1212" s="54">
        <f t="shared" ca="1" si="68"/>
        <v>0</v>
      </c>
      <c r="G1212" s="54">
        <f t="shared" ca="1" si="69"/>
        <v>0</v>
      </c>
      <c r="H1212" s="54">
        <f t="shared" ca="1" si="69"/>
        <v>0</v>
      </c>
      <c r="I1212" s="54">
        <f t="shared" ca="1" si="69"/>
        <v>0</v>
      </c>
      <c r="J1212" s="54" t="str">
        <f t="shared" ca="1" si="69"/>
        <v>ZH2AMR</v>
      </c>
      <c r="K1212" s="54" t="str">
        <f t="shared" ca="1" si="69"/>
        <v>AD3</v>
      </c>
      <c r="L1212" s="54" t="str">
        <f t="shared" ca="1" si="69"/>
        <v>COMPLET</v>
      </c>
      <c r="M1212" s="54" t="str">
        <f t="shared" ca="1" si="69"/>
        <v xml:space="preserve"> </v>
      </c>
      <c r="N1212" s="54" t="str">
        <f t="shared" ca="1" si="69"/>
        <v>ZH2TMT</v>
      </c>
      <c r="O1212" s="54">
        <f t="shared" ca="1" si="69"/>
        <v>0</v>
      </c>
    </row>
    <row r="1213" spans="1:15" hidden="1" x14ac:dyDescent="0.25">
      <c r="A1213" s="97">
        <v>1000</v>
      </c>
      <c r="B1213" s="98" t="s">
        <v>5300</v>
      </c>
      <c r="C1213" s="54" t="str">
        <f t="shared" ca="1" si="68"/>
        <v>CPAS</v>
      </c>
      <c r="D1213" s="54" t="str">
        <f t="shared" ca="1" si="68"/>
        <v>IARFILES</v>
      </c>
      <c r="E1213" s="98">
        <f t="shared" ca="1" si="68"/>
        <v>0</v>
      </c>
      <c r="F1213" s="54">
        <f t="shared" ca="1" si="68"/>
        <v>0</v>
      </c>
      <c r="G1213" s="54">
        <f t="shared" ca="1" si="69"/>
        <v>0</v>
      </c>
      <c r="H1213" s="54">
        <f t="shared" ca="1" si="69"/>
        <v>0</v>
      </c>
      <c r="I1213" s="54">
        <f t="shared" ca="1" si="69"/>
        <v>0</v>
      </c>
      <c r="J1213" s="54" t="str">
        <f t="shared" ca="1" si="69"/>
        <v>ZH2AMR</v>
      </c>
      <c r="K1213" s="54" t="str">
        <f t="shared" ca="1" si="69"/>
        <v>AD3</v>
      </c>
      <c r="L1213" s="54" t="str">
        <f t="shared" ca="1" si="69"/>
        <v>COMPLET</v>
      </c>
      <c r="M1213" s="54" t="str">
        <f t="shared" ca="1" si="69"/>
        <v xml:space="preserve"> </v>
      </c>
      <c r="N1213" s="54" t="str">
        <f t="shared" ca="1" si="69"/>
        <v>ZH2TMZ</v>
      </c>
      <c r="O1213" s="54">
        <f t="shared" ca="1" si="69"/>
        <v>0</v>
      </c>
    </row>
    <row r="1214" spans="1:15" hidden="1" x14ac:dyDescent="0.25">
      <c r="A1214" s="97">
        <v>1001</v>
      </c>
      <c r="B1214" s="98" t="s">
        <v>5304</v>
      </c>
      <c r="C1214" s="54" t="str">
        <f t="shared" ca="1" si="68"/>
        <v>CPAS</v>
      </c>
      <c r="D1214" s="54" t="str">
        <f t="shared" ca="1" si="68"/>
        <v>IARFILES</v>
      </c>
      <c r="E1214" s="98">
        <f t="shared" ca="1" si="68"/>
        <v>0</v>
      </c>
      <c r="F1214" s="54">
        <f t="shared" ca="1" si="68"/>
        <v>0</v>
      </c>
      <c r="G1214" s="54">
        <f t="shared" ca="1" si="69"/>
        <v>0</v>
      </c>
      <c r="H1214" s="54">
        <f t="shared" ca="1" si="69"/>
        <v>0</v>
      </c>
      <c r="I1214" s="54">
        <f t="shared" ca="1" si="69"/>
        <v>0</v>
      </c>
      <c r="J1214" s="54" t="str">
        <f t="shared" ca="1" si="69"/>
        <v>ZH2AMR</v>
      </c>
      <c r="K1214" s="54" t="str">
        <f t="shared" ca="1" si="69"/>
        <v>AD3</v>
      </c>
      <c r="L1214" s="54" t="str">
        <f t="shared" ca="1" si="69"/>
        <v>COMPLET</v>
      </c>
      <c r="M1214" s="54" t="str">
        <f t="shared" ca="1" si="69"/>
        <v xml:space="preserve"> </v>
      </c>
      <c r="N1214" s="54" t="str">
        <f t="shared" ca="1" si="69"/>
        <v>ZH2UM0</v>
      </c>
      <c r="O1214" s="54">
        <f t="shared" ca="1" si="69"/>
        <v>0</v>
      </c>
    </row>
    <row r="1215" spans="1:15" hidden="1" x14ac:dyDescent="0.25">
      <c r="A1215" s="97">
        <v>1002</v>
      </c>
      <c r="B1215" s="98" t="s">
        <v>5308</v>
      </c>
      <c r="C1215" s="54" t="str">
        <f t="shared" ref="C1215:I1252" ca="1" si="70">IF((INDIRECT("'Referentiel'!"&amp;C$1&amp;$A1215)="N/A"),"",INDIRECT("'Referentiel'!"&amp;C$1&amp;$A1215))</f>
        <v>CPAS</v>
      </c>
      <c r="D1215" s="54" t="str">
        <f t="shared" ca="1" si="70"/>
        <v>IARFILES</v>
      </c>
      <c r="E1215" s="98">
        <f t="shared" ca="1" si="70"/>
        <v>0</v>
      </c>
      <c r="F1215" s="54">
        <f t="shared" ca="1" si="70"/>
        <v>0</v>
      </c>
      <c r="G1215" s="54">
        <f t="shared" ca="1" si="69"/>
        <v>0</v>
      </c>
      <c r="H1215" s="54">
        <f t="shared" ca="1" si="69"/>
        <v>0</v>
      </c>
      <c r="I1215" s="54">
        <f t="shared" ca="1" si="69"/>
        <v>0</v>
      </c>
      <c r="J1215" s="54" t="str">
        <f t="shared" ca="1" si="69"/>
        <v>ZH2AMR</v>
      </c>
      <c r="K1215" s="54" t="str">
        <f t="shared" ca="1" si="69"/>
        <v>AD1</v>
      </c>
      <c r="L1215" s="54" t="str">
        <f t="shared" ca="1" si="69"/>
        <v>COMPLET</v>
      </c>
      <c r="M1215" s="54" t="str">
        <f t="shared" ca="1" si="69"/>
        <v xml:space="preserve"> </v>
      </c>
      <c r="N1215" s="54" t="str">
        <f t="shared" ca="1" si="69"/>
        <v>ZH2TM0</v>
      </c>
      <c r="O1215" s="54">
        <f t="shared" ca="1" si="69"/>
        <v>0</v>
      </c>
    </row>
    <row r="1216" spans="1:15" hidden="1" x14ac:dyDescent="0.25">
      <c r="A1216" s="97">
        <v>1003</v>
      </c>
      <c r="B1216" s="98" t="s">
        <v>5312</v>
      </c>
      <c r="C1216" s="54" t="str">
        <f t="shared" ca="1" si="70"/>
        <v>CPAS</v>
      </c>
      <c r="D1216" s="54" t="str">
        <f t="shared" ca="1" si="70"/>
        <v>IARFILES</v>
      </c>
      <c r="E1216" s="98">
        <f t="shared" ca="1" si="70"/>
        <v>0</v>
      </c>
      <c r="F1216" s="54">
        <f t="shared" ca="1" si="70"/>
        <v>0</v>
      </c>
      <c r="G1216" s="54">
        <f t="shared" ca="1" si="69"/>
        <v>0</v>
      </c>
      <c r="H1216" s="54">
        <f t="shared" ca="1" si="69"/>
        <v>0</v>
      </c>
      <c r="I1216" s="54">
        <f t="shared" ca="1" si="69"/>
        <v>0</v>
      </c>
      <c r="J1216" s="54" t="str">
        <f t="shared" ref="J1216:O1258" ca="1" si="71">IF((INDIRECT("'Referentiel'!"&amp;J$1&amp;$A1216)="N/A"),"",INDIRECT("'Referentiel'!"&amp;J$1&amp;$A1216))</f>
        <v>ZH2AMR</v>
      </c>
      <c r="K1216" s="54" t="str">
        <f t="shared" ca="1" si="71"/>
        <v>AD1</v>
      </c>
      <c r="L1216" s="54" t="str">
        <f t="shared" ca="1" si="71"/>
        <v>COMPLET</v>
      </c>
      <c r="M1216" s="54" t="str">
        <f t="shared" ca="1" si="71"/>
        <v xml:space="preserve"> </v>
      </c>
      <c r="N1216" s="54" t="str">
        <f t="shared" ca="1" si="71"/>
        <v>ZH2TM1</v>
      </c>
      <c r="O1216" s="54">
        <f t="shared" ca="1" si="71"/>
        <v>0</v>
      </c>
    </row>
    <row r="1217" spans="1:15" hidden="1" x14ac:dyDescent="0.25">
      <c r="A1217" s="97">
        <v>1004</v>
      </c>
      <c r="B1217" s="98" t="s">
        <v>5316</v>
      </c>
      <c r="C1217" s="54" t="str">
        <f t="shared" ca="1" si="70"/>
        <v>CPAS</v>
      </c>
      <c r="D1217" s="54" t="str">
        <f t="shared" ca="1" si="70"/>
        <v>IARFILES</v>
      </c>
      <c r="E1217" s="98">
        <f t="shared" ca="1" si="70"/>
        <v>0</v>
      </c>
      <c r="F1217" s="54">
        <f t="shared" ca="1" si="70"/>
        <v>0</v>
      </c>
      <c r="G1217" s="54">
        <f t="shared" ca="1" si="70"/>
        <v>0</v>
      </c>
      <c r="H1217" s="54">
        <f t="shared" ca="1" si="70"/>
        <v>0</v>
      </c>
      <c r="I1217" s="54">
        <f t="shared" ca="1" si="70"/>
        <v>0</v>
      </c>
      <c r="J1217" s="54" t="str">
        <f t="shared" ca="1" si="71"/>
        <v>ZH2AMR</v>
      </c>
      <c r="K1217" s="54" t="str">
        <f t="shared" ca="1" si="71"/>
        <v>AD3</v>
      </c>
      <c r="L1217" s="54" t="str">
        <f t="shared" ca="1" si="71"/>
        <v>COMPLET</v>
      </c>
      <c r="M1217" s="54" t="str">
        <f t="shared" ca="1" si="71"/>
        <v xml:space="preserve"> </v>
      </c>
      <c r="N1217" s="54" t="str">
        <f t="shared" ca="1" si="71"/>
        <v>ZH2UM1</v>
      </c>
      <c r="O1217" s="54">
        <f t="shared" ca="1" si="71"/>
        <v>0</v>
      </c>
    </row>
    <row r="1218" spans="1:15" hidden="1" x14ac:dyDescent="0.25">
      <c r="A1218" s="97">
        <v>1005</v>
      </c>
      <c r="B1218" s="98" t="s">
        <v>5321</v>
      </c>
      <c r="C1218" s="54" t="str">
        <f t="shared" ca="1" si="70"/>
        <v>CPAS</v>
      </c>
      <c r="D1218" s="54" t="str">
        <f t="shared" ca="1" si="70"/>
        <v>IARHISCT</v>
      </c>
      <c r="E1218" s="98">
        <f t="shared" ca="1" si="70"/>
        <v>0</v>
      </c>
      <c r="F1218" s="54">
        <f t="shared" ca="1" si="70"/>
        <v>0</v>
      </c>
      <c r="G1218" s="54">
        <f t="shared" ca="1" si="70"/>
        <v>0</v>
      </c>
      <c r="H1218" s="54">
        <f t="shared" ca="1" si="70"/>
        <v>0</v>
      </c>
      <c r="I1218" s="54">
        <f t="shared" ca="1" si="70"/>
        <v>0</v>
      </c>
      <c r="J1218" s="54" t="str">
        <f t="shared" ca="1" si="71"/>
        <v>ZH2DJ5</v>
      </c>
      <c r="K1218" s="54" t="str">
        <f t="shared" ca="1" si="71"/>
        <v>AD3</v>
      </c>
      <c r="L1218" s="54" t="str">
        <f t="shared" ca="1" si="71"/>
        <v>COMPLET</v>
      </c>
      <c r="M1218" s="54">
        <f t="shared" ca="1" si="71"/>
        <v>0</v>
      </c>
      <c r="N1218" s="54" t="str">
        <f t="shared" ca="1" si="71"/>
        <v>ZH22JH</v>
      </c>
      <c r="O1218" s="54">
        <f t="shared" ca="1" si="71"/>
        <v>0</v>
      </c>
    </row>
    <row r="1219" spans="1:15" hidden="1" x14ac:dyDescent="0.25">
      <c r="A1219" s="97">
        <v>1006</v>
      </c>
      <c r="B1219" s="98" t="s">
        <v>5326</v>
      </c>
      <c r="C1219" s="54" t="str">
        <f t="shared" ca="1" si="70"/>
        <v>CPAS</v>
      </c>
      <c r="D1219" s="54" t="str">
        <f t="shared" ca="1" si="70"/>
        <v>IARHISCT</v>
      </c>
      <c r="E1219" s="98">
        <f t="shared" ca="1" si="70"/>
        <v>0</v>
      </c>
      <c r="F1219" s="54">
        <f t="shared" ca="1" si="70"/>
        <v>0</v>
      </c>
      <c r="G1219" s="54">
        <f t="shared" ca="1" si="70"/>
        <v>0</v>
      </c>
      <c r="H1219" s="54">
        <f t="shared" ca="1" si="70"/>
        <v>0</v>
      </c>
      <c r="I1219" s="54">
        <f t="shared" ca="1" si="70"/>
        <v>0</v>
      </c>
      <c r="J1219" s="54" t="str">
        <f t="shared" ca="1" si="71"/>
        <v>ZH2DJ5</v>
      </c>
      <c r="K1219" s="54" t="str">
        <f t="shared" ca="1" si="71"/>
        <v>AD3</v>
      </c>
      <c r="L1219" s="54" t="str">
        <f t="shared" ca="1" si="71"/>
        <v>COMPLET</v>
      </c>
      <c r="M1219" s="54">
        <f t="shared" ca="1" si="71"/>
        <v>0</v>
      </c>
      <c r="N1219" s="54" t="str">
        <f t="shared" ca="1" si="71"/>
        <v>ZH2VJS</v>
      </c>
      <c r="O1219" s="54">
        <f t="shared" ca="1" si="71"/>
        <v>0</v>
      </c>
    </row>
    <row r="1220" spans="1:15" hidden="1" x14ac:dyDescent="0.25">
      <c r="A1220" s="97">
        <v>2046</v>
      </c>
      <c r="B1220" s="98" t="s">
        <v>10121</v>
      </c>
      <c r="C1220" s="54" t="str">
        <f t="shared" ca="1" si="70"/>
        <v>CPAS</v>
      </c>
      <c r="D1220" s="54" t="str">
        <f t="shared" ca="1" si="70"/>
        <v>IARHISCT</v>
      </c>
      <c r="E1220" s="98">
        <f t="shared" ca="1" si="70"/>
        <v>0</v>
      </c>
      <c r="F1220" s="54">
        <f t="shared" ca="1" si="70"/>
        <v>0</v>
      </c>
      <c r="G1220" s="54">
        <f t="shared" ca="1" si="70"/>
        <v>0</v>
      </c>
      <c r="H1220" s="54">
        <f t="shared" ca="1" si="70"/>
        <v>0</v>
      </c>
      <c r="I1220" s="54">
        <f t="shared" ca="1" si="70"/>
        <v>0</v>
      </c>
      <c r="J1220" s="54" t="str">
        <f t="shared" ca="1" si="71"/>
        <v>ZH2DJ5</v>
      </c>
      <c r="K1220" s="54" t="str">
        <f t="shared" ca="1" si="71"/>
        <v>AD3</v>
      </c>
      <c r="L1220" s="54" t="str">
        <f t="shared" ca="1" si="71"/>
        <v>COMPLET</v>
      </c>
      <c r="M1220" s="54">
        <f t="shared" ca="1" si="71"/>
        <v>0</v>
      </c>
      <c r="N1220" s="54" t="str">
        <f t="shared" ca="1" si="71"/>
        <v>ZH22JC</v>
      </c>
      <c r="O1220" s="54">
        <f t="shared" ca="1" si="71"/>
        <v>0</v>
      </c>
    </row>
    <row r="1221" spans="1:15" hidden="1" x14ac:dyDescent="0.25">
      <c r="A1221" s="97">
        <v>1007</v>
      </c>
      <c r="B1221" s="98" t="s">
        <v>5329</v>
      </c>
      <c r="C1221" s="54" t="str">
        <f t="shared" ca="1" si="70"/>
        <v>CPAS</v>
      </c>
      <c r="D1221" s="54" t="str">
        <f t="shared" ca="1" si="70"/>
        <v>IARHISCT</v>
      </c>
      <c r="E1221" s="98">
        <f t="shared" ca="1" si="70"/>
        <v>0</v>
      </c>
      <c r="F1221" s="54">
        <f t="shared" ca="1" si="70"/>
        <v>0</v>
      </c>
      <c r="G1221" s="54">
        <f t="shared" ca="1" si="70"/>
        <v>0</v>
      </c>
      <c r="H1221" s="54">
        <f t="shared" ca="1" si="70"/>
        <v>0</v>
      </c>
      <c r="I1221" s="54">
        <f t="shared" ca="1" si="70"/>
        <v>0</v>
      </c>
      <c r="J1221" s="54" t="str">
        <f t="shared" ca="1" si="71"/>
        <v>ZH2DJ5</v>
      </c>
      <c r="K1221" s="54" t="str">
        <f t="shared" ca="1" si="71"/>
        <v>AD3</v>
      </c>
      <c r="L1221" s="54" t="str">
        <f t="shared" ca="1" si="71"/>
        <v>COMPLET</v>
      </c>
      <c r="M1221" s="54">
        <f t="shared" ca="1" si="71"/>
        <v>0</v>
      </c>
      <c r="N1221" s="54" t="str">
        <f t="shared" ca="1" si="71"/>
        <v>ZH22JG</v>
      </c>
      <c r="O1221" s="54">
        <f t="shared" ca="1" si="71"/>
        <v>0</v>
      </c>
    </row>
    <row r="1222" spans="1:15" hidden="1" x14ac:dyDescent="0.25">
      <c r="A1222" s="97">
        <v>1933</v>
      </c>
      <c r="B1222" s="98" t="s">
        <v>9666</v>
      </c>
      <c r="C1222" s="54" t="str">
        <f t="shared" ca="1" si="70"/>
        <v>CPAS</v>
      </c>
      <c r="D1222" s="54" t="str">
        <f t="shared" ca="1" si="70"/>
        <v>Obsolete</v>
      </c>
      <c r="E1222" s="98">
        <f t="shared" ca="1" si="70"/>
        <v>0</v>
      </c>
      <c r="F1222" s="54">
        <f t="shared" ca="1" si="70"/>
        <v>0</v>
      </c>
      <c r="G1222" s="54">
        <f t="shared" ca="1" si="70"/>
        <v>0</v>
      </c>
      <c r="H1222" s="54">
        <f t="shared" ca="1" si="70"/>
        <v>0</v>
      </c>
      <c r="I1222" s="54">
        <f t="shared" ca="1" si="70"/>
        <v>0</v>
      </c>
      <c r="J1222" s="54" t="str">
        <f t="shared" ca="1" si="71"/>
        <v>ZH23JJ</v>
      </c>
      <c r="K1222" s="54" t="str">
        <f t="shared" ca="1" si="71"/>
        <v>Hors Périmètre</v>
      </c>
      <c r="L1222" s="54" t="str">
        <f t="shared" ca="1" si="71"/>
        <v>COMPLET</v>
      </c>
      <c r="M1222" s="54">
        <f t="shared" ca="1" si="71"/>
        <v>0</v>
      </c>
      <c r="N1222" s="54" t="str">
        <f t="shared" ca="1" si="71"/>
        <v>ZH23JK</v>
      </c>
      <c r="O1222" s="54">
        <f t="shared" ca="1" si="71"/>
        <v>0</v>
      </c>
    </row>
    <row r="1223" spans="1:15" hidden="1" x14ac:dyDescent="0.25">
      <c r="A1223" s="97">
        <v>1934</v>
      </c>
      <c r="B1223" s="98" t="s">
        <v>9670</v>
      </c>
      <c r="C1223" s="54" t="str">
        <f t="shared" ca="1" si="70"/>
        <v>CPAS</v>
      </c>
      <c r="D1223" s="54" t="str">
        <f t="shared" ca="1" si="70"/>
        <v>Obsolete</v>
      </c>
      <c r="E1223" s="98">
        <f t="shared" ca="1" si="70"/>
        <v>0</v>
      </c>
      <c r="F1223" s="54">
        <f t="shared" ca="1" si="70"/>
        <v>0</v>
      </c>
      <c r="G1223" s="54">
        <f t="shared" ca="1" si="70"/>
        <v>0</v>
      </c>
      <c r="H1223" s="54">
        <f t="shared" ca="1" si="70"/>
        <v>0</v>
      </c>
      <c r="I1223" s="54">
        <f t="shared" ca="1" si="70"/>
        <v>0</v>
      </c>
      <c r="J1223" s="54" t="str">
        <f t="shared" ca="1" si="71"/>
        <v>ZH23JJ</v>
      </c>
      <c r="K1223" s="54" t="str">
        <f t="shared" ca="1" si="71"/>
        <v>Hors Périmètre</v>
      </c>
      <c r="L1223" s="54" t="str">
        <f t="shared" ca="1" si="71"/>
        <v>COMPLET</v>
      </c>
      <c r="M1223" s="54">
        <f t="shared" ca="1" si="71"/>
        <v>0</v>
      </c>
      <c r="N1223" s="54" t="str">
        <f t="shared" ca="1" si="71"/>
        <v>ZH23JL</v>
      </c>
      <c r="O1223" s="54">
        <f t="shared" ca="1" si="71"/>
        <v>0</v>
      </c>
    </row>
    <row r="1224" spans="1:15" hidden="1" x14ac:dyDescent="0.25">
      <c r="A1224" s="97">
        <v>1935</v>
      </c>
      <c r="B1224" s="98" t="s">
        <v>9673</v>
      </c>
      <c r="C1224" s="54" t="str">
        <f t="shared" ca="1" si="70"/>
        <v>CPAS</v>
      </c>
      <c r="D1224" s="54" t="str">
        <f t="shared" ca="1" si="70"/>
        <v>Obsolete</v>
      </c>
      <c r="E1224" s="98">
        <f t="shared" ca="1" si="70"/>
        <v>0</v>
      </c>
      <c r="F1224" s="54">
        <f t="shared" ca="1" si="70"/>
        <v>0</v>
      </c>
      <c r="G1224" s="54">
        <f t="shared" ca="1" si="70"/>
        <v>0</v>
      </c>
      <c r="H1224" s="54">
        <f t="shared" ca="1" si="70"/>
        <v>0</v>
      </c>
      <c r="I1224" s="54">
        <f t="shared" ca="1" si="70"/>
        <v>0</v>
      </c>
      <c r="J1224" s="54" t="str">
        <f t="shared" ca="1" si="71"/>
        <v>ZH23JJ</v>
      </c>
      <c r="K1224" s="54" t="str">
        <f t="shared" ca="1" si="71"/>
        <v>Hors Périmètre</v>
      </c>
      <c r="L1224" s="54" t="str">
        <f t="shared" ca="1" si="71"/>
        <v>COMPLET</v>
      </c>
      <c r="M1224" s="54">
        <f t="shared" ca="1" si="71"/>
        <v>0</v>
      </c>
      <c r="N1224" s="54" t="str">
        <f t="shared" ca="1" si="71"/>
        <v>ZH23JM</v>
      </c>
      <c r="O1224" s="54">
        <f t="shared" ca="1" si="71"/>
        <v>0</v>
      </c>
    </row>
    <row r="1225" spans="1:15" hidden="1" x14ac:dyDescent="0.25">
      <c r="A1225" s="97">
        <v>1936</v>
      </c>
      <c r="B1225" s="98" t="s">
        <v>9676</v>
      </c>
      <c r="C1225" s="54" t="str">
        <f t="shared" ca="1" si="70"/>
        <v>CPAS</v>
      </c>
      <c r="D1225" s="54" t="str">
        <f t="shared" ca="1" si="70"/>
        <v>Obsolete</v>
      </c>
      <c r="E1225" s="98">
        <f t="shared" ca="1" si="70"/>
        <v>0</v>
      </c>
      <c r="F1225" s="54">
        <f t="shared" ca="1" si="70"/>
        <v>0</v>
      </c>
      <c r="G1225" s="54">
        <f t="shared" ca="1" si="70"/>
        <v>0</v>
      </c>
      <c r="H1225" s="54">
        <f t="shared" ca="1" si="70"/>
        <v>0</v>
      </c>
      <c r="I1225" s="54">
        <f t="shared" ca="1" si="70"/>
        <v>0</v>
      </c>
      <c r="J1225" s="54" t="str">
        <f t="shared" ca="1" si="71"/>
        <v>ZH23JJ</v>
      </c>
      <c r="K1225" s="54" t="str">
        <f t="shared" ca="1" si="71"/>
        <v>Hors Périmètre</v>
      </c>
      <c r="L1225" s="54" t="str">
        <f t="shared" ca="1" si="71"/>
        <v>COMPLET</v>
      </c>
      <c r="M1225" s="54">
        <f t="shared" ca="1" si="71"/>
        <v>0</v>
      </c>
      <c r="N1225" s="54" t="str">
        <f t="shared" ca="1" si="71"/>
        <v>ZH23JN</v>
      </c>
      <c r="O1225" s="54">
        <f t="shared" ca="1" si="71"/>
        <v>0</v>
      </c>
    </row>
    <row r="1226" spans="1:15" hidden="1" x14ac:dyDescent="0.25">
      <c r="A1226" s="97">
        <v>1937</v>
      </c>
      <c r="B1226" s="98" t="s">
        <v>9679</v>
      </c>
      <c r="C1226" s="54" t="str">
        <f t="shared" ca="1" si="70"/>
        <v>CPAS</v>
      </c>
      <c r="D1226" s="54" t="str">
        <f t="shared" ca="1" si="70"/>
        <v>Obsolete</v>
      </c>
      <c r="E1226" s="98">
        <f t="shared" ca="1" si="70"/>
        <v>0</v>
      </c>
      <c r="F1226" s="54">
        <f t="shared" ca="1" si="70"/>
        <v>0</v>
      </c>
      <c r="G1226" s="54">
        <f t="shared" ca="1" si="70"/>
        <v>0</v>
      </c>
      <c r="H1226" s="54">
        <f t="shared" ca="1" si="70"/>
        <v>0</v>
      </c>
      <c r="I1226" s="54">
        <f t="shared" ca="1" si="70"/>
        <v>0</v>
      </c>
      <c r="J1226" s="54" t="str">
        <f t="shared" ca="1" si="71"/>
        <v>ZH23JJ</v>
      </c>
      <c r="K1226" s="54" t="str">
        <f t="shared" ca="1" si="71"/>
        <v>Hors Périmètre</v>
      </c>
      <c r="L1226" s="54" t="str">
        <f t="shared" ca="1" si="71"/>
        <v>COMPLET</v>
      </c>
      <c r="M1226" s="54">
        <f t="shared" ca="1" si="71"/>
        <v>0</v>
      </c>
      <c r="N1226" s="54" t="str">
        <f t="shared" ca="1" si="71"/>
        <v>ZH23JO</v>
      </c>
      <c r="O1226" s="54">
        <f t="shared" ca="1" si="71"/>
        <v>0</v>
      </c>
    </row>
    <row r="1227" spans="1:15" hidden="1" x14ac:dyDescent="0.25">
      <c r="A1227" s="97">
        <v>1938</v>
      </c>
      <c r="B1227" s="98" t="s">
        <v>9682</v>
      </c>
      <c r="C1227" s="54" t="str">
        <f t="shared" ca="1" si="70"/>
        <v>CPAS</v>
      </c>
      <c r="D1227" s="54" t="str">
        <f t="shared" ca="1" si="70"/>
        <v>Obsolete</v>
      </c>
      <c r="E1227" s="98">
        <f t="shared" ca="1" si="70"/>
        <v>0</v>
      </c>
      <c r="F1227" s="54">
        <f t="shared" ca="1" si="70"/>
        <v>0</v>
      </c>
      <c r="G1227" s="54">
        <f t="shared" ca="1" si="70"/>
        <v>0</v>
      </c>
      <c r="H1227" s="54">
        <f t="shared" ca="1" si="70"/>
        <v>0</v>
      </c>
      <c r="I1227" s="54">
        <f t="shared" ca="1" si="70"/>
        <v>0</v>
      </c>
      <c r="J1227" s="54" t="str">
        <f t="shared" ca="1" si="71"/>
        <v>ZH23JJ</v>
      </c>
      <c r="K1227" s="54" t="str">
        <f t="shared" ca="1" si="71"/>
        <v>Hors Périmètre</v>
      </c>
      <c r="L1227" s="54" t="str">
        <f t="shared" ca="1" si="71"/>
        <v>COMPLET</v>
      </c>
      <c r="M1227" s="54">
        <f t="shared" ca="1" si="71"/>
        <v>0</v>
      </c>
      <c r="N1227" s="54" t="str">
        <f t="shared" ca="1" si="71"/>
        <v>ZH23JP</v>
      </c>
      <c r="O1227" s="54">
        <f t="shared" ca="1" si="71"/>
        <v>0</v>
      </c>
    </row>
    <row r="1228" spans="1:15" hidden="1" x14ac:dyDescent="0.25">
      <c r="A1228" s="97">
        <v>1939</v>
      </c>
      <c r="B1228" s="98" t="s">
        <v>9685</v>
      </c>
      <c r="C1228" s="54" t="str">
        <f t="shared" ca="1" si="70"/>
        <v>CPAS</v>
      </c>
      <c r="D1228" s="54" t="str">
        <f t="shared" ca="1" si="70"/>
        <v>Obsolete</v>
      </c>
      <c r="E1228" s="98">
        <f t="shared" ca="1" si="70"/>
        <v>0</v>
      </c>
      <c r="F1228" s="54">
        <f t="shared" ca="1" si="70"/>
        <v>0</v>
      </c>
      <c r="G1228" s="54">
        <f t="shared" ca="1" si="70"/>
        <v>0</v>
      </c>
      <c r="H1228" s="54">
        <f t="shared" ca="1" si="70"/>
        <v>0</v>
      </c>
      <c r="I1228" s="54">
        <f t="shared" ca="1" si="70"/>
        <v>0</v>
      </c>
      <c r="J1228" s="54" t="str">
        <f t="shared" ca="1" si="71"/>
        <v>ZH23JJ</v>
      </c>
      <c r="K1228" s="54" t="str">
        <f t="shared" ca="1" si="71"/>
        <v>Hors Périmètre</v>
      </c>
      <c r="L1228" s="54" t="str">
        <f t="shared" ca="1" si="71"/>
        <v>COMPLET</v>
      </c>
      <c r="M1228" s="54">
        <f t="shared" ca="1" si="71"/>
        <v>0</v>
      </c>
      <c r="N1228" s="54" t="str">
        <f t="shared" ca="1" si="71"/>
        <v>ZH23JQ</v>
      </c>
      <c r="O1228" s="54">
        <f t="shared" ca="1" si="71"/>
        <v>0</v>
      </c>
    </row>
    <row r="1229" spans="1:15" hidden="1" x14ac:dyDescent="0.25">
      <c r="A1229" s="97">
        <v>1940</v>
      </c>
      <c r="B1229" s="98" t="s">
        <v>9688</v>
      </c>
      <c r="C1229" s="54" t="str">
        <f t="shared" ca="1" si="70"/>
        <v>CPAS</v>
      </c>
      <c r="D1229" s="54" t="str">
        <f t="shared" ca="1" si="70"/>
        <v>Obsolete</v>
      </c>
      <c r="E1229" s="98">
        <f t="shared" ca="1" si="70"/>
        <v>0</v>
      </c>
      <c r="F1229" s="54">
        <f t="shared" ca="1" si="70"/>
        <v>0</v>
      </c>
      <c r="G1229" s="54">
        <f t="shared" ca="1" si="70"/>
        <v>0</v>
      </c>
      <c r="H1229" s="54">
        <f t="shared" ca="1" si="70"/>
        <v>0</v>
      </c>
      <c r="I1229" s="54">
        <f t="shared" ca="1" si="70"/>
        <v>0</v>
      </c>
      <c r="J1229" s="54" t="str">
        <f t="shared" ca="1" si="71"/>
        <v>ZH23JJ</v>
      </c>
      <c r="K1229" s="54" t="str">
        <f t="shared" ca="1" si="71"/>
        <v>Hors Périmètre</v>
      </c>
      <c r="L1229" s="54" t="str">
        <f t="shared" ca="1" si="71"/>
        <v>COMPLET</v>
      </c>
      <c r="M1229" s="54">
        <f t="shared" ca="1" si="71"/>
        <v>0</v>
      </c>
      <c r="N1229" s="54" t="str">
        <f t="shared" ca="1" si="71"/>
        <v>ZH23JR</v>
      </c>
      <c r="O1229" s="54">
        <f t="shared" ca="1" si="71"/>
        <v>0</v>
      </c>
    </row>
    <row r="1230" spans="1:15" hidden="1" x14ac:dyDescent="0.25">
      <c r="A1230" s="97">
        <v>1941</v>
      </c>
      <c r="B1230" s="98" t="s">
        <v>9691</v>
      </c>
      <c r="C1230" s="54" t="str">
        <f t="shared" ca="1" si="70"/>
        <v>CPAS</v>
      </c>
      <c r="D1230" s="54" t="str">
        <f t="shared" ca="1" si="70"/>
        <v>Obsolete</v>
      </c>
      <c r="E1230" s="98">
        <f t="shared" ca="1" si="70"/>
        <v>0</v>
      </c>
      <c r="F1230" s="54">
        <f t="shared" ca="1" si="70"/>
        <v>0</v>
      </c>
      <c r="G1230" s="54">
        <f t="shared" ca="1" si="70"/>
        <v>0</v>
      </c>
      <c r="H1230" s="54">
        <f t="shared" ca="1" si="70"/>
        <v>0</v>
      </c>
      <c r="I1230" s="54">
        <f t="shared" ca="1" si="70"/>
        <v>0</v>
      </c>
      <c r="J1230" s="54" t="str">
        <f t="shared" ca="1" si="71"/>
        <v>ZH23JJ</v>
      </c>
      <c r="K1230" s="54" t="str">
        <f t="shared" ca="1" si="71"/>
        <v>Hors Périmètre</v>
      </c>
      <c r="L1230" s="54" t="str">
        <f t="shared" ca="1" si="71"/>
        <v>COMPLET</v>
      </c>
      <c r="M1230" s="54">
        <f t="shared" ca="1" si="71"/>
        <v>0</v>
      </c>
      <c r="N1230" s="54" t="str">
        <f t="shared" ca="1" si="71"/>
        <v>ZH23JS</v>
      </c>
      <c r="O1230" s="54">
        <f t="shared" ca="1" si="71"/>
        <v>0</v>
      </c>
    </row>
    <row r="1231" spans="1:15" hidden="1" x14ac:dyDescent="0.25">
      <c r="A1231" s="97">
        <v>1942</v>
      </c>
      <c r="B1231" s="98" t="s">
        <v>9694</v>
      </c>
      <c r="C1231" s="54" t="str">
        <f t="shared" ca="1" si="70"/>
        <v>CPAS</v>
      </c>
      <c r="D1231" s="54" t="str">
        <f t="shared" ca="1" si="70"/>
        <v>Obsolete</v>
      </c>
      <c r="E1231" s="98">
        <f t="shared" ca="1" si="70"/>
        <v>0</v>
      </c>
      <c r="F1231" s="54">
        <f t="shared" ca="1" si="70"/>
        <v>0</v>
      </c>
      <c r="G1231" s="54">
        <f t="shared" ca="1" si="70"/>
        <v>0</v>
      </c>
      <c r="H1231" s="54">
        <f t="shared" ca="1" si="70"/>
        <v>0</v>
      </c>
      <c r="I1231" s="54">
        <f t="shared" ca="1" si="70"/>
        <v>0</v>
      </c>
      <c r="J1231" s="54" t="str">
        <f t="shared" ca="1" si="71"/>
        <v>ZH23JJ</v>
      </c>
      <c r="K1231" s="54" t="str">
        <f t="shared" ca="1" si="71"/>
        <v>Hors Périmètre</v>
      </c>
      <c r="L1231" s="54" t="str">
        <f t="shared" ca="1" si="71"/>
        <v>COMPLET</v>
      </c>
      <c r="M1231" s="54">
        <f t="shared" ca="1" si="71"/>
        <v>0</v>
      </c>
      <c r="N1231" s="54" t="str">
        <f t="shared" ca="1" si="71"/>
        <v>ZH23JT</v>
      </c>
      <c r="O1231" s="54">
        <f t="shared" ca="1" si="71"/>
        <v>0</v>
      </c>
    </row>
    <row r="1232" spans="1:15" hidden="1" x14ac:dyDescent="0.25">
      <c r="A1232" s="97">
        <v>1943</v>
      </c>
      <c r="B1232" s="98" t="s">
        <v>9697</v>
      </c>
      <c r="C1232" s="54" t="str">
        <f t="shared" ca="1" si="70"/>
        <v>CPAS</v>
      </c>
      <c r="D1232" s="54" t="str">
        <f t="shared" ca="1" si="70"/>
        <v>Obsolete</v>
      </c>
      <c r="E1232" s="98">
        <f t="shared" ca="1" si="70"/>
        <v>0</v>
      </c>
      <c r="F1232" s="54">
        <f t="shared" ca="1" si="70"/>
        <v>0</v>
      </c>
      <c r="G1232" s="54">
        <f t="shared" ca="1" si="70"/>
        <v>0</v>
      </c>
      <c r="H1232" s="54">
        <f t="shared" ca="1" si="70"/>
        <v>0</v>
      </c>
      <c r="I1232" s="54">
        <f t="shared" ca="1" si="70"/>
        <v>0</v>
      </c>
      <c r="J1232" s="54" t="str">
        <f t="shared" ca="1" si="71"/>
        <v>ZH23JJ</v>
      </c>
      <c r="K1232" s="54" t="str">
        <f t="shared" ca="1" si="71"/>
        <v>Hors Périmètre</v>
      </c>
      <c r="L1232" s="54" t="str">
        <f t="shared" ca="1" si="71"/>
        <v>COMPLET</v>
      </c>
      <c r="M1232" s="54">
        <f t="shared" ca="1" si="71"/>
        <v>0</v>
      </c>
      <c r="N1232" s="54" t="str">
        <f t="shared" ca="1" si="71"/>
        <v>ZH23JU</v>
      </c>
      <c r="O1232" s="54">
        <f t="shared" ca="1" si="71"/>
        <v>0</v>
      </c>
    </row>
    <row r="1233" spans="1:15" hidden="1" x14ac:dyDescent="0.25">
      <c r="A1233" s="97">
        <v>1008</v>
      </c>
      <c r="B1233" s="98" t="s">
        <v>5333</v>
      </c>
      <c r="C1233" s="54" t="str">
        <f t="shared" ca="1" si="70"/>
        <v>CPAS</v>
      </c>
      <c r="D1233" s="54" t="str">
        <f t="shared" ca="1" si="70"/>
        <v xml:space="preserve">TA/0AMT/IARPROD /0/        /  </v>
      </c>
      <c r="E1233" s="98">
        <f t="shared" ca="1" si="70"/>
        <v>0</v>
      </c>
      <c r="F1233" s="54">
        <f t="shared" ca="1" si="70"/>
        <v>0</v>
      </c>
      <c r="G1233" s="54">
        <f t="shared" ca="1" si="70"/>
        <v>0</v>
      </c>
      <c r="H1233" s="54">
        <f t="shared" ca="1" si="70"/>
        <v>0</v>
      </c>
      <c r="I1233" s="54">
        <f t="shared" ca="1" si="70"/>
        <v>0</v>
      </c>
      <c r="J1233" s="54" t="str">
        <f t="shared" ca="1" si="71"/>
        <v>ZH2DJT</v>
      </c>
      <c r="K1233" s="54" t="str">
        <f t="shared" ca="1" si="71"/>
        <v>AD1</v>
      </c>
      <c r="L1233" s="54" t="str">
        <f t="shared" ca="1" si="71"/>
        <v>COMPLET</v>
      </c>
      <c r="M1233" s="54">
        <f t="shared" ca="1" si="71"/>
        <v>0</v>
      </c>
      <c r="N1233" s="54" t="str">
        <f t="shared" ca="1" si="71"/>
        <v>ZH2VJT</v>
      </c>
      <c r="O1233" s="54">
        <f t="shared" ca="1" si="71"/>
        <v>0</v>
      </c>
    </row>
    <row r="1234" spans="1:15" hidden="1" x14ac:dyDescent="0.25">
      <c r="A1234" s="97">
        <v>1009</v>
      </c>
      <c r="B1234" s="98" t="s">
        <v>5338</v>
      </c>
      <c r="C1234" s="54" t="str">
        <f t="shared" ca="1" si="70"/>
        <v>CPAS</v>
      </c>
      <c r="D1234" s="54" t="str">
        <f t="shared" ca="1" si="70"/>
        <v xml:space="preserve">V2ICNTRA </v>
      </c>
      <c r="E1234" s="98">
        <f t="shared" ca="1" si="70"/>
        <v>0</v>
      </c>
      <c r="F1234" s="54">
        <f t="shared" ca="1" si="70"/>
        <v>0</v>
      </c>
      <c r="G1234" s="54">
        <f t="shared" ca="1" si="70"/>
        <v>0</v>
      </c>
      <c r="H1234" s="54">
        <f t="shared" ca="1" si="70"/>
        <v>0</v>
      </c>
      <c r="I1234" s="54">
        <f t="shared" ca="1" si="70"/>
        <v>0</v>
      </c>
      <c r="J1234" s="54" t="str">
        <f t="shared" ca="1" si="71"/>
        <v>ZH2DJU</v>
      </c>
      <c r="K1234" s="54" t="str">
        <f t="shared" ca="1" si="71"/>
        <v>AD1</v>
      </c>
      <c r="L1234" s="54" t="str">
        <f t="shared" ca="1" si="71"/>
        <v>COMPLET</v>
      </c>
      <c r="M1234" s="54">
        <f t="shared" ca="1" si="71"/>
        <v>0</v>
      </c>
      <c r="N1234" s="54" t="str">
        <f t="shared" ca="1" si="71"/>
        <v>ZH2VJU</v>
      </c>
      <c r="O1234" s="54">
        <f t="shared" ca="1" si="71"/>
        <v>0</v>
      </c>
    </row>
    <row r="1235" spans="1:15" hidden="1" x14ac:dyDescent="0.25">
      <c r="A1235" s="97">
        <v>1010</v>
      </c>
      <c r="B1235" s="98" t="s">
        <v>5344</v>
      </c>
      <c r="C1235" s="54" t="str">
        <f t="shared" ca="1" si="70"/>
        <v>CPRI</v>
      </c>
      <c r="D1235" s="54" t="str">
        <f t="shared" ca="1" si="70"/>
        <v xml:space="preserve"> </v>
      </c>
      <c r="E1235" s="98">
        <f t="shared" ca="1" si="70"/>
        <v>0</v>
      </c>
      <c r="F1235" s="54">
        <f t="shared" ca="1" si="70"/>
        <v>0</v>
      </c>
      <c r="G1235" s="54">
        <f t="shared" ca="1" si="70"/>
        <v>0</v>
      </c>
      <c r="H1235" s="54">
        <f t="shared" ca="1" si="70"/>
        <v>0</v>
      </c>
      <c r="I1235" s="54">
        <f t="shared" ca="1" si="70"/>
        <v>0</v>
      </c>
      <c r="J1235" s="54" t="str">
        <f t="shared" ca="1" si="71"/>
        <v>ZH0TMR</v>
      </c>
      <c r="K1235" s="54" t="str">
        <f t="shared" ca="1" si="71"/>
        <v>AD3</v>
      </c>
      <c r="L1235" s="54" t="str">
        <f t="shared" ca="1" si="71"/>
        <v>COMPLET</v>
      </c>
      <c r="M1235" s="54" t="str">
        <f t="shared" ca="1" si="71"/>
        <v xml:space="preserve"> </v>
      </c>
      <c r="N1235" s="54" t="str">
        <f t="shared" ca="1" si="71"/>
        <v>ZH0TMS</v>
      </c>
      <c r="O1235" s="54">
        <f t="shared" ca="1" si="71"/>
        <v>0</v>
      </c>
    </row>
    <row r="1236" spans="1:15" hidden="1" x14ac:dyDescent="0.25">
      <c r="A1236" s="97">
        <v>1902</v>
      </c>
      <c r="B1236" s="98" t="s">
        <v>9549</v>
      </c>
      <c r="C1236" s="54" t="str">
        <f t="shared" ca="1" si="70"/>
        <v>CPAS</v>
      </c>
      <c r="D1236" s="54" t="str">
        <f t="shared" ca="1" si="70"/>
        <v>$ICPTPA</v>
      </c>
      <c r="E1236" s="98">
        <f t="shared" ca="1" si="70"/>
        <v>0</v>
      </c>
      <c r="F1236" s="54">
        <f t="shared" ca="1" si="70"/>
        <v>0</v>
      </c>
      <c r="G1236" s="54">
        <f t="shared" ca="1" si="70"/>
        <v>0</v>
      </c>
      <c r="H1236" s="54">
        <f t="shared" ca="1" si="70"/>
        <v>0</v>
      </c>
      <c r="I1236" s="54">
        <f t="shared" ca="1" si="70"/>
        <v>0</v>
      </c>
      <c r="J1236" s="54" t="str">
        <f t="shared" ca="1" si="71"/>
        <v>ZH2LJA</v>
      </c>
      <c r="K1236" s="54" t="str">
        <f t="shared" ca="1" si="71"/>
        <v>AD3</v>
      </c>
      <c r="L1236" s="54" t="str">
        <f t="shared" ca="1" si="71"/>
        <v>COMPLET</v>
      </c>
      <c r="M1236" s="54">
        <f t="shared" ca="1" si="71"/>
        <v>0</v>
      </c>
      <c r="N1236" s="54" t="str">
        <f t="shared" ca="1" si="71"/>
        <v>ZH2KJA</v>
      </c>
      <c r="O1236" s="54">
        <f t="shared" ca="1" si="71"/>
        <v>0</v>
      </c>
    </row>
    <row r="1237" spans="1:15" hidden="1" x14ac:dyDescent="0.25">
      <c r="A1237" s="97">
        <v>1011</v>
      </c>
      <c r="B1237" s="98" t="s">
        <v>5351</v>
      </c>
      <c r="C1237" s="54" t="str">
        <f t="shared" ca="1" si="70"/>
        <v>CPMP</v>
      </c>
      <c r="D1237" s="54" t="str">
        <f t="shared" ca="1" si="70"/>
        <v xml:space="preserve"> </v>
      </c>
      <c r="E1237" s="98">
        <f t="shared" ca="1" si="70"/>
        <v>0</v>
      </c>
      <c r="F1237" s="54">
        <f t="shared" ca="1" si="70"/>
        <v>0</v>
      </c>
      <c r="G1237" s="54">
        <f t="shared" ca="1" si="70"/>
        <v>0</v>
      </c>
      <c r="H1237" s="54">
        <f t="shared" ca="1" si="70"/>
        <v>0</v>
      </c>
      <c r="I1237" s="54">
        <f t="shared" ca="1" si="70"/>
        <v>0</v>
      </c>
      <c r="J1237" s="54">
        <f t="shared" ca="1" si="71"/>
        <v>0</v>
      </c>
      <c r="K1237" s="54" t="str">
        <f t="shared" ca="1" si="71"/>
        <v>AD3</v>
      </c>
      <c r="L1237" s="54" t="str">
        <f t="shared" ca="1" si="71"/>
        <v>COMPLET</v>
      </c>
      <c r="M1237" s="54" t="str">
        <f t="shared" ca="1" si="71"/>
        <v xml:space="preserve"> </v>
      </c>
      <c r="N1237" s="54" t="str">
        <f t="shared" ca="1" si="71"/>
        <v>ZH2VJW</v>
      </c>
      <c r="O1237" s="54">
        <f t="shared" ca="1" si="71"/>
        <v>0</v>
      </c>
    </row>
    <row r="1238" spans="1:15" hidden="1" x14ac:dyDescent="0.25">
      <c r="A1238" s="97">
        <v>1012</v>
      </c>
      <c r="B1238" s="98" t="s">
        <v>5356</v>
      </c>
      <c r="C1238" s="54" t="str">
        <f t="shared" ca="1" si="70"/>
        <v>CPCC</v>
      </c>
      <c r="D1238" s="54" t="str">
        <f t="shared" ca="1" si="70"/>
        <v xml:space="preserve">V0INCPAR </v>
      </c>
      <c r="E1238" s="98">
        <f t="shared" ca="1" si="70"/>
        <v>0</v>
      </c>
      <c r="F1238" s="54">
        <f t="shared" ca="1" si="70"/>
        <v>0</v>
      </c>
      <c r="G1238" s="54">
        <f t="shared" ca="1" si="70"/>
        <v>0</v>
      </c>
      <c r="H1238" s="54">
        <f t="shared" ca="1" si="70"/>
        <v>0</v>
      </c>
      <c r="I1238" s="54">
        <f t="shared" ca="1" si="70"/>
        <v>0</v>
      </c>
      <c r="J1238" s="54" t="str">
        <f t="shared" ca="1" si="71"/>
        <v>ZH1IJC</v>
      </c>
      <c r="K1238" s="54" t="str">
        <f t="shared" ca="1" si="71"/>
        <v>AD1</v>
      </c>
      <c r="L1238" s="54" t="str">
        <f t="shared" ca="1" si="71"/>
        <v>COMPLET</v>
      </c>
      <c r="M1238" s="54">
        <f t="shared" ca="1" si="71"/>
        <v>0</v>
      </c>
      <c r="N1238" s="54" t="str">
        <f t="shared" ca="1" si="71"/>
        <v>ZH10JC</v>
      </c>
      <c r="O1238" s="54">
        <f t="shared" ca="1" si="71"/>
        <v>0</v>
      </c>
    </row>
    <row r="1239" spans="1:15" hidden="1" x14ac:dyDescent="0.25">
      <c r="A1239" s="97">
        <v>1013</v>
      </c>
      <c r="B1239" s="98" t="s">
        <v>5361</v>
      </c>
      <c r="C1239" s="54" t="str">
        <f t="shared" ca="1" si="70"/>
        <v>CPCC</v>
      </c>
      <c r="D1239" s="54" t="str">
        <f t="shared" ca="1" si="70"/>
        <v xml:space="preserve">V1INCPER </v>
      </c>
      <c r="E1239" s="98">
        <f t="shared" ca="1" si="70"/>
        <v>0</v>
      </c>
      <c r="F1239" s="54">
        <f t="shared" ca="1" si="70"/>
        <v>0</v>
      </c>
      <c r="G1239" s="54">
        <f t="shared" ca="1" si="70"/>
        <v>0</v>
      </c>
      <c r="H1239" s="54">
        <f t="shared" ca="1" si="70"/>
        <v>0</v>
      </c>
      <c r="I1239" s="54">
        <f t="shared" ca="1" si="70"/>
        <v>0</v>
      </c>
      <c r="J1239" s="54" t="str">
        <f t="shared" ca="1" si="71"/>
        <v>ZH1IJD</v>
      </c>
      <c r="K1239" s="54" t="str">
        <f t="shared" ca="1" si="71"/>
        <v>AD1</v>
      </c>
      <c r="L1239" s="54" t="str">
        <f t="shared" ca="1" si="71"/>
        <v>COMPLET</v>
      </c>
      <c r="M1239" s="54">
        <f t="shared" ca="1" si="71"/>
        <v>0</v>
      </c>
      <c r="N1239" s="54" t="str">
        <f t="shared" ca="1" si="71"/>
        <v>ZH10JD</v>
      </c>
      <c r="O1239" s="54">
        <f t="shared" ca="1" si="71"/>
        <v>0</v>
      </c>
    </row>
    <row r="1240" spans="1:15" hidden="1" x14ac:dyDescent="0.25">
      <c r="A1240" s="97">
        <v>2235</v>
      </c>
      <c r="B1240" s="98" t="s">
        <v>10798</v>
      </c>
      <c r="C1240" s="54" t="str">
        <f t="shared" ca="1" si="70"/>
        <v>CPDM</v>
      </c>
      <c r="D1240" s="54" t="str">
        <f t="shared" ca="1" si="70"/>
        <v>COCL_SGMTN_[YYYY][MM][DD].dat</v>
      </c>
      <c r="E1240" s="98">
        <f t="shared" ca="1" si="70"/>
        <v>0</v>
      </c>
      <c r="F1240" s="54">
        <f t="shared" ca="1" si="70"/>
        <v>0</v>
      </c>
      <c r="G1240" s="54">
        <f t="shared" ca="1" si="70"/>
        <v>0</v>
      </c>
      <c r="H1240" s="54">
        <f t="shared" ca="1" si="70"/>
        <v>0</v>
      </c>
      <c r="I1240" s="54">
        <f t="shared" ca="1" si="70"/>
        <v>0</v>
      </c>
      <c r="J1240" s="54">
        <f t="shared" ca="1" si="71"/>
        <v>0</v>
      </c>
      <c r="K1240" s="54" t="str">
        <f t="shared" ca="1" si="71"/>
        <v>AD4.2</v>
      </c>
      <c r="L1240" s="54" t="str">
        <f t="shared" ca="1" si="71"/>
        <v>COMPLET</v>
      </c>
      <c r="M1240" s="54" t="str">
        <f t="shared" ca="1" si="71"/>
        <v xml:space="preserve"> </v>
      </c>
      <c r="N1240" s="54" t="str">
        <f t="shared" ca="1" si="71"/>
        <v>ZH4YJU</v>
      </c>
      <c r="O1240" s="54">
        <f t="shared" ca="1" si="71"/>
        <v>0</v>
      </c>
    </row>
    <row r="1241" spans="1:15" x14ac:dyDescent="0.25">
      <c r="A1241" s="97">
        <v>2179</v>
      </c>
      <c r="B1241" s="98" t="s">
        <v>10589</v>
      </c>
      <c r="C1241" s="54" t="str">
        <f t="shared" ca="1" si="70"/>
        <v>CPDM</v>
      </c>
      <c r="D1241" s="54" t="str">
        <f t="shared" ca="1" si="70"/>
        <v>#CR#DCPAH_YYYYMMDDHHMISS_IndicateursMPEA.txt</v>
      </c>
      <c r="E1241" s="98">
        <f t="shared" ca="1" si="70"/>
        <v>0</v>
      </c>
      <c r="F1241" s="54">
        <f t="shared" ca="1" si="70"/>
        <v>0</v>
      </c>
      <c r="G1241" s="54">
        <f t="shared" ca="1" si="70"/>
        <v>0</v>
      </c>
      <c r="H1241" s="54">
        <f t="shared" ca="1" si="70"/>
        <v>0</v>
      </c>
      <c r="I1241" s="54">
        <f t="shared" ca="1" si="70"/>
        <v>0</v>
      </c>
      <c r="J1241" s="54">
        <f t="shared" ca="1" si="71"/>
        <v>0</v>
      </c>
      <c r="K1241" s="54" t="str">
        <f t="shared" ca="1" si="71"/>
        <v>AD4</v>
      </c>
      <c r="L1241" s="54" t="str">
        <f t="shared" ca="1" si="71"/>
        <v>COMPLET</v>
      </c>
      <c r="M1241" s="54" t="str">
        <f t="shared" ca="1" si="71"/>
        <v xml:space="preserve"> </v>
      </c>
      <c r="N1241" s="54" t="str">
        <f t="shared" ca="1" si="71"/>
        <v>ZH4CHA</v>
      </c>
      <c r="O1241" s="54">
        <f t="shared" ca="1" si="71"/>
        <v>0</v>
      </c>
    </row>
    <row r="1242" spans="1:15" hidden="1" x14ac:dyDescent="0.25">
      <c r="A1242" s="97">
        <v>1014</v>
      </c>
      <c r="B1242" s="98" t="s">
        <v>5367</v>
      </c>
      <c r="C1242" s="54" t="str">
        <f t="shared" ca="1" si="70"/>
        <v>CPDT</v>
      </c>
      <c r="D1242" s="54" t="str">
        <f t="shared" ca="1" si="70"/>
        <v xml:space="preserve">TA/0AMT/INDICCLI/0/        /  </v>
      </c>
      <c r="E1242" s="98">
        <f t="shared" ca="1" si="70"/>
        <v>0</v>
      </c>
      <c r="F1242" s="54">
        <f t="shared" ca="1" si="70"/>
        <v>0</v>
      </c>
      <c r="G1242" s="54">
        <f t="shared" ca="1" si="70"/>
        <v>0</v>
      </c>
      <c r="H1242" s="54">
        <f t="shared" ca="1" si="70"/>
        <v>0</v>
      </c>
      <c r="I1242" s="54">
        <f t="shared" ca="1" si="70"/>
        <v>0</v>
      </c>
      <c r="J1242" s="54" t="str">
        <f t="shared" ca="1" si="71"/>
        <v>ZH0CJV</v>
      </c>
      <c r="K1242" s="54" t="str">
        <f t="shared" ca="1" si="71"/>
        <v>AD1</v>
      </c>
      <c r="L1242" s="54" t="str">
        <f t="shared" ca="1" si="71"/>
        <v>COMPLET</v>
      </c>
      <c r="M1242" s="54">
        <f t="shared" ca="1" si="71"/>
        <v>0</v>
      </c>
      <c r="N1242" s="54" t="str">
        <f t="shared" ca="1" si="71"/>
        <v>ZH0UJV</v>
      </c>
      <c r="O1242" s="54">
        <f t="shared" ca="1" si="71"/>
        <v>0</v>
      </c>
    </row>
    <row r="1243" spans="1:15" hidden="1" x14ac:dyDescent="0.25">
      <c r="A1243" s="97">
        <v>1015</v>
      </c>
      <c r="B1243" s="98" t="s">
        <v>5371</v>
      </c>
      <c r="C1243" s="54" t="str">
        <f t="shared" ca="1" si="70"/>
        <v>CPDT</v>
      </c>
      <c r="D1243" s="54" t="str">
        <f t="shared" ca="1" si="70"/>
        <v xml:space="preserve">V0INFDOU </v>
      </c>
      <c r="E1243" s="98">
        <f t="shared" ca="1" si="70"/>
        <v>0</v>
      </c>
      <c r="F1243" s="54">
        <f t="shared" ca="1" si="70"/>
        <v>0</v>
      </c>
      <c r="G1243" s="54">
        <f t="shared" ca="1" si="70"/>
        <v>0</v>
      </c>
      <c r="H1243" s="54">
        <f t="shared" ca="1" si="70"/>
        <v>0</v>
      </c>
      <c r="I1243" s="54">
        <f t="shared" ca="1" si="70"/>
        <v>0</v>
      </c>
      <c r="J1243" s="54" t="str">
        <f t="shared" ca="1" si="71"/>
        <v>ZH0GJ3</v>
      </c>
      <c r="K1243" s="54" t="str">
        <f t="shared" ca="1" si="71"/>
        <v>AD3</v>
      </c>
      <c r="L1243" s="54" t="str">
        <f t="shared" ca="1" si="71"/>
        <v>COMPLET</v>
      </c>
      <c r="M1243" s="54">
        <f t="shared" ca="1" si="71"/>
        <v>0</v>
      </c>
      <c r="N1243" s="54" t="str">
        <f t="shared" ca="1" si="71"/>
        <v>ZH0YJ3</v>
      </c>
      <c r="O1243" s="54">
        <f t="shared" ca="1" si="71"/>
        <v>0</v>
      </c>
    </row>
    <row r="1244" spans="1:15" hidden="1" x14ac:dyDescent="0.25">
      <c r="A1244" s="97">
        <v>1016</v>
      </c>
      <c r="B1244" s="98" t="s">
        <v>5376</v>
      </c>
      <c r="C1244" s="54" t="str">
        <f t="shared" ca="1" si="70"/>
        <v>CPMC</v>
      </c>
      <c r="D1244" s="54" t="str">
        <f t="shared" ca="1" si="70"/>
        <v>V1INFICA</v>
      </c>
      <c r="E1244" s="98">
        <f t="shared" ca="1" si="70"/>
        <v>0</v>
      </c>
      <c r="F1244" s="54">
        <f t="shared" ca="1" si="70"/>
        <v>0</v>
      </c>
      <c r="G1244" s="54">
        <f t="shared" ca="1" si="70"/>
        <v>0</v>
      </c>
      <c r="H1244" s="54">
        <f t="shared" ca="1" si="70"/>
        <v>0</v>
      </c>
      <c r="I1244" s="54">
        <f t="shared" ca="1" si="70"/>
        <v>0</v>
      </c>
      <c r="J1244" s="54" t="str">
        <f t="shared" ca="1" si="71"/>
        <v>ZH4AMS</v>
      </c>
      <c r="K1244" s="54" t="str">
        <f t="shared" ca="1" si="71"/>
        <v>AD1</v>
      </c>
      <c r="L1244" s="54" t="str">
        <f t="shared" ca="1" si="71"/>
        <v>PARTIEL</v>
      </c>
      <c r="M1244" s="54">
        <f t="shared" ca="1" si="71"/>
        <v>0</v>
      </c>
      <c r="N1244" s="54" t="str">
        <f t="shared" ca="1" si="71"/>
        <v>ZH4SMS</v>
      </c>
      <c r="O1244" s="54">
        <f t="shared" ca="1" si="71"/>
        <v>0</v>
      </c>
    </row>
    <row r="1245" spans="1:15" hidden="1" x14ac:dyDescent="0.25">
      <c r="A1245" s="97">
        <v>1017</v>
      </c>
      <c r="B1245" s="98" t="s">
        <v>5382</v>
      </c>
      <c r="C1245" s="54" t="str">
        <f t="shared" ca="1" si="70"/>
        <v>CPMC</v>
      </c>
      <c r="D1245" s="54" t="str">
        <f t="shared" ca="1" si="70"/>
        <v>V0INFINA</v>
      </c>
      <c r="E1245" s="98">
        <f t="shared" ca="1" si="70"/>
        <v>0</v>
      </c>
      <c r="F1245" s="54">
        <f t="shared" ca="1" si="70"/>
        <v>0</v>
      </c>
      <c r="G1245" s="54">
        <f t="shared" ca="1" si="70"/>
        <v>0</v>
      </c>
      <c r="H1245" s="54">
        <f t="shared" ca="1" si="70"/>
        <v>0</v>
      </c>
      <c r="I1245" s="54">
        <f t="shared" ca="1" si="70"/>
        <v>0</v>
      </c>
      <c r="J1245" s="54" t="str">
        <f t="shared" ca="1" si="71"/>
        <v>ZH4AMT</v>
      </c>
      <c r="K1245" s="54" t="str">
        <f t="shared" ca="1" si="71"/>
        <v>AD1</v>
      </c>
      <c r="L1245" s="54" t="str">
        <f t="shared" ca="1" si="71"/>
        <v>PARTIEL</v>
      </c>
      <c r="M1245" s="54">
        <f t="shared" ca="1" si="71"/>
        <v>0</v>
      </c>
      <c r="N1245" s="54" t="str">
        <f t="shared" ca="1" si="71"/>
        <v>ZH4SMT</v>
      </c>
      <c r="O1245" s="54">
        <f t="shared" ca="1" si="71"/>
        <v>0</v>
      </c>
    </row>
    <row r="1246" spans="1:15" hidden="1" x14ac:dyDescent="0.25">
      <c r="A1246" s="97">
        <v>1018</v>
      </c>
      <c r="B1246" s="98" t="s">
        <v>5388</v>
      </c>
      <c r="C1246" s="54" t="str">
        <f t="shared" ca="1" si="70"/>
        <v>CPMC</v>
      </c>
      <c r="D1246" s="54" t="str">
        <f t="shared" ca="1" si="70"/>
        <v xml:space="preserve">V0INFPER </v>
      </c>
      <c r="E1246" s="98">
        <f t="shared" ca="1" si="70"/>
        <v>0</v>
      </c>
      <c r="F1246" s="54">
        <f t="shared" ca="1" si="70"/>
        <v>0</v>
      </c>
      <c r="G1246" s="54">
        <f t="shared" ca="1" si="70"/>
        <v>0</v>
      </c>
      <c r="H1246" s="54">
        <f t="shared" ca="1" si="70"/>
        <v>0</v>
      </c>
      <c r="I1246" s="54">
        <f t="shared" ca="1" si="70"/>
        <v>0</v>
      </c>
      <c r="J1246" s="54" t="str">
        <f t="shared" ca="1" si="71"/>
        <v>ZH4FJD</v>
      </c>
      <c r="K1246" s="54" t="str">
        <f t="shared" ca="1" si="71"/>
        <v>AD1</v>
      </c>
      <c r="L1246" s="54" t="str">
        <f t="shared" ca="1" si="71"/>
        <v>COMPLET</v>
      </c>
      <c r="M1246" s="54">
        <f t="shared" ca="1" si="71"/>
        <v>0</v>
      </c>
      <c r="N1246" s="54" t="str">
        <f t="shared" ca="1" si="71"/>
        <v>ZH4XJD</v>
      </c>
      <c r="O1246" s="54">
        <f t="shared" ca="1" si="71"/>
        <v>0</v>
      </c>
    </row>
    <row r="1247" spans="1:15" hidden="1" x14ac:dyDescent="0.25">
      <c r="A1247" s="97">
        <v>1019</v>
      </c>
      <c r="B1247" s="98" t="s">
        <v>5393</v>
      </c>
      <c r="C1247" s="54" t="str">
        <f t="shared" ca="1" si="70"/>
        <v>CPCR</v>
      </c>
      <c r="D1247" s="54" t="str">
        <f t="shared" ca="1" si="70"/>
        <v xml:space="preserve"> </v>
      </c>
      <c r="E1247" s="98">
        <f t="shared" ca="1" si="70"/>
        <v>0</v>
      </c>
      <c r="F1247" s="54">
        <f t="shared" ca="1" si="70"/>
        <v>0</v>
      </c>
      <c r="G1247" s="54">
        <f t="shared" ca="1" si="70"/>
        <v>0</v>
      </c>
      <c r="H1247" s="54">
        <f t="shared" ca="1" si="70"/>
        <v>0</v>
      </c>
      <c r="I1247" s="54">
        <f t="shared" ca="1" si="70"/>
        <v>0</v>
      </c>
      <c r="J1247" s="54">
        <f t="shared" ca="1" si="71"/>
        <v>0</v>
      </c>
      <c r="K1247" s="54" t="str">
        <f t="shared" ca="1" si="71"/>
        <v>AD3</v>
      </c>
      <c r="L1247" s="54" t="str">
        <f t="shared" ca="1" si="71"/>
        <v>COMPLET</v>
      </c>
      <c r="M1247" s="54" t="str">
        <f t="shared" ca="1" si="71"/>
        <v xml:space="preserve"> </v>
      </c>
      <c r="N1247" s="54" t="str">
        <f t="shared" ca="1" si="71"/>
        <v>ZH10JE</v>
      </c>
      <c r="O1247" s="54">
        <f t="shared" ca="1" si="71"/>
        <v>0</v>
      </c>
    </row>
    <row r="1248" spans="1:15" hidden="1" x14ac:dyDescent="0.25">
      <c r="A1248" s="97">
        <v>1020</v>
      </c>
      <c r="B1248" s="98" t="s">
        <v>5396</v>
      </c>
      <c r="C1248" s="54" t="str">
        <f t="shared" ca="1" si="70"/>
        <v>CPPL</v>
      </c>
      <c r="D1248" s="54" t="str">
        <f t="shared" ca="1" si="70"/>
        <v xml:space="preserve">V0INTACQ </v>
      </c>
      <c r="E1248" s="98">
        <f t="shared" ca="1" si="70"/>
        <v>0</v>
      </c>
      <c r="F1248" s="54">
        <f t="shared" ca="1" si="70"/>
        <v>0</v>
      </c>
      <c r="G1248" s="54">
        <f t="shared" ca="1" si="70"/>
        <v>0</v>
      </c>
      <c r="H1248" s="54">
        <f t="shared" ca="1" si="70"/>
        <v>0</v>
      </c>
      <c r="I1248" s="54">
        <f t="shared" ca="1" si="70"/>
        <v>0</v>
      </c>
      <c r="J1248" s="54" t="str">
        <f t="shared" ca="1" si="71"/>
        <v>ZH2BJF</v>
      </c>
      <c r="K1248" s="54" t="str">
        <f t="shared" ca="1" si="71"/>
        <v>AD3</v>
      </c>
      <c r="L1248" s="54" t="str">
        <f t="shared" ca="1" si="71"/>
        <v>COMPLET</v>
      </c>
      <c r="M1248" s="54">
        <f t="shared" ca="1" si="71"/>
        <v>0</v>
      </c>
      <c r="N1248" s="54" t="str">
        <f t="shared" ca="1" si="71"/>
        <v>ZH23JI</v>
      </c>
      <c r="O1248" s="54">
        <f t="shared" ca="1" si="71"/>
        <v>0</v>
      </c>
    </row>
    <row r="1249" spans="1:15" hidden="1" x14ac:dyDescent="0.25">
      <c r="A1249" s="97">
        <v>1021</v>
      </c>
      <c r="B1249" s="98" t="s">
        <v>5402</v>
      </c>
      <c r="C1249" s="54" t="str">
        <f t="shared" ca="1" si="70"/>
        <v>CPMC</v>
      </c>
      <c r="D1249" s="54" t="str">
        <f t="shared" ca="1" si="70"/>
        <v>V0INTREL</v>
      </c>
      <c r="E1249" s="98">
        <f t="shared" ca="1" si="70"/>
        <v>0</v>
      </c>
      <c r="F1249" s="54">
        <f t="shared" ca="1" si="70"/>
        <v>0</v>
      </c>
      <c r="G1249" s="54">
        <f t="shared" ca="1" si="70"/>
        <v>0</v>
      </c>
      <c r="H1249" s="54">
        <f t="shared" ca="1" si="70"/>
        <v>0</v>
      </c>
      <c r="I1249" s="54">
        <f t="shared" ca="1" si="70"/>
        <v>0</v>
      </c>
      <c r="J1249" s="54" t="str">
        <f t="shared" ca="1" si="71"/>
        <v>ZH4AMU</v>
      </c>
      <c r="K1249" s="54" t="str">
        <f t="shared" ca="1" si="71"/>
        <v>AD1</v>
      </c>
      <c r="L1249" s="54" t="str">
        <f t="shared" ca="1" si="71"/>
        <v>PARTIEL</v>
      </c>
      <c r="M1249" s="54">
        <f t="shared" ca="1" si="71"/>
        <v>0</v>
      </c>
      <c r="N1249" s="54" t="str">
        <f t="shared" ca="1" si="71"/>
        <v>ZH4SMU</v>
      </c>
      <c r="O1249" s="54">
        <f t="shared" ca="1" si="71"/>
        <v>0</v>
      </c>
    </row>
    <row r="1250" spans="1:15" hidden="1" x14ac:dyDescent="0.25">
      <c r="A1250" s="97">
        <v>1022</v>
      </c>
      <c r="B1250" s="98" t="s">
        <v>5407</v>
      </c>
      <c r="C1250" s="54" t="str">
        <f t="shared" ca="1" si="70"/>
        <v>CPCC</v>
      </c>
      <c r="D1250" s="54" t="str">
        <f t="shared" ca="1" si="70"/>
        <v xml:space="preserve">V0INTSPE </v>
      </c>
      <c r="E1250" s="98">
        <f t="shared" ca="1" si="70"/>
        <v>0</v>
      </c>
      <c r="F1250" s="54">
        <f t="shared" ca="1" si="70"/>
        <v>0</v>
      </c>
      <c r="G1250" s="54">
        <f t="shared" ca="1" si="70"/>
        <v>0</v>
      </c>
      <c r="H1250" s="54">
        <f t="shared" ca="1" si="70"/>
        <v>0</v>
      </c>
      <c r="I1250" s="54">
        <f t="shared" ca="1" si="70"/>
        <v>0</v>
      </c>
      <c r="J1250" s="54" t="str">
        <f t="shared" ca="1" si="71"/>
        <v>ZH1IJF</v>
      </c>
      <c r="K1250" s="54" t="str">
        <f t="shared" ca="1" si="71"/>
        <v>AD1</v>
      </c>
      <c r="L1250" s="54" t="str">
        <f t="shared" ca="1" si="71"/>
        <v>COMPLET</v>
      </c>
      <c r="M1250" s="54">
        <f t="shared" ca="1" si="71"/>
        <v>0</v>
      </c>
      <c r="N1250" s="54" t="str">
        <f t="shared" ca="1" si="71"/>
        <v>ZH10JF</v>
      </c>
      <c r="O1250" s="54">
        <f t="shared" ca="1" si="71"/>
        <v>0</v>
      </c>
    </row>
    <row r="1251" spans="1:15" hidden="1" x14ac:dyDescent="0.25">
      <c r="A1251" s="97">
        <v>1023</v>
      </c>
      <c r="B1251" s="98" t="s">
        <v>5411</v>
      </c>
      <c r="C1251" s="54" t="str">
        <f t="shared" ca="1" si="70"/>
        <v>CPAS</v>
      </c>
      <c r="D1251" s="54" t="str">
        <f t="shared" ca="1" si="70"/>
        <v xml:space="preserve">V1IPERSO </v>
      </c>
      <c r="E1251" s="98">
        <f t="shared" ca="1" si="70"/>
        <v>0</v>
      </c>
      <c r="F1251" s="54">
        <f t="shared" ca="1" si="70"/>
        <v>0</v>
      </c>
      <c r="G1251" s="54">
        <f t="shared" ca="1" si="70"/>
        <v>0</v>
      </c>
      <c r="H1251" s="54">
        <f t="shared" ca="1" si="70"/>
        <v>0</v>
      </c>
      <c r="I1251" s="54">
        <f t="shared" ca="1" si="70"/>
        <v>0</v>
      </c>
      <c r="J1251" s="54" t="str">
        <f t="shared" ca="1" si="71"/>
        <v>ZH2DJX</v>
      </c>
      <c r="K1251" s="54" t="str">
        <f t="shared" ca="1" si="71"/>
        <v>AD3</v>
      </c>
      <c r="L1251" s="54" t="str">
        <f t="shared" ca="1" si="71"/>
        <v>COMPLET</v>
      </c>
      <c r="M1251" s="54">
        <f t="shared" ca="1" si="71"/>
        <v>0</v>
      </c>
      <c r="N1251" s="54" t="str">
        <f t="shared" ca="1" si="71"/>
        <v>ZH2VJX</v>
      </c>
      <c r="O1251" s="54">
        <f t="shared" ca="1" si="71"/>
        <v>0</v>
      </c>
    </row>
    <row r="1252" spans="1:15" hidden="1" x14ac:dyDescent="0.25">
      <c r="A1252" s="97">
        <v>1024</v>
      </c>
      <c r="B1252" s="98" t="s">
        <v>5418</v>
      </c>
      <c r="C1252" s="54" t="str">
        <f t="shared" ca="1" si="70"/>
        <v>CPMC</v>
      </c>
      <c r="D1252" s="54" t="str">
        <f t="shared" ca="1" si="70"/>
        <v>FDLC6_DWH_000_YYYYMMDD.dat</v>
      </c>
      <c r="E1252" s="98">
        <f t="shared" ref="E1252:L1286" ca="1" si="72">IF((INDIRECT("'Referentiel'!"&amp;E$1&amp;$A1252)="N/A"),"",INDIRECT("'Referentiel'!"&amp;E$1&amp;$A1252))</f>
        <v>0</v>
      </c>
      <c r="F1252" s="54">
        <f t="shared" ca="1" si="72"/>
        <v>0</v>
      </c>
      <c r="G1252" s="54">
        <f t="shared" ca="1" si="72"/>
        <v>0</v>
      </c>
      <c r="H1252" s="54">
        <f t="shared" ca="1" si="72"/>
        <v>0</v>
      </c>
      <c r="I1252" s="54">
        <f t="shared" ca="1" si="72"/>
        <v>0</v>
      </c>
      <c r="J1252" s="54">
        <f t="shared" ca="1" si="71"/>
        <v>0</v>
      </c>
      <c r="K1252" s="54" t="str">
        <f t="shared" ca="1" si="71"/>
        <v>AD4.2</v>
      </c>
      <c r="L1252" s="54" t="str">
        <f t="shared" ca="1" si="71"/>
        <v>COMPLET</v>
      </c>
      <c r="M1252" s="54" t="str">
        <f t="shared" ca="1" si="71"/>
        <v xml:space="preserve"> </v>
      </c>
      <c r="N1252" s="54" t="str">
        <f t="shared" ca="1" si="71"/>
        <v>ZH4ZJJ</v>
      </c>
      <c r="O1252" s="54">
        <f t="shared" ca="1" si="71"/>
        <v>0</v>
      </c>
    </row>
    <row r="1253" spans="1:15" hidden="1" x14ac:dyDescent="0.25">
      <c r="A1253" s="97">
        <v>1025</v>
      </c>
      <c r="B1253" s="98" t="s">
        <v>5421</v>
      </c>
      <c r="C1253" s="54" t="str">
        <f t="shared" ref="C1253:H1316" ca="1" si="73">IF((INDIRECT("'Referentiel'!"&amp;C$1&amp;$A1253)="N/A"),"",INDIRECT("'Referentiel'!"&amp;C$1&amp;$A1253))</f>
        <v>CPDM</v>
      </c>
      <c r="D1253" s="54" t="str">
        <f t="shared" ca="1" si="73"/>
        <v>JWEBXSJ1</v>
      </c>
      <c r="E1253" s="98">
        <f t="shared" ca="1" si="72"/>
        <v>0</v>
      </c>
      <c r="F1253" s="54">
        <f t="shared" ca="1" si="72"/>
        <v>0</v>
      </c>
      <c r="G1253" s="54">
        <f t="shared" ca="1" si="72"/>
        <v>0</v>
      </c>
      <c r="H1253" s="54">
        <f t="shared" ca="1" si="72"/>
        <v>0</v>
      </c>
      <c r="I1253" s="54">
        <f t="shared" ca="1" si="72"/>
        <v>0</v>
      </c>
      <c r="J1253" s="54">
        <f t="shared" ca="1" si="71"/>
        <v>0</v>
      </c>
      <c r="K1253" s="54" t="str">
        <f t="shared" ca="1" si="71"/>
        <v>AD3</v>
      </c>
      <c r="L1253" s="54" t="str">
        <f t="shared" ca="1" si="71"/>
        <v>PARTIEL</v>
      </c>
      <c r="M1253" s="54">
        <f t="shared" ca="1" si="71"/>
        <v>0</v>
      </c>
      <c r="N1253" s="54" t="str">
        <f t="shared" ca="1" si="71"/>
        <v>ZH4XJE</v>
      </c>
      <c r="O1253" s="54">
        <f t="shared" ca="1" si="71"/>
        <v>0</v>
      </c>
    </row>
    <row r="1254" spans="1:15" hidden="1" x14ac:dyDescent="0.25">
      <c r="A1254" s="97">
        <v>1026</v>
      </c>
      <c r="B1254" s="98" t="s">
        <v>5424</v>
      </c>
      <c r="C1254" s="54" t="str">
        <f t="shared" ca="1" si="73"/>
        <v>CPFI</v>
      </c>
      <c r="D1254" s="54" t="str">
        <f t="shared" ca="1" si="73"/>
        <v>KCPJPROV</v>
      </c>
      <c r="E1254" s="98">
        <f t="shared" ca="1" si="72"/>
        <v>0</v>
      </c>
      <c r="F1254" s="54">
        <f t="shared" ca="1" si="72"/>
        <v>0</v>
      </c>
      <c r="G1254" s="54">
        <f t="shared" ca="1" si="72"/>
        <v>0</v>
      </c>
      <c r="H1254" s="54">
        <f t="shared" ca="1" si="72"/>
        <v>0</v>
      </c>
      <c r="I1254" s="54">
        <f t="shared" ca="1" si="72"/>
        <v>0</v>
      </c>
      <c r="J1254" s="54" t="str">
        <f t="shared" ca="1" si="71"/>
        <v>ZH2AJL</v>
      </c>
      <c r="K1254" s="54" t="str">
        <f t="shared" ca="1" si="71"/>
        <v>AD3</v>
      </c>
      <c r="L1254" s="54" t="str">
        <f t="shared" ca="1" si="71"/>
        <v>PARTIEL</v>
      </c>
      <c r="M1254" s="54">
        <f t="shared" ca="1" si="71"/>
        <v>0</v>
      </c>
      <c r="N1254" s="54" t="str">
        <f t="shared" ca="1" si="71"/>
        <v>ZH2VJY</v>
      </c>
      <c r="O1254" s="54">
        <f t="shared" ca="1" si="71"/>
        <v>0</v>
      </c>
    </row>
    <row r="1255" spans="1:15" hidden="1" x14ac:dyDescent="0.25">
      <c r="A1255" s="97">
        <v>1027</v>
      </c>
      <c r="B1255" s="98" t="s">
        <v>5429</v>
      </c>
      <c r="C1255" s="54" t="str">
        <f t="shared" ca="1" si="73"/>
        <v>CPFI</v>
      </c>
      <c r="D1255" s="54" t="str">
        <f t="shared" ca="1" si="73"/>
        <v>KCPMPROV</v>
      </c>
      <c r="E1255" s="98">
        <f t="shared" ca="1" si="72"/>
        <v>0</v>
      </c>
      <c r="F1255" s="54">
        <f t="shared" ca="1" si="72"/>
        <v>0</v>
      </c>
      <c r="G1255" s="54">
        <f t="shared" ca="1" si="72"/>
        <v>0</v>
      </c>
      <c r="H1255" s="54">
        <f t="shared" ca="1" si="72"/>
        <v>0</v>
      </c>
      <c r="I1255" s="54">
        <f t="shared" ca="1" si="72"/>
        <v>0</v>
      </c>
      <c r="J1255" s="54" t="str">
        <f t="shared" ca="1" si="71"/>
        <v>ZH2AJN</v>
      </c>
      <c r="K1255" s="54" t="str">
        <f t="shared" ca="1" si="71"/>
        <v>AD3</v>
      </c>
      <c r="L1255" s="54" t="str">
        <f t="shared" ca="1" si="71"/>
        <v>PARTIEL</v>
      </c>
      <c r="M1255" s="54">
        <f t="shared" ca="1" si="71"/>
        <v>0</v>
      </c>
      <c r="N1255" s="54" t="str">
        <f t="shared" ca="1" si="71"/>
        <v>ZH2UM9</v>
      </c>
      <c r="O1255" s="54">
        <f t="shared" ca="1" si="71"/>
        <v>0</v>
      </c>
    </row>
    <row r="1256" spans="1:15" hidden="1" x14ac:dyDescent="0.25">
      <c r="A1256" s="97">
        <v>1028</v>
      </c>
      <c r="B1256" s="98" t="s">
        <v>5433</v>
      </c>
      <c r="C1256" s="54" t="str">
        <f t="shared" ca="1" si="73"/>
        <v>CPMC</v>
      </c>
      <c r="D1256" s="54" t="str">
        <f t="shared" ca="1" si="73"/>
        <v xml:space="preserve">TA/0AMT/LIBELIND/0/        / </v>
      </c>
      <c r="E1256" s="98">
        <f t="shared" ca="1" si="72"/>
        <v>0</v>
      </c>
      <c r="F1256" s="54">
        <f t="shared" ca="1" si="72"/>
        <v>0</v>
      </c>
      <c r="G1256" s="54">
        <f t="shared" ca="1" si="72"/>
        <v>0</v>
      </c>
      <c r="H1256" s="54">
        <f t="shared" ca="1" si="72"/>
        <v>0</v>
      </c>
      <c r="I1256" s="54">
        <f t="shared" ca="1" si="72"/>
        <v>0</v>
      </c>
      <c r="J1256" s="54" t="str">
        <f t="shared" ca="1" si="71"/>
        <v>ZH4FJF</v>
      </c>
      <c r="K1256" s="54" t="str">
        <f t="shared" ca="1" si="71"/>
        <v>AD1</v>
      </c>
      <c r="L1256" s="54" t="str">
        <f t="shared" ca="1" si="71"/>
        <v>COMPLET</v>
      </c>
      <c r="M1256" s="54">
        <f t="shared" ca="1" si="71"/>
        <v>0</v>
      </c>
      <c r="N1256" s="54" t="str">
        <f t="shared" ca="1" si="71"/>
        <v>ZH4XJF</v>
      </c>
      <c r="O1256" s="54">
        <f t="shared" ca="1" si="71"/>
        <v>0</v>
      </c>
    </row>
    <row r="1257" spans="1:15" hidden="1" x14ac:dyDescent="0.25">
      <c r="A1257" s="97">
        <v>1029</v>
      </c>
      <c r="B1257" s="98" t="s">
        <v>5438</v>
      </c>
      <c r="C1257" s="54" t="str">
        <f t="shared" ca="1" si="73"/>
        <v>CPMC</v>
      </c>
      <c r="D1257" s="54" t="str">
        <f t="shared" ca="1" si="73"/>
        <v xml:space="preserve">TA/0AMT/LIBELSEG/0/        /   </v>
      </c>
      <c r="E1257" s="98">
        <f t="shared" ca="1" si="72"/>
        <v>0</v>
      </c>
      <c r="F1257" s="54">
        <f t="shared" ca="1" si="72"/>
        <v>0</v>
      </c>
      <c r="G1257" s="54">
        <f t="shared" ca="1" si="72"/>
        <v>0</v>
      </c>
      <c r="H1257" s="54">
        <f t="shared" ca="1" si="72"/>
        <v>0</v>
      </c>
      <c r="I1257" s="54">
        <f t="shared" ca="1" si="72"/>
        <v>0</v>
      </c>
      <c r="J1257" s="54" t="str">
        <f t="shared" ca="1" si="71"/>
        <v>ZH4FJG</v>
      </c>
      <c r="K1257" s="54" t="str">
        <f t="shared" ca="1" si="71"/>
        <v>AD1</v>
      </c>
      <c r="L1257" s="54" t="str">
        <f t="shared" ca="1" si="71"/>
        <v>COMPLET</v>
      </c>
      <c r="M1257" s="54">
        <f t="shared" ca="1" si="71"/>
        <v>0</v>
      </c>
      <c r="N1257" s="54" t="str">
        <f t="shared" ca="1" si="71"/>
        <v>ZH4XJG</v>
      </c>
      <c r="O1257" s="54">
        <f t="shared" ca="1" si="71"/>
        <v>0</v>
      </c>
    </row>
    <row r="1258" spans="1:15" hidden="1" x14ac:dyDescent="0.25">
      <c r="A1258" s="97">
        <v>1030</v>
      </c>
      <c r="B1258" s="98" t="s">
        <v>5442</v>
      </c>
      <c r="C1258" s="54" t="str">
        <f t="shared" ca="1" si="73"/>
        <v>CPCC</v>
      </c>
      <c r="D1258" s="54" t="str">
        <f t="shared" ca="1" si="73"/>
        <v xml:space="preserve">V1LIBFDS </v>
      </c>
      <c r="E1258" s="98">
        <f t="shared" ca="1" si="72"/>
        <v>0</v>
      </c>
      <c r="F1258" s="54">
        <f t="shared" ca="1" si="72"/>
        <v>0</v>
      </c>
      <c r="G1258" s="54">
        <f t="shared" ca="1" si="72"/>
        <v>0</v>
      </c>
      <c r="H1258" s="54">
        <f t="shared" ca="1" si="72"/>
        <v>0</v>
      </c>
      <c r="I1258" s="54">
        <f t="shared" ca="1" si="72"/>
        <v>0</v>
      </c>
      <c r="J1258" s="54" t="str">
        <f t="shared" ca="1" si="71"/>
        <v>ZH1IJG</v>
      </c>
      <c r="K1258" s="54" t="str">
        <f t="shared" ca="1" si="71"/>
        <v>AD3</v>
      </c>
      <c r="L1258" s="54" t="str">
        <f t="shared" ca="1" si="71"/>
        <v>COMPLET</v>
      </c>
      <c r="M1258" s="54">
        <f t="shared" ref="M1258:O1321" ca="1" si="74">IF((INDIRECT("'Referentiel'!"&amp;M$1&amp;$A1258)="N/A"),"",INDIRECT("'Referentiel'!"&amp;M$1&amp;$A1258))</f>
        <v>0</v>
      </c>
      <c r="N1258" s="54" t="str">
        <f t="shared" ca="1" si="74"/>
        <v>ZH10JG</v>
      </c>
      <c r="O1258" s="54">
        <f t="shared" ca="1" si="74"/>
        <v>0</v>
      </c>
    </row>
    <row r="1259" spans="1:15" hidden="1" x14ac:dyDescent="0.25">
      <c r="A1259" s="97">
        <v>2131</v>
      </c>
      <c r="B1259" s="98" t="s">
        <v>10422</v>
      </c>
      <c r="C1259" s="54" t="str">
        <f t="shared" ca="1" si="73"/>
        <v>CPCC</v>
      </c>
      <c r="D1259" s="54" t="str">
        <f t="shared" ca="1" si="73"/>
        <v xml:space="preserve">V0LIEDEH </v>
      </c>
      <c r="E1259" s="98">
        <f t="shared" ca="1" si="72"/>
        <v>0</v>
      </c>
      <c r="F1259" s="54">
        <f t="shared" ca="1" si="72"/>
        <v>0</v>
      </c>
      <c r="G1259" s="54">
        <f t="shared" ca="1" si="72"/>
        <v>0</v>
      </c>
      <c r="H1259" s="54">
        <f t="shared" ca="1" si="72"/>
        <v>0</v>
      </c>
      <c r="I1259" s="54">
        <f t="shared" ca="1" si="72"/>
        <v>0</v>
      </c>
      <c r="J1259" s="54" t="str">
        <f t="shared" ca="1" si="72"/>
        <v>ZH1OJM</v>
      </c>
      <c r="K1259" s="54" t="str">
        <f t="shared" ca="1" si="72"/>
        <v>AD3</v>
      </c>
      <c r="L1259" s="54" t="str">
        <f t="shared" ca="1" si="72"/>
        <v>COMPLET</v>
      </c>
      <c r="M1259" s="54">
        <f t="shared" ca="1" si="74"/>
        <v>0</v>
      </c>
      <c r="N1259" s="54" t="str">
        <f t="shared" ca="1" si="74"/>
        <v>ZH1PJM</v>
      </c>
      <c r="O1259" s="54">
        <f t="shared" ca="1" si="74"/>
        <v>0</v>
      </c>
    </row>
    <row r="1260" spans="1:15" hidden="1" x14ac:dyDescent="0.25">
      <c r="A1260" s="97">
        <v>1031</v>
      </c>
      <c r="B1260" s="98" t="s">
        <v>5447</v>
      </c>
      <c r="C1260" s="54" t="str">
        <f t="shared" ca="1" si="73"/>
        <v>CPCC</v>
      </c>
      <c r="D1260" s="54" t="str">
        <f t="shared" ca="1" si="73"/>
        <v xml:space="preserve">V0LIMITE </v>
      </c>
      <c r="E1260" s="98">
        <f t="shared" ca="1" si="72"/>
        <v>0</v>
      </c>
      <c r="F1260" s="54">
        <f t="shared" ca="1" si="72"/>
        <v>0</v>
      </c>
      <c r="G1260" s="54">
        <f t="shared" ca="1" si="72"/>
        <v>0</v>
      </c>
      <c r="H1260" s="54">
        <f t="shared" ca="1" si="72"/>
        <v>0</v>
      </c>
      <c r="I1260" s="54">
        <f t="shared" ca="1" si="72"/>
        <v>0</v>
      </c>
      <c r="J1260" s="54" t="str">
        <f t="shared" ca="1" si="72"/>
        <v>ZH1IJH</v>
      </c>
      <c r="K1260" s="54" t="str">
        <f t="shared" ca="1" si="72"/>
        <v>AD3</v>
      </c>
      <c r="L1260" s="54" t="str">
        <f t="shared" ca="1" si="72"/>
        <v>COMPLET</v>
      </c>
      <c r="M1260" s="54">
        <f t="shared" ca="1" si="74"/>
        <v>0</v>
      </c>
      <c r="N1260" s="54" t="str">
        <f t="shared" ca="1" si="74"/>
        <v>ZH10JH</v>
      </c>
      <c r="O1260" s="54">
        <f t="shared" ca="1" si="74"/>
        <v>0</v>
      </c>
    </row>
    <row r="1261" spans="1:15" hidden="1" x14ac:dyDescent="0.25">
      <c r="A1261" s="97">
        <v>1032</v>
      </c>
      <c r="B1261" s="98" t="s">
        <v>5453</v>
      </c>
      <c r="C1261" s="54" t="str">
        <f t="shared" ca="1" si="73"/>
        <v>CPDM</v>
      </c>
      <c r="D1261" s="54" t="str">
        <f t="shared" ca="1" si="73"/>
        <v xml:space="preserve">V1LISVDT </v>
      </c>
      <c r="E1261" s="98">
        <f t="shared" ca="1" si="72"/>
        <v>0</v>
      </c>
      <c r="F1261" s="54">
        <f t="shared" ca="1" si="72"/>
        <v>0</v>
      </c>
      <c r="G1261" s="54">
        <f t="shared" ca="1" si="72"/>
        <v>0</v>
      </c>
      <c r="H1261" s="54">
        <f t="shared" ca="1" si="72"/>
        <v>0</v>
      </c>
      <c r="I1261" s="54">
        <f t="shared" ca="1" si="72"/>
        <v>0</v>
      </c>
      <c r="J1261" s="54" t="str">
        <f t="shared" ca="1" si="72"/>
        <v>ZH4FJH</v>
      </c>
      <c r="K1261" s="54" t="str">
        <f t="shared" ca="1" si="72"/>
        <v>AD3</v>
      </c>
      <c r="L1261" s="54" t="str">
        <f t="shared" ca="1" si="72"/>
        <v>COMPLET</v>
      </c>
      <c r="M1261" s="54">
        <f t="shared" ca="1" si="74"/>
        <v>0</v>
      </c>
      <c r="N1261" s="54" t="str">
        <f t="shared" ca="1" si="74"/>
        <v>ZH4XJH</v>
      </c>
      <c r="O1261" s="54">
        <f t="shared" ca="1" si="74"/>
        <v>0</v>
      </c>
    </row>
    <row r="1262" spans="1:15" hidden="1" x14ac:dyDescent="0.25">
      <c r="A1262" s="97">
        <v>1797</v>
      </c>
      <c r="B1262" s="98" t="s">
        <v>9149</v>
      </c>
      <c r="C1262" s="54" t="str">
        <f t="shared" ca="1" si="73"/>
        <v>CPMP</v>
      </c>
      <c r="D1262" s="54" t="str">
        <f t="shared" ca="1" si="73"/>
        <v>V0LMACHQ</v>
      </c>
      <c r="E1262" s="98">
        <f t="shared" ca="1" si="72"/>
        <v>0</v>
      </c>
      <c r="F1262" s="54">
        <f t="shared" ca="1" si="72"/>
        <v>0</v>
      </c>
      <c r="G1262" s="54">
        <f t="shared" ca="1" si="72"/>
        <v>0</v>
      </c>
      <c r="H1262" s="54">
        <f t="shared" ca="1" si="72"/>
        <v>0</v>
      </c>
      <c r="I1262" s="54">
        <f t="shared" ca="1" si="72"/>
        <v>0</v>
      </c>
      <c r="J1262" s="54" t="str">
        <f t="shared" ca="1" si="72"/>
        <v>ZH24JI</v>
      </c>
      <c r="K1262" s="54" t="str">
        <f t="shared" ca="1" si="72"/>
        <v>AD3</v>
      </c>
      <c r="L1262" s="54" t="str">
        <f t="shared" ca="1" si="72"/>
        <v>COMPLET</v>
      </c>
      <c r="M1262" s="54">
        <f t="shared" ca="1" si="74"/>
        <v>0</v>
      </c>
      <c r="N1262" s="54" t="str">
        <f t="shared" ca="1" si="74"/>
        <v>ZH24JJ</v>
      </c>
      <c r="O1262" s="54">
        <f t="shared" ca="1" si="74"/>
        <v>0</v>
      </c>
    </row>
    <row r="1263" spans="1:15" hidden="1" x14ac:dyDescent="0.25">
      <c r="A1263" s="97">
        <v>1798</v>
      </c>
      <c r="B1263" s="98" t="s">
        <v>9159</v>
      </c>
      <c r="C1263" s="54" t="str">
        <f t="shared" ca="1" si="73"/>
        <v>CPMP</v>
      </c>
      <c r="D1263" s="54" t="str">
        <f t="shared" ca="1" si="73"/>
        <v>V0LMADM</v>
      </c>
      <c r="E1263" s="98">
        <f t="shared" ca="1" si="72"/>
        <v>0</v>
      </c>
      <c r="F1263" s="54">
        <f t="shared" ca="1" si="72"/>
        <v>0</v>
      </c>
      <c r="G1263" s="54">
        <f t="shared" ca="1" si="72"/>
        <v>0</v>
      </c>
      <c r="H1263" s="54">
        <f t="shared" ca="1" si="72"/>
        <v>0</v>
      </c>
      <c r="I1263" s="54">
        <f t="shared" ca="1" si="72"/>
        <v>0</v>
      </c>
      <c r="J1263" s="54" t="str">
        <f t="shared" ca="1" si="72"/>
        <v>ZH24JA</v>
      </c>
      <c r="K1263" s="54" t="str">
        <f t="shared" ca="1" si="72"/>
        <v>AD3</v>
      </c>
      <c r="L1263" s="54" t="str">
        <f t="shared" ca="1" si="72"/>
        <v>COMPLET</v>
      </c>
      <c r="M1263" s="54">
        <f t="shared" ca="1" si="74"/>
        <v>0</v>
      </c>
      <c r="N1263" s="54" t="str">
        <f t="shared" ca="1" si="74"/>
        <v>ZH24JB</v>
      </c>
      <c r="O1263" s="54">
        <f t="shared" ca="1" si="74"/>
        <v>0</v>
      </c>
    </row>
    <row r="1264" spans="1:15" hidden="1" x14ac:dyDescent="0.25">
      <c r="A1264" s="97">
        <v>1799</v>
      </c>
      <c r="B1264" s="98" t="s">
        <v>9165</v>
      </c>
      <c r="C1264" s="54" t="str">
        <f t="shared" ca="1" si="73"/>
        <v>CPMP</v>
      </c>
      <c r="D1264" s="54" t="str">
        <f t="shared" ca="1" si="73"/>
        <v xml:space="preserve">V0LMAFLX </v>
      </c>
      <c r="E1264" s="98">
        <f t="shared" ca="1" si="72"/>
        <v>0</v>
      </c>
      <c r="F1264" s="54">
        <f t="shared" ca="1" si="72"/>
        <v>0</v>
      </c>
      <c r="G1264" s="54">
        <f t="shared" ca="1" si="72"/>
        <v>0</v>
      </c>
      <c r="H1264" s="54">
        <f t="shared" ca="1" si="72"/>
        <v>0</v>
      </c>
      <c r="I1264" s="54">
        <f t="shared" ca="1" si="72"/>
        <v>0</v>
      </c>
      <c r="J1264" s="54" t="str">
        <f t="shared" ca="1" si="72"/>
        <v>ZH24JQ</v>
      </c>
      <c r="K1264" s="54" t="str">
        <f t="shared" ca="1" si="72"/>
        <v>AD3</v>
      </c>
      <c r="L1264" s="54" t="str">
        <f t="shared" ca="1" si="72"/>
        <v>COMPLET</v>
      </c>
      <c r="M1264" s="54">
        <f t="shared" ca="1" si="74"/>
        <v>0</v>
      </c>
      <c r="N1264" s="54" t="str">
        <f t="shared" ca="1" si="74"/>
        <v>ZH24JR</v>
      </c>
      <c r="O1264" s="54">
        <f t="shared" ca="1" si="74"/>
        <v>0</v>
      </c>
    </row>
    <row r="1265" spans="1:15" hidden="1" x14ac:dyDescent="0.25">
      <c r="A1265" s="97">
        <v>1800</v>
      </c>
      <c r="B1265" s="98" t="s">
        <v>9170</v>
      </c>
      <c r="C1265" s="54" t="str">
        <f t="shared" ca="1" si="73"/>
        <v>CPMP</v>
      </c>
      <c r="D1265" s="54" t="str">
        <f t="shared" ca="1" si="73"/>
        <v>V0LMAHIS</v>
      </c>
      <c r="E1265" s="98">
        <f t="shared" ca="1" si="72"/>
        <v>0</v>
      </c>
      <c r="F1265" s="54">
        <f t="shared" ca="1" si="72"/>
        <v>0</v>
      </c>
      <c r="G1265" s="54">
        <f t="shared" ca="1" si="72"/>
        <v>0</v>
      </c>
      <c r="H1265" s="54">
        <f t="shared" ca="1" si="72"/>
        <v>0</v>
      </c>
      <c r="I1265" s="54">
        <f t="shared" ca="1" si="72"/>
        <v>0</v>
      </c>
      <c r="J1265" s="54" t="str">
        <f t="shared" ca="1" si="72"/>
        <v>ZH24JC</v>
      </c>
      <c r="K1265" s="54" t="str">
        <f t="shared" ca="1" si="72"/>
        <v>AD3</v>
      </c>
      <c r="L1265" s="54" t="str">
        <f t="shared" ca="1" si="72"/>
        <v>COMPLET</v>
      </c>
      <c r="M1265" s="54">
        <f t="shared" ca="1" si="74"/>
        <v>0</v>
      </c>
      <c r="N1265" s="54" t="str">
        <f t="shared" ca="1" si="74"/>
        <v>ZH24JD</v>
      </c>
      <c r="O1265" s="54">
        <f t="shared" ca="1" si="74"/>
        <v>0</v>
      </c>
    </row>
    <row r="1266" spans="1:15" hidden="1" x14ac:dyDescent="0.25">
      <c r="A1266" s="97">
        <v>1801</v>
      </c>
      <c r="B1266" s="98" t="s">
        <v>9176</v>
      </c>
      <c r="C1266" s="54" t="str">
        <f t="shared" ca="1" si="73"/>
        <v>CPMP</v>
      </c>
      <c r="D1266" s="54" t="str">
        <f t="shared" ca="1" si="73"/>
        <v>V0LMAHMA</v>
      </c>
      <c r="E1266" s="98">
        <f t="shared" ca="1" si="72"/>
        <v>0</v>
      </c>
      <c r="F1266" s="54">
        <f t="shared" ca="1" si="72"/>
        <v>0</v>
      </c>
      <c r="G1266" s="54">
        <f t="shared" ca="1" si="72"/>
        <v>0</v>
      </c>
      <c r="H1266" s="54">
        <f t="shared" ca="1" si="72"/>
        <v>0</v>
      </c>
      <c r="I1266" s="54">
        <f t="shared" ca="1" si="72"/>
        <v>0</v>
      </c>
      <c r="J1266" s="54" t="str">
        <f t="shared" ca="1" si="72"/>
        <v>ZH24JG</v>
      </c>
      <c r="K1266" s="54" t="str">
        <f t="shared" ca="1" si="72"/>
        <v>AD3</v>
      </c>
      <c r="L1266" s="54" t="str">
        <f t="shared" ca="1" si="72"/>
        <v>COMPLET</v>
      </c>
      <c r="M1266" s="54">
        <f t="shared" ca="1" si="74"/>
        <v>0</v>
      </c>
      <c r="N1266" s="54" t="str">
        <f t="shared" ca="1" si="74"/>
        <v>ZH24JH</v>
      </c>
      <c r="O1266" s="54">
        <f t="shared" ca="1" si="74"/>
        <v>0</v>
      </c>
    </row>
    <row r="1267" spans="1:15" hidden="1" x14ac:dyDescent="0.25">
      <c r="A1267" s="97">
        <v>1802</v>
      </c>
      <c r="B1267" s="98" t="s">
        <v>9182</v>
      </c>
      <c r="C1267" s="54" t="str">
        <f t="shared" ca="1" si="73"/>
        <v>CPMP</v>
      </c>
      <c r="D1267" s="54" t="str">
        <f t="shared" ca="1" si="73"/>
        <v>V0LMAMAN</v>
      </c>
      <c r="E1267" s="98">
        <f t="shared" ca="1" si="72"/>
        <v>0</v>
      </c>
      <c r="F1267" s="54">
        <f t="shared" ca="1" si="72"/>
        <v>0</v>
      </c>
      <c r="G1267" s="54">
        <f t="shared" ca="1" si="72"/>
        <v>0</v>
      </c>
      <c r="H1267" s="54">
        <f t="shared" ca="1" si="72"/>
        <v>0</v>
      </c>
      <c r="I1267" s="54">
        <f t="shared" ca="1" si="72"/>
        <v>0</v>
      </c>
      <c r="J1267" s="54" t="str">
        <f t="shared" ca="1" si="72"/>
        <v>ZH24JE</v>
      </c>
      <c r="K1267" s="54" t="str">
        <f t="shared" ca="1" si="72"/>
        <v>AD3</v>
      </c>
      <c r="L1267" s="54" t="str">
        <f t="shared" ca="1" si="72"/>
        <v>COMPLET</v>
      </c>
      <c r="M1267" s="54">
        <f t="shared" ca="1" si="74"/>
        <v>0</v>
      </c>
      <c r="N1267" s="54" t="str">
        <f t="shared" ca="1" si="74"/>
        <v>ZH24JF</v>
      </c>
      <c r="O1267" s="54">
        <f t="shared" ca="1" si="74"/>
        <v>0</v>
      </c>
    </row>
    <row r="1268" spans="1:15" hidden="1" x14ac:dyDescent="0.25">
      <c r="A1268" s="97">
        <v>1803</v>
      </c>
      <c r="B1268" s="98" t="s">
        <v>9188</v>
      </c>
      <c r="C1268" s="54" t="str">
        <f t="shared" ca="1" si="73"/>
        <v>CPMP</v>
      </c>
      <c r="D1268" s="54" t="str">
        <f t="shared" ca="1" si="73"/>
        <v>V0LMAOVP</v>
      </c>
      <c r="E1268" s="98">
        <f t="shared" ca="1" si="72"/>
        <v>0</v>
      </c>
      <c r="F1268" s="54">
        <f t="shared" ca="1" si="72"/>
        <v>0</v>
      </c>
      <c r="G1268" s="54">
        <f t="shared" ca="1" si="72"/>
        <v>0</v>
      </c>
      <c r="H1268" s="54">
        <f t="shared" ca="1" si="72"/>
        <v>0</v>
      </c>
      <c r="I1268" s="54">
        <f t="shared" ca="1" si="72"/>
        <v>0</v>
      </c>
      <c r="J1268" s="54" t="str">
        <f t="shared" ca="1" si="72"/>
        <v>ZH24JK</v>
      </c>
      <c r="K1268" s="54" t="str">
        <f t="shared" ca="1" si="72"/>
        <v>AD3</v>
      </c>
      <c r="L1268" s="54" t="str">
        <f t="shared" ca="1" si="72"/>
        <v>COMPLET</v>
      </c>
      <c r="M1268" s="54">
        <f t="shared" ca="1" si="74"/>
        <v>0</v>
      </c>
      <c r="N1268" s="54" t="str">
        <f t="shared" ca="1" si="74"/>
        <v>ZH24JL</v>
      </c>
      <c r="O1268" s="54">
        <f t="shared" ca="1" si="74"/>
        <v>0</v>
      </c>
    </row>
    <row r="1269" spans="1:15" hidden="1" x14ac:dyDescent="0.25">
      <c r="A1269" s="97">
        <v>1804</v>
      </c>
      <c r="B1269" s="98" t="s">
        <v>9194</v>
      </c>
      <c r="C1269" s="54" t="str">
        <f t="shared" ca="1" si="73"/>
        <v>CPMP</v>
      </c>
      <c r="D1269" s="54" t="str">
        <f t="shared" ca="1" si="73"/>
        <v>V0LMAPRL</v>
      </c>
      <c r="E1269" s="98">
        <f t="shared" ca="1" si="72"/>
        <v>0</v>
      </c>
      <c r="F1269" s="54">
        <f t="shared" ca="1" si="72"/>
        <v>0</v>
      </c>
      <c r="G1269" s="54">
        <f t="shared" ca="1" si="72"/>
        <v>0</v>
      </c>
      <c r="H1269" s="54">
        <f t="shared" ca="1" si="72"/>
        <v>0</v>
      </c>
      <c r="I1269" s="54">
        <f t="shared" ca="1" si="72"/>
        <v>0</v>
      </c>
      <c r="J1269" s="54" t="str">
        <f t="shared" ca="1" si="72"/>
        <v>ZH24JO</v>
      </c>
      <c r="K1269" s="54" t="str">
        <f t="shared" ca="1" si="72"/>
        <v>AD3</v>
      </c>
      <c r="L1269" s="54" t="str">
        <f t="shared" ca="1" si="72"/>
        <v>COMPLET</v>
      </c>
      <c r="M1269" s="54">
        <f t="shared" ca="1" si="74"/>
        <v>0</v>
      </c>
      <c r="N1269" s="54" t="str">
        <f t="shared" ca="1" si="74"/>
        <v>ZH24JP</v>
      </c>
      <c r="O1269" s="54">
        <f t="shared" ca="1" si="74"/>
        <v>0</v>
      </c>
    </row>
    <row r="1270" spans="1:15" hidden="1" x14ac:dyDescent="0.25">
      <c r="A1270" s="97">
        <v>1805</v>
      </c>
      <c r="B1270" s="98" t="s">
        <v>9200</v>
      </c>
      <c r="C1270" s="54" t="str">
        <f t="shared" ca="1" si="73"/>
        <v>CPMP</v>
      </c>
      <c r="D1270" s="54" t="str">
        <f t="shared" ca="1" si="73"/>
        <v>V0LMAVIR</v>
      </c>
      <c r="E1270" s="98">
        <f t="shared" ca="1" si="72"/>
        <v>0</v>
      </c>
      <c r="F1270" s="54">
        <f t="shared" ca="1" si="72"/>
        <v>0</v>
      </c>
      <c r="G1270" s="54">
        <f t="shared" ca="1" si="72"/>
        <v>0</v>
      </c>
      <c r="H1270" s="54">
        <f t="shared" ca="1" si="72"/>
        <v>0</v>
      </c>
      <c r="I1270" s="54">
        <f t="shared" ca="1" si="72"/>
        <v>0</v>
      </c>
      <c r="J1270" s="54" t="str">
        <f t="shared" ca="1" si="72"/>
        <v>ZH24JM</v>
      </c>
      <c r="K1270" s="54" t="str">
        <f t="shared" ca="1" si="72"/>
        <v>AD3</v>
      </c>
      <c r="L1270" s="54" t="str">
        <f t="shared" ca="1" si="72"/>
        <v>COMPLET</v>
      </c>
      <c r="M1270" s="54">
        <f t="shared" ca="1" si="74"/>
        <v>0</v>
      </c>
      <c r="N1270" s="54" t="str">
        <f t="shared" ca="1" si="74"/>
        <v>ZH24JN</v>
      </c>
      <c r="O1270" s="54">
        <f t="shared" ca="1" si="74"/>
        <v>0</v>
      </c>
    </row>
    <row r="1271" spans="1:15" hidden="1" x14ac:dyDescent="0.25">
      <c r="A1271" s="97">
        <v>1806</v>
      </c>
      <c r="B1271" s="98" t="s">
        <v>9206</v>
      </c>
      <c r="C1271" s="54" t="str">
        <f t="shared" ca="1" si="73"/>
        <v>CPMP</v>
      </c>
      <c r="D1271" s="54" t="str">
        <f t="shared" ca="1" si="73"/>
        <v xml:space="preserve">V0LMOCHQ </v>
      </c>
      <c r="E1271" s="98">
        <f t="shared" ca="1" si="72"/>
        <v>0</v>
      </c>
      <c r="F1271" s="54">
        <f t="shared" ca="1" si="72"/>
        <v>0</v>
      </c>
      <c r="G1271" s="54">
        <f t="shared" ca="1" si="72"/>
        <v>0</v>
      </c>
      <c r="H1271" s="54">
        <f t="shared" ca="1" si="72"/>
        <v>0</v>
      </c>
      <c r="I1271" s="54">
        <f t="shared" ca="1" si="72"/>
        <v>0</v>
      </c>
      <c r="J1271" s="54" t="str">
        <f t="shared" ca="1" si="72"/>
        <v>ZH24JW</v>
      </c>
      <c r="K1271" s="54" t="str">
        <f t="shared" ca="1" si="72"/>
        <v>AD3</v>
      </c>
      <c r="L1271" s="54" t="str">
        <f t="shared" ca="1" si="72"/>
        <v>COMPLET</v>
      </c>
      <c r="M1271" s="54">
        <f t="shared" ca="1" si="74"/>
        <v>0</v>
      </c>
      <c r="N1271" s="54" t="str">
        <f t="shared" ca="1" si="74"/>
        <v>ZH24JX</v>
      </c>
      <c r="O1271" s="54">
        <f t="shared" ca="1" si="74"/>
        <v>0</v>
      </c>
    </row>
    <row r="1272" spans="1:15" hidden="1" x14ac:dyDescent="0.25">
      <c r="A1272" s="97">
        <v>1868</v>
      </c>
      <c r="B1272" s="98" t="s">
        <v>9410</v>
      </c>
      <c r="C1272" s="54" t="str">
        <f t="shared" ca="1" si="73"/>
        <v>CPMP</v>
      </c>
      <c r="D1272" s="54" t="str">
        <f t="shared" ca="1" si="73"/>
        <v>V0LMOCR</v>
      </c>
      <c r="E1272" s="98">
        <f t="shared" ca="1" si="72"/>
        <v>0</v>
      </c>
      <c r="F1272" s="54">
        <f t="shared" ca="1" si="72"/>
        <v>0</v>
      </c>
      <c r="G1272" s="54">
        <f t="shared" ca="1" si="72"/>
        <v>0</v>
      </c>
      <c r="H1272" s="54">
        <f t="shared" ca="1" si="72"/>
        <v>0</v>
      </c>
      <c r="I1272" s="54">
        <f t="shared" ca="1" si="72"/>
        <v>0</v>
      </c>
      <c r="J1272" s="54" t="str">
        <f t="shared" ca="1" si="72"/>
        <v>ZH24J4</v>
      </c>
      <c r="K1272" s="54" t="str">
        <f t="shared" ca="1" si="72"/>
        <v>AD3</v>
      </c>
      <c r="L1272" s="54" t="str">
        <f t="shared" ca="1" si="72"/>
        <v>COMPLET</v>
      </c>
      <c r="M1272" s="54">
        <f t="shared" ca="1" si="74"/>
        <v>0</v>
      </c>
      <c r="N1272" s="54" t="str">
        <f t="shared" ca="1" si="74"/>
        <v>ZH24J5</v>
      </c>
      <c r="O1272" s="54">
        <f t="shared" ca="1" si="74"/>
        <v>0</v>
      </c>
    </row>
    <row r="1273" spans="1:15" hidden="1" x14ac:dyDescent="0.25">
      <c r="A1273" s="97">
        <v>1807</v>
      </c>
      <c r="B1273" s="98" t="s">
        <v>9211</v>
      </c>
      <c r="C1273" s="54" t="str">
        <f t="shared" ca="1" si="73"/>
        <v>CPMP</v>
      </c>
      <c r="D1273" s="54" t="str">
        <f t="shared" ca="1" si="73"/>
        <v>V1LMODM</v>
      </c>
      <c r="E1273" s="98">
        <f t="shared" ca="1" si="72"/>
        <v>0</v>
      </c>
      <c r="F1273" s="54">
        <f t="shared" ca="1" si="72"/>
        <v>0</v>
      </c>
      <c r="G1273" s="54">
        <f t="shared" ca="1" si="72"/>
        <v>0</v>
      </c>
      <c r="H1273" s="54">
        <f t="shared" ca="1" si="72"/>
        <v>0</v>
      </c>
      <c r="I1273" s="54">
        <f t="shared" ca="1" si="72"/>
        <v>0</v>
      </c>
      <c r="J1273" s="54" t="str">
        <f t="shared" ca="1" si="72"/>
        <v>ZH24JS</v>
      </c>
      <c r="K1273" s="54" t="str">
        <f t="shared" ca="1" si="72"/>
        <v>AD3</v>
      </c>
      <c r="L1273" s="54" t="str">
        <f t="shared" ca="1" si="72"/>
        <v>COMPLET</v>
      </c>
      <c r="M1273" s="54">
        <f t="shared" ca="1" si="74"/>
        <v>0</v>
      </c>
      <c r="N1273" s="54" t="str">
        <f t="shared" ca="1" si="74"/>
        <v>ZH24JT</v>
      </c>
      <c r="O1273" s="54">
        <f t="shared" ca="1" si="74"/>
        <v>0</v>
      </c>
    </row>
    <row r="1274" spans="1:15" hidden="1" x14ac:dyDescent="0.25">
      <c r="A1274" s="97">
        <v>1808</v>
      </c>
      <c r="B1274" s="98" t="s">
        <v>9217</v>
      </c>
      <c r="C1274" s="54" t="str">
        <f t="shared" ca="1" si="73"/>
        <v>CPMP</v>
      </c>
      <c r="D1274" s="54" t="str">
        <f t="shared" ca="1" si="73"/>
        <v>V0LMOHIS</v>
      </c>
      <c r="E1274" s="98">
        <f t="shared" ca="1" si="72"/>
        <v>0</v>
      </c>
      <c r="F1274" s="54">
        <f t="shared" ca="1" si="72"/>
        <v>0</v>
      </c>
      <c r="G1274" s="54">
        <f t="shared" ca="1" si="72"/>
        <v>0</v>
      </c>
      <c r="H1274" s="54">
        <f t="shared" ca="1" si="72"/>
        <v>0</v>
      </c>
      <c r="I1274" s="54">
        <f t="shared" ca="1" si="72"/>
        <v>0</v>
      </c>
      <c r="J1274" s="54" t="str">
        <f t="shared" ca="1" si="72"/>
        <v>ZH24JU</v>
      </c>
      <c r="K1274" s="54" t="str">
        <f t="shared" ca="1" si="72"/>
        <v>AD3</v>
      </c>
      <c r="L1274" s="54" t="str">
        <f t="shared" ca="1" si="72"/>
        <v>COMPLET</v>
      </c>
      <c r="M1274" s="54">
        <f t="shared" ca="1" si="74"/>
        <v>0</v>
      </c>
      <c r="N1274" s="54" t="str">
        <f t="shared" ca="1" si="74"/>
        <v>ZH24JV</v>
      </c>
      <c r="O1274" s="54">
        <f t="shared" ca="1" si="74"/>
        <v>0</v>
      </c>
    </row>
    <row r="1275" spans="1:15" hidden="1" x14ac:dyDescent="0.25">
      <c r="A1275" s="97">
        <v>1809</v>
      </c>
      <c r="B1275" s="98" t="s">
        <v>9223</v>
      </c>
      <c r="C1275" s="54" t="str">
        <f t="shared" ca="1" si="73"/>
        <v>CPMP</v>
      </c>
      <c r="D1275" s="54" t="str">
        <f t="shared" ca="1" si="73"/>
        <v>V0LMOOVP</v>
      </c>
      <c r="E1275" s="98">
        <f t="shared" ca="1" si="72"/>
        <v>0</v>
      </c>
      <c r="F1275" s="54">
        <f t="shared" ca="1" si="72"/>
        <v>0</v>
      </c>
      <c r="G1275" s="54">
        <f t="shared" ca="1" si="72"/>
        <v>0</v>
      </c>
      <c r="H1275" s="54">
        <f t="shared" ca="1" si="72"/>
        <v>0</v>
      </c>
      <c r="I1275" s="54">
        <f t="shared" ca="1" si="72"/>
        <v>0</v>
      </c>
      <c r="J1275" s="54" t="str">
        <f t="shared" ca="1" si="72"/>
        <v>ZH24JY</v>
      </c>
      <c r="K1275" s="54" t="str">
        <f t="shared" ca="1" si="72"/>
        <v>AD3</v>
      </c>
      <c r="L1275" s="54" t="str">
        <f t="shared" ca="1" si="72"/>
        <v>COMPLET</v>
      </c>
      <c r="M1275" s="54">
        <f t="shared" ca="1" si="74"/>
        <v>0</v>
      </c>
      <c r="N1275" s="54" t="str">
        <f t="shared" ca="1" si="74"/>
        <v>ZH24JZ</v>
      </c>
      <c r="O1275" s="54">
        <f t="shared" ca="1" si="74"/>
        <v>0</v>
      </c>
    </row>
    <row r="1276" spans="1:15" hidden="1" x14ac:dyDescent="0.25">
      <c r="A1276" s="97">
        <v>1810</v>
      </c>
      <c r="B1276" s="98" t="s">
        <v>9228</v>
      </c>
      <c r="C1276" s="54" t="str">
        <f t="shared" ca="1" si="73"/>
        <v>CPMP</v>
      </c>
      <c r="D1276" s="54" t="str">
        <f t="shared" ca="1" si="73"/>
        <v>V0LMOPRL</v>
      </c>
      <c r="E1276" s="98">
        <f t="shared" ca="1" si="72"/>
        <v>0</v>
      </c>
      <c r="F1276" s="54">
        <f t="shared" ca="1" si="72"/>
        <v>0</v>
      </c>
      <c r="G1276" s="54">
        <f t="shared" ca="1" si="72"/>
        <v>0</v>
      </c>
      <c r="H1276" s="54">
        <f t="shared" ca="1" si="72"/>
        <v>0</v>
      </c>
      <c r="I1276" s="54">
        <f t="shared" ca="1" si="72"/>
        <v>0</v>
      </c>
      <c r="J1276" s="54" t="str">
        <f t="shared" ca="1" si="72"/>
        <v>ZH24J2</v>
      </c>
      <c r="K1276" s="54" t="str">
        <f t="shared" ca="1" si="72"/>
        <v>AD3</v>
      </c>
      <c r="L1276" s="54" t="str">
        <f t="shared" ca="1" si="72"/>
        <v>COMPLET</v>
      </c>
      <c r="M1276" s="54">
        <f t="shared" ca="1" si="74"/>
        <v>0</v>
      </c>
      <c r="N1276" s="54" t="str">
        <f t="shared" ca="1" si="74"/>
        <v>ZH24J3</v>
      </c>
      <c r="O1276" s="54">
        <f t="shared" ca="1" si="74"/>
        <v>0</v>
      </c>
    </row>
    <row r="1277" spans="1:15" hidden="1" x14ac:dyDescent="0.25">
      <c r="A1277" s="97">
        <v>1811</v>
      </c>
      <c r="B1277" s="98" t="s">
        <v>9234</v>
      </c>
      <c r="C1277" s="54" t="str">
        <f t="shared" ca="1" si="73"/>
        <v>CPMP</v>
      </c>
      <c r="D1277" s="54" t="str">
        <f t="shared" ca="1" si="73"/>
        <v>V0LMOVIR</v>
      </c>
      <c r="E1277" s="98">
        <f t="shared" ca="1" si="72"/>
        <v>0</v>
      </c>
      <c r="F1277" s="54">
        <f t="shared" ca="1" si="72"/>
        <v>0</v>
      </c>
      <c r="G1277" s="54">
        <f t="shared" ca="1" si="72"/>
        <v>0</v>
      </c>
      <c r="H1277" s="54">
        <f t="shared" ca="1" si="72"/>
        <v>0</v>
      </c>
      <c r="I1277" s="54">
        <f t="shared" ca="1" si="72"/>
        <v>0</v>
      </c>
      <c r="J1277" s="54" t="str">
        <f t="shared" ca="1" si="72"/>
        <v>ZH24J0</v>
      </c>
      <c r="K1277" s="54" t="str">
        <f t="shared" ca="1" si="72"/>
        <v>AD3</v>
      </c>
      <c r="L1277" s="54" t="str">
        <f t="shared" ca="1" si="72"/>
        <v>COMPLET</v>
      </c>
      <c r="M1277" s="54">
        <f t="shared" ca="1" si="74"/>
        <v>0</v>
      </c>
      <c r="N1277" s="54" t="str">
        <f t="shared" ca="1" si="74"/>
        <v>ZH24J1</v>
      </c>
      <c r="O1277" s="54">
        <f t="shared" ca="1" si="74"/>
        <v>0</v>
      </c>
    </row>
    <row r="1278" spans="1:15" hidden="1" x14ac:dyDescent="0.25">
      <c r="A1278" s="97">
        <v>1033</v>
      </c>
      <c r="B1278" s="98" t="s">
        <v>5459</v>
      </c>
      <c r="C1278" s="54" t="str">
        <f t="shared" ca="1" si="73"/>
        <v>CPMP</v>
      </c>
      <c r="D1278" s="54" t="str">
        <f t="shared" ca="1" si="73"/>
        <v xml:space="preserve">LMV0ADCL </v>
      </c>
      <c r="E1278" s="98">
        <f t="shared" ca="1" si="72"/>
        <v>0</v>
      </c>
      <c r="F1278" s="54">
        <f t="shared" ca="1" si="72"/>
        <v>0</v>
      </c>
      <c r="G1278" s="54">
        <f t="shared" ca="1" si="72"/>
        <v>0</v>
      </c>
      <c r="H1278" s="54">
        <f t="shared" ca="1" si="72"/>
        <v>0</v>
      </c>
      <c r="I1278" s="54">
        <f t="shared" ca="1" si="72"/>
        <v>0</v>
      </c>
      <c r="J1278" s="54" t="str">
        <f t="shared" ca="1" si="72"/>
        <v>ZH2DJZ</v>
      </c>
      <c r="K1278" s="54" t="str">
        <f t="shared" ca="1" si="72"/>
        <v>AD3</v>
      </c>
      <c r="L1278" s="54" t="str">
        <f t="shared" ca="1" si="72"/>
        <v>COMPLET</v>
      </c>
      <c r="M1278" s="54">
        <f t="shared" ca="1" si="74"/>
        <v>0</v>
      </c>
      <c r="N1278" s="54" t="str">
        <f t="shared" ca="1" si="74"/>
        <v>ZH2VJZ</v>
      </c>
      <c r="O1278" s="54">
        <f t="shared" ca="1" si="74"/>
        <v>0</v>
      </c>
    </row>
    <row r="1279" spans="1:15" hidden="1" x14ac:dyDescent="0.25">
      <c r="A1279" s="97">
        <v>1034</v>
      </c>
      <c r="B1279" s="98" t="s">
        <v>5464</v>
      </c>
      <c r="C1279" s="54" t="str">
        <f t="shared" ca="1" si="73"/>
        <v>CPMP</v>
      </c>
      <c r="D1279" s="54" t="str">
        <f t="shared" ca="1" si="73"/>
        <v xml:space="preserve">LMV0AVIS </v>
      </c>
      <c r="E1279" s="98">
        <f t="shared" ca="1" si="72"/>
        <v>0</v>
      </c>
      <c r="F1279" s="54">
        <f t="shared" ca="1" si="72"/>
        <v>0</v>
      </c>
      <c r="G1279" s="54">
        <f t="shared" ca="1" si="72"/>
        <v>0</v>
      </c>
      <c r="H1279" s="54">
        <f t="shared" ca="1" si="72"/>
        <v>0</v>
      </c>
      <c r="I1279" s="54">
        <f t="shared" ca="1" si="72"/>
        <v>0</v>
      </c>
      <c r="J1279" s="54" t="str">
        <f t="shared" ca="1" si="72"/>
        <v>ZH2EJ0</v>
      </c>
      <c r="K1279" s="54" t="str">
        <f t="shared" ca="1" si="72"/>
        <v>AD3</v>
      </c>
      <c r="L1279" s="54" t="str">
        <f t="shared" ca="1" si="72"/>
        <v>COMPLET</v>
      </c>
      <c r="M1279" s="54">
        <f t="shared" ca="1" si="74"/>
        <v>0</v>
      </c>
      <c r="N1279" s="54" t="str">
        <f t="shared" ca="1" si="74"/>
        <v>ZH2WJ0</v>
      </c>
      <c r="O1279" s="54">
        <f t="shared" ca="1" si="74"/>
        <v>0</v>
      </c>
    </row>
    <row r="1280" spans="1:15" hidden="1" x14ac:dyDescent="0.25">
      <c r="A1280" s="97">
        <v>1035</v>
      </c>
      <c r="B1280" s="98" t="s">
        <v>5469</v>
      </c>
      <c r="C1280" s="54" t="str">
        <f t="shared" ca="1" si="73"/>
        <v>CPMP</v>
      </c>
      <c r="D1280" s="54" t="str">
        <f t="shared" ca="1" si="73"/>
        <v xml:space="preserve">LMV0BOSA </v>
      </c>
      <c r="E1280" s="98">
        <f t="shared" ca="1" si="72"/>
        <v>0</v>
      </c>
      <c r="F1280" s="54">
        <f t="shared" ca="1" si="72"/>
        <v>0</v>
      </c>
      <c r="G1280" s="54">
        <f t="shared" ca="1" si="72"/>
        <v>0</v>
      </c>
      <c r="H1280" s="54">
        <f t="shared" ca="1" si="72"/>
        <v>0</v>
      </c>
      <c r="I1280" s="54">
        <f t="shared" ca="1" si="72"/>
        <v>0</v>
      </c>
      <c r="J1280" s="54" t="str">
        <f t="shared" ca="1" si="72"/>
        <v>ZH2EJ1</v>
      </c>
      <c r="K1280" s="54" t="str">
        <f t="shared" ca="1" si="72"/>
        <v>AD3</v>
      </c>
      <c r="L1280" s="54" t="str">
        <f t="shared" ca="1" si="72"/>
        <v>COMPLET</v>
      </c>
      <c r="M1280" s="54">
        <f t="shared" ca="1" si="74"/>
        <v>0</v>
      </c>
      <c r="N1280" s="54" t="str">
        <f t="shared" ca="1" si="74"/>
        <v>ZH2WJ1</v>
      </c>
      <c r="O1280" s="54">
        <f t="shared" ca="1" si="74"/>
        <v>0</v>
      </c>
    </row>
    <row r="1281" spans="1:15" hidden="1" x14ac:dyDescent="0.25">
      <c r="A1281" s="97">
        <v>1036</v>
      </c>
      <c r="B1281" s="98" t="s">
        <v>5474</v>
      </c>
      <c r="C1281" s="54" t="str">
        <f t="shared" ca="1" si="73"/>
        <v>CPMP</v>
      </c>
      <c r="D1281" s="54" t="str">
        <f t="shared" ca="1" si="73"/>
        <v xml:space="preserve">LMV0ENCL </v>
      </c>
      <c r="E1281" s="98">
        <f t="shared" ca="1" si="72"/>
        <v>0</v>
      </c>
      <c r="F1281" s="54">
        <f t="shared" ca="1" si="72"/>
        <v>0</v>
      </c>
      <c r="G1281" s="54">
        <f t="shared" ca="1" si="72"/>
        <v>0</v>
      </c>
      <c r="H1281" s="54">
        <f t="shared" ca="1" si="72"/>
        <v>0</v>
      </c>
      <c r="I1281" s="54">
        <f t="shared" ca="1" si="72"/>
        <v>0</v>
      </c>
      <c r="J1281" s="54" t="str">
        <f t="shared" ca="1" si="72"/>
        <v>ZH2EJ2</v>
      </c>
      <c r="K1281" s="54" t="str">
        <f t="shared" ca="1" si="72"/>
        <v>AD3</v>
      </c>
      <c r="L1281" s="54" t="str">
        <f t="shared" ca="1" si="72"/>
        <v>COMPLET</v>
      </c>
      <c r="M1281" s="54">
        <f t="shared" ca="1" si="74"/>
        <v>0</v>
      </c>
      <c r="N1281" s="54" t="str">
        <f t="shared" ca="1" si="74"/>
        <v>ZH2WJ2</v>
      </c>
      <c r="O1281" s="54">
        <f t="shared" ca="1" si="74"/>
        <v>0</v>
      </c>
    </row>
    <row r="1282" spans="1:15" hidden="1" x14ac:dyDescent="0.25">
      <c r="A1282" s="97">
        <v>1037</v>
      </c>
      <c r="B1282" s="98" t="s">
        <v>5479</v>
      </c>
      <c r="C1282" s="54" t="str">
        <f t="shared" ca="1" si="73"/>
        <v>CPMP</v>
      </c>
      <c r="D1282" s="54" t="str">
        <f t="shared" ca="1" si="73"/>
        <v xml:space="preserve">LMV0NOYP </v>
      </c>
      <c r="E1282" s="98">
        <f t="shared" ca="1" si="72"/>
        <v>0</v>
      </c>
      <c r="F1282" s="54">
        <f t="shared" ca="1" si="72"/>
        <v>0</v>
      </c>
      <c r="G1282" s="54">
        <f t="shared" ca="1" si="72"/>
        <v>0</v>
      </c>
      <c r="H1282" s="54">
        <f t="shared" ca="1" si="72"/>
        <v>0</v>
      </c>
      <c r="I1282" s="54">
        <f t="shared" ca="1" si="72"/>
        <v>0</v>
      </c>
      <c r="J1282" s="54" t="str">
        <f t="shared" ca="1" si="72"/>
        <v>ZH2EJ3</v>
      </c>
      <c r="K1282" s="54" t="str">
        <f t="shared" ca="1" si="72"/>
        <v>AD3</v>
      </c>
      <c r="L1282" s="54" t="str">
        <f t="shared" ca="1" si="72"/>
        <v>COMPLET</v>
      </c>
      <c r="M1282" s="54">
        <f t="shared" ca="1" si="74"/>
        <v>0</v>
      </c>
      <c r="N1282" s="54" t="str">
        <f t="shared" ca="1" si="74"/>
        <v>ZH2WJ3</v>
      </c>
      <c r="O1282" s="54">
        <f t="shared" ca="1" si="74"/>
        <v>0</v>
      </c>
    </row>
    <row r="1283" spans="1:15" hidden="1" x14ac:dyDescent="0.25">
      <c r="A1283" s="97">
        <v>1038</v>
      </c>
      <c r="B1283" s="98" t="s">
        <v>5484</v>
      </c>
      <c r="C1283" s="54" t="str">
        <f t="shared" ca="1" si="73"/>
        <v>CPMP</v>
      </c>
      <c r="D1283" s="54" t="str">
        <f t="shared" ca="1" si="73"/>
        <v xml:space="preserve">LMV0OPBA </v>
      </c>
      <c r="E1283" s="98">
        <f t="shared" ca="1" si="72"/>
        <v>0</v>
      </c>
      <c r="F1283" s="54">
        <f t="shared" ca="1" si="72"/>
        <v>0</v>
      </c>
      <c r="G1283" s="54">
        <f t="shared" ca="1" si="72"/>
        <v>0</v>
      </c>
      <c r="H1283" s="54">
        <f t="shared" ca="1" si="72"/>
        <v>0</v>
      </c>
      <c r="I1283" s="54">
        <f t="shared" ca="1" si="72"/>
        <v>0</v>
      </c>
      <c r="J1283" s="54" t="str">
        <f t="shared" ca="1" si="72"/>
        <v>ZH2EJ4</v>
      </c>
      <c r="K1283" s="54" t="str">
        <f t="shared" ca="1" si="72"/>
        <v>AD3</v>
      </c>
      <c r="L1283" s="54" t="str">
        <f t="shared" ca="1" si="72"/>
        <v>COMPLET</v>
      </c>
      <c r="M1283" s="54">
        <f t="shared" ca="1" si="74"/>
        <v>0</v>
      </c>
      <c r="N1283" s="54" t="str">
        <f t="shared" ca="1" si="74"/>
        <v>ZH2WJ4</v>
      </c>
      <c r="O1283" s="54">
        <f t="shared" ca="1" si="74"/>
        <v>0</v>
      </c>
    </row>
    <row r="1284" spans="1:15" hidden="1" x14ac:dyDescent="0.25">
      <c r="A1284" s="97">
        <v>1039</v>
      </c>
      <c r="B1284" s="98" t="s">
        <v>5489</v>
      </c>
      <c r="C1284" s="54" t="str">
        <f t="shared" ca="1" si="73"/>
        <v>CPMP</v>
      </c>
      <c r="D1284" s="54" t="str">
        <f t="shared" ca="1" si="73"/>
        <v xml:space="preserve">LMV0PARA </v>
      </c>
      <c r="E1284" s="98">
        <f t="shared" ca="1" si="72"/>
        <v>0</v>
      </c>
      <c r="F1284" s="54">
        <f t="shared" ca="1" si="72"/>
        <v>0</v>
      </c>
      <c r="G1284" s="54">
        <f t="shared" ca="1" si="72"/>
        <v>0</v>
      </c>
      <c r="H1284" s="54">
        <f t="shared" ca="1" si="72"/>
        <v>0</v>
      </c>
      <c r="I1284" s="54">
        <f t="shared" ca="1" si="72"/>
        <v>0</v>
      </c>
      <c r="J1284" s="54" t="str">
        <f t="shared" ca="1" si="72"/>
        <v>ZH2EJ5</v>
      </c>
      <c r="K1284" s="54" t="str">
        <f t="shared" ca="1" si="72"/>
        <v>AD3</v>
      </c>
      <c r="L1284" s="54" t="str">
        <f t="shared" ca="1" si="72"/>
        <v>COMPLET</v>
      </c>
      <c r="M1284" s="54">
        <f t="shared" ca="1" si="74"/>
        <v>0</v>
      </c>
      <c r="N1284" s="54" t="str">
        <f t="shared" ca="1" si="74"/>
        <v>ZH2WJ5</v>
      </c>
      <c r="O1284" s="54">
        <f t="shared" ca="1" si="74"/>
        <v>0</v>
      </c>
    </row>
    <row r="1285" spans="1:15" hidden="1" x14ac:dyDescent="0.25">
      <c r="A1285" s="97">
        <v>1040</v>
      </c>
      <c r="B1285" s="98" t="s">
        <v>5494</v>
      </c>
      <c r="C1285" s="54" t="str">
        <f t="shared" ca="1" si="73"/>
        <v>CPMP</v>
      </c>
      <c r="D1285" s="54" t="str">
        <f t="shared" ca="1" si="73"/>
        <v xml:space="preserve">LMV0PFAU </v>
      </c>
      <c r="E1285" s="98">
        <f t="shared" ca="1" si="72"/>
        <v>0</v>
      </c>
      <c r="F1285" s="54">
        <f t="shared" ca="1" si="72"/>
        <v>0</v>
      </c>
      <c r="G1285" s="54">
        <f t="shared" ca="1" si="72"/>
        <v>0</v>
      </c>
      <c r="H1285" s="54">
        <f t="shared" ca="1" si="72"/>
        <v>0</v>
      </c>
      <c r="I1285" s="54">
        <f t="shared" ca="1" si="72"/>
        <v>0</v>
      </c>
      <c r="J1285" s="54" t="str">
        <f t="shared" ca="1" si="72"/>
        <v>ZH2EJ6</v>
      </c>
      <c r="K1285" s="54" t="str">
        <f t="shared" ca="1" si="72"/>
        <v>AD3</v>
      </c>
      <c r="L1285" s="54" t="str">
        <f t="shared" ca="1" si="72"/>
        <v>COMPLET</v>
      </c>
      <c r="M1285" s="54">
        <f t="shared" ca="1" si="74"/>
        <v>0</v>
      </c>
      <c r="N1285" s="54" t="str">
        <f t="shared" ca="1" si="74"/>
        <v>ZH2WJ6</v>
      </c>
      <c r="O1285" s="54">
        <f t="shared" ca="1" si="74"/>
        <v>0</v>
      </c>
    </row>
    <row r="1286" spans="1:15" hidden="1" x14ac:dyDescent="0.25">
      <c r="A1286" s="97">
        <v>1041</v>
      </c>
      <c r="B1286" s="98" t="s">
        <v>5498</v>
      </c>
      <c r="C1286" s="54" t="str">
        <f t="shared" ca="1" si="73"/>
        <v>CPMP</v>
      </c>
      <c r="D1286" s="54" t="str">
        <f t="shared" ca="1" si="73"/>
        <v xml:space="preserve">LMV0PTFA </v>
      </c>
      <c r="E1286" s="98">
        <f t="shared" ca="1" si="72"/>
        <v>0</v>
      </c>
      <c r="F1286" s="54">
        <f t="shared" ca="1" si="72"/>
        <v>0</v>
      </c>
      <c r="G1286" s="54">
        <f t="shared" ca="1" si="72"/>
        <v>0</v>
      </c>
      <c r="H1286" s="54">
        <f t="shared" ca="1" si="72"/>
        <v>0</v>
      </c>
      <c r="I1286" s="54">
        <f t="shared" ref="I1286:O1337" ca="1" si="75">IF((INDIRECT("'Referentiel'!"&amp;I$1&amp;$A1286)="N/A"),"",INDIRECT("'Referentiel'!"&amp;I$1&amp;$A1286))</f>
        <v>0</v>
      </c>
      <c r="J1286" s="54" t="str">
        <f t="shared" ca="1" si="75"/>
        <v>ZH2EJ7</v>
      </c>
      <c r="K1286" s="54" t="str">
        <f t="shared" ca="1" si="75"/>
        <v>AD3</v>
      </c>
      <c r="L1286" s="54" t="str">
        <f t="shared" ca="1" si="75"/>
        <v>COMPLET</v>
      </c>
      <c r="M1286" s="54">
        <f t="shared" ca="1" si="74"/>
        <v>0</v>
      </c>
      <c r="N1286" s="54" t="str">
        <f t="shared" ca="1" si="74"/>
        <v>ZH2WJ7</v>
      </c>
      <c r="O1286" s="54">
        <f t="shared" ca="1" si="74"/>
        <v>0</v>
      </c>
    </row>
    <row r="1287" spans="1:15" hidden="1" x14ac:dyDescent="0.25">
      <c r="A1287" s="97">
        <v>1042</v>
      </c>
      <c r="B1287" s="98" t="s">
        <v>5503</v>
      </c>
      <c r="C1287" s="54" t="str">
        <f t="shared" ca="1" si="73"/>
        <v>CPMP</v>
      </c>
      <c r="D1287" s="54" t="str">
        <f t="shared" ca="1" si="73"/>
        <v xml:space="preserve">LMV0PTHI </v>
      </c>
      <c r="E1287" s="98">
        <f t="shared" ca="1" si="73"/>
        <v>0</v>
      </c>
      <c r="F1287" s="54">
        <f t="shared" ca="1" si="73"/>
        <v>0</v>
      </c>
      <c r="G1287" s="54">
        <f t="shared" ca="1" si="73"/>
        <v>0</v>
      </c>
      <c r="H1287" s="54">
        <f t="shared" ca="1" si="73"/>
        <v>0</v>
      </c>
      <c r="I1287" s="54">
        <f t="shared" ca="1" si="75"/>
        <v>0</v>
      </c>
      <c r="J1287" s="54" t="str">
        <f t="shared" ca="1" si="75"/>
        <v>ZH2EJ8</v>
      </c>
      <c r="K1287" s="54" t="str">
        <f t="shared" ca="1" si="75"/>
        <v>AD3</v>
      </c>
      <c r="L1287" s="54" t="str">
        <f t="shared" ca="1" si="75"/>
        <v>COMPLET</v>
      </c>
      <c r="M1287" s="54">
        <f t="shared" ca="1" si="74"/>
        <v>0</v>
      </c>
      <c r="N1287" s="54" t="str">
        <f t="shared" ca="1" si="74"/>
        <v>ZH2WJ8</v>
      </c>
      <c r="O1287" s="54">
        <f t="shared" ca="1" si="74"/>
        <v>0</v>
      </c>
    </row>
    <row r="1288" spans="1:15" hidden="1" x14ac:dyDescent="0.25">
      <c r="A1288" s="97">
        <v>1043</v>
      </c>
      <c r="B1288" s="98" t="s">
        <v>5507</v>
      </c>
      <c r="C1288" s="54" t="str">
        <f t="shared" ca="1" si="73"/>
        <v>CPMP</v>
      </c>
      <c r="D1288" s="54" t="str">
        <f t="shared" ca="1" si="73"/>
        <v xml:space="preserve">LMV0TRAC </v>
      </c>
      <c r="E1288" s="98">
        <f t="shared" ca="1" si="73"/>
        <v>0</v>
      </c>
      <c r="F1288" s="54">
        <f t="shared" ca="1" si="73"/>
        <v>0</v>
      </c>
      <c r="G1288" s="54">
        <f t="shared" ca="1" si="73"/>
        <v>0</v>
      </c>
      <c r="H1288" s="54">
        <f t="shared" ca="1" si="73"/>
        <v>0</v>
      </c>
      <c r="I1288" s="54">
        <f t="shared" ca="1" si="75"/>
        <v>0</v>
      </c>
      <c r="J1288" s="54" t="str">
        <f t="shared" ca="1" si="75"/>
        <v>ZH2EJ9</v>
      </c>
      <c r="K1288" s="54" t="str">
        <f t="shared" ca="1" si="75"/>
        <v>AD3</v>
      </c>
      <c r="L1288" s="54" t="str">
        <f t="shared" ca="1" si="75"/>
        <v>COMPLET</v>
      </c>
      <c r="M1288" s="54">
        <f t="shared" ca="1" si="74"/>
        <v>0</v>
      </c>
      <c r="N1288" s="54" t="str">
        <f t="shared" ca="1" si="74"/>
        <v>ZH2WJ9</v>
      </c>
      <c r="O1288" s="54">
        <f t="shared" ca="1" si="74"/>
        <v>0</v>
      </c>
    </row>
    <row r="1289" spans="1:15" hidden="1" x14ac:dyDescent="0.25">
      <c r="A1289" s="97">
        <v>1044</v>
      </c>
      <c r="B1289" s="98" t="s">
        <v>5512</v>
      </c>
      <c r="C1289" s="54" t="str">
        <f t="shared" ca="1" si="73"/>
        <v>CPMP</v>
      </c>
      <c r="D1289" s="54" t="str">
        <f t="shared" ca="1" si="73"/>
        <v xml:space="preserve">LMV0TXCC </v>
      </c>
      <c r="E1289" s="98">
        <f t="shared" ca="1" si="73"/>
        <v>0</v>
      </c>
      <c r="F1289" s="54">
        <f t="shared" ca="1" si="73"/>
        <v>0</v>
      </c>
      <c r="G1289" s="54">
        <f t="shared" ca="1" si="73"/>
        <v>0</v>
      </c>
      <c r="H1289" s="54">
        <f t="shared" ca="1" si="73"/>
        <v>0</v>
      </c>
      <c r="I1289" s="54">
        <f t="shared" ca="1" si="75"/>
        <v>0</v>
      </c>
      <c r="J1289" s="54" t="str">
        <f t="shared" ca="1" si="75"/>
        <v>ZH2EJA</v>
      </c>
      <c r="K1289" s="54" t="str">
        <f t="shared" ca="1" si="75"/>
        <v>AD3</v>
      </c>
      <c r="L1289" s="54" t="str">
        <f t="shared" ca="1" si="75"/>
        <v>COMPLET</v>
      </c>
      <c r="M1289" s="54">
        <f t="shared" ca="1" si="74"/>
        <v>0</v>
      </c>
      <c r="N1289" s="54" t="str">
        <f t="shared" ca="1" si="74"/>
        <v>ZH2WJA</v>
      </c>
      <c r="O1289" s="54">
        <f t="shared" ca="1" si="74"/>
        <v>0</v>
      </c>
    </row>
    <row r="1290" spans="1:15" hidden="1" x14ac:dyDescent="0.25">
      <c r="A1290" s="97">
        <v>1045</v>
      </c>
      <c r="B1290" s="98" t="s">
        <v>5516</v>
      </c>
      <c r="C1290" s="54" t="str">
        <f t="shared" ca="1" si="73"/>
        <v>CPCC</v>
      </c>
      <c r="D1290" s="54" t="str">
        <f t="shared" ca="1" si="73"/>
        <v xml:space="preserve">V0LOCALI </v>
      </c>
      <c r="E1290" s="98">
        <f t="shared" ca="1" si="73"/>
        <v>0</v>
      </c>
      <c r="F1290" s="54">
        <f t="shared" ca="1" si="73"/>
        <v>0</v>
      </c>
      <c r="G1290" s="54">
        <f t="shared" ca="1" si="73"/>
        <v>0</v>
      </c>
      <c r="H1290" s="54">
        <f t="shared" ca="1" si="73"/>
        <v>0</v>
      </c>
      <c r="I1290" s="54">
        <f t="shared" ca="1" si="75"/>
        <v>0</v>
      </c>
      <c r="J1290" s="54" t="str">
        <f t="shared" ca="1" si="75"/>
        <v>ZH1IJI</v>
      </c>
      <c r="K1290" s="54" t="str">
        <f t="shared" ca="1" si="75"/>
        <v>AD1</v>
      </c>
      <c r="L1290" s="54" t="str">
        <f t="shared" ca="1" si="75"/>
        <v>COMPLET</v>
      </c>
      <c r="M1290" s="54">
        <f t="shared" ca="1" si="74"/>
        <v>0</v>
      </c>
      <c r="N1290" s="54" t="str">
        <f t="shared" ca="1" si="74"/>
        <v>ZH10JI</v>
      </c>
      <c r="O1290" s="54">
        <f t="shared" ca="1" si="74"/>
        <v>0</v>
      </c>
    </row>
    <row r="1291" spans="1:15" hidden="1" x14ac:dyDescent="0.25">
      <c r="A1291" s="97">
        <v>1046</v>
      </c>
      <c r="B1291" s="98" t="s">
        <v>5523</v>
      </c>
      <c r="C1291" s="54" t="str">
        <f t="shared" ca="1" si="73"/>
        <v>CPCC</v>
      </c>
      <c r="D1291" s="54" t="str">
        <f t="shared" ca="1" si="73"/>
        <v>V0LOCCOMM</v>
      </c>
      <c r="E1291" s="98">
        <f t="shared" ca="1" si="73"/>
        <v>0</v>
      </c>
      <c r="F1291" s="54">
        <f t="shared" ca="1" si="73"/>
        <v>0</v>
      </c>
      <c r="G1291" s="54">
        <f t="shared" ca="1" si="73"/>
        <v>0</v>
      </c>
      <c r="H1291" s="54">
        <f t="shared" ca="1" si="73"/>
        <v>0</v>
      </c>
      <c r="I1291" s="54">
        <f t="shared" ca="1" si="75"/>
        <v>0</v>
      </c>
      <c r="J1291" s="54" t="str">
        <f t="shared" ca="1" si="75"/>
        <v>ZH1IJJ</v>
      </c>
      <c r="K1291" s="54" t="str">
        <f t="shared" ca="1" si="75"/>
        <v>AD1</v>
      </c>
      <c r="L1291" s="54" t="str">
        <f t="shared" ca="1" si="75"/>
        <v>COMPLET</v>
      </c>
      <c r="M1291" s="54">
        <f t="shared" ca="1" si="74"/>
        <v>0</v>
      </c>
      <c r="N1291" s="54" t="str">
        <f t="shared" ca="1" si="74"/>
        <v>ZH10JJ</v>
      </c>
      <c r="O1291" s="54">
        <f t="shared" ca="1" si="74"/>
        <v>0</v>
      </c>
    </row>
    <row r="1292" spans="1:15" hidden="1" x14ac:dyDescent="0.25">
      <c r="A1292" s="97">
        <v>2171</v>
      </c>
      <c r="B1292" s="98" t="s">
        <v>4024</v>
      </c>
      <c r="C1292" s="54" t="str">
        <f t="shared" ca="1" si="73"/>
        <v>CPDT</v>
      </c>
      <c r="D1292" s="54" t="str">
        <f t="shared" ca="1" si="73"/>
        <v>?</v>
      </c>
      <c r="E1292" s="98">
        <f t="shared" ca="1" si="73"/>
        <v>0</v>
      </c>
      <c r="F1292" s="54">
        <f t="shared" ca="1" si="73"/>
        <v>0</v>
      </c>
      <c r="G1292" s="54">
        <f t="shared" ca="1" si="73"/>
        <v>0</v>
      </c>
      <c r="H1292" s="54">
        <f t="shared" ca="1" si="73"/>
        <v>0</v>
      </c>
      <c r="I1292" s="54">
        <f t="shared" ca="1" si="75"/>
        <v>0</v>
      </c>
      <c r="J1292" s="54">
        <f t="shared" ca="1" si="75"/>
        <v>0</v>
      </c>
      <c r="K1292" s="54" t="str">
        <f t="shared" ca="1" si="75"/>
        <v>TAD</v>
      </c>
      <c r="L1292" s="54" t="str">
        <f t="shared" ca="1" si="75"/>
        <v>PARTIEL</v>
      </c>
      <c r="M1292" s="54">
        <f t="shared" ca="1" si="74"/>
        <v>0</v>
      </c>
      <c r="N1292" s="54" t="str">
        <f t="shared" ca="1" si="74"/>
        <v>ZH0HJN</v>
      </c>
      <c r="O1292" s="54">
        <f t="shared" ca="1" si="74"/>
        <v>0</v>
      </c>
    </row>
    <row r="1293" spans="1:15" hidden="1" x14ac:dyDescent="0.25">
      <c r="A1293" s="97">
        <v>2172</v>
      </c>
      <c r="B1293" s="98" t="s">
        <v>4040</v>
      </c>
      <c r="C1293" s="54" t="str">
        <f t="shared" ca="1" si="73"/>
        <v>CPDT</v>
      </c>
      <c r="D1293" s="54" t="str">
        <f t="shared" ca="1" si="73"/>
        <v>?</v>
      </c>
      <c r="E1293" s="98">
        <f t="shared" ca="1" si="73"/>
        <v>0</v>
      </c>
      <c r="F1293" s="54">
        <f t="shared" ca="1" si="73"/>
        <v>0</v>
      </c>
      <c r="G1293" s="54">
        <f t="shared" ca="1" si="73"/>
        <v>0</v>
      </c>
      <c r="H1293" s="54">
        <f t="shared" ca="1" si="73"/>
        <v>0</v>
      </c>
      <c r="I1293" s="54">
        <f t="shared" ca="1" si="75"/>
        <v>0</v>
      </c>
      <c r="J1293" s="54">
        <f t="shared" ca="1" si="75"/>
        <v>0</v>
      </c>
      <c r="K1293" s="54" t="str">
        <f t="shared" ca="1" si="75"/>
        <v>TAD</v>
      </c>
      <c r="L1293" s="54" t="str">
        <f t="shared" ca="1" si="75"/>
        <v>PARTIEL</v>
      </c>
      <c r="M1293" s="54">
        <f t="shared" ca="1" si="74"/>
        <v>0</v>
      </c>
      <c r="N1293" s="54" t="str">
        <f t="shared" ca="1" si="74"/>
        <v>ZH0HJP</v>
      </c>
      <c r="O1293" s="54">
        <f t="shared" ca="1" si="74"/>
        <v>0</v>
      </c>
    </row>
    <row r="1294" spans="1:15" hidden="1" x14ac:dyDescent="0.25">
      <c r="A1294" s="97">
        <v>2173</v>
      </c>
      <c r="B1294" s="98" t="s">
        <v>5394</v>
      </c>
      <c r="C1294" s="54" t="str">
        <f t="shared" ca="1" si="73"/>
        <v>CPDT</v>
      </c>
      <c r="D1294" s="54" t="str">
        <f t="shared" ca="1" si="73"/>
        <v>?</v>
      </c>
      <c r="E1294" s="98">
        <f t="shared" ca="1" si="73"/>
        <v>0</v>
      </c>
      <c r="F1294" s="54">
        <f t="shared" ca="1" si="73"/>
        <v>0</v>
      </c>
      <c r="G1294" s="54">
        <f t="shared" ca="1" si="73"/>
        <v>0</v>
      </c>
      <c r="H1294" s="54">
        <f t="shared" ca="1" si="73"/>
        <v>0</v>
      </c>
      <c r="I1294" s="54">
        <f t="shared" ca="1" si="75"/>
        <v>0</v>
      </c>
      <c r="J1294" s="54">
        <f t="shared" ca="1" si="75"/>
        <v>0</v>
      </c>
      <c r="K1294" s="54" t="str">
        <f t="shared" ca="1" si="75"/>
        <v>TAD</v>
      </c>
      <c r="L1294" s="54" t="str">
        <f t="shared" ca="1" si="75"/>
        <v>PARTIEL</v>
      </c>
      <c r="M1294" s="54">
        <f t="shared" ca="1" si="74"/>
        <v>0</v>
      </c>
      <c r="N1294" s="54" t="str">
        <f t="shared" ca="1" si="74"/>
        <v>ZH0HJQ</v>
      </c>
      <c r="O1294" s="54">
        <f t="shared" ca="1" si="74"/>
        <v>0</v>
      </c>
    </row>
    <row r="1295" spans="1:15" x14ac:dyDescent="0.25">
      <c r="A1295" s="97">
        <v>1047</v>
      </c>
      <c r="B1295" s="98" t="s">
        <v>5529</v>
      </c>
      <c r="C1295" s="54" t="str">
        <f t="shared" ca="1" si="73"/>
        <v>CPPL</v>
      </c>
      <c r="D1295" s="54" t="str">
        <f t="shared" ca="1" si="73"/>
        <v>VMDDG6V</v>
      </c>
      <c r="E1295" s="98">
        <f t="shared" ca="1" si="73"/>
        <v>0</v>
      </c>
      <c r="F1295" s="54">
        <f t="shared" ca="1" si="73"/>
        <v>0</v>
      </c>
      <c r="G1295" s="54">
        <f t="shared" ca="1" si="73"/>
        <v>0</v>
      </c>
      <c r="H1295" s="54">
        <f t="shared" ca="1" si="73"/>
        <v>0</v>
      </c>
      <c r="I1295" s="54">
        <f t="shared" ca="1" si="75"/>
        <v>0</v>
      </c>
      <c r="J1295" s="54" t="str">
        <f t="shared" ca="1" si="75"/>
        <v>ZH2AH7</v>
      </c>
      <c r="K1295" s="54" t="str">
        <f t="shared" ca="1" si="75"/>
        <v>AD3</v>
      </c>
      <c r="L1295" s="54" t="str">
        <f t="shared" ca="1" si="75"/>
        <v>COMPLET</v>
      </c>
      <c r="M1295" s="54" t="str">
        <f t="shared" ca="1" si="74"/>
        <v xml:space="preserve"> </v>
      </c>
      <c r="N1295" s="54" t="str">
        <f t="shared" ca="1" si="74"/>
        <v>ZH2SH7</v>
      </c>
      <c r="O1295" s="54">
        <f t="shared" ca="1" si="74"/>
        <v>0</v>
      </c>
    </row>
    <row r="1296" spans="1:15" hidden="1" x14ac:dyDescent="0.25">
      <c r="A1296" s="97">
        <v>1048</v>
      </c>
      <c r="B1296" s="98" t="s">
        <v>5535</v>
      </c>
      <c r="C1296" s="54" t="str">
        <f t="shared" ca="1" si="73"/>
        <v>CPCC</v>
      </c>
      <c r="D1296" s="54" t="str">
        <f t="shared" ca="1" si="73"/>
        <v xml:space="preserve">V0MARE02 </v>
      </c>
      <c r="E1296" s="98">
        <f t="shared" ca="1" si="73"/>
        <v>0</v>
      </c>
      <c r="F1296" s="54">
        <f t="shared" ca="1" si="73"/>
        <v>0</v>
      </c>
      <c r="G1296" s="54">
        <f t="shared" ca="1" si="73"/>
        <v>0</v>
      </c>
      <c r="H1296" s="54">
        <f t="shared" ca="1" si="73"/>
        <v>0</v>
      </c>
      <c r="I1296" s="54">
        <f t="shared" ca="1" si="75"/>
        <v>0</v>
      </c>
      <c r="J1296" s="54" t="str">
        <f t="shared" ca="1" si="75"/>
        <v>ZH1IJK</v>
      </c>
      <c r="K1296" s="54" t="str">
        <f t="shared" ca="1" si="75"/>
        <v>AD3</v>
      </c>
      <c r="L1296" s="54" t="str">
        <f t="shared" ca="1" si="75"/>
        <v>COMPLET</v>
      </c>
      <c r="M1296" s="54">
        <f t="shared" ca="1" si="74"/>
        <v>0</v>
      </c>
      <c r="N1296" s="54" t="str">
        <f t="shared" ca="1" si="74"/>
        <v>ZH10JK</v>
      </c>
      <c r="O1296" s="54">
        <f t="shared" ca="1" si="74"/>
        <v>0</v>
      </c>
    </row>
    <row r="1297" spans="1:15" hidden="1" x14ac:dyDescent="0.25">
      <c r="A1297" s="97">
        <v>1844</v>
      </c>
      <c r="B1297" s="98" t="s">
        <v>9341</v>
      </c>
      <c r="C1297" s="54" t="str">
        <f t="shared" ca="1" si="73"/>
        <v>CPCC</v>
      </c>
      <c r="D1297" s="54" t="str">
        <f t="shared" ca="1" si="73"/>
        <v xml:space="preserve">V0MARE04 </v>
      </c>
      <c r="E1297" s="98">
        <f t="shared" ca="1" si="73"/>
        <v>0</v>
      </c>
      <c r="F1297" s="54">
        <f t="shared" ca="1" si="73"/>
        <v>0</v>
      </c>
      <c r="G1297" s="54">
        <f t="shared" ca="1" si="73"/>
        <v>0</v>
      </c>
      <c r="H1297" s="54">
        <f t="shared" ca="1" si="73"/>
        <v>0</v>
      </c>
      <c r="I1297" s="54">
        <f t="shared" ca="1" si="75"/>
        <v>0</v>
      </c>
      <c r="J1297" s="54" t="str">
        <f t="shared" ca="1" si="75"/>
        <v>ZH1KJX</v>
      </c>
      <c r="K1297" s="54" t="str">
        <f t="shared" ca="1" si="75"/>
        <v>AD3</v>
      </c>
      <c r="L1297" s="54" t="str">
        <f t="shared" ca="1" si="75"/>
        <v>COMPLET</v>
      </c>
      <c r="M1297" s="54">
        <f t="shared" ca="1" si="74"/>
        <v>0</v>
      </c>
      <c r="N1297" s="54" t="str">
        <f t="shared" ca="1" si="74"/>
        <v>ZH1KJZ</v>
      </c>
      <c r="O1297" s="54">
        <f t="shared" ca="1" si="74"/>
        <v>0</v>
      </c>
    </row>
    <row r="1298" spans="1:15" hidden="1" x14ac:dyDescent="0.25">
      <c r="A1298" s="97">
        <v>1049</v>
      </c>
      <c r="B1298" s="98" t="s">
        <v>5539</v>
      </c>
      <c r="C1298" s="54" t="str">
        <f t="shared" ca="1" si="73"/>
        <v>CPMP</v>
      </c>
      <c r="D1298" s="54" t="str">
        <f t="shared" ca="1" si="73"/>
        <v xml:space="preserve">V0MBRE07 </v>
      </c>
      <c r="E1298" s="98">
        <f t="shared" ca="1" si="73"/>
        <v>0</v>
      </c>
      <c r="F1298" s="54">
        <f t="shared" ca="1" si="73"/>
        <v>0</v>
      </c>
      <c r="G1298" s="54">
        <f t="shared" ca="1" si="73"/>
        <v>0</v>
      </c>
      <c r="H1298" s="54">
        <f t="shared" ca="1" si="73"/>
        <v>0</v>
      </c>
      <c r="I1298" s="54">
        <f t="shared" ca="1" si="75"/>
        <v>0</v>
      </c>
      <c r="J1298" s="54" t="str">
        <f t="shared" ca="1" si="75"/>
        <v>ZH2EJB</v>
      </c>
      <c r="K1298" s="54" t="str">
        <f t="shared" ca="1" si="75"/>
        <v>AD3</v>
      </c>
      <c r="L1298" s="54" t="str">
        <f t="shared" ca="1" si="75"/>
        <v>COMPLET</v>
      </c>
      <c r="M1298" s="54">
        <f t="shared" ca="1" si="74"/>
        <v>0</v>
      </c>
      <c r="N1298" s="54" t="str">
        <f t="shared" ca="1" si="74"/>
        <v>ZH2WJB</v>
      </c>
      <c r="O1298" s="54">
        <f t="shared" ca="1" si="74"/>
        <v>0</v>
      </c>
    </row>
    <row r="1299" spans="1:15" hidden="1" x14ac:dyDescent="0.25">
      <c r="A1299" s="97">
        <v>1050</v>
      </c>
      <c r="B1299" s="98" t="s">
        <v>5545</v>
      </c>
      <c r="C1299" s="54" t="str">
        <f t="shared" ca="1" si="73"/>
        <v>CPMC</v>
      </c>
      <c r="D1299" s="54" t="str">
        <f t="shared" ca="1" si="73"/>
        <v xml:space="preserve">V0MDCPRV </v>
      </c>
      <c r="E1299" s="98">
        <f t="shared" ca="1" si="73"/>
        <v>0</v>
      </c>
      <c r="F1299" s="54">
        <f t="shared" ca="1" si="73"/>
        <v>0</v>
      </c>
      <c r="G1299" s="54">
        <f t="shared" ca="1" si="73"/>
        <v>0</v>
      </c>
      <c r="H1299" s="54">
        <f t="shared" ca="1" si="73"/>
        <v>0</v>
      </c>
      <c r="I1299" s="54">
        <f t="shared" ca="1" si="75"/>
        <v>0</v>
      </c>
      <c r="J1299" s="54" t="str">
        <f t="shared" ca="1" si="75"/>
        <v>ZH4FJI</v>
      </c>
      <c r="K1299" s="54" t="str">
        <f t="shared" ca="1" si="75"/>
        <v>AD1</v>
      </c>
      <c r="L1299" s="54" t="str">
        <f t="shared" ca="1" si="75"/>
        <v>COMPLET</v>
      </c>
      <c r="M1299" s="54">
        <f t="shared" ca="1" si="74"/>
        <v>0</v>
      </c>
      <c r="N1299" s="54" t="str">
        <f t="shared" ca="1" si="74"/>
        <v>ZH4XJI</v>
      </c>
      <c r="O1299" s="54">
        <f t="shared" ca="1" si="74"/>
        <v>0</v>
      </c>
    </row>
    <row r="1300" spans="1:15" x14ac:dyDescent="0.25">
      <c r="A1300" s="97">
        <v>1051</v>
      </c>
      <c r="B1300" s="98" t="s">
        <v>5550</v>
      </c>
      <c r="C1300" s="54" t="str">
        <f t="shared" ca="1" si="73"/>
        <v>CPCR</v>
      </c>
      <c r="D1300" s="54" t="str">
        <f t="shared" ca="1" si="73"/>
        <v>MDD06</v>
      </c>
      <c r="E1300" s="98">
        <f t="shared" ca="1" si="73"/>
        <v>0</v>
      </c>
      <c r="F1300" s="54">
        <f t="shared" ca="1" si="73"/>
        <v>0</v>
      </c>
      <c r="G1300" s="54">
        <f t="shared" ca="1" si="73"/>
        <v>0</v>
      </c>
      <c r="H1300" s="54" t="str">
        <f t="shared" ca="1" si="73"/>
        <v>MDD06</v>
      </c>
      <c r="I1300" s="54">
        <f t="shared" ca="1" si="75"/>
        <v>0</v>
      </c>
      <c r="J1300" s="54" t="str">
        <f t="shared" ca="1" si="75"/>
        <v>ZH1AH3</v>
      </c>
      <c r="K1300" s="54" t="str">
        <f t="shared" ca="1" si="75"/>
        <v>AD3</v>
      </c>
      <c r="L1300" s="54" t="str">
        <f t="shared" ca="1" si="75"/>
        <v>PARTIEL</v>
      </c>
      <c r="M1300" s="54">
        <f t="shared" ca="1" si="74"/>
        <v>0</v>
      </c>
      <c r="N1300" s="54" t="str">
        <f t="shared" ca="1" si="74"/>
        <v>ZH1SH3</v>
      </c>
      <c r="O1300" s="54">
        <f t="shared" ca="1" si="74"/>
        <v>0</v>
      </c>
    </row>
    <row r="1301" spans="1:15" hidden="1" x14ac:dyDescent="0.25">
      <c r="A1301" s="97">
        <v>1052</v>
      </c>
      <c r="B1301" s="98" t="s">
        <v>5556</v>
      </c>
      <c r="C1301" s="54" t="str">
        <f t="shared" ca="1" si="73"/>
        <v>CPMP</v>
      </c>
      <c r="D1301" s="54" t="str">
        <f t="shared" ca="1" si="73"/>
        <v>RCHCMDF1</v>
      </c>
      <c r="E1301" s="98">
        <f t="shared" ca="1" si="73"/>
        <v>0</v>
      </c>
      <c r="F1301" s="54">
        <f t="shared" ca="1" si="73"/>
        <v>0</v>
      </c>
      <c r="G1301" s="54">
        <f t="shared" ca="1" si="73"/>
        <v>0</v>
      </c>
      <c r="H1301" s="54">
        <f t="shared" ca="1" si="73"/>
        <v>0</v>
      </c>
      <c r="I1301" s="54">
        <f t="shared" ca="1" si="75"/>
        <v>0</v>
      </c>
      <c r="J1301" s="54" t="str">
        <f t="shared" ca="1" si="75"/>
        <v>ZH2FJ4</v>
      </c>
      <c r="K1301" s="54" t="str">
        <f t="shared" ca="1" si="75"/>
        <v>AD3</v>
      </c>
      <c r="L1301" s="54" t="str">
        <f t="shared" ca="1" si="75"/>
        <v>COMPLET</v>
      </c>
      <c r="M1301" s="54">
        <f t="shared" ca="1" si="74"/>
        <v>0</v>
      </c>
      <c r="N1301" s="54" t="str">
        <f t="shared" ca="1" si="74"/>
        <v>ZH2XJ4</v>
      </c>
      <c r="O1301" s="54">
        <f t="shared" ca="1" si="74"/>
        <v>0</v>
      </c>
    </row>
    <row r="1302" spans="1:15" hidden="1" x14ac:dyDescent="0.25">
      <c r="A1302" s="97">
        <v>1053</v>
      </c>
      <c r="B1302" s="98" t="s">
        <v>5561</v>
      </c>
      <c r="C1302" s="54" t="str">
        <f t="shared" ca="1" si="73"/>
        <v>CPMP</v>
      </c>
      <c r="D1302" s="54" t="str">
        <f t="shared" ca="1" si="73"/>
        <v>RCHCMDF1</v>
      </c>
      <c r="E1302" s="98">
        <f t="shared" ca="1" si="73"/>
        <v>0</v>
      </c>
      <c r="F1302" s="54">
        <f t="shared" ca="1" si="73"/>
        <v>0</v>
      </c>
      <c r="G1302" s="54">
        <f t="shared" ca="1" si="73"/>
        <v>0</v>
      </c>
      <c r="H1302" s="54">
        <f t="shared" ca="1" si="73"/>
        <v>0</v>
      </c>
      <c r="I1302" s="54">
        <f t="shared" ca="1" si="75"/>
        <v>0</v>
      </c>
      <c r="J1302" s="54" t="str">
        <f t="shared" ca="1" si="75"/>
        <v>ZH2FJ4</v>
      </c>
      <c r="K1302" s="54" t="str">
        <f t="shared" ca="1" si="75"/>
        <v>AD3</v>
      </c>
      <c r="L1302" s="54" t="str">
        <f t="shared" ca="1" si="75"/>
        <v>COMPLET</v>
      </c>
      <c r="M1302" s="54">
        <f t="shared" ca="1" si="74"/>
        <v>0</v>
      </c>
      <c r="N1302" s="54" t="str">
        <f t="shared" ca="1" si="74"/>
        <v>ZH2XJ5</v>
      </c>
      <c r="O1302" s="54">
        <f t="shared" ca="1" si="74"/>
        <v>0</v>
      </c>
    </row>
    <row r="1303" spans="1:15" hidden="1" x14ac:dyDescent="0.25">
      <c r="A1303" s="97">
        <v>1054</v>
      </c>
      <c r="B1303" s="98" t="s">
        <v>5566</v>
      </c>
      <c r="C1303" s="54" t="str">
        <f t="shared" ca="1" si="73"/>
        <v>CPMP</v>
      </c>
      <c r="D1303" s="54" t="str">
        <f t="shared" ca="1" si="73"/>
        <v>RCHCMDF2</v>
      </c>
      <c r="E1303" s="98">
        <f t="shared" ca="1" si="73"/>
        <v>0</v>
      </c>
      <c r="F1303" s="54">
        <f t="shared" ca="1" si="73"/>
        <v>0</v>
      </c>
      <c r="G1303" s="54">
        <f t="shared" ca="1" si="73"/>
        <v>0</v>
      </c>
      <c r="H1303" s="54">
        <f t="shared" ca="1" si="73"/>
        <v>0</v>
      </c>
      <c r="I1303" s="54">
        <f t="shared" ca="1" si="75"/>
        <v>0</v>
      </c>
      <c r="J1303" s="54" t="str">
        <f t="shared" ca="1" si="75"/>
        <v>ZH2FJ5</v>
      </c>
      <c r="K1303" s="54" t="str">
        <f t="shared" ca="1" si="75"/>
        <v>AD3</v>
      </c>
      <c r="L1303" s="54" t="str">
        <f t="shared" ca="1" si="75"/>
        <v>COMPLET</v>
      </c>
      <c r="M1303" s="54">
        <f t="shared" ca="1" si="74"/>
        <v>0</v>
      </c>
      <c r="N1303" s="54" t="str">
        <f t="shared" ca="1" si="74"/>
        <v>ZH2XJ6</v>
      </c>
      <c r="O1303" s="54">
        <f t="shared" ca="1" si="74"/>
        <v>0</v>
      </c>
    </row>
    <row r="1304" spans="1:15" hidden="1" x14ac:dyDescent="0.25">
      <c r="A1304" s="97">
        <v>1055</v>
      </c>
      <c r="B1304" s="98" t="s">
        <v>5570</v>
      </c>
      <c r="C1304" s="54" t="str">
        <f t="shared" ca="1" si="73"/>
        <v>CPMP</v>
      </c>
      <c r="D1304" s="54" t="str">
        <f t="shared" ca="1" si="73"/>
        <v>RCHCMDF2</v>
      </c>
      <c r="E1304" s="98">
        <f t="shared" ca="1" si="73"/>
        <v>0</v>
      </c>
      <c r="F1304" s="54">
        <f t="shared" ca="1" si="73"/>
        <v>0</v>
      </c>
      <c r="G1304" s="54">
        <f t="shared" ca="1" si="73"/>
        <v>0</v>
      </c>
      <c r="H1304" s="54">
        <f t="shared" ca="1" si="73"/>
        <v>0</v>
      </c>
      <c r="I1304" s="54">
        <f t="shared" ca="1" si="75"/>
        <v>0</v>
      </c>
      <c r="J1304" s="54" t="str">
        <f t="shared" ca="1" si="75"/>
        <v>ZH2FJ5</v>
      </c>
      <c r="K1304" s="54" t="str">
        <f t="shared" ca="1" si="75"/>
        <v>AD3</v>
      </c>
      <c r="L1304" s="54" t="str">
        <f t="shared" ca="1" si="75"/>
        <v>COMPLET</v>
      </c>
      <c r="M1304" s="54">
        <f t="shared" ca="1" si="74"/>
        <v>0</v>
      </c>
      <c r="N1304" s="54" t="str">
        <f t="shared" ca="1" si="74"/>
        <v>ZH2XJ7</v>
      </c>
      <c r="O1304" s="54">
        <f t="shared" ca="1" si="74"/>
        <v>0</v>
      </c>
    </row>
    <row r="1305" spans="1:15" hidden="1" x14ac:dyDescent="0.25">
      <c r="A1305" s="97">
        <v>1056</v>
      </c>
      <c r="B1305" s="98" t="s">
        <v>5574</v>
      </c>
      <c r="C1305" s="54" t="str">
        <f t="shared" ca="1" si="73"/>
        <v>CPMP</v>
      </c>
      <c r="D1305" s="54" t="str">
        <f t="shared" ca="1" si="73"/>
        <v>RCHCMDF3</v>
      </c>
      <c r="E1305" s="98">
        <f t="shared" ca="1" si="73"/>
        <v>0</v>
      </c>
      <c r="F1305" s="54">
        <f t="shared" ca="1" si="73"/>
        <v>0</v>
      </c>
      <c r="G1305" s="54">
        <f t="shared" ca="1" si="73"/>
        <v>0</v>
      </c>
      <c r="H1305" s="54">
        <f t="shared" ca="1" si="73"/>
        <v>0</v>
      </c>
      <c r="I1305" s="54">
        <f t="shared" ca="1" si="75"/>
        <v>0</v>
      </c>
      <c r="J1305" s="54" t="str">
        <f t="shared" ca="1" si="75"/>
        <v>ZH2FJ6</v>
      </c>
      <c r="K1305" s="54" t="str">
        <f t="shared" ca="1" si="75"/>
        <v>AD3</v>
      </c>
      <c r="L1305" s="54" t="str">
        <f t="shared" ca="1" si="75"/>
        <v>COMPLET</v>
      </c>
      <c r="M1305" s="54">
        <f t="shared" ca="1" si="74"/>
        <v>0</v>
      </c>
      <c r="N1305" s="54" t="str">
        <f t="shared" ca="1" si="74"/>
        <v>ZH2XJ8</v>
      </c>
      <c r="O1305" s="54">
        <f t="shared" ca="1" si="74"/>
        <v>0</v>
      </c>
    </row>
    <row r="1306" spans="1:15" hidden="1" x14ac:dyDescent="0.25">
      <c r="A1306" s="97">
        <v>1057</v>
      </c>
      <c r="B1306" s="98" t="s">
        <v>5578</v>
      </c>
      <c r="C1306" s="54" t="str">
        <f t="shared" ca="1" si="73"/>
        <v>CPMP</v>
      </c>
      <c r="D1306" s="54" t="str">
        <f t="shared" ca="1" si="73"/>
        <v>RCHCMDF3</v>
      </c>
      <c r="E1306" s="98">
        <f t="shared" ca="1" si="73"/>
        <v>0</v>
      </c>
      <c r="F1306" s="54">
        <f t="shared" ca="1" si="73"/>
        <v>0</v>
      </c>
      <c r="G1306" s="54">
        <f t="shared" ca="1" si="73"/>
        <v>0</v>
      </c>
      <c r="H1306" s="54">
        <f t="shared" ca="1" si="73"/>
        <v>0</v>
      </c>
      <c r="I1306" s="54">
        <f t="shared" ca="1" si="75"/>
        <v>0</v>
      </c>
      <c r="J1306" s="54" t="str">
        <f t="shared" ca="1" si="75"/>
        <v>ZH2FJ6</v>
      </c>
      <c r="K1306" s="54" t="str">
        <f t="shared" ca="1" si="75"/>
        <v>AD3</v>
      </c>
      <c r="L1306" s="54" t="str">
        <f t="shared" ca="1" si="75"/>
        <v>COMPLET</v>
      </c>
      <c r="M1306" s="54">
        <f t="shared" ca="1" si="74"/>
        <v>0</v>
      </c>
      <c r="N1306" s="54" t="str">
        <f t="shared" ca="1" si="74"/>
        <v>ZH2XJ9</v>
      </c>
      <c r="O1306" s="54">
        <f t="shared" ca="1" si="74"/>
        <v>0</v>
      </c>
    </row>
    <row r="1307" spans="1:15" hidden="1" x14ac:dyDescent="0.25">
      <c r="A1307" s="97">
        <v>1058</v>
      </c>
      <c r="B1307" s="98" t="s">
        <v>5582</v>
      </c>
      <c r="C1307" s="54" t="str">
        <f t="shared" ca="1" si="73"/>
        <v>CPMP</v>
      </c>
      <c r="D1307" s="54" t="str">
        <f t="shared" ca="1" si="73"/>
        <v>RCHCMDF6</v>
      </c>
      <c r="E1307" s="98">
        <f t="shared" ca="1" si="73"/>
        <v>0</v>
      </c>
      <c r="F1307" s="54">
        <f t="shared" ca="1" si="73"/>
        <v>0</v>
      </c>
      <c r="G1307" s="54">
        <f t="shared" ca="1" si="73"/>
        <v>0</v>
      </c>
      <c r="H1307" s="54">
        <f t="shared" ca="1" si="73"/>
        <v>0</v>
      </c>
      <c r="I1307" s="54">
        <f t="shared" ca="1" si="75"/>
        <v>0</v>
      </c>
      <c r="J1307" s="54" t="str">
        <f t="shared" ca="1" si="75"/>
        <v>ZH2FJ8</v>
      </c>
      <c r="K1307" s="54" t="str">
        <f t="shared" ca="1" si="75"/>
        <v>AD3</v>
      </c>
      <c r="L1307" s="54" t="str">
        <f t="shared" ca="1" si="75"/>
        <v>COMPLET</v>
      </c>
      <c r="M1307" s="54">
        <f t="shared" ca="1" si="74"/>
        <v>0</v>
      </c>
      <c r="N1307" s="54" t="str">
        <f t="shared" ca="1" si="74"/>
        <v>ZH21JK</v>
      </c>
      <c r="O1307" s="54">
        <f t="shared" ca="1" si="74"/>
        <v>0</v>
      </c>
    </row>
    <row r="1308" spans="1:15" hidden="1" x14ac:dyDescent="0.25">
      <c r="A1308" s="97">
        <v>1059</v>
      </c>
      <c r="B1308" s="98" t="s">
        <v>5586</v>
      </c>
      <c r="C1308" s="54" t="str">
        <f t="shared" ca="1" si="73"/>
        <v>CPMP</v>
      </c>
      <c r="D1308" s="54" t="str">
        <f t="shared" ca="1" si="73"/>
        <v>RCHCMDF6</v>
      </c>
      <c r="E1308" s="98">
        <f t="shared" ca="1" si="73"/>
        <v>0</v>
      </c>
      <c r="F1308" s="54">
        <f t="shared" ca="1" si="73"/>
        <v>0</v>
      </c>
      <c r="G1308" s="54">
        <f t="shared" ca="1" si="73"/>
        <v>0</v>
      </c>
      <c r="H1308" s="54">
        <f t="shared" ca="1" si="73"/>
        <v>0</v>
      </c>
      <c r="I1308" s="54">
        <f t="shared" ca="1" si="75"/>
        <v>0</v>
      </c>
      <c r="J1308" s="54" t="str">
        <f t="shared" ca="1" si="75"/>
        <v>ZH2FJ8</v>
      </c>
      <c r="K1308" s="54" t="str">
        <f t="shared" ca="1" si="75"/>
        <v>AD3</v>
      </c>
      <c r="L1308" s="54" t="str">
        <f t="shared" ca="1" si="75"/>
        <v>COMPLET</v>
      </c>
      <c r="M1308" s="54">
        <f t="shared" ca="1" si="74"/>
        <v>0</v>
      </c>
      <c r="N1308" s="54" t="str">
        <f t="shared" ca="1" si="74"/>
        <v>ZH21JL</v>
      </c>
      <c r="O1308" s="54">
        <f t="shared" ca="1" si="74"/>
        <v>0</v>
      </c>
    </row>
    <row r="1309" spans="1:15" hidden="1" x14ac:dyDescent="0.25">
      <c r="A1309" s="97">
        <v>1060</v>
      </c>
      <c r="B1309" s="98" t="s">
        <v>5590</v>
      </c>
      <c r="C1309" s="54" t="str">
        <f t="shared" ca="1" si="73"/>
        <v>CPMP</v>
      </c>
      <c r="D1309" s="54" t="str">
        <f t="shared" ca="1" si="73"/>
        <v>RCHCMDF7</v>
      </c>
      <c r="E1309" s="98">
        <f t="shared" ca="1" si="73"/>
        <v>0</v>
      </c>
      <c r="F1309" s="54">
        <f t="shared" ca="1" si="73"/>
        <v>0</v>
      </c>
      <c r="G1309" s="54">
        <f t="shared" ca="1" si="73"/>
        <v>0</v>
      </c>
      <c r="H1309" s="54">
        <f t="shared" ca="1" si="73"/>
        <v>0</v>
      </c>
      <c r="I1309" s="54">
        <f t="shared" ca="1" si="75"/>
        <v>0</v>
      </c>
      <c r="J1309" s="54" t="str">
        <f t="shared" ca="1" si="75"/>
        <v>ZH2FJ9</v>
      </c>
      <c r="K1309" s="54" t="str">
        <f t="shared" ca="1" si="75"/>
        <v>AD3</v>
      </c>
      <c r="L1309" s="54" t="str">
        <f t="shared" ca="1" si="75"/>
        <v>COMPLET</v>
      </c>
      <c r="M1309" s="54">
        <f t="shared" ca="1" si="74"/>
        <v>0</v>
      </c>
      <c r="N1309" s="54" t="str">
        <f t="shared" ca="1" si="74"/>
        <v>ZH21JM</v>
      </c>
      <c r="O1309" s="54">
        <f t="shared" ca="1" si="74"/>
        <v>0</v>
      </c>
    </row>
    <row r="1310" spans="1:15" hidden="1" x14ac:dyDescent="0.25">
      <c r="A1310" s="97">
        <v>1061</v>
      </c>
      <c r="B1310" s="98" t="s">
        <v>5594</v>
      </c>
      <c r="C1310" s="54" t="str">
        <f t="shared" ca="1" si="73"/>
        <v>CPMP</v>
      </c>
      <c r="D1310" s="54" t="str">
        <f t="shared" ca="1" si="73"/>
        <v>RCHCMDF7</v>
      </c>
      <c r="E1310" s="98">
        <f t="shared" ca="1" si="73"/>
        <v>0</v>
      </c>
      <c r="F1310" s="54">
        <f t="shared" ca="1" si="73"/>
        <v>0</v>
      </c>
      <c r="G1310" s="54">
        <f t="shared" ca="1" si="73"/>
        <v>0</v>
      </c>
      <c r="H1310" s="54">
        <f t="shared" ca="1" si="73"/>
        <v>0</v>
      </c>
      <c r="I1310" s="54">
        <f t="shared" ca="1" si="75"/>
        <v>0</v>
      </c>
      <c r="J1310" s="54" t="str">
        <f t="shared" ca="1" si="75"/>
        <v>ZH2FJ9</v>
      </c>
      <c r="K1310" s="54" t="str">
        <f t="shared" ca="1" si="75"/>
        <v>AD3</v>
      </c>
      <c r="L1310" s="54" t="str">
        <f t="shared" ca="1" si="75"/>
        <v>COMPLET</v>
      </c>
      <c r="M1310" s="54">
        <f t="shared" ca="1" si="74"/>
        <v>0</v>
      </c>
      <c r="N1310" s="54" t="str">
        <f t="shared" ca="1" si="74"/>
        <v>ZH21JN</v>
      </c>
      <c r="O1310" s="54">
        <f t="shared" ca="1" si="74"/>
        <v>0</v>
      </c>
    </row>
    <row r="1311" spans="1:15" hidden="1" x14ac:dyDescent="0.25">
      <c r="A1311" s="97">
        <v>1062</v>
      </c>
      <c r="B1311" s="98" t="s">
        <v>5597</v>
      </c>
      <c r="C1311" s="54" t="str">
        <f t="shared" ca="1" si="73"/>
        <v>CPMP</v>
      </c>
      <c r="D1311" s="54" t="str">
        <f t="shared" ca="1" si="73"/>
        <v xml:space="preserve">V0MDRE05 </v>
      </c>
      <c r="E1311" s="98">
        <f t="shared" ca="1" si="73"/>
        <v>0</v>
      </c>
      <c r="F1311" s="54">
        <f t="shared" ca="1" si="73"/>
        <v>0</v>
      </c>
      <c r="G1311" s="54">
        <f t="shared" ca="1" si="73"/>
        <v>0</v>
      </c>
      <c r="H1311" s="54">
        <f t="shared" ca="1" si="73"/>
        <v>0</v>
      </c>
      <c r="I1311" s="54">
        <f t="shared" ca="1" si="75"/>
        <v>0</v>
      </c>
      <c r="J1311" s="54" t="str">
        <f t="shared" ca="1" si="75"/>
        <v>ZH2EJC</v>
      </c>
      <c r="K1311" s="54" t="str">
        <f t="shared" ca="1" si="75"/>
        <v>AD3</v>
      </c>
      <c r="L1311" s="54" t="str">
        <f t="shared" ca="1" si="75"/>
        <v>COMPLET</v>
      </c>
      <c r="M1311" s="54">
        <f t="shared" ca="1" si="74"/>
        <v>0</v>
      </c>
      <c r="N1311" s="54" t="str">
        <f t="shared" ca="1" si="74"/>
        <v>ZH2WJC</v>
      </c>
      <c r="O1311" s="54">
        <f t="shared" ca="1" si="74"/>
        <v>0</v>
      </c>
    </row>
    <row r="1312" spans="1:15" hidden="1" x14ac:dyDescent="0.25">
      <c r="A1312" s="97">
        <v>1063</v>
      </c>
      <c r="B1312" s="98" t="s">
        <v>5602</v>
      </c>
      <c r="C1312" s="54" t="str">
        <f t="shared" ca="1" si="73"/>
        <v>CPMP</v>
      </c>
      <c r="D1312" s="54" t="str">
        <f t="shared" ca="1" si="73"/>
        <v xml:space="preserve">V0MDRE09 </v>
      </c>
      <c r="E1312" s="98">
        <f t="shared" ca="1" si="73"/>
        <v>0</v>
      </c>
      <c r="F1312" s="54">
        <f t="shared" ca="1" si="73"/>
        <v>0</v>
      </c>
      <c r="G1312" s="54">
        <f t="shared" ca="1" si="73"/>
        <v>0</v>
      </c>
      <c r="H1312" s="54">
        <f t="shared" ca="1" si="73"/>
        <v>0</v>
      </c>
      <c r="I1312" s="54">
        <f t="shared" ca="1" si="75"/>
        <v>0</v>
      </c>
      <c r="J1312" s="54" t="str">
        <f t="shared" ca="1" si="75"/>
        <v>ZH2EJD</v>
      </c>
      <c r="K1312" s="54" t="str">
        <f t="shared" ca="1" si="75"/>
        <v>AD3</v>
      </c>
      <c r="L1312" s="54" t="str">
        <f t="shared" ca="1" si="75"/>
        <v>COMPLET</v>
      </c>
      <c r="M1312" s="54">
        <f t="shared" ca="1" si="74"/>
        <v>0</v>
      </c>
      <c r="N1312" s="54" t="str">
        <f t="shared" ca="1" si="74"/>
        <v>ZH2WJD</v>
      </c>
      <c r="O1312" s="54">
        <f t="shared" ca="1" si="74"/>
        <v>0</v>
      </c>
    </row>
    <row r="1313" spans="1:15" hidden="1" x14ac:dyDescent="0.25">
      <c r="A1313" s="97">
        <v>1064</v>
      </c>
      <c r="B1313" s="98" t="s">
        <v>5607</v>
      </c>
      <c r="C1313" s="54" t="str">
        <f t="shared" ca="1" si="73"/>
        <v>CPMP</v>
      </c>
      <c r="D1313" s="54" t="str">
        <f t="shared" ca="1" si="73"/>
        <v xml:space="preserve">V0MDRE11 </v>
      </c>
      <c r="E1313" s="98">
        <f t="shared" ca="1" si="73"/>
        <v>0</v>
      </c>
      <c r="F1313" s="54">
        <f t="shared" ca="1" si="73"/>
        <v>0</v>
      </c>
      <c r="G1313" s="54">
        <f t="shared" ca="1" si="73"/>
        <v>0</v>
      </c>
      <c r="H1313" s="54">
        <f t="shared" ca="1" si="73"/>
        <v>0</v>
      </c>
      <c r="I1313" s="54">
        <f t="shared" ca="1" si="75"/>
        <v>0</v>
      </c>
      <c r="J1313" s="54" t="str">
        <f t="shared" ca="1" si="75"/>
        <v>ZH2EJE</v>
      </c>
      <c r="K1313" s="54" t="str">
        <f t="shared" ca="1" si="75"/>
        <v>AD3</v>
      </c>
      <c r="L1313" s="54" t="str">
        <f t="shared" ca="1" si="75"/>
        <v>COMPLET</v>
      </c>
      <c r="M1313" s="54">
        <f t="shared" ca="1" si="74"/>
        <v>0</v>
      </c>
      <c r="N1313" s="54" t="str">
        <f t="shared" ca="1" si="74"/>
        <v>ZH2WJE</v>
      </c>
      <c r="O1313" s="54">
        <f t="shared" ca="1" si="74"/>
        <v>0</v>
      </c>
    </row>
    <row r="1314" spans="1:15" hidden="1" x14ac:dyDescent="0.25">
      <c r="A1314" s="97">
        <v>1065</v>
      </c>
      <c r="B1314" s="98" t="s">
        <v>5612</v>
      </c>
      <c r="C1314" s="54" t="str">
        <f t="shared" ca="1" si="73"/>
        <v>CPCC</v>
      </c>
      <c r="D1314" s="54" t="str">
        <f t="shared" ca="1" si="73"/>
        <v xml:space="preserve">V3MESAUV </v>
      </c>
      <c r="E1314" s="98">
        <f t="shared" ca="1" si="73"/>
        <v>0</v>
      </c>
      <c r="F1314" s="54">
        <f t="shared" ca="1" si="73"/>
        <v>0</v>
      </c>
      <c r="G1314" s="54">
        <f t="shared" ca="1" si="73"/>
        <v>0</v>
      </c>
      <c r="H1314" s="54">
        <f t="shared" ca="1" si="73"/>
        <v>0</v>
      </c>
      <c r="I1314" s="54">
        <f t="shared" ca="1" si="75"/>
        <v>0</v>
      </c>
      <c r="J1314" s="54" t="str">
        <f t="shared" ca="1" si="75"/>
        <v>ZH1IJL</v>
      </c>
      <c r="K1314" s="54" t="str">
        <f t="shared" ca="1" si="75"/>
        <v>AD1</v>
      </c>
      <c r="L1314" s="54" t="str">
        <f t="shared" ca="1" si="75"/>
        <v>COMPLET</v>
      </c>
      <c r="M1314" s="54">
        <f t="shared" ca="1" si="74"/>
        <v>0</v>
      </c>
      <c r="N1314" s="54" t="str">
        <f t="shared" ca="1" si="74"/>
        <v>ZH10JL</v>
      </c>
      <c r="O1314" s="54">
        <f t="shared" ca="1" si="74"/>
        <v>0</v>
      </c>
    </row>
    <row r="1315" spans="1:15" hidden="1" x14ac:dyDescent="0.25">
      <c r="A1315" s="97">
        <v>1066</v>
      </c>
      <c r="B1315" s="98" t="s">
        <v>5616</v>
      </c>
      <c r="C1315" s="54" t="str">
        <f t="shared" ca="1" si="73"/>
        <v>CPMC</v>
      </c>
      <c r="D1315" s="54" t="str">
        <f t="shared" ca="1" si="73"/>
        <v xml:space="preserve">V0MESSAF </v>
      </c>
      <c r="E1315" s="98">
        <f t="shared" ca="1" si="73"/>
        <v>0</v>
      </c>
      <c r="F1315" s="54">
        <f t="shared" ca="1" si="73"/>
        <v>0</v>
      </c>
      <c r="G1315" s="54">
        <f t="shared" ca="1" si="73"/>
        <v>0</v>
      </c>
      <c r="H1315" s="54">
        <f t="shared" ca="1" si="73"/>
        <v>0</v>
      </c>
      <c r="I1315" s="54">
        <f t="shared" ca="1" si="75"/>
        <v>0</v>
      </c>
      <c r="J1315" s="54" t="str">
        <f t="shared" ca="1" si="75"/>
        <v>ZH4FJJ</v>
      </c>
      <c r="K1315" s="54" t="str">
        <f t="shared" ca="1" si="75"/>
        <v>AD1</v>
      </c>
      <c r="L1315" s="54" t="str">
        <f t="shared" ca="1" si="75"/>
        <v>COMPLET</v>
      </c>
      <c r="M1315" s="54">
        <f t="shared" ca="1" si="74"/>
        <v>0</v>
      </c>
      <c r="N1315" s="54" t="str">
        <f t="shared" ca="1" si="74"/>
        <v>ZH4XJJ</v>
      </c>
      <c r="O1315" s="54">
        <f t="shared" ca="1" si="74"/>
        <v>0</v>
      </c>
    </row>
    <row r="1316" spans="1:15" hidden="1" x14ac:dyDescent="0.25">
      <c r="A1316" s="97">
        <v>1067</v>
      </c>
      <c r="B1316" s="98" t="s">
        <v>5621</v>
      </c>
      <c r="C1316" s="54" t="str">
        <f t="shared" ca="1" si="73"/>
        <v>CPMP</v>
      </c>
      <c r="D1316" s="54" t="str">
        <f t="shared" ca="1" si="73"/>
        <v xml:space="preserve">V0MHRE01 </v>
      </c>
      <c r="E1316" s="98">
        <f t="shared" ca="1" si="73"/>
        <v>0</v>
      </c>
      <c r="F1316" s="54">
        <f t="shared" ca="1" si="73"/>
        <v>0</v>
      </c>
      <c r="G1316" s="54">
        <f t="shared" ca="1" si="73"/>
        <v>0</v>
      </c>
      <c r="H1316" s="54">
        <f t="shared" ca="1" si="73"/>
        <v>0</v>
      </c>
      <c r="I1316" s="54">
        <f t="shared" ca="1" si="75"/>
        <v>0</v>
      </c>
      <c r="J1316" s="54" t="str">
        <f t="shared" ca="1" si="75"/>
        <v>ZH2EJF</v>
      </c>
      <c r="K1316" s="54" t="str">
        <f t="shared" ca="1" si="75"/>
        <v>AD3</v>
      </c>
      <c r="L1316" s="54" t="str">
        <f t="shared" ca="1" si="75"/>
        <v>COMPLET</v>
      </c>
      <c r="M1316" s="54">
        <f t="shared" ca="1" si="74"/>
        <v>0</v>
      </c>
      <c r="N1316" s="54" t="str">
        <f t="shared" ca="1" si="74"/>
        <v>ZH2WJF</v>
      </c>
      <c r="O1316" s="54">
        <f t="shared" ca="1" si="74"/>
        <v>0</v>
      </c>
    </row>
    <row r="1317" spans="1:15" hidden="1" x14ac:dyDescent="0.25">
      <c r="A1317" s="97">
        <v>1068</v>
      </c>
      <c r="B1317" s="98" t="s">
        <v>5628</v>
      </c>
      <c r="C1317" s="54" t="str">
        <f t="shared" ref="C1317:N1348" ca="1" si="76">IF((INDIRECT("'Referentiel'!"&amp;C$1&amp;$A1317)="N/A"),"",INDIRECT("'Referentiel'!"&amp;C$1&amp;$A1317))</f>
        <v>CPMP</v>
      </c>
      <c r="D1317" s="54" t="str">
        <f t="shared" ca="1" si="76"/>
        <v xml:space="preserve">V0MHRE06 </v>
      </c>
      <c r="E1317" s="98">
        <f t="shared" ca="1" si="76"/>
        <v>0</v>
      </c>
      <c r="F1317" s="54">
        <f t="shared" ca="1" si="76"/>
        <v>0</v>
      </c>
      <c r="G1317" s="54">
        <f t="shared" ca="1" si="76"/>
        <v>0</v>
      </c>
      <c r="H1317" s="54">
        <f t="shared" ca="1" si="76"/>
        <v>0</v>
      </c>
      <c r="I1317" s="54">
        <f t="shared" ca="1" si="75"/>
        <v>0</v>
      </c>
      <c r="J1317" s="54" t="str">
        <f t="shared" ca="1" si="75"/>
        <v>ZH2EJG</v>
      </c>
      <c r="K1317" s="54" t="str">
        <f t="shared" ca="1" si="75"/>
        <v>AD3</v>
      </c>
      <c r="L1317" s="54" t="str">
        <f t="shared" ca="1" si="75"/>
        <v>COMPLET</v>
      </c>
      <c r="M1317" s="54">
        <f t="shared" ca="1" si="74"/>
        <v>0</v>
      </c>
      <c r="N1317" s="54" t="str">
        <f t="shared" ca="1" si="74"/>
        <v>ZH2WJG</v>
      </c>
      <c r="O1317" s="54">
        <f t="shared" ca="1" si="74"/>
        <v>0</v>
      </c>
    </row>
    <row r="1318" spans="1:15" hidden="1" x14ac:dyDescent="0.25">
      <c r="A1318" s="97">
        <v>1069</v>
      </c>
      <c r="B1318" s="98" t="s">
        <v>5634</v>
      </c>
      <c r="C1318" s="54" t="str">
        <f t="shared" ca="1" si="76"/>
        <v>CPMP</v>
      </c>
      <c r="D1318" s="54" t="str">
        <f t="shared" ca="1" si="76"/>
        <v xml:space="preserve">V0MHRE96 </v>
      </c>
      <c r="E1318" s="98">
        <f t="shared" ca="1" si="76"/>
        <v>0</v>
      </c>
      <c r="F1318" s="54">
        <f t="shared" ca="1" si="76"/>
        <v>0</v>
      </c>
      <c r="G1318" s="54">
        <f t="shared" ca="1" si="76"/>
        <v>0</v>
      </c>
      <c r="H1318" s="54">
        <f t="shared" ca="1" si="76"/>
        <v>0</v>
      </c>
      <c r="I1318" s="54">
        <f t="shared" ca="1" si="75"/>
        <v>0</v>
      </c>
      <c r="J1318" s="54" t="str">
        <f t="shared" ca="1" si="75"/>
        <v>ZH2EJH</v>
      </c>
      <c r="K1318" s="54" t="str">
        <f t="shared" ca="1" si="75"/>
        <v>AD3</v>
      </c>
      <c r="L1318" s="54" t="str">
        <f t="shared" ca="1" si="75"/>
        <v>COMPLET</v>
      </c>
      <c r="M1318" s="54">
        <f t="shared" ca="1" si="74"/>
        <v>0</v>
      </c>
      <c r="N1318" s="54" t="str">
        <f t="shared" ca="1" si="74"/>
        <v>ZH2WJH</v>
      </c>
      <c r="O1318" s="54">
        <f t="shared" ca="1" si="74"/>
        <v>0</v>
      </c>
    </row>
    <row r="1319" spans="1:15" hidden="1" x14ac:dyDescent="0.25">
      <c r="A1319" s="97">
        <v>1070</v>
      </c>
      <c r="B1319" s="98" t="s">
        <v>5639</v>
      </c>
      <c r="C1319" s="54" t="str">
        <f t="shared" ca="1" si="76"/>
        <v>CPMP</v>
      </c>
      <c r="D1319" s="54" t="str">
        <f t="shared" ca="1" si="76"/>
        <v xml:space="preserve">V0MHRE97 </v>
      </c>
      <c r="E1319" s="98">
        <f t="shared" ca="1" si="76"/>
        <v>0</v>
      </c>
      <c r="F1319" s="54">
        <f t="shared" ca="1" si="76"/>
        <v>0</v>
      </c>
      <c r="G1319" s="54">
        <f t="shared" ca="1" si="76"/>
        <v>0</v>
      </c>
      <c r="H1319" s="54">
        <f t="shared" ca="1" si="76"/>
        <v>0</v>
      </c>
      <c r="I1319" s="54">
        <f t="shared" ca="1" si="75"/>
        <v>0</v>
      </c>
      <c r="J1319" s="54" t="str">
        <f t="shared" ca="1" si="75"/>
        <v>ZH2EJI</v>
      </c>
      <c r="K1319" s="54" t="str">
        <f t="shared" ca="1" si="75"/>
        <v>AD3</v>
      </c>
      <c r="L1319" s="54" t="str">
        <f t="shared" ca="1" si="75"/>
        <v>COMPLET</v>
      </c>
      <c r="M1319" s="54">
        <f t="shared" ca="1" si="74"/>
        <v>0</v>
      </c>
      <c r="N1319" s="54" t="str">
        <f t="shared" ca="1" si="74"/>
        <v>ZH2WJI</v>
      </c>
      <c r="O1319" s="54">
        <f t="shared" ca="1" si="74"/>
        <v>0</v>
      </c>
    </row>
    <row r="1320" spans="1:15" x14ac:dyDescent="0.25">
      <c r="A1320" s="97">
        <v>2222</v>
      </c>
      <c r="B1320" s="98" t="s">
        <v>10749</v>
      </c>
      <c r="C1320" s="54" t="str">
        <f t="shared" ca="1" si="76"/>
        <v>CPPL</v>
      </c>
      <c r="D1320" s="54" t="str">
        <f t="shared" ca="1" si="76"/>
        <v>V0MILLEF</v>
      </c>
      <c r="E1320" s="98">
        <f t="shared" ca="1" si="76"/>
        <v>0</v>
      </c>
      <c r="F1320" s="54">
        <f t="shared" ca="1" si="76"/>
        <v>0</v>
      </c>
      <c r="G1320" s="54">
        <f t="shared" ca="1" si="76"/>
        <v>0</v>
      </c>
      <c r="H1320" s="54">
        <f t="shared" ca="1" si="76"/>
        <v>0</v>
      </c>
      <c r="I1320" s="54">
        <f t="shared" ca="1" si="75"/>
        <v>0</v>
      </c>
      <c r="J1320" s="54" t="str">
        <f t="shared" ca="1" si="75"/>
        <v>ZH2BHL</v>
      </c>
      <c r="K1320" s="54" t="str">
        <f t="shared" ca="1" si="75"/>
        <v>AD3</v>
      </c>
      <c r="L1320" s="54" t="str">
        <f t="shared" ca="1" si="75"/>
        <v>COMPLET</v>
      </c>
      <c r="M1320" s="54" t="str">
        <f t="shared" ca="1" si="74"/>
        <v xml:space="preserve"> </v>
      </c>
      <c r="N1320" s="54" t="str">
        <f t="shared" ca="1" si="74"/>
        <v>ZH2AHL</v>
      </c>
      <c r="O1320" s="54">
        <f t="shared" ca="1" si="74"/>
        <v>0</v>
      </c>
    </row>
    <row r="1321" spans="1:15" hidden="1" x14ac:dyDescent="0.25">
      <c r="A1321" s="97">
        <v>1888</v>
      </c>
      <c r="B1321" s="98" t="s">
        <v>9492</v>
      </c>
      <c r="C1321" s="54" t="str">
        <f t="shared" ca="1" si="76"/>
        <v>CPCC</v>
      </c>
      <c r="D1321" s="54" t="str">
        <f t="shared" ca="1" si="76"/>
        <v xml:space="preserve">V0MIRATP </v>
      </c>
      <c r="E1321" s="98">
        <f t="shared" ca="1" si="76"/>
        <v>0</v>
      </c>
      <c r="F1321" s="54">
        <f t="shared" ca="1" si="76"/>
        <v>0</v>
      </c>
      <c r="G1321" s="54">
        <f t="shared" ca="1" si="76"/>
        <v>0</v>
      </c>
      <c r="H1321" s="54">
        <f t="shared" ca="1" si="76"/>
        <v>0</v>
      </c>
      <c r="I1321" s="54">
        <f t="shared" ca="1" si="75"/>
        <v>0</v>
      </c>
      <c r="J1321" s="54" t="str">
        <f t="shared" ca="1" si="75"/>
        <v>ZH1LJC</v>
      </c>
      <c r="K1321" s="54" t="str">
        <f t="shared" ca="1" si="75"/>
        <v>AD1</v>
      </c>
      <c r="L1321" s="54" t="str">
        <f t="shared" ca="1" si="75"/>
        <v>COMPLET</v>
      </c>
      <c r="M1321" s="54">
        <f t="shared" ca="1" si="74"/>
        <v>0</v>
      </c>
      <c r="N1321" s="54" t="str">
        <f t="shared" ca="1" si="74"/>
        <v>ZH1LJD</v>
      </c>
      <c r="O1321" s="54">
        <f t="shared" ca="1" si="74"/>
        <v>0</v>
      </c>
    </row>
    <row r="1322" spans="1:15" hidden="1" x14ac:dyDescent="0.25">
      <c r="A1322" s="97">
        <v>1071</v>
      </c>
      <c r="B1322" s="98" t="s">
        <v>5644</v>
      </c>
      <c r="C1322" s="54" t="str">
        <f t="shared" ca="1" si="76"/>
        <v>CPMP</v>
      </c>
      <c r="D1322" s="54" t="str">
        <f t="shared" ca="1" si="76"/>
        <v xml:space="preserve">V0MIRE01 </v>
      </c>
      <c r="E1322" s="98">
        <f t="shared" ca="1" si="76"/>
        <v>0</v>
      </c>
      <c r="F1322" s="54">
        <f t="shared" ca="1" si="76"/>
        <v>0</v>
      </c>
      <c r="G1322" s="54">
        <f t="shared" ca="1" si="76"/>
        <v>0</v>
      </c>
      <c r="H1322" s="54">
        <f t="shared" ca="1" si="76"/>
        <v>0</v>
      </c>
      <c r="I1322" s="54">
        <f t="shared" ca="1" si="75"/>
        <v>0</v>
      </c>
      <c r="J1322" s="54" t="str">
        <f t="shared" ca="1" si="75"/>
        <v>ZH2EJJ</v>
      </c>
      <c r="K1322" s="54" t="str">
        <f t="shared" ca="1" si="75"/>
        <v>AD3</v>
      </c>
      <c r="L1322" s="54" t="str">
        <f t="shared" ca="1" si="75"/>
        <v>COMPLET</v>
      </c>
      <c r="M1322" s="54">
        <f t="shared" ca="1" si="75"/>
        <v>0</v>
      </c>
      <c r="N1322" s="54" t="str">
        <f t="shared" ca="1" si="75"/>
        <v>ZH2WJJ</v>
      </c>
      <c r="O1322" s="54">
        <f t="shared" ca="1" si="75"/>
        <v>0</v>
      </c>
    </row>
    <row r="1323" spans="1:15" hidden="1" x14ac:dyDescent="0.25">
      <c r="A1323" s="97">
        <v>1072</v>
      </c>
      <c r="B1323" s="98" t="s">
        <v>5650</v>
      </c>
      <c r="C1323" s="54" t="str">
        <f t="shared" ca="1" si="76"/>
        <v>CPPL</v>
      </c>
      <c r="D1323" s="54" t="str">
        <f t="shared" ca="1" si="76"/>
        <v xml:space="preserve">V0MIRTIT </v>
      </c>
      <c r="E1323" s="98">
        <f t="shared" ca="1" si="76"/>
        <v>0</v>
      </c>
      <c r="F1323" s="54">
        <f t="shared" ca="1" si="76"/>
        <v>0</v>
      </c>
      <c r="G1323" s="54">
        <f t="shared" ca="1" si="76"/>
        <v>0</v>
      </c>
      <c r="H1323" s="54">
        <f t="shared" ca="1" si="76"/>
        <v>0</v>
      </c>
      <c r="I1323" s="54">
        <f t="shared" ca="1" si="75"/>
        <v>0</v>
      </c>
      <c r="J1323" s="54" t="str">
        <f t="shared" ca="1" si="75"/>
        <v>ZH2EJK</v>
      </c>
      <c r="K1323" s="54" t="str">
        <f t="shared" ca="1" si="75"/>
        <v>AD3</v>
      </c>
      <c r="L1323" s="54" t="str">
        <f t="shared" ca="1" si="75"/>
        <v>COMPLET</v>
      </c>
      <c r="M1323" s="54">
        <f t="shared" ca="1" si="75"/>
        <v>0</v>
      </c>
      <c r="N1323" s="54" t="str">
        <f t="shared" ca="1" si="75"/>
        <v>ZH2WJK</v>
      </c>
      <c r="O1323" s="54">
        <f t="shared" ca="1" si="75"/>
        <v>0</v>
      </c>
    </row>
    <row r="1324" spans="1:15" hidden="1" x14ac:dyDescent="0.25">
      <c r="A1324" s="97">
        <v>1073</v>
      </c>
      <c r="B1324" s="98" t="s">
        <v>5656</v>
      </c>
      <c r="C1324" s="54" t="str">
        <f t="shared" ca="1" si="76"/>
        <v>CPMP</v>
      </c>
      <c r="D1324" s="54" t="str">
        <f t="shared" ca="1" si="76"/>
        <v>V0MODENVO</v>
      </c>
      <c r="E1324" s="98">
        <f t="shared" ca="1" si="76"/>
        <v>0</v>
      </c>
      <c r="F1324" s="54">
        <f t="shared" ca="1" si="76"/>
        <v>0</v>
      </c>
      <c r="G1324" s="54">
        <f t="shared" ca="1" si="76"/>
        <v>0</v>
      </c>
      <c r="H1324" s="54">
        <f t="shared" ca="1" si="76"/>
        <v>0</v>
      </c>
      <c r="I1324" s="54">
        <f t="shared" ca="1" si="75"/>
        <v>0</v>
      </c>
      <c r="J1324" s="54" t="str">
        <f t="shared" ca="1" si="75"/>
        <v>ZH2EJL</v>
      </c>
      <c r="K1324" s="54" t="str">
        <f t="shared" ca="1" si="75"/>
        <v>AD3</v>
      </c>
      <c r="L1324" s="54" t="str">
        <f t="shared" ca="1" si="75"/>
        <v>COMPLET</v>
      </c>
      <c r="M1324" s="54">
        <f t="shared" ca="1" si="75"/>
        <v>0</v>
      </c>
      <c r="N1324" s="54" t="str">
        <f t="shared" ca="1" si="75"/>
        <v>ZH2WJL</v>
      </c>
      <c r="O1324" s="54">
        <f t="shared" ca="1" si="75"/>
        <v>0</v>
      </c>
    </row>
    <row r="1325" spans="1:15" hidden="1" x14ac:dyDescent="0.25">
      <c r="A1325" s="97">
        <v>1074</v>
      </c>
      <c r="B1325" s="98" t="s">
        <v>5662</v>
      </c>
      <c r="C1325" s="54" t="str">
        <f t="shared" ca="1" si="76"/>
        <v>CPMC</v>
      </c>
      <c r="D1325" s="54" t="str">
        <f t="shared" ca="1" si="76"/>
        <v xml:space="preserve">V0MOTCON </v>
      </c>
      <c r="E1325" s="98">
        <f t="shared" ca="1" si="76"/>
        <v>0</v>
      </c>
      <c r="F1325" s="54">
        <f t="shared" ca="1" si="76"/>
        <v>0</v>
      </c>
      <c r="G1325" s="54">
        <f t="shared" ca="1" si="76"/>
        <v>0</v>
      </c>
      <c r="H1325" s="54">
        <f t="shared" ca="1" si="76"/>
        <v>0</v>
      </c>
      <c r="I1325" s="54">
        <f t="shared" ca="1" si="75"/>
        <v>0</v>
      </c>
      <c r="J1325" s="54" t="str">
        <f t="shared" ca="1" si="75"/>
        <v>ZH4FJK</v>
      </c>
      <c r="K1325" s="54" t="str">
        <f t="shared" ca="1" si="75"/>
        <v>AD1</v>
      </c>
      <c r="L1325" s="54" t="str">
        <f t="shared" ca="1" si="75"/>
        <v>COMPLET</v>
      </c>
      <c r="M1325" s="54">
        <f t="shared" ca="1" si="75"/>
        <v>0</v>
      </c>
      <c r="N1325" s="54" t="str">
        <f t="shared" ca="1" si="75"/>
        <v>ZH4XJK</v>
      </c>
      <c r="O1325" s="54">
        <f t="shared" ca="1" si="75"/>
        <v>0</v>
      </c>
    </row>
    <row r="1326" spans="1:15" hidden="1" x14ac:dyDescent="0.25">
      <c r="A1326" s="97">
        <v>1075</v>
      </c>
      <c r="B1326" s="98" t="s">
        <v>5667</v>
      </c>
      <c r="C1326" s="54" t="str">
        <f t="shared" ca="1" si="76"/>
        <v>CPMC</v>
      </c>
      <c r="D1326" s="54" t="str">
        <f t="shared" ca="1" si="76"/>
        <v xml:space="preserve">V0MOTCON </v>
      </c>
      <c r="E1326" s="98">
        <f t="shared" ca="1" si="76"/>
        <v>0</v>
      </c>
      <c r="F1326" s="54">
        <f t="shared" ca="1" si="76"/>
        <v>0</v>
      </c>
      <c r="G1326" s="54">
        <f t="shared" ca="1" si="76"/>
        <v>0</v>
      </c>
      <c r="H1326" s="54">
        <f t="shared" ca="1" si="76"/>
        <v>0</v>
      </c>
      <c r="I1326" s="54">
        <f t="shared" ca="1" si="75"/>
        <v>0</v>
      </c>
      <c r="J1326" s="54" t="str">
        <f t="shared" ca="1" si="75"/>
        <v>ZH4FJR</v>
      </c>
      <c r="K1326" s="54" t="str">
        <f t="shared" ca="1" si="75"/>
        <v>AD3</v>
      </c>
      <c r="L1326" s="54" t="str">
        <f t="shared" ca="1" si="75"/>
        <v>COMPLET</v>
      </c>
      <c r="M1326" s="54">
        <f t="shared" ca="1" si="75"/>
        <v>0</v>
      </c>
      <c r="N1326" s="54" t="str">
        <f t="shared" ca="1" si="75"/>
        <v>ZH4FJS</v>
      </c>
      <c r="O1326" s="54">
        <f t="shared" ca="1" si="75"/>
        <v>0</v>
      </c>
    </row>
    <row r="1327" spans="1:15" hidden="1" x14ac:dyDescent="0.25">
      <c r="A1327" s="97">
        <v>1076</v>
      </c>
      <c r="B1327" s="98" t="s">
        <v>5671</v>
      </c>
      <c r="C1327" s="54" t="str">
        <f t="shared" ca="1" si="76"/>
        <v>CPCC</v>
      </c>
      <c r="D1327" s="54" t="str">
        <f t="shared" ca="1" si="76"/>
        <v xml:space="preserve">V0MOTEDC </v>
      </c>
      <c r="E1327" s="98">
        <f t="shared" ca="1" si="76"/>
        <v>0</v>
      </c>
      <c r="F1327" s="54">
        <f t="shared" ca="1" si="76"/>
        <v>0</v>
      </c>
      <c r="G1327" s="54">
        <f t="shared" ca="1" si="76"/>
        <v>0</v>
      </c>
      <c r="H1327" s="54">
        <f t="shared" ca="1" si="76"/>
        <v>0</v>
      </c>
      <c r="I1327" s="54">
        <f t="shared" ca="1" si="75"/>
        <v>0</v>
      </c>
      <c r="J1327" s="54" t="str">
        <f t="shared" ca="1" si="75"/>
        <v>ZH1IJM</v>
      </c>
      <c r="K1327" s="54" t="str">
        <f t="shared" ca="1" si="75"/>
        <v>AD1</v>
      </c>
      <c r="L1327" s="54" t="str">
        <f t="shared" ca="1" si="75"/>
        <v>COMPLET</v>
      </c>
      <c r="M1327" s="54">
        <f t="shared" ca="1" si="75"/>
        <v>0</v>
      </c>
      <c r="N1327" s="54" t="str">
        <f t="shared" ca="1" si="75"/>
        <v>ZH10JM</v>
      </c>
      <c r="O1327" s="54">
        <f t="shared" ca="1" si="75"/>
        <v>0</v>
      </c>
    </row>
    <row r="1328" spans="1:15" hidden="1" x14ac:dyDescent="0.25">
      <c r="A1328" s="97">
        <v>1077</v>
      </c>
      <c r="B1328" s="98" t="s">
        <v>5678</v>
      </c>
      <c r="C1328" s="54" t="str">
        <f t="shared" ca="1" si="76"/>
        <v>CPCC</v>
      </c>
      <c r="D1328" s="54" t="str">
        <f t="shared" ca="1" si="76"/>
        <v xml:space="preserve">V1MOTENT </v>
      </c>
      <c r="E1328" s="98">
        <f t="shared" ca="1" si="76"/>
        <v>0</v>
      </c>
      <c r="F1328" s="54">
        <f t="shared" ca="1" si="76"/>
        <v>0</v>
      </c>
      <c r="G1328" s="54">
        <f t="shared" ca="1" si="76"/>
        <v>0</v>
      </c>
      <c r="H1328" s="54">
        <f t="shared" ca="1" si="76"/>
        <v>0</v>
      </c>
      <c r="I1328" s="54">
        <f t="shared" ca="1" si="75"/>
        <v>0</v>
      </c>
      <c r="J1328" s="54" t="str">
        <f t="shared" ca="1" si="75"/>
        <v>ZH1AJZ</v>
      </c>
      <c r="K1328" s="54" t="str">
        <f t="shared" ca="1" si="75"/>
        <v>AD1</v>
      </c>
      <c r="L1328" s="54" t="str">
        <f t="shared" ca="1" si="75"/>
        <v>COMPLET</v>
      </c>
      <c r="M1328" s="54">
        <f t="shared" ca="1" si="75"/>
        <v>0</v>
      </c>
      <c r="N1328" s="54" t="str">
        <f t="shared" ca="1" si="75"/>
        <v>ZH15JY</v>
      </c>
      <c r="O1328" s="54">
        <f t="shared" ca="1" si="75"/>
        <v>0</v>
      </c>
    </row>
    <row r="1329" spans="1:15" hidden="1" x14ac:dyDescent="0.25">
      <c r="A1329" s="97">
        <v>1078</v>
      </c>
      <c r="B1329" s="98" t="s">
        <v>5683</v>
      </c>
      <c r="C1329" s="54" t="str">
        <f t="shared" ca="1" si="76"/>
        <v>CPCC</v>
      </c>
      <c r="D1329" s="54" t="str">
        <f t="shared" ca="1" si="76"/>
        <v xml:space="preserve">V0MOTGDR </v>
      </c>
      <c r="E1329" s="98">
        <f t="shared" ca="1" si="76"/>
        <v>0</v>
      </c>
      <c r="F1329" s="54">
        <f t="shared" ca="1" si="76"/>
        <v>0</v>
      </c>
      <c r="G1329" s="54">
        <f t="shared" ca="1" si="76"/>
        <v>0</v>
      </c>
      <c r="H1329" s="54">
        <f t="shared" ca="1" si="76"/>
        <v>0</v>
      </c>
      <c r="I1329" s="54">
        <f t="shared" ca="1" si="75"/>
        <v>0</v>
      </c>
      <c r="J1329" s="54" t="str">
        <f t="shared" ca="1" si="75"/>
        <v>ZH1IJN</v>
      </c>
      <c r="K1329" s="54" t="str">
        <f t="shared" ca="1" si="75"/>
        <v>AD3</v>
      </c>
      <c r="L1329" s="54" t="str">
        <f t="shared" ca="1" si="75"/>
        <v>COMPLET</v>
      </c>
      <c r="M1329" s="54">
        <f t="shared" ca="1" si="75"/>
        <v>0</v>
      </c>
      <c r="N1329" s="54" t="str">
        <f t="shared" ca="1" si="75"/>
        <v>ZH10JN</v>
      </c>
      <c r="O1329" s="54">
        <f t="shared" ca="1" si="75"/>
        <v>0</v>
      </c>
    </row>
    <row r="1330" spans="1:15" hidden="1" x14ac:dyDescent="0.25">
      <c r="A1330" s="97">
        <v>1079</v>
      </c>
      <c r="B1330" s="98" t="s">
        <v>5690</v>
      </c>
      <c r="C1330" s="54" t="str">
        <f t="shared" ca="1" si="76"/>
        <v>CPCC</v>
      </c>
      <c r="D1330" s="54" t="str">
        <f t="shared" ca="1" si="76"/>
        <v xml:space="preserve">V0MOTPAR </v>
      </c>
      <c r="E1330" s="98">
        <f t="shared" ca="1" si="76"/>
        <v>0</v>
      </c>
      <c r="F1330" s="54">
        <f t="shared" ca="1" si="76"/>
        <v>0</v>
      </c>
      <c r="G1330" s="54">
        <f t="shared" ca="1" si="76"/>
        <v>0</v>
      </c>
      <c r="H1330" s="54">
        <f t="shared" ca="1" si="76"/>
        <v>0</v>
      </c>
      <c r="I1330" s="54">
        <f t="shared" ca="1" si="75"/>
        <v>0</v>
      </c>
      <c r="J1330" s="54" t="str">
        <f t="shared" ca="1" si="75"/>
        <v>ZH1IJO</v>
      </c>
      <c r="K1330" s="54" t="str">
        <f t="shared" ca="1" si="75"/>
        <v>AD3</v>
      </c>
      <c r="L1330" s="54" t="str">
        <f t="shared" ca="1" si="75"/>
        <v>COMPLET</v>
      </c>
      <c r="M1330" s="54">
        <f t="shared" ca="1" si="75"/>
        <v>0</v>
      </c>
      <c r="N1330" s="54" t="str">
        <f t="shared" ca="1" si="75"/>
        <v>ZH10JO</v>
      </c>
      <c r="O1330" s="54">
        <f t="shared" ca="1" si="75"/>
        <v>0</v>
      </c>
    </row>
    <row r="1331" spans="1:15" hidden="1" x14ac:dyDescent="0.25">
      <c r="A1331" s="97">
        <v>1080</v>
      </c>
      <c r="B1331" s="98" t="s">
        <v>5697</v>
      </c>
      <c r="C1331" s="54" t="str">
        <f t="shared" ca="1" si="76"/>
        <v>CPCC</v>
      </c>
      <c r="D1331" s="54" t="str">
        <f t="shared" ca="1" si="76"/>
        <v>V0MOTSOR</v>
      </c>
      <c r="E1331" s="98">
        <f t="shared" ca="1" si="76"/>
        <v>0</v>
      </c>
      <c r="F1331" s="54">
        <f t="shared" ca="1" si="76"/>
        <v>0</v>
      </c>
      <c r="G1331" s="54">
        <f t="shared" ca="1" si="76"/>
        <v>0</v>
      </c>
      <c r="H1331" s="54">
        <f t="shared" ca="1" si="76"/>
        <v>0</v>
      </c>
      <c r="I1331" s="54">
        <f t="shared" ca="1" si="75"/>
        <v>0</v>
      </c>
      <c r="J1331" s="54" t="str">
        <f t="shared" ca="1" si="75"/>
        <v>ZH1AJL</v>
      </c>
      <c r="K1331" s="54" t="str">
        <f t="shared" ca="1" si="75"/>
        <v>AD1</v>
      </c>
      <c r="L1331" s="54" t="str">
        <f t="shared" ca="1" si="75"/>
        <v>COMPLET</v>
      </c>
      <c r="M1331" s="54">
        <f t="shared" ca="1" si="75"/>
        <v>0</v>
      </c>
      <c r="N1331" s="54" t="str">
        <f t="shared" ca="1" si="75"/>
        <v>ZH15JX</v>
      </c>
      <c r="O1331" s="54">
        <f t="shared" ca="1" si="75"/>
        <v>0</v>
      </c>
    </row>
    <row r="1332" spans="1:15" hidden="1" x14ac:dyDescent="0.25">
      <c r="A1332" s="97">
        <v>1081</v>
      </c>
      <c r="B1332" s="98" t="s">
        <v>5703</v>
      </c>
      <c r="C1332" s="54" t="str">
        <f t="shared" ca="1" si="76"/>
        <v>CPDT</v>
      </c>
      <c r="D1332" s="54" t="str">
        <f t="shared" ca="1" si="76"/>
        <v>MS_PROFIL_TDBACCUEIL_YYYYMMDD.dat</v>
      </c>
      <c r="E1332" s="98">
        <f t="shared" ca="1" si="76"/>
        <v>0</v>
      </c>
      <c r="F1332" s="54">
        <f t="shared" ca="1" si="76"/>
        <v>0</v>
      </c>
      <c r="G1332" s="54">
        <f t="shared" ca="1" si="76"/>
        <v>0</v>
      </c>
      <c r="H1332" s="54">
        <f t="shared" ca="1" si="76"/>
        <v>0</v>
      </c>
      <c r="I1332" s="54">
        <f t="shared" ca="1" si="75"/>
        <v>0</v>
      </c>
      <c r="J1332" s="54">
        <f t="shared" ca="1" si="75"/>
        <v>0</v>
      </c>
      <c r="K1332" s="54" t="str">
        <f t="shared" ca="1" si="75"/>
        <v>AD4.2</v>
      </c>
      <c r="L1332" s="54" t="str">
        <f t="shared" ca="1" si="75"/>
        <v>COMPLET</v>
      </c>
      <c r="M1332" s="54" t="str">
        <f t="shared" ca="1" si="75"/>
        <v xml:space="preserve"> </v>
      </c>
      <c r="N1332" s="54" t="str">
        <f t="shared" ca="1" si="75"/>
        <v>ZH0TJ3</v>
      </c>
      <c r="O1332" s="54">
        <f t="shared" ca="1" si="75"/>
        <v>0</v>
      </c>
    </row>
    <row r="1333" spans="1:15" hidden="1" x14ac:dyDescent="0.25">
      <c r="A1333" s="97">
        <v>1082</v>
      </c>
      <c r="B1333" s="98" t="s">
        <v>5706</v>
      </c>
      <c r="C1333" s="54" t="str">
        <f t="shared" ca="1" si="76"/>
        <v>CPDT</v>
      </c>
      <c r="D1333" s="54" t="str">
        <f t="shared" ca="1" si="76"/>
        <v>MS_PROFILS_YYYYMMDD.dat</v>
      </c>
      <c r="E1333" s="98">
        <f t="shared" ca="1" si="76"/>
        <v>0</v>
      </c>
      <c r="F1333" s="54">
        <f t="shared" ca="1" si="76"/>
        <v>0</v>
      </c>
      <c r="G1333" s="54">
        <f t="shared" ca="1" si="76"/>
        <v>0</v>
      </c>
      <c r="H1333" s="54">
        <f t="shared" ca="1" si="76"/>
        <v>0</v>
      </c>
      <c r="I1333" s="54">
        <f t="shared" ca="1" si="75"/>
        <v>0</v>
      </c>
      <c r="J1333" s="54">
        <f t="shared" ca="1" si="75"/>
        <v>0</v>
      </c>
      <c r="K1333" s="54" t="str">
        <f t="shared" ca="1" si="75"/>
        <v>AD4.2</v>
      </c>
      <c r="L1333" s="54" t="str">
        <f t="shared" ca="1" si="75"/>
        <v>COMPLET</v>
      </c>
      <c r="M1333" s="54" t="str">
        <f t="shared" ca="1" si="75"/>
        <v xml:space="preserve"> </v>
      </c>
      <c r="N1333" s="54" t="str">
        <f t="shared" ca="1" si="75"/>
        <v>ZH0TJ4</v>
      </c>
      <c r="O1333" s="54">
        <f t="shared" ca="1" si="75"/>
        <v>0</v>
      </c>
    </row>
    <row r="1334" spans="1:15" hidden="1" x14ac:dyDescent="0.25">
      <c r="A1334" s="97">
        <v>1083</v>
      </c>
      <c r="B1334" s="98" t="s">
        <v>5709</v>
      </c>
      <c r="C1334" s="54" t="str">
        <f t="shared" ca="1" si="76"/>
        <v>CPMC</v>
      </c>
      <c r="D1334" s="54" t="str">
        <f t="shared" ca="1" si="76"/>
        <v xml:space="preserve">V2MSGPUL </v>
      </c>
      <c r="E1334" s="98">
        <f t="shared" ca="1" si="76"/>
        <v>0</v>
      </c>
      <c r="F1334" s="54">
        <f t="shared" ca="1" si="76"/>
        <v>0</v>
      </c>
      <c r="G1334" s="54">
        <f t="shared" ca="1" si="76"/>
        <v>0</v>
      </c>
      <c r="H1334" s="54">
        <f t="shared" ca="1" si="76"/>
        <v>0</v>
      </c>
      <c r="I1334" s="54">
        <f t="shared" ca="1" si="75"/>
        <v>0</v>
      </c>
      <c r="J1334" s="54" t="str">
        <f t="shared" ca="1" si="75"/>
        <v>ZH4FJL</v>
      </c>
      <c r="K1334" s="54" t="str">
        <f t="shared" ca="1" si="75"/>
        <v>AD3</v>
      </c>
      <c r="L1334" s="54" t="str">
        <f t="shared" ca="1" si="75"/>
        <v>COMPLET</v>
      </c>
      <c r="M1334" s="54">
        <f t="shared" ca="1" si="75"/>
        <v>0</v>
      </c>
      <c r="N1334" s="54" t="str">
        <f t="shared" ca="1" si="75"/>
        <v>ZH4XJL</v>
      </c>
      <c r="O1334" s="54">
        <f t="shared" ca="1" si="75"/>
        <v>0</v>
      </c>
    </row>
    <row r="1335" spans="1:15" hidden="1" x14ac:dyDescent="0.25">
      <c r="A1335" s="97">
        <v>1084</v>
      </c>
      <c r="B1335" s="98" t="s">
        <v>5716</v>
      </c>
      <c r="C1335" s="54" t="str">
        <f t="shared" ca="1" si="76"/>
        <v>CPMC</v>
      </c>
      <c r="D1335" s="54" t="str">
        <f t="shared" ca="1" si="76"/>
        <v xml:space="preserve">V1MSGPUS </v>
      </c>
      <c r="E1335" s="98">
        <f t="shared" ca="1" si="76"/>
        <v>0</v>
      </c>
      <c r="F1335" s="54">
        <f t="shared" ca="1" si="76"/>
        <v>0</v>
      </c>
      <c r="G1335" s="54">
        <f t="shared" ca="1" si="76"/>
        <v>0</v>
      </c>
      <c r="H1335" s="54">
        <f t="shared" ca="1" si="76"/>
        <v>0</v>
      </c>
      <c r="I1335" s="54">
        <f t="shared" ca="1" si="75"/>
        <v>0</v>
      </c>
      <c r="J1335" s="54" t="str">
        <f t="shared" ca="1" si="75"/>
        <v>ZH4FJM</v>
      </c>
      <c r="K1335" s="54" t="str">
        <f t="shared" ca="1" si="75"/>
        <v>AD3</v>
      </c>
      <c r="L1335" s="54" t="str">
        <f t="shared" ca="1" si="75"/>
        <v>COMPLET</v>
      </c>
      <c r="M1335" s="54">
        <f t="shared" ca="1" si="75"/>
        <v>0</v>
      </c>
      <c r="N1335" s="54" t="str">
        <f t="shared" ca="1" si="75"/>
        <v>ZH4XJM</v>
      </c>
      <c r="O1335" s="54">
        <f t="shared" ca="1" si="75"/>
        <v>0</v>
      </c>
    </row>
    <row r="1336" spans="1:15" hidden="1" x14ac:dyDescent="0.25">
      <c r="A1336" s="97">
        <v>1085</v>
      </c>
      <c r="B1336" s="98" t="s">
        <v>5721</v>
      </c>
      <c r="C1336" s="54" t="str">
        <f t="shared" ca="1" si="76"/>
        <v>CPRI</v>
      </c>
      <c r="D1336" s="54" t="str">
        <f t="shared" ca="1" si="76"/>
        <v xml:space="preserve"> V1MVDBEF      </v>
      </c>
      <c r="E1336" s="98">
        <f t="shared" ca="1" si="76"/>
        <v>0</v>
      </c>
      <c r="F1336" s="54">
        <f t="shared" ca="1" si="76"/>
        <v>0</v>
      </c>
      <c r="G1336" s="54">
        <f t="shared" ca="1" si="76"/>
        <v>0</v>
      </c>
      <c r="H1336" s="54">
        <f t="shared" ca="1" si="76"/>
        <v>0</v>
      </c>
      <c r="I1336" s="54">
        <f t="shared" ca="1" si="75"/>
        <v>0</v>
      </c>
      <c r="J1336" s="54" t="str">
        <f t="shared" ca="1" si="75"/>
        <v>ZH0CJW</v>
      </c>
      <c r="K1336" s="54" t="str">
        <f t="shared" ca="1" si="75"/>
        <v>AD3</v>
      </c>
      <c r="L1336" s="54" t="str">
        <f t="shared" ca="1" si="75"/>
        <v>COMPLET</v>
      </c>
      <c r="M1336" s="54">
        <f t="shared" ca="1" si="75"/>
        <v>0</v>
      </c>
      <c r="N1336" s="54" t="str">
        <f t="shared" ca="1" si="75"/>
        <v>ZH0UJW</v>
      </c>
      <c r="O1336" s="54">
        <f t="shared" ca="1" si="75"/>
        <v>0</v>
      </c>
    </row>
    <row r="1337" spans="1:15" hidden="1" x14ac:dyDescent="0.25">
      <c r="A1337" s="97">
        <v>1086</v>
      </c>
      <c r="B1337" s="98" t="s">
        <v>5727</v>
      </c>
      <c r="C1337" s="54" t="str">
        <f t="shared" ca="1" si="76"/>
        <v>CPRI</v>
      </c>
      <c r="D1337" s="54" t="str">
        <f t="shared" ca="1" si="76"/>
        <v xml:space="preserve"> V3MVDBOP      </v>
      </c>
      <c r="E1337" s="98">
        <f t="shared" ca="1" si="76"/>
        <v>0</v>
      </c>
      <c r="F1337" s="54">
        <f t="shared" ca="1" si="76"/>
        <v>0</v>
      </c>
      <c r="G1337" s="54">
        <f t="shared" ca="1" si="76"/>
        <v>0</v>
      </c>
      <c r="H1337" s="54">
        <f t="shared" ca="1" si="76"/>
        <v>0</v>
      </c>
      <c r="I1337" s="54">
        <f t="shared" ca="1" si="75"/>
        <v>0</v>
      </c>
      <c r="J1337" s="54" t="str">
        <f t="shared" ca="1" si="75"/>
        <v>ZH0CJX</v>
      </c>
      <c r="K1337" s="54" t="str">
        <f t="shared" ca="1" si="75"/>
        <v>AD3</v>
      </c>
      <c r="L1337" s="54" t="str">
        <f t="shared" ca="1" si="75"/>
        <v>COMPLET</v>
      </c>
      <c r="M1337" s="54">
        <f t="shared" ca="1" si="75"/>
        <v>0</v>
      </c>
      <c r="N1337" s="54" t="str">
        <f t="shared" ca="1" si="75"/>
        <v>ZH0UJX</v>
      </c>
      <c r="O1337" s="54">
        <f t="shared" ref="O1337:O1400" ca="1" si="77">IF((INDIRECT("'Referentiel'!"&amp;O$1&amp;$A1337)="N/A"),"",INDIRECT("'Referentiel'!"&amp;O$1&amp;$A1337))</f>
        <v>0</v>
      </c>
    </row>
    <row r="1338" spans="1:15" hidden="1" x14ac:dyDescent="0.25">
      <c r="A1338" s="97">
        <v>1087</v>
      </c>
      <c r="B1338" s="98" t="s">
        <v>5732</v>
      </c>
      <c r="C1338" s="54" t="str">
        <f t="shared" ca="1" si="76"/>
        <v>CPMP</v>
      </c>
      <c r="D1338" s="54" t="str">
        <f t="shared" ca="1" si="76"/>
        <v xml:space="preserve">V0MVECPT </v>
      </c>
      <c r="E1338" s="98">
        <f t="shared" ca="1" si="76"/>
        <v>0</v>
      </c>
      <c r="F1338" s="54">
        <f t="shared" ca="1" si="76"/>
        <v>0</v>
      </c>
      <c r="G1338" s="54">
        <f t="shared" ca="1" si="76"/>
        <v>0</v>
      </c>
      <c r="H1338" s="54">
        <f t="shared" ca="1" si="76"/>
        <v>0</v>
      </c>
      <c r="I1338" s="54">
        <f t="shared" ca="1" si="76"/>
        <v>0</v>
      </c>
      <c r="J1338" s="54" t="str">
        <f t="shared" ca="1" si="76"/>
        <v>ZH2EJM</v>
      </c>
      <c r="K1338" s="54" t="str">
        <f t="shared" ca="1" si="76"/>
        <v>AD3</v>
      </c>
      <c r="L1338" s="54" t="str">
        <f t="shared" ca="1" si="76"/>
        <v>COMPLET</v>
      </c>
      <c r="M1338" s="54">
        <f t="shared" ca="1" si="76"/>
        <v>0</v>
      </c>
      <c r="N1338" s="54" t="str">
        <f t="shared" ca="1" si="76"/>
        <v>ZH2WJM</v>
      </c>
      <c r="O1338" s="54">
        <f t="shared" ca="1" si="77"/>
        <v>0</v>
      </c>
    </row>
    <row r="1339" spans="1:15" hidden="1" x14ac:dyDescent="0.25">
      <c r="A1339" s="97">
        <v>1088</v>
      </c>
      <c r="B1339" s="98" t="s">
        <v>5737</v>
      </c>
      <c r="C1339" s="54" t="str">
        <f t="shared" ca="1" si="76"/>
        <v>CPMP</v>
      </c>
      <c r="D1339" s="54" t="str">
        <f t="shared" ca="1" si="76"/>
        <v xml:space="preserve">V0MVEDOM </v>
      </c>
      <c r="E1339" s="98">
        <f t="shared" ca="1" si="76"/>
        <v>0</v>
      </c>
      <c r="F1339" s="54">
        <f t="shared" ca="1" si="76"/>
        <v>0</v>
      </c>
      <c r="G1339" s="54">
        <f t="shared" ca="1" si="76"/>
        <v>0</v>
      </c>
      <c r="H1339" s="54">
        <f t="shared" ca="1" si="76"/>
        <v>0</v>
      </c>
      <c r="I1339" s="54">
        <f t="shared" ca="1" si="76"/>
        <v>0</v>
      </c>
      <c r="J1339" s="54" t="str">
        <f t="shared" ca="1" si="76"/>
        <v>ZH2EJN</v>
      </c>
      <c r="K1339" s="54" t="str">
        <f t="shared" ca="1" si="76"/>
        <v>AD3</v>
      </c>
      <c r="L1339" s="54" t="str">
        <f t="shared" ca="1" si="76"/>
        <v>COMPLET</v>
      </c>
      <c r="M1339" s="54">
        <f t="shared" ca="1" si="76"/>
        <v>0</v>
      </c>
      <c r="N1339" s="54" t="str">
        <f t="shared" ca="1" si="76"/>
        <v>ZH2WJN</v>
      </c>
      <c r="O1339" s="54">
        <f t="shared" ca="1" si="77"/>
        <v>0</v>
      </c>
    </row>
    <row r="1340" spans="1:15" hidden="1" x14ac:dyDescent="0.25">
      <c r="A1340" s="97">
        <v>1089</v>
      </c>
      <c r="B1340" s="98" t="s">
        <v>5742</v>
      </c>
      <c r="C1340" s="54" t="str">
        <f t="shared" ca="1" si="76"/>
        <v>CPMP</v>
      </c>
      <c r="D1340" s="54" t="str">
        <f t="shared" ca="1" si="76"/>
        <v xml:space="preserve">V0MVELEM </v>
      </c>
      <c r="E1340" s="98">
        <f t="shared" ca="1" si="76"/>
        <v>0</v>
      </c>
      <c r="F1340" s="54">
        <f t="shared" ca="1" si="76"/>
        <v>0</v>
      </c>
      <c r="G1340" s="54">
        <f t="shared" ca="1" si="76"/>
        <v>0</v>
      </c>
      <c r="H1340" s="54">
        <f t="shared" ca="1" si="76"/>
        <v>0</v>
      </c>
      <c r="I1340" s="54">
        <f t="shared" ca="1" si="76"/>
        <v>0</v>
      </c>
      <c r="J1340" s="54" t="str">
        <f t="shared" ca="1" si="76"/>
        <v>ZH2EJO</v>
      </c>
      <c r="K1340" s="54" t="str">
        <f t="shared" ca="1" si="76"/>
        <v>AD3</v>
      </c>
      <c r="L1340" s="54" t="str">
        <f t="shared" ca="1" si="76"/>
        <v>COMPLET</v>
      </c>
      <c r="M1340" s="54">
        <f t="shared" ca="1" si="76"/>
        <v>0</v>
      </c>
      <c r="N1340" s="54" t="str">
        <f t="shared" ca="1" si="76"/>
        <v>ZH2WJO</v>
      </c>
      <c r="O1340" s="54">
        <f t="shared" ca="1" si="77"/>
        <v>0</v>
      </c>
    </row>
    <row r="1341" spans="1:15" hidden="1" x14ac:dyDescent="0.25">
      <c r="A1341" s="97">
        <v>1090</v>
      </c>
      <c r="B1341" s="98" t="s">
        <v>5747</v>
      </c>
      <c r="C1341" s="54" t="str">
        <f t="shared" ca="1" si="76"/>
        <v>CPRI</v>
      </c>
      <c r="D1341" s="54" t="str">
        <f t="shared" ca="1" si="76"/>
        <v xml:space="preserve"> V2MVTEF2      </v>
      </c>
      <c r="E1341" s="98">
        <f t="shared" ca="1" si="76"/>
        <v>0</v>
      </c>
      <c r="F1341" s="54">
        <f t="shared" ca="1" si="76"/>
        <v>0</v>
      </c>
      <c r="G1341" s="54">
        <f t="shared" ca="1" si="76"/>
        <v>0</v>
      </c>
      <c r="H1341" s="54">
        <f t="shared" ca="1" si="76"/>
        <v>0</v>
      </c>
      <c r="I1341" s="54">
        <f t="shared" ca="1" si="76"/>
        <v>0</v>
      </c>
      <c r="J1341" s="54" t="str">
        <f t="shared" ca="1" si="76"/>
        <v>ZH0CJY</v>
      </c>
      <c r="K1341" s="54" t="str">
        <f t="shared" ca="1" si="76"/>
        <v>AD3</v>
      </c>
      <c r="L1341" s="54" t="str">
        <f t="shared" ca="1" si="76"/>
        <v>COMPLET</v>
      </c>
      <c r="M1341" s="54">
        <f t="shared" ca="1" si="76"/>
        <v>0</v>
      </c>
      <c r="N1341" s="54" t="str">
        <f t="shared" ca="1" si="76"/>
        <v>ZH0UJY</v>
      </c>
      <c r="O1341" s="54">
        <f t="shared" ca="1" si="77"/>
        <v>0</v>
      </c>
    </row>
    <row r="1342" spans="1:15" hidden="1" x14ac:dyDescent="0.25">
      <c r="A1342" s="97">
        <v>1091</v>
      </c>
      <c r="B1342" s="98" t="s">
        <v>5752</v>
      </c>
      <c r="C1342" s="54" t="str">
        <f t="shared" ca="1" si="76"/>
        <v>CPCC</v>
      </c>
      <c r="D1342" s="54" t="str">
        <f t="shared" ca="1" si="76"/>
        <v>V0NDSDER</v>
      </c>
      <c r="E1342" s="98">
        <f t="shared" ca="1" si="76"/>
        <v>0</v>
      </c>
      <c r="F1342" s="54">
        <f t="shared" ca="1" si="76"/>
        <v>0</v>
      </c>
      <c r="G1342" s="54">
        <f t="shared" ca="1" si="76"/>
        <v>0</v>
      </c>
      <c r="H1342" s="54">
        <f t="shared" ca="1" si="76"/>
        <v>0</v>
      </c>
      <c r="I1342" s="54">
        <f t="shared" ca="1" si="76"/>
        <v>0</v>
      </c>
      <c r="J1342" s="54" t="str">
        <f t="shared" ca="1" si="76"/>
        <v>ZH1BMQ</v>
      </c>
      <c r="K1342" s="54" t="str">
        <f t="shared" ca="1" si="76"/>
        <v>AD3</v>
      </c>
      <c r="L1342" s="54" t="str">
        <f t="shared" ca="1" si="76"/>
        <v>COMPLET</v>
      </c>
      <c r="M1342" s="54" t="str">
        <f t="shared" ca="1" si="76"/>
        <v xml:space="preserve"> </v>
      </c>
      <c r="N1342" s="54" t="str">
        <f t="shared" ca="1" si="76"/>
        <v>ZH1TMQ</v>
      </c>
      <c r="O1342" s="54">
        <f t="shared" ca="1" si="77"/>
        <v>0</v>
      </c>
    </row>
    <row r="1343" spans="1:15" hidden="1" x14ac:dyDescent="0.25">
      <c r="A1343" s="97">
        <v>1092</v>
      </c>
      <c r="B1343" s="98" t="s">
        <v>5758</v>
      </c>
      <c r="C1343" s="54" t="str">
        <f t="shared" ca="1" si="76"/>
        <v>CPCC</v>
      </c>
      <c r="D1343" s="54" t="str">
        <f t="shared" ca="1" si="76"/>
        <v>V0NDSINI</v>
      </c>
      <c r="E1343" s="98">
        <f t="shared" ca="1" si="76"/>
        <v>0</v>
      </c>
      <c r="F1343" s="54">
        <f t="shared" ca="1" si="76"/>
        <v>0</v>
      </c>
      <c r="G1343" s="54">
        <f t="shared" ca="1" si="76"/>
        <v>0</v>
      </c>
      <c r="H1343" s="54">
        <f t="shared" ca="1" si="76"/>
        <v>0</v>
      </c>
      <c r="I1343" s="54">
        <f t="shared" ca="1" si="76"/>
        <v>0</v>
      </c>
      <c r="J1343" s="54" t="str">
        <f t="shared" ca="1" si="76"/>
        <v>ZH1BMR</v>
      </c>
      <c r="K1343" s="54" t="str">
        <f t="shared" ca="1" si="76"/>
        <v>AD3</v>
      </c>
      <c r="L1343" s="54" t="str">
        <f t="shared" ca="1" si="76"/>
        <v>COMPLET</v>
      </c>
      <c r="M1343" s="54" t="str">
        <f t="shared" ca="1" si="76"/>
        <v xml:space="preserve"> </v>
      </c>
      <c r="N1343" s="54" t="str">
        <f t="shared" ca="1" si="76"/>
        <v>ZH1TMR</v>
      </c>
      <c r="O1343" s="54">
        <f t="shared" ca="1" si="77"/>
        <v>0</v>
      </c>
    </row>
    <row r="1344" spans="1:15" hidden="1" x14ac:dyDescent="0.25">
      <c r="A1344" s="97">
        <v>1910</v>
      </c>
      <c r="B1344" s="98" t="s">
        <v>9586</v>
      </c>
      <c r="C1344" s="54" t="str">
        <f t="shared" ca="1" si="76"/>
        <v>CPRI</v>
      </c>
      <c r="D1344" s="54" t="str">
        <f t="shared" ca="1" si="76"/>
        <v>NODTIERS</v>
      </c>
      <c r="E1344" s="98">
        <f t="shared" ca="1" si="76"/>
        <v>0</v>
      </c>
      <c r="F1344" s="54">
        <f t="shared" ca="1" si="76"/>
        <v>0</v>
      </c>
      <c r="G1344" s="54">
        <f t="shared" ca="1" si="76"/>
        <v>0</v>
      </c>
      <c r="H1344" s="54">
        <f t="shared" ca="1" si="76"/>
        <v>0</v>
      </c>
      <c r="I1344" s="54">
        <f t="shared" ca="1" si="76"/>
        <v>0</v>
      </c>
      <c r="J1344" s="54" t="str">
        <f t="shared" ca="1" si="76"/>
        <v>ZH1BMA</v>
      </c>
      <c r="K1344" s="54" t="str">
        <f t="shared" ca="1" si="76"/>
        <v>AD1</v>
      </c>
      <c r="L1344" s="54" t="str">
        <f t="shared" ca="1" si="76"/>
        <v>COMPLET</v>
      </c>
      <c r="M1344" s="54" t="str">
        <f t="shared" ca="1" si="76"/>
        <v xml:space="preserve"> </v>
      </c>
      <c r="N1344" s="54" t="str">
        <f t="shared" ca="1" si="76"/>
        <v>ZH1BMB</v>
      </c>
      <c r="O1344" s="54">
        <f t="shared" ca="1" si="77"/>
        <v>0</v>
      </c>
    </row>
    <row r="1345" spans="1:15" hidden="1" x14ac:dyDescent="0.25">
      <c r="A1345" s="97">
        <v>1093</v>
      </c>
      <c r="B1345" s="98" t="s">
        <v>5764</v>
      </c>
      <c r="C1345" s="54" t="str">
        <f t="shared" ca="1" si="76"/>
        <v>CPRI</v>
      </c>
      <c r="D1345" s="54" t="str">
        <f t="shared" ca="1" si="76"/>
        <v xml:space="preserve"> </v>
      </c>
      <c r="E1345" s="98">
        <f t="shared" ca="1" si="76"/>
        <v>0</v>
      </c>
      <c r="F1345" s="54">
        <f t="shared" ca="1" si="76"/>
        <v>0</v>
      </c>
      <c r="G1345" s="54">
        <f t="shared" ca="1" si="76"/>
        <v>0</v>
      </c>
      <c r="H1345" s="54">
        <f t="shared" ca="1" si="76"/>
        <v>0</v>
      </c>
      <c r="I1345" s="54">
        <f t="shared" ca="1" si="76"/>
        <v>0</v>
      </c>
      <c r="J1345" s="54">
        <f t="shared" ca="1" si="76"/>
        <v>0</v>
      </c>
      <c r="K1345" s="54" t="str">
        <f t="shared" ca="1" si="76"/>
        <v>AD3</v>
      </c>
      <c r="L1345" s="54" t="str">
        <f t="shared" ca="1" si="76"/>
        <v>COMPLET</v>
      </c>
      <c r="M1345" s="54" t="str">
        <f t="shared" ca="1" si="76"/>
        <v xml:space="preserve"> </v>
      </c>
      <c r="N1345" s="54" t="str">
        <f t="shared" ca="1" si="76"/>
        <v>ZH0TMT</v>
      </c>
      <c r="O1345" s="54">
        <f t="shared" ca="1" si="77"/>
        <v>0</v>
      </c>
    </row>
    <row r="1346" spans="1:15" hidden="1" x14ac:dyDescent="0.25">
      <c r="A1346" s="97">
        <v>1094</v>
      </c>
      <c r="B1346" s="98" t="s">
        <v>5767</v>
      </c>
      <c r="C1346" s="54" t="str">
        <f t="shared" ca="1" si="76"/>
        <v>CPRI</v>
      </c>
      <c r="D1346" s="54" t="str">
        <f t="shared" ca="1" si="76"/>
        <v xml:space="preserve"> </v>
      </c>
      <c r="E1346" s="98">
        <f t="shared" ca="1" si="76"/>
        <v>0</v>
      </c>
      <c r="F1346" s="54">
        <f t="shared" ca="1" si="76"/>
        <v>0</v>
      </c>
      <c r="G1346" s="54">
        <f t="shared" ca="1" si="76"/>
        <v>0</v>
      </c>
      <c r="H1346" s="54">
        <f t="shared" ca="1" si="76"/>
        <v>0</v>
      </c>
      <c r="I1346" s="54">
        <f t="shared" ca="1" si="76"/>
        <v>0</v>
      </c>
      <c r="J1346" s="54">
        <f t="shared" ca="1" si="76"/>
        <v>0</v>
      </c>
      <c r="K1346" s="54" t="str">
        <f t="shared" ca="1" si="76"/>
        <v>AD3</v>
      </c>
      <c r="L1346" s="54" t="str">
        <f t="shared" ca="1" si="76"/>
        <v>COMPLET</v>
      </c>
      <c r="M1346" s="54" t="str">
        <f t="shared" ca="1" si="76"/>
        <v xml:space="preserve"> </v>
      </c>
      <c r="N1346" s="54" t="str">
        <f t="shared" ca="1" si="76"/>
        <v>ZH0TMU</v>
      </c>
      <c r="O1346" s="54">
        <f t="shared" ca="1" si="77"/>
        <v>0</v>
      </c>
    </row>
    <row r="1347" spans="1:15" hidden="1" x14ac:dyDescent="0.25">
      <c r="A1347" s="97">
        <v>1095</v>
      </c>
      <c r="B1347" s="98" t="s">
        <v>5770</v>
      </c>
      <c r="C1347" s="54" t="str">
        <f t="shared" ca="1" si="76"/>
        <v>CPRI</v>
      </c>
      <c r="D1347" s="54" t="str">
        <f t="shared" ca="1" si="76"/>
        <v xml:space="preserve"> </v>
      </c>
      <c r="E1347" s="98">
        <f t="shared" ca="1" si="76"/>
        <v>0</v>
      </c>
      <c r="F1347" s="54">
        <f t="shared" ca="1" si="76"/>
        <v>0</v>
      </c>
      <c r="G1347" s="54">
        <f t="shared" ca="1" si="76"/>
        <v>0</v>
      </c>
      <c r="H1347" s="54">
        <f t="shared" ca="1" si="76"/>
        <v>0</v>
      </c>
      <c r="I1347" s="54">
        <f t="shared" ca="1" si="76"/>
        <v>0</v>
      </c>
      <c r="J1347" s="54">
        <f t="shared" ca="1" si="76"/>
        <v>0</v>
      </c>
      <c r="K1347" s="54" t="str">
        <f t="shared" ca="1" si="76"/>
        <v>AD3</v>
      </c>
      <c r="L1347" s="54" t="str">
        <f t="shared" ca="1" si="76"/>
        <v>COMPLET</v>
      </c>
      <c r="M1347" s="54" t="str">
        <f t="shared" ca="1" si="76"/>
        <v xml:space="preserve"> </v>
      </c>
      <c r="N1347" s="54" t="str">
        <f t="shared" ca="1" si="76"/>
        <v>ZH0TMV</v>
      </c>
      <c r="O1347" s="54">
        <f t="shared" ca="1" si="77"/>
        <v>0</v>
      </c>
    </row>
    <row r="1348" spans="1:15" hidden="1" x14ac:dyDescent="0.25">
      <c r="A1348" s="97">
        <v>1096</v>
      </c>
      <c r="B1348" s="98" t="s">
        <v>5773</v>
      </c>
      <c r="C1348" s="54" t="str">
        <f t="shared" ca="1" si="76"/>
        <v>CPRI</v>
      </c>
      <c r="D1348" s="54" t="str">
        <f t="shared" ca="1" si="76"/>
        <v xml:space="preserve"> </v>
      </c>
      <c r="E1348" s="98">
        <f t="shared" ca="1" si="76"/>
        <v>0</v>
      </c>
      <c r="F1348" s="54">
        <f t="shared" ca="1" si="76"/>
        <v>0</v>
      </c>
      <c r="G1348" s="54">
        <f t="shared" ca="1" si="76"/>
        <v>0</v>
      </c>
      <c r="H1348" s="54">
        <f t="shared" ca="1" si="76"/>
        <v>0</v>
      </c>
      <c r="I1348" s="54">
        <f t="shared" ca="1" si="76"/>
        <v>0</v>
      </c>
      <c r="J1348" s="54">
        <f t="shared" ca="1" si="76"/>
        <v>0</v>
      </c>
      <c r="K1348" s="54" t="str">
        <f t="shared" ca="1" si="76"/>
        <v>AD3</v>
      </c>
      <c r="L1348" s="54" t="str">
        <f t="shared" ref="L1348:O1411" ca="1" si="78">IF((INDIRECT("'Referentiel'!"&amp;L$1&amp;$A1348)="N/A"),"",INDIRECT("'Referentiel'!"&amp;L$1&amp;$A1348))</f>
        <v>COMPLET</v>
      </c>
      <c r="M1348" s="54" t="str">
        <f t="shared" ca="1" si="78"/>
        <v xml:space="preserve"> </v>
      </c>
      <c r="N1348" s="54" t="str">
        <f t="shared" ca="1" si="78"/>
        <v>ZH0TMW</v>
      </c>
      <c r="O1348" s="54">
        <f t="shared" ca="1" si="77"/>
        <v>0</v>
      </c>
    </row>
    <row r="1349" spans="1:15" hidden="1" x14ac:dyDescent="0.25">
      <c r="A1349" s="97">
        <v>1097</v>
      </c>
      <c r="B1349" s="98" t="s">
        <v>5776</v>
      </c>
      <c r="C1349" s="54" t="str">
        <f t="shared" ref="C1349:K1377" ca="1" si="79">IF((INDIRECT("'Referentiel'!"&amp;C$1&amp;$A1349)="N/A"),"",INDIRECT("'Referentiel'!"&amp;C$1&amp;$A1349))</f>
        <v>CPRI</v>
      </c>
      <c r="D1349" s="54" t="str">
        <f t="shared" ca="1" si="79"/>
        <v xml:space="preserve"> </v>
      </c>
      <c r="E1349" s="98">
        <f t="shared" ca="1" si="79"/>
        <v>0</v>
      </c>
      <c r="F1349" s="54">
        <f t="shared" ca="1" si="79"/>
        <v>0</v>
      </c>
      <c r="G1349" s="54">
        <f t="shared" ca="1" si="79"/>
        <v>0</v>
      </c>
      <c r="H1349" s="54">
        <f t="shared" ca="1" si="79"/>
        <v>0</v>
      </c>
      <c r="I1349" s="54">
        <f t="shared" ca="1" si="79"/>
        <v>0</v>
      </c>
      <c r="J1349" s="54">
        <f t="shared" ca="1" si="79"/>
        <v>0</v>
      </c>
      <c r="K1349" s="54" t="str">
        <f t="shared" ca="1" si="79"/>
        <v>AD3</v>
      </c>
      <c r="L1349" s="54" t="str">
        <f t="shared" ca="1" si="78"/>
        <v>COMPLET</v>
      </c>
      <c r="M1349" s="54" t="str">
        <f t="shared" ca="1" si="78"/>
        <v xml:space="preserve"> </v>
      </c>
      <c r="N1349" s="54" t="str">
        <f t="shared" ca="1" si="78"/>
        <v>ZH0TMX</v>
      </c>
      <c r="O1349" s="54">
        <f t="shared" ca="1" si="77"/>
        <v>0</v>
      </c>
    </row>
    <row r="1350" spans="1:15" hidden="1" x14ac:dyDescent="0.25">
      <c r="A1350" s="97">
        <v>1098</v>
      </c>
      <c r="B1350" s="98" t="s">
        <v>5779</v>
      </c>
      <c r="C1350" s="54" t="str">
        <f t="shared" ca="1" si="79"/>
        <v>CPRI</v>
      </c>
      <c r="D1350" s="54" t="str">
        <f t="shared" ca="1" si="79"/>
        <v xml:space="preserve"> </v>
      </c>
      <c r="E1350" s="98">
        <f t="shared" ca="1" si="79"/>
        <v>0</v>
      </c>
      <c r="F1350" s="54">
        <f t="shared" ca="1" si="79"/>
        <v>0</v>
      </c>
      <c r="G1350" s="54">
        <f t="shared" ca="1" si="79"/>
        <v>0</v>
      </c>
      <c r="H1350" s="54">
        <f t="shared" ca="1" si="79"/>
        <v>0</v>
      </c>
      <c r="I1350" s="54">
        <f t="shared" ca="1" si="79"/>
        <v>0</v>
      </c>
      <c r="J1350" s="54">
        <f t="shared" ca="1" si="79"/>
        <v>0</v>
      </c>
      <c r="K1350" s="54" t="str">
        <f t="shared" ca="1" si="79"/>
        <v>AD3</v>
      </c>
      <c r="L1350" s="54" t="str">
        <f t="shared" ca="1" si="78"/>
        <v>COMPLET</v>
      </c>
      <c r="M1350" s="54" t="str">
        <f t="shared" ca="1" si="78"/>
        <v xml:space="preserve"> </v>
      </c>
      <c r="N1350" s="54" t="str">
        <f t="shared" ca="1" si="78"/>
        <v>ZH0TMY</v>
      </c>
      <c r="O1350" s="54">
        <f t="shared" ca="1" si="77"/>
        <v>0</v>
      </c>
    </row>
    <row r="1351" spans="1:15" hidden="1" x14ac:dyDescent="0.25">
      <c r="A1351" s="97">
        <v>1099</v>
      </c>
      <c r="B1351" s="98" t="s">
        <v>5783</v>
      </c>
      <c r="C1351" s="54" t="str">
        <f t="shared" ca="1" si="79"/>
        <v>CPPI</v>
      </c>
      <c r="D1351" s="54" t="str">
        <f t="shared" ca="1" si="79"/>
        <v>NOT5C</v>
      </c>
      <c r="E1351" s="98">
        <f t="shared" ca="1" si="79"/>
        <v>0</v>
      </c>
      <c r="F1351" s="54">
        <f t="shared" ca="1" si="79"/>
        <v>0</v>
      </c>
      <c r="G1351" s="54">
        <f t="shared" ca="1" si="79"/>
        <v>0</v>
      </c>
      <c r="H1351" s="54" t="str">
        <f t="shared" ca="1" si="79"/>
        <v>NOT5C</v>
      </c>
      <c r="I1351" s="54">
        <f t="shared" ca="1" si="79"/>
        <v>0</v>
      </c>
      <c r="J1351" s="54" t="str">
        <f t="shared" ca="1" si="79"/>
        <v>ZH0CJZ</v>
      </c>
      <c r="K1351" s="54" t="str">
        <f t="shared" ca="1" si="79"/>
        <v>AD3</v>
      </c>
      <c r="L1351" s="54" t="str">
        <f t="shared" ca="1" si="78"/>
        <v>PARTIEL</v>
      </c>
      <c r="M1351" s="54">
        <f t="shared" ca="1" si="78"/>
        <v>0</v>
      </c>
      <c r="N1351" s="54" t="str">
        <f t="shared" ca="1" si="78"/>
        <v>ZH0UJZ</v>
      </c>
      <c r="O1351" s="54">
        <f t="shared" ca="1" si="77"/>
        <v>0</v>
      </c>
    </row>
    <row r="1352" spans="1:15" hidden="1" x14ac:dyDescent="0.25">
      <c r="A1352" s="97">
        <v>1100</v>
      </c>
      <c r="B1352" s="98" t="s">
        <v>5788</v>
      </c>
      <c r="C1352" s="54" t="str">
        <f t="shared" ca="1" si="79"/>
        <v>CPPI</v>
      </c>
      <c r="D1352" s="54" t="str">
        <f t="shared" ca="1" si="79"/>
        <v>NOT5C</v>
      </c>
      <c r="E1352" s="98">
        <f t="shared" ca="1" si="79"/>
        <v>0</v>
      </c>
      <c r="F1352" s="54">
        <f t="shared" ca="1" si="79"/>
        <v>0</v>
      </c>
      <c r="G1352" s="54">
        <f t="shared" ca="1" si="79"/>
        <v>0</v>
      </c>
      <c r="H1352" s="54" t="str">
        <f t="shared" ca="1" si="79"/>
        <v>NOT5C</v>
      </c>
      <c r="I1352" s="54">
        <f t="shared" ca="1" si="79"/>
        <v>0</v>
      </c>
      <c r="J1352" s="54" t="str">
        <f t="shared" ca="1" si="79"/>
        <v>ZH0CJZ</v>
      </c>
      <c r="K1352" s="54" t="str">
        <f t="shared" ca="1" si="79"/>
        <v>AD3</v>
      </c>
      <c r="L1352" s="54" t="str">
        <f t="shared" ca="1" si="78"/>
        <v>PARTIEL</v>
      </c>
      <c r="M1352" s="54">
        <f t="shared" ca="1" si="78"/>
        <v>0</v>
      </c>
      <c r="N1352" s="54" t="str">
        <f t="shared" ca="1" si="78"/>
        <v>ZH0PJ4</v>
      </c>
      <c r="O1352" s="54">
        <f t="shared" ca="1" si="77"/>
        <v>0</v>
      </c>
    </row>
    <row r="1353" spans="1:15" hidden="1" x14ac:dyDescent="0.25">
      <c r="A1353" s="97">
        <v>1101</v>
      </c>
      <c r="B1353" s="98" t="s">
        <v>5791</v>
      </c>
      <c r="C1353" s="54" t="str">
        <f t="shared" ca="1" si="79"/>
        <v>CPDT</v>
      </c>
      <c r="D1353" s="54" t="str">
        <f t="shared" ca="1" si="79"/>
        <v>NOTBANIN</v>
      </c>
      <c r="E1353" s="98">
        <f t="shared" ca="1" si="79"/>
        <v>0</v>
      </c>
      <c r="F1353" s="54">
        <f t="shared" ca="1" si="79"/>
        <v>0</v>
      </c>
      <c r="G1353" s="54">
        <f t="shared" ca="1" si="79"/>
        <v>0</v>
      </c>
      <c r="H1353" s="54">
        <f t="shared" ca="1" si="79"/>
        <v>0</v>
      </c>
      <c r="I1353" s="54">
        <f t="shared" ca="1" si="79"/>
        <v>0</v>
      </c>
      <c r="J1353" s="54" t="str">
        <f t="shared" ca="1" si="79"/>
        <v>ZH0TM1</v>
      </c>
      <c r="K1353" s="54" t="str">
        <f t="shared" ca="1" si="79"/>
        <v>AD3</v>
      </c>
      <c r="L1353" s="54" t="str">
        <f t="shared" ca="1" si="78"/>
        <v>COMPLET</v>
      </c>
      <c r="M1353" s="54" t="str">
        <f t="shared" ca="1" si="78"/>
        <v xml:space="preserve"> </v>
      </c>
      <c r="N1353" s="54" t="str">
        <f t="shared" ca="1" si="78"/>
        <v>ZH0TMZ</v>
      </c>
      <c r="O1353" s="54">
        <f t="shared" ca="1" si="77"/>
        <v>0</v>
      </c>
    </row>
    <row r="1354" spans="1:15" hidden="1" x14ac:dyDescent="0.25">
      <c r="A1354" s="97">
        <v>1102</v>
      </c>
      <c r="B1354" s="98" t="s">
        <v>5797</v>
      </c>
      <c r="C1354" s="54" t="str">
        <f t="shared" ca="1" si="79"/>
        <v>CPDT</v>
      </c>
      <c r="D1354" s="54" t="str">
        <f t="shared" ca="1" si="79"/>
        <v xml:space="preserve"> </v>
      </c>
      <c r="E1354" s="98">
        <f t="shared" ca="1" si="79"/>
        <v>0</v>
      </c>
      <c r="F1354" s="54">
        <f t="shared" ca="1" si="79"/>
        <v>0</v>
      </c>
      <c r="G1354" s="54">
        <f t="shared" ca="1" si="79"/>
        <v>0</v>
      </c>
      <c r="H1354" s="54">
        <f t="shared" ca="1" si="79"/>
        <v>0</v>
      </c>
      <c r="I1354" s="54">
        <f t="shared" ca="1" si="79"/>
        <v>0</v>
      </c>
      <c r="J1354" s="54">
        <f t="shared" ca="1" si="79"/>
        <v>0</v>
      </c>
      <c r="K1354" s="54" t="str">
        <f t="shared" ca="1" si="79"/>
        <v>AD3</v>
      </c>
      <c r="L1354" s="54" t="str">
        <f t="shared" ca="1" si="78"/>
        <v>COMPLET</v>
      </c>
      <c r="M1354" s="54" t="str">
        <f t="shared" ca="1" si="78"/>
        <v xml:space="preserve"> </v>
      </c>
      <c r="N1354" s="54" t="str">
        <f t="shared" ca="1" si="78"/>
        <v>ZH0UM0</v>
      </c>
      <c r="O1354" s="54">
        <f t="shared" ca="1" si="77"/>
        <v>0</v>
      </c>
    </row>
    <row r="1355" spans="1:15" hidden="1" x14ac:dyDescent="0.25">
      <c r="A1355" s="97">
        <v>1103</v>
      </c>
      <c r="B1355" s="98" t="s">
        <v>5800</v>
      </c>
      <c r="C1355" s="54" t="str">
        <f t="shared" ca="1" si="79"/>
        <v>CPRI</v>
      </c>
      <c r="D1355" s="54" t="str">
        <f t="shared" ca="1" si="79"/>
        <v xml:space="preserve">V0NOTENT  </v>
      </c>
      <c r="E1355" s="98">
        <f t="shared" ca="1" si="79"/>
        <v>0</v>
      </c>
      <c r="F1355" s="54">
        <f t="shared" ca="1" si="79"/>
        <v>0</v>
      </c>
      <c r="G1355" s="54">
        <f t="shared" ca="1" si="79"/>
        <v>0</v>
      </c>
      <c r="H1355" s="54">
        <f t="shared" ca="1" si="79"/>
        <v>0</v>
      </c>
      <c r="I1355" s="54">
        <f t="shared" ca="1" si="79"/>
        <v>0</v>
      </c>
      <c r="J1355" s="54" t="str">
        <f t="shared" ca="1" si="79"/>
        <v>ZH0DJ0</v>
      </c>
      <c r="K1355" s="54" t="str">
        <f t="shared" ca="1" si="79"/>
        <v>AD3</v>
      </c>
      <c r="L1355" s="54" t="str">
        <f t="shared" ca="1" si="78"/>
        <v>COMPLET</v>
      </c>
      <c r="M1355" s="54">
        <f t="shared" ca="1" si="78"/>
        <v>0</v>
      </c>
      <c r="N1355" s="54" t="str">
        <f t="shared" ca="1" si="78"/>
        <v>ZH0VJ0</v>
      </c>
      <c r="O1355" s="54">
        <f t="shared" ca="1" si="77"/>
        <v>0</v>
      </c>
    </row>
    <row r="1356" spans="1:15" hidden="1" x14ac:dyDescent="0.25">
      <c r="A1356" s="97">
        <v>1104</v>
      </c>
      <c r="B1356" s="98" t="s">
        <v>5805</v>
      </c>
      <c r="C1356" s="54" t="str">
        <f t="shared" ca="1" si="79"/>
        <v>CPRI</v>
      </c>
      <c r="D1356" s="54" t="str">
        <f t="shared" ca="1" si="79"/>
        <v>V0NOTEPA</v>
      </c>
      <c r="E1356" s="98">
        <f t="shared" ca="1" si="79"/>
        <v>0</v>
      </c>
      <c r="F1356" s="54">
        <f t="shared" ca="1" si="79"/>
        <v>0</v>
      </c>
      <c r="G1356" s="54">
        <f t="shared" ca="1" si="79"/>
        <v>0</v>
      </c>
      <c r="H1356" s="54">
        <f t="shared" ca="1" si="79"/>
        <v>0</v>
      </c>
      <c r="I1356" s="54">
        <f t="shared" ca="1" si="79"/>
        <v>0</v>
      </c>
      <c r="J1356" s="54" t="str">
        <f t="shared" ca="1" si="79"/>
        <v>ZH0CM1</v>
      </c>
      <c r="K1356" s="54" t="str">
        <f t="shared" ca="1" si="79"/>
        <v>AD1</v>
      </c>
      <c r="L1356" s="54" t="str">
        <f t="shared" ca="1" si="78"/>
        <v>COMPLET</v>
      </c>
      <c r="M1356" s="54" t="str">
        <f t="shared" ca="1" si="78"/>
        <v xml:space="preserve"> </v>
      </c>
      <c r="N1356" s="54" t="str">
        <f t="shared" ca="1" si="78"/>
        <v>ZH0UM1</v>
      </c>
      <c r="O1356" s="54">
        <f t="shared" ca="1" si="77"/>
        <v>0</v>
      </c>
    </row>
    <row r="1357" spans="1:15" hidden="1" x14ac:dyDescent="0.25">
      <c r="A1357" s="97">
        <v>1105</v>
      </c>
      <c r="B1357" s="98" t="s">
        <v>5812</v>
      </c>
      <c r="C1357" s="54" t="str">
        <f t="shared" ca="1" si="79"/>
        <v>CPRI</v>
      </c>
      <c r="D1357" s="54" t="str">
        <f t="shared" ca="1" si="79"/>
        <v>NOTFCRE0</v>
      </c>
      <c r="E1357" s="98">
        <f t="shared" ca="1" si="79"/>
        <v>0</v>
      </c>
      <c r="F1357" s="54">
        <f t="shared" ca="1" si="79"/>
        <v>0</v>
      </c>
      <c r="G1357" s="54">
        <f t="shared" ca="1" si="79"/>
        <v>0</v>
      </c>
      <c r="H1357" s="54">
        <f t="shared" ca="1" si="79"/>
        <v>0</v>
      </c>
      <c r="I1357" s="54">
        <f t="shared" ca="1" si="79"/>
        <v>0</v>
      </c>
      <c r="J1357" s="54" t="str">
        <f t="shared" ca="1" si="79"/>
        <v>ZH0EMB</v>
      </c>
      <c r="K1357" s="54" t="str">
        <f t="shared" ca="1" si="79"/>
        <v>AD3</v>
      </c>
      <c r="L1357" s="54" t="str">
        <f t="shared" ca="1" si="78"/>
        <v>COMPLET</v>
      </c>
      <c r="M1357" s="54" t="str">
        <f t="shared" ca="1" si="78"/>
        <v xml:space="preserve"> </v>
      </c>
      <c r="N1357" s="54" t="str">
        <f t="shared" ca="1" si="78"/>
        <v>ZH0UM2</v>
      </c>
      <c r="O1357" s="54">
        <f t="shared" ca="1" si="77"/>
        <v>0</v>
      </c>
    </row>
    <row r="1358" spans="1:15" hidden="1" x14ac:dyDescent="0.25">
      <c r="A1358" s="97">
        <v>1106</v>
      </c>
      <c r="B1358" s="98" t="s">
        <v>5817</v>
      </c>
      <c r="C1358" s="54" t="str">
        <f t="shared" ca="1" si="79"/>
        <v>CPRI</v>
      </c>
      <c r="D1358" s="54" t="str">
        <f t="shared" ca="1" si="79"/>
        <v>NOTFDAV0</v>
      </c>
      <c r="E1358" s="98">
        <f t="shared" ca="1" si="79"/>
        <v>0</v>
      </c>
      <c r="F1358" s="54">
        <f t="shared" ca="1" si="79"/>
        <v>0</v>
      </c>
      <c r="G1358" s="54">
        <f t="shared" ca="1" si="79"/>
        <v>0</v>
      </c>
      <c r="H1358" s="54">
        <f t="shared" ca="1" si="79"/>
        <v>0</v>
      </c>
      <c r="I1358" s="54">
        <f t="shared" ca="1" si="79"/>
        <v>0</v>
      </c>
      <c r="J1358" s="54" t="str">
        <f t="shared" ca="1" si="79"/>
        <v>ZH0CM3</v>
      </c>
      <c r="K1358" s="54" t="str">
        <f t="shared" ca="1" si="79"/>
        <v>AD3</v>
      </c>
      <c r="L1358" s="54" t="str">
        <f t="shared" ca="1" si="78"/>
        <v>COMPLET</v>
      </c>
      <c r="M1358" s="54" t="str">
        <f t="shared" ca="1" si="78"/>
        <v xml:space="preserve"> </v>
      </c>
      <c r="N1358" s="54" t="str">
        <f t="shared" ca="1" si="78"/>
        <v>ZH0UM3</v>
      </c>
      <c r="O1358" s="54">
        <f t="shared" ca="1" si="77"/>
        <v>0</v>
      </c>
    </row>
    <row r="1359" spans="1:15" hidden="1" x14ac:dyDescent="0.25">
      <c r="A1359" s="97">
        <v>1107</v>
      </c>
      <c r="B1359" s="98" t="s">
        <v>5822</v>
      </c>
      <c r="C1359" s="54" t="str">
        <f t="shared" ca="1" si="79"/>
        <v>CPRI</v>
      </c>
      <c r="D1359" s="54" t="str">
        <f t="shared" ca="1" si="79"/>
        <v>NOTFGRI0</v>
      </c>
      <c r="E1359" s="98">
        <f t="shared" ca="1" si="79"/>
        <v>0</v>
      </c>
      <c r="F1359" s="54">
        <f t="shared" ca="1" si="79"/>
        <v>0</v>
      </c>
      <c r="G1359" s="54">
        <f t="shared" ca="1" si="79"/>
        <v>0</v>
      </c>
      <c r="H1359" s="54">
        <f t="shared" ca="1" si="79"/>
        <v>0</v>
      </c>
      <c r="I1359" s="54">
        <f t="shared" ca="1" si="79"/>
        <v>0</v>
      </c>
      <c r="J1359" s="54" t="str">
        <f t="shared" ca="1" si="79"/>
        <v>ZH0EMC</v>
      </c>
      <c r="K1359" s="54" t="str">
        <f t="shared" ca="1" si="79"/>
        <v>AD3</v>
      </c>
      <c r="L1359" s="54" t="str">
        <f t="shared" ca="1" si="78"/>
        <v>COMPLET</v>
      </c>
      <c r="M1359" s="54" t="str">
        <f t="shared" ca="1" si="78"/>
        <v xml:space="preserve"> </v>
      </c>
      <c r="N1359" s="54" t="str">
        <f t="shared" ca="1" si="78"/>
        <v>ZH0UM4</v>
      </c>
      <c r="O1359" s="54">
        <f t="shared" ca="1" si="77"/>
        <v>0</v>
      </c>
    </row>
    <row r="1360" spans="1:15" hidden="1" x14ac:dyDescent="0.25">
      <c r="A1360" s="97">
        <v>1108</v>
      </c>
      <c r="B1360" s="98" t="s">
        <v>5827</v>
      </c>
      <c r="C1360" s="54" t="str">
        <f t="shared" ca="1" si="79"/>
        <v>CPRI</v>
      </c>
      <c r="D1360" s="54" t="str">
        <f t="shared" ca="1" si="79"/>
        <v>NOTFBPAR</v>
      </c>
      <c r="E1360" s="98">
        <f t="shared" ca="1" si="79"/>
        <v>0</v>
      </c>
      <c r="F1360" s="54">
        <f t="shared" ca="1" si="79"/>
        <v>0</v>
      </c>
      <c r="G1360" s="54">
        <f t="shared" ca="1" si="79"/>
        <v>0</v>
      </c>
      <c r="H1360" s="54">
        <f t="shared" ca="1" si="79"/>
        <v>0</v>
      </c>
      <c r="I1360" s="54">
        <f t="shared" ca="1" si="79"/>
        <v>0</v>
      </c>
      <c r="J1360" s="54" t="str">
        <f t="shared" ca="1" si="79"/>
        <v>ZH0EME</v>
      </c>
      <c r="K1360" s="54" t="str">
        <f t="shared" ca="1" si="79"/>
        <v>AD3</v>
      </c>
      <c r="L1360" s="54" t="str">
        <f t="shared" ca="1" si="78"/>
        <v>COMPLET</v>
      </c>
      <c r="M1360" s="54" t="str">
        <f t="shared" ca="1" si="78"/>
        <v xml:space="preserve"> </v>
      </c>
      <c r="N1360" s="54" t="str">
        <f t="shared" ca="1" si="78"/>
        <v>ZH0UM5</v>
      </c>
      <c r="O1360" s="54">
        <f t="shared" ca="1" si="77"/>
        <v>0</v>
      </c>
    </row>
    <row r="1361" spans="1:15" hidden="1" x14ac:dyDescent="0.25">
      <c r="A1361" s="97">
        <v>1109</v>
      </c>
      <c r="B1361" s="98" t="s">
        <v>5832</v>
      </c>
      <c r="C1361" s="54" t="str">
        <f t="shared" ca="1" si="79"/>
        <v>CPRI</v>
      </c>
      <c r="D1361" s="54" t="str">
        <f t="shared" ca="1" si="79"/>
        <v>NOTFCPSI</v>
      </c>
      <c r="E1361" s="98">
        <f t="shared" ca="1" si="79"/>
        <v>0</v>
      </c>
      <c r="F1361" s="54">
        <f t="shared" ca="1" si="79"/>
        <v>0</v>
      </c>
      <c r="G1361" s="54">
        <f t="shared" ca="1" si="79"/>
        <v>0</v>
      </c>
      <c r="H1361" s="54">
        <f t="shared" ca="1" si="79"/>
        <v>0</v>
      </c>
      <c r="I1361" s="54">
        <f t="shared" ca="1" si="79"/>
        <v>0</v>
      </c>
      <c r="J1361" s="54" t="str">
        <f t="shared" ca="1" si="79"/>
        <v>ZH0AM8</v>
      </c>
      <c r="K1361" s="54" t="str">
        <f t="shared" ca="1" si="79"/>
        <v>AD3</v>
      </c>
      <c r="L1361" s="54" t="str">
        <f t="shared" ca="1" si="78"/>
        <v>COMPLET</v>
      </c>
      <c r="M1361" s="54" t="str">
        <f t="shared" ca="1" si="78"/>
        <v xml:space="preserve"> </v>
      </c>
      <c r="N1361" s="54" t="str">
        <f t="shared" ca="1" si="78"/>
        <v>ZH0UM6</v>
      </c>
      <c r="O1361" s="54">
        <f t="shared" ca="1" si="77"/>
        <v>0</v>
      </c>
    </row>
    <row r="1362" spans="1:15" hidden="1" x14ac:dyDescent="0.25">
      <c r="A1362" s="97">
        <v>1110</v>
      </c>
      <c r="B1362" s="98" t="s">
        <v>5837</v>
      </c>
      <c r="C1362" s="54" t="str">
        <f t="shared" ca="1" si="79"/>
        <v>CPRI</v>
      </c>
      <c r="D1362" s="54" t="str">
        <f t="shared" ca="1" si="79"/>
        <v>NOTFCRSI</v>
      </c>
      <c r="E1362" s="98">
        <f t="shared" ca="1" si="79"/>
        <v>0</v>
      </c>
      <c r="F1362" s="54">
        <f t="shared" ca="1" si="79"/>
        <v>0</v>
      </c>
      <c r="G1362" s="54">
        <f t="shared" ca="1" si="79"/>
        <v>0</v>
      </c>
      <c r="H1362" s="54">
        <f t="shared" ca="1" si="79"/>
        <v>0</v>
      </c>
      <c r="I1362" s="54">
        <f t="shared" ca="1" si="79"/>
        <v>0</v>
      </c>
      <c r="J1362" s="54" t="str">
        <f t="shared" ca="1" si="79"/>
        <v>ZH0CM7</v>
      </c>
      <c r="K1362" s="54" t="str">
        <f t="shared" ca="1" si="79"/>
        <v>AD3</v>
      </c>
      <c r="L1362" s="54" t="str">
        <f t="shared" ca="1" si="78"/>
        <v>COMPLET</v>
      </c>
      <c r="M1362" s="54" t="str">
        <f t="shared" ca="1" si="78"/>
        <v xml:space="preserve"> </v>
      </c>
      <c r="N1362" s="54" t="str">
        <f t="shared" ca="1" si="78"/>
        <v>ZH0UM7</v>
      </c>
      <c r="O1362" s="54">
        <f t="shared" ca="1" si="77"/>
        <v>0</v>
      </c>
    </row>
    <row r="1363" spans="1:15" hidden="1" x14ac:dyDescent="0.25">
      <c r="A1363" s="97">
        <v>1111</v>
      </c>
      <c r="B1363" s="98" t="s">
        <v>5842</v>
      </c>
      <c r="C1363" s="54" t="str">
        <f t="shared" ca="1" si="79"/>
        <v>CPRI</v>
      </c>
      <c r="D1363" s="54" t="str">
        <f t="shared" ca="1" si="79"/>
        <v>NOTFDAS1</v>
      </c>
      <c r="E1363" s="98">
        <f t="shared" ca="1" si="79"/>
        <v>0</v>
      </c>
      <c r="F1363" s="54">
        <f t="shared" ca="1" si="79"/>
        <v>0</v>
      </c>
      <c r="G1363" s="54">
        <f t="shared" ca="1" si="79"/>
        <v>0</v>
      </c>
      <c r="H1363" s="54">
        <f t="shared" ca="1" si="79"/>
        <v>0</v>
      </c>
      <c r="I1363" s="54">
        <f t="shared" ca="1" si="79"/>
        <v>0</v>
      </c>
      <c r="J1363" s="54" t="str">
        <f t="shared" ca="1" si="79"/>
        <v>ZH0EMD</v>
      </c>
      <c r="K1363" s="54" t="str">
        <f t="shared" ca="1" si="79"/>
        <v>AD3</v>
      </c>
      <c r="L1363" s="54" t="str">
        <f t="shared" ca="1" si="78"/>
        <v>COMPLET</v>
      </c>
      <c r="M1363" s="54" t="str">
        <f t="shared" ca="1" si="78"/>
        <v xml:space="preserve"> </v>
      </c>
      <c r="N1363" s="54" t="str">
        <f t="shared" ca="1" si="78"/>
        <v>ZH0UM8</v>
      </c>
      <c r="O1363" s="54">
        <f t="shared" ca="1" si="77"/>
        <v>0</v>
      </c>
    </row>
    <row r="1364" spans="1:15" hidden="1" x14ac:dyDescent="0.25">
      <c r="A1364" s="97">
        <v>1112</v>
      </c>
      <c r="B1364" s="98" t="s">
        <v>5847</v>
      </c>
      <c r="C1364" s="54" t="str">
        <f t="shared" ca="1" si="79"/>
        <v>CPRI</v>
      </c>
      <c r="D1364" s="54" t="str">
        <f t="shared" ca="1" si="79"/>
        <v>NOTFEGR2</v>
      </c>
      <c r="E1364" s="98">
        <f t="shared" ca="1" si="79"/>
        <v>0</v>
      </c>
      <c r="F1364" s="54">
        <f t="shared" ca="1" si="79"/>
        <v>0</v>
      </c>
      <c r="G1364" s="54">
        <f t="shared" ca="1" si="79"/>
        <v>0</v>
      </c>
      <c r="H1364" s="54">
        <f t="shared" ca="1" si="79"/>
        <v>0</v>
      </c>
      <c r="I1364" s="54">
        <f t="shared" ca="1" si="79"/>
        <v>0</v>
      </c>
      <c r="J1364" s="54" t="str">
        <f t="shared" ca="1" si="79"/>
        <v>ZH0EM1</v>
      </c>
      <c r="K1364" s="54" t="str">
        <f t="shared" ca="1" si="79"/>
        <v>AD3</v>
      </c>
      <c r="L1364" s="54" t="str">
        <f t="shared" ca="1" si="78"/>
        <v>COMPLET</v>
      </c>
      <c r="M1364" s="54" t="str">
        <f t="shared" ca="1" si="78"/>
        <v xml:space="preserve"> </v>
      </c>
      <c r="N1364" s="54" t="str">
        <f t="shared" ca="1" si="78"/>
        <v>ZH0UM9</v>
      </c>
      <c r="O1364" s="54">
        <f t="shared" ca="1" si="77"/>
        <v>0</v>
      </c>
    </row>
    <row r="1365" spans="1:15" hidden="1" x14ac:dyDescent="0.25">
      <c r="A1365" s="97">
        <v>1113</v>
      </c>
      <c r="B1365" s="98" t="s">
        <v>5852</v>
      </c>
      <c r="C1365" s="54" t="str">
        <f t="shared" ca="1" si="79"/>
        <v>CPRI</v>
      </c>
      <c r="D1365" s="54" t="str">
        <f t="shared" ca="1" si="79"/>
        <v>NOTFENS1</v>
      </c>
      <c r="E1365" s="98">
        <f t="shared" ca="1" si="79"/>
        <v>0</v>
      </c>
      <c r="F1365" s="54">
        <f t="shared" ca="1" si="79"/>
        <v>0</v>
      </c>
      <c r="G1365" s="54">
        <f t="shared" ca="1" si="79"/>
        <v>0</v>
      </c>
      <c r="H1365" s="54">
        <f t="shared" ca="1" si="79"/>
        <v>0</v>
      </c>
      <c r="I1365" s="54">
        <f t="shared" ca="1" si="79"/>
        <v>0</v>
      </c>
      <c r="J1365" s="54" t="str">
        <f t="shared" ca="1" si="79"/>
        <v>ZH0EM2</v>
      </c>
      <c r="K1365" s="54" t="str">
        <f t="shared" ca="1" si="79"/>
        <v>AD3</v>
      </c>
      <c r="L1365" s="54" t="str">
        <f t="shared" ca="1" si="78"/>
        <v>COMPLET</v>
      </c>
      <c r="M1365" s="54" t="str">
        <f t="shared" ca="1" si="78"/>
        <v xml:space="preserve"> </v>
      </c>
      <c r="N1365" s="54" t="str">
        <f t="shared" ca="1" si="78"/>
        <v>ZH0UMA</v>
      </c>
      <c r="O1365" s="54">
        <f t="shared" ca="1" si="77"/>
        <v>0</v>
      </c>
    </row>
    <row r="1366" spans="1:15" hidden="1" x14ac:dyDescent="0.25">
      <c r="A1366" s="97">
        <v>1114</v>
      </c>
      <c r="B1366" s="98" t="s">
        <v>5857</v>
      </c>
      <c r="C1366" s="54" t="str">
        <f t="shared" ca="1" si="79"/>
        <v>CPRI</v>
      </c>
      <c r="D1366" s="54" t="str">
        <f t="shared" ca="1" si="79"/>
        <v>NOTFEPSE</v>
      </c>
      <c r="E1366" s="98">
        <f t="shared" ca="1" si="79"/>
        <v>0</v>
      </c>
      <c r="F1366" s="54">
        <f t="shared" ca="1" si="79"/>
        <v>0</v>
      </c>
      <c r="G1366" s="54">
        <f t="shared" ca="1" si="79"/>
        <v>0</v>
      </c>
      <c r="H1366" s="54">
        <f t="shared" ca="1" si="79"/>
        <v>0</v>
      </c>
      <c r="I1366" s="54">
        <f t="shared" ca="1" si="79"/>
        <v>0</v>
      </c>
      <c r="J1366" s="54" t="str">
        <f t="shared" ca="1" si="79"/>
        <v>ZH0EM3</v>
      </c>
      <c r="K1366" s="54" t="str">
        <f t="shared" ca="1" si="79"/>
        <v>AD3</v>
      </c>
      <c r="L1366" s="54" t="str">
        <f t="shared" ca="1" si="78"/>
        <v>COMPLET</v>
      </c>
      <c r="M1366" s="54" t="str">
        <f t="shared" ca="1" si="78"/>
        <v xml:space="preserve"> </v>
      </c>
      <c r="N1366" s="54" t="str">
        <f t="shared" ca="1" si="78"/>
        <v>ZH0UMB</v>
      </c>
      <c r="O1366" s="54">
        <f t="shared" ca="1" si="77"/>
        <v>0</v>
      </c>
    </row>
    <row r="1367" spans="1:15" hidden="1" x14ac:dyDescent="0.25">
      <c r="A1367" s="97">
        <v>1115</v>
      </c>
      <c r="B1367" s="98" t="s">
        <v>5862</v>
      </c>
      <c r="C1367" s="54" t="str">
        <f t="shared" ca="1" si="79"/>
        <v>CPRI</v>
      </c>
      <c r="D1367" s="54" t="str">
        <f t="shared" ca="1" si="79"/>
        <v>NOTFGASE</v>
      </c>
      <c r="E1367" s="98">
        <f t="shared" ca="1" si="79"/>
        <v>0</v>
      </c>
      <c r="F1367" s="54">
        <f t="shared" ca="1" si="79"/>
        <v>0</v>
      </c>
      <c r="G1367" s="54">
        <f t="shared" ca="1" si="79"/>
        <v>0</v>
      </c>
      <c r="H1367" s="54">
        <f t="shared" ca="1" si="79"/>
        <v>0</v>
      </c>
      <c r="I1367" s="54">
        <f t="shared" ca="1" si="79"/>
        <v>0</v>
      </c>
      <c r="J1367" s="54" t="str">
        <f t="shared" ca="1" si="79"/>
        <v>ZH0EM4</v>
      </c>
      <c r="K1367" s="54" t="str">
        <f t="shared" ca="1" si="79"/>
        <v>AD3</v>
      </c>
      <c r="L1367" s="54" t="str">
        <f t="shared" ca="1" si="78"/>
        <v>COMPLET</v>
      </c>
      <c r="M1367" s="54" t="str">
        <f t="shared" ca="1" si="78"/>
        <v xml:space="preserve"> </v>
      </c>
      <c r="N1367" s="54" t="str">
        <f t="shared" ca="1" si="78"/>
        <v>ZH0UMC</v>
      </c>
      <c r="O1367" s="54">
        <f t="shared" ca="1" si="77"/>
        <v>0</v>
      </c>
    </row>
    <row r="1368" spans="1:15" hidden="1" x14ac:dyDescent="0.25">
      <c r="A1368" s="97">
        <v>1116</v>
      </c>
      <c r="B1368" s="98" t="s">
        <v>5867</v>
      </c>
      <c r="C1368" s="54" t="str">
        <f t="shared" ca="1" si="79"/>
        <v>CPRI</v>
      </c>
      <c r="D1368" s="54" t="str">
        <f t="shared" ca="1" si="79"/>
        <v>NOTFGCSE</v>
      </c>
      <c r="E1368" s="98">
        <f t="shared" ca="1" si="79"/>
        <v>0</v>
      </c>
      <c r="F1368" s="54">
        <f t="shared" ca="1" si="79"/>
        <v>0</v>
      </c>
      <c r="G1368" s="54">
        <f t="shared" ca="1" si="79"/>
        <v>0</v>
      </c>
      <c r="H1368" s="54">
        <f t="shared" ca="1" si="79"/>
        <v>0</v>
      </c>
      <c r="I1368" s="54">
        <f t="shared" ca="1" si="79"/>
        <v>0</v>
      </c>
      <c r="J1368" s="54" t="str">
        <f t="shared" ca="1" si="79"/>
        <v>ZH0EM5</v>
      </c>
      <c r="K1368" s="54" t="str">
        <f t="shared" ca="1" si="79"/>
        <v>AD3</v>
      </c>
      <c r="L1368" s="54" t="str">
        <f t="shared" ca="1" si="78"/>
        <v>COMPLET</v>
      </c>
      <c r="M1368" s="54" t="str">
        <f t="shared" ca="1" si="78"/>
        <v xml:space="preserve"> </v>
      </c>
      <c r="N1368" s="54" t="str">
        <f t="shared" ca="1" si="78"/>
        <v>ZH0UMD</v>
      </c>
      <c r="O1368" s="54">
        <f t="shared" ca="1" si="77"/>
        <v>0</v>
      </c>
    </row>
    <row r="1369" spans="1:15" hidden="1" x14ac:dyDescent="0.25">
      <c r="A1369" s="97">
        <v>1117</v>
      </c>
      <c r="B1369" s="98" t="s">
        <v>5872</v>
      </c>
      <c r="C1369" s="54" t="str">
        <f t="shared" ca="1" si="79"/>
        <v>CPRI</v>
      </c>
      <c r="D1369" s="54" t="str">
        <f t="shared" ca="1" si="79"/>
        <v>NOTFGPSE</v>
      </c>
      <c r="E1369" s="98">
        <f t="shared" ca="1" si="79"/>
        <v>0</v>
      </c>
      <c r="F1369" s="54">
        <f t="shared" ca="1" si="79"/>
        <v>0</v>
      </c>
      <c r="G1369" s="54">
        <f t="shared" ca="1" si="79"/>
        <v>0</v>
      </c>
      <c r="H1369" s="54">
        <f t="shared" ca="1" si="79"/>
        <v>0</v>
      </c>
      <c r="I1369" s="54">
        <f t="shared" ca="1" si="79"/>
        <v>0</v>
      </c>
      <c r="J1369" s="54" t="str">
        <f t="shared" ca="1" si="79"/>
        <v>ZH0EM6</v>
      </c>
      <c r="K1369" s="54" t="str">
        <f t="shared" ca="1" si="79"/>
        <v>AD3</v>
      </c>
      <c r="L1369" s="54" t="str">
        <f t="shared" ca="1" si="78"/>
        <v>COMPLET</v>
      </c>
      <c r="M1369" s="54" t="str">
        <f t="shared" ca="1" si="78"/>
        <v xml:space="preserve"> </v>
      </c>
      <c r="N1369" s="54" t="str">
        <f t="shared" ca="1" si="78"/>
        <v>ZH0UME</v>
      </c>
      <c r="O1369" s="54">
        <f t="shared" ca="1" si="77"/>
        <v>0</v>
      </c>
    </row>
    <row r="1370" spans="1:15" hidden="1" x14ac:dyDescent="0.25">
      <c r="A1370" s="97">
        <v>1118</v>
      </c>
      <c r="B1370" s="98" t="s">
        <v>5877</v>
      </c>
      <c r="C1370" s="54" t="str">
        <f t="shared" ca="1" si="79"/>
        <v>CPRI</v>
      </c>
      <c r="D1370" s="54" t="str">
        <f t="shared" ca="1" si="79"/>
        <v>NOTFGRSI</v>
      </c>
      <c r="E1370" s="98">
        <f t="shared" ca="1" si="79"/>
        <v>0</v>
      </c>
      <c r="F1370" s="54">
        <f t="shared" ca="1" si="79"/>
        <v>0</v>
      </c>
      <c r="G1370" s="54">
        <f t="shared" ca="1" si="79"/>
        <v>0</v>
      </c>
      <c r="H1370" s="54">
        <f t="shared" ca="1" si="79"/>
        <v>0</v>
      </c>
      <c r="I1370" s="54">
        <f t="shared" ca="1" si="79"/>
        <v>0</v>
      </c>
      <c r="J1370" s="54" t="str">
        <f t="shared" ca="1" si="79"/>
        <v>ZH0EM7</v>
      </c>
      <c r="K1370" s="54" t="str">
        <f t="shared" ca="1" si="79"/>
        <v>AD3</v>
      </c>
      <c r="L1370" s="54" t="str">
        <f t="shared" ca="1" si="78"/>
        <v>COMPLET</v>
      </c>
      <c r="M1370" s="54" t="str">
        <f t="shared" ca="1" si="78"/>
        <v xml:space="preserve"> </v>
      </c>
      <c r="N1370" s="54" t="str">
        <f t="shared" ca="1" si="78"/>
        <v>ZH0UMF</v>
      </c>
      <c r="O1370" s="54">
        <f t="shared" ca="1" si="77"/>
        <v>0</v>
      </c>
    </row>
    <row r="1371" spans="1:15" hidden="1" x14ac:dyDescent="0.25">
      <c r="A1371" s="97">
        <v>1899</v>
      </c>
      <c r="B1371" s="98" t="s">
        <v>9534</v>
      </c>
      <c r="C1371" s="54" t="str">
        <f t="shared" ca="1" si="79"/>
        <v>CPRI</v>
      </c>
      <c r="D1371" s="54" t="str">
        <f t="shared" ca="1" si="79"/>
        <v>NOTFPAPP</v>
      </c>
      <c r="E1371" s="98">
        <f t="shared" ca="1" si="79"/>
        <v>0</v>
      </c>
      <c r="F1371" s="54">
        <f t="shared" ca="1" si="79"/>
        <v>0</v>
      </c>
      <c r="G1371" s="54">
        <f t="shared" ca="1" si="79"/>
        <v>0</v>
      </c>
      <c r="H1371" s="54">
        <f t="shared" ca="1" si="79"/>
        <v>0</v>
      </c>
      <c r="I1371" s="54">
        <f t="shared" ca="1" si="79"/>
        <v>0</v>
      </c>
      <c r="J1371" s="54" t="str">
        <f t="shared" ca="1" si="79"/>
        <v>ZH0GMA</v>
      </c>
      <c r="K1371" s="54" t="str">
        <f t="shared" ca="1" si="79"/>
        <v>AD3</v>
      </c>
      <c r="L1371" s="54" t="str">
        <f t="shared" ca="1" si="78"/>
        <v>COMPLET</v>
      </c>
      <c r="M1371" s="54" t="str">
        <f t="shared" ca="1" si="78"/>
        <v xml:space="preserve"> </v>
      </c>
      <c r="N1371" s="54" t="str">
        <f t="shared" ca="1" si="78"/>
        <v>ZH0FMA</v>
      </c>
      <c r="O1371" s="54">
        <f t="shared" ca="1" si="77"/>
        <v>0</v>
      </c>
    </row>
    <row r="1372" spans="1:15" hidden="1" x14ac:dyDescent="0.25">
      <c r="A1372" s="97">
        <v>1119</v>
      </c>
      <c r="B1372" s="98" t="s">
        <v>5882</v>
      </c>
      <c r="C1372" s="54" t="str">
        <f t="shared" ca="1" si="79"/>
        <v>CPRI</v>
      </c>
      <c r="D1372" s="54" t="str">
        <f t="shared" ca="1" si="79"/>
        <v>NOTFPAS1</v>
      </c>
      <c r="E1372" s="98">
        <f t="shared" ca="1" si="79"/>
        <v>0</v>
      </c>
      <c r="F1372" s="54">
        <f t="shared" ca="1" si="79"/>
        <v>0</v>
      </c>
      <c r="G1372" s="54">
        <f t="shared" ca="1" si="79"/>
        <v>0</v>
      </c>
      <c r="H1372" s="54">
        <f t="shared" ca="1" si="79"/>
        <v>0</v>
      </c>
      <c r="I1372" s="54">
        <f t="shared" ca="1" si="79"/>
        <v>0</v>
      </c>
      <c r="J1372" s="54" t="str">
        <f t="shared" ca="1" si="79"/>
        <v>ZH0EM8</v>
      </c>
      <c r="K1372" s="54" t="str">
        <f t="shared" ca="1" si="79"/>
        <v>AD3</v>
      </c>
      <c r="L1372" s="54" t="str">
        <f t="shared" ca="1" si="78"/>
        <v>COMPLET</v>
      </c>
      <c r="M1372" s="54" t="str">
        <f t="shared" ca="1" si="78"/>
        <v xml:space="preserve"> </v>
      </c>
      <c r="N1372" s="54" t="str">
        <f t="shared" ca="1" si="78"/>
        <v>ZH0UMG</v>
      </c>
      <c r="O1372" s="54">
        <f t="shared" ca="1" si="77"/>
        <v>0</v>
      </c>
    </row>
    <row r="1373" spans="1:15" hidden="1" x14ac:dyDescent="0.25">
      <c r="A1373" s="97">
        <v>1120</v>
      </c>
      <c r="B1373" s="98" t="s">
        <v>5887</v>
      </c>
      <c r="C1373" s="54" t="str">
        <f t="shared" ca="1" si="79"/>
        <v>CPRI</v>
      </c>
      <c r="D1373" s="54" t="str">
        <f t="shared" ca="1" si="79"/>
        <v>NOTFPRSI</v>
      </c>
      <c r="E1373" s="98">
        <f t="shared" ca="1" si="79"/>
        <v>0</v>
      </c>
      <c r="F1373" s="54">
        <f t="shared" ca="1" si="79"/>
        <v>0</v>
      </c>
      <c r="G1373" s="54">
        <f t="shared" ca="1" si="79"/>
        <v>0</v>
      </c>
      <c r="H1373" s="54">
        <f t="shared" ca="1" si="79"/>
        <v>0</v>
      </c>
      <c r="I1373" s="54">
        <f t="shared" ca="1" si="79"/>
        <v>0</v>
      </c>
      <c r="J1373" s="54" t="str">
        <f t="shared" ca="1" si="79"/>
        <v>ZH0EM9</v>
      </c>
      <c r="K1373" s="54" t="str">
        <f t="shared" ca="1" si="79"/>
        <v>AD3</v>
      </c>
      <c r="L1373" s="54" t="str">
        <f t="shared" ca="1" si="78"/>
        <v>COMPLET</v>
      </c>
      <c r="M1373" s="54" t="str">
        <f t="shared" ca="1" si="78"/>
        <v xml:space="preserve"> </v>
      </c>
      <c r="N1373" s="54" t="str">
        <f t="shared" ca="1" si="78"/>
        <v>ZH0UMH</v>
      </c>
      <c r="O1373" s="54">
        <f t="shared" ca="1" si="77"/>
        <v>0</v>
      </c>
    </row>
    <row r="1374" spans="1:15" hidden="1" x14ac:dyDescent="0.25">
      <c r="A1374" s="97">
        <v>1121</v>
      </c>
      <c r="B1374" s="98" t="s">
        <v>5892</v>
      </c>
      <c r="C1374" s="54" t="str">
        <f t="shared" ca="1" si="79"/>
        <v>CPRI</v>
      </c>
      <c r="D1374" s="54" t="str">
        <f t="shared" ca="1" si="79"/>
        <v>NOTFSCSI</v>
      </c>
      <c r="E1374" s="98">
        <f t="shared" ca="1" si="79"/>
        <v>0</v>
      </c>
      <c r="F1374" s="54">
        <f t="shared" ca="1" si="79"/>
        <v>0</v>
      </c>
      <c r="G1374" s="54">
        <f t="shared" ca="1" si="79"/>
        <v>0</v>
      </c>
      <c r="H1374" s="54">
        <f t="shared" ca="1" si="79"/>
        <v>0</v>
      </c>
      <c r="I1374" s="54">
        <f t="shared" ca="1" si="79"/>
        <v>0</v>
      </c>
      <c r="J1374" s="54" t="str">
        <f t="shared" ca="1" si="79"/>
        <v>ZH0EM0</v>
      </c>
      <c r="K1374" s="54" t="str">
        <f t="shared" ca="1" si="79"/>
        <v>AD3</v>
      </c>
      <c r="L1374" s="54" t="str">
        <f t="shared" ca="1" si="78"/>
        <v>COMPLET</v>
      </c>
      <c r="M1374" s="54" t="str">
        <f t="shared" ca="1" si="78"/>
        <v xml:space="preserve"> </v>
      </c>
      <c r="N1374" s="54" t="str">
        <f t="shared" ca="1" si="78"/>
        <v>ZH0UMI</v>
      </c>
      <c r="O1374" s="54">
        <f t="shared" ca="1" si="77"/>
        <v>0</v>
      </c>
    </row>
    <row r="1375" spans="1:15" hidden="1" x14ac:dyDescent="0.25">
      <c r="A1375" s="97">
        <v>1122</v>
      </c>
      <c r="B1375" s="98" t="s">
        <v>5897</v>
      </c>
      <c r="C1375" s="54" t="str">
        <f t="shared" ca="1" si="79"/>
        <v>CPRI</v>
      </c>
      <c r="D1375" s="54" t="str">
        <f t="shared" ca="1" si="79"/>
        <v>NOTFSPSI</v>
      </c>
      <c r="E1375" s="98">
        <f t="shared" ca="1" si="79"/>
        <v>0</v>
      </c>
      <c r="F1375" s="54">
        <f t="shared" ca="1" si="79"/>
        <v>0</v>
      </c>
      <c r="G1375" s="54">
        <f t="shared" ca="1" si="79"/>
        <v>0</v>
      </c>
      <c r="H1375" s="54">
        <f t="shared" ca="1" si="79"/>
        <v>0</v>
      </c>
      <c r="I1375" s="54">
        <f t="shared" ca="1" si="79"/>
        <v>0</v>
      </c>
      <c r="J1375" s="54" t="str">
        <f t="shared" ca="1" si="79"/>
        <v>ZH0EMA</v>
      </c>
      <c r="K1375" s="54" t="str">
        <f t="shared" ca="1" si="79"/>
        <v>AD3</v>
      </c>
      <c r="L1375" s="54" t="str">
        <f t="shared" ca="1" si="78"/>
        <v>COMPLET</v>
      </c>
      <c r="M1375" s="54" t="str">
        <f t="shared" ca="1" si="78"/>
        <v xml:space="preserve"> </v>
      </c>
      <c r="N1375" s="54" t="str">
        <f t="shared" ca="1" si="78"/>
        <v>ZH0UMJ</v>
      </c>
      <c r="O1375" s="54">
        <f t="shared" ca="1" si="77"/>
        <v>0</v>
      </c>
    </row>
    <row r="1376" spans="1:15" hidden="1" x14ac:dyDescent="0.25">
      <c r="A1376" s="97">
        <v>1123</v>
      </c>
      <c r="B1376" s="98" t="s">
        <v>5902</v>
      </c>
      <c r="C1376" s="54" t="str">
        <f t="shared" ca="1" si="79"/>
        <v>CPDT</v>
      </c>
      <c r="D1376" s="54" t="str">
        <f t="shared" ca="1" si="79"/>
        <v>NOTHISPD</v>
      </c>
      <c r="E1376" s="98">
        <f t="shared" ca="1" si="79"/>
        <v>0</v>
      </c>
      <c r="F1376" s="54">
        <f t="shared" ca="1" si="79"/>
        <v>0</v>
      </c>
      <c r="G1376" s="54">
        <f t="shared" ca="1" si="79"/>
        <v>0</v>
      </c>
      <c r="H1376" s="54">
        <f t="shared" ca="1" si="79"/>
        <v>0</v>
      </c>
      <c r="I1376" s="54">
        <f t="shared" ca="1" si="79"/>
        <v>0</v>
      </c>
      <c r="J1376" s="54">
        <f t="shared" ca="1" si="79"/>
        <v>0</v>
      </c>
      <c r="K1376" s="54" t="str">
        <f t="shared" ca="1" si="79"/>
        <v>AD3</v>
      </c>
      <c r="L1376" s="54" t="str">
        <f t="shared" ca="1" si="78"/>
        <v>PARTIEL</v>
      </c>
      <c r="M1376" s="54">
        <f t="shared" ca="1" si="78"/>
        <v>0</v>
      </c>
      <c r="N1376" s="54" t="str">
        <f t="shared" ca="1" si="78"/>
        <v>ZH0VMT</v>
      </c>
      <c r="O1376" s="54">
        <f t="shared" ca="1" si="77"/>
        <v>0</v>
      </c>
    </row>
    <row r="1377" spans="1:15" hidden="1" x14ac:dyDescent="0.25">
      <c r="A1377" s="97">
        <v>1124</v>
      </c>
      <c r="B1377" s="98" t="s">
        <v>5906</v>
      </c>
      <c r="C1377" s="54" t="str">
        <f t="shared" ca="1" si="79"/>
        <v>CPDT</v>
      </c>
      <c r="D1377" s="54" t="str">
        <f t="shared" ca="1" si="79"/>
        <v xml:space="preserve">V0RDJPC  </v>
      </c>
      <c r="E1377" s="98">
        <f t="shared" ca="1" si="79"/>
        <v>0</v>
      </c>
      <c r="F1377" s="54">
        <f t="shared" ref="F1377:O1416" ca="1" si="80">IF((INDIRECT("'Referentiel'!"&amp;F$1&amp;$A1377)="N/A"),"",INDIRECT("'Referentiel'!"&amp;F$1&amp;$A1377))</f>
        <v>0</v>
      </c>
      <c r="G1377" s="54">
        <f t="shared" ca="1" si="80"/>
        <v>0</v>
      </c>
      <c r="H1377" s="54">
        <f t="shared" ca="1" si="80"/>
        <v>0</v>
      </c>
      <c r="I1377" s="54">
        <f t="shared" ca="1" si="80"/>
        <v>0</v>
      </c>
      <c r="J1377" s="54" t="str">
        <f t="shared" ca="1" si="80"/>
        <v>ZH0DJ1</v>
      </c>
      <c r="K1377" s="54" t="str">
        <f t="shared" ca="1" si="80"/>
        <v>AD3</v>
      </c>
      <c r="L1377" s="54" t="str">
        <f t="shared" ca="1" si="78"/>
        <v>COMPLET</v>
      </c>
      <c r="M1377" s="54">
        <f t="shared" ca="1" si="78"/>
        <v>0</v>
      </c>
      <c r="N1377" s="54" t="str">
        <f t="shared" ca="1" si="78"/>
        <v>ZH0VJ1</v>
      </c>
      <c r="O1377" s="54">
        <f t="shared" ca="1" si="77"/>
        <v>0</v>
      </c>
    </row>
    <row r="1378" spans="1:15" hidden="1" x14ac:dyDescent="0.25">
      <c r="A1378" s="97">
        <v>1125</v>
      </c>
      <c r="B1378" s="98" t="s">
        <v>5911</v>
      </c>
      <c r="C1378" s="54" t="str">
        <f t="shared" ref="C1378:J1434" ca="1" si="81">IF((INDIRECT("'Referentiel'!"&amp;C$1&amp;$A1378)="N/A"),"",INDIRECT("'Referentiel'!"&amp;C$1&amp;$A1378))</f>
        <v>CPMC</v>
      </c>
      <c r="D1378" s="54" t="str">
        <f t="shared" ca="1" si="81"/>
        <v xml:space="preserve">V4OFFRE  </v>
      </c>
      <c r="E1378" s="98">
        <f t="shared" ca="1" si="81"/>
        <v>0</v>
      </c>
      <c r="F1378" s="54">
        <f t="shared" ca="1" si="80"/>
        <v>0</v>
      </c>
      <c r="G1378" s="54">
        <f t="shared" ca="1" si="80"/>
        <v>0</v>
      </c>
      <c r="H1378" s="54">
        <f t="shared" ca="1" si="80"/>
        <v>0</v>
      </c>
      <c r="I1378" s="54">
        <f t="shared" ca="1" si="80"/>
        <v>0</v>
      </c>
      <c r="J1378" s="54" t="str">
        <f t="shared" ca="1" si="80"/>
        <v>ZH4FJN</v>
      </c>
      <c r="K1378" s="54" t="str">
        <f t="shared" ca="1" si="80"/>
        <v>AD3</v>
      </c>
      <c r="L1378" s="54" t="str">
        <f t="shared" ca="1" si="78"/>
        <v>COMPLET</v>
      </c>
      <c r="M1378" s="54">
        <f t="shared" ca="1" si="78"/>
        <v>0</v>
      </c>
      <c r="N1378" s="54" t="str">
        <f t="shared" ca="1" si="78"/>
        <v>ZH4XJN</v>
      </c>
      <c r="O1378" s="54">
        <f t="shared" ca="1" si="77"/>
        <v>0</v>
      </c>
    </row>
    <row r="1379" spans="1:15" hidden="1" x14ac:dyDescent="0.25">
      <c r="A1379" s="97">
        <v>1126</v>
      </c>
      <c r="B1379" s="98" t="s">
        <v>5918</v>
      </c>
      <c r="C1379" s="54" t="str">
        <f t="shared" ca="1" si="81"/>
        <v>CPMP</v>
      </c>
      <c r="D1379" s="54" t="str">
        <f t="shared" ca="1" si="81"/>
        <v>V0OPCHCPT</v>
      </c>
      <c r="E1379" s="98">
        <f t="shared" ca="1" si="81"/>
        <v>0</v>
      </c>
      <c r="F1379" s="54">
        <f t="shared" ca="1" si="80"/>
        <v>0</v>
      </c>
      <c r="G1379" s="54">
        <f t="shared" ca="1" si="80"/>
        <v>0</v>
      </c>
      <c r="H1379" s="54">
        <f t="shared" ca="1" si="80"/>
        <v>0</v>
      </c>
      <c r="I1379" s="54">
        <f t="shared" ca="1" si="80"/>
        <v>0</v>
      </c>
      <c r="J1379" s="54" t="str">
        <f t="shared" ca="1" si="80"/>
        <v>ZH2EJP</v>
      </c>
      <c r="K1379" s="54" t="str">
        <f t="shared" ca="1" si="80"/>
        <v>AD3</v>
      </c>
      <c r="L1379" s="54" t="str">
        <f t="shared" ca="1" si="78"/>
        <v>COMPLET</v>
      </c>
      <c r="M1379" s="54">
        <f t="shared" ca="1" si="78"/>
        <v>0</v>
      </c>
      <c r="N1379" s="54" t="str">
        <f t="shared" ca="1" si="78"/>
        <v>ZH2WJP</v>
      </c>
      <c r="O1379" s="54">
        <f t="shared" ca="1" si="77"/>
        <v>0</v>
      </c>
    </row>
    <row r="1380" spans="1:15" hidden="1" x14ac:dyDescent="0.25">
      <c r="A1380" s="97">
        <v>1959</v>
      </c>
      <c r="B1380" s="98" t="s">
        <v>9779</v>
      </c>
      <c r="C1380" s="54" t="str">
        <f t="shared" ca="1" si="81"/>
        <v>CPCC</v>
      </c>
      <c r="D1380" s="54" t="str">
        <f t="shared" ca="1" si="81"/>
        <v xml:space="preserve">OPE      </v>
      </c>
      <c r="E1380" s="98">
        <f t="shared" ca="1" si="81"/>
        <v>0</v>
      </c>
      <c r="F1380" s="54">
        <f t="shared" ca="1" si="80"/>
        <v>0</v>
      </c>
      <c r="G1380" s="54">
        <f t="shared" ca="1" si="80"/>
        <v>0</v>
      </c>
      <c r="H1380" s="54">
        <f t="shared" ca="1" si="80"/>
        <v>0</v>
      </c>
      <c r="I1380" s="54">
        <f t="shared" ca="1" si="80"/>
        <v>0</v>
      </c>
      <c r="J1380" s="54" t="str">
        <f t="shared" ca="1" si="80"/>
        <v>ZH1NJ9</v>
      </c>
      <c r="K1380" s="54" t="str">
        <f t="shared" ca="1" si="80"/>
        <v>AD1</v>
      </c>
      <c r="L1380" s="54" t="str">
        <f t="shared" ca="1" si="78"/>
        <v>COMPLET</v>
      </c>
      <c r="M1380" s="54">
        <f t="shared" ca="1" si="78"/>
        <v>0</v>
      </c>
      <c r="N1380" s="54" t="str">
        <f t="shared" ca="1" si="78"/>
        <v>ZH1VJ9</v>
      </c>
      <c r="O1380" s="54">
        <f t="shared" ca="1" si="77"/>
        <v>0</v>
      </c>
    </row>
    <row r="1381" spans="1:15" hidden="1" x14ac:dyDescent="0.25">
      <c r="A1381" s="97">
        <v>1127</v>
      </c>
      <c r="B1381" s="98" t="s">
        <v>5924</v>
      </c>
      <c r="C1381" s="54" t="str">
        <f t="shared" ca="1" si="81"/>
        <v>CPCR</v>
      </c>
      <c r="D1381" s="54" t="str">
        <f t="shared" ca="1" si="81"/>
        <v xml:space="preserve"> </v>
      </c>
      <c r="E1381" s="98">
        <f t="shared" ca="1" si="81"/>
        <v>0</v>
      </c>
      <c r="F1381" s="54">
        <f t="shared" ca="1" si="80"/>
        <v>0</v>
      </c>
      <c r="G1381" s="54">
        <f t="shared" ca="1" si="80"/>
        <v>0</v>
      </c>
      <c r="H1381" s="54">
        <f t="shared" ca="1" si="80"/>
        <v>0</v>
      </c>
      <c r="I1381" s="54">
        <f t="shared" ca="1" si="80"/>
        <v>0</v>
      </c>
      <c r="J1381" s="54">
        <f t="shared" ca="1" si="80"/>
        <v>0</v>
      </c>
      <c r="K1381" s="54" t="str">
        <f t="shared" ca="1" si="80"/>
        <v>AD3</v>
      </c>
      <c r="L1381" s="54" t="str">
        <f t="shared" ca="1" si="78"/>
        <v>COMPLET</v>
      </c>
      <c r="M1381" s="54" t="str">
        <f t="shared" ca="1" si="78"/>
        <v xml:space="preserve"> </v>
      </c>
      <c r="N1381" s="54" t="str">
        <f t="shared" ca="1" si="78"/>
        <v>ZH10JP</v>
      </c>
      <c r="O1381" s="54">
        <f t="shared" ca="1" si="77"/>
        <v>0</v>
      </c>
    </row>
    <row r="1382" spans="1:15" hidden="1" x14ac:dyDescent="0.25">
      <c r="A1382" s="97">
        <v>1128</v>
      </c>
      <c r="B1382" s="98" t="s">
        <v>5929</v>
      </c>
      <c r="C1382" s="54" t="str">
        <f t="shared" ca="1" si="81"/>
        <v>CPCR</v>
      </c>
      <c r="D1382" s="54" t="str">
        <f t="shared" ca="1" si="81"/>
        <v xml:space="preserve"> </v>
      </c>
      <c r="E1382" s="98">
        <f t="shared" ca="1" si="81"/>
        <v>0</v>
      </c>
      <c r="F1382" s="54">
        <f t="shared" ca="1" si="80"/>
        <v>0</v>
      </c>
      <c r="G1382" s="54">
        <f t="shared" ca="1" si="80"/>
        <v>0</v>
      </c>
      <c r="H1382" s="54">
        <f t="shared" ca="1" si="80"/>
        <v>0</v>
      </c>
      <c r="I1382" s="54">
        <f t="shared" ca="1" si="80"/>
        <v>0</v>
      </c>
      <c r="J1382" s="54">
        <f t="shared" ca="1" si="80"/>
        <v>0</v>
      </c>
      <c r="K1382" s="54" t="str">
        <f t="shared" ca="1" si="80"/>
        <v>AD3</v>
      </c>
      <c r="L1382" s="54" t="str">
        <f t="shared" ca="1" si="78"/>
        <v>COMPLET</v>
      </c>
      <c r="M1382" s="54" t="str">
        <f t="shared" ca="1" si="78"/>
        <v xml:space="preserve"> </v>
      </c>
      <c r="N1382" s="54" t="str">
        <f t="shared" ca="1" si="78"/>
        <v>ZH10JQ</v>
      </c>
      <c r="O1382" s="54">
        <f t="shared" ca="1" si="77"/>
        <v>0</v>
      </c>
    </row>
    <row r="1383" spans="1:15" hidden="1" x14ac:dyDescent="0.25">
      <c r="A1383" s="97">
        <v>1129</v>
      </c>
      <c r="B1383" s="98" t="s">
        <v>5932</v>
      </c>
      <c r="C1383" s="54" t="str">
        <f t="shared" ca="1" si="81"/>
        <v>CPCR</v>
      </c>
      <c r="D1383" s="54" t="str">
        <f t="shared" ca="1" si="81"/>
        <v xml:space="preserve"> </v>
      </c>
      <c r="E1383" s="98">
        <f t="shared" ca="1" si="81"/>
        <v>0</v>
      </c>
      <c r="F1383" s="54">
        <f t="shared" ca="1" si="80"/>
        <v>0</v>
      </c>
      <c r="G1383" s="54">
        <f t="shared" ca="1" si="80"/>
        <v>0</v>
      </c>
      <c r="H1383" s="54">
        <f t="shared" ca="1" si="80"/>
        <v>0</v>
      </c>
      <c r="I1383" s="54">
        <f t="shared" ca="1" si="80"/>
        <v>0</v>
      </c>
      <c r="J1383" s="54">
        <f t="shared" ca="1" si="80"/>
        <v>0</v>
      </c>
      <c r="K1383" s="54" t="str">
        <f t="shared" ca="1" si="80"/>
        <v>AD3</v>
      </c>
      <c r="L1383" s="54" t="str">
        <f t="shared" ca="1" si="78"/>
        <v>COMPLET</v>
      </c>
      <c r="M1383" s="54" t="str">
        <f t="shared" ca="1" si="78"/>
        <v xml:space="preserve"> </v>
      </c>
      <c r="N1383" s="54" t="str">
        <f t="shared" ca="1" si="78"/>
        <v>ZH1TMS</v>
      </c>
      <c r="O1383" s="54">
        <f t="shared" ca="1" si="77"/>
        <v>0</v>
      </c>
    </row>
    <row r="1384" spans="1:15" hidden="1" x14ac:dyDescent="0.25">
      <c r="A1384" s="97">
        <v>2110</v>
      </c>
      <c r="B1384" s="98" t="s">
        <v>10318</v>
      </c>
      <c r="C1384" s="54" t="str">
        <f t="shared" ca="1" si="81"/>
        <v>CPMP</v>
      </c>
      <c r="D1384" s="54" t="str">
        <f t="shared" ca="1" si="81"/>
        <v>OPEFI1</v>
      </c>
      <c r="E1384" s="98">
        <f t="shared" ca="1" si="81"/>
        <v>0</v>
      </c>
      <c r="F1384" s="54">
        <f t="shared" ca="1" si="80"/>
        <v>0</v>
      </c>
      <c r="G1384" s="54">
        <f t="shared" ca="1" si="80"/>
        <v>0</v>
      </c>
      <c r="H1384" s="54">
        <f t="shared" ca="1" si="80"/>
        <v>0</v>
      </c>
      <c r="I1384" s="54">
        <f t="shared" ca="1" si="80"/>
        <v>0</v>
      </c>
      <c r="J1384" s="54" t="str">
        <f t="shared" ca="1" si="80"/>
        <v>ZH2MJF</v>
      </c>
      <c r="K1384" s="54" t="str">
        <f t="shared" ca="1" si="80"/>
        <v>AD3</v>
      </c>
      <c r="L1384" s="54" t="str">
        <f t="shared" ca="1" si="78"/>
        <v>COMPLET</v>
      </c>
      <c r="M1384" s="54" t="str">
        <f t="shared" ca="1" si="78"/>
        <v xml:space="preserve"> </v>
      </c>
      <c r="N1384" s="54" t="str">
        <f t="shared" ca="1" si="78"/>
        <v>ZH2NJF</v>
      </c>
      <c r="O1384" s="54">
        <f t="shared" ca="1" si="77"/>
        <v>0</v>
      </c>
    </row>
    <row r="1385" spans="1:15" hidden="1" x14ac:dyDescent="0.25">
      <c r="A1385" s="97">
        <v>1130</v>
      </c>
      <c r="B1385" s="98" t="s">
        <v>5935</v>
      </c>
      <c r="C1385" s="54" t="str">
        <f t="shared" ca="1" si="81"/>
        <v>CPMP</v>
      </c>
      <c r="D1385" s="54" t="str">
        <f t="shared" ca="1" si="81"/>
        <v xml:space="preserve">V1OPEFIN </v>
      </c>
      <c r="E1385" s="98">
        <f t="shared" ca="1" si="81"/>
        <v>0</v>
      </c>
      <c r="F1385" s="54">
        <f t="shared" ca="1" si="80"/>
        <v>0</v>
      </c>
      <c r="G1385" s="54">
        <f t="shared" ca="1" si="80"/>
        <v>0</v>
      </c>
      <c r="H1385" s="54">
        <f t="shared" ca="1" si="80"/>
        <v>0</v>
      </c>
      <c r="I1385" s="54">
        <f t="shared" ca="1" si="80"/>
        <v>0</v>
      </c>
      <c r="J1385" s="54" t="str">
        <f t="shared" ca="1" si="80"/>
        <v>ZH2EJQ</v>
      </c>
      <c r="K1385" s="54" t="str">
        <f t="shared" ca="1" si="80"/>
        <v>AD3</v>
      </c>
      <c r="L1385" s="54" t="str">
        <f t="shared" ca="1" si="78"/>
        <v>COMPLET</v>
      </c>
      <c r="M1385" s="54">
        <f t="shared" ca="1" si="78"/>
        <v>0</v>
      </c>
      <c r="N1385" s="54" t="str">
        <f t="shared" ca="1" si="78"/>
        <v>ZH2WJQ</v>
      </c>
      <c r="O1385" s="54">
        <f t="shared" ca="1" si="77"/>
        <v>0</v>
      </c>
    </row>
    <row r="1386" spans="1:15" hidden="1" x14ac:dyDescent="0.25">
      <c r="A1386" s="97">
        <v>1131</v>
      </c>
      <c r="B1386" s="98" t="s">
        <v>5941</v>
      </c>
      <c r="C1386" s="54" t="str">
        <f t="shared" ca="1" si="81"/>
        <v>CPMP</v>
      </c>
      <c r="D1386" s="54" t="str">
        <f t="shared" ca="1" si="81"/>
        <v xml:space="preserve">V0OPEFIP </v>
      </c>
      <c r="E1386" s="98">
        <f t="shared" ca="1" si="81"/>
        <v>0</v>
      </c>
      <c r="F1386" s="54">
        <f t="shared" ca="1" si="80"/>
        <v>0</v>
      </c>
      <c r="G1386" s="54">
        <f t="shared" ca="1" si="80"/>
        <v>0</v>
      </c>
      <c r="H1386" s="54">
        <f t="shared" ca="1" si="80"/>
        <v>0</v>
      </c>
      <c r="I1386" s="54">
        <f t="shared" ca="1" si="80"/>
        <v>0</v>
      </c>
      <c r="J1386" s="54" t="str">
        <f t="shared" ca="1" si="80"/>
        <v>ZH2EJR</v>
      </c>
      <c r="K1386" s="54" t="str">
        <f t="shared" ca="1" si="80"/>
        <v>AD3</v>
      </c>
      <c r="L1386" s="54" t="str">
        <f t="shared" ca="1" si="78"/>
        <v>COMPLET</v>
      </c>
      <c r="M1386" s="54">
        <f t="shared" ca="1" si="78"/>
        <v>0</v>
      </c>
      <c r="N1386" s="54" t="str">
        <f t="shared" ca="1" si="78"/>
        <v>ZH2WJR</v>
      </c>
      <c r="O1386" s="54">
        <f t="shared" ca="1" si="77"/>
        <v>0</v>
      </c>
    </row>
    <row r="1387" spans="1:15" hidden="1" x14ac:dyDescent="0.25">
      <c r="A1387" s="97">
        <v>1132</v>
      </c>
      <c r="B1387" s="98" t="s">
        <v>5946</v>
      </c>
      <c r="C1387" s="54" t="str">
        <f t="shared" ca="1" si="81"/>
        <v>CPCR</v>
      </c>
      <c r="D1387" s="54" t="str">
        <f t="shared" ca="1" si="81"/>
        <v xml:space="preserve">V3OPENCT </v>
      </c>
      <c r="E1387" s="98">
        <f t="shared" ca="1" si="81"/>
        <v>0</v>
      </c>
      <c r="F1387" s="54">
        <f t="shared" ca="1" si="80"/>
        <v>0</v>
      </c>
      <c r="G1387" s="54">
        <f t="shared" ca="1" si="80"/>
        <v>0</v>
      </c>
      <c r="H1387" s="54">
        <f t="shared" ca="1" si="80"/>
        <v>0</v>
      </c>
      <c r="I1387" s="54">
        <f t="shared" ca="1" si="80"/>
        <v>0</v>
      </c>
      <c r="J1387" s="54" t="str">
        <f t="shared" ca="1" si="80"/>
        <v>ZH1IJR</v>
      </c>
      <c r="K1387" s="54" t="str">
        <f t="shared" ca="1" si="80"/>
        <v>AD1</v>
      </c>
      <c r="L1387" s="54" t="str">
        <f t="shared" ca="1" si="78"/>
        <v>COMPLET</v>
      </c>
      <c r="M1387" s="54">
        <f t="shared" ca="1" si="78"/>
        <v>0</v>
      </c>
      <c r="N1387" s="54" t="str">
        <f t="shared" ca="1" si="78"/>
        <v>ZH10JR</v>
      </c>
      <c r="O1387" s="54">
        <f t="shared" ca="1" si="77"/>
        <v>0</v>
      </c>
    </row>
    <row r="1388" spans="1:15" hidden="1" x14ac:dyDescent="0.25">
      <c r="A1388" s="97">
        <v>1133</v>
      </c>
      <c r="B1388" s="98" t="s">
        <v>5952</v>
      </c>
      <c r="C1388" s="54" t="str">
        <f t="shared" ca="1" si="81"/>
        <v>CPCR</v>
      </c>
      <c r="D1388" s="54" t="str">
        <f t="shared" ca="1" si="81"/>
        <v xml:space="preserve">V0OPENEL </v>
      </c>
      <c r="E1388" s="98">
        <f t="shared" ca="1" si="81"/>
        <v>0</v>
      </c>
      <c r="F1388" s="54">
        <f t="shared" ca="1" si="80"/>
        <v>0</v>
      </c>
      <c r="G1388" s="54">
        <f t="shared" ca="1" si="80"/>
        <v>0</v>
      </c>
      <c r="H1388" s="54">
        <f t="shared" ca="1" si="80"/>
        <v>0</v>
      </c>
      <c r="I1388" s="54">
        <f t="shared" ca="1" si="80"/>
        <v>0</v>
      </c>
      <c r="J1388" s="54" t="str">
        <f t="shared" ca="1" si="80"/>
        <v>ZH1IJS</v>
      </c>
      <c r="K1388" s="54" t="str">
        <f t="shared" ca="1" si="80"/>
        <v>AD1</v>
      </c>
      <c r="L1388" s="54" t="str">
        <f t="shared" ca="1" si="78"/>
        <v>COMPLET</v>
      </c>
      <c r="M1388" s="54">
        <f t="shared" ca="1" si="78"/>
        <v>0</v>
      </c>
      <c r="N1388" s="54" t="str">
        <f t="shared" ca="1" si="78"/>
        <v>ZH10JS</v>
      </c>
      <c r="O1388" s="54">
        <f t="shared" ca="1" si="77"/>
        <v>0</v>
      </c>
    </row>
    <row r="1389" spans="1:15" hidden="1" x14ac:dyDescent="0.25">
      <c r="A1389" s="97">
        <v>1134</v>
      </c>
      <c r="B1389" s="98" t="s">
        <v>5958</v>
      </c>
      <c r="C1389" s="54" t="str">
        <f t="shared" ca="1" si="81"/>
        <v>CPCR</v>
      </c>
      <c r="D1389" s="54" t="str">
        <f t="shared" ca="1" si="81"/>
        <v xml:space="preserve">V1OPENPF </v>
      </c>
      <c r="E1389" s="98">
        <f t="shared" ca="1" si="81"/>
        <v>0</v>
      </c>
      <c r="F1389" s="54">
        <f t="shared" ca="1" si="80"/>
        <v>0</v>
      </c>
      <c r="G1389" s="54">
        <f t="shared" ca="1" si="80"/>
        <v>0</v>
      </c>
      <c r="H1389" s="54">
        <f t="shared" ca="1" si="80"/>
        <v>0</v>
      </c>
      <c r="I1389" s="54">
        <f t="shared" ca="1" si="80"/>
        <v>0</v>
      </c>
      <c r="J1389" s="54" t="str">
        <f t="shared" ca="1" si="80"/>
        <v>ZH1IJT</v>
      </c>
      <c r="K1389" s="54" t="str">
        <f t="shared" ca="1" si="80"/>
        <v>AD1</v>
      </c>
      <c r="L1389" s="54" t="str">
        <f t="shared" ca="1" si="78"/>
        <v>COMPLET</v>
      </c>
      <c r="M1389" s="54">
        <f t="shared" ca="1" si="78"/>
        <v>0</v>
      </c>
      <c r="N1389" s="54" t="str">
        <f t="shared" ca="1" si="78"/>
        <v>ZH10JT</v>
      </c>
      <c r="O1389" s="54">
        <f t="shared" ca="1" si="77"/>
        <v>0</v>
      </c>
    </row>
    <row r="1390" spans="1:15" hidden="1" x14ac:dyDescent="0.25">
      <c r="A1390" s="97">
        <v>1135</v>
      </c>
      <c r="B1390" s="98" t="s">
        <v>5962</v>
      </c>
      <c r="C1390" s="54" t="str">
        <f t="shared" ca="1" si="81"/>
        <v>CPMP</v>
      </c>
      <c r="D1390" s="54" t="str">
        <f t="shared" ca="1" si="81"/>
        <v xml:space="preserve">V0OPPOAP </v>
      </c>
      <c r="E1390" s="98">
        <f t="shared" ca="1" si="81"/>
        <v>0</v>
      </c>
      <c r="F1390" s="54">
        <f t="shared" ca="1" si="80"/>
        <v>0</v>
      </c>
      <c r="G1390" s="54">
        <f t="shared" ca="1" si="80"/>
        <v>0</v>
      </c>
      <c r="H1390" s="54">
        <f t="shared" ca="1" si="80"/>
        <v>0</v>
      </c>
      <c r="I1390" s="54">
        <f t="shared" ca="1" si="80"/>
        <v>0</v>
      </c>
      <c r="J1390" s="54" t="str">
        <f t="shared" ca="1" si="80"/>
        <v>ZH2EJS</v>
      </c>
      <c r="K1390" s="54" t="str">
        <f t="shared" ca="1" si="80"/>
        <v>AD3</v>
      </c>
      <c r="L1390" s="54" t="str">
        <f t="shared" ca="1" si="78"/>
        <v>COMPLET</v>
      </c>
      <c r="M1390" s="54">
        <f t="shared" ca="1" si="78"/>
        <v>0</v>
      </c>
      <c r="N1390" s="54" t="str">
        <f t="shared" ca="1" si="78"/>
        <v>ZH2WJS</v>
      </c>
      <c r="O1390" s="54">
        <f t="shared" ca="1" si="77"/>
        <v>0</v>
      </c>
    </row>
    <row r="1391" spans="1:15" hidden="1" x14ac:dyDescent="0.25">
      <c r="A1391" s="97">
        <v>1136</v>
      </c>
      <c r="B1391" s="98" t="s">
        <v>5968</v>
      </c>
      <c r="C1391" s="54" t="str">
        <f t="shared" ca="1" si="81"/>
        <v>CPMP</v>
      </c>
      <c r="D1391" s="54" t="str">
        <f t="shared" ca="1" si="81"/>
        <v xml:space="preserve">V3OPPOCH </v>
      </c>
      <c r="E1391" s="98">
        <f t="shared" ca="1" si="81"/>
        <v>0</v>
      </c>
      <c r="F1391" s="54">
        <f t="shared" ca="1" si="80"/>
        <v>0</v>
      </c>
      <c r="G1391" s="54">
        <f t="shared" ca="1" si="80"/>
        <v>0</v>
      </c>
      <c r="H1391" s="54">
        <f t="shared" ca="1" si="80"/>
        <v>0</v>
      </c>
      <c r="I1391" s="54">
        <f t="shared" ca="1" si="80"/>
        <v>0</v>
      </c>
      <c r="J1391" s="54" t="str">
        <f t="shared" ca="1" si="80"/>
        <v>ZH2EJT</v>
      </c>
      <c r="K1391" s="54" t="str">
        <f t="shared" ca="1" si="80"/>
        <v>AD3</v>
      </c>
      <c r="L1391" s="54" t="str">
        <f t="shared" ca="1" si="78"/>
        <v>COMPLET</v>
      </c>
      <c r="M1391" s="54">
        <f t="shared" ca="1" si="78"/>
        <v>0</v>
      </c>
      <c r="N1391" s="54" t="str">
        <f t="shared" ca="1" si="78"/>
        <v>ZH2WJT</v>
      </c>
      <c r="O1391" s="54">
        <f t="shared" ca="1" si="77"/>
        <v>0</v>
      </c>
    </row>
    <row r="1392" spans="1:15" hidden="1" x14ac:dyDescent="0.25">
      <c r="A1392" s="97">
        <v>1137</v>
      </c>
      <c r="B1392" s="98" t="s">
        <v>5973</v>
      </c>
      <c r="C1392" s="54" t="str">
        <f t="shared" ca="1" si="81"/>
        <v>CPMC</v>
      </c>
      <c r="D1392" s="54" t="str">
        <f t="shared" ca="1" si="81"/>
        <v xml:space="preserve">V0OPPORT </v>
      </c>
      <c r="E1392" s="98">
        <f t="shared" ca="1" si="81"/>
        <v>0</v>
      </c>
      <c r="F1392" s="54">
        <f t="shared" ca="1" si="80"/>
        <v>0</v>
      </c>
      <c r="G1392" s="54">
        <f t="shared" ca="1" si="80"/>
        <v>0</v>
      </c>
      <c r="H1392" s="54">
        <f t="shared" ca="1" si="80"/>
        <v>0</v>
      </c>
      <c r="I1392" s="54">
        <f t="shared" ca="1" si="80"/>
        <v>0</v>
      </c>
      <c r="J1392" s="54" t="str">
        <f t="shared" ca="1" si="80"/>
        <v>ZH4FJO</v>
      </c>
      <c r="K1392" s="54" t="str">
        <f t="shared" ca="1" si="80"/>
        <v>AD1</v>
      </c>
      <c r="L1392" s="54" t="str">
        <f t="shared" ca="1" si="78"/>
        <v>COMPLET</v>
      </c>
      <c r="M1392" s="54">
        <f t="shared" ca="1" si="78"/>
        <v>0</v>
      </c>
      <c r="N1392" s="54" t="str">
        <f t="shared" ca="1" si="78"/>
        <v>ZH4XJO</v>
      </c>
      <c r="O1392" s="54">
        <f t="shared" ca="1" si="77"/>
        <v>0</v>
      </c>
    </row>
    <row r="1393" spans="1:15" hidden="1" x14ac:dyDescent="0.25">
      <c r="A1393" s="97">
        <v>2071</v>
      </c>
      <c r="B1393" s="98" t="s">
        <v>10197</v>
      </c>
      <c r="C1393" s="54" t="str">
        <f t="shared" ca="1" si="81"/>
        <v>CPMP</v>
      </c>
      <c r="D1393" s="54" t="str">
        <f t="shared" ca="1" si="81"/>
        <v>#CR#VIIPJ_YYYYMMDDHHMISS_ORDER_CHANNEL_MOBL.txt</v>
      </c>
      <c r="E1393" s="98">
        <f t="shared" ca="1" si="81"/>
        <v>0</v>
      </c>
      <c r="F1393" s="54">
        <f t="shared" ca="1" si="80"/>
        <v>0</v>
      </c>
      <c r="G1393" s="54">
        <f t="shared" ca="1" si="80"/>
        <v>0</v>
      </c>
      <c r="H1393" s="54">
        <f t="shared" ca="1" si="80"/>
        <v>0</v>
      </c>
      <c r="I1393" s="54">
        <f t="shared" ca="1" si="80"/>
        <v>0</v>
      </c>
      <c r="J1393" s="54">
        <f t="shared" ca="1" si="80"/>
        <v>0</v>
      </c>
      <c r="K1393" s="54" t="str">
        <f t="shared" ca="1" si="80"/>
        <v>AD4</v>
      </c>
      <c r="L1393" s="54" t="str">
        <f t="shared" ca="1" si="78"/>
        <v>PARTIEL</v>
      </c>
      <c r="M1393" s="54">
        <f t="shared" ca="1" si="78"/>
        <v>0</v>
      </c>
      <c r="N1393" s="54" t="str">
        <f t="shared" ca="1" si="78"/>
        <v>ZH2IJU</v>
      </c>
      <c r="O1393" s="54">
        <f t="shared" ca="1" si="77"/>
        <v>0</v>
      </c>
    </row>
    <row r="1394" spans="1:15" hidden="1" x14ac:dyDescent="0.25">
      <c r="A1394" s="97">
        <v>2062</v>
      </c>
      <c r="B1394" s="98" t="s">
        <v>10179</v>
      </c>
      <c r="C1394" s="54" t="str">
        <f t="shared" ca="1" si="81"/>
        <v>CPMP</v>
      </c>
      <c r="D1394" s="54" t="str">
        <f t="shared" ca="1" si="81"/>
        <v>#CR#VIIPJ_YYYYMMDDHHMISS_ORDERS.txt</v>
      </c>
      <c r="E1394" s="98">
        <f t="shared" ca="1" si="81"/>
        <v>0</v>
      </c>
      <c r="F1394" s="54">
        <f t="shared" ca="1" si="80"/>
        <v>0</v>
      </c>
      <c r="G1394" s="54">
        <f t="shared" ca="1" si="80"/>
        <v>0</v>
      </c>
      <c r="H1394" s="54">
        <f t="shared" ca="1" si="80"/>
        <v>0</v>
      </c>
      <c r="I1394" s="54">
        <f t="shared" ca="1" si="80"/>
        <v>0</v>
      </c>
      <c r="J1394" s="54">
        <f t="shared" ca="1" si="80"/>
        <v>0</v>
      </c>
      <c r="K1394" s="54" t="str">
        <f t="shared" ca="1" si="80"/>
        <v>AD4</v>
      </c>
      <c r="L1394" s="54" t="str">
        <f t="shared" ca="1" si="78"/>
        <v>PARTIEL</v>
      </c>
      <c r="M1394" s="54">
        <f t="shared" ca="1" si="78"/>
        <v>0</v>
      </c>
      <c r="N1394" s="54" t="str">
        <f t="shared" ca="1" si="78"/>
        <v>ZH2IJL</v>
      </c>
      <c r="O1394" s="54">
        <f t="shared" ca="1" si="77"/>
        <v>0</v>
      </c>
    </row>
    <row r="1395" spans="1:15" hidden="1" x14ac:dyDescent="0.25">
      <c r="A1395" s="97">
        <v>1138</v>
      </c>
      <c r="B1395" s="98" t="s">
        <v>5978</v>
      </c>
      <c r="C1395" s="54" t="str">
        <f t="shared" ca="1" si="81"/>
        <v>CPMS</v>
      </c>
      <c r="D1395" s="54" t="str">
        <f t="shared" ca="1" si="81"/>
        <v xml:space="preserve">V1ORDPCH </v>
      </c>
      <c r="E1395" s="98">
        <f t="shared" ca="1" si="81"/>
        <v>0</v>
      </c>
      <c r="F1395" s="54">
        <f t="shared" ca="1" si="80"/>
        <v>0</v>
      </c>
      <c r="G1395" s="54">
        <f t="shared" ca="1" si="80"/>
        <v>0</v>
      </c>
      <c r="H1395" s="54">
        <f t="shared" ca="1" si="80"/>
        <v>0</v>
      </c>
      <c r="I1395" s="54">
        <f t="shared" ca="1" si="80"/>
        <v>0</v>
      </c>
      <c r="J1395" s="54" t="str">
        <f t="shared" ca="1" si="80"/>
        <v>ZH4FJP</v>
      </c>
      <c r="K1395" s="54" t="str">
        <f t="shared" ca="1" si="80"/>
        <v>AD3</v>
      </c>
      <c r="L1395" s="54" t="str">
        <f t="shared" ca="1" si="78"/>
        <v>COMPLET</v>
      </c>
      <c r="M1395" s="54">
        <f t="shared" ca="1" si="78"/>
        <v>0</v>
      </c>
      <c r="N1395" s="54" t="str">
        <f t="shared" ca="1" si="78"/>
        <v>ZH4XJP</v>
      </c>
      <c r="O1395" s="54">
        <f t="shared" ca="1" si="77"/>
        <v>0</v>
      </c>
    </row>
    <row r="1396" spans="1:15" hidden="1" x14ac:dyDescent="0.25">
      <c r="A1396" s="97">
        <v>1139</v>
      </c>
      <c r="B1396" s="98" t="s">
        <v>5984</v>
      </c>
      <c r="C1396" s="54" t="str">
        <f t="shared" ca="1" si="81"/>
        <v>CPMP</v>
      </c>
      <c r="D1396" s="54" t="str">
        <f t="shared" ca="1" si="81"/>
        <v xml:space="preserve">V0ORFIMO </v>
      </c>
      <c r="E1396" s="98">
        <f t="shared" ca="1" si="81"/>
        <v>0</v>
      </c>
      <c r="F1396" s="54">
        <f t="shared" ca="1" si="80"/>
        <v>0</v>
      </c>
      <c r="G1396" s="54">
        <f t="shared" ca="1" si="80"/>
        <v>0</v>
      </c>
      <c r="H1396" s="54">
        <f t="shared" ca="1" si="80"/>
        <v>0</v>
      </c>
      <c r="I1396" s="54">
        <f t="shared" ca="1" si="80"/>
        <v>0</v>
      </c>
      <c r="J1396" s="54" t="str">
        <f t="shared" ca="1" si="80"/>
        <v>ZH2EJU</v>
      </c>
      <c r="K1396" s="54" t="str">
        <f t="shared" ca="1" si="80"/>
        <v>AD3</v>
      </c>
      <c r="L1396" s="54" t="str">
        <f t="shared" ca="1" si="78"/>
        <v>COMPLET</v>
      </c>
      <c r="M1396" s="54">
        <f t="shared" ca="1" si="78"/>
        <v>0</v>
      </c>
      <c r="N1396" s="54" t="str">
        <f t="shared" ca="1" si="78"/>
        <v>ZH2WJU</v>
      </c>
      <c r="O1396" s="54">
        <f t="shared" ca="1" si="77"/>
        <v>0</v>
      </c>
    </row>
    <row r="1397" spans="1:15" hidden="1" x14ac:dyDescent="0.25">
      <c r="A1397" s="97">
        <v>1140</v>
      </c>
      <c r="B1397" s="98" t="s">
        <v>5990</v>
      </c>
      <c r="C1397" s="54" t="str">
        <f t="shared" ca="1" si="81"/>
        <v>CPDT</v>
      </c>
      <c r="D1397" s="54" t="str">
        <f t="shared" ca="1" si="81"/>
        <v>V0PADFOC</v>
      </c>
      <c r="E1397" s="98">
        <f t="shared" ca="1" si="81"/>
        <v>0</v>
      </c>
      <c r="F1397" s="54">
        <f t="shared" ca="1" si="80"/>
        <v>0</v>
      </c>
      <c r="G1397" s="54">
        <f t="shared" ca="1" si="80"/>
        <v>0</v>
      </c>
      <c r="H1397" s="54">
        <f t="shared" ca="1" si="80"/>
        <v>0</v>
      </c>
      <c r="I1397" s="54">
        <f t="shared" ca="1" si="80"/>
        <v>0</v>
      </c>
      <c r="J1397" s="54" t="str">
        <f t="shared" ca="1" si="80"/>
        <v>ZH0CMK</v>
      </c>
      <c r="K1397" s="54" t="str">
        <f t="shared" ca="1" si="80"/>
        <v>AD3</v>
      </c>
      <c r="L1397" s="54" t="str">
        <f t="shared" ca="1" si="78"/>
        <v>COMPLET</v>
      </c>
      <c r="M1397" s="54" t="str">
        <f t="shared" ca="1" si="78"/>
        <v xml:space="preserve"> </v>
      </c>
      <c r="N1397" s="54" t="str">
        <f t="shared" ca="1" si="78"/>
        <v>ZH0UMK</v>
      </c>
      <c r="O1397" s="54">
        <f t="shared" ca="1" si="77"/>
        <v>0</v>
      </c>
    </row>
    <row r="1398" spans="1:15" hidden="1" x14ac:dyDescent="0.25">
      <c r="A1398" s="97">
        <v>1141</v>
      </c>
      <c r="B1398" s="98" t="s">
        <v>5997</v>
      </c>
      <c r="C1398" s="54" t="str">
        <f t="shared" ca="1" si="81"/>
        <v>CPDT</v>
      </c>
      <c r="D1398" s="54" t="str">
        <f t="shared" ca="1" si="81"/>
        <v>V0PADFOE</v>
      </c>
      <c r="E1398" s="98">
        <f t="shared" ca="1" si="81"/>
        <v>0</v>
      </c>
      <c r="F1398" s="54">
        <f t="shared" ca="1" si="80"/>
        <v>0</v>
      </c>
      <c r="G1398" s="54">
        <f t="shared" ca="1" si="80"/>
        <v>0</v>
      </c>
      <c r="H1398" s="54">
        <f t="shared" ca="1" si="80"/>
        <v>0</v>
      </c>
      <c r="I1398" s="54">
        <f t="shared" ca="1" si="80"/>
        <v>0</v>
      </c>
      <c r="J1398" s="54" t="str">
        <f t="shared" ca="1" si="80"/>
        <v>ZH0CML</v>
      </c>
      <c r="K1398" s="54" t="str">
        <f t="shared" ca="1" si="80"/>
        <v>AD3</v>
      </c>
      <c r="L1398" s="54" t="str">
        <f t="shared" ca="1" si="78"/>
        <v>COMPLET</v>
      </c>
      <c r="M1398" s="54" t="str">
        <f t="shared" ca="1" si="78"/>
        <v xml:space="preserve"> </v>
      </c>
      <c r="N1398" s="54" t="str">
        <f t="shared" ca="1" si="78"/>
        <v>ZH0UML</v>
      </c>
      <c r="O1398" s="54">
        <f t="shared" ca="1" si="77"/>
        <v>0</v>
      </c>
    </row>
    <row r="1399" spans="1:15" hidden="1" x14ac:dyDescent="0.25">
      <c r="A1399" s="97">
        <v>1142</v>
      </c>
      <c r="B1399" s="98" t="s">
        <v>6003</v>
      </c>
      <c r="C1399" s="54" t="str">
        <f t="shared" ca="1" si="81"/>
        <v>CPDT</v>
      </c>
      <c r="D1399" s="54" t="str">
        <f t="shared" ca="1" si="81"/>
        <v>V0PADFOG</v>
      </c>
      <c r="E1399" s="98">
        <f t="shared" ca="1" si="81"/>
        <v>0</v>
      </c>
      <c r="F1399" s="54">
        <f t="shared" ca="1" si="80"/>
        <v>0</v>
      </c>
      <c r="G1399" s="54">
        <f t="shared" ca="1" si="80"/>
        <v>0</v>
      </c>
      <c r="H1399" s="54">
        <f t="shared" ca="1" si="80"/>
        <v>0</v>
      </c>
      <c r="I1399" s="54">
        <f t="shared" ca="1" si="80"/>
        <v>0</v>
      </c>
      <c r="J1399" s="54" t="str">
        <f t="shared" ca="1" si="80"/>
        <v>ZH0CMM</v>
      </c>
      <c r="K1399" s="54" t="str">
        <f t="shared" ca="1" si="80"/>
        <v>AD3</v>
      </c>
      <c r="L1399" s="54" t="str">
        <f t="shared" ca="1" si="78"/>
        <v>COMPLET</v>
      </c>
      <c r="M1399" s="54" t="str">
        <f t="shared" ca="1" si="78"/>
        <v xml:space="preserve"> </v>
      </c>
      <c r="N1399" s="54" t="str">
        <f t="shared" ca="1" si="78"/>
        <v>ZH0UMM</v>
      </c>
      <c r="O1399" s="54">
        <f t="shared" ca="1" si="77"/>
        <v>0</v>
      </c>
    </row>
    <row r="1400" spans="1:15" hidden="1" x14ac:dyDescent="0.25">
      <c r="A1400" s="97">
        <v>1143</v>
      </c>
      <c r="B1400" s="98" t="s">
        <v>6009</v>
      </c>
      <c r="C1400" s="54" t="str">
        <f t="shared" ca="1" si="81"/>
        <v>CPDT</v>
      </c>
      <c r="D1400" s="54" t="str">
        <f t="shared" ca="1" si="81"/>
        <v>V0PADFOM</v>
      </c>
      <c r="E1400" s="98">
        <f t="shared" ca="1" si="81"/>
        <v>0</v>
      </c>
      <c r="F1400" s="54">
        <f t="shared" ca="1" si="80"/>
        <v>0</v>
      </c>
      <c r="G1400" s="54">
        <f t="shared" ca="1" si="80"/>
        <v>0</v>
      </c>
      <c r="H1400" s="54">
        <f t="shared" ca="1" si="80"/>
        <v>0</v>
      </c>
      <c r="I1400" s="54">
        <f t="shared" ca="1" si="80"/>
        <v>0</v>
      </c>
      <c r="J1400" s="54" t="str">
        <f t="shared" ca="1" si="80"/>
        <v>ZH0CMN</v>
      </c>
      <c r="K1400" s="54" t="str">
        <f t="shared" ca="1" si="80"/>
        <v>AD3</v>
      </c>
      <c r="L1400" s="54" t="str">
        <f t="shared" ca="1" si="78"/>
        <v>COMPLET</v>
      </c>
      <c r="M1400" s="54" t="str">
        <f t="shared" ca="1" si="78"/>
        <v xml:space="preserve"> </v>
      </c>
      <c r="N1400" s="54" t="str">
        <f t="shared" ca="1" si="78"/>
        <v>ZH0UMN</v>
      </c>
      <c r="O1400" s="54">
        <f t="shared" ca="1" si="77"/>
        <v>0</v>
      </c>
    </row>
    <row r="1401" spans="1:15" hidden="1" x14ac:dyDescent="0.25">
      <c r="A1401" s="97">
        <v>1144</v>
      </c>
      <c r="B1401" s="98" t="s">
        <v>6015</v>
      </c>
      <c r="C1401" s="54" t="str">
        <f t="shared" ca="1" si="81"/>
        <v>CPDT</v>
      </c>
      <c r="D1401" s="54" t="str">
        <f t="shared" ca="1" si="81"/>
        <v>V0PADFOP</v>
      </c>
      <c r="E1401" s="98">
        <f t="shared" ca="1" si="81"/>
        <v>0</v>
      </c>
      <c r="F1401" s="54">
        <f t="shared" ca="1" si="80"/>
        <v>0</v>
      </c>
      <c r="G1401" s="54">
        <f t="shared" ca="1" si="80"/>
        <v>0</v>
      </c>
      <c r="H1401" s="54">
        <f t="shared" ca="1" si="80"/>
        <v>0</v>
      </c>
      <c r="I1401" s="54">
        <f t="shared" ca="1" si="80"/>
        <v>0</v>
      </c>
      <c r="J1401" s="54" t="str">
        <f t="shared" ca="1" si="80"/>
        <v>ZH0CMO</v>
      </c>
      <c r="K1401" s="54" t="str">
        <f t="shared" ca="1" si="80"/>
        <v>AD3</v>
      </c>
      <c r="L1401" s="54" t="str">
        <f t="shared" ca="1" si="78"/>
        <v>COMPLET</v>
      </c>
      <c r="M1401" s="54" t="str">
        <f t="shared" ca="1" si="78"/>
        <v xml:space="preserve"> </v>
      </c>
      <c r="N1401" s="54" t="str">
        <f t="shared" ca="1" si="78"/>
        <v>ZH0UMO</v>
      </c>
      <c r="O1401" s="54">
        <f t="shared" ca="1" si="78"/>
        <v>0</v>
      </c>
    </row>
    <row r="1402" spans="1:15" hidden="1" x14ac:dyDescent="0.25">
      <c r="A1402" s="97">
        <v>1145</v>
      </c>
      <c r="B1402" s="98" t="s">
        <v>6021</v>
      </c>
      <c r="C1402" s="54" t="str">
        <f t="shared" ca="1" si="81"/>
        <v>CPCR</v>
      </c>
      <c r="D1402" s="54" t="str">
        <f t="shared" ca="1" si="81"/>
        <v xml:space="preserve">V1PAKADI </v>
      </c>
      <c r="E1402" s="98">
        <f t="shared" ca="1" si="81"/>
        <v>0</v>
      </c>
      <c r="F1402" s="54">
        <f t="shared" ca="1" si="80"/>
        <v>0</v>
      </c>
      <c r="G1402" s="54">
        <f t="shared" ca="1" si="80"/>
        <v>0</v>
      </c>
      <c r="H1402" s="54">
        <f t="shared" ca="1" si="80"/>
        <v>0</v>
      </c>
      <c r="I1402" s="54">
        <f t="shared" ca="1" si="80"/>
        <v>0</v>
      </c>
      <c r="J1402" s="54" t="str">
        <f t="shared" ca="1" si="80"/>
        <v>ZH1IJU</v>
      </c>
      <c r="K1402" s="54" t="str">
        <f t="shared" ca="1" si="80"/>
        <v>AD1</v>
      </c>
      <c r="L1402" s="54" t="str">
        <f t="shared" ca="1" si="78"/>
        <v>COMPLET</v>
      </c>
      <c r="M1402" s="54">
        <f t="shared" ca="1" si="78"/>
        <v>0</v>
      </c>
      <c r="N1402" s="54" t="str">
        <f t="shared" ca="1" si="78"/>
        <v>ZH10JU</v>
      </c>
      <c r="O1402" s="54">
        <f t="shared" ca="1" si="78"/>
        <v>0</v>
      </c>
    </row>
    <row r="1403" spans="1:15" hidden="1" x14ac:dyDescent="0.25">
      <c r="A1403" s="97">
        <v>1146</v>
      </c>
      <c r="B1403" s="98" t="s">
        <v>6028</v>
      </c>
      <c r="C1403" s="54" t="str">
        <f t="shared" ca="1" si="81"/>
        <v>CPCR</v>
      </c>
      <c r="D1403" s="54" t="str">
        <f t="shared" ca="1" si="81"/>
        <v xml:space="preserve">V1PAKASS </v>
      </c>
      <c r="E1403" s="98">
        <f t="shared" ca="1" si="81"/>
        <v>0</v>
      </c>
      <c r="F1403" s="54">
        <f t="shared" ca="1" si="80"/>
        <v>0</v>
      </c>
      <c r="G1403" s="54">
        <f t="shared" ca="1" si="80"/>
        <v>0</v>
      </c>
      <c r="H1403" s="54">
        <f t="shared" ca="1" si="80"/>
        <v>0</v>
      </c>
      <c r="I1403" s="54">
        <f t="shared" ca="1" si="80"/>
        <v>0</v>
      </c>
      <c r="J1403" s="54" t="str">
        <f t="shared" ca="1" si="80"/>
        <v>ZH1IJV</v>
      </c>
      <c r="K1403" s="54" t="str">
        <f t="shared" ca="1" si="80"/>
        <v>AD1</v>
      </c>
      <c r="L1403" s="54" t="str">
        <f t="shared" ca="1" si="78"/>
        <v>COMPLET</v>
      </c>
      <c r="M1403" s="54">
        <f t="shared" ca="1" si="78"/>
        <v>0</v>
      </c>
      <c r="N1403" s="54" t="str">
        <f t="shared" ca="1" si="78"/>
        <v>ZH10JV</v>
      </c>
      <c r="O1403" s="54">
        <f t="shared" ca="1" si="78"/>
        <v>0</v>
      </c>
    </row>
    <row r="1404" spans="1:15" hidden="1" x14ac:dyDescent="0.25">
      <c r="A1404" s="97">
        <v>1147</v>
      </c>
      <c r="B1404" s="98" t="s">
        <v>6033</v>
      </c>
      <c r="C1404" s="54" t="str">
        <f t="shared" ca="1" si="81"/>
        <v>CPCR</v>
      </c>
      <c r="D1404" s="54" t="str">
        <f t="shared" ca="1" si="81"/>
        <v xml:space="preserve">V1PAKCAR </v>
      </c>
      <c r="E1404" s="98">
        <f t="shared" ca="1" si="81"/>
        <v>0</v>
      </c>
      <c r="F1404" s="54">
        <f t="shared" ca="1" si="80"/>
        <v>0</v>
      </c>
      <c r="G1404" s="54">
        <f t="shared" ca="1" si="80"/>
        <v>0</v>
      </c>
      <c r="H1404" s="54">
        <f t="shared" ca="1" si="80"/>
        <v>0</v>
      </c>
      <c r="I1404" s="54">
        <f t="shared" ca="1" si="80"/>
        <v>0</v>
      </c>
      <c r="J1404" s="54" t="str">
        <f t="shared" ca="1" si="80"/>
        <v>ZH1IJW</v>
      </c>
      <c r="K1404" s="54" t="str">
        <f t="shared" ca="1" si="80"/>
        <v>AD1</v>
      </c>
      <c r="L1404" s="54" t="str">
        <f t="shared" ca="1" si="78"/>
        <v>COMPLET</v>
      </c>
      <c r="M1404" s="54">
        <f t="shared" ca="1" si="78"/>
        <v>0</v>
      </c>
      <c r="N1404" s="54" t="str">
        <f t="shared" ca="1" si="78"/>
        <v>ZH10JW</v>
      </c>
      <c r="O1404" s="54">
        <f t="shared" ca="1" si="78"/>
        <v>0</v>
      </c>
    </row>
    <row r="1405" spans="1:15" hidden="1" x14ac:dyDescent="0.25">
      <c r="A1405" s="97">
        <v>1148</v>
      </c>
      <c r="B1405" s="98" t="s">
        <v>6038</v>
      </c>
      <c r="C1405" s="54" t="str">
        <f t="shared" ca="1" si="81"/>
        <v>CPCR</v>
      </c>
      <c r="D1405" s="54" t="str">
        <f t="shared" ca="1" si="81"/>
        <v xml:space="preserve">V2PAKCGE </v>
      </c>
      <c r="E1405" s="98">
        <f t="shared" ca="1" si="81"/>
        <v>0</v>
      </c>
      <c r="F1405" s="54">
        <f t="shared" ca="1" si="80"/>
        <v>0</v>
      </c>
      <c r="G1405" s="54">
        <f t="shared" ca="1" si="80"/>
        <v>0</v>
      </c>
      <c r="H1405" s="54">
        <f t="shared" ca="1" si="80"/>
        <v>0</v>
      </c>
      <c r="I1405" s="54">
        <f t="shared" ca="1" si="80"/>
        <v>0</v>
      </c>
      <c r="J1405" s="54" t="str">
        <f t="shared" ca="1" si="80"/>
        <v>ZH1IJX</v>
      </c>
      <c r="K1405" s="54" t="str">
        <f t="shared" ca="1" si="80"/>
        <v>AD1</v>
      </c>
      <c r="L1405" s="54" t="str">
        <f t="shared" ca="1" si="78"/>
        <v>COMPLET</v>
      </c>
      <c r="M1405" s="54">
        <f t="shared" ca="1" si="78"/>
        <v>0</v>
      </c>
      <c r="N1405" s="54" t="str">
        <f t="shared" ca="1" si="78"/>
        <v>ZH10JX</v>
      </c>
      <c r="O1405" s="54">
        <f t="shared" ca="1" si="78"/>
        <v>0</v>
      </c>
    </row>
    <row r="1406" spans="1:15" hidden="1" x14ac:dyDescent="0.25">
      <c r="A1406" s="97">
        <v>1149</v>
      </c>
      <c r="B1406" s="98" t="s">
        <v>6045</v>
      </c>
      <c r="C1406" s="54" t="str">
        <f t="shared" ca="1" si="81"/>
        <v>CPCR</v>
      </c>
      <c r="D1406" s="54" t="str">
        <f t="shared" ca="1" si="81"/>
        <v xml:space="preserve">V2PAKDCO </v>
      </c>
      <c r="E1406" s="98">
        <f t="shared" ca="1" si="81"/>
        <v>0</v>
      </c>
      <c r="F1406" s="54">
        <f t="shared" ca="1" si="80"/>
        <v>0</v>
      </c>
      <c r="G1406" s="54">
        <f t="shared" ca="1" si="80"/>
        <v>0</v>
      </c>
      <c r="H1406" s="54">
        <f t="shared" ca="1" si="80"/>
        <v>0</v>
      </c>
      <c r="I1406" s="54">
        <f t="shared" ca="1" si="80"/>
        <v>0</v>
      </c>
      <c r="J1406" s="54" t="str">
        <f t="shared" ca="1" si="80"/>
        <v>ZH1IJY</v>
      </c>
      <c r="K1406" s="54" t="str">
        <f t="shared" ca="1" si="80"/>
        <v>AD1</v>
      </c>
      <c r="L1406" s="54" t="str">
        <f t="shared" ca="1" si="78"/>
        <v>COMPLET</v>
      </c>
      <c r="M1406" s="54">
        <f t="shared" ca="1" si="78"/>
        <v>0</v>
      </c>
      <c r="N1406" s="54" t="str">
        <f t="shared" ca="1" si="78"/>
        <v>ZH10JY</v>
      </c>
      <c r="O1406" s="54">
        <f t="shared" ca="1" si="78"/>
        <v>0</v>
      </c>
    </row>
    <row r="1407" spans="1:15" hidden="1" x14ac:dyDescent="0.25">
      <c r="A1407" s="97">
        <v>1150</v>
      </c>
      <c r="B1407" s="98" t="s">
        <v>6052</v>
      </c>
      <c r="C1407" s="54" t="str">
        <f t="shared" ca="1" si="81"/>
        <v>CPCR</v>
      </c>
      <c r="D1407" s="54" t="str">
        <f t="shared" ca="1" si="81"/>
        <v xml:space="preserve">V2PAKPPA </v>
      </c>
      <c r="E1407" s="98">
        <f t="shared" ca="1" si="81"/>
        <v>0</v>
      </c>
      <c r="F1407" s="54">
        <f t="shared" ca="1" si="80"/>
        <v>0</v>
      </c>
      <c r="G1407" s="54">
        <f t="shared" ca="1" si="80"/>
        <v>0</v>
      </c>
      <c r="H1407" s="54">
        <f t="shared" ca="1" si="80"/>
        <v>0</v>
      </c>
      <c r="I1407" s="54">
        <f t="shared" ca="1" si="80"/>
        <v>0</v>
      </c>
      <c r="J1407" s="54" t="str">
        <f t="shared" ca="1" si="80"/>
        <v>ZH1IJZ</v>
      </c>
      <c r="K1407" s="54" t="str">
        <f t="shared" ca="1" si="80"/>
        <v>AD1</v>
      </c>
      <c r="L1407" s="54" t="str">
        <f t="shared" ca="1" si="78"/>
        <v>COMPLET</v>
      </c>
      <c r="M1407" s="54">
        <f t="shared" ca="1" si="78"/>
        <v>0</v>
      </c>
      <c r="N1407" s="54" t="str">
        <f t="shared" ca="1" si="78"/>
        <v>ZH10JZ</v>
      </c>
      <c r="O1407" s="54">
        <f t="shared" ca="1" si="78"/>
        <v>0</v>
      </c>
    </row>
    <row r="1408" spans="1:15" hidden="1" x14ac:dyDescent="0.25">
      <c r="A1408" s="97">
        <v>2088</v>
      </c>
      <c r="B1408" s="137" t="s">
        <v>10243</v>
      </c>
      <c r="C1408" s="54" t="str">
        <f t="shared" ca="1" si="81"/>
        <v>CPCR</v>
      </c>
      <c r="D1408" s="54" t="str">
        <f t="shared" ca="1" si="81"/>
        <v xml:space="preserve">V0PAKVCL </v>
      </c>
      <c r="E1408" s="98">
        <f t="shared" ca="1" si="81"/>
        <v>0</v>
      </c>
      <c r="F1408" s="54">
        <f t="shared" ca="1" si="80"/>
        <v>0</v>
      </c>
      <c r="G1408" s="54">
        <f t="shared" ca="1" si="80"/>
        <v>0</v>
      </c>
      <c r="H1408" s="54">
        <f t="shared" ca="1" si="80"/>
        <v>0</v>
      </c>
      <c r="I1408" s="54">
        <f t="shared" ca="1" si="80"/>
        <v>0</v>
      </c>
      <c r="J1408" s="54" t="str">
        <f t="shared" ca="1" si="80"/>
        <v>ZH1DJ8</v>
      </c>
      <c r="K1408" s="54" t="str">
        <f t="shared" ca="1" si="80"/>
        <v>AD3</v>
      </c>
      <c r="L1408" s="54" t="str">
        <f t="shared" ca="1" si="78"/>
        <v>COMPLET</v>
      </c>
      <c r="M1408" s="54">
        <f t="shared" ca="1" si="78"/>
        <v>0</v>
      </c>
      <c r="N1408" s="54" t="str">
        <f t="shared" ca="1" si="78"/>
        <v>ZH1DJ9</v>
      </c>
      <c r="O1408" s="54">
        <f t="shared" ca="1" si="78"/>
        <v>0</v>
      </c>
    </row>
    <row r="1409" spans="1:15" hidden="1" x14ac:dyDescent="0.25">
      <c r="A1409" s="97">
        <v>1151</v>
      </c>
      <c r="B1409" s="98" t="s">
        <v>6059</v>
      </c>
      <c r="C1409" s="54" t="str">
        <f t="shared" ca="1" si="81"/>
        <v>CPMC</v>
      </c>
      <c r="D1409" s="54" t="str">
        <f t="shared" ca="1" si="81"/>
        <v>CRM_PARBATCH_YYYYMMDD.dat</v>
      </c>
      <c r="E1409" s="98">
        <f t="shared" ca="1" si="81"/>
        <v>0</v>
      </c>
      <c r="F1409" s="54">
        <f t="shared" ca="1" si="80"/>
        <v>0</v>
      </c>
      <c r="G1409" s="54">
        <f t="shared" ca="1" si="80"/>
        <v>0</v>
      </c>
      <c r="H1409" s="54">
        <f t="shared" ca="1" si="80"/>
        <v>0</v>
      </c>
      <c r="I1409" s="54">
        <f t="shared" ca="1" si="80"/>
        <v>0</v>
      </c>
      <c r="J1409" s="54">
        <f t="shared" ca="1" si="80"/>
        <v>0</v>
      </c>
      <c r="K1409" s="54" t="str">
        <f t="shared" ca="1" si="80"/>
        <v>AD4.2</v>
      </c>
      <c r="L1409" s="54" t="str">
        <f t="shared" ca="1" si="78"/>
        <v>COMPLET</v>
      </c>
      <c r="M1409" s="54" t="str">
        <f t="shared" ca="1" si="78"/>
        <v xml:space="preserve"> </v>
      </c>
      <c r="N1409" s="54" t="str">
        <f t="shared" ca="1" si="78"/>
        <v>ZH4RJ1</v>
      </c>
      <c r="O1409" s="54">
        <f t="shared" ca="1" si="78"/>
        <v>0</v>
      </c>
    </row>
    <row r="1410" spans="1:15" hidden="1" x14ac:dyDescent="0.25">
      <c r="A1410" s="97">
        <v>1152</v>
      </c>
      <c r="B1410" s="98" t="s">
        <v>6062</v>
      </c>
      <c r="C1410" s="54" t="str">
        <f t="shared" ca="1" si="81"/>
        <v>CPCR</v>
      </c>
      <c r="D1410" s="54" t="str">
        <f t="shared" ca="1" si="81"/>
        <v xml:space="preserve">V0PARCRE </v>
      </c>
      <c r="E1410" s="98">
        <f t="shared" ca="1" si="81"/>
        <v>0</v>
      </c>
      <c r="F1410" s="54">
        <f t="shared" ca="1" si="80"/>
        <v>0</v>
      </c>
      <c r="G1410" s="54">
        <f t="shared" ca="1" si="80"/>
        <v>0</v>
      </c>
      <c r="H1410" s="54">
        <f t="shared" ca="1" si="80"/>
        <v>0</v>
      </c>
      <c r="I1410" s="54">
        <f t="shared" ca="1" si="80"/>
        <v>0</v>
      </c>
      <c r="J1410" s="54" t="str">
        <f t="shared" ca="1" si="80"/>
        <v>ZH1JJ0</v>
      </c>
      <c r="K1410" s="54" t="str">
        <f t="shared" ca="1" si="80"/>
        <v>AD3</v>
      </c>
      <c r="L1410" s="54" t="str">
        <f t="shared" ca="1" si="78"/>
        <v>COMPLET</v>
      </c>
      <c r="M1410" s="54">
        <f t="shared" ca="1" si="78"/>
        <v>0</v>
      </c>
      <c r="N1410" s="54" t="str">
        <f t="shared" ca="1" si="78"/>
        <v>ZH11J0</v>
      </c>
      <c r="O1410" s="54">
        <f t="shared" ca="1" si="78"/>
        <v>0</v>
      </c>
    </row>
    <row r="1411" spans="1:15" hidden="1" x14ac:dyDescent="0.25">
      <c r="A1411" s="97">
        <v>1153</v>
      </c>
      <c r="B1411" s="98" t="s">
        <v>6068</v>
      </c>
      <c r="C1411" s="54" t="str">
        <f t="shared" ca="1" si="81"/>
        <v>CPCC</v>
      </c>
      <c r="D1411" s="54" t="str">
        <f t="shared" ca="1" si="81"/>
        <v xml:space="preserve">V0PARINT </v>
      </c>
      <c r="E1411" s="98">
        <f t="shared" ca="1" si="81"/>
        <v>0</v>
      </c>
      <c r="F1411" s="54">
        <f t="shared" ca="1" si="80"/>
        <v>0</v>
      </c>
      <c r="G1411" s="54">
        <f t="shared" ca="1" si="80"/>
        <v>0</v>
      </c>
      <c r="H1411" s="54">
        <f t="shared" ca="1" si="80"/>
        <v>0</v>
      </c>
      <c r="I1411" s="54">
        <f t="shared" ca="1" si="80"/>
        <v>0</v>
      </c>
      <c r="J1411" s="54" t="str">
        <f t="shared" ca="1" si="80"/>
        <v>ZH1JJ1</v>
      </c>
      <c r="K1411" s="54" t="str">
        <f t="shared" ca="1" si="80"/>
        <v>AD1</v>
      </c>
      <c r="L1411" s="54" t="str">
        <f t="shared" ca="1" si="78"/>
        <v>COMPLET</v>
      </c>
      <c r="M1411" s="54">
        <f t="shared" ca="1" si="78"/>
        <v>0</v>
      </c>
      <c r="N1411" s="54" t="str">
        <f t="shared" ca="1" si="78"/>
        <v>ZH11J1</v>
      </c>
      <c r="O1411" s="54">
        <f t="shared" ca="1" si="78"/>
        <v>0</v>
      </c>
    </row>
    <row r="1412" spans="1:15" hidden="1" x14ac:dyDescent="0.25">
      <c r="A1412" s="97">
        <v>1154</v>
      </c>
      <c r="B1412" s="98" t="s">
        <v>6074</v>
      </c>
      <c r="C1412" s="54" t="str">
        <f t="shared" ca="1" si="81"/>
        <v>CPCC</v>
      </c>
      <c r="D1412" s="54" t="str">
        <f t="shared" ca="1" si="81"/>
        <v xml:space="preserve">V1PARMAI </v>
      </c>
      <c r="E1412" s="98">
        <f t="shared" ca="1" si="81"/>
        <v>0</v>
      </c>
      <c r="F1412" s="54">
        <f t="shared" ca="1" si="80"/>
        <v>0</v>
      </c>
      <c r="G1412" s="54">
        <f t="shared" ca="1" si="80"/>
        <v>0</v>
      </c>
      <c r="H1412" s="54">
        <f t="shared" ca="1" si="80"/>
        <v>0</v>
      </c>
      <c r="I1412" s="54">
        <f t="shared" ca="1" si="80"/>
        <v>0</v>
      </c>
      <c r="J1412" s="54" t="str">
        <f t="shared" ca="1" si="80"/>
        <v>ZH1JJ2</v>
      </c>
      <c r="K1412" s="54" t="str">
        <f t="shared" ca="1" si="80"/>
        <v>AD1</v>
      </c>
      <c r="L1412" s="54" t="str">
        <f t="shared" ca="1" si="80"/>
        <v>COMPLET</v>
      </c>
      <c r="M1412" s="54">
        <f t="shared" ca="1" si="80"/>
        <v>0</v>
      </c>
      <c r="N1412" s="54" t="str">
        <f t="shared" ca="1" si="80"/>
        <v>ZH11J2</v>
      </c>
      <c r="O1412" s="54">
        <f t="shared" ca="1" si="80"/>
        <v>0</v>
      </c>
    </row>
    <row r="1413" spans="1:15" hidden="1" x14ac:dyDescent="0.25">
      <c r="A1413" s="97">
        <v>1155</v>
      </c>
      <c r="B1413" s="98" t="s">
        <v>6080</v>
      </c>
      <c r="C1413" s="54" t="str">
        <f t="shared" ca="1" si="81"/>
        <v>CPCC</v>
      </c>
      <c r="D1413" s="54" t="str">
        <f t="shared" ca="1" si="81"/>
        <v xml:space="preserve">V0PARPER </v>
      </c>
      <c r="E1413" s="98">
        <f t="shared" ca="1" si="81"/>
        <v>0</v>
      </c>
      <c r="F1413" s="54">
        <f t="shared" ca="1" si="80"/>
        <v>0</v>
      </c>
      <c r="G1413" s="54">
        <f t="shared" ca="1" si="80"/>
        <v>0</v>
      </c>
      <c r="H1413" s="54">
        <f t="shared" ca="1" si="80"/>
        <v>0</v>
      </c>
      <c r="I1413" s="54">
        <f t="shared" ca="1" si="80"/>
        <v>0</v>
      </c>
      <c r="J1413" s="54" t="str">
        <f t="shared" ca="1" si="80"/>
        <v>ZH1JJ3</v>
      </c>
      <c r="K1413" s="54" t="str">
        <f t="shared" ca="1" si="80"/>
        <v>AD3</v>
      </c>
      <c r="L1413" s="54" t="str">
        <f t="shared" ca="1" si="80"/>
        <v>COMPLET</v>
      </c>
      <c r="M1413" s="54">
        <f t="shared" ca="1" si="80"/>
        <v>0</v>
      </c>
      <c r="N1413" s="54" t="str">
        <f t="shared" ca="1" si="80"/>
        <v>ZH11J3</v>
      </c>
      <c r="O1413" s="54">
        <f t="shared" ca="1" si="80"/>
        <v>0</v>
      </c>
    </row>
    <row r="1414" spans="1:15" hidden="1" x14ac:dyDescent="0.25">
      <c r="A1414" s="97">
        <v>1156</v>
      </c>
      <c r="B1414" s="98" t="s">
        <v>6086</v>
      </c>
      <c r="C1414" s="54" t="str">
        <f t="shared" ca="1" si="81"/>
        <v>CPCC</v>
      </c>
      <c r="D1414" s="54" t="str">
        <f t="shared" ca="1" si="81"/>
        <v xml:space="preserve"> </v>
      </c>
      <c r="E1414" s="98">
        <f t="shared" ca="1" si="81"/>
        <v>0</v>
      </c>
      <c r="F1414" s="54">
        <f t="shared" ca="1" si="80"/>
        <v>0</v>
      </c>
      <c r="G1414" s="54">
        <f t="shared" ca="1" si="80"/>
        <v>0</v>
      </c>
      <c r="H1414" s="54">
        <f t="shared" ca="1" si="80"/>
        <v>0</v>
      </c>
      <c r="I1414" s="54">
        <f t="shared" ca="1" si="80"/>
        <v>0</v>
      </c>
      <c r="J1414" s="54">
        <f t="shared" ca="1" si="80"/>
        <v>0</v>
      </c>
      <c r="K1414" s="54" t="str">
        <f t="shared" ca="1" si="80"/>
        <v>AD3</v>
      </c>
      <c r="L1414" s="54" t="str">
        <f t="shared" ca="1" si="80"/>
        <v>COMPLET</v>
      </c>
      <c r="M1414" s="54" t="str">
        <f t="shared" ca="1" si="80"/>
        <v xml:space="preserve"> </v>
      </c>
      <c r="N1414" s="54" t="str">
        <f t="shared" ca="1" si="80"/>
        <v>ZH11J4</v>
      </c>
      <c r="O1414" s="54">
        <f t="shared" ca="1" si="80"/>
        <v>0</v>
      </c>
    </row>
    <row r="1415" spans="1:15" hidden="1" x14ac:dyDescent="0.25">
      <c r="A1415" s="97">
        <v>1157</v>
      </c>
      <c r="B1415" s="98" t="s">
        <v>6089</v>
      </c>
      <c r="C1415" s="54" t="str">
        <f t="shared" ca="1" si="81"/>
        <v>CPCC</v>
      </c>
      <c r="D1415" s="54" t="str">
        <f t="shared" ca="1" si="81"/>
        <v>V1PARTCDE</v>
      </c>
      <c r="E1415" s="98">
        <f t="shared" ca="1" si="81"/>
        <v>0</v>
      </c>
      <c r="F1415" s="54">
        <f t="shared" ca="1" si="80"/>
        <v>0</v>
      </c>
      <c r="G1415" s="54">
        <f t="shared" ca="1" si="80"/>
        <v>0</v>
      </c>
      <c r="H1415" s="54">
        <f t="shared" ca="1" si="80"/>
        <v>0</v>
      </c>
      <c r="I1415" s="54">
        <f t="shared" ca="1" si="80"/>
        <v>0</v>
      </c>
      <c r="J1415" s="54" t="str">
        <f t="shared" ca="1" si="80"/>
        <v>ZH1JJ5</v>
      </c>
      <c r="K1415" s="54" t="str">
        <f t="shared" ca="1" si="80"/>
        <v>AD1</v>
      </c>
      <c r="L1415" s="54" t="str">
        <f t="shared" ca="1" si="80"/>
        <v>COMPLET</v>
      </c>
      <c r="M1415" s="54">
        <f t="shared" ca="1" si="80"/>
        <v>0</v>
      </c>
      <c r="N1415" s="54" t="str">
        <f t="shared" ca="1" si="80"/>
        <v>ZH11J5</v>
      </c>
      <c r="O1415" s="54">
        <f t="shared" ca="1" si="80"/>
        <v>0</v>
      </c>
    </row>
    <row r="1416" spans="1:15" hidden="1" x14ac:dyDescent="0.25">
      <c r="A1416" s="97">
        <v>1158</v>
      </c>
      <c r="B1416" s="98" t="s">
        <v>6093</v>
      </c>
      <c r="C1416" s="54" t="str">
        <f t="shared" ca="1" si="81"/>
        <v>CPCC</v>
      </c>
      <c r="D1416" s="54" t="str">
        <f t="shared" ca="1" si="81"/>
        <v xml:space="preserve">V3PARTCP </v>
      </c>
      <c r="E1416" s="98">
        <f t="shared" ca="1" si="81"/>
        <v>0</v>
      </c>
      <c r="F1416" s="54">
        <f t="shared" ca="1" si="80"/>
        <v>0</v>
      </c>
      <c r="G1416" s="54">
        <f t="shared" ca="1" si="80"/>
        <v>0</v>
      </c>
      <c r="H1416" s="54">
        <f t="shared" ca="1" si="80"/>
        <v>0</v>
      </c>
      <c r="I1416" s="54">
        <f t="shared" ca="1" si="80"/>
        <v>0</v>
      </c>
      <c r="J1416" s="54" t="str">
        <f t="shared" ca="1" si="80"/>
        <v>ZH1JJ6</v>
      </c>
      <c r="K1416" s="54" t="str">
        <f t="shared" ref="K1416:O1466" ca="1" si="82">IF((INDIRECT("'Referentiel'!"&amp;K$1&amp;$A1416)="N/A"),"",INDIRECT("'Referentiel'!"&amp;K$1&amp;$A1416))</f>
        <v>AD3</v>
      </c>
      <c r="L1416" s="54" t="str">
        <f t="shared" ca="1" si="82"/>
        <v>COMPLET</v>
      </c>
      <c r="M1416" s="54">
        <f t="shared" ca="1" si="82"/>
        <v>0</v>
      </c>
      <c r="N1416" s="54" t="str">
        <f t="shared" ca="1" si="82"/>
        <v>ZH11J6</v>
      </c>
      <c r="O1416" s="54">
        <f t="shared" ca="1" si="82"/>
        <v>0</v>
      </c>
    </row>
    <row r="1417" spans="1:15" hidden="1" x14ac:dyDescent="0.25">
      <c r="A1417" s="97">
        <v>1159</v>
      </c>
      <c r="B1417" s="98" t="s">
        <v>6098</v>
      </c>
      <c r="C1417" s="54" t="str">
        <f t="shared" ca="1" si="81"/>
        <v>CPCC</v>
      </c>
      <c r="D1417" s="54" t="str">
        <f t="shared" ca="1" si="81"/>
        <v xml:space="preserve">V3PARTEL </v>
      </c>
      <c r="E1417" s="98">
        <f t="shared" ca="1" si="81"/>
        <v>0</v>
      </c>
      <c r="F1417" s="54">
        <f t="shared" ca="1" si="81"/>
        <v>0</v>
      </c>
      <c r="G1417" s="54">
        <f t="shared" ca="1" si="81"/>
        <v>0</v>
      </c>
      <c r="H1417" s="54">
        <f t="shared" ca="1" si="81"/>
        <v>0</v>
      </c>
      <c r="I1417" s="54">
        <f t="shared" ca="1" si="81"/>
        <v>0</v>
      </c>
      <c r="J1417" s="54" t="str">
        <f t="shared" ca="1" si="81"/>
        <v>ZH1JJ7</v>
      </c>
      <c r="K1417" s="54" t="str">
        <f t="shared" ca="1" si="82"/>
        <v>AD1</v>
      </c>
      <c r="L1417" s="54" t="str">
        <f t="shared" ca="1" si="82"/>
        <v>COMPLET</v>
      </c>
      <c r="M1417" s="54">
        <f t="shared" ca="1" si="82"/>
        <v>0</v>
      </c>
      <c r="N1417" s="54" t="str">
        <f t="shared" ca="1" si="82"/>
        <v>ZH11J7</v>
      </c>
      <c r="O1417" s="54">
        <f t="shared" ca="1" si="82"/>
        <v>0</v>
      </c>
    </row>
    <row r="1418" spans="1:15" hidden="1" x14ac:dyDescent="0.25">
      <c r="A1418" s="97">
        <v>1160</v>
      </c>
      <c r="B1418" s="98" t="s">
        <v>6103</v>
      </c>
      <c r="C1418" s="54" t="str">
        <f t="shared" ca="1" si="81"/>
        <v>CPCC</v>
      </c>
      <c r="D1418" s="54" t="str">
        <f t="shared" ca="1" si="81"/>
        <v xml:space="preserve">V7PARTEN </v>
      </c>
      <c r="E1418" s="98">
        <f t="shared" ca="1" si="81"/>
        <v>0</v>
      </c>
      <c r="F1418" s="54">
        <f t="shared" ca="1" si="81"/>
        <v>0</v>
      </c>
      <c r="G1418" s="54">
        <f t="shared" ca="1" si="81"/>
        <v>0</v>
      </c>
      <c r="H1418" s="54">
        <f t="shared" ca="1" si="81"/>
        <v>0</v>
      </c>
      <c r="I1418" s="54">
        <f t="shared" ca="1" si="81"/>
        <v>0</v>
      </c>
      <c r="J1418" s="54" t="str">
        <f t="shared" ca="1" si="81"/>
        <v>ZH1JJ8</v>
      </c>
      <c r="K1418" s="54" t="str">
        <f t="shared" ca="1" si="82"/>
        <v>AD1</v>
      </c>
      <c r="L1418" s="54" t="str">
        <f t="shared" ca="1" si="82"/>
        <v>COMPLET</v>
      </c>
      <c r="M1418" s="54">
        <f t="shared" ca="1" si="82"/>
        <v>0</v>
      </c>
      <c r="N1418" s="54" t="str">
        <f t="shared" ca="1" si="82"/>
        <v>ZH11J8</v>
      </c>
      <c r="O1418" s="54">
        <f t="shared" ca="1" si="82"/>
        <v>0</v>
      </c>
    </row>
    <row r="1419" spans="1:15" x14ac:dyDescent="0.25">
      <c r="A1419" s="97">
        <v>2042</v>
      </c>
      <c r="B1419" s="98" t="s">
        <v>10112</v>
      </c>
      <c r="C1419" s="54" t="str">
        <f t="shared" ca="1" si="81"/>
        <v>CPCC</v>
      </c>
      <c r="D1419" s="54" t="str">
        <f t="shared" ca="1" si="81"/>
        <v>?</v>
      </c>
      <c r="E1419" s="98">
        <f t="shared" ca="1" si="81"/>
        <v>0</v>
      </c>
      <c r="F1419" s="54">
        <f t="shared" ca="1" si="81"/>
        <v>0</v>
      </c>
      <c r="G1419" s="54">
        <f t="shared" ca="1" si="81"/>
        <v>0</v>
      </c>
      <c r="H1419" s="54">
        <f t="shared" ca="1" si="81"/>
        <v>0</v>
      </c>
      <c r="I1419" s="54">
        <f t="shared" ca="1" si="81"/>
        <v>0</v>
      </c>
      <c r="J1419" s="54">
        <f t="shared" ca="1" si="81"/>
        <v>0</v>
      </c>
      <c r="K1419" s="54" t="str">
        <f t="shared" ca="1" si="82"/>
        <v>TAD</v>
      </c>
      <c r="L1419" s="54" t="str">
        <f t="shared" ca="1" si="82"/>
        <v>PARTIEL</v>
      </c>
      <c r="M1419" s="54">
        <f t="shared" ca="1" si="82"/>
        <v>0</v>
      </c>
      <c r="N1419" s="54" t="str">
        <f t="shared" ca="1" si="82"/>
        <v>ZH1BHA</v>
      </c>
      <c r="O1419" s="54">
        <f t="shared" ca="1" si="82"/>
        <v>0</v>
      </c>
    </row>
    <row r="1420" spans="1:15" hidden="1" x14ac:dyDescent="0.25">
      <c r="A1420" s="97">
        <v>1161</v>
      </c>
      <c r="B1420" s="98" t="s">
        <v>6110</v>
      </c>
      <c r="C1420" s="54" t="str">
        <f t="shared" ca="1" si="81"/>
        <v>CPMC</v>
      </c>
      <c r="D1420" s="54" t="str">
        <f t="shared" ca="1" si="81"/>
        <v>CRM_PARTP_YYYYMMDD.dat</v>
      </c>
      <c r="E1420" s="98">
        <f t="shared" ca="1" si="81"/>
        <v>0</v>
      </c>
      <c r="F1420" s="54">
        <f t="shared" ca="1" si="81"/>
        <v>0</v>
      </c>
      <c r="G1420" s="54">
        <f t="shared" ca="1" si="81"/>
        <v>0</v>
      </c>
      <c r="H1420" s="54">
        <f t="shared" ca="1" si="81"/>
        <v>0</v>
      </c>
      <c r="I1420" s="54">
        <f t="shared" ca="1" si="81"/>
        <v>0</v>
      </c>
      <c r="J1420" s="54">
        <f t="shared" ca="1" si="81"/>
        <v>0</v>
      </c>
      <c r="K1420" s="54" t="str">
        <f t="shared" ca="1" si="82"/>
        <v>AD4.2</v>
      </c>
      <c r="L1420" s="54" t="str">
        <f t="shared" ca="1" si="82"/>
        <v>COMPLET</v>
      </c>
      <c r="M1420" s="54" t="str">
        <f t="shared" ca="1" si="82"/>
        <v xml:space="preserve"> </v>
      </c>
      <c r="N1420" s="54" t="str">
        <f t="shared" ca="1" si="82"/>
        <v>ZH4RJ2</v>
      </c>
      <c r="O1420" s="54">
        <f t="shared" ca="1" si="82"/>
        <v>0</v>
      </c>
    </row>
    <row r="1421" spans="1:15" hidden="1" x14ac:dyDescent="0.25">
      <c r="A1421" s="97">
        <v>2215</v>
      </c>
      <c r="B1421" s="98" t="s">
        <v>10719</v>
      </c>
      <c r="C1421" s="54" t="str">
        <f t="shared" ca="1" si="81"/>
        <v>CPCC</v>
      </c>
      <c r="D1421" s="54" t="str">
        <f t="shared" ca="1" si="81"/>
        <v>AUD13</v>
      </c>
      <c r="E1421" s="98">
        <f t="shared" ca="1" si="81"/>
        <v>0</v>
      </c>
      <c r="F1421" s="54">
        <f t="shared" ca="1" si="81"/>
        <v>0</v>
      </c>
      <c r="G1421" s="54">
        <f t="shared" ca="1" si="81"/>
        <v>0</v>
      </c>
      <c r="H1421" s="54" t="str">
        <f t="shared" ca="1" si="81"/>
        <v>AUD13</v>
      </c>
      <c r="I1421" s="54">
        <f t="shared" ca="1" si="81"/>
        <v>0</v>
      </c>
      <c r="J1421" s="54" t="str">
        <f t="shared" ca="1" si="81"/>
        <v>ZH1GJP</v>
      </c>
      <c r="K1421" s="54" t="str">
        <f t="shared" ca="1" si="82"/>
        <v>AD3</v>
      </c>
      <c r="L1421" s="54" t="str">
        <f t="shared" ca="1" si="82"/>
        <v>PARTIEL</v>
      </c>
      <c r="M1421" s="54">
        <f t="shared" ca="1" si="82"/>
        <v>0</v>
      </c>
      <c r="N1421" s="54" t="str">
        <f t="shared" ca="1" si="82"/>
        <v>ZH1RJP</v>
      </c>
      <c r="O1421" s="54">
        <f t="shared" ca="1" si="82"/>
        <v>0</v>
      </c>
    </row>
    <row r="1422" spans="1:15" hidden="1" x14ac:dyDescent="0.25">
      <c r="A1422" s="97">
        <v>2123</v>
      </c>
      <c r="B1422" s="98" t="s">
        <v>10381</v>
      </c>
      <c r="C1422" s="54" t="str">
        <f t="shared" ca="1" si="81"/>
        <v>CPCC</v>
      </c>
      <c r="D1422" s="54" t="str">
        <f t="shared" ca="1" si="81"/>
        <v>V0PATINA</v>
      </c>
      <c r="E1422" s="98">
        <f t="shared" ca="1" si="81"/>
        <v>0</v>
      </c>
      <c r="F1422" s="54">
        <f t="shared" ca="1" si="81"/>
        <v>0</v>
      </c>
      <c r="G1422" s="54">
        <f t="shared" ca="1" si="81"/>
        <v>0</v>
      </c>
      <c r="H1422" s="54">
        <f t="shared" ca="1" si="81"/>
        <v>0</v>
      </c>
      <c r="I1422" s="54">
        <f t="shared" ca="1" si="81"/>
        <v>0</v>
      </c>
      <c r="J1422" s="54" t="str">
        <f t="shared" ca="1" si="81"/>
        <v>ZH1OJE</v>
      </c>
      <c r="K1422" s="54" t="str">
        <f t="shared" ca="1" si="82"/>
        <v>AD3</v>
      </c>
      <c r="L1422" s="54" t="str">
        <f t="shared" ca="1" si="82"/>
        <v>COMPLET</v>
      </c>
      <c r="M1422" s="54" t="str">
        <f t="shared" ca="1" si="82"/>
        <v xml:space="preserve"> </v>
      </c>
      <c r="N1422" s="54" t="str">
        <f t="shared" ca="1" si="82"/>
        <v>ZH1PJE</v>
      </c>
      <c r="O1422" s="54">
        <f t="shared" ca="1" si="82"/>
        <v>0</v>
      </c>
    </row>
    <row r="1423" spans="1:15" hidden="1" x14ac:dyDescent="0.25">
      <c r="A1423" s="97">
        <v>2124</v>
      </c>
      <c r="B1423" s="98" t="s">
        <v>10386</v>
      </c>
      <c r="C1423" s="54" t="str">
        <f t="shared" ca="1" si="81"/>
        <v>CPCC</v>
      </c>
      <c r="D1423" s="54" t="str">
        <f t="shared" ca="1" si="81"/>
        <v>V0PATREA</v>
      </c>
      <c r="E1423" s="98">
        <f t="shared" ca="1" si="81"/>
        <v>0</v>
      </c>
      <c r="F1423" s="54">
        <f t="shared" ca="1" si="81"/>
        <v>0</v>
      </c>
      <c r="G1423" s="54">
        <f t="shared" ca="1" si="81"/>
        <v>0</v>
      </c>
      <c r="H1423" s="54">
        <f t="shared" ca="1" si="81"/>
        <v>0</v>
      </c>
      <c r="I1423" s="54">
        <f t="shared" ca="1" si="81"/>
        <v>0</v>
      </c>
      <c r="J1423" s="54" t="str">
        <f t="shared" ca="1" si="81"/>
        <v>ZH1OJF</v>
      </c>
      <c r="K1423" s="54" t="str">
        <f t="shared" ca="1" si="82"/>
        <v>AD3</v>
      </c>
      <c r="L1423" s="54" t="str">
        <f t="shared" ca="1" si="82"/>
        <v>COMPLET</v>
      </c>
      <c r="M1423" s="54" t="str">
        <f t="shared" ca="1" si="82"/>
        <v xml:space="preserve"> </v>
      </c>
      <c r="N1423" s="54" t="str">
        <f t="shared" ca="1" si="82"/>
        <v>ZH1PJF</v>
      </c>
      <c r="O1423" s="54">
        <f t="shared" ca="1" si="82"/>
        <v>0</v>
      </c>
    </row>
    <row r="1424" spans="1:15" x14ac:dyDescent="0.25">
      <c r="A1424" s="97">
        <v>2221</v>
      </c>
      <c r="B1424" s="98" t="s">
        <v>10745</v>
      </c>
      <c r="C1424" s="54" t="str">
        <f t="shared" ca="1" si="81"/>
        <v>CPPL</v>
      </c>
      <c r="D1424" s="54" t="str">
        <f t="shared" ca="1" si="81"/>
        <v>V2PAUEAI</v>
      </c>
      <c r="E1424" s="98">
        <f t="shared" ca="1" si="81"/>
        <v>0</v>
      </c>
      <c r="F1424" s="54">
        <f t="shared" ca="1" si="81"/>
        <v>0</v>
      </c>
      <c r="G1424" s="54">
        <f t="shared" ca="1" si="81"/>
        <v>0</v>
      </c>
      <c r="H1424" s="54">
        <f t="shared" ca="1" si="81"/>
        <v>0</v>
      </c>
      <c r="I1424" s="54">
        <f t="shared" ca="1" si="81"/>
        <v>0</v>
      </c>
      <c r="J1424" s="54" t="str">
        <f t="shared" ca="1" si="81"/>
        <v>ZH2BHK</v>
      </c>
      <c r="K1424" s="54" t="str">
        <f t="shared" ca="1" si="82"/>
        <v>AD3</v>
      </c>
      <c r="L1424" s="54" t="str">
        <f t="shared" ca="1" si="82"/>
        <v>COMPLET</v>
      </c>
      <c r="M1424" s="54" t="str">
        <f t="shared" ca="1" si="82"/>
        <v xml:space="preserve"> </v>
      </c>
      <c r="N1424" s="54" t="str">
        <f t="shared" ca="1" si="82"/>
        <v>ZH2AHK</v>
      </c>
      <c r="O1424" s="54">
        <f t="shared" ca="1" si="82"/>
        <v>0</v>
      </c>
    </row>
    <row r="1425" spans="1:15" x14ac:dyDescent="0.25">
      <c r="A1425" s="97">
        <v>2220</v>
      </c>
      <c r="B1425" s="98" t="s">
        <v>10741</v>
      </c>
      <c r="C1425" s="54" t="str">
        <f t="shared" ca="1" si="81"/>
        <v>CPPL</v>
      </c>
      <c r="D1425" s="54" t="str">
        <f t="shared" ca="1" si="81"/>
        <v>V1PAULEF</v>
      </c>
      <c r="E1425" s="98">
        <f t="shared" ca="1" si="81"/>
        <v>0</v>
      </c>
      <c r="F1425" s="54">
        <f t="shared" ca="1" si="81"/>
        <v>0</v>
      </c>
      <c r="G1425" s="54">
        <f t="shared" ca="1" si="81"/>
        <v>0</v>
      </c>
      <c r="H1425" s="54">
        <f t="shared" ca="1" si="81"/>
        <v>0</v>
      </c>
      <c r="I1425" s="54">
        <f t="shared" ca="1" si="81"/>
        <v>0</v>
      </c>
      <c r="J1425" s="54" t="str">
        <f t="shared" ca="1" si="81"/>
        <v>ZH2BHJ</v>
      </c>
      <c r="K1425" s="54" t="str">
        <f t="shared" ca="1" si="82"/>
        <v>AD3</v>
      </c>
      <c r="L1425" s="54" t="str">
        <f t="shared" ca="1" si="82"/>
        <v>COMPLET</v>
      </c>
      <c r="M1425" s="54" t="str">
        <f t="shared" ca="1" si="82"/>
        <v xml:space="preserve"> </v>
      </c>
      <c r="N1425" s="54" t="str">
        <f t="shared" ca="1" si="82"/>
        <v>ZH2AHJ</v>
      </c>
      <c r="O1425" s="54">
        <f t="shared" ca="1" si="82"/>
        <v>0</v>
      </c>
    </row>
    <row r="1426" spans="1:15" hidden="1" x14ac:dyDescent="0.25">
      <c r="A1426" s="97">
        <v>1162</v>
      </c>
      <c r="B1426" s="98" t="s">
        <v>6113</v>
      </c>
      <c r="C1426" s="54" t="str">
        <f t="shared" ca="1" si="81"/>
        <v>CPDT</v>
      </c>
      <c r="D1426" s="54" t="str">
        <f t="shared" ca="1" si="81"/>
        <v>PAUMDCMA</v>
      </c>
      <c r="E1426" s="98">
        <f t="shared" ca="1" si="81"/>
        <v>0</v>
      </c>
      <c r="F1426" s="54">
        <f t="shared" ca="1" si="81"/>
        <v>0</v>
      </c>
      <c r="G1426" s="54">
        <f t="shared" ca="1" si="81"/>
        <v>0</v>
      </c>
      <c r="H1426" s="54">
        <f t="shared" ca="1" si="81"/>
        <v>0</v>
      </c>
      <c r="I1426" s="54">
        <f t="shared" ca="1" si="81"/>
        <v>0</v>
      </c>
      <c r="J1426" s="54">
        <f t="shared" ca="1" si="81"/>
        <v>0</v>
      </c>
      <c r="K1426" s="54" t="str">
        <f t="shared" ca="1" si="82"/>
        <v>AD3</v>
      </c>
      <c r="L1426" s="54" t="str">
        <f t="shared" ca="1" si="82"/>
        <v>PARTIEL</v>
      </c>
      <c r="M1426" s="54">
        <f t="shared" ca="1" si="82"/>
        <v>0</v>
      </c>
      <c r="N1426" s="54" t="str">
        <f t="shared" ca="1" si="82"/>
        <v>ZH0SD0</v>
      </c>
      <c r="O1426" s="54">
        <f t="shared" ca="1" si="82"/>
        <v>0</v>
      </c>
    </row>
    <row r="1427" spans="1:15" hidden="1" x14ac:dyDescent="0.25">
      <c r="A1427" s="97">
        <v>1163</v>
      </c>
      <c r="B1427" s="98" t="s">
        <v>6119</v>
      </c>
      <c r="C1427" s="54" t="str">
        <f t="shared" ca="1" si="81"/>
        <v>CPDT</v>
      </c>
      <c r="D1427" s="54" t="str">
        <f t="shared" ca="1" si="81"/>
        <v>PAUMDC1A</v>
      </c>
      <c r="E1427" s="98">
        <f t="shared" ca="1" si="81"/>
        <v>0</v>
      </c>
      <c r="F1427" s="54">
        <f t="shared" ca="1" si="81"/>
        <v>0</v>
      </c>
      <c r="G1427" s="54">
        <f t="shared" ca="1" si="81"/>
        <v>0</v>
      </c>
      <c r="H1427" s="54">
        <f t="shared" ca="1" si="81"/>
        <v>0</v>
      </c>
      <c r="I1427" s="54">
        <f t="shared" ca="1" si="81"/>
        <v>0</v>
      </c>
      <c r="J1427" s="54">
        <f t="shared" ca="1" si="81"/>
        <v>0</v>
      </c>
      <c r="K1427" s="54" t="str">
        <f t="shared" ca="1" si="82"/>
        <v>AD3</v>
      </c>
      <c r="L1427" s="54" t="str">
        <f t="shared" ca="1" si="82"/>
        <v>PARTIEL</v>
      </c>
      <c r="M1427" s="54">
        <f t="shared" ca="1" si="82"/>
        <v>0</v>
      </c>
      <c r="N1427" s="54" t="str">
        <f t="shared" ca="1" si="82"/>
        <v>ZH0SD1</v>
      </c>
      <c r="O1427" s="54">
        <f t="shared" ca="1" si="82"/>
        <v>0</v>
      </c>
    </row>
    <row r="1428" spans="1:15" hidden="1" x14ac:dyDescent="0.25">
      <c r="A1428" s="97">
        <v>1164</v>
      </c>
      <c r="B1428" s="98" t="s">
        <v>6124</v>
      </c>
      <c r="C1428" s="54" t="str">
        <f t="shared" ca="1" si="81"/>
        <v>CPDT</v>
      </c>
      <c r="D1428" s="54" t="str">
        <f t="shared" ca="1" si="81"/>
        <v>PAUMDC2A</v>
      </c>
      <c r="E1428" s="98">
        <f t="shared" ca="1" si="81"/>
        <v>0</v>
      </c>
      <c r="F1428" s="54">
        <f t="shared" ca="1" si="81"/>
        <v>0</v>
      </c>
      <c r="G1428" s="54">
        <f t="shared" ca="1" si="81"/>
        <v>0</v>
      </c>
      <c r="H1428" s="54">
        <f t="shared" ca="1" si="81"/>
        <v>0</v>
      </c>
      <c r="I1428" s="54">
        <f t="shared" ca="1" si="81"/>
        <v>0</v>
      </c>
      <c r="J1428" s="54">
        <f t="shared" ca="1" si="81"/>
        <v>0</v>
      </c>
      <c r="K1428" s="54" t="str">
        <f t="shared" ca="1" si="82"/>
        <v>AD3</v>
      </c>
      <c r="L1428" s="54" t="str">
        <f t="shared" ca="1" si="82"/>
        <v>PARTIEL</v>
      </c>
      <c r="M1428" s="54">
        <f t="shared" ca="1" si="82"/>
        <v>0</v>
      </c>
      <c r="N1428" s="54" t="str">
        <f t="shared" ca="1" si="82"/>
        <v>ZH0SD2</v>
      </c>
      <c r="O1428" s="54">
        <f t="shared" ca="1" si="82"/>
        <v>0</v>
      </c>
    </row>
    <row r="1429" spans="1:15" hidden="1" x14ac:dyDescent="0.25">
      <c r="A1429" s="97">
        <v>1165</v>
      </c>
      <c r="B1429" s="98" t="s">
        <v>6129</v>
      </c>
      <c r="C1429" s="54" t="str">
        <f t="shared" ca="1" si="81"/>
        <v>CPDT</v>
      </c>
      <c r="D1429" s="54" t="str">
        <f t="shared" ca="1" si="81"/>
        <v>PAUMDC3A</v>
      </c>
      <c r="E1429" s="98">
        <f t="shared" ca="1" si="81"/>
        <v>0</v>
      </c>
      <c r="F1429" s="54">
        <f t="shared" ca="1" si="81"/>
        <v>0</v>
      </c>
      <c r="G1429" s="54">
        <f t="shared" ca="1" si="81"/>
        <v>0</v>
      </c>
      <c r="H1429" s="54">
        <f t="shared" ca="1" si="81"/>
        <v>0</v>
      </c>
      <c r="I1429" s="54">
        <f t="shared" ca="1" si="81"/>
        <v>0</v>
      </c>
      <c r="J1429" s="54">
        <f t="shared" ca="1" si="81"/>
        <v>0</v>
      </c>
      <c r="K1429" s="54" t="str">
        <f t="shared" ca="1" si="82"/>
        <v>AD3</v>
      </c>
      <c r="L1429" s="54" t="str">
        <f t="shared" ca="1" si="82"/>
        <v>PARTIEL</v>
      </c>
      <c r="M1429" s="54">
        <f t="shared" ca="1" si="82"/>
        <v>0</v>
      </c>
      <c r="N1429" s="54" t="str">
        <f t="shared" ca="1" si="82"/>
        <v>ZH0SD3</v>
      </c>
      <c r="O1429" s="54">
        <f t="shared" ca="1" si="82"/>
        <v>0</v>
      </c>
    </row>
    <row r="1430" spans="1:15" hidden="1" x14ac:dyDescent="0.25">
      <c r="A1430" s="97">
        <v>1166</v>
      </c>
      <c r="B1430" s="98" t="s">
        <v>6134</v>
      </c>
      <c r="C1430" s="54" t="str">
        <f t="shared" ca="1" si="81"/>
        <v>CPDT</v>
      </c>
      <c r="D1430" s="54" t="str">
        <f t="shared" ca="1" si="81"/>
        <v>PAUMDC4A</v>
      </c>
      <c r="E1430" s="98">
        <f t="shared" ca="1" si="81"/>
        <v>0</v>
      </c>
      <c r="F1430" s="54">
        <f t="shared" ca="1" si="81"/>
        <v>0</v>
      </c>
      <c r="G1430" s="54">
        <f t="shared" ca="1" si="81"/>
        <v>0</v>
      </c>
      <c r="H1430" s="54">
        <f t="shared" ca="1" si="81"/>
        <v>0</v>
      </c>
      <c r="I1430" s="54">
        <f t="shared" ca="1" si="81"/>
        <v>0</v>
      </c>
      <c r="J1430" s="54">
        <f t="shared" ca="1" si="81"/>
        <v>0</v>
      </c>
      <c r="K1430" s="54" t="str">
        <f t="shared" ca="1" si="82"/>
        <v>AD3</v>
      </c>
      <c r="L1430" s="54" t="str">
        <f t="shared" ca="1" si="82"/>
        <v>PARTIEL</v>
      </c>
      <c r="M1430" s="54">
        <f t="shared" ca="1" si="82"/>
        <v>0</v>
      </c>
      <c r="N1430" s="54" t="str">
        <f t="shared" ca="1" si="82"/>
        <v>ZH0SD4</v>
      </c>
      <c r="O1430" s="54">
        <f t="shared" ca="1" si="82"/>
        <v>0</v>
      </c>
    </row>
    <row r="1431" spans="1:15" hidden="1" x14ac:dyDescent="0.25">
      <c r="A1431" s="97">
        <v>1167</v>
      </c>
      <c r="B1431" s="98" t="s">
        <v>6139</v>
      </c>
      <c r="C1431" s="54" t="str">
        <f t="shared" ca="1" si="81"/>
        <v>CPDT</v>
      </c>
      <c r="D1431" s="54" t="str">
        <f t="shared" ca="1" si="81"/>
        <v>PAUMDHMA</v>
      </c>
      <c r="E1431" s="98">
        <f t="shared" ca="1" si="81"/>
        <v>0</v>
      </c>
      <c r="F1431" s="54">
        <f t="shared" ca="1" si="81"/>
        <v>0</v>
      </c>
      <c r="G1431" s="54">
        <f t="shared" ca="1" si="81"/>
        <v>0</v>
      </c>
      <c r="H1431" s="54">
        <f t="shared" ca="1" si="81"/>
        <v>0</v>
      </c>
      <c r="I1431" s="54">
        <f t="shared" ca="1" si="81"/>
        <v>0</v>
      </c>
      <c r="J1431" s="54">
        <f t="shared" ca="1" si="81"/>
        <v>0</v>
      </c>
      <c r="K1431" s="54" t="str">
        <f t="shared" ca="1" si="82"/>
        <v>AD3</v>
      </c>
      <c r="L1431" s="54" t="str">
        <f t="shared" ca="1" si="82"/>
        <v>PARTIEL</v>
      </c>
      <c r="M1431" s="54">
        <f t="shared" ca="1" si="82"/>
        <v>0</v>
      </c>
      <c r="N1431" s="54" t="str">
        <f t="shared" ca="1" si="82"/>
        <v>ZH0SD5</v>
      </c>
      <c r="O1431" s="54">
        <f t="shared" ca="1" si="82"/>
        <v>0</v>
      </c>
    </row>
    <row r="1432" spans="1:15" hidden="1" x14ac:dyDescent="0.25">
      <c r="A1432" s="97">
        <v>1168</v>
      </c>
      <c r="B1432" s="98" t="s">
        <v>6145</v>
      </c>
      <c r="C1432" s="54" t="str">
        <f t="shared" ca="1" si="81"/>
        <v>CPDT</v>
      </c>
      <c r="D1432" s="54" t="str">
        <f t="shared" ca="1" si="81"/>
        <v>PAURESTO</v>
      </c>
      <c r="E1432" s="98">
        <f t="shared" ca="1" si="81"/>
        <v>0</v>
      </c>
      <c r="F1432" s="54">
        <f t="shared" ca="1" si="81"/>
        <v>0</v>
      </c>
      <c r="G1432" s="54">
        <f t="shared" ca="1" si="81"/>
        <v>0</v>
      </c>
      <c r="H1432" s="54">
        <f t="shared" ca="1" si="81"/>
        <v>0</v>
      </c>
      <c r="I1432" s="54">
        <f t="shared" ca="1" si="81"/>
        <v>0</v>
      </c>
      <c r="J1432" s="54" t="str">
        <f t="shared" ca="1" si="81"/>
        <v>ZH0AJ1</v>
      </c>
      <c r="K1432" s="54" t="str">
        <f t="shared" ca="1" si="82"/>
        <v>AD3</v>
      </c>
      <c r="L1432" s="54" t="str">
        <f t="shared" ca="1" si="82"/>
        <v>COMPLET</v>
      </c>
      <c r="M1432" s="54">
        <f t="shared" ca="1" si="82"/>
        <v>0</v>
      </c>
      <c r="N1432" s="54" t="str">
        <f t="shared" ca="1" si="82"/>
        <v>ZH0SJB</v>
      </c>
      <c r="O1432" s="54">
        <f t="shared" ca="1" si="82"/>
        <v>0</v>
      </c>
    </row>
    <row r="1433" spans="1:15" hidden="1" x14ac:dyDescent="0.25">
      <c r="A1433" s="97">
        <v>1169</v>
      </c>
      <c r="B1433" s="98" t="s">
        <v>6151</v>
      </c>
      <c r="C1433" s="54" t="str">
        <f t="shared" ca="1" si="81"/>
        <v>CPDT</v>
      </c>
      <c r="D1433" s="54" t="str">
        <f t="shared" ca="1" si="81"/>
        <v>PAURESTO</v>
      </c>
      <c r="E1433" s="98">
        <f t="shared" ca="1" si="81"/>
        <v>0</v>
      </c>
      <c r="F1433" s="54">
        <f t="shared" ca="1" si="81"/>
        <v>0</v>
      </c>
      <c r="G1433" s="54">
        <f t="shared" ca="1" si="81"/>
        <v>0</v>
      </c>
      <c r="H1433" s="54">
        <f t="shared" ca="1" si="81"/>
        <v>0</v>
      </c>
      <c r="I1433" s="54">
        <f t="shared" ca="1" si="81"/>
        <v>0</v>
      </c>
      <c r="J1433" s="54" t="str">
        <f t="shared" ca="1" si="81"/>
        <v>ZH0AJ1</v>
      </c>
      <c r="K1433" s="54" t="str">
        <f t="shared" ca="1" si="82"/>
        <v>AD3</v>
      </c>
      <c r="L1433" s="54" t="str">
        <f t="shared" ca="1" si="82"/>
        <v>COMPLET</v>
      </c>
      <c r="M1433" s="54">
        <f t="shared" ca="1" si="82"/>
        <v>0</v>
      </c>
      <c r="N1433" s="54" t="str">
        <f t="shared" ca="1" si="82"/>
        <v>ZH0SJ2</v>
      </c>
      <c r="O1433" s="54">
        <f t="shared" ca="1" si="82"/>
        <v>0</v>
      </c>
    </row>
    <row r="1434" spans="1:15" hidden="1" x14ac:dyDescent="0.25">
      <c r="A1434" s="97">
        <v>2089</v>
      </c>
      <c r="B1434" s="137" t="s">
        <v>10248</v>
      </c>
      <c r="C1434" s="54" t="str">
        <f t="shared" ca="1" si="81"/>
        <v>CPDT</v>
      </c>
      <c r="D1434" s="54" t="str">
        <f t="shared" ca="1" si="81"/>
        <v>PAURESTO</v>
      </c>
      <c r="E1434" s="98">
        <f t="shared" ref="E1434:O1472" ca="1" si="83">IF((INDIRECT("'Referentiel'!"&amp;E$1&amp;$A1434)="N/A"),"",INDIRECT("'Referentiel'!"&amp;E$1&amp;$A1434))</f>
        <v>0</v>
      </c>
      <c r="F1434" s="54">
        <f t="shared" ca="1" si="83"/>
        <v>0</v>
      </c>
      <c r="G1434" s="54">
        <f t="shared" ca="1" si="83"/>
        <v>0</v>
      </c>
      <c r="H1434" s="54">
        <f t="shared" ca="1" si="83"/>
        <v>0</v>
      </c>
      <c r="I1434" s="54">
        <f t="shared" ca="1" si="83"/>
        <v>0</v>
      </c>
      <c r="J1434" s="54" t="str">
        <f t="shared" ca="1" si="83"/>
        <v>ZH0AJ1</v>
      </c>
      <c r="K1434" s="54" t="str">
        <f t="shared" ca="1" si="82"/>
        <v>AD3</v>
      </c>
      <c r="L1434" s="54" t="str">
        <f t="shared" ca="1" si="82"/>
        <v>COMPLET</v>
      </c>
      <c r="M1434" s="54">
        <f t="shared" ca="1" si="82"/>
        <v>0</v>
      </c>
      <c r="N1434" s="54" t="str">
        <f t="shared" ca="1" si="82"/>
        <v>ZH0SJ3</v>
      </c>
      <c r="O1434" s="54">
        <f t="shared" ca="1" si="82"/>
        <v>0</v>
      </c>
    </row>
    <row r="1435" spans="1:15" hidden="1" x14ac:dyDescent="0.25">
      <c r="A1435" s="97">
        <v>1170</v>
      </c>
      <c r="B1435" s="98" t="s">
        <v>6155</v>
      </c>
      <c r="C1435" s="54" t="str">
        <f t="shared" ref="C1435:F1498" ca="1" si="84">IF((INDIRECT("'Referentiel'!"&amp;C$1&amp;$A1435)="N/A"),"",INDIRECT("'Referentiel'!"&amp;C$1&amp;$A1435))</f>
        <v>CPDT</v>
      </c>
      <c r="D1435" s="54" t="str">
        <f t="shared" ca="1" si="84"/>
        <v>PAURESTO</v>
      </c>
      <c r="E1435" s="98">
        <f t="shared" ca="1" si="83"/>
        <v>0</v>
      </c>
      <c r="F1435" s="54">
        <f t="shared" ca="1" si="83"/>
        <v>0</v>
      </c>
      <c r="G1435" s="54">
        <f t="shared" ca="1" si="83"/>
        <v>0</v>
      </c>
      <c r="H1435" s="54">
        <f t="shared" ca="1" si="83"/>
        <v>0</v>
      </c>
      <c r="I1435" s="54">
        <f t="shared" ca="1" si="83"/>
        <v>0</v>
      </c>
      <c r="J1435" s="54" t="str">
        <f t="shared" ca="1" si="83"/>
        <v>ZH0AJ1</v>
      </c>
      <c r="K1435" s="54" t="str">
        <f t="shared" ca="1" si="82"/>
        <v>AD3</v>
      </c>
      <c r="L1435" s="54" t="str">
        <f t="shared" ca="1" si="82"/>
        <v>COMPLET</v>
      </c>
      <c r="M1435" s="54">
        <f t="shared" ca="1" si="82"/>
        <v>0</v>
      </c>
      <c r="N1435" s="54" t="str">
        <f t="shared" ca="1" si="82"/>
        <v>ZH0SJ4</v>
      </c>
      <c r="O1435" s="54">
        <f t="shared" ca="1" si="82"/>
        <v>0</v>
      </c>
    </row>
    <row r="1436" spans="1:15" hidden="1" x14ac:dyDescent="0.25">
      <c r="A1436" s="97">
        <v>1171</v>
      </c>
      <c r="B1436" s="98" t="s">
        <v>6159</v>
      </c>
      <c r="C1436" s="54" t="str">
        <f t="shared" ca="1" si="84"/>
        <v>CPDT</v>
      </c>
      <c r="D1436" s="54" t="str">
        <f t="shared" ca="1" si="84"/>
        <v>PAURESTO</v>
      </c>
      <c r="E1436" s="98">
        <f t="shared" ca="1" si="83"/>
        <v>0</v>
      </c>
      <c r="F1436" s="54">
        <f t="shared" ca="1" si="83"/>
        <v>0</v>
      </c>
      <c r="G1436" s="54">
        <f t="shared" ca="1" si="83"/>
        <v>0</v>
      </c>
      <c r="H1436" s="54">
        <f t="shared" ca="1" si="83"/>
        <v>0</v>
      </c>
      <c r="I1436" s="54">
        <f t="shared" ca="1" si="83"/>
        <v>0</v>
      </c>
      <c r="J1436" s="54" t="str">
        <f t="shared" ca="1" si="83"/>
        <v>ZH0AJ1</v>
      </c>
      <c r="K1436" s="54" t="str">
        <f t="shared" ca="1" si="82"/>
        <v>AD3</v>
      </c>
      <c r="L1436" s="54" t="str">
        <f t="shared" ca="1" si="82"/>
        <v>COMPLET</v>
      </c>
      <c r="M1436" s="54">
        <f t="shared" ca="1" si="82"/>
        <v>0</v>
      </c>
      <c r="N1436" s="54" t="str">
        <f t="shared" ca="1" si="82"/>
        <v>ZH0SJ5</v>
      </c>
      <c r="O1436" s="54">
        <f t="shared" ca="1" si="82"/>
        <v>0</v>
      </c>
    </row>
    <row r="1437" spans="1:15" hidden="1" x14ac:dyDescent="0.25">
      <c r="A1437" s="97">
        <v>1172</v>
      </c>
      <c r="B1437" s="98" t="s">
        <v>6163</v>
      </c>
      <c r="C1437" s="54" t="str">
        <f t="shared" ca="1" si="84"/>
        <v>CPDT</v>
      </c>
      <c r="D1437" s="54" t="str">
        <f t="shared" ca="1" si="84"/>
        <v xml:space="preserve">V5PAYS  </v>
      </c>
      <c r="E1437" s="98">
        <f t="shared" ca="1" si="83"/>
        <v>0</v>
      </c>
      <c r="F1437" s="54">
        <f t="shared" ca="1" si="83"/>
        <v>0</v>
      </c>
      <c r="G1437" s="54">
        <f t="shared" ca="1" si="83"/>
        <v>0</v>
      </c>
      <c r="H1437" s="54">
        <f t="shared" ca="1" si="83"/>
        <v>0</v>
      </c>
      <c r="I1437" s="54">
        <f t="shared" ca="1" si="83"/>
        <v>0</v>
      </c>
      <c r="J1437" s="54" t="str">
        <f t="shared" ca="1" si="83"/>
        <v>ZH0DJ2</v>
      </c>
      <c r="K1437" s="54" t="str">
        <f t="shared" ca="1" si="82"/>
        <v>AD1</v>
      </c>
      <c r="L1437" s="54" t="str">
        <f t="shared" ca="1" si="82"/>
        <v>COMPLET</v>
      </c>
      <c r="M1437" s="54">
        <f t="shared" ca="1" si="82"/>
        <v>0</v>
      </c>
      <c r="N1437" s="54" t="str">
        <f t="shared" ca="1" si="82"/>
        <v>ZH0VJ2</v>
      </c>
      <c r="O1437" s="54">
        <f t="shared" ca="1" si="82"/>
        <v>0</v>
      </c>
    </row>
    <row r="1438" spans="1:15" hidden="1" x14ac:dyDescent="0.25">
      <c r="A1438" s="97">
        <v>2029</v>
      </c>
      <c r="B1438" s="98" t="s">
        <v>10060</v>
      </c>
      <c r="C1438" s="54" t="str">
        <f t="shared" ca="1" si="84"/>
        <v>CPMS</v>
      </c>
      <c r="D1438" s="54" t="str">
        <f t="shared" ca="1" si="84"/>
        <v>#CR#EFAIJ_YYYYMMDDHHMISS_PAYS.txt</v>
      </c>
      <c r="E1438" s="98" t="str">
        <f t="shared" ca="1" si="83"/>
        <v>ZH4BJW</v>
      </c>
      <c r="F1438" s="54">
        <f t="shared" ca="1" si="83"/>
        <v>0</v>
      </c>
      <c r="G1438" s="54">
        <f t="shared" ca="1" si="83"/>
        <v>0</v>
      </c>
      <c r="H1438" s="54">
        <f t="shared" ca="1" si="83"/>
        <v>0</v>
      </c>
      <c r="I1438" s="54">
        <f t="shared" ca="1" si="83"/>
        <v>0</v>
      </c>
      <c r="J1438" s="54">
        <f t="shared" ca="1" si="83"/>
        <v>0</v>
      </c>
      <c r="K1438" s="54" t="str">
        <f t="shared" ca="1" si="82"/>
        <v>AD4</v>
      </c>
      <c r="L1438" s="54" t="str">
        <f t="shared" ca="1" si="82"/>
        <v>COMPLET</v>
      </c>
      <c r="M1438" s="54" t="str">
        <f t="shared" ca="1" si="82"/>
        <v xml:space="preserve"> </v>
      </c>
      <c r="N1438" s="54" t="str">
        <f t="shared" ca="1" si="82"/>
        <v>ZH4AJP</v>
      </c>
      <c r="O1438" s="54">
        <f t="shared" ca="1" si="82"/>
        <v>0</v>
      </c>
    </row>
    <row r="1439" spans="1:15" hidden="1" x14ac:dyDescent="0.25">
      <c r="A1439" s="97">
        <v>2191</v>
      </c>
      <c r="B1439" s="98" t="s">
        <v>10627</v>
      </c>
      <c r="C1439" s="54" t="str">
        <f t="shared" ca="1" si="84"/>
        <v>CPCC</v>
      </c>
      <c r="D1439" s="54" t="str">
        <f t="shared" ca="1" si="84"/>
        <v>V1PBPROM</v>
      </c>
      <c r="E1439" s="98">
        <f t="shared" ca="1" si="83"/>
        <v>0</v>
      </c>
      <c r="F1439" s="54">
        <f t="shared" ca="1" si="83"/>
        <v>0</v>
      </c>
      <c r="G1439" s="54">
        <f t="shared" ca="1" si="83"/>
        <v>0</v>
      </c>
      <c r="H1439" s="54">
        <f t="shared" ca="1" si="83"/>
        <v>0</v>
      </c>
      <c r="I1439" s="54">
        <f t="shared" ca="1" si="83"/>
        <v>0</v>
      </c>
      <c r="J1439" s="54" t="str">
        <f t="shared" ca="1" si="83"/>
        <v>ZH1FMC</v>
      </c>
      <c r="K1439" s="54" t="str">
        <f t="shared" ca="1" si="82"/>
        <v>AD3</v>
      </c>
      <c r="L1439" s="54" t="str">
        <f t="shared" ca="1" si="82"/>
        <v>COMPLET</v>
      </c>
      <c r="M1439" s="54" t="str">
        <f t="shared" ca="1" si="82"/>
        <v xml:space="preserve"> </v>
      </c>
      <c r="N1439" s="54" t="str">
        <f t="shared" ca="1" si="82"/>
        <v>ZH1GMC</v>
      </c>
      <c r="O1439" s="54">
        <f t="shared" ca="1" si="82"/>
        <v>0</v>
      </c>
    </row>
    <row r="1440" spans="1:15" hidden="1" x14ac:dyDescent="0.25">
      <c r="A1440" s="97">
        <v>2045</v>
      </c>
      <c r="B1440" s="98" t="s">
        <v>10119</v>
      </c>
      <c r="C1440" s="54" t="str">
        <f t="shared" ca="1" si="84"/>
        <v>CPFI</v>
      </c>
      <c r="D1440" s="54">
        <f t="shared" ca="1" si="84"/>
        <v>0</v>
      </c>
      <c r="E1440" s="98">
        <f t="shared" ca="1" si="83"/>
        <v>0</v>
      </c>
      <c r="F1440" s="54">
        <f t="shared" ca="1" si="83"/>
        <v>0</v>
      </c>
      <c r="G1440" s="54">
        <f t="shared" ca="1" si="83"/>
        <v>0</v>
      </c>
      <c r="H1440" s="54">
        <f t="shared" ca="1" si="83"/>
        <v>0</v>
      </c>
      <c r="I1440" s="54">
        <f t="shared" ca="1" si="83"/>
        <v>0</v>
      </c>
      <c r="J1440" s="54">
        <f t="shared" ca="1" si="83"/>
        <v>0</v>
      </c>
      <c r="K1440" s="54" t="str">
        <f t="shared" ca="1" si="82"/>
        <v>AD4</v>
      </c>
      <c r="L1440" s="54" t="str">
        <f t="shared" ca="1" si="82"/>
        <v>COMPLET</v>
      </c>
      <c r="M1440" s="54" t="str">
        <f t="shared" ca="1" si="82"/>
        <v xml:space="preserve"> </v>
      </c>
      <c r="N1440" s="54" t="str">
        <f t="shared" ca="1" si="82"/>
        <v>ZH2BJM</v>
      </c>
      <c r="O1440" s="54">
        <f t="shared" ca="1" si="82"/>
        <v>0</v>
      </c>
    </row>
    <row r="1441" spans="1:15" hidden="1" x14ac:dyDescent="0.25">
      <c r="A1441" s="97">
        <v>2113</v>
      </c>
      <c r="B1441" s="98" t="s">
        <v>10332</v>
      </c>
      <c r="C1441" s="54" t="str">
        <f t="shared" ca="1" si="84"/>
        <v>CPCC</v>
      </c>
      <c r="D1441" s="54" t="str">
        <f t="shared" ca="1" si="84"/>
        <v>V0PCEDMT</v>
      </c>
      <c r="E1441" s="98">
        <f t="shared" ca="1" si="83"/>
        <v>0</v>
      </c>
      <c r="F1441" s="54">
        <f t="shared" ca="1" si="83"/>
        <v>0</v>
      </c>
      <c r="G1441" s="54">
        <f t="shared" ca="1" si="83"/>
        <v>0</v>
      </c>
      <c r="H1441" s="54">
        <f t="shared" ca="1" si="83"/>
        <v>0</v>
      </c>
      <c r="I1441" s="54">
        <f t="shared" ca="1" si="83"/>
        <v>0</v>
      </c>
      <c r="J1441" s="54" t="str">
        <f t="shared" ca="1" si="83"/>
        <v>ZH18J9</v>
      </c>
      <c r="K1441" s="54" t="str">
        <f t="shared" ca="1" si="82"/>
        <v>AD3</v>
      </c>
      <c r="L1441" s="54" t="str">
        <f t="shared" ca="1" si="82"/>
        <v>COMPLET</v>
      </c>
      <c r="M1441" s="54" t="str">
        <f t="shared" ca="1" si="82"/>
        <v xml:space="preserve"> </v>
      </c>
      <c r="N1441" s="54" t="str">
        <f t="shared" ca="1" si="82"/>
        <v>ZH18JA</v>
      </c>
      <c r="O1441" s="54">
        <f t="shared" ca="1" si="82"/>
        <v>0</v>
      </c>
    </row>
    <row r="1442" spans="1:15" hidden="1" x14ac:dyDescent="0.25">
      <c r="A1442" s="97">
        <v>1173</v>
      </c>
      <c r="B1442" s="98" t="s">
        <v>6169</v>
      </c>
      <c r="C1442" s="54" t="str">
        <f t="shared" ca="1" si="84"/>
        <v>CPCC</v>
      </c>
      <c r="D1442" s="54" t="str">
        <f t="shared" ca="1" si="84"/>
        <v xml:space="preserve">V2PCEELC </v>
      </c>
      <c r="E1442" s="98">
        <f t="shared" ca="1" si="83"/>
        <v>0</v>
      </c>
      <c r="F1442" s="54">
        <f t="shared" ca="1" si="83"/>
        <v>0</v>
      </c>
      <c r="G1442" s="54">
        <f t="shared" ca="1" si="83"/>
        <v>0</v>
      </c>
      <c r="H1442" s="54">
        <f t="shared" ca="1" si="83"/>
        <v>0</v>
      </c>
      <c r="I1442" s="54">
        <f t="shared" ca="1" si="83"/>
        <v>0</v>
      </c>
      <c r="J1442" s="54" t="str">
        <f t="shared" ca="1" si="83"/>
        <v>ZH1JJ9</v>
      </c>
      <c r="K1442" s="54" t="str">
        <f t="shared" ca="1" si="82"/>
        <v>AD3</v>
      </c>
      <c r="L1442" s="54" t="str">
        <f t="shared" ca="1" si="82"/>
        <v>COMPLET</v>
      </c>
      <c r="M1442" s="54">
        <f t="shared" ca="1" si="82"/>
        <v>0</v>
      </c>
      <c r="N1442" s="54" t="str">
        <f t="shared" ca="1" si="82"/>
        <v>ZH11J9</v>
      </c>
      <c r="O1442" s="54">
        <f t="shared" ca="1" si="82"/>
        <v>0</v>
      </c>
    </row>
    <row r="1443" spans="1:15" hidden="1" x14ac:dyDescent="0.25">
      <c r="A1443" s="97">
        <v>2114</v>
      </c>
      <c r="B1443" s="98" t="s">
        <v>10337</v>
      </c>
      <c r="C1443" s="54" t="str">
        <f t="shared" ca="1" si="84"/>
        <v>CPCC</v>
      </c>
      <c r="D1443" s="54" t="str">
        <f t="shared" ca="1" si="84"/>
        <v>V0PCEEVD</v>
      </c>
      <c r="E1443" s="98">
        <f t="shared" ca="1" si="83"/>
        <v>0</v>
      </c>
      <c r="F1443" s="54">
        <f t="shared" ca="1" si="83"/>
        <v>0</v>
      </c>
      <c r="G1443" s="54">
        <f t="shared" ca="1" si="83"/>
        <v>0</v>
      </c>
      <c r="H1443" s="54">
        <f t="shared" ca="1" si="83"/>
        <v>0</v>
      </c>
      <c r="I1443" s="54">
        <f t="shared" ca="1" si="83"/>
        <v>0</v>
      </c>
      <c r="J1443" s="54" t="str">
        <f t="shared" ca="1" si="83"/>
        <v>ZH18JB</v>
      </c>
      <c r="K1443" s="54" t="str">
        <f t="shared" ca="1" si="82"/>
        <v>AD3</v>
      </c>
      <c r="L1443" s="54" t="str">
        <f t="shared" ca="1" si="82"/>
        <v>COMPLET</v>
      </c>
      <c r="M1443" s="54" t="str">
        <f t="shared" ca="1" si="82"/>
        <v xml:space="preserve"> </v>
      </c>
      <c r="N1443" s="54" t="str">
        <f t="shared" ca="1" si="82"/>
        <v>ZH18JC</v>
      </c>
      <c r="O1443" s="54">
        <f t="shared" ca="1" si="82"/>
        <v>0</v>
      </c>
    </row>
    <row r="1444" spans="1:15" hidden="1" x14ac:dyDescent="0.25">
      <c r="A1444" s="97">
        <v>1174</v>
      </c>
      <c r="B1444" s="98" t="s">
        <v>6175</v>
      </c>
      <c r="C1444" s="54" t="str">
        <f t="shared" ca="1" si="84"/>
        <v>CPMS</v>
      </c>
      <c r="D1444" s="54" t="str">
        <f t="shared" ca="1" si="84"/>
        <v xml:space="preserve">V0PCHREJ </v>
      </c>
      <c r="E1444" s="98">
        <f t="shared" ca="1" si="83"/>
        <v>0</v>
      </c>
      <c r="F1444" s="54">
        <f t="shared" ca="1" si="83"/>
        <v>0</v>
      </c>
      <c r="G1444" s="54">
        <f t="shared" ca="1" si="83"/>
        <v>0</v>
      </c>
      <c r="H1444" s="54">
        <f t="shared" ca="1" si="83"/>
        <v>0</v>
      </c>
      <c r="I1444" s="54">
        <f t="shared" ca="1" si="83"/>
        <v>0</v>
      </c>
      <c r="J1444" s="54" t="str">
        <f t="shared" ca="1" si="83"/>
        <v>ZH4FJQ</v>
      </c>
      <c r="K1444" s="54" t="str">
        <f t="shared" ca="1" si="82"/>
        <v>AD3</v>
      </c>
      <c r="L1444" s="54" t="str">
        <f t="shared" ca="1" si="82"/>
        <v>COMPLET</v>
      </c>
      <c r="M1444" s="54">
        <f t="shared" ca="1" si="82"/>
        <v>0</v>
      </c>
      <c r="N1444" s="54" t="str">
        <f t="shared" ca="1" si="82"/>
        <v>ZH4XJQ</v>
      </c>
      <c r="O1444" s="54">
        <f t="shared" ca="1" si="82"/>
        <v>0</v>
      </c>
    </row>
    <row r="1445" spans="1:15" hidden="1" x14ac:dyDescent="0.25">
      <c r="A1445" s="97">
        <v>1175</v>
      </c>
      <c r="B1445" s="98" t="s">
        <v>6181</v>
      </c>
      <c r="C1445" s="54" t="str">
        <f t="shared" ca="1" si="84"/>
        <v>CPAS</v>
      </c>
      <c r="D1445" s="54" t="str">
        <f t="shared" ca="1" si="84"/>
        <v>PDI08</v>
      </c>
      <c r="E1445" s="98">
        <f t="shared" ca="1" si="83"/>
        <v>0</v>
      </c>
      <c r="F1445" s="54">
        <f t="shared" ca="1" si="83"/>
        <v>0</v>
      </c>
      <c r="G1445" s="54">
        <f t="shared" ca="1" si="83"/>
        <v>0</v>
      </c>
      <c r="H1445" s="54" t="str">
        <f t="shared" ca="1" si="83"/>
        <v>PDI08</v>
      </c>
      <c r="I1445" s="54">
        <f t="shared" ca="1" si="83"/>
        <v>0</v>
      </c>
      <c r="J1445" s="54" t="str">
        <f t="shared" ca="1" si="83"/>
        <v>ZH2AD7</v>
      </c>
      <c r="K1445" s="54" t="str">
        <f t="shared" ca="1" si="82"/>
        <v>AD3</v>
      </c>
      <c r="L1445" s="54" t="str">
        <f t="shared" ca="1" si="82"/>
        <v>COMPLET</v>
      </c>
      <c r="M1445" s="54" t="str">
        <f t="shared" ca="1" si="82"/>
        <v xml:space="preserve"> </v>
      </c>
      <c r="N1445" s="54" t="str">
        <f t="shared" ca="1" si="82"/>
        <v>ZH2SD7</v>
      </c>
      <c r="O1445" s="54">
        <f t="shared" ca="1" si="82"/>
        <v>0</v>
      </c>
    </row>
    <row r="1446" spans="1:15" hidden="1" x14ac:dyDescent="0.25">
      <c r="A1446" s="97">
        <v>1176</v>
      </c>
      <c r="B1446" s="98" t="s">
        <v>6186</v>
      </c>
      <c r="C1446" s="54" t="str">
        <f t="shared" ca="1" si="84"/>
        <v>CPAS</v>
      </c>
      <c r="D1446" s="54" t="str">
        <f t="shared" ca="1" si="84"/>
        <v>PDI08</v>
      </c>
      <c r="E1446" s="98">
        <f t="shared" ca="1" si="83"/>
        <v>0</v>
      </c>
      <c r="F1446" s="54">
        <f t="shared" ca="1" si="83"/>
        <v>0</v>
      </c>
      <c r="G1446" s="54">
        <f t="shared" ca="1" si="83"/>
        <v>0</v>
      </c>
      <c r="H1446" s="54" t="str">
        <f t="shared" ca="1" si="83"/>
        <v>PDI08</v>
      </c>
      <c r="I1446" s="54">
        <f t="shared" ca="1" si="83"/>
        <v>0</v>
      </c>
      <c r="J1446" s="54" t="str">
        <f t="shared" ca="1" si="83"/>
        <v>ZH2AD7</v>
      </c>
      <c r="K1446" s="54" t="str">
        <f t="shared" ca="1" si="82"/>
        <v>AD3</v>
      </c>
      <c r="L1446" s="54" t="str">
        <f t="shared" ca="1" si="82"/>
        <v>COMPLET</v>
      </c>
      <c r="M1446" s="54" t="str">
        <f t="shared" ca="1" si="82"/>
        <v xml:space="preserve"> </v>
      </c>
      <c r="N1446" s="54" t="str">
        <f t="shared" ca="1" si="82"/>
        <v>ZH2SDN</v>
      </c>
      <c r="O1446" s="54">
        <f t="shared" ca="1" si="82"/>
        <v>0</v>
      </c>
    </row>
    <row r="1447" spans="1:15" hidden="1" x14ac:dyDescent="0.25">
      <c r="A1447" s="97">
        <v>1177</v>
      </c>
      <c r="B1447" s="98" t="s">
        <v>6190</v>
      </c>
      <c r="C1447" s="54" t="str">
        <f t="shared" ca="1" si="84"/>
        <v>CPAS</v>
      </c>
      <c r="D1447" s="54" t="str">
        <f t="shared" ca="1" si="84"/>
        <v>DWX501</v>
      </c>
      <c r="E1447" s="98">
        <f t="shared" ca="1" si="83"/>
        <v>0</v>
      </c>
      <c r="F1447" s="54">
        <f t="shared" ca="1" si="83"/>
        <v>0</v>
      </c>
      <c r="G1447" s="54">
        <f t="shared" ca="1" si="83"/>
        <v>0</v>
      </c>
      <c r="H1447" s="54">
        <f t="shared" ca="1" si="83"/>
        <v>0</v>
      </c>
      <c r="I1447" s="54">
        <f t="shared" ca="1" si="83"/>
        <v>0</v>
      </c>
      <c r="J1447" s="54" t="str">
        <f t="shared" ca="1" si="83"/>
        <v>ZH2CMA</v>
      </c>
      <c r="K1447" s="54" t="str">
        <f t="shared" ca="1" si="82"/>
        <v>AD1</v>
      </c>
      <c r="L1447" s="54" t="str">
        <f t="shared" ca="1" si="82"/>
        <v>PARTIEL</v>
      </c>
      <c r="M1447" s="54">
        <f t="shared" ca="1" si="82"/>
        <v>0</v>
      </c>
      <c r="N1447" s="54" t="str">
        <f t="shared" ca="1" si="82"/>
        <v>ZH2UMA</v>
      </c>
      <c r="O1447" s="54">
        <f t="shared" ca="1" si="82"/>
        <v>0</v>
      </c>
    </row>
    <row r="1448" spans="1:15" hidden="1" x14ac:dyDescent="0.25">
      <c r="A1448" s="97">
        <v>1178</v>
      </c>
      <c r="B1448" s="98" t="s">
        <v>6195</v>
      </c>
      <c r="C1448" s="54" t="str">
        <f t="shared" ca="1" si="84"/>
        <v>CPAS</v>
      </c>
      <c r="D1448" s="54" t="str">
        <f t="shared" ca="1" si="84"/>
        <v>DWX501</v>
      </c>
      <c r="E1448" s="98">
        <f t="shared" ca="1" si="83"/>
        <v>0</v>
      </c>
      <c r="F1448" s="54">
        <f t="shared" ca="1" si="83"/>
        <v>0</v>
      </c>
      <c r="G1448" s="54">
        <f t="shared" ca="1" si="83"/>
        <v>0</v>
      </c>
      <c r="H1448" s="54">
        <f t="shared" ca="1" si="83"/>
        <v>0</v>
      </c>
      <c r="I1448" s="54">
        <f t="shared" ca="1" si="83"/>
        <v>0</v>
      </c>
      <c r="J1448" s="54" t="str">
        <f t="shared" ca="1" si="83"/>
        <v>ZH2CMA</v>
      </c>
      <c r="K1448" s="54" t="str">
        <f t="shared" ca="1" si="82"/>
        <v>AD1</v>
      </c>
      <c r="L1448" s="54" t="str">
        <f t="shared" ca="1" si="82"/>
        <v>COMPLET</v>
      </c>
      <c r="M1448" s="54" t="str">
        <f t="shared" ca="1" si="82"/>
        <v xml:space="preserve"> </v>
      </c>
      <c r="N1448" s="54" t="str">
        <f t="shared" ca="1" si="82"/>
        <v>ZH2UMB</v>
      </c>
      <c r="O1448" s="54">
        <f t="shared" ca="1" si="82"/>
        <v>0</v>
      </c>
    </row>
    <row r="1449" spans="1:15" hidden="1" x14ac:dyDescent="0.25">
      <c r="A1449" s="97">
        <v>1179</v>
      </c>
      <c r="B1449" s="98" t="s">
        <v>6199</v>
      </c>
      <c r="C1449" s="54" t="str">
        <f t="shared" ca="1" si="84"/>
        <v>CPAS</v>
      </c>
      <c r="D1449" s="54" t="str">
        <f t="shared" ca="1" si="84"/>
        <v>DWX501</v>
      </c>
      <c r="E1449" s="98">
        <f t="shared" ca="1" si="83"/>
        <v>0</v>
      </c>
      <c r="F1449" s="54">
        <f t="shared" ca="1" si="83"/>
        <v>0</v>
      </c>
      <c r="G1449" s="54">
        <f t="shared" ca="1" si="83"/>
        <v>0</v>
      </c>
      <c r="H1449" s="54">
        <f t="shared" ca="1" si="83"/>
        <v>0</v>
      </c>
      <c r="I1449" s="54">
        <f t="shared" ca="1" si="83"/>
        <v>0</v>
      </c>
      <c r="J1449" s="54" t="str">
        <f t="shared" ca="1" si="83"/>
        <v>ZH2CMA</v>
      </c>
      <c r="K1449" s="54" t="str">
        <f t="shared" ca="1" si="82"/>
        <v>AD1</v>
      </c>
      <c r="L1449" s="54" t="str">
        <f t="shared" ca="1" si="82"/>
        <v>COMPLET</v>
      </c>
      <c r="M1449" s="54" t="str">
        <f t="shared" ca="1" si="82"/>
        <v xml:space="preserve"> </v>
      </c>
      <c r="N1449" s="54" t="str">
        <f t="shared" ca="1" si="82"/>
        <v>ZH2UMC</v>
      </c>
      <c r="O1449" s="54">
        <f t="shared" ca="1" si="82"/>
        <v>0</v>
      </c>
    </row>
    <row r="1450" spans="1:15" hidden="1" x14ac:dyDescent="0.25">
      <c r="A1450" s="97">
        <v>1180</v>
      </c>
      <c r="B1450" s="98" t="s">
        <v>6203</v>
      </c>
      <c r="C1450" s="54" t="str">
        <f t="shared" ca="1" si="84"/>
        <v>CPAS</v>
      </c>
      <c r="D1450" s="54" t="str">
        <f t="shared" ca="1" si="84"/>
        <v>DWX501</v>
      </c>
      <c r="E1450" s="98">
        <f t="shared" ca="1" si="83"/>
        <v>0</v>
      </c>
      <c r="F1450" s="54">
        <f t="shared" ca="1" si="83"/>
        <v>0</v>
      </c>
      <c r="G1450" s="54">
        <f t="shared" ca="1" si="83"/>
        <v>0</v>
      </c>
      <c r="H1450" s="54">
        <f t="shared" ca="1" si="83"/>
        <v>0</v>
      </c>
      <c r="I1450" s="54">
        <f t="shared" ca="1" si="83"/>
        <v>0</v>
      </c>
      <c r="J1450" s="54" t="str">
        <f t="shared" ca="1" si="83"/>
        <v>ZH2CMA</v>
      </c>
      <c r="K1450" s="54" t="str">
        <f t="shared" ca="1" si="82"/>
        <v>AD1</v>
      </c>
      <c r="L1450" s="54" t="str">
        <f t="shared" ca="1" si="82"/>
        <v>COMPLET</v>
      </c>
      <c r="M1450" s="54" t="str">
        <f t="shared" ca="1" si="82"/>
        <v xml:space="preserve"> </v>
      </c>
      <c r="N1450" s="54" t="str">
        <f t="shared" ca="1" si="82"/>
        <v>ZH2UMD</v>
      </c>
      <c r="O1450" s="54">
        <f t="shared" ca="1" si="82"/>
        <v>0</v>
      </c>
    </row>
    <row r="1451" spans="1:15" hidden="1" x14ac:dyDescent="0.25">
      <c r="A1451" s="97">
        <v>1181</v>
      </c>
      <c r="B1451" s="98" t="s">
        <v>6207</v>
      </c>
      <c r="C1451" s="54" t="str">
        <f t="shared" ca="1" si="84"/>
        <v>CPAS</v>
      </c>
      <c r="D1451" s="54" t="str">
        <f t="shared" ca="1" si="84"/>
        <v>DWX501</v>
      </c>
      <c r="E1451" s="98">
        <f t="shared" ca="1" si="83"/>
        <v>0</v>
      </c>
      <c r="F1451" s="54">
        <f t="shared" ca="1" si="83"/>
        <v>0</v>
      </c>
      <c r="G1451" s="54">
        <f t="shared" ca="1" si="83"/>
        <v>0</v>
      </c>
      <c r="H1451" s="54">
        <f t="shared" ca="1" si="83"/>
        <v>0</v>
      </c>
      <c r="I1451" s="54">
        <f t="shared" ca="1" si="83"/>
        <v>0</v>
      </c>
      <c r="J1451" s="54" t="str">
        <f t="shared" ca="1" si="83"/>
        <v>ZH2CMA</v>
      </c>
      <c r="K1451" s="54" t="str">
        <f t="shared" ca="1" si="82"/>
        <v>AD1</v>
      </c>
      <c r="L1451" s="54" t="str">
        <f t="shared" ca="1" si="82"/>
        <v>COMPLET</v>
      </c>
      <c r="M1451" s="54" t="str">
        <f t="shared" ca="1" si="82"/>
        <v xml:space="preserve"> </v>
      </c>
      <c r="N1451" s="54" t="str">
        <f t="shared" ca="1" si="82"/>
        <v>ZH2UME</v>
      </c>
      <c r="O1451" s="54">
        <f t="shared" ca="1" si="82"/>
        <v>0</v>
      </c>
    </row>
    <row r="1452" spans="1:15" hidden="1" x14ac:dyDescent="0.25">
      <c r="A1452" s="97">
        <v>2017</v>
      </c>
      <c r="B1452" s="98" t="s">
        <v>10027</v>
      </c>
      <c r="C1452" s="54" t="str">
        <f t="shared" ca="1" si="84"/>
        <v>CPAS</v>
      </c>
      <c r="D1452" s="54" t="str">
        <f t="shared" ca="1" si="84"/>
        <v>DWX501</v>
      </c>
      <c r="E1452" s="98">
        <f t="shared" ca="1" si="83"/>
        <v>0</v>
      </c>
      <c r="F1452" s="54">
        <f t="shared" ca="1" si="83"/>
        <v>0</v>
      </c>
      <c r="G1452" s="54">
        <f t="shared" ca="1" si="83"/>
        <v>0</v>
      </c>
      <c r="H1452" s="54">
        <f t="shared" ca="1" si="83"/>
        <v>0</v>
      </c>
      <c r="I1452" s="54">
        <f t="shared" ca="1" si="83"/>
        <v>0</v>
      </c>
      <c r="J1452" s="54" t="str">
        <f t="shared" ca="1" si="83"/>
        <v>ZH2CMA</v>
      </c>
      <c r="K1452" s="54" t="str">
        <f t="shared" ca="1" si="82"/>
        <v>AD3</v>
      </c>
      <c r="L1452" s="54" t="str">
        <f t="shared" ca="1" si="82"/>
        <v>COMPLET</v>
      </c>
      <c r="M1452" s="54" t="str">
        <f t="shared" ca="1" si="82"/>
        <v xml:space="preserve"> </v>
      </c>
      <c r="N1452" s="54" t="str">
        <f t="shared" ca="1" si="82"/>
        <v>ZH2TML</v>
      </c>
      <c r="O1452" s="54">
        <f t="shared" ca="1" si="82"/>
        <v>0</v>
      </c>
    </row>
    <row r="1453" spans="1:15" hidden="1" x14ac:dyDescent="0.25">
      <c r="A1453" s="97">
        <v>1182</v>
      </c>
      <c r="B1453" s="98" t="s">
        <v>6211</v>
      </c>
      <c r="C1453" s="54" t="str">
        <f t="shared" ca="1" si="84"/>
        <v>CPAS</v>
      </c>
      <c r="D1453" s="54" t="str">
        <f t="shared" ca="1" si="84"/>
        <v>DWX501</v>
      </c>
      <c r="E1453" s="98">
        <f t="shared" ca="1" si="83"/>
        <v>0</v>
      </c>
      <c r="F1453" s="54">
        <f t="shared" ca="1" si="83"/>
        <v>0</v>
      </c>
      <c r="G1453" s="54">
        <f t="shared" ca="1" si="83"/>
        <v>0</v>
      </c>
      <c r="H1453" s="54">
        <f t="shared" ca="1" si="83"/>
        <v>0</v>
      </c>
      <c r="I1453" s="54">
        <f t="shared" ca="1" si="83"/>
        <v>0</v>
      </c>
      <c r="J1453" s="54" t="str">
        <f t="shared" ca="1" si="83"/>
        <v>ZH2CMA</v>
      </c>
      <c r="K1453" s="54" t="str">
        <f t="shared" ca="1" si="82"/>
        <v>AD1</v>
      </c>
      <c r="L1453" s="54" t="str">
        <f t="shared" ca="1" si="82"/>
        <v>COMPLET</v>
      </c>
      <c r="M1453" s="54" t="str">
        <f t="shared" ca="1" si="82"/>
        <v xml:space="preserve"> </v>
      </c>
      <c r="N1453" s="54" t="str">
        <f t="shared" ca="1" si="82"/>
        <v>ZH2UMF</v>
      </c>
      <c r="O1453" s="54">
        <f t="shared" ca="1" si="82"/>
        <v>0</v>
      </c>
    </row>
    <row r="1454" spans="1:15" hidden="1" x14ac:dyDescent="0.25">
      <c r="A1454" s="97">
        <v>1183</v>
      </c>
      <c r="B1454" s="98" t="s">
        <v>6215</v>
      </c>
      <c r="C1454" s="54" t="str">
        <f t="shared" ca="1" si="84"/>
        <v>CPAS</v>
      </c>
      <c r="D1454" s="54" t="str">
        <f t="shared" ca="1" si="84"/>
        <v>DWX501</v>
      </c>
      <c r="E1454" s="98">
        <f t="shared" ca="1" si="83"/>
        <v>0</v>
      </c>
      <c r="F1454" s="54">
        <f t="shared" ca="1" si="83"/>
        <v>0</v>
      </c>
      <c r="G1454" s="54">
        <f t="shared" ca="1" si="83"/>
        <v>0</v>
      </c>
      <c r="H1454" s="54">
        <f t="shared" ca="1" si="83"/>
        <v>0</v>
      </c>
      <c r="I1454" s="54">
        <f t="shared" ca="1" si="83"/>
        <v>0</v>
      </c>
      <c r="J1454" s="54" t="str">
        <f t="shared" ca="1" si="83"/>
        <v>ZH2CMA</v>
      </c>
      <c r="K1454" s="54" t="str">
        <f t="shared" ca="1" si="82"/>
        <v>AD1</v>
      </c>
      <c r="L1454" s="54" t="str">
        <f t="shared" ca="1" si="82"/>
        <v>COMPLET</v>
      </c>
      <c r="M1454" s="54" t="str">
        <f t="shared" ca="1" si="82"/>
        <v xml:space="preserve"> </v>
      </c>
      <c r="N1454" s="54" t="str">
        <f t="shared" ca="1" si="82"/>
        <v>ZH2UMG</v>
      </c>
      <c r="O1454" s="54">
        <f t="shared" ca="1" si="82"/>
        <v>0</v>
      </c>
    </row>
    <row r="1455" spans="1:15" hidden="1" x14ac:dyDescent="0.25">
      <c r="A1455" s="97">
        <v>2018</v>
      </c>
      <c r="B1455" s="98" t="s">
        <v>10030</v>
      </c>
      <c r="C1455" s="54" t="str">
        <f t="shared" ca="1" si="84"/>
        <v>CPAS</v>
      </c>
      <c r="D1455" s="54" t="str">
        <f t="shared" ca="1" si="84"/>
        <v>DWX501</v>
      </c>
      <c r="E1455" s="98">
        <f t="shared" ca="1" si="83"/>
        <v>0</v>
      </c>
      <c r="F1455" s="54">
        <f t="shared" ca="1" si="83"/>
        <v>0</v>
      </c>
      <c r="G1455" s="54">
        <f t="shared" ca="1" si="83"/>
        <v>0</v>
      </c>
      <c r="H1455" s="54">
        <f t="shared" ca="1" si="83"/>
        <v>0</v>
      </c>
      <c r="I1455" s="54">
        <f t="shared" ca="1" si="83"/>
        <v>0</v>
      </c>
      <c r="J1455" s="54" t="str">
        <f t="shared" ca="1" si="83"/>
        <v>ZH2CMA</v>
      </c>
      <c r="K1455" s="54" t="str">
        <f t="shared" ca="1" si="82"/>
        <v>AD3</v>
      </c>
      <c r="L1455" s="54" t="str">
        <f t="shared" ca="1" si="82"/>
        <v>COMPLET</v>
      </c>
      <c r="M1455" s="54" t="str">
        <f t="shared" ca="1" si="82"/>
        <v xml:space="preserve"> </v>
      </c>
      <c r="N1455" s="54" t="str">
        <f t="shared" ca="1" si="82"/>
        <v>ZH2TMM</v>
      </c>
      <c r="O1455" s="54">
        <f t="shared" ca="1" si="82"/>
        <v>0</v>
      </c>
    </row>
    <row r="1456" spans="1:15" hidden="1" x14ac:dyDescent="0.25">
      <c r="A1456" s="97">
        <v>2019</v>
      </c>
      <c r="B1456" s="98" t="s">
        <v>10033</v>
      </c>
      <c r="C1456" s="54" t="str">
        <f t="shared" ca="1" si="84"/>
        <v>CPAS</v>
      </c>
      <c r="D1456" s="54" t="str">
        <f t="shared" ca="1" si="84"/>
        <v>DWX501</v>
      </c>
      <c r="E1456" s="98">
        <f t="shared" ca="1" si="83"/>
        <v>0</v>
      </c>
      <c r="F1456" s="54">
        <f t="shared" ca="1" si="83"/>
        <v>0</v>
      </c>
      <c r="G1456" s="54">
        <f t="shared" ca="1" si="83"/>
        <v>0</v>
      </c>
      <c r="H1456" s="54">
        <f t="shared" ca="1" si="83"/>
        <v>0</v>
      </c>
      <c r="I1456" s="54">
        <f t="shared" ca="1" si="83"/>
        <v>0</v>
      </c>
      <c r="J1456" s="54" t="str">
        <f t="shared" ca="1" si="83"/>
        <v>ZH2CMA</v>
      </c>
      <c r="K1456" s="54" t="str">
        <f t="shared" ca="1" si="82"/>
        <v>AD3</v>
      </c>
      <c r="L1456" s="54" t="str">
        <f t="shared" ca="1" si="82"/>
        <v>COMPLET</v>
      </c>
      <c r="M1456" s="54" t="str">
        <f t="shared" ca="1" si="82"/>
        <v xml:space="preserve"> </v>
      </c>
      <c r="N1456" s="54" t="str">
        <f t="shared" ca="1" si="82"/>
        <v>ZH2TMN</v>
      </c>
      <c r="O1456" s="54">
        <f t="shared" ca="1" si="82"/>
        <v>0</v>
      </c>
    </row>
    <row r="1457" spans="1:15" hidden="1" x14ac:dyDescent="0.25">
      <c r="A1457" s="97">
        <v>1184</v>
      </c>
      <c r="B1457" s="98" t="s">
        <v>6218</v>
      </c>
      <c r="C1457" s="54" t="str">
        <f t="shared" ca="1" si="84"/>
        <v>CPAS</v>
      </c>
      <c r="D1457" s="54" t="str">
        <f t="shared" ca="1" si="84"/>
        <v>DWX501</v>
      </c>
      <c r="E1457" s="98">
        <f t="shared" ca="1" si="83"/>
        <v>0</v>
      </c>
      <c r="F1457" s="54">
        <f t="shared" ca="1" si="83"/>
        <v>0</v>
      </c>
      <c r="G1457" s="54">
        <f t="shared" ca="1" si="83"/>
        <v>0</v>
      </c>
      <c r="H1457" s="54">
        <f t="shared" ca="1" si="83"/>
        <v>0</v>
      </c>
      <c r="I1457" s="54">
        <f t="shared" ca="1" si="83"/>
        <v>0</v>
      </c>
      <c r="J1457" s="54" t="str">
        <f t="shared" ca="1" si="83"/>
        <v>ZH2CMA</v>
      </c>
      <c r="K1457" s="54" t="str">
        <f t="shared" ca="1" si="82"/>
        <v>AD1</v>
      </c>
      <c r="L1457" s="54" t="str">
        <f t="shared" ca="1" si="82"/>
        <v>COMPLET</v>
      </c>
      <c r="M1457" s="54" t="str">
        <f t="shared" ca="1" si="82"/>
        <v xml:space="preserve"> </v>
      </c>
      <c r="N1457" s="54" t="str">
        <f t="shared" ca="1" si="82"/>
        <v>ZH2TMH</v>
      </c>
      <c r="O1457" s="54">
        <f t="shared" ca="1" si="82"/>
        <v>0</v>
      </c>
    </row>
    <row r="1458" spans="1:15" hidden="1" x14ac:dyDescent="0.25">
      <c r="A1458" s="97">
        <v>1185</v>
      </c>
      <c r="B1458" s="98" t="s">
        <v>6222</v>
      </c>
      <c r="C1458" s="54" t="str">
        <f t="shared" ca="1" si="84"/>
        <v>CPAS</v>
      </c>
      <c r="D1458" s="54" t="str">
        <f t="shared" ca="1" si="84"/>
        <v>DWX501</v>
      </c>
      <c r="E1458" s="98">
        <f t="shared" ca="1" si="83"/>
        <v>0</v>
      </c>
      <c r="F1458" s="54">
        <f t="shared" ca="1" si="83"/>
        <v>0</v>
      </c>
      <c r="G1458" s="54">
        <f t="shared" ca="1" si="83"/>
        <v>0</v>
      </c>
      <c r="H1458" s="54">
        <f t="shared" ca="1" si="83"/>
        <v>0</v>
      </c>
      <c r="I1458" s="54">
        <f t="shared" ca="1" si="83"/>
        <v>0</v>
      </c>
      <c r="J1458" s="54" t="str">
        <f t="shared" ca="1" si="83"/>
        <v>ZH2CMA</v>
      </c>
      <c r="K1458" s="54" t="str">
        <f t="shared" ca="1" si="82"/>
        <v>AD1</v>
      </c>
      <c r="L1458" s="54" t="str">
        <f t="shared" ca="1" si="82"/>
        <v>PARTIEL</v>
      </c>
      <c r="M1458" s="54">
        <f t="shared" ca="1" si="82"/>
        <v>0</v>
      </c>
      <c r="N1458" s="54" t="str">
        <f t="shared" ca="1" si="82"/>
        <v>ZH2UMH</v>
      </c>
      <c r="O1458" s="54">
        <f t="shared" ca="1" si="82"/>
        <v>0</v>
      </c>
    </row>
    <row r="1459" spans="1:15" hidden="1" x14ac:dyDescent="0.25">
      <c r="A1459" s="97">
        <v>1186</v>
      </c>
      <c r="B1459" s="98" t="s">
        <v>6226</v>
      </c>
      <c r="C1459" s="54" t="str">
        <f t="shared" ca="1" si="84"/>
        <v>CPAS</v>
      </c>
      <c r="D1459" s="54" t="str">
        <f t="shared" ca="1" si="84"/>
        <v>DWX501</v>
      </c>
      <c r="E1459" s="98">
        <f t="shared" ca="1" si="83"/>
        <v>0</v>
      </c>
      <c r="F1459" s="54">
        <f t="shared" ca="1" si="83"/>
        <v>0</v>
      </c>
      <c r="G1459" s="54">
        <f t="shared" ca="1" si="83"/>
        <v>0</v>
      </c>
      <c r="H1459" s="54">
        <f t="shared" ca="1" si="83"/>
        <v>0</v>
      </c>
      <c r="I1459" s="54">
        <f t="shared" ca="1" si="83"/>
        <v>0</v>
      </c>
      <c r="J1459" s="54" t="str">
        <f t="shared" ca="1" si="83"/>
        <v>ZH2CMA</v>
      </c>
      <c r="K1459" s="54" t="str">
        <f t="shared" ca="1" si="82"/>
        <v>AD1</v>
      </c>
      <c r="L1459" s="54" t="str">
        <f t="shared" ca="1" si="82"/>
        <v>COMPLET</v>
      </c>
      <c r="M1459" s="54" t="str">
        <f t="shared" ca="1" si="82"/>
        <v xml:space="preserve"> </v>
      </c>
      <c r="N1459" s="54" t="str">
        <f t="shared" ca="1" si="82"/>
        <v>ZH2UMI</v>
      </c>
      <c r="O1459" s="54">
        <f t="shared" ca="1" si="82"/>
        <v>0</v>
      </c>
    </row>
    <row r="1460" spans="1:15" hidden="1" x14ac:dyDescent="0.25">
      <c r="A1460" s="97">
        <v>1187</v>
      </c>
      <c r="B1460" s="98" t="s">
        <v>6230</v>
      </c>
      <c r="C1460" s="54" t="str">
        <f t="shared" ca="1" si="84"/>
        <v>CPAS</v>
      </c>
      <c r="D1460" s="54" t="str">
        <f t="shared" ca="1" si="84"/>
        <v>DWX501</v>
      </c>
      <c r="E1460" s="98">
        <f t="shared" ca="1" si="83"/>
        <v>0</v>
      </c>
      <c r="F1460" s="54">
        <f t="shared" ca="1" si="83"/>
        <v>0</v>
      </c>
      <c r="G1460" s="54">
        <f t="shared" ca="1" si="83"/>
        <v>0</v>
      </c>
      <c r="H1460" s="54">
        <f t="shared" ca="1" si="83"/>
        <v>0</v>
      </c>
      <c r="I1460" s="54">
        <f t="shared" ca="1" si="83"/>
        <v>0</v>
      </c>
      <c r="J1460" s="54" t="str">
        <f t="shared" ca="1" si="83"/>
        <v>ZH2CMA</v>
      </c>
      <c r="K1460" s="54" t="str">
        <f t="shared" ca="1" si="82"/>
        <v>AD1</v>
      </c>
      <c r="L1460" s="54" t="str">
        <f t="shared" ca="1" si="82"/>
        <v>COMPLET</v>
      </c>
      <c r="M1460" s="54" t="str">
        <f t="shared" ca="1" si="82"/>
        <v xml:space="preserve"> </v>
      </c>
      <c r="N1460" s="54" t="str">
        <f t="shared" ca="1" si="82"/>
        <v>ZH2UMJ</v>
      </c>
      <c r="O1460" s="54">
        <f t="shared" ca="1" si="82"/>
        <v>0</v>
      </c>
    </row>
    <row r="1461" spans="1:15" hidden="1" x14ac:dyDescent="0.25">
      <c r="A1461" s="97">
        <v>2016</v>
      </c>
      <c r="B1461" s="98" t="s">
        <v>10024</v>
      </c>
      <c r="C1461" s="54" t="str">
        <f t="shared" ca="1" si="84"/>
        <v>CPAS</v>
      </c>
      <c r="D1461" s="54" t="str">
        <f t="shared" ca="1" si="84"/>
        <v>DWX501</v>
      </c>
      <c r="E1461" s="98">
        <f t="shared" ca="1" si="83"/>
        <v>0</v>
      </c>
      <c r="F1461" s="54">
        <f t="shared" ca="1" si="83"/>
        <v>0</v>
      </c>
      <c r="G1461" s="54">
        <f t="shared" ca="1" si="83"/>
        <v>0</v>
      </c>
      <c r="H1461" s="54">
        <f t="shared" ca="1" si="83"/>
        <v>0</v>
      </c>
      <c r="I1461" s="54">
        <f t="shared" ca="1" si="83"/>
        <v>0</v>
      </c>
      <c r="J1461" s="54" t="str">
        <f t="shared" ca="1" si="83"/>
        <v>ZH2CMA</v>
      </c>
      <c r="K1461" s="54" t="str">
        <f t="shared" ca="1" si="82"/>
        <v>AD3</v>
      </c>
      <c r="L1461" s="54" t="str">
        <f t="shared" ca="1" si="82"/>
        <v>COMPLET</v>
      </c>
      <c r="M1461" s="54" t="str">
        <f t="shared" ca="1" si="82"/>
        <v xml:space="preserve"> </v>
      </c>
      <c r="N1461" s="54" t="str">
        <f t="shared" ca="1" si="82"/>
        <v>ZH2TMO</v>
      </c>
      <c r="O1461" s="54">
        <f t="shared" ca="1" si="82"/>
        <v>0</v>
      </c>
    </row>
    <row r="1462" spans="1:15" hidden="1" x14ac:dyDescent="0.25">
      <c r="A1462" s="97">
        <v>1188</v>
      </c>
      <c r="B1462" s="98" t="s">
        <v>6233</v>
      </c>
      <c r="C1462" s="54" t="str">
        <f t="shared" ca="1" si="84"/>
        <v>CPAS</v>
      </c>
      <c r="D1462" s="54" t="str">
        <f t="shared" ca="1" si="84"/>
        <v>DWX501</v>
      </c>
      <c r="E1462" s="98">
        <f t="shared" ca="1" si="83"/>
        <v>0</v>
      </c>
      <c r="F1462" s="54">
        <f t="shared" ca="1" si="83"/>
        <v>0</v>
      </c>
      <c r="G1462" s="54">
        <f t="shared" ca="1" si="83"/>
        <v>0</v>
      </c>
      <c r="H1462" s="54">
        <f t="shared" ca="1" si="83"/>
        <v>0</v>
      </c>
      <c r="I1462" s="54">
        <f t="shared" ca="1" si="83"/>
        <v>0</v>
      </c>
      <c r="J1462" s="54" t="str">
        <f t="shared" ca="1" si="83"/>
        <v>ZH2CMA</v>
      </c>
      <c r="K1462" s="54" t="str">
        <f t="shared" ca="1" si="82"/>
        <v>AD1</v>
      </c>
      <c r="L1462" s="54" t="str">
        <f t="shared" ca="1" si="82"/>
        <v>COMPLET</v>
      </c>
      <c r="M1462" s="54" t="str">
        <f t="shared" ca="1" si="82"/>
        <v xml:space="preserve"> </v>
      </c>
      <c r="N1462" s="54" t="str">
        <f t="shared" ca="1" si="82"/>
        <v>ZH2UMK</v>
      </c>
      <c r="O1462" s="54">
        <f t="shared" ca="1" si="82"/>
        <v>0</v>
      </c>
    </row>
    <row r="1463" spans="1:15" hidden="1" x14ac:dyDescent="0.25">
      <c r="A1463" s="97">
        <v>1189</v>
      </c>
      <c r="B1463" s="98" t="s">
        <v>6237</v>
      </c>
      <c r="C1463" s="54" t="str">
        <f t="shared" ca="1" si="84"/>
        <v>CPAS</v>
      </c>
      <c r="D1463" s="54" t="str">
        <f t="shared" ca="1" si="84"/>
        <v>DWX501</v>
      </c>
      <c r="E1463" s="98">
        <f t="shared" ca="1" si="83"/>
        <v>0</v>
      </c>
      <c r="F1463" s="54">
        <f t="shared" ca="1" si="83"/>
        <v>0</v>
      </c>
      <c r="G1463" s="54">
        <f t="shared" ca="1" si="83"/>
        <v>0</v>
      </c>
      <c r="H1463" s="54">
        <f t="shared" ca="1" si="83"/>
        <v>0</v>
      </c>
      <c r="I1463" s="54">
        <f t="shared" ca="1" si="83"/>
        <v>0</v>
      </c>
      <c r="J1463" s="54" t="str">
        <f t="shared" ca="1" si="83"/>
        <v>ZH2CMA</v>
      </c>
      <c r="K1463" s="54" t="str">
        <f t="shared" ca="1" si="82"/>
        <v>AD1</v>
      </c>
      <c r="L1463" s="54" t="str">
        <f t="shared" ca="1" si="82"/>
        <v>COMPLET</v>
      </c>
      <c r="M1463" s="54" t="str">
        <f t="shared" ca="1" si="82"/>
        <v xml:space="preserve"> </v>
      </c>
      <c r="N1463" s="54" t="str">
        <f t="shared" ca="1" si="82"/>
        <v>ZH2UML</v>
      </c>
      <c r="O1463" s="54">
        <f t="shared" ca="1" si="82"/>
        <v>0</v>
      </c>
    </row>
    <row r="1464" spans="1:15" hidden="1" x14ac:dyDescent="0.25">
      <c r="A1464" s="97">
        <v>1190</v>
      </c>
      <c r="B1464" s="98" t="s">
        <v>6240</v>
      </c>
      <c r="C1464" s="54" t="str">
        <f t="shared" ca="1" si="84"/>
        <v>CPAS</v>
      </c>
      <c r="D1464" s="54" t="str">
        <f t="shared" ca="1" si="84"/>
        <v>DWX501</v>
      </c>
      <c r="E1464" s="98">
        <f t="shared" ca="1" si="83"/>
        <v>0</v>
      </c>
      <c r="F1464" s="54">
        <f t="shared" ca="1" si="83"/>
        <v>0</v>
      </c>
      <c r="G1464" s="54">
        <f t="shared" ca="1" si="83"/>
        <v>0</v>
      </c>
      <c r="H1464" s="54">
        <f t="shared" ca="1" si="83"/>
        <v>0</v>
      </c>
      <c r="I1464" s="54">
        <f t="shared" ca="1" si="83"/>
        <v>0</v>
      </c>
      <c r="J1464" s="54" t="str">
        <f t="shared" ca="1" si="83"/>
        <v>ZH2CMA</v>
      </c>
      <c r="K1464" s="54" t="str">
        <f t="shared" ca="1" si="82"/>
        <v>AD1</v>
      </c>
      <c r="L1464" s="54" t="str">
        <f t="shared" ca="1" si="82"/>
        <v>COMPLET</v>
      </c>
      <c r="M1464" s="54" t="str">
        <f t="shared" ca="1" si="82"/>
        <v xml:space="preserve"> </v>
      </c>
      <c r="N1464" s="54" t="str">
        <f t="shared" ca="1" si="82"/>
        <v>ZH2TMI</v>
      </c>
      <c r="O1464" s="54">
        <f t="shared" ca="1" si="82"/>
        <v>0</v>
      </c>
    </row>
    <row r="1465" spans="1:15" hidden="1" x14ac:dyDescent="0.25">
      <c r="A1465" s="97">
        <v>1191</v>
      </c>
      <c r="B1465" s="98" t="s">
        <v>6245</v>
      </c>
      <c r="C1465" s="54" t="str">
        <f t="shared" ca="1" si="84"/>
        <v>CPPI</v>
      </c>
      <c r="D1465" s="54" t="str">
        <f t="shared" ca="1" si="84"/>
        <v>AXPXS091</v>
      </c>
      <c r="E1465" s="98">
        <f t="shared" ca="1" si="83"/>
        <v>0</v>
      </c>
      <c r="F1465" s="54">
        <f t="shared" ca="1" si="83"/>
        <v>0</v>
      </c>
      <c r="G1465" s="54">
        <f t="shared" ca="1" si="83"/>
        <v>0</v>
      </c>
      <c r="H1465" s="54">
        <f t="shared" ca="1" si="83"/>
        <v>0</v>
      </c>
      <c r="I1465" s="54">
        <f t="shared" ca="1" si="83"/>
        <v>0</v>
      </c>
      <c r="J1465" s="54" t="str">
        <f t="shared" ca="1" si="83"/>
        <v>ZH0DMW</v>
      </c>
      <c r="K1465" s="54" t="str">
        <f t="shared" ca="1" si="82"/>
        <v>AD3</v>
      </c>
      <c r="L1465" s="54" t="str">
        <f t="shared" ca="1" si="82"/>
        <v>PARTIEL</v>
      </c>
      <c r="M1465" s="54">
        <f t="shared" ca="1" si="82"/>
        <v>0</v>
      </c>
      <c r="N1465" s="54" t="str">
        <f t="shared" ca="1" si="82"/>
        <v>ZH0VMW</v>
      </c>
      <c r="O1465" s="54">
        <f t="shared" ca="1" si="82"/>
        <v>0</v>
      </c>
    </row>
    <row r="1466" spans="1:15" hidden="1" x14ac:dyDescent="0.25">
      <c r="A1466" s="97">
        <v>2022</v>
      </c>
      <c r="B1466" s="98" t="s">
        <v>10043</v>
      </c>
      <c r="C1466" s="54" t="str">
        <f t="shared" ca="1" si="84"/>
        <v>CPPI</v>
      </c>
      <c r="D1466" s="54" t="str">
        <f t="shared" ca="1" si="84"/>
        <v>AXPXS091</v>
      </c>
      <c r="E1466" s="98">
        <f t="shared" ca="1" si="83"/>
        <v>0</v>
      </c>
      <c r="F1466" s="54">
        <f t="shared" ca="1" si="83"/>
        <v>0</v>
      </c>
      <c r="G1466" s="54">
        <f t="shared" ca="1" si="83"/>
        <v>0</v>
      </c>
      <c r="H1466" s="54">
        <f t="shared" ca="1" si="83"/>
        <v>0</v>
      </c>
      <c r="I1466" s="54">
        <f t="shared" ca="1" si="83"/>
        <v>0</v>
      </c>
      <c r="J1466" s="54" t="str">
        <f t="shared" ca="1" si="83"/>
        <v>ZH0DMW</v>
      </c>
      <c r="K1466" s="54" t="str">
        <f t="shared" ca="1" si="82"/>
        <v>AD3</v>
      </c>
      <c r="L1466" s="54" t="str">
        <f t="shared" ca="1" si="82"/>
        <v>PARTIEL</v>
      </c>
      <c r="M1466" s="54">
        <f t="shared" ca="1" si="82"/>
        <v>0</v>
      </c>
      <c r="N1466" s="54" t="str">
        <f t="shared" ca="1" si="82"/>
        <v>ZH0VMX</v>
      </c>
      <c r="O1466" s="54">
        <f t="shared" ca="1" si="82"/>
        <v>0</v>
      </c>
    </row>
    <row r="1467" spans="1:15" hidden="1" x14ac:dyDescent="0.25">
      <c r="A1467" s="97">
        <v>1192</v>
      </c>
      <c r="B1467" s="98" t="s">
        <v>6251</v>
      </c>
      <c r="C1467" s="54" t="str">
        <f t="shared" ca="1" si="84"/>
        <v>CPAS</v>
      </c>
      <c r="D1467" s="54" t="str">
        <f t="shared" ca="1" si="84"/>
        <v>PDIFINAN</v>
      </c>
      <c r="E1467" s="98">
        <f t="shared" ca="1" si="83"/>
        <v>0</v>
      </c>
      <c r="F1467" s="54">
        <f t="shared" ca="1" si="83"/>
        <v>0</v>
      </c>
      <c r="G1467" s="54">
        <f t="shared" ca="1" si="83"/>
        <v>0</v>
      </c>
      <c r="H1467" s="54">
        <f t="shared" ca="1" si="83"/>
        <v>0</v>
      </c>
      <c r="I1467" s="54">
        <f t="shared" ca="1" si="83"/>
        <v>0</v>
      </c>
      <c r="J1467" s="54" t="str">
        <f t="shared" ca="1" si="83"/>
        <v>ZH2AA3</v>
      </c>
      <c r="K1467" s="54" t="str">
        <f t="shared" ca="1" si="83"/>
        <v>AD3</v>
      </c>
      <c r="L1467" s="54" t="str">
        <f t="shared" ca="1" si="83"/>
        <v>COMPLET</v>
      </c>
      <c r="M1467" s="54" t="str">
        <f t="shared" ca="1" si="83"/>
        <v xml:space="preserve"> </v>
      </c>
      <c r="N1467" s="54" t="str">
        <f t="shared" ca="1" si="83"/>
        <v>ZH2SA3</v>
      </c>
      <c r="O1467" s="54">
        <f t="shared" ca="1" si="83"/>
        <v>0</v>
      </c>
    </row>
    <row r="1468" spans="1:15" hidden="1" x14ac:dyDescent="0.25">
      <c r="A1468" s="97">
        <v>1193</v>
      </c>
      <c r="B1468" s="98" t="s">
        <v>6255</v>
      </c>
      <c r="C1468" s="54" t="str">
        <f t="shared" ca="1" si="84"/>
        <v>CPAS</v>
      </c>
      <c r="D1468" s="54" t="str">
        <f t="shared" ca="1" si="84"/>
        <v>PDIFINAN</v>
      </c>
      <c r="E1468" s="98">
        <f t="shared" ca="1" si="83"/>
        <v>0</v>
      </c>
      <c r="F1468" s="54">
        <f t="shared" ca="1" si="83"/>
        <v>0</v>
      </c>
      <c r="G1468" s="54">
        <f t="shared" ca="1" si="83"/>
        <v>0</v>
      </c>
      <c r="H1468" s="54">
        <f t="shared" ca="1" si="83"/>
        <v>0</v>
      </c>
      <c r="I1468" s="54">
        <f t="shared" ca="1" si="83"/>
        <v>0</v>
      </c>
      <c r="J1468" s="54" t="str">
        <f t="shared" ca="1" si="83"/>
        <v>ZH2AA3</v>
      </c>
      <c r="K1468" s="54" t="str">
        <f t="shared" ca="1" si="83"/>
        <v>AD3</v>
      </c>
      <c r="L1468" s="54" t="str">
        <f t="shared" ca="1" si="83"/>
        <v>COMPLET</v>
      </c>
      <c r="M1468" s="54" t="str">
        <f t="shared" ca="1" si="83"/>
        <v xml:space="preserve"> </v>
      </c>
      <c r="N1468" s="54" t="str">
        <f t="shared" ca="1" si="83"/>
        <v>ZH2SAI</v>
      </c>
      <c r="O1468" s="54">
        <f t="shared" ca="1" si="83"/>
        <v>0</v>
      </c>
    </row>
    <row r="1469" spans="1:15" hidden="1" x14ac:dyDescent="0.25">
      <c r="A1469" s="97">
        <v>1194</v>
      </c>
      <c r="B1469" s="98" t="s">
        <v>6258</v>
      </c>
      <c r="C1469" s="54" t="str">
        <f t="shared" ca="1" si="84"/>
        <v>CPAS</v>
      </c>
      <c r="D1469" s="54" t="str">
        <f t="shared" ca="1" si="84"/>
        <v>PDIFINAN</v>
      </c>
      <c r="E1469" s="98">
        <f t="shared" ca="1" si="83"/>
        <v>0</v>
      </c>
      <c r="F1469" s="54">
        <f t="shared" ca="1" si="83"/>
        <v>0</v>
      </c>
      <c r="G1469" s="54">
        <f t="shared" ca="1" si="83"/>
        <v>0</v>
      </c>
      <c r="H1469" s="54">
        <f t="shared" ca="1" si="83"/>
        <v>0</v>
      </c>
      <c r="I1469" s="54">
        <f t="shared" ca="1" si="83"/>
        <v>0</v>
      </c>
      <c r="J1469" s="54" t="str">
        <f t="shared" ca="1" si="83"/>
        <v>ZH2AA3</v>
      </c>
      <c r="K1469" s="54" t="str">
        <f t="shared" ca="1" si="83"/>
        <v>AD3</v>
      </c>
      <c r="L1469" s="54" t="str">
        <f t="shared" ca="1" si="83"/>
        <v>COMPLET</v>
      </c>
      <c r="M1469" s="54" t="str">
        <f t="shared" ca="1" si="83"/>
        <v xml:space="preserve"> </v>
      </c>
      <c r="N1469" s="54" t="str">
        <f t="shared" ca="1" si="83"/>
        <v>ZH2SAM</v>
      </c>
      <c r="O1469" s="54">
        <f t="shared" ca="1" si="83"/>
        <v>0</v>
      </c>
    </row>
    <row r="1470" spans="1:15" hidden="1" x14ac:dyDescent="0.25">
      <c r="A1470" s="97">
        <v>1195</v>
      </c>
      <c r="B1470" s="98" t="s">
        <v>6261</v>
      </c>
      <c r="C1470" s="54" t="str">
        <f t="shared" ca="1" si="84"/>
        <v>CPAS</v>
      </c>
      <c r="D1470" s="54" t="str">
        <f t="shared" ca="1" si="84"/>
        <v>PDIFINAN</v>
      </c>
      <c r="E1470" s="98">
        <f t="shared" ca="1" si="83"/>
        <v>0</v>
      </c>
      <c r="F1470" s="54">
        <f t="shared" ca="1" si="83"/>
        <v>0</v>
      </c>
      <c r="G1470" s="54">
        <f t="shared" ca="1" si="83"/>
        <v>0</v>
      </c>
      <c r="H1470" s="54">
        <f t="shared" ca="1" si="83"/>
        <v>0</v>
      </c>
      <c r="I1470" s="54">
        <f t="shared" ca="1" si="83"/>
        <v>0</v>
      </c>
      <c r="J1470" s="54" t="str">
        <f t="shared" ca="1" si="83"/>
        <v>ZH2AA3</v>
      </c>
      <c r="K1470" s="54" t="str">
        <f t="shared" ca="1" si="83"/>
        <v>AD3</v>
      </c>
      <c r="L1470" s="54" t="str">
        <f t="shared" ca="1" si="83"/>
        <v>COMPLET</v>
      </c>
      <c r="M1470" s="54" t="str">
        <f t="shared" ca="1" si="83"/>
        <v xml:space="preserve"> </v>
      </c>
      <c r="N1470" s="54" t="str">
        <f t="shared" ca="1" si="83"/>
        <v>ZH2SAO</v>
      </c>
      <c r="O1470" s="54">
        <f t="shared" ca="1" si="83"/>
        <v>0</v>
      </c>
    </row>
    <row r="1471" spans="1:15" hidden="1" x14ac:dyDescent="0.25">
      <c r="A1471" s="97">
        <v>1196</v>
      </c>
      <c r="B1471" s="98" t="s">
        <v>6264</v>
      </c>
      <c r="C1471" s="54" t="str">
        <f t="shared" ca="1" si="84"/>
        <v>CPAS</v>
      </c>
      <c r="D1471" s="54" t="str">
        <f t="shared" ca="1" si="84"/>
        <v>PDIFINAN</v>
      </c>
      <c r="E1471" s="98">
        <f t="shared" ca="1" si="83"/>
        <v>0</v>
      </c>
      <c r="F1471" s="54">
        <f t="shared" ca="1" si="83"/>
        <v>0</v>
      </c>
      <c r="G1471" s="54">
        <f t="shared" ca="1" si="83"/>
        <v>0</v>
      </c>
      <c r="H1471" s="54">
        <f t="shared" ca="1" si="83"/>
        <v>0</v>
      </c>
      <c r="I1471" s="54">
        <f t="shared" ca="1" si="83"/>
        <v>0</v>
      </c>
      <c r="J1471" s="54" t="str">
        <f t="shared" ca="1" si="83"/>
        <v>ZH2AA3</v>
      </c>
      <c r="K1471" s="54" t="str">
        <f t="shared" ca="1" si="83"/>
        <v>AD3</v>
      </c>
      <c r="L1471" s="54" t="str">
        <f t="shared" ca="1" si="83"/>
        <v>COMPLET</v>
      </c>
      <c r="M1471" s="54" t="str">
        <f t="shared" ca="1" si="83"/>
        <v xml:space="preserve"> </v>
      </c>
      <c r="N1471" s="54" t="str">
        <f t="shared" ca="1" si="83"/>
        <v>ZH2SAP</v>
      </c>
      <c r="O1471" s="54">
        <f t="shared" ca="1" si="83"/>
        <v>0</v>
      </c>
    </row>
    <row r="1472" spans="1:15" hidden="1" x14ac:dyDescent="0.25">
      <c r="A1472" s="97">
        <v>1197</v>
      </c>
      <c r="B1472" s="98" t="s">
        <v>6267</v>
      </c>
      <c r="C1472" s="54" t="str">
        <f t="shared" ca="1" si="84"/>
        <v>CPAS</v>
      </c>
      <c r="D1472" s="54" t="str">
        <f t="shared" ca="1" si="84"/>
        <v>PDIFINAN</v>
      </c>
      <c r="E1472" s="98">
        <f t="shared" ca="1" si="83"/>
        <v>0</v>
      </c>
      <c r="F1472" s="54">
        <f t="shared" ca="1" si="83"/>
        <v>0</v>
      </c>
      <c r="G1472" s="54">
        <f t="shared" ref="G1472:O1500" ca="1" si="85">IF((INDIRECT("'Referentiel'!"&amp;G$1&amp;$A1472)="N/A"),"",INDIRECT("'Referentiel'!"&amp;G$1&amp;$A1472))</f>
        <v>0</v>
      </c>
      <c r="H1472" s="54">
        <f t="shared" ca="1" si="85"/>
        <v>0</v>
      </c>
      <c r="I1472" s="54">
        <f t="shared" ca="1" si="85"/>
        <v>0</v>
      </c>
      <c r="J1472" s="54" t="str">
        <f t="shared" ca="1" si="85"/>
        <v>ZH2AA3</v>
      </c>
      <c r="K1472" s="54" t="str">
        <f t="shared" ca="1" si="85"/>
        <v>AD3</v>
      </c>
      <c r="L1472" s="54" t="str">
        <f t="shared" ca="1" si="85"/>
        <v>COMPLET</v>
      </c>
      <c r="M1472" s="54" t="str">
        <f t="shared" ca="1" si="85"/>
        <v xml:space="preserve"> </v>
      </c>
      <c r="N1472" s="54" t="str">
        <f t="shared" ca="1" si="85"/>
        <v>ZH2SAQ</v>
      </c>
      <c r="O1472" s="54">
        <f t="shared" ca="1" si="85"/>
        <v>0</v>
      </c>
    </row>
    <row r="1473" spans="1:15" hidden="1" x14ac:dyDescent="0.25">
      <c r="A1473" s="97">
        <v>1198</v>
      </c>
      <c r="B1473" s="98" t="s">
        <v>6270</v>
      </c>
      <c r="C1473" s="54" t="str">
        <f t="shared" ca="1" si="84"/>
        <v>CPAS</v>
      </c>
      <c r="D1473" s="54" t="str">
        <f t="shared" ca="1" si="84"/>
        <v>PDIFINAN</v>
      </c>
      <c r="E1473" s="98">
        <f t="shared" ca="1" si="84"/>
        <v>0</v>
      </c>
      <c r="F1473" s="54">
        <f t="shared" ca="1" si="84"/>
        <v>0</v>
      </c>
      <c r="G1473" s="54">
        <f t="shared" ca="1" si="85"/>
        <v>0</v>
      </c>
      <c r="H1473" s="54">
        <f t="shared" ca="1" si="85"/>
        <v>0</v>
      </c>
      <c r="I1473" s="54">
        <f t="shared" ca="1" si="85"/>
        <v>0</v>
      </c>
      <c r="J1473" s="54" t="str">
        <f t="shared" ca="1" si="85"/>
        <v>ZH2AA3</v>
      </c>
      <c r="K1473" s="54" t="str">
        <f t="shared" ca="1" si="85"/>
        <v>AD3</v>
      </c>
      <c r="L1473" s="54" t="str">
        <f t="shared" ca="1" si="85"/>
        <v>COMPLET</v>
      </c>
      <c r="M1473" s="54" t="str">
        <f t="shared" ca="1" si="85"/>
        <v xml:space="preserve"> </v>
      </c>
      <c r="N1473" s="54" t="str">
        <f t="shared" ca="1" si="85"/>
        <v>ZH2SAR</v>
      </c>
      <c r="O1473" s="54">
        <f t="shared" ca="1" si="85"/>
        <v>0</v>
      </c>
    </row>
    <row r="1474" spans="1:15" hidden="1" x14ac:dyDescent="0.25">
      <c r="A1474" s="97">
        <v>1199</v>
      </c>
      <c r="B1474" s="98" t="s">
        <v>6273</v>
      </c>
      <c r="C1474" s="54" t="str">
        <f t="shared" ca="1" si="84"/>
        <v>CPAS</v>
      </c>
      <c r="D1474" s="54" t="str">
        <f t="shared" ca="1" si="84"/>
        <v>PDIFINAN</v>
      </c>
      <c r="E1474" s="98">
        <f t="shared" ca="1" si="84"/>
        <v>0</v>
      </c>
      <c r="F1474" s="54">
        <f t="shared" ca="1" si="84"/>
        <v>0</v>
      </c>
      <c r="G1474" s="54">
        <f t="shared" ca="1" si="85"/>
        <v>0</v>
      </c>
      <c r="H1474" s="54">
        <f t="shared" ca="1" si="85"/>
        <v>0</v>
      </c>
      <c r="I1474" s="54">
        <f t="shared" ca="1" si="85"/>
        <v>0</v>
      </c>
      <c r="J1474" s="54" t="str">
        <f t="shared" ca="1" si="85"/>
        <v>ZH2AA3</v>
      </c>
      <c r="K1474" s="54" t="str">
        <f t="shared" ca="1" si="85"/>
        <v>AD3</v>
      </c>
      <c r="L1474" s="54" t="str">
        <f t="shared" ca="1" si="85"/>
        <v>COMPLET</v>
      </c>
      <c r="M1474" s="54" t="str">
        <f t="shared" ca="1" si="85"/>
        <v xml:space="preserve"> </v>
      </c>
      <c r="N1474" s="54" t="str">
        <f t="shared" ca="1" si="85"/>
        <v>ZH2SAS</v>
      </c>
      <c r="O1474" s="54">
        <f t="shared" ca="1" si="85"/>
        <v>0</v>
      </c>
    </row>
    <row r="1475" spans="1:15" hidden="1" x14ac:dyDescent="0.25">
      <c r="A1475" s="97">
        <v>1200</v>
      </c>
      <c r="B1475" s="98" t="s">
        <v>6277</v>
      </c>
      <c r="C1475" s="54" t="str">
        <f t="shared" ca="1" si="84"/>
        <v>CPAS</v>
      </c>
      <c r="D1475" s="54" t="str">
        <f t="shared" ca="1" si="84"/>
        <v>PDIFINAN</v>
      </c>
      <c r="E1475" s="98">
        <f t="shared" ca="1" si="84"/>
        <v>0</v>
      </c>
      <c r="F1475" s="54">
        <f t="shared" ca="1" si="84"/>
        <v>0</v>
      </c>
      <c r="G1475" s="54">
        <f t="shared" ca="1" si="85"/>
        <v>0</v>
      </c>
      <c r="H1475" s="54">
        <f t="shared" ca="1" si="85"/>
        <v>0</v>
      </c>
      <c r="I1475" s="54">
        <f t="shared" ca="1" si="85"/>
        <v>0</v>
      </c>
      <c r="J1475" s="54" t="str">
        <f t="shared" ca="1" si="85"/>
        <v>ZH2AA3</v>
      </c>
      <c r="K1475" s="54" t="str">
        <f t="shared" ca="1" si="85"/>
        <v>AD3</v>
      </c>
      <c r="L1475" s="54" t="str">
        <f t="shared" ca="1" si="85"/>
        <v>COMPLET</v>
      </c>
      <c r="M1475" s="54" t="str">
        <f t="shared" ca="1" si="85"/>
        <v xml:space="preserve"> </v>
      </c>
      <c r="N1475" s="54" t="str">
        <f t="shared" ca="1" si="85"/>
        <v>ZH2SAT</v>
      </c>
      <c r="O1475" s="54">
        <f t="shared" ca="1" si="85"/>
        <v>0</v>
      </c>
    </row>
    <row r="1476" spans="1:15" hidden="1" x14ac:dyDescent="0.25">
      <c r="A1476" s="97">
        <v>1201</v>
      </c>
      <c r="B1476" s="98" t="s">
        <v>6280</v>
      </c>
      <c r="C1476" s="54" t="str">
        <f t="shared" ca="1" si="84"/>
        <v>CPAS</v>
      </c>
      <c r="D1476" s="54" t="str">
        <f t="shared" ca="1" si="84"/>
        <v>PDIFINAN</v>
      </c>
      <c r="E1476" s="98">
        <f t="shared" ca="1" si="84"/>
        <v>0</v>
      </c>
      <c r="F1476" s="54">
        <f t="shared" ca="1" si="84"/>
        <v>0</v>
      </c>
      <c r="G1476" s="54">
        <f t="shared" ca="1" si="85"/>
        <v>0</v>
      </c>
      <c r="H1476" s="54">
        <f t="shared" ca="1" si="85"/>
        <v>0</v>
      </c>
      <c r="I1476" s="54">
        <f t="shared" ca="1" si="85"/>
        <v>0</v>
      </c>
      <c r="J1476" s="54" t="str">
        <f t="shared" ca="1" si="85"/>
        <v>ZH2AA3</v>
      </c>
      <c r="K1476" s="54" t="str">
        <f t="shared" ca="1" si="85"/>
        <v>AD3</v>
      </c>
      <c r="L1476" s="54" t="str">
        <f t="shared" ca="1" si="85"/>
        <v>COMPLET</v>
      </c>
      <c r="M1476" s="54" t="str">
        <f t="shared" ca="1" si="85"/>
        <v xml:space="preserve"> </v>
      </c>
      <c r="N1476" s="54" t="str">
        <f t="shared" ca="1" si="85"/>
        <v>ZH2SAU</v>
      </c>
      <c r="O1476" s="54">
        <f t="shared" ca="1" si="85"/>
        <v>0</v>
      </c>
    </row>
    <row r="1477" spans="1:15" hidden="1" x14ac:dyDescent="0.25">
      <c r="A1477" s="97">
        <v>1202</v>
      </c>
      <c r="B1477" s="98" t="s">
        <v>6284</v>
      </c>
      <c r="C1477" s="54" t="str">
        <f t="shared" ca="1" si="84"/>
        <v>CPAS</v>
      </c>
      <c r="D1477" s="54" t="str">
        <f t="shared" ca="1" si="84"/>
        <v>PDIFINAN</v>
      </c>
      <c r="E1477" s="98">
        <f t="shared" ca="1" si="84"/>
        <v>0</v>
      </c>
      <c r="F1477" s="54">
        <f t="shared" ca="1" si="84"/>
        <v>0</v>
      </c>
      <c r="G1477" s="54">
        <f t="shared" ca="1" si="85"/>
        <v>0</v>
      </c>
      <c r="H1477" s="54">
        <f t="shared" ca="1" si="85"/>
        <v>0</v>
      </c>
      <c r="I1477" s="54">
        <f t="shared" ca="1" si="85"/>
        <v>0</v>
      </c>
      <c r="J1477" s="54" t="str">
        <f t="shared" ca="1" si="85"/>
        <v>ZH2AA3</v>
      </c>
      <c r="K1477" s="54" t="str">
        <f t="shared" ca="1" si="85"/>
        <v>AD3</v>
      </c>
      <c r="L1477" s="54" t="str">
        <f t="shared" ca="1" si="85"/>
        <v>COMPLET</v>
      </c>
      <c r="M1477" s="54" t="str">
        <f t="shared" ca="1" si="85"/>
        <v xml:space="preserve"> </v>
      </c>
      <c r="N1477" s="54" t="str">
        <f t="shared" ca="1" si="85"/>
        <v>ZH2SAV</v>
      </c>
      <c r="O1477" s="54">
        <f t="shared" ca="1" si="85"/>
        <v>0</v>
      </c>
    </row>
    <row r="1478" spans="1:15" hidden="1" x14ac:dyDescent="0.25">
      <c r="A1478" s="97">
        <v>1203</v>
      </c>
      <c r="B1478" s="98" t="s">
        <v>6287</v>
      </c>
      <c r="C1478" s="54" t="str">
        <f t="shared" ca="1" si="84"/>
        <v>CPAS</v>
      </c>
      <c r="D1478" s="54" t="str">
        <f t="shared" ca="1" si="84"/>
        <v>PDIFINAN</v>
      </c>
      <c r="E1478" s="98">
        <f t="shared" ca="1" si="84"/>
        <v>0</v>
      </c>
      <c r="F1478" s="54">
        <f t="shared" ca="1" si="84"/>
        <v>0</v>
      </c>
      <c r="G1478" s="54">
        <f t="shared" ca="1" si="85"/>
        <v>0</v>
      </c>
      <c r="H1478" s="54">
        <f t="shared" ca="1" si="85"/>
        <v>0</v>
      </c>
      <c r="I1478" s="54">
        <f t="shared" ca="1" si="85"/>
        <v>0</v>
      </c>
      <c r="J1478" s="54" t="str">
        <f t="shared" ca="1" si="85"/>
        <v>ZH2AA3</v>
      </c>
      <c r="K1478" s="54" t="str">
        <f t="shared" ca="1" si="85"/>
        <v>AD3</v>
      </c>
      <c r="L1478" s="54" t="str">
        <f t="shared" ca="1" si="85"/>
        <v>COMPLET</v>
      </c>
      <c r="M1478" s="54" t="str">
        <f t="shared" ca="1" si="85"/>
        <v xml:space="preserve"> </v>
      </c>
      <c r="N1478" s="54" t="str">
        <f t="shared" ca="1" si="85"/>
        <v>ZH2SAW</v>
      </c>
      <c r="O1478" s="54">
        <f t="shared" ca="1" si="85"/>
        <v>0</v>
      </c>
    </row>
    <row r="1479" spans="1:15" hidden="1" x14ac:dyDescent="0.25">
      <c r="A1479" s="97">
        <v>1204</v>
      </c>
      <c r="B1479" s="98" t="s">
        <v>6290</v>
      </c>
      <c r="C1479" s="54" t="str">
        <f t="shared" ca="1" si="84"/>
        <v>CPAS</v>
      </c>
      <c r="D1479" s="54" t="str">
        <f t="shared" ca="1" si="84"/>
        <v>PDIFINAN</v>
      </c>
      <c r="E1479" s="98">
        <f t="shared" ca="1" si="84"/>
        <v>0</v>
      </c>
      <c r="F1479" s="54">
        <f t="shared" ca="1" si="84"/>
        <v>0</v>
      </c>
      <c r="G1479" s="54">
        <f t="shared" ca="1" si="85"/>
        <v>0</v>
      </c>
      <c r="H1479" s="54">
        <f t="shared" ca="1" si="85"/>
        <v>0</v>
      </c>
      <c r="I1479" s="54">
        <f t="shared" ca="1" si="85"/>
        <v>0</v>
      </c>
      <c r="J1479" s="54" t="str">
        <f t="shared" ca="1" si="85"/>
        <v>ZH2AA3</v>
      </c>
      <c r="K1479" s="54" t="str">
        <f t="shared" ca="1" si="85"/>
        <v>AD3</v>
      </c>
      <c r="L1479" s="54" t="str">
        <f t="shared" ca="1" si="85"/>
        <v>COMPLET</v>
      </c>
      <c r="M1479" s="54" t="str">
        <f t="shared" ca="1" si="85"/>
        <v xml:space="preserve"> </v>
      </c>
      <c r="N1479" s="54" t="str">
        <f t="shared" ca="1" si="85"/>
        <v>ZH2SAN</v>
      </c>
      <c r="O1479" s="54">
        <f t="shared" ca="1" si="85"/>
        <v>0</v>
      </c>
    </row>
    <row r="1480" spans="1:15" hidden="1" x14ac:dyDescent="0.25">
      <c r="A1480" s="97">
        <v>1205</v>
      </c>
      <c r="B1480" s="98" t="s">
        <v>6293</v>
      </c>
      <c r="C1480" s="54" t="str">
        <f t="shared" ca="1" si="84"/>
        <v>CPAS</v>
      </c>
      <c r="D1480" s="54" t="str">
        <f t="shared" ca="1" si="84"/>
        <v>PDIFINAN</v>
      </c>
      <c r="E1480" s="98">
        <f t="shared" ca="1" si="84"/>
        <v>0</v>
      </c>
      <c r="F1480" s="54">
        <f t="shared" ca="1" si="84"/>
        <v>0</v>
      </c>
      <c r="G1480" s="54">
        <f t="shared" ca="1" si="85"/>
        <v>0</v>
      </c>
      <c r="H1480" s="54">
        <f t="shared" ca="1" si="85"/>
        <v>0</v>
      </c>
      <c r="I1480" s="54">
        <f t="shared" ca="1" si="85"/>
        <v>0</v>
      </c>
      <c r="J1480" s="54" t="str">
        <f t="shared" ca="1" si="85"/>
        <v>ZH2AA3</v>
      </c>
      <c r="K1480" s="54" t="str">
        <f t="shared" ca="1" si="85"/>
        <v>AD3</v>
      </c>
      <c r="L1480" s="54" t="str">
        <f t="shared" ca="1" si="85"/>
        <v>COMPLET</v>
      </c>
      <c r="M1480" s="54" t="str">
        <f t="shared" ca="1" si="85"/>
        <v xml:space="preserve"> </v>
      </c>
      <c r="N1480" s="54" t="str">
        <f t="shared" ca="1" si="85"/>
        <v>ZH2SAY</v>
      </c>
      <c r="O1480" s="54">
        <f t="shared" ca="1" si="85"/>
        <v>0</v>
      </c>
    </row>
    <row r="1481" spans="1:15" hidden="1" x14ac:dyDescent="0.25">
      <c r="A1481" s="97">
        <v>1206</v>
      </c>
      <c r="B1481" s="98" t="s">
        <v>6297</v>
      </c>
      <c r="C1481" s="54" t="str">
        <f t="shared" ca="1" si="84"/>
        <v>CPAS</v>
      </c>
      <c r="D1481" s="54" t="str">
        <f t="shared" ca="1" si="84"/>
        <v>PDIFINAN</v>
      </c>
      <c r="E1481" s="98">
        <f t="shared" ca="1" si="84"/>
        <v>0</v>
      </c>
      <c r="F1481" s="54">
        <f t="shared" ca="1" si="84"/>
        <v>0</v>
      </c>
      <c r="G1481" s="54">
        <f t="shared" ca="1" si="85"/>
        <v>0</v>
      </c>
      <c r="H1481" s="54">
        <f t="shared" ca="1" si="85"/>
        <v>0</v>
      </c>
      <c r="I1481" s="54">
        <f t="shared" ca="1" si="85"/>
        <v>0</v>
      </c>
      <c r="J1481" s="54" t="str">
        <f t="shared" ca="1" si="85"/>
        <v>ZH2AA3</v>
      </c>
      <c r="K1481" s="54" t="str">
        <f t="shared" ca="1" si="85"/>
        <v>AD3</v>
      </c>
      <c r="L1481" s="54" t="str">
        <f t="shared" ca="1" si="85"/>
        <v>COMPLET</v>
      </c>
      <c r="M1481" s="54" t="str">
        <f t="shared" ca="1" si="85"/>
        <v xml:space="preserve"> </v>
      </c>
      <c r="N1481" s="54" t="str">
        <f t="shared" ca="1" si="85"/>
        <v>ZH2TA3</v>
      </c>
      <c r="O1481" s="54">
        <f t="shared" ca="1" si="85"/>
        <v>0</v>
      </c>
    </row>
    <row r="1482" spans="1:15" hidden="1" x14ac:dyDescent="0.25">
      <c r="A1482" s="97">
        <v>1207</v>
      </c>
      <c r="B1482" s="98" t="s">
        <v>6301</v>
      </c>
      <c r="C1482" s="54" t="str">
        <f t="shared" ca="1" si="84"/>
        <v>CPAS</v>
      </c>
      <c r="D1482" s="54" t="str">
        <f t="shared" ca="1" si="84"/>
        <v>PDIFINAN</v>
      </c>
      <c r="E1482" s="98">
        <f t="shared" ca="1" si="84"/>
        <v>0</v>
      </c>
      <c r="F1482" s="54">
        <f t="shared" ca="1" si="84"/>
        <v>0</v>
      </c>
      <c r="G1482" s="54">
        <f t="shared" ca="1" si="85"/>
        <v>0</v>
      </c>
      <c r="H1482" s="54">
        <f t="shared" ca="1" si="85"/>
        <v>0</v>
      </c>
      <c r="I1482" s="54">
        <f t="shared" ca="1" si="85"/>
        <v>0</v>
      </c>
      <c r="J1482" s="54" t="str">
        <f t="shared" ca="1" si="85"/>
        <v>ZH2AA3</v>
      </c>
      <c r="K1482" s="54" t="str">
        <f t="shared" ca="1" si="85"/>
        <v>AD3</v>
      </c>
      <c r="L1482" s="54" t="str">
        <f t="shared" ca="1" si="85"/>
        <v>COMPLET</v>
      </c>
      <c r="M1482" s="54" t="str">
        <f t="shared" ca="1" si="85"/>
        <v xml:space="preserve"> </v>
      </c>
      <c r="N1482" s="54" t="str">
        <f t="shared" ca="1" si="85"/>
        <v>ZH2TA2</v>
      </c>
      <c r="O1482" s="54">
        <f t="shared" ca="1" si="85"/>
        <v>0</v>
      </c>
    </row>
    <row r="1483" spans="1:15" hidden="1" x14ac:dyDescent="0.25">
      <c r="A1483" s="97">
        <v>1208</v>
      </c>
      <c r="B1483" s="98" t="s">
        <v>6304</v>
      </c>
      <c r="C1483" s="54" t="str">
        <f t="shared" ca="1" si="84"/>
        <v>CPAS</v>
      </c>
      <c r="D1483" s="54" t="str">
        <f t="shared" ca="1" si="84"/>
        <v>PDIFINAN</v>
      </c>
      <c r="E1483" s="98">
        <f t="shared" ca="1" si="84"/>
        <v>0</v>
      </c>
      <c r="F1483" s="54">
        <f t="shared" ca="1" si="84"/>
        <v>0</v>
      </c>
      <c r="G1483" s="54">
        <f t="shared" ca="1" si="85"/>
        <v>0</v>
      </c>
      <c r="H1483" s="54">
        <f t="shared" ca="1" si="85"/>
        <v>0</v>
      </c>
      <c r="I1483" s="54">
        <f t="shared" ca="1" si="85"/>
        <v>0</v>
      </c>
      <c r="J1483" s="54" t="str">
        <f t="shared" ca="1" si="85"/>
        <v>ZH2AA3</v>
      </c>
      <c r="K1483" s="54" t="str">
        <f t="shared" ca="1" si="85"/>
        <v>AD3</v>
      </c>
      <c r="L1483" s="54" t="str">
        <f t="shared" ca="1" si="85"/>
        <v>COMPLET</v>
      </c>
      <c r="M1483" s="54" t="str">
        <f t="shared" ca="1" si="85"/>
        <v xml:space="preserve"> </v>
      </c>
      <c r="N1483" s="54" t="str">
        <f t="shared" ca="1" si="85"/>
        <v>ZH2TA1</v>
      </c>
      <c r="O1483" s="54">
        <f t="shared" ca="1" si="85"/>
        <v>0</v>
      </c>
    </row>
    <row r="1484" spans="1:15" hidden="1" x14ac:dyDescent="0.25">
      <c r="A1484" s="97">
        <v>1209</v>
      </c>
      <c r="B1484" s="98" t="s">
        <v>6307</v>
      </c>
      <c r="C1484" s="54" t="str">
        <f t="shared" ca="1" si="84"/>
        <v>CPAS</v>
      </c>
      <c r="D1484" s="54" t="str">
        <f t="shared" ca="1" si="84"/>
        <v>PDIPORAS</v>
      </c>
      <c r="E1484" s="98">
        <f t="shared" ca="1" si="84"/>
        <v>0</v>
      </c>
      <c r="F1484" s="54">
        <f t="shared" ca="1" si="84"/>
        <v>0</v>
      </c>
      <c r="G1484" s="54">
        <f t="shared" ca="1" si="85"/>
        <v>0</v>
      </c>
      <c r="H1484" s="54">
        <f t="shared" ca="1" si="85"/>
        <v>0</v>
      </c>
      <c r="I1484" s="54">
        <f t="shared" ca="1" si="85"/>
        <v>0</v>
      </c>
      <c r="J1484" s="54" t="str">
        <f t="shared" ca="1" si="85"/>
        <v>ZH2AM0</v>
      </c>
      <c r="K1484" s="54" t="str">
        <f t="shared" ca="1" si="85"/>
        <v>AD3</v>
      </c>
      <c r="L1484" s="54" t="str">
        <f t="shared" ca="1" si="85"/>
        <v>COMPLET</v>
      </c>
      <c r="M1484" s="54">
        <f t="shared" ca="1" si="85"/>
        <v>0</v>
      </c>
      <c r="N1484" s="54" t="str">
        <f t="shared" ca="1" si="85"/>
        <v>ZH2UMM</v>
      </c>
      <c r="O1484" s="54">
        <f t="shared" ca="1" si="85"/>
        <v>0</v>
      </c>
    </row>
    <row r="1485" spans="1:15" hidden="1" x14ac:dyDescent="0.25">
      <c r="A1485" s="97">
        <v>1210</v>
      </c>
      <c r="B1485" s="98" t="s">
        <v>6312</v>
      </c>
      <c r="C1485" s="54" t="str">
        <f t="shared" ca="1" si="84"/>
        <v>CPAS</v>
      </c>
      <c r="D1485" s="54" t="str">
        <f t="shared" ca="1" si="84"/>
        <v xml:space="preserve">V1PDIPRO </v>
      </c>
      <c r="E1485" s="98">
        <f t="shared" ca="1" si="84"/>
        <v>0</v>
      </c>
      <c r="F1485" s="54">
        <f t="shared" ca="1" si="84"/>
        <v>0</v>
      </c>
      <c r="G1485" s="54">
        <f t="shared" ca="1" si="85"/>
        <v>0</v>
      </c>
      <c r="H1485" s="54">
        <f t="shared" ca="1" si="85"/>
        <v>0</v>
      </c>
      <c r="I1485" s="54">
        <f t="shared" ca="1" si="85"/>
        <v>0</v>
      </c>
      <c r="J1485" s="54" t="str">
        <f t="shared" ca="1" si="85"/>
        <v>ZH2EJV</v>
      </c>
      <c r="K1485" s="54" t="str">
        <f t="shared" ca="1" si="85"/>
        <v>AD1</v>
      </c>
      <c r="L1485" s="54" t="str">
        <f t="shared" ca="1" si="85"/>
        <v>COMPLET</v>
      </c>
      <c r="M1485" s="54">
        <f t="shared" ca="1" si="85"/>
        <v>0</v>
      </c>
      <c r="N1485" s="54" t="str">
        <f t="shared" ca="1" si="85"/>
        <v>ZH2WJV</v>
      </c>
      <c r="O1485" s="54">
        <f t="shared" ca="1" si="85"/>
        <v>0</v>
      </c>
    </row>
    <row r="1486" spans="1:15" hidden="1" x14ac:dyDescent="0.25">
      <c r="A1486" s="97">
        <v>1211</v>
      </c>
      <c r="B1486" s="98" t="s">
        <v>6317</v>
      </c>
      <c r="C1486" s="54" t="str">
        <f t="shared" ca="1" si="84"/>
        <v>CPAS</v>
      </c>
      <c r="D1486" s="54" t="str">
        <f t="shared" ca="1" si="84"/>
        <v xml:space="preserve"> </v>
      </c>
      <c r="E1486" s="98">
        <f t="shared" ca="1" si="84"/>
        <v>0</v>
      </c>
      <c r="F1486" s="54">
        <f t="shared" ca="1" si="84"/>
        <v>0</v>
      </c>
      <c r="G1486" s="54">
        <f t="shared" ca="1" si="85"/>
        <v>0</v>
      </c>
      <c r="H1486" s="54">
        <f t="shared" ca="1" si="85"/>
        <v>0</v>
      </c>
      <c r="I1486" s="54">
        <f t="shared" ca="1" si="85"/>
        <v>0</v>
      </c>
      <c r="J1486" s="54">
        <f t="shared" ca="1" si="85"/>
        <v>0</v>
      </c>
      <c r="K1486" s="54" t="str">
        <f t="shared" ca="1" si="85"/>
        <v>AD1</v>
      </c>
      <c r="L1486" s="54" t="str">
        <f t="shared" ca="1" si="85"/>
        <v>COMPLET</v>
      </c>
      <c r="M1486" s="54" t="str">
        <f t="shared" ca="1" si="85"/>
        <v xml:space="preserve"> </v>
      </c>
      <c r="N1486" s="54" t="str">
        <f t="shared" ca="1" si="85"/>
        <v>ZH2UMN</v>
      </c>
      <c r="O1486" s="54">
        <f t="shared" ca="1" si="85"/>
        <v>0</v>
      </c>
    </row>
    <row r="1487" spans="1:15" hidden="1" x14ac:dyDescent="0.25">
      <c r="A1487" s="97">
        <v>1212</v>
      </c>
      <c r="B1487" s="98" t="s">
        <v>6320</v>
      </c>
      <c r="C1487" s="54" t="str">
        <f t="shared" ca="1" si="84"/>
        <v>CPPL</v>
      </c>
      <c r="D1487" s="54" t="str">
        <f t="shared" ca="1" si="84"/>
        <v xml:space="preserve">V0PELPRO </v>
      </c>
      <c r="E1487" s="98">
        <f t="shared" ca="1" si="84"/>
        <v>0</v>
      </c>
      <c r="F1487" s="54">
        <f t="shared" ca="1" si="84"/>
        <v>0</v>
      </c>
      <c r="G1487" s="54">
        <f t="shared" ca="1" si="85"/>
        <v>0</v>
      </c>
      <c r="H1487" s="54">
        <f t="shared" ca="1" si="85"/>
        <v>0</v>
      </c>
      <c r="I1487" s="54">
        <f t="shared" ca="1" si="85"/>
        <v>0</v>
      </c>
      <c r="J1487" s="54" t="str">
        <f t="shared" ca="1" si="85"/>
        <v>ZH2EJW</v>
      </c>
      <c r="K1487" s="54" t="str">
        <f t="shared" ca="1" si="85"/>
        <v>AD3</v>
      </c>
      <c r="L1487" s="54" t="str">
        <f t="shared" ca="1" si="85"/>
        <v>COMPLET</v>
      </c>
      <c r="M1487" s="54">
        <f t="shared" ca="1" si="85"/>
        <v>0</v>
      </c>
      <c r="N1487" s="54" t="str">
        <f t="shared" ca="1" si="85"/>
        <v>ZH2WJW</v>
      </c>
      <c r="O1487" s="54">
        <f t="shared" ca="1" si="85"/>
        <v>0</v>
      </c>
    </row>
    <row r="1488" spans="1:15" hidden="1" x14ac:dyDescent="0.25">
      <c r="A1488" s="97">
        <v>1213</v>
      </c>
      <c r="B1488" s="98" t="s">
        <v>6324</v>
      </c>
      <c r="C1488" s="54" t="str">
        <f t="shared" ca="1" si="84"/>
        <v>CPCC</v>
      </c>
      <c r="D1488" s="54" t="str">
        <f t="shared" ca="1" si="84"/>
        <v xml:space="preserve">V0PERGRO </v>
      </c>
      <c r="E1488" s="98">
        <f t="shared" ca="1" si="84"/>
        <v>0</v>
      </c>
      <c r="F1488" s="54">
        <f t="shared" ca="1" si="84"/>
        <v>0</v>
      </c>
      <c r="G1488" s="54">
        <f t="shared" ca="1" si="85"/>
        <v>0</v>
      </c>
      <c r="H1488" s="54">
        <f t="shared" ca="1" si="85"/>
        <v>0</v>
      </c>
      <c r="I1488" s="54">
        <f t="shared" ca="1" si="85"/>
        <v>0</v>
      </c>
      <c r="J1488" s="54" t="str">
        <f t="shared" ca="1" si="85"/>
        <v>ZH1JJA</v>
      </c>
      <c r="K1488" s="54" t="str">
        <f t="shared" ca="1" si="85"/>
        <v>AD1</v>
      </c>
      <c r="L1488" s="54" t="str">
        <f t="shared" ca="1" si="85"/>
        <v>COMPLET</v>
      </c>
      <c r="M1488" s="54">
        <f t="shared" ca="1" si="85"/>
        <v>0</v>
      </c>
      <c r="N1488" s="54" t="str">
        <f t="shared" ca="1" si="85"/>
        <v>ZH11JA</v>
      </c>
      <c r="O1488" s="54">
        <f t="shared" ca="1" si="85"/>
        <v>0</v>
      </c>
    </row>
    <row r="1489" spans="1:15" hidden="1" x14ac:dyDescent="0.25">
      <c r="A1489" s="97">
        <v>1214</v>
      </c>
      <c r="B1489" s="98" t="s">
        <v>6331</v>
      </c>
      <c r="C1489" s="54" t="str">
        <f t="shared" ca="1" si="84"/>
        <v>CPDT</v>
      </c>
      <c r="D1489" s="54" t="str">
        <f t="shared" ca="1" si="84"/>
        <v>V0PERIOD</v>
      </c>
      <c r="E1489" s="98">
        <f t="shared" ca="1" si="84"/>
        <v>0</v>
      </c>
      <c r="F1489" s="54">
        <f t="shared" ca="1" si="84"/>
        <v>0</v>
      </c>
      <c r="G1489" s="54">
        <f t="shared" ca="1" si="85"/>
        <v>0</v>
      </c>
      <c r="H1489" s="54">
        <f t="shared" ca="1" si="85"/>
        <v>0</v>
      </c>
      <c r="I1489" s="54">
        <f t="shared" ca="1" si="85"/>
        <v>0</v>
      </c>
      <c r="J1489" s="54" t="str">
        <f t="shared" ca="1" si="85"/>
        <v>ZH0CMQ</v>
      </c>
      <c r="K1489" s="54" t="str">
        <f t="shared" ca="1" si="85"/>
        <v>AD3</v>
      </c>
      <c r="L1489" s="54" t="str">
        <f t="shared" ca="1" si="85"/>
        <v>COMPLET</v>
      </c>
      <c r="M1489" s="54" t="str">
        <f t="shared" ca="1" si="85"/>
        <v xml:space="preserve"> </v>
      </c>
      <c r="N1489" s="54" t="str">
        <f t="shared" ca="1" si="85"/>
        <v>ZH0UMQ</v>
      </c>
      <c r="O1489" s="54">
        <f t="shared" ca="1" si="85"/>
        <v>0</v>
      </c>
    </row>
    <row r="1490" spans="1:15" hidden="1" x14ac:dyDescent="0.25">
      <c r="A1490" s="97">
        <v>1960</v>
      </c>
      <c r="B1490" s="98" t="s">
        <v>9784</v>
      </c>
      <c r="C1490" s="54" t="str">
        <f t="shared" ca="1" si="84"/>
        <v>CPMS</v>
      </c>
      <c r="D1490" s="54" t="str">
        <f t="shared" ca="1" si="84"/>
        <v>V0PERLCB</v>
      </c>
      <c r="E1490" s="98">
        <f t="shared" ca="1" si="84"/>
        <v>0</v>
      </c>
      <c r="F1490" s="54">
        <f t="shared" ca="1" si="84"/>
        <v>0</v>
      </c>
      <c r="G1490" s="54">
        <f t="shared" ca="1" si="85"/>
        <v>0</v>
      </c>
      <c r="H1490" s="54">
        <f t="shared" ca="1" si="85"/>
        <v>0</v>
      </c>
      <c r="I1490" s="54">
        <f t="shared" ca="1" si="85"/>
        <v>0</v>
      </c>
      <c r="J1490" s="54" t="str">
        <f t="shared" ca="1" si="85"/>
        <v>ZH4AJ8</v>
      </c>
      <c r="K1490" s="54" t="str">
        <f t="shared" ca="1" si="85"/>
        <v>AD3</v>
      </c>
      <c r="L1490" s="54" t="str">
        <f t="shared" ca="1" si="85"/>
        <v>COMPLET</v>
      </c>
      <c r="M1490" s="54">
        <f t="shared" ca="1" si="85"/>
        <v>0</v>
      </c>
      <c r="N1490" s="54" t="str">
        <f t="shared" ca="1" si="85"/>
        <v>ZH4AJ7</v>
      </c>
      <c r="O1490" s="54">
        <f t="shared" ca="1" si="85"/>
        <v>0</v>
      </c>
    </row>
    <row r="1491" spans="1:15" hidden="1" x14ac:dyDescent="0.25">
      <c r="A1491" s="97">
        <v>1215</v>
      </c>
      <c r="B1491" s="98" t="s">
        <v>6338</v>
      </c>
      <c r="C1491" s="54" t="str">
        <f t="shared" ca="1" si="84"/>
        <v>CPDT</v>
      </c>
      <c r="D1491" s="54" t="str">
        <f t="shared" ca="1" si="84"/>
        <v xml:space="preserve">V0PERLEF  </v>
      </c>
      <c r="E1491" s="98">
        <f t="shared" ca="1" si="84"/>
        <v>0</v>
      </c>
      <c r="F1491" s="54">
        <f t="shared" ca="1" si="84"/>
        <v>0</v>
      </c>
      <c r="G1491" s="54">
        <f t="shared" ca="1" si="85"/>
        <v>0</v>
      </c>
      <c r="H1491" s="54">
        <f t="shared" ca="1" si="85"/>
        <v>0</v>
      </c>
      <c r="I1491" s="54">
        <f t="shared" ca="1" si="85"/>
        <v>0</v>
      </c>
      <c r="J1491" s="54" t="str">
        <f t="shared" ca="1" si="85"/>
        <v>ZH0DJ3</v>
      </c>
      <c r="K1491" s="54" t="str">
        <f t="shared" ca="1" si="85"/>
        <v>AD3</v>
      </c>
      <c r="L1491" s="54" t="str">
        <f t="shared" ca="1" si="85"/>
        <v>COMPLET</v>
      </c>
      <c r="M1491" s="54">
        <f t="shared" ca="1" si="85"/>
        <v>0</v>
      </c>
      <c r="N1491" s="54" t="str">
        <f t="shared" ca="1" si="85"/>
        <v>ZH0VJ3</v>
      </c>
      <c r="O1491" s="54">
        <f t="shared" ca="1" si="85"/>
        <v>0</v>
      </c>
    </row>
    <row r="1492" spans="1:15" hidden="1" x14ac:dyDescent="0.25">
      <c r="A1492" s="97">
        <v>1216</v>
      </c>
      <c r="B1492" s="98" t="s">
        <v>6344</v>
      </c>
      <c r="C1492" s="54" t="str">
        <f t="shared" ca="1" si="84"/>
        <v>CPCC</v>
      </c>
      <c r="D1492" s="54" t="str">
        <f t="shared" ca="1" si="84"/>
        <v xml:space="preserve">V1PERMOR </v>
      </c>
      <c r="E1492" s="98">
        <f t="shared" ca="1" si="84"/>
        <v>0</v>
      </c>
      <c r="F1492" s="54">
        <f t="shared" ca="1" si="84"/>
        <v>0</v>
      </c>
      <c r="G1492" s="54">
        <f t="shared" ca="1" si="85"/>
        <v>0</v>
      </c>
      <c r="H1492" s="54">
        <f t="shared" ca="1" si="85"/>
        <v>0</v>
      </c>
      <c r="I1492" s="54">
        <f t="shared" ca="1" si="85"/>
        <v>0</v>
      </c>
      <c r="J1492" s="54" t="str">
        <f t="shared" ca="1" si="85"/>
        <v>ZH1JJB</v>
      </c>
      <c r="K1492" s="54" t="str">
        <f t="shared" ca="1" si="85"/>
        <v>AD1</v>
      </c>
      <c r="L1492" s="54" t="str">
        <f t="shared" ca="1" si="85"/>
        <v>COMPLET</v>
      </c>
      <c r="M1492" s="54">
        <f t="shared" ca="1" si="85"/>
        <v>0</v>
      </c>
      <c r="N1492" s="54" t="str">
        <f t="shared" ca="1" si="85"/>
        <v>ZH11JB</v>
      </c>
      <c r="O1492" s="54">
        <f t="shared" ca="1" si="85"/>
        <v>0</v>
      </c>
    </row>
    <row r="1493" spans="1:15" hidden="1" x14ac:dyDescent="0.25">
      <c r="A1493" s="97">
        <v>1217</v>
      </c>
      <c r="B1493" s="98" t="s">
        <v>6349</v>
      </c>
      <c r="C1493" s="54" t="str">
        <f t="shared" ca="1" si="84"/>
        <v>CPCC</v>
      </c>
      <c r="D1493" s="54" t="str">
        <f t="shared" ca="1" si="84"/>
        <v xml:space="preserve">V4PERPHY </v>
      </c>
      <c r="E1493" s="98">
        <f t="shared" ca="1" si="84"/>
        <v>0</v>
      </c>
      <c r="F1493" s="54">
        <f t="shared" ca="1" si="84"/>
        <v>0</v>
      </c>
      <c r="G1493" s="54">
        <f t="shared" ca="1" si="85"/>
        <v>0</v>
      </c>
      <c r="H1493" s="54">
        <f t="shared" ca="1" si="85"/>
        <v>0</v>
      </c>
      <c r="I1493" s="54">
        <f t="shared" ca="1" si="85"/>
        <v>0</v>
      </c>
      <c r="J1493" s="54" t="str">
        <f t="shared" ca="1" si="85"/>
        <v>ZH1JJC</v>
      </c>
      <c r="K1493" s="54" t="str">
        <f t="shared" ca="1" si="85"/>
        <v>AD1</v>
      </c>
      <c r="L1493" s="54" t="str">
        <f t="shared" ca="1" si="85"/>
        <v>COMPLET</v>
      </c>
      <c r="M1493" s="54">
        <f t="shared" ca="1" si="85"/>
        <v>0</v>
      </c>
      <c r="N1493" s="54" t="str">
        <f t="shared" ca="1" si="85"/>
        <v>ZH11JC</v>
      </c>
      <c r="O1493" s="54">
        <f t="shared" ca="1" si="85"/>
        <v>0</v>
      </c>
    </row>
    <row r="1494" spans="1:15" hidden="1" x14ac:dyDescent="0.25">
      <c r="A1494" s="97">
        <v>1218</v>
      </c>
      <c r="B1494" s="98" t="s">
        <v>6356</v>
      </c>
      <c r="C1494" s="54" t="str">
        <f t="shared" ca="1" si="84"/>
        <v>CPCC</v>
      </c>
      <c r="D1494" s="54" t="str">
        <f t="shared" ca="1" si="84"/>
        <v xml:space="preserve">V0PERROL </v>
      </c>
      <c r="E1494" s="98">
        <f t="shared" ca="1" si="84"/>
        <v>0</v>
      </c>
      <c r="F1494" s="54">
        <f t="shared" ca="1" si="84"/>
        <v>0</v>
      </c>
      <c r="G1494" s="54">
        <f t="shared" ca="1" si="85"/>
        <v>0</v>
      </c>
      <c r="H1494" s="54">
        <f t="shared" ca="1" si="85"/>
        <v>0</v>
      </c>
      <c r="I1494" s="54">
        <f t="shared" ca="1" si="85"/>
        <v>0</v>
      </c>
      <c r="J1494" s="54" t="str">
        <f t="shared" ca="1" si="85"/>
        <v>ZH1JJD</v>
      </c>
      <c r="K1494" s="54" t="str">
        <f t="shared" ca="1" si="85"/>
        <v>AD3</v>
      </c>
      <c r="L1494" s="54" t="str">
        <f t="shared" ca="1" si="85"/>
        <v>COMPLET</v>
      </c>
      <c r="M1494" s="54">
        <f t="shared" ca="1" si="85"/>
        <v>0</v>
      </c>
      <c r="N1494" s="54" t="str">
        <f t="shared" ca="1" si="85"/>
        <v>ZH11JD</v>
      </c>
      <c r="O1494" s="54">
        <f t="shared" ca="1" si="85"/>
        <v>0</v>
      </c>
    </row>
    <row r="1495" spans="1:15" hidden="1" x14ac:dyDescent="0.25">
      <c r="A1495" s="97">
        <v>1219</v>
      </c>
      <c r="B1495" s="98" t="s">
        <v>6361</v>
      </c>
      <c r="C1495" s="54" t="str">
        <f t="shared" ca="1" si="84"/>
        <v>CPCC</v>
      </c>
      <c r="D1495" s="54" t="str">
        <f t="shared" ca="1" si="84"/>
        <v>V0PERSFRO</v>
      </c>
      <c r="E1495" s="98">
        <f t="shared" ca="1" si="84"/>
        <v>0</v>
      </c>
      <c r="F1495" s="54">
        <f t="shared" ca="1" si="84"/>
        <v>0</v>
      </c>
      <c r="G1495" s="54">
        <f t="shared" ca="1" si="85"/>
        <v>0</v>
      </c>
      <c r="H1495" s="54">
        <f t="shared" ca="1" si="85"/>
        <v>0</v>
      </c>
      <c r="I1495" s="54">
        <f t="shared" ca="1" si="85"/>
        <v>0</v>
      </c>
      <c r="J1495" s="54" t="str">
        <f t="shared" ca="1" si="85"/>
        <v>ZH1JJE</v>
      </c>
      <c r="K1495" s="54" t="str">
        <f t="shared" ca="1" si="85"/>
        <v>AD3</v>
      </c>
      <c r="L1495" s="54" t="str">
        <f t="shared" ca="1" si="85"/>
        <v>COMPLET</v>
      </c>
      <c r="M1495" s="54">
        <f t="shared" ca="1" si="85"/>
        <v>0</v>
      </c>
      <c r="N1495" s="54" t="str">
        <f t="shared" ca="1" si="85"/>
        <v>ZH11JE</v>
      </c>
      <c r="O1495" s="54">
        <f t="shared" ca="1" si="85"/>
        <v>0</v>
      </c>
    </row>
    <row r="1496" spans="1:15" hidden="1" x14ac:dyDescent="0.25">
      <c r="A1496" s="97">
        <v>1220</v>
      </c>
      <c r="B1496" s="98" t="s">
        <v>6367</v>
      </c>
      <c r="C1496" s="54" t="str">
        <f t="shared" ca="1" si="84"/>
        <v>CPCC</v>
      </c>
      <c r="D1496" s="54" t="str">
        <f t="shared" ca="1" si="84"/>
        <v xml:space="preserve">V0PERSON </v>
      </c>
      <c r="E1496" s="98">
        <f t="shared" ca="1" si="84"/>
        <v>0</v>
      </c>
      <c r="F1496" s="54">
        <f t="shared" ca="1" si="84"/>
        <v>0</v>
      </c>
      <c r="G1496" s="54">
        <f t="shared" ca="1" si="85"/>
        <v>0</v>
      </c>
      <c r="H1496" s="54">
        <f t="shared" ca="1" si="85"/>
        <v>0</v>
      </c>
      <c r="I1496" s="54">
        <f t="shared" ca="1" si="85"/>
        <v>0</v>
      </c>
      <c r="J1496" s="54" t="str">
        <f t="shared" ca="1" si="85"/>
        <v>ZH1JJF</v>
      </c>
      <c r="K1496" s="54" t="str">
        <f t="shared" ca="1" si="85"/>
        <v>AD1</v>
      </c>
      <c r="L1496" s="54" t="str">
        <f t="shared" ca="1" si="85"/>
        <v>COMPLET</v>
      </c>
      <c r="M1496" s="54">
        <f t="shared" ca="1" si="85"/>
        <v>0</v>
      </c>
      <c r="N1496" s="54" t="str">
        <f t="shared" ca="1" si="85"/>
        <v>ZH11JF</v>
      </c>
      <c r="O1496" s="54">
        <f t="shared" ca="1" si="85"/>
        <v>0</v>
      </c>
    </row>
    <row r="1497" spans="1:15" hidden="1" x14ac:dyDescent="0.25">
      <c r="A1497" s="97">
        <v>1221</v>
      </c>
      <c r="B1497" s="98" t="s">
        <v>6373</v>
      </c>
      <c r="C1497" s="54" t="str">
        <f t="shared" ca="1" si="84"/>
        <v>CPPL</v>
      </c>
      <c r="D1497" s="54" t="str">
        <f t="shared" ca="1" si="84"/>
        <v xml:space="preserve">V1PESLEF   </v>
      </c>
      <c r="E1497" s="98">
        <f t="shared" ca="1" si="84"/>
        <v>0</v>
      </c>
      <c r="F1497" s="54">
        <f t="shared" ca="1" si="84"/>
        <v>0</v>
      </c>
      <c r="G1497" s="54">
        <f t="shared" ca="1" si="85"/>
        <v>0</v>
      </c>
      <c r="H1497" s="54">
        <f t="shared" ca="1" si="85"/>
        <v>0</v>
      </c>
      <c r="I1497" s="54">
        <f t="shared" ca="1" si="85"/>
        <v>0</v>
      </c>
      <c r="J1497" s="54" t="str">
        <f t="shared" ca="1" si="85"/>
        <v>ZH0DJ4</v>
      </c>
      <c r="K1497" s="54" t="str">
        <f t="shared" ca="1" si="85"/>
        <v>AD3</v>
      </c>
      <c r="L1497" s="54" t="str">
        <f t="shared" ca="1" si="85"/>
        <v>COMPLET</v>
      </c>
      <c r="M1497" s="54">
        <f t="shared" ca="1" si="85"/>
        <v>0</v>
      </c>
      <c r="N1497" s="54" t="str">
        <f t="shared" ca="1" si="85"/>
        <v>ZH0VJ4</v>
      </c>
      <c r="O1497" s="54">
        <f t="shared" ca="1" si="85"/>
        <v>0</v>
      </c>
    </row>
    <row r="1498" spans="1:15" hidden="1" x14ac:dyDescent="0.25">
      <c r="A1498" s="97">
        <v>1222</v>
      </c>
      <c r="B1498" s="98" t="s">
        <v>6379</v>
      </c>
      <c r="C1498" s="54" t="str">
        <f t="shared" ca="1" si="84"/>
        <v>CPMP</v>
      </c>
      <c r="D1498" s="54" t="str">
        <f t="shared" ca="1" si="84"/>
        <v>PFALMA</v>
      </c>
      <c r="E1498" s="98">
        <f t="shared" ca="1" si="84"/>
        <v>0</v>
      </c>
      <c r="F1498" s="54">
        <f t="shared" ca="1" si="84"/>
        <v>0</v>
      </c>
      <c r="G1498" s="54">
        <f t="shared" ca="1" si="85"/>
        <v>0</v>
      </c>
      <c r="H1498" s="54">
        <f t="shared" ca="1" si="85"/>
        <v>0</v>
      </c>
      <c r="I1498" s="54">
        <f t="shared" ca="1" si="85"/>
        <v>0</v>
      </c>
      <c r="J1498" s="54" t="str">
        <f t="shared" ca="1" si="85"/>
        <v>ZH2EJX</v>
      </c>
      <c r="K1498" s="54" t="str">
        <f t="shared" ca="1" si="85"/>
        <v>AD3</v>
      </c>
      <c r="L1498" s="54" t="str">
        <f t="shared" ca="1" si="85"/>
        <v>COMPLET</v>
      </c>
      <c r="M1498" s="54">
        <f t="shared" ca="1" si="85"/>
        <v>0</v>
      </c>
      <c r="N1498" s="54" t="str">
        <f t="shared" ca="1" si="85"/>
        <v>ZH2WJX</v>
      </c>
      <c r="O1498" s="54">
        <f t="shared" ca="1" si="85"/>
        <v>0</v>
      </c>
    </row>
    <row r="1499" spans="1:15" hidden="1" x14ac:dyDescent="0.25">
      <c r="A1499" s="97">
        <v>1223</v>
      </c>
      <c r="B1499" s="98" t="s">
        <v>6384</v>
      </c>
      <c r="C1499" s="54" t="str">
        <f t="shared" ref="C1499:I1536" ca="1" si="86">IF((INDIRECT("'Referentiel'!"&amp;C$1&amp;$A1499)="N/A"),"",INDIRECT("'Referentiel'!"&amp;C$1&amp;$A1499))</f>
        <v>CPMP</v>
      </c>
      <c r="D1499" s="54" t="str">
        <f t="shared" ca="1" si="86"/>
        <v>PFALMA</v>
      </c>
      <c r="E1499" s="98">
        <f t="shared" ca="1" si="86"/>
        <v>0</v>
      </c>
      <c r="F1499" s="54">
        <f t="shared" ca="1" si="86"/>
        <v>0</v>
      </c>
      <c r="G1499" s="54">
        <f t="shared" ca="1" si="85"/>
        <v>0</v>
      </c>
      <c r="H1499" s="54">
        <f t="shared" ca="1" si="85"/>
        <v>0</v>
      </c>
      <c r="I1499" s="54">
        <f t="shared" ca="1" si="85"/>
        <v>0</v>
      </c>
      <c r="J1499" s="54" t="str">
        <f t="shared" ca="1" si="85"/>
        <v>ZH2EJX</v>
      </c>
      <c r="K1499" s="54" t="str">
        <f t="shared" ca="1" si="85"/>
        <v>AD3</v>
      </c>
      <c r="L1499" s="54" t="str">
        <f t="shared" ca="1" si="85"/>
        <v>COMPLET</v>
      </c>
      <c r="M1499" s="54">
        <f t="shared" ca="1" si="85"/>
        <v>0</v>
      </c>
      <c r="N1499" s="54" t="str">
        <f t="shared" ca="1" si="85"/>
        <v>ZH2WJY</v>
      </c>
      <c r="O1499" s="54">
        <f t="shared" ca="1" si="85"/>
        <v>0</v>
      </c>
    </row>
    <row r="1500" spans="1:15" hidden="1" x14ac:dyDescent="0.25">
      <c r="A1500" s="97">
        <v>1224</v>
      </c>
      <c r="B1500" s="98" t="s">
        <v>6388</v>
      </c>
      <c r="C1500" s="54" t="str">
        <f t="shared" ca="1" si="86"/>
        <v>CPMP</v>
      </c>
      <c r="D1500" s="54" t="str">
        <f t="shared" ca="1" si="86"/>
        <v>PFALMA</v>
      </c>
      <c r="E1500" s="98">
        <f t="shared" ca="1" si="86"/>
        <v>0</v>
      </c>
      <c r="F1500" s="54">
        <f t="shared" ca="1" si="86"/>
        <v>0</v>
      </c>
      <c r="G1500" s="54">
        <f t="shared" ca="1" si="85"/>
        <v>0</v>
      </c>
      <c r="H1500" s="54">
        <f t="shared" ca="1" si="85"/>
        <v>0</v>
      </c>
      <c r="I1500" s="54">
        <f t="shared" ca="1" si="85"/>
        <v>0</v>
      </c>
      <c r="J1500" s="54" t="str">
        <f t="shared" ref="J1500:O1542" ca="1" si="87">IF((INDIRECT("'Referentiel'!"&amp;J$1&amp;$A1500)="N/A"),"",INDIRECT("'Referentiel'!"&amp;J$1&amp;$A1500))</f>
        <v>ZH2EJX</v>
      </c>
      <c r="K1500" s="54" t="str">
        <f t="shared" ca="1" si="87"/>
        <v>AD3</v>
      </c>
      <c r="L1500" s="54" t="str">
        <f t="shared" ca="1" si="87"/>
        <v>COMPLET</v>
      </c>
      <c r="M1500" s="54">
        <f t="shared" ca="1" si="87"/>
        <v>0</v>
      </c>
      <c r="N1500" s="54" t="str">
        <f t="shared" ca="1" si="87"/>
        <v>ZH2WJZ</v>
      </c>
      <c r="O1500" s="54">
        <f t="shared" ca="1" si="87"/>
        <v>0</v>
      </c>
    </row>
    <row r="1501" spans="1:15" hidden="1" x14ac:dyDescent="0.25">
      <c r="A1501" s="97">
        <v>1225</v>
      </c>
      <c r="B1501" s="98" t="s">
        <v>6394</v>
      </c>
      <c r="C1501" s="54" t="str">
        <f t="shared" ca="1" si="86"/>
        <v>CPDT</v>
      </c>
      <c r="D1501" s="54" t="str">
        <f t="shared" ca="1" si="86"/>
        <v xml:space="preserve">ADELETER </v>
      </c>
      <c r="E1501" s="98">
        <f t="shared" ca="1" si="86"/>
        <v>0</v>
      </c>
      <c r="F1501" s="54">
        <f t="shared" ca="1" si="86"/>
        <v>0</v>
      </c>
      <c r="G1501" s="54">
        <f t="shared" ca="1" si="86"/>
        <v>0</v>
      </c>
      <c r="H1501" s="54">
        <f t="shared" ca="1" si="86"/>
        <v>0</v>
      </c>
      <c r="I1501" s="54">
        <f t="shared" ca="1" si="86"/>
        <v>0</v>
      </c>
      <c r="J1501" s="54" t="str">
        <f t="shared" ca="1" si="87"/>
        <v>ZH0AJ3</v>
      </c>
      <c r="K1501" s="54" t="str">
        <f t="shared" ca="1" si="87"/>
        <v>Hors Périmètre</v>
      </c>
      <c r="L1501" s="54" t="str">
        <f t="shared" ca="1" si="87"/>
        <v>COMPLET</v>
      </c>
      <c r="M1501" s="54">
        <f t="shared" ca="1" si="87"/>
        <v>0</v>
      </c>
      <c r="N1501" s="54" t="str">
        <f t="shared" ca="1" si="87"/>
        <v>ZH0SJ7</v>
      </c>
      <c r="O1501" s="54">
        <f t="shared" ca="1" si="87"/>
        <v>0</v>
      </c>
    </row>
    <row r="1502" spans="1:15" hidden="1" x14ac:dyDescent="0.25">
      <c r="A1502" s="97">
        <v>1226</v>
      </c>
      <c r="B1502" s="98" t="s">
        <v>6399</v>
      </c>
      <c r="C1502" s="54" t="str">
        <f t="shared" ca="1" si="86"/>
        <v>CPCC</v>
      </c>
      <c r="D1502" s="54" t="str">
        <f t="shared" ca="1" si="86"/>
        <v>PFDCBL</v>
      </c>
      <c r="E1502" s="98">
        <f t="shared" ca="1" si="86"/>
        <v>0</v>
      </c>
      <c r="F1502" s="54">
        <f t="shared" ca="1" si="86"/>
        <v>0</v>
      </c>
      <c r="G1502" s="54">
        <f t="shared" ca="1" si="86"/>
        <v>0</v>
      </c>
      <c r="H1502" s="54">
        <f t="shared" ca="1" si="86"/>
        <v>0</v>
      </c>
      <c r="I1502" s="54">
        <f t="shared" ca="1" si="86"/>
        <v>0</v>
      </c>
      <c r="J1502" s="54" t="str">
        <f t="shared" ca="1" si="87"/>
        <v>ZH1BMT</v>
      </c>
      <c r="K1502" s="54" t="str">
        <f t="shared" ca="1" si="87"/>
        <v>AD3</v>
      </c>
      <c r="L1502" s="54" t="str">
        <f t="shared" ca="1" si="87"/>
        <v>COMPLET</v>
      </c>
      <c r="M1502" s="54" t="str">
        <f t="shared" ca="1" si="87"/>
        <v xml:space="preserve"> </v>
      </c>
      <c r="N1502" s="54" t="str">
        <f t="shared" ca="1" si="87"/>
        <v>ZH1TMT</v>
      </c>
      <c r="O1502" s="54">
        <f t="shared" ca="1" si="87"/>
        <v>0</v>
      </c>
    </row>
    <row r="1503" spans="1:15" hidden="1" x14ac:dyDescent="0.25">
      <c r="A1503" s="97">
        <v>1227</v>
      </c>
      <c r="B1503" s="98" t="s">
        <v>6405</v>
      </c>
      <c r="C1503" s="54" t="str">
        <f t="shared" ca="1" si="86"/>
        <v>CPDT</v>
      </c>
      <c r="D1503" s="54" t="str">
        <f t="shared" ca="1" si="86"/>
        <v xml:space="preserve">ADELETER </v>
      </c>
      <c r="E1503" s="98">
        <f t="shared" ca="1" si="86"/>
        <v>0</v>
      </c>
      <c r="F1503" s="54">
        <f t="shared" ca="1" si="86"/>
        <v>0</v>
      </c>
      <c r="G1503" s="54">
        <f t="shared" ca="1" si="86"/>
        <v>0</v>
      </c>
      <c r="H1503" s="54">
        <f t="shared" ca="1" si="86"/>
        <v>0</v>
      </c>
      <c r="I1503" s="54">
        <f t="shared" ca="1" si="86"/>
        <v>0</v>
      </c>
      <c r="J1503" s="54" t="str">
        <f t="shared" ca="1" si="87"/>
        <v>ZH0AJ4</v>
      </c>
      <c r="K1503" s="54" t="str">
        <f t="shared" ca="1" si="87"/>
        <v>Hors Périmètre</v>
      </c>
      <c r="L1503" s="54" t="str">
        <f t="shared" ca="1" si="87"/>
        <v>COMPLET</v>
      </c>
      <c r="M1503" s="54">
        <f t="shared" ca="1" si="87"/>
        <v>0</v>
      </c>
      <c r="N1503" s="54" t="str">
        <f t="shared" ca="1" si="87"/>
        <v>ZH0SJ8</v>
      </c>
      <c r="O1503" s="54">
        <f t="shared" ca="1" si="87"/>
        <v>0</v>
      </c>
    </row>
    <row r="1504" spans="1:15" hidden="1" x14ac:dyDescent="0.25">
      <c r="A1504" s="97">
        <v>1228</v>
      </c>
      <c r="B1504" s="98" t="s">
        <v>6411</v>
      </c>
      <c r="C1504" s="54" t="str">
        <f t="shared" ca="1" si="86"/>
        <v>CPDT</v>
      </c>
      <c r="D1504" s="54" t="str">
        <f t="shared" ca="1" si="86"/>
        <v xml:space="preserve">ADELETER </v>
      </c>
      <c r="E1504" s="98">
        <f t="shared" ca="1" si="86"/>
        <v>0</v>
      </c>
      <c r="F1504" s="54">
        <f t="shared" ca="1" si="86"/>
        <v>0</v>
      </c>
      <c r="G1504" s="54">
        <f t="shared" ca="1" si="86"/>
        <v>0</v>
      </c>
      <c r="H1504" s="54">
        <f t="shared" ca="1" si="86"/>
        <v>0</v>
      </c>
      <c r="I1504" s="54">
        <f t="shared" ca="1" si="86"/>
        <v>0</v>
      </c>
      <c r="J1504" s="54" t="str">
        <f t="shared" ca="1" si="87"/>
        <v>ZH0AJ5</v>
      </c>
      <c r="K1504" s="54" t="str">
        <f t="shared" ca="1" si="87"/>
        <v>Hors Périmètre</v>
      </c>
      <c r="L1504" s="54" t="str">
        <f t="shared" ca="1" si="87"/>
        <v>COMPLET</v>
      </c>
      <c r="M1504" s="54">
        <f t="shared" ca="1" si="87"/>
        <v>0</v>
      </c>
      <c r="N1504" s="54" t="str">
        <f t="shared" ca="1" si="87"/>
        <v>ZH0SJ9</v>
      </c>
      <c r="O1504" s="54">
        <f t="shared" ca="1" si="87"/>
        <v>0</v>
      </c>
    </row>
    <row r="1505" spans="1:15" hidden="1" x14ac:dyDescent="0.25">
      <c r="A1505" s="97">
        <v>1229</v>
      </c>
      <c r="B1505" s="98" t="s">
        <v>6416</v>
      </c>
      <c r="C1505" s="54" t="str">
        <f t="shared" ca="1" si="86"/>
        <v>CPMP</v>
      </c>
      <c r="D1505" s="54" t="str">
        <f t="shared" ca="1" si="86"/>
        <v>PID07</v>
      </c>
      <c r="E1505" s="98">
        <f t="shared" ca="1" si="86"/>
        <v>0</v>
      </c>
      <c r="F1505" s="54">
        <f t="shared" ca="1" si="86"/>
        <v>0</v>
      </c>
      <c r="G1505" s="54">
        <f t="shared" ca="1" si="86"/>
        <v>0</v>
      </c>
      <c r="H1505" s="54" t="str">
        <f t="shared" ca="1" si="86"/>
        <v>PID07</v>
      </c>
      <c r="I1505" s="54">
        <f t="shared" ca="1" si="86"/>
        <v>0</v>
      </c>
      <c r="J1505" s="54" t="str">
        <f t="shared" ca="1" si="87"/>
        <v>ZH2FJ0</v>
      </c>
      <c r="K1505" s="54" t="str">
        <f t="shared" ca="1" si="87"/>
        <v>AD3</v>
      </c>
      <c r="L1505" s="54" t="str">
        <f t="shared" ca="1" si="87"/>
        <v>PARTIEL</v>
      </c>
      <c r="M1505" s="54">
        <f t="shared" ca="1" si="87"/>
        <v>0</v>
      </c>
      <c r="N1505" s="54" t="str">
        <f t="shared" ca="1" si="87"/>
        <v>ZH2XJ0</v>
      </c>
      <c r="O1505" s="54">
        <f t="shared" ca="1" si="87"/>
        <v>0</v>
      </c>
    </row>
    <row r="1506" spans="1:15" hidden="1" x14ac:dyDescent="0.25">
      <c r="A1506" s="97">
        <v>1230</v>
      </c>
      <c r="B1506" s="98" t="s">
        <v>6422</v>
      </c>
      <c r="C1506" s="54" t="str">
        <f t="shared" ca="1" si="86"/>
        <v>CPCC</v>
      </c>
      <c r="D1506" s="54" t="str">
        <f t="shared" ca="1" si="86"/>
        <v xml:space="preserve">V0PIEIDE </v>
      </c>
      <c r="E1506" s="98">
        <f t="shared" ca="1" si="86"/>
        <v>0</v>
      </c>
      <c r="F1506" s="54">
        <f t="shared" ca="1" si="86"/>
        <v>0</v>
      </c>
      <c r="G1506" s="54">
        <f t="shared" ca="1" si="86"/>
        <v>0</v>
      </c>
      <c r="H1506" s="54">
        <f t="shared" ca="1" si="86"/>
        <v>0</v>
      </c>
      <c r="I1506" s="54">
        <f t="shared" ca="1" si="86"/>
        <v>0</v>
      </c>
      <c r="J1506" s="54" t="str">
        <f t="shared" ca="1" si="87"/>
        <v>ZH1JJG</v>
      </c>
      <c r="K1506" s="54" t="str">
        <f t="shared" ca="1" si="87"/>
        <v>AD3</v>
      </c>
      <c r="L1506" s="54" t="str">
        <f t="shared" ca="1" si="87"/>
        <v>COMPLET</v>
      </c>
      <c r="M1506" s="54">
        <f t="shared" ca="1" si="87"/>
        <v>0</v>
      </c>
      <c r="N1506" s="54" t="str">
        <f t="shared" ca="1" si="87"/>
        <v>ZH11JG</v>
      </c>
      <c r="O1506" s="54">
        <f t="shared" ca="1" si="87"/>
        <v>0</v>
      </c>
    </row>
    <row r="1507" spans="1:15" hidden="1" x14ac:dyDescent="0.25">
      <c r="A1507" s="97">
        <v>2130</v>
      </c>
      <c r="B1507" s="98" t="s">
        <v>10417</v>
      </c>
      <c r="C1507" s="54" t="str">
        <f t="shared" ca="1" si="86"/>
        <v>CPCC</v>
      </c>
      <c r="D1507" s="54" t="str">
        <f t="shared" ca="1" si="86"/>
        <v>V0PILDEH</v>
      </c>
      <c r="E1507" s="98">
        <f t="shared" ca="1" si="86"/>
        <v>0</v>
      </c>
      <c r="F1507" s="54">
        <f t="shared" ca="1" si="86"/>
        <v>0</v>
      </c>
      <c r="G1507" s="54">
        <f t="shared" ca="1" si="86"/>
        <v>0</v>
      </c>
      <c r="H1507" s="54">
        <f t="shared" ca="1" si="86"/>
        <v>0</v>
      </c>
      <c r="I1507" s="54">
        <f t="shared" ca="1" si="86"/>
        <v>0</v>
      </c>
      <c r="J1507" s="54" t="str">
        <f t="shared" ca="1" si="87"/>
        <v>ZH1OJL</v>
      </c>
      <c r="K1507" s="54" t="str">
        <f t="shared" ca="1" si="87"/>
        <v>AD3</v>
      </c>
      <c r="L1507" s="54" t="str">
        <f t="shared" ca="1" si="87"/>
        <v>COMPLET</v>
      </c>
      <c r="M1507" s="54" t="str">
        <f t="shared" ca="1" si="87"/>
        <v xml:space="preserve"> </v>
      </c>
      <c r="N1507" s="54" t="str">
        <f t="shared" ca="1" si="87"/>
        <v>ZH1PJL</v>
      </c>
      <c r="O1507" s="54">
        <f t="shared" ca="1" si="87"/>
        <v>0</v>
      </c>
    </row>
    <row r="1508" spans="1:15" hidden="1" x14ac:dyDescent="0.25">
      <c r="A1508" s="97">
        <v>1231</v>
      </c>
      <c r="B1508" s="98" t="s">
        <v>6427</v>
      </c>
      <c r="C1508" s="54" t="str">
        <f t="shared" ca="1" si="86"/>
        <v>CPRI</v>
      </c>
      <c r="D1508" s="54" t="str">
        <f t="shared" ca="1" si="86"/>
        <v xml:space="preserve"> </v>
      </c>
      <c r="E1508" s="98">
        <f t="shared" ca="1" si="86"/>
        <v>0</v>
      </c>
      <c r="F1508" s="54">
        <f t="shared" ca="1" si="86"/>
        <v>0</v>
      </c>
      <c r="G1508" s="54">
        <f t="shared" ca="1" si="86"/>
        <v>0</v>
      </c>
      <c r="H1508" s="54">
        <f t="shared" ca="1" si="86"/>
        <v>0</v>
      </c>
      <c r="I1508" s="54">
        <f t="shared" ca="1" si="86"/>
        <v>0</v>
      </c>
      <c r="J1508" s="54">
        <f t="shared" ca="1" si="87"/>
        <v>0</v>
      </c>
      <c r="K1508" s="54" t="str">
        <f t="shared" ca="1" si="87"/>
        <v>AD3</v>
      </c>
      <c r="L1508" s="54" t="str">
        <f t="shared" ca="1" si="87"/>
        <v>COMPLET</v>
      </c>
      <c r="M1508" s="54" t="str">
        <f t="shared" ca="1" si="87"/>
        <v xml:space="preserve"> </v>
      </c>
      <c r="N1508" s="54" t="str">
        <f t="shared" ca="1" si="87"/>
        <v>ZH0UMR</v>
      </c>
      <c r="O1508" s="54">
        <f t="shared" ca="1" si="87"/>
        <v>0</v>
      </c>
    </row>
    <row r="1509" spans="1:15" hidden="1" x14ac:dyDescent="0.25">
      <c r="A1509" s="97">
        <v>1232</v>
      </c>
      <c r="B1509" s="98" t="s">
        <v>6431</v>
      </c>
      <c r="C1509" s="54" t="str">
        <f t="shared" ca="1" si="86"/>
        <v>CPRI</v>
      </c>
      <c r="D1509" s="54" t="str">
        <f t="shared" ca="1" si="86"/>
        <v xml:space="preserve"> </v>
      </c>
      <c r="E1509" s="98">
        <f t="shared" ca="1" si="86"/>
        <v>0</v>
      </c>
      <c r="F1509" s="54">
        <f t="shared" ca="1" si="86"/>
        <v>0</v>
      </c>
      <c r="G1509" s="54">
        <f t="shared" ca="1" si="86"/>
        <v>0</v>
      </c>
      <c r="H1509" s="54">
        <f t="shared" ca="1" si="86"/>
        <v>0</v>
      </c>
      <c r="I1509" s="54">
        <f t="shared" ca="1" si="86"/>
        <v>0</v>
      </c>
      <c r="J1509" s="54">
        <f t="shared" ca="1" si="87"/>
        <v>0</v>
      </c>
      <c r="K1509" s="54" t="str">
        <f t="shared" ca="1" si="87"/>
        <v>AD3</v>
      </c>
      <c r="L1509" s="54" t="str">
        <f t="shared" ca="1" si="87"/>
        <v>COMPLET</v>
      </c>
      <c r="M1509" s="54" t="str">
        <f t="shared" ca="1" si="87"/>
        <v xml:space="preserve"> </v>
      </c>
      <c r="N1509" s="54" t="str">
        <f t="shared" ca="1" si="87"/>
        <v>ZH0UMS</v>
      </c>
      <c r="O1509" s="54">
        <f t="shared" ca="1" si="87"/>
        <v>0</v>
      </c>
    </row>
    <row r="1510" spans="1:15" hidden="1" x14ac:dyDescent="0.25">
      <c r="A1510" s="97">
        <v>1233</v>
      </c>
      <c r="B1510" s="98" t="s">
        <v>6433</v>
      </c>
      <c r="C1510" s="54" t="str">
        <f t="shared" ca="1" si="86"/>
        <v>CPMC</v>
      </c>
      <c r="D1510" s="54" t="str">
        <f t="shared" ca="1" si="86"/>
        <v>PMDXS010</v>
      </c>
      <c r="E1510" s="98">
        <f t="shared" ca="1" si="86"/>
        <v>0</v>
      </c>
      <c r="F1510" s="54">
        <f t="shared" ca="1" si="86"/>
        <v>0</v>
      </c>
      <c r="G1510" s="54">
        <f t="shared" ca="1" si="86"/>
        <v>0</v>
      </c>
      <c r="H1510" s="54">
        <f t="shared" ca="1" si="86"/>
        <v>0</v>
      </c>
      <c r="I1510" s="54">
        <f t="shared" ca="1" si="86"/>
        <v>0</v>
      </c>
      <c r="J1510" s="54">
        <f t="shared" ca="1" si="87"/>
        <v>0</v>
      </c>
      <c r="K1510" s="54" t="str">
        <f t="shared" ca="1" si="87"/>
        <v>AD3</v>
      </c>
      <c r="L1510" s="54" t="str">
        <f t="shared" ca="1" si="87"/>
        <v>PARTIEL</v>
      </c>
      <c r="M1510" s="54">
        <f t="shared" ca="1" si="87"/>
        <v>0</v>
      </c>
      <c r="N1510" s="54" t="str">
        <f t="shared" ca="1" si="87"/>
        <v>ZH4XJR</v>
      </c>
      <c r="O1510" s="54">
        <f t="shared" ca="1" si="87"/>
        <v>0</v>
      </c>
    </row>
    <row r="1511" spans="1:15" hidden="1" x14ac:dyDescent="0.25">
      <c r="A1511" s="97">
        <v>1234</v>
      </c>
      <c r="B1511" s="98" t="s">
        <v>6437</v>
      </c>
      <c r="C1511" s="54" t="str">
        <f t="shared" ca="1" si="86"/>
        <v>CPMC</v>
      </c>
      <c r="D1511" s="54" t="str">
        <f t="shared" ca="1" si="86"/>
        <v>PMDXS011</v>
      </c>
      <c r="E1511" s="98">
        <f t="shared" ca="1" si="86"/>
        <v>0</v>
      </c>
      <c r="F1511" s="54">
        <f t="shared" ca="1" si="86"/>
        <v>0</v>
      </c>
      <c r="G1511" s="54">
        <f t="shared" ca="1" si="86"/>
        <v>0</v>
      </c>
      <c r="H1511" s="54">
        <f t="shared" ca="1" si="86"/>
        <v>0</v>
      </c>
      <c r="I1511" s="54">
        <f t="shared" ca="1" si="86"/>
        <v>0</v>
      </c>
      <c r="J1511" s="54">
        <f t="shared" ca="1" si="87"/>
        <v>0</v>
      </c>
      <c r="K1511" s="54" t="str">
        <f t="shared" ca="1" si="87"/>
        <v>AD3</v>
      </c>
      <c r="L1511" s="54" t="str">
        <f t="shared" ca="1" si="87"/>
        <v>PARTIEL</v>
      </c>
      <c r="M1511" s="54">
        <f t="shared" ca="1" si="87"/>
        <v>0</v>
      </c>
      <c r="N1511" s="54" t="str">
        <f t="shared" ca="1" si="87"/>
        <v>ZH4XJS</v>
      </c>
      <c r="O1511" s="54">
        <f t="shared" ca="1" si="87"/>
        <v>0</v>
      </c>
    </row>
    <row r="1512" spans="1:15" hidden="1" x14ac:dyDescent="0.25">
      <c r="A1512" s="97">
        <v>1235</v>
      </c>
      <c r="B1512" s="98" t="s">
        <v>6440</v>
      </c>
      <c r="C1512" s="54" t="str">
        <f t="shared" ca="1" si="86"/>
        <v>CPMC</v>
      </c>
      <c r="D1512" s="54" t="str">
        <f t="shared" ca="1" si="86"/>
        <v>PMDXS012</v>
      </c>
      <c r="E1512" s="98">
        <f t="shared" ca="1" si="86"/>
        <v>0</v>
      </c>
      <c r="F1512" s="54">
        <f t="shared" ca="1" si="86"/>
        <v>0</v>
      </c>
      <c r="G1512" s="54">
        <f t="shared" ca="1" si="86"/>
        <v>0</v>
      </c>
      <c r="H1512" s="54">
        <f t="shared" ca="1" si="86"/>
        <v>0</v>
      </c>
      <c r="I1512" s="54">
        <f t="shared" ca="1" si="86"/>
        <v>0</v>
      </c>
      <c r="J1512" s="54" t="str">
        <f t="shared" ca="1" si="87"/>
        <v>ZH4VJT</v>
      </c>
      <c r="K1512" s="54" t="str">
        <f t="shared" ca="1" si="87"/>
        <v>AD3</v>
      </c>
      <c r="L1512" s="54" t="str">
        <f t="shared" ca="1" si="87"/>
        <v>PARTIEL</v>
      </c>
      <c r="M1512" s="54">
        <f t="shared" ca="1" si="87"/>
        <v>0</v>
      </c>
      <c r="N1512" s="54" t="str">
        <f t="shared" ca="1" si="87"/>
        <v>ZH4XJT</v>
      </c>
      <c r="O1512" s="54">
        <f t="shared" ca="1" si="87"/>
        <v>0</v>
      </c>
    </row>
    <row r="1513" spans="1:15" hidden="1" x14ac:dyDescent="0.25">
      <c r="A1513" s="97">
        <v>1236</v>
      </c>
      <c r="B1513" s="98" t="s">
        <v>6445</v>
      </c>
      <c r="C1513" s="54" t="str">
        <f t="shared" ca="1" si="86"/>
        <v>CPMC</v>
      </c>
      <c r="D1513" s="54" t="str">
        <f t="shared" ca="1" si="86"/>
        <v>PMDXS013</v>
      </c>
      <c r="E1513" s="98">
        <f t="shared" ca="1" si="86"/>
        <v>0</v>
      </c>
      <c r="F1513" s="54">
        <f t="shared" ca="1" si="86"/>
        <v>0</v>
      </c>
      <c r="G1513" s="54">
        <f t="shared" ca="1" si="86"/>
        <v>0</v>
      </c>
      <c r="H1513" s="54">
        <f t="shared" ca="1" si="86"/>
        <v>0</v>
      </c>
      <c r="I1513" s="54">
        <f t="shared" ca="1" si="86"/>
        <v>0</v>
      </c>
      <c r="J1513" s="54">
        <f t="shared" ca="1" si="87"/>
        <v>0</v>
      </c>
      <c r="K1513" s="54" t="str">
        <f t="shared" ca="1" si="87"/>
        <v>AD3</v>
      </c>
      <c r="L1513" s="54" t="str">
        <f t="shared" ca="1" si="87"/>
        <v>PARTIEL</v>
      </c>
      <c r="M1513" s="54">
        <f t="shared" ca="1" si="87"/>
        <v>0</v>
      </c>
      <c r="N1513" s="54" t="str">
        <f t="shared" ca="1" si="87"/>
        <v>ZH4XJU</v>
      </c>
      <c r="O1513" s="54">
        <f t="shared" ca="1" si="87"/>
        <v>0</v>
      </c>
    </row>
    <row r="1514" spans="1:15" hidden="1" x14ac:dyDescent="0.25">
      <c r="A1514" s="97">
        <v>1237</v>
      </c>
      <c r="B1514" s="98" t="s">
        <v>6448</v>
      </c>
      <c r="C1514" s="54" t="str">
        <f t="shared" ca="1" si="86"/>
        <v>CPMC</v>
      </c>
      <c r="D1514" s="54" t="str">
        <f t="shared" ca="1" si="86"/>
        <v>PMRXS010</v>
      </c>
      <c r="E1514" s="98">
        <f t="shared" ca="1" si="86"/>
        <v>0</v>
      </c>
      <c r="F1514" s="54">
        <f t="shared" ca="1" si="86"/>
        <v>0</v>
      </c>
      <c r="G1514" s="54">
        <f t="shared" ca="1" si="86"/>
        <v>0</v>
      </c>
      <c r="H1514" s="54">
        <f t="shared" ca="1" si="86"/>
        <v>0</v>
      </c>
      <c r="I1514" s="54">
        <f t="shared" ca="1" si="86"/>
        <v>0</v>
      </c>
      <c r="J1514" s="54">
        <f t="shared" ca="1" si="87"/>
        <v>0</v>
      </c>
      <c r="K1514" s="54" t="str">
        <f t="shared" ca="1" si="87"/>
        <v>AD3</v>
      </c>
      <c r="L1514" s="54" t="str">
        <f t="shared" ca="1" si="87"/>
        <v>PARTIEL</v>
      </c>
      <c r="M1514" s="54">
        <f t="shared" ca="1" si="87"/>
        <v>0</v>
      </c>
      <c r="N1514" s="54" t="str">
        <f t="shared" ca="1" si="87"/>
        <v>ZH4XJV</v>
      </c>
      <c r="O1514" s="54">
        <f t="shared" ca="1" si="87"/>
        <v>0</v>
      </c>
    </row>
    <row r="1515" spans="1:15" hidden="1" x14ac:dyDescent="0.25">
      <c r="A1515" s="97">
        <v>1238</v>
      </c>
      <c r="B1515" s="98" t="s">
        <v>6450</v>
      </c>
      <c r="C1515" s="54" t="str">
        <f t="shared" ca="1" si="86"/>
        <v>CPMC</v>
      </c>
      <c r="D1515" s="54" t="str">
        <f t="shared" ca="1" si="86"/>
        <v>PMRXS011</v>
      </c>
      <c r="E1515" s="98">
        <f t="shared" ca="1" si="86"/>
        <v>0</v>
      </c>
      <c r="F1515" s="54">
        <f t="shared" ca="1" si="86"/>
        <v>0</v>
      </c>
      <c r="G1515" s="54">
        <f t="shared" ca="1" si="86"/>
        <v>0</v>
      </c>
      <c r="H1515" s="54">
        <f t="shared" ca="1" si="86"/>
        <v>0</v>
      </c>
      <c r="I1515" s="54">
        <f t="shared" ca="1" si="86"/>
        <v>0</v>
      </c>
      <c r="J1515" s="54">
        <f t="shared" ca="1" si="87"/>
        <v>0</v>
      </c>
      <c r="K1515" s="54" t="str">
        <f t="shared" ca="1" si="87"/>
        <v>AD3</v>
      </c>
      <c r="L1515" s="54" t="str">
        <f t="shared" ca="1" si="87"/>
        <v>PARTIEL</v>
      </c>
      <c r="M1515" s="54">
        <f t="shared" ca="1" si="87"/>
        <v>0</v>
      </c>
      <c r="N1515" s="54" t="str">
        <f t="shared" ca="1" si="87"/>
        <v>ZH4XJW</v>
      </c>
      <c r="O1515" s="54">
        <f t="shared" ca="1" si="87"/>
        <v>0</v>
      </c>
    </row>
    <row r="1516" spans="1:15" hidden="1" x14ac:dyDescent="0.25">
      <c r="A1516" s="97">
        <v>1239</v>
      </c>
      <c r="B1516" s="98" t="s">
        <v>6452</v>
      </c>
      <c r="C1516" s="54" t="str">
        <f t="shared" ca="1" si="86"/>
        <v>CPMC</v>
      </c>
      <c r="D1516" s="54" t="str">
        <f t="shared" ca="1" si="86"/>
        <v>PMRXS012</v>
      </c>
      <c r="E1516" s="98">
        <f t="shared" ca="1" si="86"/>
        <v>0</v>
      </c>
      <c r="F1516" s="54">
        <f t="shared" ca="1" si="86"/>
        <v>0</v>
      </c>
      <c r="G1516" s="54">
        <f t="shared" ca="1" si="86"/>
        <v>0</v>
      </c>
      <c r="H1516" s="54">
        <f t="shared" ca="1" si="86"/>
        <v>0</v>
      </c>
      <c r="I1516" s="54">
        <f t="shared" ca="1" si="86"/>
        <v>0</v>
      </c>
      <c r="J1516" s="54">
        <f t="shared" ca="1" si="87"/>
        <v>0</v>
      </c>
      <c r="K1516" s="54" t="str">
        <f t="shared" ca="1" si="87"/>
        <v>AD3</v>
      </c>
      <c r="L1516" s="54" t="str">
        <f t="shared" ca="1" si="87"/>
        <v>PARTIEL</v>
      </c>
      <c r="M1516" s="54">
        <f t="shared" ca="1" si="87"/>
        <v>0</v>
      </c>
      <c r="N1516" s="54" t="str">
        <f t="shared" ca="1" si="87"/>
        <v>ZH4VJF</v>
      </c>
      <c r="O1516" s="54">
        <f t="shared" ca="1" si="87"/>
        <v>0</v>
      </c>
    </row>
    <row r="1517" spans="1:15" hidden="1" x14ac:dyDescent="0.25">
      <c r="A1517" s="97">
        <v>1240</v>
      </c>
      <c r="B1517" s="98" t="s">
        <v>6454</v>
      </c>
      <c r="C1517" s="54" t="str">
        <f t="shared" ca="1" si="86"/>
        <v>CPMC</v>
      </c>
      <c r="D1517" s="54" t="str">
        <f t="shared" ca="1" si="86"/>
        <v>PMRXS013</v>
      </c>
      <c r="E1517" s="98">
        <f t="shared" ca="1" si="86"/>
        <v>0</v>
      </c>
      <c r="F1517" s="54">
        <f t="shared" ca="1" si="86"/>
        <v>0</v>
      </c>
      <c r="G1517" s="54">
        <f t="shared" ca="1" si="86"/>
        <v>0</v>
      </c>
      <c r="H1517" s="54">
        <f t="shared" ca="1" si="86"/>
        <v>0</v>
      </c>
      <c r="I1517" s="54">
        <f t="shared" ca="1" si="86"/>
        <v>0</v>
      </c>
      <c r="J1517" s="54">
        <f t="shared" ca="1" si="87"/>
        <v>0</v>
      </c>
      <c r="K1517" s="54" t="str">
        <f t="shared" ca="1" si="87"/>
        <v>AD3</v>
      </c>
      <c r="L1517" s="54" t="str">
        <f t="shared" ca="1" si="87"/>
        <v>PARTIEL</v>
      </c>
      <c r="M1517" s="54">
        <f t="shared" ca="1" si="87"/>
        <v>0</v>
      </c>
      <c r="N1517" s="54" t="str">
        <f t="shared" ca="1" si="87"/>
        <v>ZH4XJY</v>
      </c>
      <c r="O1517" s="54">
        <f t="shared" ca="1" si="87"/>
        <v>0</v>
      </c>
    </row>
    <row r="1518" spans="1:15" hidden="1" x14ac:dyDescent="0.25">
      <c r="A1518" s="97">
        <v>1241</v>
      </c>
      <c r="B1518" s="98" t="s">
        <v>6456</v>
      </c>
      <c r="C1518" s="54" t="str">
        <f t="shared" ca="1" si="86"/>
        <v>CPMC</v>
      </c>
      <c r="D1518" s="54" t="str">
        <f t="shared" ca="1" si="86"/>
        <v>PMRXSM69</v>
      </c>
      <c r="E1518" s="98">
        <f t="shared" ca="1" si="86"/>
        <v>0</v>
      </c>
      <c r="F1518" s="54">
        <f t="shared" ca="1" si="86"/>
        <v>0</v>
      </c>
      <c r="G1518" s="54">
        <f t="shared" ca="1" si="86"/>
        <v>0</v>
      </c>
      <c r="H1518" s="54">
        <f t="shared" ca="1" si="86"/>
        <v>0</v>
      </c>
      <c r="I1518" s="54">
        <f t="shared" ca="1" si="86"/>
        <v>0</v>
      </c>
      <c r="J1518" s="54">
        <f t="shared" ca="1" si="87"/>
        <v>0</v>
      </c>
      <c r="K1518" s="54" t="str">
        <f t="shared" ca="1" si="87"/>
        <v>AD3</v>
      </c>
      <c r="L1518" s="54" t="str">
        <f t="shared" ca="1" si="87"/>
        <v>PARTIEL</v>
      </c>
      <c r="M1518" s="54">
        <f t="shared" ca="1" si="87"/>
        <v>0</v>
      </c>
      <c r="N1518" s="54" t="str">
        <f t="shared" ca="1" si="87"/>
        <v>ZH4XJZ</v>
      </c>
      <c r="O1518" s="54">
        <f t="shared" ca="1" si="87"/>
        <v>0</v>
      </c>
    </row>
    <row r="1519" spans="1:15" hidden="1" x14ac:dyDescent="0.25">
      <c r="A1519" s="97">
        <v>1242</v>
      </c>
      <c r="B1519" s="98" t="s">
        <v>6460</v>
      </c>
      <c r="C1519" s="54" t="str">
        <f t="shared" ca="1" si="86"/>
        <v>CPFI</v>
      </c>
      <c r="D1519" s="54" t="str">
        <f t="shared" ca="1" si="86"/>
        <v>#CR#GDPSJ_YYYYMMDDHHMISS_TA_PMT.TXT</v>
      </c>
      <c r="E1519" s="98" t="str">
        <f t="shared" ca="1" si="86"/>
        <v>ZH2AJK</v>
      </c>
      <c r="F1519" s="54">
        <f t="shared" ca="1" si="86"/>
        <v>0</v>
      </c>
      <c r="G1519" s="54">
        <f t="shared" ca="1" si="86"/>
        <v>0</v>
      </c>
      <c r="H1519" s="54">
        <f t="shared" ca="1" si="86"/>
        <v>0</v>
      </c>
      <c r="I1519" s="54">
        <f t="shared" ca="1" si="86"/>
        <v>0</v>
      </c>
      <c r="J1519" s="54">
        <f t="shared" ca="1" si="87"/>
        <v>0</v>
      </c>
      <c r="K1519" s="54" t="str">
        <f t="shared" ca="1" si="87"/>
        <v>AD4</v>
      </c>
      <c r="L1519" s="54" t="str">
        <f t="shared" ca="1" si="87"/>
        <v>COMPLET</v>
      </c>
      <c r="M1519" s="54" t="str">
        <f t="shared" ca="1" si="87"/>
        <v xml:space="preserve"> </v>
      </c>
      <c r="N1519" s="54" t="str">
        <f t="shared" ca="1" si="87"/>
        <v>ZH21JB</v>
      </c>
      <c r="O1519" s="54">
        <f t="shared" ca="1" si="87"/>
        <v>0</v>
      </c>
    </row>
    <row r="1520" spans="1:15" hidden="1" x14ac:dyDescent="0.25">
      <c r="A1520" s="97">
        <v>1243</v>
      </c>
      <c r="B1520" s="98" t="s">
        <v>6465</v>
      </c>
      <c r="C1520" s="54" t="str">
        <f t="shared" ca="1" si="86"/>
        <v>CPFI</v>
      </c>
      <c r="D1520" s="54" t="str">
        <f t="shared" ca="1" si="86"/>
        <v>#CR#GDPSJ_YYYYMMDDHHMISS_TA_PMT_JRNL.TXT</v>
      </c>
      <c r="E1520" s="98" t="str">
        <f t="shared" ca="1" si="86"/>
        <v>ZH2AJK</v>
      </c>
      <c r="F1520" s="54">
        <f t="shared" ca="1" si="86"/>
        <v>0</v>
      </c>
      <c r="G1520" s="54">
        <f t="shared" ca="1" si="86"/>
        <v>0</v>
      </c>
      <c r="H1520" s="54">
        <f t="shared" ca="1" si="86"/>
        <v>0</v>
      </c>
      <c r="I1520" s="54">
        <f t="shared" ca="1" si="86"/>
        <v>0</v>
      </c>
      <c r="J1520" s="54">
        <f t="shared" ca="1" si="87"/>
        <v>0</v>
      </c>
      <c r="K1520" s="54" t="str">
        <f t="shared" ca="1" si="87"/>
        <v>AD4</v>
      </c>
      <c r="L1520" s="54" t="str">
        <f t="shared" ca="1" si="87"/>
        <v>COMPLET</v>
      </c>
      <c r="M1520" s="54" t="str">
        <f t="shared" ca="1" si="87"/>
        <v xml:space="preserve"> </v>
      </c>
      <c r="N1520" s="54" t="str">
        <f t="shared" ca="1" si="87"/>
        <v>ZH21JC</v>
      </c>
      <c r="O1520" s="54">
        <f t="shared" ca="1" si="87"/>
        <v>0</v>
      </c>
    </row>
    <row r="1521" spans="1:15" hidden="1" x14ac:dyDescent="0.25">
      <c r="A1521" s="97">
        <v>1244</v>
      </c>
      <c r="B1521" s="98" t="s">
        <v>6470</v>
      </c>
      <c r="C1521" s="54" t="str">
        <f t="shared" ca="1" si="86"/>
        <v>CPFI</v>
      </c>
      <c r="D1521" s="54" t="str">
        <f t="shared" ca="1" si="86"/>
        <v>#CR#GDPSJ_YYYYMMDDHHMISS_TA_PMT_RQST.TXT</v>
      </c>
      <c r="E1521" s="98" t="str">
        <f t="shared" ca="1" si="86"/>
        <v>ZH2AJK</v>
      </c>
      <c r="F1521" s="54">
        <f t="shared" ca="1" si="86"/>
        <v>0</v>
      </c>
      <c r="G1521" s="54">
        <f t="shared" ca="1" si="86"/>
        <v>0</v>
      </c>
      <c r="H1521" s="54">
        <f t="shared" ca="1" si="86"/>
        <v>0</v>
      </c>
      <c r="I1521" s="54">
        <f t="shared" ca="1" si="86"/>
        <v>0</v>
      </c>
      <c r="J1521" s="54">
        <f t="shared" ca="1" si="87"/>
        <v>0</v>
      </c>
      <c r="K1521" s="54" t="str">
        <f t="shared" ca="1" si="87"/>
        <v>AD4</v>
      </c>
      <c r="L1521" s="54" t="str">
        <f t="shared" ca="1" si="87"/>
        <v>COMPLET</v>
      </c>
      <c r="M1521" s="54" t="str">
        <f t="shared" ca="1" si="87"/>
        <v xml:space="preserve"> </v>
      </c>
      <c r="N1521" s="54" t="str">
        <f t="shared" ca="1" si="87"/>
        <v>ZH21JD</v>
      </c>
      <c r="O1521" s="54">
        <f t="shared" ca="1" si="87"/>
        <v>0</v>
      </c>
    </row>
    <row r="1522" spans="1:15" hidden="1" x14ac:dyDescent="0.25">
      <c r="A1522" s="97">
        <v>1245</v>
      </c>
      <c r="B1522" s="98" t="s">
        <v>6475</v>
      </c>
      <c r="C1522" s="54" t="str">
        <f t="shared" ca="1" si="86"/>
        <v>CPFI</v>
      </c>
      <c r="D1522" s="54" t="str">
        <f t="shared" ca="1" si="86"/>
        <v>#CR#GDPSJ_YYYYMMDDHHMISS_TA_PMT_RQST_JRNL.TXT</v>
      </c>
      <c r="E1522" s="98" t="str">
        <f t="shared" ca="1" si="86"/>
        <v>ZH2AJK</v>
      </c>
      <c r="F1522" s="54">
        <f t="shared" ca="1" si="86"/>
        <v>0</v>
      </c>
      <c r="G1522" s="54">
        <f t="shared" ca="1" si="86"/>
        <v>0</v>
      </c>
      <c r="H1522" s="54">
        <f t="shared" ca="1" si="86"/>
        <v>0</v>
      </c>
      <c r="I1522" s="54">
        <f t="shared" ca="1" si="86"/>
        <v>0</v>
      </c>
      <c r="J1522" s="54">
        <f t="shared" ca="1" si="87"/>
        <v>0</v>
      </c>
      <c r="K1522" s="54" t="str">
        <f t="shared" ca="1" si="87"/>
        <v>AD4</v>
      </c>
      <c r="L1522" s="54" t="str">
        <f t="shared" ca="1" si="87"/>
        <v>COMPLET</v>
      </c>
      <c r="M1522" s="54" t="str">
        <f t="shared" ca="1" si="87"/>
        <v xml:space="preserve"> </v>
      </c>
      <c r="N1522" s="54" t="str">
        <f t="shared" ca="1" si="87"/>
        <v>ZH21JE</v>
      </c>
      <c r="O1522" s="54">
        <f t="shared" ca="1" si="87"/>
        <v>0</v>
      </c>
    </row>
    <row r="1523" spans="1:15" hidden="1" x14ac:dyDescent="0.25">
      <c r="A1523" s="97">
        <v>1246</v>
      </c>
      <c r="B1523" s="98" t="s">
        <v>6480</v>
      </c>
      <c r="C1523" s="54" t="str">
        <f t="shared" ca="1" si="86"/>
        <v>CPFI</v>
      </c>
      <c r="D1523" s="54" t="str">
        <f t="shared" ca="1" si="86"/>
        <v>#CR#GDPSJ_YYYYMMDDHHMISS_TA_PMT_RQST_LINE.TXT</v>
      </c>
      <c r="E1523" s="98" t="str">
        <f t="shared" ca="1" si="86"/>
        <v>ZH2AJK</v>
      </c>
      <c r="F1523" s="54">
        <f t="shared" ca="1" si="86"/>
        <v>0</v>
      </c>
      <c r="G1523" s="54">
        <f t="shared" ca="1" si="86"/>
        <v>0</v>
      </c>
      <c r="H1523" s="54">
        <f t="shared" ca="1" si="86"/>
        <v>0</v>
      </c>
      <c r="I1523" s="54">
        <f t="shared" ca="1" si="86"/>
        <v>0</v>
      </c>
      <c r="J1523" s="54">
        <f t="shared" ca="1" si="87"/>
        <v>0</v>
      </c>
      <c r="K1523" s="54" t="str">
        <f t="shared" ca="1" si="87"/>
        <v>AD4</v>
      </c>
      <c r="L1523" s="54" t="str">
        <f t="shared" ca="1" si="87"/>
        <v>COMPLET</v>
      </c>
      <c r="M1523" s="54" t="str">
        <f t="shared" ca="1" si="87"/>
        <v xml:space="preserve"> </v>
      </c>
      <c r="N1523" s="54" t="str">
        <f t="shared" ca="1" si="87"/>
        <v>ZH21JF</v>
      </c>
      <c r="O1523" s="54">
        <f t="shared" ca="1" si="87"/>
        <v>0</v>
      </c>
    </row>
    <row r="1524" spans="1:15" hidden="1" x14ac:dyDescent="0.25">
      <c r="A1524" s="97">
        <v>1247</v>
      </c>
      <c r="B1524" s="98" t="s">
        <v>6485</v>
      </c>
      <c r="C1524" s="54" t="str">
        <f t="shared" ca="1" si="86"/>
        <v>CPFI</v>
      </c>
      <c r="D1524" s="54" t="str">
        <f t="shared" ca="1" si="86"/>
        <v>#CR#GDPSJ_YYYYMMDDHHMISS_TA_PMT_RUN_PMT_RQST.TXT</v>
      </c>
      <c r="E1524" s="98" t="str">
        <f t="shared" ca="1" si="86"/>
        <v>ZH2AJK</v>
      </c>
      <c r="F1524" s="54">
        <f t="shared" ca="1" si="86"/>
        <v>0</v>
      </c>
      <c r="G1524" s="54">
        <f t="shared" ca="1" si="86"/>
        <v>0</v>
      </c>
      <c r="H1524" s="54">
        <f t="shared" ca="1" si="86"/>
        <v>0</v>
      </c>
      <c r="I1524" s="54">
        <f t="shared" ca="1" si="86"/>
        <v>0</v>
      </c>
      <c r="J1524" s="54">
        <f t="shared" ca="1" si="87"/>
        <v>0</v>
      </c>
      <c r="K1524" s="54" t="str">
        <f t="shared" ca="1" si="87"/>
        <v>AD4</v>
      </c>
      <c r="L1524" s="54" t="str">
        <f t="shared" ca="1" si="87"/>
        <v>COMPLET</v>
      </c>
      <c r="M1524" s="54" t="str">
        <f t="shared" ca="1" si="87"/>
        <v xml:space="preserve"> </v>
      </c>
      <c r="N1524" s="54" t="str">
        <f t="shared" ca="1" si="87"/>
        <v>ZH21JG</v>
      </c>
      <c r="O1524" s="54">
        <f t="shared" ca="1" si="87"/>
        <v>0</v>
      </c>
    </row>
    <row r="1525" spans="1:15" hidden="1" x14ac:dyDescent="0.25">
      <c r="A1525" s="97">
        <v>1248</v>
      </c>
      <c r="B1525" s="98" t="s">
        <v>6489</v>
      </c>
      <c r="C1525" s="54" t="str">
        <f t="shared" ca="1" si="86"/>
        <v>CPMS</v>
      </c>
      <c r="D1525" s="54" t="str">
        <f t="shared" ca="1" si="86"/>
        <v xml:space="preserve">V0POCCCH </v>
      </c>
      <c r="E1525" s="98">
        <f t="shared" ca="1" si="86"/>
        <v>0</v>
      </c>
      <c r="F1525" s="54">
        <f t="shared" ca="1" si="86"/>
        <v>0</v>
      </c>
      <c r="G1525" s="54">
        <f t="shared" ca="1" si="86"/>
        <v>0</v>
      </c>
      <c r="H1525" s="54">
        <f t="shared" ca="1" si="86"/>
        <v>0</v>
      </c>
      <c r="I1525" s="54">
        <f t="shared" ca="1" si="86"/>
        <v>0</v>
      </c>
      <c r="J1525" s="54" t="str">
        <f t="shared" ca="1" si="87"/>
        <v>ZH4GJ0</v>
      </c>
      <c r="K1525" s="54" t="str">
        <f t="shared" ca="1" si="87"/>
        <v>AD3</v>
      </c>
      <c r="L1525" s="54" t="str">
        <f t="shared" ca="1" si="87"/>
        <v>COMPLET</v>
      </c>
      <c r="M1525" s="54">
        <f t="shared" ca="1" si="87"/>
        <v>0</v>
      </c>
      <c r="N1525" s="54" t="str">
        <f t="shared" ca="1" si="87"/>
        <v>ZH4YJ0</v>
      </c>
      <c r="O1525" s="54">
        <f t="shared" ca="1" si="87"/>
        <v>0</v>
      </c>
    </row>
    <row r="1526" spans="1:15" hidden="1" x14ac:dyDescent="0.25">
      <c r="A1526" s="97">
        <v>1249</v>
      </c>
      <c r="B1526" s="98" t="s">
        <v>6495</v>
      </c>
      <c r="C1526" s="54" t="str">
        <f t="shared" ca="1" si="86"/>
        <v>CPCI</v>
      </c>
      <c r="D1526" s="54" t="str">
        <f t="shared" ca="1" si="86"/>
        <v xml:space="preserve">V1PORTFL  </v>
      </c>
      <c r="E1526" s="98">
        <f t="shared" ca="1" si="86"/>
        <v>0</v>
      </c>
      <c r="F1526" s="54">
        <f t="shared" ca="1" si="86"/>
        <v>0</v>
      </c>
      <c r="G1526" s="54">
        <f t="shared" ca="1" si="86"/>
        <v>0</v>
      </c>
      <c r="H1526" s="54">
        <f t="shared" ca="1" si="86"/>
        <v>0</v>
      </c>
      <c r="I1526" s="54">
        <f t="shared" ca="1" si="86"/>
        <v>0</v>
      </c>
      <c r="J1526" s="54" t="str">
        <f t="shared" ca="1" si="87"/>
        <v>ZH0DJB</v>
      </c>
      <c r="K1526" s="54" t="str">
        <f t="shared" ca="1" si="87"/>
        <v>AD3</v>
      </c>
      <c r="L1526" s="54" t="str">
        <f t="shared" ca="1" si="87"/>
        <v>COMPLET</v>
      </c>
      <c r="M1526" s="54">
        <f t="shared" ca="1" si="87"/>
        <v>0</v>
      </c>
      <c r="N1526" s="54" t="str">
        <f t="shared" ca="1" si="87"/>
        <v>ZH0VJB</v>
      </c>
      <c r="O1526" s="54">
        <f t="shared" ca="1" si="87"/>
        <v>0</v>
      </c>
    </row>
    <row r="1527" spans="1:15" hidden="1" x14ac:dyDescent="0.25">
      <c r="A1527" s="97">
        <v>1250</v>
      </c>
      <c r="B1527" s="98" t="s">
        <v>6501</v>
      </c>
      <c r="C1527" s="54" t="str">
        <f t="shared" ca="1" si="86"/>
        <v>CPCI</v>
      </c>
      <c r="D1527" s="54" t="str">
        <f t="shared" ca="1" si="86"/>
        <v xml:space="preserve">V0POSEQP </v>
      </c>
      <c r="E1527" s="98">
        <f t="shared" ca="1" si="86"/>
        <v>0</v>
      </c>
      <c r="F1527" s="54">
        <f t="shared" ca="1" si="86"/>
        <v>0</v>
      </c>
      <c r="G1527" s="54">
        <f t="shared" ca="1" si="86"/>
        <v>0</v>
      </c>
      <c r="H1527" s="54">
        <f t="shared" ca="1" si="86"/>
        <v>0</v>
      </c>
      <c r="I1527" s="54">
        <f t="shared" ca="1" si="86"/>
        <v>0</v>
      </c>
      <c r="J1527" s="54" t="str">
        <f t="shared" ca="1" si="87"/>
        <v>ZH0DJC</v>
      </c>
      <c r="K1527" s="54" t="str">
        <f t="shared" ca="1" si="87"/>
        <v>AD3</v>
      </c>
      <c r="L1527" s="54" t="str">
        <f t="shared" ca="1" si="87"/>
        <v>COMPLET</v>
      </c>
      <c r="M1527" s="54">
        <f t="shared" ca="1" si="87"/>
        <v>0</v>
      </c>
      <c r="N1527" s="54" t="str">
        <f t="shared" ca="1" si="87"/>
        <v>ZH0VJC</v>
      </c>
      <c r="O1527" s="54">
        <f t="shared" ca="1" si="87"/>
        <v>0</v>
      </c>
    </row>
    <row r="1528" spans="1:15" hidden="1" x14ac:dyDescent="0.25">
      <c r="A1528" s="97">
        <v>1251</v>
      </c>
      <c r="B1528" s="98" t="s">
        <v>6506</v>
      </c>
      <c r="C1528" s="54" t="str">
        <f t="shared" ca="1" si="86"/>
        <v>CPCI</v>
      </c>
      <c r="D1528" s="54" t="str">
        <f t="shared" ca="1" si="86"/>
        <v xml:space="preserve">V1POSTFC </v>
      </c>
      <c r="E1528" s="98">
        <f t="shared" ca="1" si="86"/>
        <v>0</v>
      </c>
      <c r="F1528" s="54">
        <f t="shared" ca="1" si="86"/>
        <v>0</v>
      </c>
      <c r="G1528" s="54">
        <f t="shared" ca="1" si="86"/>
        <v>0</v>
      </c>
      <c r="H1528" s="54">
        <f t="shared" ca="1" si="86"/>
        <v>0</v>
      </c>
      <c r="I1528" s="54">
        <f t="shared" ca="1" si="86"/>
        <v>0</v>
      </c>
      <c r="J1528" s="54" t="str">
        <f t="shared" ca="1" si="87"/>
        <v>ZH0DJD</v>
      </c>
      <c r="K1528" s="54" t="str">
        <f t="shared" ca="1" si="87"/>
        <v>AD3</v>
      </c>
      <c r="L1528" s="54" t="str">
        <f t="shared" ca="1" si="87"/>
        <v>COMPLET</v>
      </c>
      <c r="M1528" s="54">
        <f t="shared" ca="1" si="87"/>
        <v>0</v>
      </c>
      <c r="N1528" s="54" t="str">
        <f t="shared" ca="1" si="87"/>
        <v>ZH0VJD</v>
      </c>
      <c r="O1528" s="54">
        <f t="shared" ca="1" si="87"/>
        <v>0</v>
      </c>
    </row>
    <row r="1529" spans="1:15" hidden="1" x14ac:dyDescent="0.25">
      <c r="A1529" s="97">
        <v>1252</v>
      </c>
      <c r="B1529" s="98" t="s">
        <v>6512</v>
      </c>
      <c r="C1529" s="54" t="str">
        <f t="shared" ca="1" si="86"/>
        <v>CPRI</v>
      </c>
      <c r="D1529" s="54" t="str">
        <f t="shared" ca="1" si="86"/>
        <v>PV007V</v>
      </c>
      <c r="E1529" s="98">
        <f t="shared" ca="1" si="86"/>
        <v>0</v>
      </c>
      <c r="F1529" s="54">
        <f t="shared" ca="1" si="86"/>
        <v>0</v>
      </c>
      <c r="G1529" s="54">
        <f t="shared" ca="1" si="86"/>
        <v>0</v>
      </c>
      <c r="H1529" s="54">
        <f t="shared" ca="1" si="86"/>
        <v>0</v>
      </c>
      <c r="I1529" s="54">
        <f t="shared" ca="1" si="86"/>
        <v>0</v>
      </c>
      <c r="J1529" s="54" t="str">
        <f t="shared" ca="1" si="87"/>
        <v>ZH0CMT</v>
      </c>
      <c r="K1529" s="54" t="str">
        <f t="shared" ca="1" si="87"/>
        <v>AD3</v>
      </c>
      <c r="L1529" s="54" t="str">
        <f t="shared" ca="1" si="87"/>
        <v>COMPLET</v>
      </c>
      <c r="M1529" s="54" t="str">
        <f t="shared" ca="1" si="87"/>
        <v xml:space="preserve"> </v>
      </c>
      <c r="N1529" s="54" t="str">
        <f t="shared" ca="1" si="87"/>
        <v>ZH0UMT</v>
      </c>
      <c r="O1529" s="54">
        <f t="shared" ca="1" si="87"/>
        <v>0</v>
      </c>
    </row>
    <row r="1530" spans="1:15" hidden="1" x14ac:dyDescent="0.25">
      <c r="A1530" s="97">
        <v>1253</v>
      </c>
      <c r="B1530" s="98" t="s">
        <v>6518</v>
      </c>
      <c r="C1530" s="54" t="str">
        <f t="shared" ca="1" si="86"/>
        <v>CPMS</v>
      </c>
      <c r="D1530" s="54" t="str">
        <f t="shared" ca="1" si="86"/>
        <v xml:space="preserve">V0PPERCH </v>
      </c>
      <c r="E1530" s="98">
        <f t="shared" ca="1" si="86"/>
        <v>0</v>
      </c>
      <c r="F1530" s="54">
        <f t="shared" ca="1" si="86"/>
        <v>0</v>
      </c>
      <c r="G1530" s="54">
        <f t="shared" ca="1" si="86"/>
        <v>0</v>
      </c>
      <c r="H1530" s="54">
        <f t="shared" ca="1" si="86"/>
        <v>0</v>
      </c>
      <c r="I1530" s="54">
        <f t="shared" ca="1" si="86"/>
        <v>0</v>
      </c>
      <c r="J1530" s="54" t="str">
        <f t="shared" ca="1" si="87"/>
        <v>ZH4GJ1</v>
      </c>
      <c r="K1530" s="54" t="str">
        <f t="shared" ca="1" si="87"/>
        <v>AD3</v>
      </c>
      <c r="L1530" s="54" t="str">
        <f t="shared" ca="1" si="87"/>
        <v>COMPLET</v>
      </c>
      <c r="M1530" s="54">
        <f t="shared" ca="1" si="87"/>
        <v>0</v>
      </c>
      <c r="N1530" s="54" t="str">
        <f t="shared" ca="1" si="87"/>
        <v>ZH4YJ1</v>
      </c>
      <c r="O1530" s="54">
        <f t="shared" ca="1" si="87"/>
        <v>0</v>
      </c>
    </row>
    <row r="1531" spans="1:15" hidden="1" x14ac:dyDescent="0.25">
      <c r="A1531" s="97">
        <v>1254</v>
      </c>
      <c r="B1531" s="98" t="s">
        <v>6523</v>
      </c>
      <c r="C1531" s="54" t="str">
        <f t="shared" ca="1" si="86"/>
        <v>CPRI</v>
      </c>
      <c r="D1531" s="54" t="str">
        <f t="shared" ca="1" si="86"/>
        <v xml:space="preserve">PWJ03V  </v>
      </c>
      <c r="E1531" s="98">
        <f t="shared" ca="1" si="86"/>
        <v>0</v>
      </c>
      <c r="F1531" s="54">
        <f t="shared" ca="1" si="86"/>
        <v>0</v>
      </c>
      <c r="G1531" s="54">
        <f t="shared" ca="1" si="86"/>
        <v>0</v>
      </c>
      <c r="H1531" s="54">
        <f t="shared" ca="1" si="86"/>
        <v>0</v>
      </c>
      <c r="I1531" s="54">
        <f t="shared" ca="1" si="86"/>
        <v>0</v>
      </c>
      <c r="J1531" s="54" t="str">
        <f t="shared" ca="1" si="87"/>
        <v>ZH0DJE</v>
      </c>
      <c r="K1531" s="54" t="str">
        <f t="shared" ca="1" si="87"/>
        <v>AD3</v>
      </c>
      <c r="L1531" s="54" t="str">
        <f t="shared" ca="1" si="87"/>
        <v>COMPLET</v>
      </c>
      <c r="M1531" s="54">
        <f t="shared" ca="1" si="87"/>
        <v>0</v>
      </c>
      <c r="N1531" s="54" t="str">
        <f t="shared" ca="1" si="87"/>
        <v>ZH0VJE</v>
      </c>
      <c r="O1531" s="54">
        <f t="shared" ca="1" si="87"/>
        <v>0</v>
      </c>
    </row>
    <row r="1532" spans="1:15" hidden="1" x14ac:dyDescent="0.25">
      <c r="A1532" s="97">
        <v>1255</v>
      </c>
      <c r="B1532" s="98" t="s">
        <v>6528</v>
      </c>
      <c r="C1532" s="54" t="str">
        <f t="shared" ca="1" si="86"/>
        <v>CPRI</v>
      </c>
      <c r="D1532" s="54" t="str">
        <f t="shared" ca="1" si="86"/>
        <v>PVJ53V</v>
      </c>
      <c r="E1532" s="98">
        <f t="shared" ca="1" si="86"/>
        <v>0</v>
      </c>
      <c r="F1532" s="54">
        <f t="shared" ca="1" si="86"/>
        <v>0</v>
      </c>
      <c r="G1532" s="54">
        <f t="shared" ca="1" si="86"/>
        <v>0</v>
      </c>
      <c r="H1532" s="54">
        <f t="shared" ca="1" si="86"/>
        <v>0</v>
      </c>
      <c r="I1532" s="54">
        <f t="shared" ca="1" si="86"/>
        <v>0</v>
      </c>
      <c r="J1532" s="54" t="str">
        <f t="shared" ca="1" si="87"/>
        <v>ZH0CMU</v>
      </c>
      <c r="K1532" s="54" t="str">
        <f t="shared" ca="1" si="87"/>
        <v>AD3</v>
      </c>
      <c r="L1532" s="54" t="str">
        <f t="shared" ca="1" si="87"/>
        <v>COMPLET</v>
      </c>
      <c r="M1532" s="54" t="str">
        <f t="shared" ca="1" si="87"/>
        <v xml:space="preserve"> </v>
      </c>
      <c r="N1532" s="54" t="str">
        <f t="shared" ca="1" si="87"/>
        <v>ZH0UMU</v>
      </c>
      <c r="O1532" s="54">
        <f t="shared" ca="1" si="87"/>
        <v>0</v>
      </c>
    </row>
    <row r="1533" spans="1:15" hidden="1" x14ac:dyDescent="0.25">
      <c r="A1533" s="97">
        <v>1256</v>
      </c>
      <c r="B1533" s="98" t="s">
        <v>6534</v>
      </c>
      <c r="C1533" s="54" t="str">
        <f t="shared" ca="1" si="86"/>
        <v>CPRI</v>
      </c>
      <c r="D1533" s="54" t="str">
        <f t="shared" ca="1" si="86"/>
        <v>PVK50V</v>
      </c>
      <c r="E1533" s="98">
        <f t="shared" ca="1" si="86"/>
        <v>0</v>
      </c>
      <c r="F1533" s="54">
        <f t="shared" ca="1" si="86"/>
        <v>0</v>
      </c>
      <c r="G1533" s="54">
        <f t="shared" ca="1" si="86"/>
        <v>0</v>
      </c>
      <c r="H1533" s="54">
        <f t="shared" ca="1" si="86"/>
        <v>0</v>
      </c>
      <c r="I1533" s="54">
        <f t="shared" ca="1" si="86"/>
        <v>0</v>
      </c>
      <c r="J1533" s="54" t="str">
        <f t="shared" ca="1" si="87"/>
        <v>ZH0CMV</v>
      </c>
      <c r="K1533" s="54" t="str">
        <f t="shared" ca="1" si="87"/>
        <v>AD3</v>
      </c>
      <c r="L1533" s="54" t="str">
        <f t="shared" ca="1" si="87"/>
        <v>COMPLET</v>
      </c>
      <c r="M1533" s="54" t="str">
        <f t="shared" ca="1" si="87"/>
        <v xml:space="preserve"> </v>
      </c>
      <c r="N1533" s="54" t="str">
        <f t="shared" ca="1" si="87"/>
        <v>ZH0UMV</v>
      </c>
      <c r="O1533" s="54">
        <f t="shared" ca="1" si="87"/>
        <v>0</v>
      </c>
    </row>
    <row r="1534" spans="1:15" hidden="1" x14ac:dyDescent="0.25">
      <c r="A1534" s="97">
        <v>1257</v>
      </c>
      <c r="B1534" s="98" t="s">
        <v>6540</v>
      </c>
      <c r="C1534" s="54" t="str">
        <f t="shared" ca="1" si="86"/>
        <v>CPRI</v>
      </c>
      <c r="D1534" s="54" t="str">
        <f t="shared" ca="1" si="86"/>
        <v>PVT01V</v>
      </c>
      <c r="E1534" s="98">
        <f t="shared" ca="1" si="86"/>
        <v>0</v>
      </c>
      <c r="F1534" s="54">
        <f t="shared" ca="1" si="86"/>
        <v>0</v>
      </c>
      <c r="G1534" s="54">
        <f t="shared" ca="1" si="86"/>
        <v>0</v>
      </c>
      <c r="H1534" s="54">
        <f t="shared" ca="1" si="86"/>
        <v>0</v>
      </c>
      <c r="I1534" s="54">
        <f t="shared" ca="1" si="86"/>
        <v>0</v>
      </c>
      <c r="J1534" s="54" t="str">
        <f t="shared" ca="1" si="87"/>
        <v>ZH0CMW</v>
      </c>
      <c r="K1534" s="54" t="str">
        <f t="shared" ca="1" si="87"/>
        <v>AD3</v>
      </c>
      <c r="L1534" s="54" t="str">
        <f t="shared" ca="1" si="87"/>
        <v>COMPLET</v>
      </c>
      <c r="M1534" s="54" t="str">
        <f t="shared" ca="1" si="87"/>
        <v xml:space="preserve"> </v>
      </c>
      <c r="N1534" s="54" t="str">
        <f t="shared" ca="1" si="87"/>
        <v>ZH0UMW</v>
      </c>
      <c r="O1534" s="54">
        <f t="shared" ca="1" si="87"/>
        <v>0</v>
      </c>
    </row>
    <row r="1535" spans="1:15" hidden="1" x14ac:dyDescent="0.25">
      <c r="A1535" s="97">
        <v>1258</v>
      </c>
      <c r="B1535" s="98" t="s">
        <v>6546</v>
      </c>
      <c r="C1535" s="54" t="str">
        <f t="shared" ca="1" si="86"/>
        <v>CPRI</v>
      </c>
      <c r="D1535" s="54" t="str">
        <f t="shared" ca="1" si="86"/>
        <v>PVT02V</v>
      </c>
      <c r="E1535" s="98">
        <f t="shared" ca="1" si="86"/>
        <v>0</v>
      </c>
      <c r="F1535" s="54">
        <f t="shared" ca="1" si="86"/>
        <v>0</v>
      </c>
      <c r="G1535" s="54">
        <f t="shared" ca="1" si="86"/>
        <v>0</v>
      </c>
      <c r="H1535" s="54">
        <f t="shared" ca="1" si="86"/>
        <v>0</v>
      </c>
      <c r="I1535" s="54">
        <f t="shared" ca="1" si="86"/>
        <v>0</v>
      </c>
      <c r="J1535" s="54" t="str">
        <f t="shared" ca="1" si="87"/>
        <v>ZH0CMX</v>
      </c>
      <c r="K1535" s="54" t="str">
        <f t="shared" ca="1" si="87"/>
        <v>AD3</v>
      </c>
      <c r="L1535" s="54" t="str">
        <f t="shared" ca="1" si="87"/>
        <v>COMPLET</v>
      </c>
      <c r="M1535" s="54" t="str">
        <f t="shared" ca="1" si="87"/>
        <v xml:space="preserve"> </v>
      </c>
      <c r="N1535" s="54" t="str">
        <f t="shared" ca="1" si="87"/>
        <v>ZH0UMX</v>
      </c>
      <c r="O1535" s="54">
        <f t="shared" ca="1" si="87"/>
        <v>0</v>
      </c>
    </row>
    <row r="1536" spans="1:15" hidden="1" x14ac:dyDescent="0.25">
      <c r="A1536" s="97">
        <v>1259</v>
      </c>
      <c r="B1536" s="98" t="s">
        <v>6552</v>
      </c>
      <c r="C1536" s="54" t="str">
        <f t="shared" ca="1" si="86"/>
        <v>CPRI</v>
      </c>
      <c r="D1536" s="54" t="str">
        <f t="shared" ca="1" si="86"/>
        <v>PVT03V</v>
      </c>
      <c r="E1536" s="98">
        <f t="shared" ref="E1536:L1570" ca="1" si="88">IF((INDIRECT("'Referentiel'!"&amp;E$1&amp;$A1536)="N/A"),"",INDIRECT("'Referentiel'!"&amp;E$1&amp;$A1536))</f>
        <v>0</v>
      </c>
      <c r="F1536" s="54">
        <f t="shared" ca="1" si="88"/>
        <v>0</v>
      </c>
      <c r="G1536" s="54">
        <f t="shared" ca="1" si="88"/>
        <v>0</v>
      </c>
      <c r="H1536" s="54">
        <f t="shared" ca="1" si="88"/>
        <v>0</v>
      </c>
      <c r="I1536" s="54">
        <f t="shared" ca="1" si="88"/>
        <v>0</v>
      </c>
      <c r="J1536" s="54" t="str">
        <f t="shared" ca="1" si="87"/>
        <v>ZH0CMY</v>
      </c>
      <c r="K1536" s="54" t="str">
        <f t="shared" ca="1" si="87"/>
        <v>AD3</v>
      </c>
      <c r="L1536" s="54" t="str">
        <f t="shared" ca="1" si="87"/>
        <v>COMPLET</v>
      </c>
      <c r="M1536" s="54" t="str">
        <f t="shared" ca="1" si="87"/>
        <v xml:space="preserve"> </v>
      </c>
      <c r="N1536" s="54" t="str">
        <f t="shared" ca="1" si="87"/>
        <v>ZH0UMY</v>
      </c>
      <c r="O1536" s="54">
        <f t="shared" ca="1" si="87"/>
        <v>0</v>
      </c>
    </row>
    <row r="1537" spans="1:15" hidden="1" x14ac:dyDescent="0.25">
      <c r="A1537" s="97">
        <v>1260</v>
      </c>
      <c r="B1537" s="98" t="s">
        <v>6558</v>
      </c>
      <c r="C1537" s="54" t="str">
        <f t="shared" ref="C1537:H1600" ca="1" si="89">IF((INDIRECT("'Referentiel'!"&amp;C$1&amp;$A1537)="N/A"),"",INDIRECT("'Referentiel'!"&amp;C$1&amp;$A1537))</f>
        <v>CPRI</v>
      </c>
      <c r="D1537" s="54" t="str">
        <f t="shared" ca="1" si="89"/>
        <v>PVT05V</v>
      </c>
      <c r="E1537" s="98">
        <f t="shared" ca="1" si="88"/>
        <v>0</v>
      </c>
      <c r="F1537" s="54">
        <f t="shared" ca="1" si="88"/>
        <v>0</v>
      </c>
      <c r="G1537" s="54">
        <f t="shared" ca="1" si="88"/>
        <v>0</v>
      </c>
      <c r="H1537" s="54">
        <f t="shared" ca="1" si="88"/>
        <v>0</v>
      </c>
      <c r="I1537" s="54">
        <f t="shared" ca="1" si="88"/>
        <v>0</v>
      </c>
      <c r="J1537" s="54" t="str">
        <f t="shared" ca="1" si="87"/>
        <v>ZH0CMZ</v>
      </c>
      <c r="K1537" s="54" t="str">
        <f t="shared" ca="1" si="87"/>
        <v>AD3</v>
      </c>
      <c r="L1537" s="54" t="str">
        <f t="shared" ca="1" si="87"/>
        <v>COMPLET</v>
      </c>
      <c r="M1537" s="54" t="str">
        <f t="shared" ca="1" si="87"/>
        <v xml:space="preserve"> </v>
      </c>
      <c r="N1537" s="54" t="str">
        <f t="shared" ca="1" si="87"/>
        <v>ZH0UMZ</v>
      </c>
      <c r="O1537" s="54">
        <f t="shared" ca="1" si="87"/>
        <v>0</v>
      </c>
    </row>
    <row r="1538" spans="1:15" hidden="1" x14ac:dyDescent="0.25">
      <c r="A1538" s="97">
        <v>1261</v>
      </c>
      <c r="B1538" s="98" t="s">
        <v>6564</v>
      </c>
      <c r="C1538" s="54" t="str">
        <f t="shared" ca="1" si="89"/>
        <v>CPRI</v>
      </c>
      <c r="D1538" s="54" t="str">
        <f t="shared" ca="1" si="89"/>
        <v>PVT06V</v>
      </c>
      <c r="E1538" s="98">
        <f t="shared" ca="1" si="88"/>
        <v>0</v>
      </c>
      <c r="F1538" s="54">
        <f t="shared" ca="1" si="88"/>
        <v>0</v>
      </c>
      <c r="G1538" s="54">
        <f t="shared" ca="1" si="88"/>
        <v>0</v>
      </c>
      <c r="H1538" s="54">
        <f t="shared" ca="1" si="88"/>
        <v>0</v>
      </c>
      <c r="I1538" s="54">
        <f t="shared" ca="1" si="88"/>
        <v>0</v>
      </c>
      <c r="J1538" s="54" t="str">
        <f t="shared" ca="1" si="87"/>
        <v>ZH0DM0</v>
      </c>
      <c r="K1538" s="54" t="str">
        <f t="shared" ca="1" si="87"/>
        <v>AD3</v>
      </c>
      <c r="L1538" s="54" t="str">
        <f t="shared" ca="1" si="87"/>
        <v>COMPLET</v>
      </c>
      <c r="M1538" s="54" t="str">
        <f t="shared" ca="1" si="87"/>
        <v xml:space="preserve"> </v>
      </c>
      <c r="N1538" s="54" t="str">
        <f t="shared" ca="1" si="87"/>
        <v>ZH0VM0</v>
      </c>
      <c r="O1538" s="54">
        <f t="shared" ca="1" si="87"/>
        <v>0</v>
      </c>
    </row>
    <row r="1539" spans="1:15" hidden="1" x14ac:dyDescent="0.25">
      <c r="A1539" s="97">
        <v>1262</v>
      </c>
      <c r="B1539" s="98" t="s">
        <v>6570</v>
      </c>
      <c r="C1539" s="54" t="str">
        <f t="shared" ca="1" si="89"/>
        <v>CPRI</v>
      </c>
      <c r="D1539" s="54" t="str">
        <f t="shared" ca="1" si="89"/>
        <v>PVT07V</v>
      </c>
      <c r="E1539" s="98">
        <f t="shared" ca="1" si="88"/>
        <v>0</v>
      </c>
      <c r="F1539" s="54">
        <f t="shared" ca="1" si="88"/>
        <v>0</v>
      </c>
      <c r="G1539" s="54">
        <f t="shared" ca="1" si="88"/>
        <v>0</v>
      </c>
      <c r="H1539" s="54">
        <f t="shared" ca="1" si="88"/>
        <v>0</v>
      </c>
      <c r="I1539" s="54">
        <f t="shared" ca="1" si="88"/>
        <v>0</v>
      </c>
      <c r="J1539" s="54" t="str">
        <f t="shared" ca="1" si="87"/>
        <v>ZH0DM1</v>
      </c>
      <c r="K1539" s="54" t="str">
        <f t="shared" ca="1" si="87"/>
        <v>AD3</v>
      </c>
      <c r="L1539" s="54" t="str">
        <f t="shared" ca="1" si="87"/>
        <v>COMPLET</v>
      </c>
      <c r="M1539" s="54" t="str">
        <f t="shared" ca="1" si="87"/>
        <v xml:space="preserve"> </v>
      </c>
      <c r="N1539" s="54" t="str">
        <f t="shared" ca="1" si="87"/>
        <v>ZH0VM1</v>
      </c>
      <c r="O1539" s="54">
        <f t="shared" ca="1" si="87"/>
        <v>0</v>
      </c>
    </row>
    <row r="1540" spans="1:15" hidden="1" x14ac:dyDescent="0.25">
      <c r="A1540" s="97">
        <v>1263</v>
      </c>
      <c r="B1540" s="98" t="s">
        <v>6576</v>
      </c>
      <c r="C1540" s="54" t="str">
        <f t="shared" ca="1" si="89"/>
        <v>CPRI</v>
      </c>
      <c r="D1540" s="54" t="str">
        <f t="shared" ca="1" si="89"/>
        <v>PVT08V</v>
      </c>
      <c r="E1540" s="98">
        <f t="shared" ca="1" si="88"/>
        <v>0</v>
      </c>
      <c r="F1540" s="54">
        <f t="shared" ca="1" si="88"/>
        <v>0</v>
      </c>
      <c r="G1540" s="54">
        <f t="shared" ca="1" si="88"/>
        <v>0</v>
      </c>
      <c r="H1540" s="54">
        <f t="shared" ca="1" si="88"/>
        <v>0</v>
      </c>
      <c r="I1540" s="54">
        <f t="shared" ca="1" si="88"/>
        <v>0</v>
      </c>
      <c r="J1540" s="54" t="str">
        <f t="shared" ca="1" si="87"/>
        <v>ZH0AMF</v>
      </c>
      <c r="K1540" s="54" t="str">
        <f t="shared" ca="1" si="87"/>
        <v>AD3</v>
      </c>
      <c r="L1540" s="54" t="str">
        <f t="shared" ca="1" si="87"/>
        <v>COMPLET</v>
      </c>
      <c r="M1540" s="54" t="str">
        <f t="shared" ca="1" si="87"/>
        <v xml:space="preserve"> </v>
      </c>
      <c r="N1540" s="54" t="str">
        <f t="shared" ca="1" si="87"/>
        <v>ZH0SM7</v>
      </c>
      <c r="O1540" s="54">
        <f t="shared" ca="1" si="87"/>
        <v>0</v>
      </c>
    </row>
    <row r="1541" spans="1:15" hidden="1" x14ac:dyDescent="0.25">
      <c r="A1541" s="97">
        <v>1264</v>
      </c>
      <c r="B1541" s="98" t="s">
        <v>6582</v>
      </c>
      <c r="C1541" s="54" t="str">
        <f t="shared" ca="1" si="89"/>
        <v>CPRI</v>
      </c>
      <c r="D1541" s="54" t="str">
        <f t="shared" ca="1" si="89"/>
        <v>PVT09V</v>
      </c>
      <c r="E1541" s="98">
        <f t="shared" ca="1" si="88"/>
        <v>0</v>
      </c>
      <c r="F1541" s="54">
        <f t="shared" ca="1" si="88"/>
        <v>0</v>
      </c>
      <c r="G1541" s="54">
        <f t="shared" ca="1" si="88"/>
        <v>0</v>
      </c>
      <c r="H1541" s="54">
        <f t="shared" ca="1" si="88"/>
        <v>0</v>
      </c>
      <c r="I1541" s="54">
        <f t="shared" ca="1" si="88"/>
        <v>0</v>
      </c>
      <c r="J1541" s="54" t="str">
        <f t="shared" ca="1" si="87"/>
        <v>ZH0AMG</v>
      </c>
      <c r="K1541" s="54" t="str">
        <f t="shared" ca="1" si="87"/>
        <v>AD3</v>
      </c>
      <c r="L1541" s="54" t="str">
        <f t="shared" ca="1" si="87"/>
        <v>COMPLET</v>
      </c>
      <c r="M1541" s="54" t="str">
        <f t="shared" ca="1" si="87"/>
        <v xml:space="preserve"> </v>
      </c>
      <c r="N1541" s="54" t="str">
        <f t="shared" ca="1" si="87"/>
        <v>ZH0SM8</v>
      </c>
      <c r="O1541" s="54">
        <f t="shared" ca="1" si="87"/>
        <v>0</v>
      </c>
    </row>
    <row r="1542" spans="1:15" hidden="1" x14ac:dyDescent="0.25">
      <c r="A1542" s="97">
        <v>1265</v>
      </c>
      <c r="B1542" s="98" t="s">
        <v>6588</v>
      </c>
      <c r="C1542" s="54" t="str">
        <f t="shared" ca="1" si="89"/>
        <v>CPRI</v>
      </c>
      <c r="D1542" s="54" t="str">
        <f t="shared" ca="1" si="89"/>
        <v>PVT10V</v>
      </c>
      <c r="E1542" s="98">
        <f t="shared" ca="1" si="88"/>
        <v>0</v>
      </c>
      <c r="F1542" s="54">
        <f t="shared" ca="1" si="88"/>
        <v>0</v>
      </c>
      <c r="G1542" s="54">
        <f t="shared" ca="1" si="88"/>
        <v>0</v>
      </c>
      <c r="H1542" s="54">
        <f t="shared" ca="1" si="88"/>
        <v>0</v>
      </c>
      <c r="I1542" s="54">
        <f t="shared" ca="1" si="88"/>
        <v>0</v>
      </c>
      <c r="J1542" s="54" t="str">
        <f t="shared" ca="1" si="87"/>
        <v>ZH0DM2</v>
      </c>
      <c r="K1542" s="54" t="str">
        <f t="shared" ca="1" si="87"/>
        <v>AD3</v>
      </c>
      <c r="L1542" s="54" t="str">
        <f t="shared" ca="1" si="87"/>
        <v>COMPLET</v>
      </c>
      <c r="M1542" s="54" t="str">
        <f t="shared" ref="M1542:O1605" ca="1" si="90">IF((INDIRECT("'Referentiel'!"&amp;M$1&amp;$A1542)="N/A"),"",INDIRECT("'Referentiel'!"&amp;M$1&amp;$A1542))</f>
        <v xml:space="preserve"> </v>
      </c>
      <c r="N1542" s="54" t="str">
        <f t="shared" ca="1" si="90"/>
        <v>ZH0VM2</v>
      </c>
      <c r="O1542" s="54">
        <f t="shared" ca="1" si="90"/>
        <v>0</v>
      </c>
    </row>
    <row r="1543" spans="1:15" hidden="1" x14ac:dyDescent="0.25">
      <c r="A1543" s="97">
        <v>1266</v>
      </c>
      <c r="B1543" s="98" t="s">
        <v>6594</v>
      </c>
      <c r="C1543" s="54" t="str">
        <f t="shared" ca="1" si="89"/>
        <v>CPRI</v>
      </c>
      <c r="D1543" s="54" t="str">
        <f t="shared" ca="1" si="89"/>
        <v>PVT11V</v>
      </c>
      <c r="E1543" s="98">
        <f t="shared" ca="1" si="88"/>
        <v>0</v>
      </c>
      <c r="F1543" s="54">
        <f t="shared" ca="1" si="88"/>
        <v>0</v>
      </c>
      <c r="G1543" s="54">
        <f t="shared" ca="1" si="88"/>
        <v>0</v>
      </c>
      <c r="H1543" s="54">
        <f t="shared" ca="1" si="88"/>
        <v>0</v>
      </c>
      <c r="I1543" s="54">
        <f t="shared" ca="1" si="88"/>
        <v>0</v>
      </c>
      <c r="J1543" s="54" t="str">
        <f t="shared" ca="1" si="88"/>
        <v>ZH0DM3</v>
      </c>
      <c r="K1543" s="54" t="str">
        <f t="shared" ca="1" si="88"/>
        <v>AD3</v>
      </c>
      <c r="L1543" s="54" t="str">
        <f t="shared" ca="1" si="88"/>
        <v>COMPLET</v>
      </c>
      <c r="M1543" s="54" t="str">
        <f t="shared" ca="1" si="90"/>
        <v xml:space="preserve"> </v>
      </c>
      <c r="N1543" s="54" t="str">
        <f t="shared" ca="1" si="90"/>
        <v>ZH0VM3</v>
      </c>
      <c r="O1543" s="54">
        <f t="shared" ca="1" si="90"/>
        <v>0</v>
      </c>
    </row>
    <row r="1544" spans="1:15" hidden="1" x14ac:dyDescent="0.25">
      <c r="A1544" s="97">
        <v>1267</v>
      </c>
      <c r="B1544" s="98" t="s">
        <v>6600</v>
      </c>
      <c r="C1544" s="54" t="str">
        <f t="shared" ca="1" si="89"/>
        <v>CPRI</v>
      </c>
      <c r="D1544" s="54" t="str">
        <f t="shared" ca="1" si="89"/>
        <v>PVT12V</v>
      </c>
      <c r="E1544" s="98">
        <f t="shared" ca="1" si="88"/>
        <v>0</v>
      </c>
      <c r="F1544" s="54">
        <f t="shared" ca="1" si="88"/>
        <v>0</v>
      </c>
      <c r="G1544" s="54">
        <f t="shared" ca="1" si="88"/>
        <v>0</v>
      </c>
      <c r="H1544" s="54">
        <f t="shared" ca="1" si="88"/>
        <v>0</v>
      </c>
      <c r="I1544" s="54">
        <f t="shared" ca="1" si="88"/>
        <v>0</v>
      </c>
      <c r="J1544" s="54" t="str">
        <f t="shared" ca="1" si="88"/>
        <v>ZH0AMH</v>
      </c>
      <c r="K1544" s="54" t="str">
        <f t="shared" ca="1" si="88"/>
        <v>AD3</v>
      </c>
      <c r="L1544" s="54" t="str">
        <f t="shared" ca="1" si="88"/>
        <v>COMPLET</v>
      </c>
      <c r="M1544" s="54" t="str">
        <f t="shared" ca="1" si="90"/>
        <v xml:space="preserve"> </v>
      </c>
      <c r="N1544" s="54" t="str">
        <f t="shared" ca="1" si="90"/>
        <v>ZH0SM9</v>
      </c>
      <c r="O1544" s="54">
        <f t="shared" ca="1" si="90"/>
        <v>0</v>
      </c>
    </row>
    <row r="1545" spans="1:15" hidden="1" x14ac:dyDescent="0.25">
      <c r="A1545" s="97">
        <v>1268</v>
      </c>
      <c r="B1545" s="98" t="s">
        <v>6606</v>
      </c>
      <c r="C1545" s="54" t="str">
        <f t="shared" ca="1" si="89"/>
        <v>CPRI</v>
      </c>
      <c r="D1545" s="54" t="str">
        <f t="shared" ca="1" si="89"/>
        <v>PVT14V</v>
      </c>
      <c r="E1545" s="98">
        <f t="shared" ca="1" si="88"/>
        <v>0</v>
      </c>
      <c r="F1545" s="54">
        <f t="shared" ca="1" si="88"/>
        <v>0</v>
      </c>
      <c r="G1545" s="54">
        <f t="shared" ca="1" si="88"/>
        <v>0</v>
      </c>
      <c r="H1545" s="54">
        <f t="shared" ca="1" si="88"/>
        <v>0</v>
      </c>
      <c r="I1545" s="54">
        <f t="shared" ca="1" si="88"/>
        <v>0</v>
      </c>
      <c r="J1545" s="54" t="str">
        <f t="shared" ca="1" si="88"/>
        <v>ZH0DM4</v>
      </c>
      <c r="K1545" s="54" t="str">
        <f t="shared" ca="1" si="88"/>
        <v>AD3</v>
      </c>
      <c r="L1545" s="54" t="str">
        <f t="shared" ca="1" si="88"/>
        <v>COMPLET</v>
      </c>
      <c r="M1545" s="54" t="str">
        <f t="shared" ca="1" si="90"/>
        <v xml:space="preserve"> </v>
      </c>
      <c r="N1545" s="54" t="str">
        <f t="shared" ca="1" si="90"/>
        <v>ZH0VM4</v>
      </c>
      <c r="O1545" s="54">
        <f t="shared" ca="1" si="90"/>
        <v>0</v>
      </c>
    </row>
    <row r="1546" spans="1:15" hidden="1" x14ac:dyDescent="0.25">
      <c r="A1546" s="97">
        <v>1269</v>
      </c>
      <c r="B1546" s="98" t="s">
        <v>6612</v>
      </c>
      <c r="C1546" s="54" t="str">
        <f t="shared" ca="1" si="89"/>
        <v>CPRI</v>
      </c>
      <c r="D1546" s="54" t="str">
        <f t="shared" ca="1" si="89"/>
        <v>PVT20V</v>
      </c>
      <c r="E1546" s="98">
        <f t="shared" ca="1" si="88"/>
        <v>0</v>
      </c>
      <c r="F1546" s="54">
        <f t="shared" ca="1" si="88"/>
        <v>0</v>
      </c>
      <c r="G1546" s="54">
        <f t="shared" ca="1" si="88"/>
        <v>0</v>
      </c>
      <c r="H1546" s="54">
        <f t="shared" ca="1" si="88"/>
        <v>0</v>
      </c>
      <c r="I1546" s="54">
        <f t="shared" ca="1" si="88"/>
        <v>0</v>
      </c>
      <c r="J1546" s="54" t="str">
        <f t="shared" ca="1" si="88"/>
        <v>ZH0DM5</v>
      </c>
      <c r="K1546" s="54" t="str">
        <f t="shared" ca="1" si="88"/>
        <v>AD3</v>
      </c>
      <c r="L1546" s="54" t="str">
        <f t="shared" ca="1" si="88"/>
        <v>COMPLET</v>
      </c>
      <c r="M1546" s="54" t="str">
        <f t="shared" ca="1" si="90"/>
        <v xml:space="preserve"> </v>
      </c>
      <c r="N1546" s="54" t="str">
        <f t="shared" ca="1" si="90"/>
        <v>ZH0VM5</v>
      </c>
      <c r="O1546" s="54">
        <f t="shared" ca="1" si="90"/>
        <v>0</v>
      </c>
    </row>
    <row r="1547" spans="1:15" hidden="1" x14ac:dyDescent="0.25">
      <c r="A1547" s="97">
        <v>1270</v>
      </c>
      <c r="B1547" s="98" t="s">
        <v>6618</v>
      </c>
      <c r="C1547" s="54" t="str">
        <f t="shared" ca="1" si="89"/>
        <v>CPRI</v>
      </c>
      <c r="D1547" s="54" t="str">
        <f t="shared" ca="1" si="89"/>
        <v>PVT21V</v>
      </c>
      <c r="E1547" s="98">
        <f t="shared" ca="1" si="88"/>
        <v>0</v>
      </c>
      <c r="F1547" s="54">
        <f t="shared" ca="1" si="88"/>
        <v>0</v>
      </c>
      <c r="G1547" s="54">
        <f t="shared" ca="1" si="88"/>
        <v>0</v>
      </c>
      <c r="H1547" s="54">
        <f t="shared" ca="1" si="88"/>
        <v>0</v>
      </c>
      <c r="I1547" s="54">
        <f t="shared" ca="1" si="88"/>
        <v>0</v>
      </c>
      <c r="J1547" s="54" t="str">
        <f t="shared" ca="1" si="88"/>
        <v>ZH0AMI</v>
      </c>
      <c r="K1547" s="54" t="str">
        <f t="shared" ca="1" si="88"/>
        <v>AD3</v>
      </c>
      <c r="L1547" s="54" t="str">
        <f t="shared" ca="1" si="88"/>
        <v>COMPLET</v>
      </c>
      <c r="M1547" s="54" t="str">
        <f t="shared" ca="1" si="90"/>
        <v xml:space="preserve"> </v>
      </c>
      <c r="N1547" s="54" t="str">
        <f t="shared" ca="1" si="90"/>
        <v>ZH0SMA</v>
      </c>
      <c r="O1547" s="54">
        <f t="shared" ca="1" si="90"/>
        <v>0</v>
      </c>
    </row>
    <row r="1548" spans="1:15" hidden="1" x14ac:dyDescent="0.25">
      <c r="A1548" s="97">
        <v>1271</v>
      </c>
      <c r="B1548" s="98" t="s">
        <v>6624</v>
      </c>
      <c r="C1548" s="54" t="str">
        <f t="shared" ca="1" si="89"/>
        <v>CPRI</v>
      </c>
      <c r="D1548" s="54" t="str">
        <f t="shared" ca="1" si="89"/>
        <v>PVT33V</v>
      </c>
      <c r="E1548" s="98">
        <f t="shared" ca="1" si="88"/>
        <v>0</v>
      </c>
      <c r="F1548" s="54">
        <f t="shared" ca="1" si="88"/>
        <v>0</v>
      </c>
      <c r="G1548" s="54">
        <f t="shared" ca="1" si="88"/>
        <v>0</v>
      </c>
      <c r="H1548" s="54">
        <f t="shared" ca="1" si="88"/>
        <v>0</v>
      </c>
      <c r="I1548" s="54">
        <f t="shared" ca="1" si="88"/>
        <v>0</v>
      </c>
      <c r="J1548" s="54" t="str">
        <f t="shared" ca="1" si="88"/>
        <v>ZH0DM6</v>
      </c>
      <c r="K1548" s="54" t="str">
        <f t="shared" ca="1" si="88"/>
        <v>AD3</v>
      </c>
      <c r="L1548" s="54" t="str">
        <f t="shared" ca="1" si="88"/>
        <v>COMPLET</v>
      </c>
      <c r="M1548" s="54" t="str">
        <f t="shared" ca="1" si="90"/>
        <v xml:space="preserve"> </v>
      </c>
      <c r="N1548" s="54" t="str">
        <f t="shared" ca="1" si="90"/>
        <v>ZH0VM6</v>
      </c>
      <c r="O1548" s="54">
        <f t="shared" ca="1" si="90"/>
        <v>0</v>
      </c>
    </row>
    <row r="1549" spans="1:15" x14ac:dyDescent="0.25">
      <c r="A1549" s="97">
        <v>1272</v>
      </c>
      <c r="B1549" s="98" t="s">
        <v>6630</v>
      </c>
      <c r="C1549" s="54" t="str">
        <f t="shared" ca="1" si="89"/>
        <v>CPPL</v>
      </c>
      <c r="D1549" s="54" t="str">
        <f t="shared" ca="1" si="89"/>
        <v>VMDDG72</v>
      </c>
      <c r="E1549" s="98">
        <f t="shared" ca="1" si="88"/>
        <v>0</v>
      </c>
      <c r="F1549" s="54">
        <f t="shared" ca="1" si="88"/>
        <v>0</v>
      </c>
      <c r="G1549" s="54">
        <f t="shared" ca="1" si="88"/>
        <v>0</v>
      </c>
      <c r="H1549" s="54">
        <f t="shared" ca="1" si="88"/>
        <v>0</v>
      </c>
      <c r="I1549" s="54">
        <f t="shared" ca="1" si="88"/>
        <v>0</v>
      </c>
      <c r="J1549" s="54" t="str">
        <f t="shared" ca="1" si="88"/>
        <v>ZH2AH8</v>
      </c>
      <c r="K1549" s="54" t="str">
        <f t="shared" ca="1" si="88"/>
        <v>AD3</v>
      </c>
      <c r="L1549" s="54" t="str">
        <f t="shared" ca="1" si="88"/>
        <v>COMPLET</v>
      </c>
      <c r="M1549" s="54" t="str">
        <f t="shared" ca="1" si="90"/>
        <v xml:space="preserve"> </v>
      </c>
      <c r="N1549" s="54" t="str">
        <f t="shared" ca="1" si="90"/>
        <v>ZH2SH8</v>
      </c>
      <c r="O1549" s="54">
        <f t="shared" ca="1" si="90"/>
        <v>0</v>
      </c>
    </row>
    <row r="1550" spans="1:15" hidden="1" x14ac:dyDescent="0.25">
      <c r="A1550" s="97">
        <v>1273</v>
      </c>
      <c r="B1550" s="98" t="s">
        <v>6636</v>
      </c>
      <c r="C1550" s="54" t="str">
        <f t="shared" ca="1" si="89"/>
        <v>CPCR</v>
      </c>
      <c r="D1550" s="54" t="str">
        <f t="shared" ca="1" si="89"/>
        <v xml:space="preserve"> </v>
      </c>
      <c r="E1550" s="98">
        <f t="shared" ca="1" si="88"/>
        <v>0</v>
      </c>
      <c r="F1550" s="54">
        <f t="shared" ca="1" si="88"/>
        <v>0</v>
      </c>
      <c r="G1550" s="54">
        <f t="shared" ca="1" si="88"/>
        <v>0</v>
      </c>
      <c r="H1550" s="54">
        <f t="shared" ca="1" si="88"/>
        <v>0</v>
      </c>
      <c r="I1550" s="54">
        <f t="shared" ca="1" si="88"/>
        <v>0</v>
      </c>
      <c r="J1550" s="54">
        <f t="shared" ca="1" si="88"/>
        <v>0</v>
      </c>
      <c r="K1550" s="54" t="str">
        <f t="shared" ca="1" si="88"/>
        <v>AD3</v>
      </c>
      <c r="L1550" s="54" t="str">
        <f t="shared" ca="1" si="88"/>
        <v>COMPLET</v>
      </c>
      <c r="M1550" s="54" t="str">
        <f t="shared" ca="1" si="90"/>
        <v xml:space="preserve"> </v>
      </c>
      <c r="N1550" s="54" t="str">
        <f t="shared" ca="1" si="90"/>
        <v>ZH11JH</v>
      </c>
      <c r="O1550" s="54">
        <f t="shared" ca="1" si="90"/>
        <v>0</v>
      </c>
    </row>
    <row r="1551" spans="1:15" x14ac:dyDescent="0.25">
      <c r="A1551" s="97">
        <v>1274</v>
      </c>
      <c r="B1551" s="98" t="s">
        <v>6640</v>
      </c>
      <c r="C1551" s="54" t="str">
        <f t="shared" ca="1" si="89"/>
        <v>CPCR</v>
      </c>
      <c r="D1551" s="54" t="str">
        <f t="shared" ca="1" si="89"/>
        <v>PRCINFRQ</v>
      </c>
      <c r="E1551" s="98">
        <f t="shared" ca="1" si="88"/>
        <v>0</v>
      </c>
      <c r="F1551" s="54">
        <f t="shared" ca="1" si="88"/>
        <v>0</v>
      </c>
      <c r="G1551" s="54">
        <f t="shared" ca="1" si="88"/>
        <v>0</v>
      </c>
      <c r="H1551" s="54">
        <f t="shared" ca="1" si="88"/>
        <v>0</v>
      </c>
      <c r="I1551" s="54">
        <f t="shared" ca="1" si="88"/>
        <v>0</v>
      </c>
      <c r="J1551" s="54" t="str">
        <f t="shared" ca="1" si="88"/>
        <v>ZH1AH8</v>
      </c>
      <c r="K1551" s="54" t="str">
        <f t="shared" ca="1" si="88"/>
        <v>AD3</v>
      </c>
      <c r="L1551" s="54" t="str">
        <f t="shared" ca="1" si="88"/>
        <v>COMPLET</v>
      </c>
      <c r="M1551" s="54" t="str">
        <f t="shared" ca="1" si="90"/>
        <v xml:space="preserve"> </v>
      </c>
      <c r="N1551" s="54" t="str">
        <f t="shared" ca="1" si="90"/>
        <v>ZH1SH4</v>
      </c>
      <c r="O1551" s="54">
        <f t="shared" ca="1" si="90"/>
        <v>0</v>
      </c>
    </row>
    <row r="1552" spans="1:15" hidden="1" x14ac:dyDescent="0.25">
      <c r="A1552" s="97">
        <v>1275</v>
      </c>
      <c r="B1552" s="98" t="s">
        <v>6645</v>
      </c>
      <c r="C1552" s="54" t="str">
        <f t="shared" ca="1" si="89"/>
        <v>CPDM</v>
      </c>
      <c r="D1552" s="54" t="str">
        <f t="shared" ca="1" si="89"/>
        <v xml:space="preserve">V0PRECON </v>
      </c>
      <c r="E1552" s="98">
        <f t="shared" ca="1" si="88"/>
        <v>0</v>
      </c>
      <c r="F1552" s="54">
        <f t="shared" ca="1" si="88"/>
        <v>0</v>
      </c>
      <c r="G1552" s="54">
        <f t="shared" ca="1" si="88"/>
        <v>0</v>
      </c>
      <c r="H1552" s="54">
        <f t="shared" ca="1" si="88"/>
        <v>0</v>
      </c>
      <c r="I1552" s="54">
        <f t="shared" ca="1" si="88"/>
        <v>0</v>
      </c>
      <c r="J1552" s="54" t="str">
        <f t="shared" ca="1" si="88"/>
        <v>ZH4GJ2</v>
      </c>
      <c r="K1552" s="54" t="str">
        <f t="shared" ca="1" si="88"/>
        <v>AD1</v>
      </c>
      <c r="L1552" s="54" t="str">
        <f t="shared" ca="1" si="88"/>
        <v>COMPLET</v>
      </c>
      <c r="M1552" s="54">
        <f t="shared" ca="1" si="90"/>
        <v>0</v>
      </c>
      <c r="N1552" s="54" t="str">
        <f t="shared" ca="1" si="90"/>
        <v>ZH4YJ2</v>
      </c>
      <c r="O1552" s="54">
        <f t="shared" ca="1" si="90"/>
        <v>0</v>
      </c>
    </row>
    <row r="1553" spans="1:15" hidden="1" x14ac:dyDescent="0.25">
      <c r="A1553" s="97">
        <v>1276</v>
      </c>
      <c r="B1553" s="98" t="s">
        <v>6650</v>
      </c>
      <c r="C1553" s="54" t="str">
        <f t="shared" ca="1" si="89"/>
        <v>CPCC</v>
      </c>
      <c r="D1553" s="54" t="str">
        <f t="shared" ca="1" si="89"/>
        <v xml:space="preserve">V2PRECTR </v>
      </c>
      <c r="E1553" s="98">
        <f t="shared" ca="1" si="88"/>
        <v>0</v>
      </c>
      <c r="F1553" s="54">
        <f t="shared" ca="1" si="88"/>
        <v>0</v>
      </c>
      <c r="G1553" s="54">
        <f t="shared" ca="1" si="88"/>
        <v>0</v>
      </c>
      <c r="H1553" s="54">
        <f t="shared" ca="1" si="88"/>
        <v>0</v>
      </c>
      <c r="I1553" s="54">
        <f t="shared" ca="1" si="88"/>
        <v>0</v>
      </c>
      <c r="J1553" s="54" t="str">
        <f t="shared" ca="1" si="88"/>
        <v>ZH1JJI</v>
      </c>
      <c r="K1553" s="54" t="str">
        <f t="shared" ca="1" si="88"/>
        <v>AD3</v>
      </c>
      <c r="L1553" s="54" t="str">
        <f t="shared" ca="1" si="88"/>
        <v>COMPLET</v>
      </c>
      <c r="M1553" s="54">
        <f t="shared" ca="1" si="90"/>
        <v>0</v>
      </c>
      <c r="N1553" s="54" t="str">
        <f t="shared" ca="1" si="90"/>
        <v>ZH11JI</v>
      </c>
      <c r="O1553" s="54">
        <f t="shared" ca="1" si="90"/>
        <v>0</v>
      </c>
    </row>
    <row r="1554" spans="1:15" hidden="1" x14ac:dyDescent="0.25">
      <c r="A1554" s="97">
        <v>1277</v>
      </c>
      <c r="B1554" s="98" t="s">
        <v>6655</v>
      </c>
      <c r="C1554" s="54" t="str">
        <f t="shared" ca="1" si="89"/>
        <v>CPCC</v>
      </c>
      <c r="D1554" s="54" t="str">
        <f t="shared" ca="1" si="89"/>
        <v xml:space="preserve">V1PREELC </v>
      </c>
      <c r="E1554" s="98">
        <f t="shared" ca="1" si="88"/>
        <v>0</v>
      </c>
      <c r="F1554" s="54">
        <f t="shared" ca="1" si="88"/>
        <v>0</v>
      </c>
      <c r="G1554" s="54">
        <f t="shared" ca="1" si="88"/>
        <v>0</v>
      </c>
      <c r="H1554" s="54">
        <f t="shared" ca="1" si="88"/>
        <v>0</v>
      </c>
      <c r="I1554" s="54">
        <f t="shared" ca="1" si="88"/>
        <v>0</v>
      </c>
      <c r="J1554" s="54" t="str">
        <f t="shared" ca="1" si="88"/>
        <v>ZH1JJJ</v>
      </c>
      <c r="K1554" s="54" t="str">
        <f t="shared" ca="1" si="88"/>
        <v>AD3</v>
      </c>
      <c r="L1554" s="54" t="str">
        <f t="shared" ca="1" si="88"/>
        <v>COMPLET</v>
      </c>
      <c r="M1554" s="54">
        <f t="shared" ca="1" si="90"/>
        <v>0</v>
      </c>
      <c r="N1554" s="54" t="str">
        <f t="shared" ca="1" si="90"/>
        <v>ZH11JJ</v>
      </c>
      <c r="O1554" s="54">
        <f t="shared" ca="1" si="90"/>
        <v>0</v>
      </c>
    </row>
    <row r="1555" spans="1:15" hidden="1" x14ac:dyDescent="0.25">
      <c r="A1555" s="97">
        <v>1278</v>
      </c>
      <c r="B1555" s="98" t="s">
        <v>6660</v>
      </c>
      <c r="C1555" s="54" t="str">
        <f t="shared" ca="1" si="89"/>
        <v>CPCC</v>
      </c>
      <c r="D1555" s="54" t="str">
        <f t="shared" ca="1" si="89"/>
        <v xml:space="preserve">V2PREHIS </v>
      </c>
      <c r="E1555" s="98">
        <f t="shared" ca="1" si="88"/>
        <v>0</v>
      </c>
      <c r="F1555" s="54">
        <f t="shared" ca="1" si="88"/>
        <v>0</v>
      </c>
      <c r="G1555" s="54">
        <f t="shared" ca="1" si="88"/>
        <v>0</v>
      </c>
      <c r="H1555" s="54">
        <f t="shared" ca="1" si="88"/>
        <v>0</v>
      </c>
      <c r="I1555" s="54">
        <f t="shared" ca="1" si="88"/>
        <v>0</v>
      </c>
      <c r="J1555" s="54" t="str">
        <f t="shared" ca="1" si="88"/>
        <v>ZH1JJK</v>
      </c>
      <c r="K1555" s="54" t="str">
        <f t="shared" ca="1" si="88"/>
        <v>AD3</v>
      </c>
      <c r="L1555" s="54" t="str">
        <f t="shared" ca="1" si="88"/>
        <v>COMPLET</v>
      </c>
      <c r="M1555" s="54">
        <f t="shared" ca="1" si="90"/>
        <v>0</v>
      </c>
      <c r="N1555" s="54" t="str">
        <f t="shared" ca="1" si="90"/>
        <v>ZH11JK</v>
      </c>
      <c r="O1555" s="54">
        <f t="shared" ca="1" si="90"/>
        <v>0</v>
      </c>
    </row>
    <row r="1556" spans="1:15" hidden="1" x14ac:dyDescent="0.25">
      <c r="A1556" s="97">
        <v>1279</v>
      </c>
      <c r="B1556" s="98" t="s">
        <v>6666</v>
      </c>
      <c r="C1556" s="54" t="str">
        <f t="shared" ca="1" si="89"/>
        <v>CPMC</v>
      </c>
      <c r="D1556" s="54" t="str">
        <f t="shared" ca="1" si="89"/>
        <v>FDLC5_DWH_000_YYYYMMDD.dat</v>
      </c>
      <c r="E1556" s="98">
        <f t="shared" ca="1" si="88"/>
        <v>0</v>
      </c>
      <c r="F1556" s="54">
        <f t="shared" ca="1" si="88"/>
        <v>0</v>
      </c>
      <c r="G1556" s="54">
        <f t="shared" ca="1" si="88"/>
        <v>0</v>
      </c>
      <c r="H1556" s="54">
        <f t="shared" ca="1" si="88"/>
        <v>0</v>
      </c>
      <c r="I1556" s="54">
        <f t="shared" ca="1" si="88"/>
        <v>0</v>
      </c>
      <c r="J1556" s="54">
        <f t="shared" ca="1" si="88"/>
        <v>0</v>
      </c>
      <c r="K1556" s="54" t="str">
        <f t="shared" ca="1" si="88"/>
        <v>AD4.2</v>
      </c>
      <c r="L1556" s="54" t="str">
        <f t="shared" ca="1" si="88"/>
        <v>COMPLET</v>
      </c>
      <c r="M1556" s="54" t="str">
        <f t="shared" ca="1" si="90"/>
        <v xml:space="preserve"> </v>
      </c>
      <c r="N1556" s="54" t="str">
        <f t="shared" ca="1" si="90"/>
        <v>ZH4ZJI</v>
      </c>
      <c r="O1556" s="54">
        <f t="shared" ca="1" si="90"/>
        <v>0</v>
      </c>
    </row>
    <row r="1557" spans="1:15" hidden="1" x14ac:dyDescent="0.25">
      <c r="A1557" s="97">
        <v>1280</v>
      </c>
      <c r="B1557" s="98" t="s">
        <v>6669</v>
      </c>
      <c r="C1557" s="54" t="str">
        <f t="shared" ca="1" si="89"/>
        <v>CPPL</v>
      </c>
      <c r="D1557" s="54" t="str">
        <f t="shared" ca="1" si="89"/>
        <v xml:space="preserve">V1PRIPEL </v>
      </c>
      <c r="E1557" s="98">
        <f t="shared" ca="1" si="88"/>
        <v>0</v>
      </c>
      <c r="F1557" s="54">
        <f t="shared" ca="1" si="88"/>
        <v>0</v>
      </c>
      <c r="G1557" s="54">
        <f t="shared" ca="1" si="88"/>
        <v>0</v>
      </c>
      <c r="H1557" s="54">
        <f t="shared" ca="1" si="88"/>
        <v>0</v>
      </c>
      <c r="I1557" s="54">
        <f t="shared" ca="1" si="88"/>
        <v>0</v>
      </c>
      <c r="J1557" s="54" t="str">
        <f t="shared" ca="1" si="88"/>
        <v>ZH2FJ1</v>
      </c>
      <c r="K1557" s="54" t="str">
        <f t="shared" ca="1" si="88"/>
        <v>AD3</v>
      </c>
      <c r="L1557" s="54" t="str">
        <f t="shared" ca="1" si="88"/>
        <v>COMPLET</v>
      </c>
      <c r="M1557" s="54">
        <f t="shared" ca="1" si="90"/>
        <v>0</v>
      </c>
      <c r="N1557" s="54" t="str">
        <f t="shared" ca="1" si="90"/>
        <v>ZH2XJ1</v>
      </c>
      <c r="O1557" s="54">
        <f t="shared" ca="1" si="90"/>
        <v>0</v>
      </c>
    </row>
    <row r="1558" spans="1:15" hidden="1" x14ac:dyDescent="0.25">
      <c r="A1558" s="97">
        <v>1281</v>
      </c>
      <c r="B1558" s="98" t="s">
        <v>6674</v>
      </c>
      <c r="C1558" s="54" t="str">
        <f t="shared" ca="1" si="89"/>
        <v>CPMS</v>
      </c>
      <c r="D1558" s="54" t="str">
        <f t="shared" ca="1" si="89"/>
        <v xml:space="preserve">V0PROAFF </v>
      </c>
      <c r="E1558" s="98">
        <f t="shared" ca="1" si="88"/>
        <v>0</v>
      </c>
      <c r="F1558" s="54">
        <f t="shared" ca="1" si="88"/>
        <v>0</v>
      </c>
      <c r="G1558" s="54">
        <f t="shared" ca="1" si="88"/>
        <v>0</v>
      </c>
      <c r="H1558" s="54">
        <f t="shared" ca="1" si="88"/>
        <v>0</v>
      </c>
      <c r="I1558" s="54">
        <f t="shared" ca="1" si="88"/>
        <v>0</v>
      </c>
      <c r="J1558" s="54" t="str">
        <f t="shared" ca="1" si="88"/>
        <v>ZH4GJ3</v>
      </c>
      <c r="K1558" s="54" t="str">
        <f t="shared" ca="1" si="88"/>
        <v>AD3</v>
      </c>
      <c r="L1558" s="54" t="str">
        <f t="shared" ca="1" si="88"/>
        <v>COMPLET</v>
      </c>
      <c r="M1558" s="54">
        <f t="shared" ca="1" si="90"/>
        <v>0</v>
      </c>
      <c r="N1558" s="54" t="str">
        <f t="shared" ca="1" si="90"/>
        <v>ZH4YJ3</v>
      </c>
      <c r="O1558" s="54">
        <f t="shared" ca="1" si="90"/>
        <v>0</v>
      </c>
    </row>
    <row r="1559" spans="1:15" hidden="1" x14ac:dyDescent="0.25">
      <c r="A1559" s="97">
        <v>1909</v>
      </c>
      <c r="B1559" s="98" t="s">
        <v>9581</v>
      </c>
      <c r="C1559" s="54" t="str">
        <f t="shared" ca="1" si="89"/>
        <v>CPCC</v>
      </c>
      <c r="D1559" s="54" t="str">
        <f t="shared" ca="1" si="89"/>
        <v>V2PROCIV</v>
      </c>
      <c r="E1559" s="98">
        <f t="shared" ca="1" si="88"/>
        <v>0</v>
      </c>
      <c r="F1559" s="54">
        <f t="shared" ca="1" si="88"/>
        <v>0</v>
      </c>
      <c r="G1559" s="54">
        <f t="shared" ca="1" si="88"/>
        <v>0</v>
      </c>
      <c r="H1559" s="54">
        <f t="shared" ca="1" si="88"/>
        <v>0</v>
      </c>
      <c r="I1559" s="54">
        <f t="shared" ca="1" si="88"/>
        <v>0</v>
      </c>
      <c r="J1559" s="54" t="str">
        <f t="shared" ca="1" si="88"/>
        <v>ZH18J3</v>
      </c>
      <c r="K1559" s="54" t="str">
        <f t="shared" ca="1" si="88"/>
        <v>AD3</v>
      </c>
      <c r="L1559" s="54" t="str">
        <f t="shared" ca="1" si="88"/>
        <v>COMPLET</v>
      </c>
      <c r="M1559" s="54">
        <f t="shared" ca="1" si="90"/>
        <v>0</v>
      </c>
      <c r="N1559" s="54" t="str">
        <f t="shared" ca="1" si="90"/>
        <v>ZH18J4</v>
      </c>
      <c r="O1559" s="54">
        <f t="shared" ca="1" si="90"/>
        <v>0</v>
      </c>
    </row>
    <row r="1560" spans="1:15" hidden="1" x14ac:dyDescent="0.25">
      <c r="A1560" s="97">
        <v>1282</v>
      </c>
      <c r="B1560" s="98" t="s">
        <v>6679</v>
      </c>
      <c r="C1560" s="54" t="str">
        <f t="shared" ca="1" si="89"/>
        <v>CPCC</v>
      </c>
      <c r="D1560" s="54" t="str">
        <f t="shared" ca="1" si="89"/>
        <v xml:space="preserve">V1PROCON </v>
      </c>
      <c r="E1560" s="98">
        <f t="shared" ca="1" si="88"/>
        <v>0</v>
      </c>
      <c r="F1560" s="54">
        <f t="shared" ca="1" si="88"/>
        <v>0</v>
      </c>
      <c r="G1560" s="54">
        <f t="shared" ca="1" si="88"/>
        <v>0</v>
      </c>
      <c r="H1560" s="54">
        <f t="shared" ca="1" si="88"/>
        <v>0</v>
      </c>
      <c r="I1560" s="54">
        <f t="shared" ca="1" si="88"/>
        <v>0</v>
      </c>
      <c r="J1560" s="54" t="str">
        <f t="shared" ca="1" si="88"/>
        <v>ZH1JJL</v>
      </c>
      <c r="K1560" s="54" t="str">
        <f t="shared" ca="1" si="88"/>
        <v>AD1</v>
      </c>
      <c r="L1560" s="54" t="str">
        <f t="shared" ca="1" si="88"/>
        <v>COMPLET</v>
      </c>
      <c r="M1560" s="54">
        <f t="shared" ca="1" si="90"/>
        <v>0</v>
      </c>
      <c r="N1560" s="54" t="str">
        <f t="shared" ca="1" si="90"/>
        <v>ZH11JL</v>
      </c>
      <c r="O1560" s="54">
        <f t="shared" ca="1" si="90"/>
        <v>0</v>
      </c>
    </row>
    <row r="1561" spans="1:15" hidden="1" x14ac:dyDescent="0.25">
      <c r="A1561" s="97">
        <v>1283</v>
      </c>
      <c r="B1561" s="98" t="s">
        <v>6684</v>
      </c>
      <c r="C1561" s="54" t="str">
        <f t="shared" ca="1" si="89"/>
        <v>CPAS</v>
      </c>
      <c r="D1561" s="54" t="str">
        <f t="shared" ca="1" si="89"/>
        <v xml:space="preserve">TA/0AMT/PRODUCAS/0/        /  </v>
      </c>
      <c r="E1561" s="98">
        <f t="shared" ca="1" si="88"/>
        <v>0</v>
      </c>
      <c r="F1561" s="54">
        <f t="shared" ca="1" si="88"/>
        <v>0</v>
      </c>
      <c r="G1561" s="54">
        <f t="shared" ca="1" si="88"/>
        <v>0</v>
      </c>
      <c r="H1561" s="54">
        <f t="shared" ca="1" si="88"/>
        <v>0</v>
      </c>
      <c r="I1561" s="54">
        <f t="shared" ca="1" si="88"/>
        <v>0</v>
      </c>
      <c r="J1561" s="54" t="str">
        <f t="shared" ca="1" si="88"/>
        <v>ZH2FJ2</v>
      </c>
      <c r="K1561" s="54" t="str">
        <f t="shared" ca="1" si="88"/>
        <v>AD1</v>
      </c>
      <c r="L1561" s="54" t="str">
        <f t="shared" ca="1" si="88"/>
        <v>COMPLET</v>
      </c>
      <c r="M1561" s="54">
        <f t="shared" ca="1" si="90"/>
        <v>0</v>
      </c>
      <c r="N1561" s="54" t="str">
        <f t="shared" ca="1" si="90"/>
        <v>ZH2XJ2</v>
      </c>
      <c r="O1561" s="54">
        <f t="shared" ca="1" si="90"/>
        <v>0</v>
      </c>
    </row>
    <row r="1562" spans="1:15" hidden="1" x14ac:dyDescent="0.25">
      <c r="A1562" s="97">
        <v>1284</v>
      </c>
      <c r="B1562" s="98" t="s">
        <v>6688</v>
      </c>
      <c r="C1562" s="54" t="str">
        <f t="shared" ca="1" si="89"/>
        <v>CPMC</v>
      </c>
      <c r="D1562" s="54" t="str">
        <f t="shared" ca="1" si="89"/>
        <v xml:space="preserve">V5PRODUI </v>
      </c>
      <c r="E1562" s="98">
        <f t="shared" ca="1" si="88"/>
        <v>0</v>
      </c>
      <c r="F1562" s="54">
        <f t="shared" ca="1" si="88"/>
        <v>0</v>
      </c>
      <c r="G1562" s="54">
        <f t="shared" ca="1" si="88"/>
        <v>0</v>
      </c>
      <c r="H1562" s="54">
        <f t="shared" ca="1" si="88"/>
        <v>0</v>
      </c>
      <c r="I1562" s="54">
        <f t="shared" ca="1" si="88"/>
        <v>0</v>
      </c>
      <c r="J1562" s="54" t="str">
        <f t="shared" ca="1" si="88"/>
        <v>ZH4GJ4</v>
      </c>
      <c r="K1562" s="54" t="str">
        <f t="shared" ca="1" si="88"/>
        <v>AD3</v>
      </c>
      <c r="L1562" s="54" t="str">
        <f t="shared" ca="1" si="88"/>
        <v>COMPLET</v>
      </c>
      <c r="M1562" s="54">
        <f t="shared" ca="1" si="90"/>
        <v>0</v>
      </c>
      <c r="N1562" s="54" t="str">
        <f t="shared" ca="1" si="90"/>
        <v>ZH4YJ4</v>
      </c>
      <c r="O1562" s="54">
        <f t="shared" ca="1" si="90"/>
        <v>0</v>
      </c>
    </row>
    <row r="1563" spans="1:15" hidden="1" x14ac:dyDescent="0.25">
      <c r="A1563" s="97">
        <v>1285</v>
      </c>
      <c r="B1563" s="98" t="s">
        <v>6694</v>
      </c>
      <c r="C1563" s="54" t="str">
        <f t="shared" ca="1" si="89"/>
        <v>CPCC</v>
      </c>
      <c r="D1563" s="54" t="str">
        <f t="shared" ca="1" si="89"/>
        <v xml:space="preserve">V1PROFES </v>
      </c>
      <c r="E1563" s="98">
        <f t="shared" ca="1" si="88"/>
        <v>0</v>
      </c>
      <c r="F1563" s="54">
        <f t="shared" ca="1" si="88"/>
        <v>0</v>
      </c>
      <c r="G1563" s="54">
        <f t="shared" ca="1" si="88"/>
        <v>0</v>
      </c>
      <c r="H1563" s="54">
        <f t="shared" ca="1" si="88"/>
        <v>0</v>
      </c>
      <c r="I1563" s="54">
        <f t="shared" ca="1" si="88"/>
        <v>0</v>
      </c>
      <c r="J1563" s="54" t="str">
        <f t="shared" ca="1" si="88"/>
        <v>ZH1JJM</v>
      </c>
      <c r="K1563" s="54" t="str">
        <f t="shared" ca="1" si="88"/>
        <v>AD1</v>
      </c>
      <c r="L1563" s="54" t="str">
        <f t="shared" ca="1" si="88"/>
        <v>COMPLET</v>
      </c>
      <c r="M1563" s="54">
        <f t="shared" ca="1" si="90"/>
        <v>0</v>
      </c>
      <c r="N1563" s="54" t="str">
        <f t="shared" ca="1" si="90"/>
        <v>ZH11JM</v>
      </c>
      <c r="O1563" s="54">
        <f t="shared" ca="1" si="90"/>
        <v>0</v>
      </c>
    </row>
    <row r="1564" spans="1:15" x14ac:dyDescent="0.25">
      <c r="A1564" s="97">
        <v>1794</v>
      </c>
      <c r="B1564" s="98" t="s">
        <v>9138</v>
      </c>
      <c r="C1564" s="54" t="str">
        <f t="shared" ca="1" si="89"/>
        <v>CPDM</v>
      </c>
      <c r="D1564" s="54" t="str">
        <f t="shared" ca="1" si="89"/>
        <v>99998MBUDH_YYYYMMDDHHMISS_ProfilsHebdo.csv</v>
      </c>
      <c r="E1564" s="98">
        <f t="shared" ca="1" si="88"/>
        <v>0</v>
      </c>
      <c r="F1564" s="54">
        <f t="shared" ca="1" si="88"/>
        <v>0</v>
      </c>
      <c r="G1564" s="54">
        <f t="shared" ca="1" si="88"/>
        <v>0</v>
      </c>
      <c r="H1564" s="54">
        <f t="shared" ca="1" si="88"/>
        <v>0</v>
      </c>
      <c r="I1564" s="54">
        <f t="shared" ca="1" si="88"/>
        <v>0</v>
      </c>
      <c r="J1564" s="54">
        <f t="shared" ca="1" si="88"/>
        <v>0</v>
      </c>
      <c r="K1564" s="54" t="str">
        <f t="shared" ca="1" si="88"/>
        <v>AD4.2</v>
      </c>
      <c r="L1564" s="54" t="str">
        <f t="shared" ca="1" si="88"/>
        <v>COMPLET</v>
      </c>
      <c r="M1564" s="54" t="str">
        <f t="shared" ca="1" si="90"/>
        <v xml:space="preserve"> </v>
      </c>
      <c r="N1564" s="54" t="str">
        <f t="shared" ca="1" si="90"/>
        <v>ZH4SH2</v>
      </c>
      <c r="O1564" s="54">
        <f t="shared" ca="1" si="90"/>
        <v>0</v>
      </c>
    </row>
    <row r="1565" spans="1:15" hidden="1" x14ac:dyDescent="0.25">
      <c r="A1565" s="97">
        <v>1796</v>
      </c>
      <c r="B1565" s="98" t="s">
        <v>9147</v>
      </c>
      <c r="C1565" s="54" t="str">
        <f t="shared" ca="1" si="89"/>
        <v>CPDM</v>
      </c>
      <c r="D1565" s="54" t="str">
        <f t="shared" ca="1" si="89"/>
        <v>99998MBUDJ_YYYYMMDDHHMISS_ProfilsQuotd.csv</v>
      </c>
      <c r="E1565" s="98">
        <f t="shared" ca="1" si="88"/>
        <v>0</v>
      </c>
      <c r="F1565" s="54">
        <f t="shared" ca="1" si="88"/>
        <v>0</v>
      </c>
      <c r="G1565" s="54">
        <f t="shared" ca="1" si="88"/>
        <v>0</v>
      </c>
      <c r="H1565" s="54">
        <f t="shared" ca="1" si="88"/>
        <v>0</v>
      </c>
      <c r="I1565" s="54">
        <f t="shared" ca="1" si="88"/>
        <v>0</v>
      </c>
      <c r="J1565" s="54">
        <f t="shared" ca="1" si="88"/>
        <v>0</v>
      </c>
      <c r="K1565" s="54" t="str">
        <f t="shared" ca="1" si="88"/>
        <v>AD4.2</v>
      </c>
      <c r="L1565" s="54" t="str">
        <f t="shared" ca="1" si="88"/>
        <v>PARTIEL</v>
      </c>
      <c r="M1565" s="54">
        <f t="shared" ca="1" si="90"/>
        <v>0</v>
      </c>
      <c r="N1565" s="54" t="str">
        <f t="shared" ca="1" si="90"/>
        <v>ZH4SJT</v>
      </c>
      <c r="O1565" s="54">
        <f t="shared" ca="1" si="90"/>
        <v>0</v>
      </c>
    </row>
    <row r="1566" spans="1:15" hidden="1" x14ac:dyDescent="0.25">
      <c r="A1566" s="97">
        <v>1286</v>
      </c>
      <c r="B1566" s="98" t="s">
        <v>6699</v>
      </c>
      <c r="C1566" s="54" t="str">
        <f t="shared" ca="1" si="89"/>
        <v>CPMC</v>
      </c>
      <c r="D1566" s="54" t="str">
        <f t="shared" ca="1" si="89"/>
        <v xml:space="preserve">V0PROSIM </v>
      </c>
      <c r="E1566" s="98">
        <f t="shared" ca="1" si="88"/>
        <v>0</v>
      </c>
      <c r="F1566" s="54">
        <f t="shared" ca="1" si="88"/>
        <v>0</v>
      </c>
      <c r="G1566" s="54">
        <f t="shared" ca="1" si="88"/>
        <v>0</v>
      </c>
      <c r="H1566" s="54">
        <f t="shared" ca="1" si="88"/>
        <v>0</v>
      </c>
      <c r="I1566" s="54">
        <f t="shared" ca="1" si="88"/>
        <v>0</v>
      </c>
      <c r="J1566" s="54" t="str">
        <f t="shared" ca="1" si="88"/>
        <v>ZH4GJ5</v>
      </c>
      <c r="K1566" s="54" t="str">
        <f t="shared" ca="1" si="88"/>
        <v>AD3</v>
      </c>
      <c r="L1566" s="54" t="str">
        <f t="shared" ca="1" si="88"/>
        <v>COMPLET</v>
      </c>
      <c r="M1566" s="54">
        <f t="shared" ca="1" si="90"/>
        <v>0</v>
      </c>
      <c r="N1566" s="54" t="str">
        <f t="shared" ca="1" si="90"/>
        <v>ZH4YJ5</v>
      </c>
      <c r="O1566" s="54">
        <f t="shared" ca="1" si="90"/>
        <v>0</v>
      </c>
    </row>
    <row r="1567" spans="1:15" hidden="1" x14ac:dyDescent="0.25">
      <c r="A1567" s="97">
        <v>1287</v>
      </c>
      <c r="B1567" s="98" t="s">
        <v>6706</v>
      </c>
      <c r="C1567" s="54" t="str">
        <f t="shared" ca="1" si="89"/>
        <v>CPMP</v>
      </c>
      <c r="D1567" s="54" t="str">
        <f t="shared" ca="1" si="89"/>
        <v xml:space="preserve">V0PROTIM </v>
      </c>
      <c r="E1567" s="98">
        <f t="shared" ca="1" si="88"/>
        <v>0</v>
      </c>
      <c r="F1567" s="54">
        <f t="shared" ca="1" si="88"/>
        <v>0</v>
      </c>
      <c r="G1567" s="54">
        <f t="shared" ca="1" si="88"/>
        <v>0</v>
      </c>
      <c r="H1567" s="54">
        <f t="shared" ca="1" si="88"/>
        <v>0</v>
      </c>
      <c r="I1567" s="54">
        <f t="shared" ca="1" si="88"/>
        <v>0</v>
      </c>
      <c r="J1567" s="54" t="str">
        <f t="shared" ca="1" si="88"/>
        <v>ZH2FJ3</v>
      </c>
      <c r="K1567" s="54" t="str">
        <f t="shared" ca="1" si="88"/>
        <v>AD3</v>
      </c>
      <c r="L1567" s="54" t="str">
        <f t="shared" ca="1" si="88"/>
        <v>COMPLET</v>
      </c>
      <c r="M1567" s="54">
        <f t="shared" ca="1" si="90"/>
        <v>0</v>
      </c>
      <c r="N1567" s="54" t="str">
        <f t="shared" ca="1" si="90"/>
        <v>ZH2XJ3</v>
      </c>
      <c r="O1567" s="54">
        <f t="shared" ca="1" si="90"/>
        <v>0</v>
      </c>
    </row>
    <row r="1568" spans="1:15" hidden="1" x14ac:dyDescent="0.25">
      <c r="A1568" s="97">
        <v>1288</v>
      </c>
      <c r="B1568" s="98" t="s">
        <v>6712</v>
      </c>
      <c r="C1568" s="54" t="str">
        <f t="shared" ca="1" si="89"/>
        <v>CPRI</v>
      </c>
      <c r="D1568" s="54" t="str">
        <f t="shared" ca="1" si="89"/>
        <v>PROVFLUX</v>
      </c>
      <c r="E1568" s="98">
        <f t="shared" ca="1" si="88"/>
        <v>0</v>
      </c>
      <c r="F1568" s="54">
        <f t="shared" ca="1" si="88"/>
        <v>0</v>
      </c>
      <c r="G1568" s="54">
        <f t="shared" ca="1" si="88"/>
        <v>0</v>
      </c>
      <c r="H1568" s="54">
        <f t="shared" ca="1" si="88"/>
        <v>0</v>
      </c>
      <c r="I1568" s="54">
        <f t="shared" ca="1" si="88"/>
        <v>0</v>
      </c>
      <c r="J1568" s="54" t="str">
        <f t="shared" ca="1" si="88"/>
        <v>ZH0DM7</v>
      </c>
      <c r="K1568" s="54" t="str">
        <f t="shared" ca="1" si="88"/>
        <v>AD3</v>
      </c>
      <c r="L1568" s="54" t="str">
        <f t="shared" ca="1" si="88"/>
        <v>COMPLET</v>
      </c>
      <c r="M1568" s="54" t="str">
        <f t="shared" ca="1" si="90"/>
        <v xml:space="preserve"> </v>
      </c>
      <c r="N1568" s="54" t="str">
        <f t="shared" ca="1" si="90"/>
        <v>ZH0VM7</v>
      </c>
      <c r="O1568" s="54">
        <f t="shared" ca="1" si="90"/>
        <v>0</v>
      </c>
    </row>
    <row r="1569" spans="1:15" hidden="1" x14ac:dyDescent="0.25">
      <c r="A1569" s="97">
        <v>1289</v>
      </c>
      <c r="B1569" s="98" t="s">
        <v>6717</v>
      </c>
      <c r="C1569" s="54" t="str">
        <f t="shared" ca="1" si="89"/>
        <v>CPRI</v>
      </c>
      <c r="D1569" s="54" t="str">
        <f t="shared" ca="1" si="89"/>
        <v>PROVFLUX</v>
      </c>
      <c r="E1569" s="98">
        <f t="shared" ca="1" si="88"/>
        <v>0</v>
      </c>
      <c r="F1569" s="54">
        <f t="shared" ca="1" si="88"/>
        <v>0</v>
      </c>
      <c r="G1569" s="54">
        <f t="shared" ca="1" si="88"/>
        <v>0</v>
      </c>
      <c r="H1569" s="54">
        <f t="shared" ca="1" si="88"/>
        <v>0</v>
      </c>
      <c r="I1569" s="54">
        <f t="shared" ca="1" si="88"/>
        <v>0</v>
      </c>
      <c r="J1569" s="54" t="str">
        <f t="shared" ca="1" si="88"/>
        <v>ZH0DM7</v>
      </c>
      <c r="K1569" s="54" t="str">
        <f t="shared" ca="1" si="88"/>
        <v>AD3</v>
      </c>
      <c r="L1569" s="54" t="str">
        <f t="shared" ca="1" si="88"/>
        <v>COMPLET</v>
      </c>
      <c r="M1569" s="54" t="str">
        <f t="shared" ca="1" si="90"/>
        <v xml:space="preserve"> </v>
      </c>
      <c r="N1569" s="54" t="str">
        <f t="shared" ca="1" si="90"/>
        <v>ZH0VM8</v>
      </c>
      <c r="O1569" s="54">
        <f t="shared" ca="1" si="90"/>
        <v>0</v>
      </c>
    </row>
    <row r="1570" spans="1:15" hidden="1" x14ac:dyDescent="0.25">
      <c r="A1570" s="97">
        <v>2217</v>
      </c>
      <c r="B1570" s="98" t="s">
        <v>10729</v>
      </c>
      <c r="C1570" s="54" t="str">
        <f t="shared" ca="1" si="89"/>
        <v>CPCC</v>
      </c>
      <c r="D1570" s="54" t="str">
        <f t="shared" ca="1" si="89"/>
        <v>AUD14</v>
      </c>
      <c r="E1570" s="98">
        <f t="shared" ca="1" si="88"/>
        <v>0</v>
      </c>
      <c r="F1570" s="54">
        <f t="shared" ca="1" si="88"/>
        <v>0</v>
      </c>
      <c r="G1570" s="54">
        <f t="shared" ca="1" si="88"/>
        <v>0</v>
      </c>
      <c r="H1570" s="54" t="str">
        <f t="shared" ca="1" si="88"/>
        <v>AUD14</v>
      </c>
      <c r="I1570" s="54">
        <f t="shared" ref="I1570:O1621" ca="1" si="91">IF((INDIRECT("'Referentiel'!"&amp;I$1&amp;$A1570)="N/A"),"",INDIRECT("'Referentiel'!"&amp;I$1&amp;$A1570))</f>
        <v>0</v>
      </c>
      <c r="J1570" s="54" t="str">
        <f t="shared" ca="1" si="91"/>
        <v>ZH1GJR</v>
      </c>
      <c r="K1570" s="54" t="str">
        <f t="shared" ca="1" si="91"/>
        <v>AD3</v>
      </c>
      <c r="L1570" s="54" t="str">
        <f t="shared" ca="1" si="91"/>
        <v>PARTIEL</v>
      </c>
      <c r="M1570" s="54">
        <f t="shared" ca="1" si="90"/>
        <v>0</v>
      </c>
      <c r="N1570" s="54" t="str">
        <f t="shared" ca="1" si="90"/>
        <v>ZH1RJR</v>
      </c>
      <c r="O1570" s="54">
        <f t="shared" ca="1" si="90"/>
        <v>0</v>
      </c>
    </row>
    <row r="1571" spans="1:15" hidden="1" x14ac:dyDescent="0.25">
      <c r="A1571" s="97">
        <v>1290</v>
      </c>
      <c r="B1571" s="98" t="s">
        <v>6722</v>
      </c>
      <c r="C1571" s="54" t="str">
        <f t="shared" ca="1" si="89"/>
        <v>CPCC</v>
      </c>
      <c r="D1571" s="54" t="str">
        <f t="shared" ca="1" si="89"/>
        <v>STATPSLD</v>
      </c>
      <c r="E1571" s="98">
        <f t="shared" ca="1" si="89"/>
        <v>0</v>
      </c>
      <c r="F1571" s="54">
        <f t="shared" ca="1" si="89"/>
        <v>0</v>
      </c>
      <c r="G1571" s="54">
        <f t="shared" ca="1" si="89"/>
        <v>0</v>
      </c>
      <c r="H1571" s="54">
        <f t="shared" ca="1" si="89"/>
        <v>0</v>
      </c>
      <c r="I1571" s="54">
        <f t="shared" ca="1" si="91"/>
        <v>0</v>
      </c>
      <c r="J1571" s="54" t="str">
        <f t="shared" ca="1" si="91"/>
        <v>ZH1CM3</v>
      </c>
      <c r="K1571" s="54" t="str">
        <f t="shared" ca="1" si="91"/>
        <v>AD1</v>
      </c>
      <c r="L1571" s="54" t="str">
        <f t="shared" ca="1" si="91"/>
        <v>PARTIEL</v>
      </c>
      <c r="M1571" s="54">
        <f t="shared" ca="1" si="90"/>
        <v>0</v>
      </c>
      <c r="N1571" s="54" t="str">
        <f t="shared" ca="1" si="90"/>
        <v>ZH1UM3</v>
      </c>
      <c r="O1571" s="54">
        <f t="shared" ca="1" si="90"/>
        <v>0</v>
      </c>
    </row>
    <row r="1572" spans="1:15" hidden="1" x14ac:dyDescent="0.25">
      <c r="A1572" s="97">
        <v>1291</v>
      </c>
      <c r="B1572" s="98" t="s">
        <v>6727</v>
      </c>
      <c r="C1572" s="54" t="str">
        <f t="shared" ca="1" si="89"/>
        <v>CPCC</v>
      </c>
      <c r="D1572" s="54" t="str">
        <f t="shared" ca="1" si="89"/>
        <v>STATPSLE</v>
      </c>
      <c r="E1572" s="98">
        <f t="shared" ca="1" si="89"/>
        <v>0</v>
      </c>
      <c r="F1572" s="54">
        <f t="shared" ca="1" si="89"/>
        <v>0</v>
      </c>
      <c r="G1572" s="54">
        <f t="shared" ca="1" si="89"/>
        <v>0</v>
      </c>
      <c r="H1572" s="54">
        <f t="shared" ca="1" si="89"/>
        <v>0</v>
      </c>
      <c r="I1572" s="54">
        <f t="shared" ca="1" si="91"/>
        <v>0</v>
      </c>
      <c r="J1572" s="54" t="str">
        <f t="shared" ca="1" si="91"/>
        <v>ZH1CM4</v>
      </c>
      <c r="K1572" s="54" t="str">
        <f t="shared" ca="1" si="91"/>
        <v>AD1</v>
      </c>
      <c r="L1572" s="54" t="str">
        <f t="shared" ca="1" si="91"/>
        <v>PARTIEL</v>
      </c>
      <c r="M1572" s="54">
        <f t="shared" ca="1" si="90"/>
        <v>0</v>
      </c>
      <c r="N1572" s="54" t="str">
        <f t="shared" ca="1" si="90"/>
        <v>ZH1UM4</v>
      </c>
      <c r="O1572" s="54">
        <f t="shared" ca="1" si="90"/>
        <v>0</v>
      </c>
    </row>
    <row r="1573" spans="1:15" hidden="1" x14ac:dyDescent="0.25">
      <c r="A1573" s="97">
        <v>1292</v>
      </c>
      <c r="B1573" s="98" t="s">
        <v>6732</v>
      </c>
      <c r="C1573" s="54" t="str">
        <f t="shared" ca="1" si="89"/>
        <v>CPPL</v>
      </c>
      <c r="D1573" s="54" t="str">
        <f t="shared" ca="1" si="89"/>
        <v>PSXXS001</v>
      </c>
      <c r="E1573" s="98">
        <f t="shared" ca="1" si="89"/>
        <v>0</v>
      </c>
      <c r="F1573" s="54">
        <f t="shared" ca="1" si="89"/>
        <v>0</v>
      </c>
      <c r="G1573" s="54">
        <f t="shared" ca="1" si="89"/>
        <v>0</v>
      </c>
      <c r="H1573" s="54">
        <f t="shared" ca="1" si="89"/>
        <v>0</v>
      </c>
      <c r="I1573" s="54">
        <f t="shared" ca="1" si="91"/>
        <v>0</v>
      </c>
      <c r="J1573" s="54">
        <f t="shared" ca="1" si="91"/>
        <v>0</v>
      </c>
      <c r="K1573" s="54" t="str">
        <f t="shared" ca="1" si="91"/>
        <v>AD3</v>
      </c>
      <c r="L1573" s="54" t="str">
        <f t="shared" ca="1" si="91"/>
        <v>PARTIEL</v>
      </c>
      <c r="M1573" s="54">
        <f t="shared" ca="1" si="90"/>
        <v>0</v>
      </c>
      <c r="N1573" s="54" t="str">
        <f t="shared" ca="1" si="90"/>
        <v>ZH2SAH</v>
      </c>
      <c r="O1573" s="54">
        <f t="shared" ca="1" si="90"/>
        <v>0</v>
      </c>
    </row>
    <row r="1574" spans="1:15" hidden="1" x14ac:dyDescent="0.25">
      <c r="A1574" s="97">
        <v>1293</v>
      </c>
      <c r="B1574" s="98" t="s">
        <v>6736</v>
      </c>
      <c r="C1574" s="54" t="str">
        <f t="shared" ca="1" si="89"/>
        <v>CPMP</v>
      </c>
      <c r="D1574" s="54" t="str">
        <f t="shared" ca="1" si="89"/>
        <v xml:space="preserve">V0PTVCAI </v>
      </c>
      <c r="E1574" s="98">
        <f t="shared" ca="1" si="89"/>
        <v>0</v>
      </c>
      <c r="F1574" s="54">
        <f t="shared" ca="1" si="89"/>
        <v>0</v>
      </c>
      <c r="G1574" s="54">
        <f t="shared" ca="1" si="89"/>
        <v>0</v>
      </c>
      <c r="H1574" s="54">
        <f t="shared" ca="1" si="89"/>
        <v>0</v>
      </c>
      <c r="I1574" s="54">
        <f t="shared" ca="1" si="91"/>
        <v>0</v>
      </c>
      <c r="J1574" s="54" t="str">
        <f t="shared" ca="1" si="91"/>
        <v>ZH2AJO</v>
      </c>
      <c r="K1574" s="54" t="str">
        <f t="shared" ca="1" si="91"/>
        <v>AD3</v>
      </c>
      <c r="L1574" s="54" t="str">
        <f t="shared" ca="1" si="91"/>
        <v>COMPLET</v>
      </c>
      <c r="M1574" s="54">
        <f t="shared" ca="1" si="90"/>
        <v>0</v>
      </c>
      <c r="N1574" s="54" t="str">
        <f t="shared" ca="1" si="90"/>
        <v>ZH2SJL</v>
      </c>
      <c r="O1574" s="54">
        <f t="shared" ca="1" si="90"/>
        <v>0</v>
      </c>
    </row>
    <row r="1575" spans="1:15" hidden="1" x14ac:dyDescent="0.25">
      <c r="A1575" s="97">
        <v>1294</v>
      </c>
      <c r="B1575" s="98" t="s">
        <v>6742</v>
      </c>
      <c r="C1575" s="54" t="str">
        <f t="shared" ca="1" si="89"/>
        <v>CPCR</v>
      </c>
      <c r="D1575" s="54" t="str">
        <f t="shared" ca="1" si="89"/>
        <v xml:space="preserve"> </v>
      </c>
      <c r="E1575" s="98">
        <f t="shared" ca="1" si="89"/>
        <v>0</v>
      </c>
      <c r="F1575" s="54">
        <f t="shared" ca="1" si="89"/>
        <v>0</v>
      </c>
      <c r="G1575" s="54">
        <f t="shared" ca="1" si="89"/>
        <v>0</v>
      </c>
      <c r="H1575" s="54">
        <f t="shared" ca="1" si="89"/>
        <v>0</v>
      </c>
      <c r="I1575" s="54">
        <f t="shared" ca="1" si="91"/>
        <v>0</v>
      </c>
      <c r="J1575" s="54">
        <f t="shared" ca="1" si="91"/>
        <v>0</v>
      </c>
      <c r="K1575" s="54" t="str">
        <f t="shared" ca="1" si="91"/>
        <v>AD3</v>
      </c>
      <c r="L1575" s="54" t="str">
        <f t="shared" ca="1" si="91"/>
        <v>COMPLET</v>
      </c>
      <c r="M1575" s="54" t="str">
        <f t="shared" ca="1" si="90"/>
        <v xml:space="preserve"> </v>
      </c>
      <c r="N1575" s="54" t="str">
        <f t="shared" ca="1" si="90"/>
        <v>ZH1TMU</v>
      </c>
      <c r="O1575" s="54">
        <f t="shared" ca="1" si="90"/>
        <v>0</v>
      </c>
    </row>
    <row r="1576" spans="1:15" hidden="1" x14ac:dyDescent="0.25">
      <c r="A1576" s="97">
        <v>2090</v>
      </c>
      <c r="B1576" s="137" t="s">
        <v>10252</v>
      </c>
      <c r="C1576" s="54" t="str">
        <f t="shared" ca="1" si="89"/>
        <v>CPCR</v>
      </c>
      <c r="D1576" s="54" t="str">
        <f t="shared" ca="1" si="89"/>
        <v xml:space="preserve"> </v>
      </c>
      <c r="E1576" s="98">
        <f t="shared" ca="1" si="89"/>
        <v>0</v>
      </c>
      <c r="F1576" s="54">
        <f t="shared" ca="1" si="89"/>
        <v>0</v>
      </c>
      <c r="G1576" s="54">
        <f t="shared" ca="1" si="89"/>
        <v>0</v>
      </c>
      <c r="H1576" s="54">
        <f t="shared" ca="1" si="89"/>
        <v>0</v>
      </c>
      <c r="I1576" s="54">
        <f t="shared" ca="1" si="91"/>
        <v>0</v>
      </c>
      <c r="J1576" s="54">
        <f t="shared" ca="1" si="91"/>
        <v>0</v>
      </c>
      <c r="K1576" s="54" t="str">
        <f t="shared" ca="1" si="91"/>
        <v>AD3</v>
      </c>
      <c r="L1576" s="54" t="str">
        <f t="shared" ca="1" si="91"/>
        <v>COMPLET</v>
      </c>
      <c r="M1576" s="54" t="str">
        <f t="shared" ca="1" si="90"/>
        <v xml:space="preserve"> </v>
      </c>
      <c r="N1576" s="54" t="str">
        <f t="shared" ca="1" si="90"/>
        <v>ZH1TMB</v>
      </c>
      <c r="O1576" s="54">
        <f t="shared" ca="1" si="90"/>
        <v>0</v>
      </c>
    </row>
    <row r="1577" spans="1:15" hidden="1" x14ac:dyDescent="0.25">
      <c r="A1577" s="97">
        <v>1295</v>
      </c>
      <c r="B1577" s="98" t="s">
        <v>6745</v>
      </c>
      <c r="C1577" s="54" t="str">
        <f t="shared" ca="1" si="89"/>
        <v>CPCR</v>
      </c>
      <c r="D1577" s="54" t="str">
        <f t="shared" ca="1" si="89"/>
        <v xml:space="preserve"> </v>
      </c>
      <c r="E1577" s="98">
        <f t="shared" ca="1" si="89"/>
        <v>0</v>
      </c>
      <c r="F1577" s="54">
        <f t="shared" ca="1" si="89"/>
        <v>0</v>
      </c>
      <c r="G1577" s="54">
        <f t="shared" ca="1" si="89"/>
        <v>0</v>
      </c>
      <c r="H1577" s="54">
        <f t="shared" ca="1" si="89"/>
        <v>0</v>
      </c>
      <c r="I1577" s="54">
        <f t="shared" ca="1" si="91"/>
        <v>0</v>
      </c>
      <c r="J1577" s="54">
        <f t="shared" ca="1" si="91"/>
        <v>0</v>
      </c>
      <c r="K1577" s="54" t="str">
        <f t="shared" ca="1" si="91"/>
        <v>AD3</v>
      </c>
      <c r="L1577" s="54" t="str">
        <f t="shared" ca="1" si="91"/>
        <v>COMPLET</v>
      </c>
      <c r="M1577" s="54" t="str">
        <f t="shared" ca="1" si="90"/>
        <v xml:space="preserve"> </v>
      </c>
      <c r="N1577" s="54" t="str">
        <f t="shared" ca="1" si="90"/>
        <v>ZH1SD1</v>
      </c>
      <c r="O1577" s="54">
        <f t="shared" ca="1" si="90"/>
        <v>0</v>
      </c>
    </row>
    <row r="1578" spans="1:15" hidden="1" x14ac:dyDescent="0.25">
      <c r="A1578" s="97">
        <v>1296</v>
      </c>
      <c r="B1578" s="98" t="s">
        <v>6748</v>
      </c>
      <c r="C1578" s="54" t="str">
        <f t="shared" ca="1" si="89"/>
        <v>CPCR</v>
      </c>
      <c r="D1578" s="54" t="str">
        <f t="shared" ca="1" si="89"/>
        <v xml:space="preserve"> </v>
      </c>
      <c r="E1578" s="98">
        <f t="shared" ca="1" si="89"/>
        <v>0</v>
      </c>
      <c r="F1578" s="54">
        <f t="shared" ca="1" si="89"/>
        <v>0</v>
      </c>
      <c r="G1578" s="54">
        <f t="shared" ca="1" si="89"/>
        <v>0</v>
      </c>
      <c r="H1578" s="54">
        <f t="shared" ca="1" si="89"/>
        <v>0</v>
      </c>
      <c r="I1578" s="54">
        <f t="shared" ca="1" si="91"/>
        <v>0</v>
      </c>
      <c r="J1578" s="54">
        <f t="shared" ca="1" si="91"/>
        <v>0</v>
      </c>
      <c r="K1578" s="54" t="str">
        <f t="shared" ca="1" si="91"/>
        <v>AD3</v>
      </c>
      <c r="L1578" s="54" t="str">
        <f t="shared" ca="1" si="91"/>
        <v>COMPLET</v>
      </c>
      <c r="M1578" s="54" t="str">
        <f t="shared" ca="1" si="90"/>
        <v xml:space="preserve"> </v>
      </c>
      <c r="N1578" s="54" t="str">
        <f t="shared" ca="1" si="90"/>
        <v>ZH1TMY</v>
      </c>
      <c r="O1578" s="54">
        <f t="shared" ca="1" si="90"/>
        <v>0</v>
      </c>
    </row>
    <row r="1579" spans="1:15" hidden="1" x14ac:dyDescent="0.25">
      <c r="A1579" s="97">
        <v>1297</v>
      </c>
      <c r="B1579" s="98" t="s">
        <v>6750</v>
      </c>
      <c r="C1579" s="54" t="str">
        <f t="shared" ca="1" si="89"/>
        <v>CPCR</v>
      </c>
      <c r="D1579" s="54" t="str">
        <f t="shared" ca="1" si="89"/>
        <v xml:space="preserve"> </v>
      </c>
      <c r="E1579" s="98">
        <f t="shared" ca="1" si="89"/>
        <v>0</v>
      </c>
      <c r="F1579" s="54">
        <f t="shared" ca="1" si="89"/>
        <v>0</v>
      </c>
      <c r="G1579" s="54">
        <f t="shared" ca="1" si="89"/>
        <v>0</v>
      </c>
      <c r="H1579" s="54">
        <f t="shared" ca="1" si="89"/>
        <v>0</v>
      </c>
      <c r="I1579" s="54">
        <f t="shared" ca="1" si="91"/>
        <v>0</v>
      </c>
      <c r="J1579" s="54">
        <f t="shared" ca="1" si="91"/>
        <v>0</v>
      </c>
      <c r="K1579" s="54" t="str">
        <f t="shared" ca="1" si="91"/>
        <v>AD3</v>
      </c>
      <c r="L1579" s="54" t="str">
        <f t="shared" ca="1" si="91"/>
        <v>COMPLET</v>
      </c>
      <c r="M1579" s="54" t="str">
        <f t="shared" ca="1" si="90"/>
        <v xml:space="preserve"> </v>
      </c>
      <c r="N1579" s="54" t="str">
        <f t="shared" ca="1" si="90"/>
        <v>ZH1TMZ</v>
      </c>
      <c r="O1579" s="54">
        <f t="shared" ca="1" si="90"/>
        <v>0</v>
      </c>
    </row>
    <row r="1580" spans="1:15" hidden="1" x14ac:dyDescent="0.25">
      <c r="A1580" s="97">
        <v>1298</v>
      </c>
      <c r="B1580" s="98" t="s">
        <v>6752</v>
      </c>
      <c r="C1580" s="54" t="str">
        <f t="shared" ca="1" si="89"/>
        <v>CPCR</v>
      </c>
      <c r="D1580" s="54" t="str">
        <f t="shared" ca="1" si="89"/>
        <v xml:space="preserve"> </v>
      </c>
      <c r="E1580" s="98">
        <f t="shared" ca="1" si="89"/>
        <v>0</v>
      </c>
      <c r="F1580" s="54">
        <f t="shared" ca="1" si="89"/>
        <v>0</v>
      </c>
      <c r="G1580" s="54">
        <f t="shared" ca="1" si="89"/>
        <v>0</v>
      </c>
      <c r="H1580" s="54">
        <f t="shared" ca="1" si="89"/>
        <v>0</v>
      </c>
      <c r="I1580" s="54">
        <f t="shared" ca="1" si="91"/>
        <v>0</v>
      </c>
      <c r="J1580" s="54">
        <f t="shared" ca="1" si="91"/>
        <v>0</v>
      </c>
      <c r="K1580" s="54" t="str">
        <f t="shared" ca="1" si="91"/>
        <v>AD3</v>
      </c>
      <c r="L1580" s="54" t="str">
        <f t="shared" ca="1" si="91"/>
        <v>COMPLET</v>
      </c>
      <c r="M1580" s="54" t="str">
        <f t="shared" ca="1" si="90"/>
        <v xml:space="preserve"> </v>
      </c>
      <c r="N1580" s="54" t="str">
        <f t="shared" ca="1" si="90"/>
        <v>ZH1SD2</v>
      </c>
      <c r="O1580" s="54">
        <f t="shared" ca="1" si="90"/>
        <v>0</v>
      </c>
    </row>
    <row r="1581" spans="1:15" hidden="1" x14ac:dyDescent="0.25">
      <c r="A1581" s="97">
        <v>1299</v>
      </c>
      <c r="B1581" s="98" t="s">
        <v>6754</v>
      </c>
      <c r="C1581" s="54" t="str">
        <f t="shared" ca="1" si="89"/>
        <v>CPRI</v>
      </c>
      <c r="D1581" s="54" t="str">
        <f t="shared" ca="1" si="89"/>
        <v xml:space="preserve">V0R3RE01 </v>
      </c>
      <c r="E1581" s="98">
        <f t="shared" ca="1" si="89"/>
        <v>0</v>
      </c>
      <c r="F1581" s="54">
        <f t="shared" ca="1" si="89"/>
        <v>0</v>
      </c>
      <c r="G1581" s="54">
        <f t="shared" ca="1" si="89"/>
        <v>0</v>
      </c>
      <c r="H1581" s="54">
        <f t="shared" ca="1" si="89"/>
        <v>0</v>
      </c>
      <c r="I1581" s="54">
        <f t="shared" ca="1" si="91"/>
        <v>0</v>
      </c>
      <c r="J1581" s="54" t="str">
        <f t="shared" ca="1" si="91"/>
        <v>ZH0DJF</v>
      </c>
      <c r="K1581" s="54" t="str">
        <f t="shared" ca="1" si="91"/>
        <v>AD3</v>
      </c>
      <c r="L1581" s="54" t="str">
        <f t="shared" ca="1" si="91"/>
        <v>COMPLET</v>
      </c>
      <c r="M1581" s="54">
        <f t="shared" ca="1" si="90"/>
        <v>0</v>
      </c>
      <c r="N1581" s="54" t="str">
        <f t="shared" ca="1" si="90"/>
        <v>ZH0VJF</v>
      </c>
      <c r="O1581" s="54">
        <f t="shared" ca="1" si="90"/>
        <v>0</v>
      </c>
    </row>
    <row r="1582" spans="1:15" hidden="1" x14ac:dyDescent="0.25">
      <c r="A1582" s="97">
        <v>1300</v>
      </c>
      <c r="B1582" s="98" t="s">
        <v>6760</v>
      </c>
      <c r="C1582" s="54" t="str">
        <f t="shared" ca="1" si="89"/>
        <v>CPFI</v>
      </c>
      <c r="D1582" s="54" t="str">
        <f t="shared" ca="1" si="89"/>
        <v>R8BCIREC</v>
      </c>
      <c r="E1582" s="98">
        <f t="shared" ca="1" si="89"/>
        <v>0</v>
      </c>
      <c r="F1582" s="54">
        <f t="shared" ca="1" si="89"/>
        <v>0</v>
      </c>
      <c r="G1582" s="54" t="str">
        <f t="shared" ca="1" si="89"/>
        <v>ZH2AD8</v>
      </c>
      <c r="H1582" s="54" t="str">
        <f t="shared" ca="1" si="89"/>
        <v>H2005</v>
      </c>
      <c r="I1582" s="54">
        <f t="shared" ca="1" si="91"/>
        <v>0</v>
      </c>
      <c r="J1582" s="54" t="str">
        <f t="shared" ca="1" si="91"/>
        <v>ZH2AD8</v>
      </c>
      <c r="K1582" s="54" t="str">
        <f t="shared" ca="1" si="91"/>
        <v>AD3</v>
      </c>
      <c r="L1582" s="54" t="str">
        <f t="shared" ca="1" si="91"/>
        <v>PARTIEL</v>
      </c>
      <c r="M1582" s="54">
        <f t="shared" ca="1" si="90"/>
        <v>0</v>
      </c>
      <c r="N1582" s="54" t="str">
        <f t="shared" ca="1" si="90"/>
        <v>ZH2SD8</v>
      </c>
      <c r="O1582" s="54">
        <f t="shared" ca="1" si="90"/>
        <v>0</v>
      </c>
    </row>
    <row r="1583" spans="1:15" hidden="1" x14ac:dyDescent="0.25">
      <c r="A1583" s="97">
        <v>1301</v>
      </c>
      <c r="B1583" s="98" t="s">
        <v>6765</v>
      </c>
      <c r="C1583" s="54" t="str">
        <f t="shared" ca="1" si="89"/>
        <v>CPFI</v>
      </c>
      <c r="D1583" s="54" t="str">
        <f t="shared" ca="1" si="89"/>
        <v>R8BCOGT8</v>
      </c>
      <c r="E1583" s="98">
        <f t="shared" ca="1" si="89"/>
        <v>0</v>
      </c>
      <c r="F1583" s="54">
        <f t="shared" ca="1" si="89"/>
        <v>0</v>
      </c>
      <c r="G1583" s="54" t="str">
        <f t="shared" ca="1" si="89"/>
        <v>ZH2ADI</v>
      </c>
      <c r="H1583" s="54" t="str">
        <f t="shared" ca="1" si="89"/>
        <v>H2006</v>
      </c>
      <c r="I1583" s="54">
        <f t="shared" ca="1" si="91"/>
        <v>0</v>
      </c>
      <c r="J1583" s="54" t="str">
        <f t="shared" ca="1" si="91"/>
        <v>ZH2SJN</v>
      </c>
      <c r="K1583" s="54" t="str">
        <f t="shared" ca="1" si="91"/>
        <v>AD3</v>
      </c>
      <c r="L1583" s="54" t="str">
        <f t="shared" ca="1" si="91"/>
        <v>PARTIEL</v>
      </c>
      <c r="M1583" s="54">
        <f t="shared" ca="1" si="90"/>
        <v>0</v>
      </c>
      <c r="N1583" s="54" t="str">
        <f t="shared" ca="1" si="90"/>
        <v>ZH2SD9</v>
      </c>
      <c r="O1583" s="54">
        <f t="shared" ca="1" si="90"/>
        <v>0</v>
      </c>
    </row>
    <row r="1584" spans="1:15" hidden="1" x14ac:dyDescent="0.25">
      <c r="A1584" s="97">
        <v>1302</v>
      </c>
      <c r="B1584" s="98" t="s">
        <v>6770</v>
      </c>
      <c r="C1584" s="54" t="str">
        <f t="shared" ca="1" si="89"/>
        <v>CPFI</v>
      </c>
      <c r="D1584" s="54" t="str">
        <f t="shared" ca="1" si="89"/>
        <v>R8BRTCEO</v>
      </c>
      <c r="E1584" s="98">
        <f t="shared" ca="1" si="89"/>
        <v>0</v>
      </c>
      <c r="F1584" s="54">
        <f t="shared" ca="1" si="89"/>
        <v>0</v>
      </c>
      <c r="G1584" s="54" t="str">
        <f t="shared" ca="1" si="89"/>
        <v>ZH2ADD</v>
      </c>
      <c r="H1584" s="54" t="str">
        <f t="shared" ca="1" si="89"/>
        <v>H2010</v>
      </c>
      <c r="I1584" s="54">
        <f t="shared" ca="1" si="91"/>
        <v>0</v>
      </c>
      <c r="J1584" s="54" t="str">
        <f t="shared" ca="1" si="91"/>
        <v>ZH2RDB</v>
      </c>
      <c r="K1584" s="54" t="str">
        <f t="shared" ca="1" si="91"/>
        <v>AD3</v>
      </c>
      <c r="L1584" s="54" t="str">
        <f t="shared" ca="1" si="91"/>
        <v>PARTIEL</v>
      </c>
      <c r="M1584" s="54">
        <f t="shared" ca="1" si="90"/>
        <v>0</v>
      </c>
      <c r="N1584" s="54" t="str">
        <f t="shared" ca="1" si="90"/>
        <v>ZH2SDD</v>
      </c>
      <c r="O1584" s="54">
        <f t="shared" ca="1" si="90"/>
        <v>0</v>
      </c>
    </row>
    <row r="1585" spans="1:15" hidden="1" x14ac:dyDescent="0.25">
      <c r="A1585" s="97">
        <v>1303</v>
      </c>
      <c r="B1585" s="98" t="s">
        <v>6774</v>
      </c>
      <c r="C1585" s="54" t="str">
        <f t="shared" ca="1" si="89"/>
        <v>CPFI</v>
      </c>
      <c r="D1585" s="54" t="str">
        <f t="shared" ca="1" si="89"/>
        <v>R8BRTCEO</v>
      </c>
      <c r="E1585" s="98">
        <f t="shared" ca="1" si="89"/>
        <v>0</v>
      </c>
      <c r="F1585" s="54">
        <f t="shared" ca="1" si="89"/>
        <v>0</v>
      </c>
      <c r="G1585" s="54" t="str">
        <f t="shared" ca="1" si="89"/>
        <v>ZH2ADD</v>
      </c>
      <c r="H1585" s="54" t="str">
        <f t="shared" ca="1" si="89"/>
        <v>H2011</v>
      </c>
      <c r="I1585" s="54">
        <f t="shared" ca="1" si="91"/>
        <v>0</v>
      </c>
      <c r="J1585" s="54" t="str">
        <f t="shared" ca="1" si="91"/>
        <v>ZH2RDB</v>
      </c>
      <c r="K1585" s="54" t="str">
        <f t="shared" ca="1" si="91"/>
        <v>AD3</v>
      </c>
      <c r="L1585" s="54" t="str">
        <f t="shared" ca="1" si="91"/>
        <v>PARTIEL</v>
      </c>
      <c r="M1585" s="54">
        <f t="shared" ca="1" si="90"/>
        <v>0</v>
      </c>
      <c r="N1585" s="54" t="str">
        <f t="shared" ca="1" si="90"/>
        <v>ZH2SDE</v>
      </c>
      <c r="O1585" s="54">
        <f t="shared" ca="1" si="90"/>
        <v>0</v>
      </c>
    </row>
    <row r="1586" spans="1:15" hidden="1" x14ac:dyDescent="0.25">
      <c r="A1586" s="97">
        <v>961</v>
      </c>
      <c r="B1586" s="98" t="s">
        <v>5106</v>
      </c>
      <c r="C1586" s="54" t="str">
        <f t="shared" ca="1" si="89"/>
        <v>CPFI</v>
      </c>
      <c r="D1586" s="54" t="str">
        <f t="shared" ca="1" si="89"/>
        <v>R8BRTCEO</v>
      </c>
      <c r="E1586" s="98">
        <f t="shared" ca="1" si="89"/>
        <v>0</v>
      </c>
      <c r="F1586" s="54">
        <f t="shared" ca="1" si="89"/>
        <v>0</v>
      </c>
      <c r="G1586" s="54" t="str">
        <f t="shared" ca="1" si="89"/>
        <v>ZH2ADD</v>
      </c>
      <c r="H1586" s="54" t="str">
        <f t="shared" ca="1" si="89"/>
        <v>H2012</v>
      </c>
      <c r="I1586" s="54">
        <f t="shared" ca="1" si="91"/>
        <v>0</v>
      </c>
      <c r="J1586" s="54" t="str">
        <f t="shared" ca="1" si="91"/>
        <v>ZH2RDB</v>
      </c>
      <c r="K1586" s="54" t="str">
        <f t="shared" ca="1" si="91"/>
        <v>AD3</v>
      </c>
      <c r="L1586" s="54" t="str">
        <f t="shared" ca="1" si="91"/>
        <v>PARTIEL</v>
      </c>
      <c r="M1586" s="54">
        <f t="shared" ca="1" si="90"/>
        <v>0</v>
      </c>
      <c r="N1586" s="54" t="str">
        <f t="shared" ca="1" si="90"/>
        <v>ZH2SDF</v>
      </c>
      <c r="O1586" s="54">
        <f t="shared" ca="1" si="90"/>
        <v>0</v>
      </c>
    </row>
    <row r="1587" spans="1:15" hidden="1" x14ac:dyDescent="0.25">
      <c r="A1587" s="97">
        <v>1305</v>
      </c>
      <c r="B1587" s="98" t="s">
        <v>6780</v>
      </c>
      <c r="C1587" s="54" t="str">
        <f t="shared" ca="1" si="89"/>
        <v>CPFI</v>
      </c>
      <c r="D1587" s="54" t="str">
        <f t="shared" ca="1" si="89"/>
        <v>R8BRIEBC</v>
      </c>
      <c r="E1587" s="98">
        <f t="shared" ca="1" si="89"/>
        <v>0</v>
      </c>
      <c r="F1587" s="54">
        <f t="shared" ca="1" si="89"/>
        <v>0</v>
      </c>
      <c r="G1587" s="54" t="str">
        <f t="shared" ca="1" si="89"/>
        <v>ZH2ADJ</v>
      </c>
      <c r="H1587" s="54" t="str">
        <f t="shared" ca="1" si="89"/>
        <v>H2008</v>
      </c>
      <c r="I1587" s="54">
        <f t="shared" ca="1" si="91"/>
        <v>0</v>
      </c>
      <c r="J1587" s="54" t="str">
        <f t="shared" ca="1" si="91"/>
        <v>ZH2SJP</v>
      </c>
      <c r="K1587" s="54" t="str">
        <f t="shared" ca="1" si="91"/>
        <v>AD3</v>
      </c>
      <c r="L1587" s="54" t="str">
        <f t="shared" ca="1" si="91"/>
        <v>PARTIEL</v>
      </c>
      <c r="M1587" s="54">
        <f t="shared" ca="1" si="90"/>
        <v>0</v>
      </c>
      <c r="N1587" s="54" t="str">
        <f t="shared" ca="1" si="90"/>
        <v>ZH2SDA</v>
      </c>
      <c r="O1587" s="54">
        <f t="shared" ca="1" si="90"/>
        <v>0</v>
      </c>
    </row>
    <row r="1588" spans="1:15" hidden="1" x14ac:dyDescent="0.25">
      <c r="A1588" s="97">
        <v>2054</v>
      </c>
      <c r="B1588" s="98" t="s">
        <v>10144</v>
      </c>
      <c r="C1588" s="54" t="str">
        <f t="shared" ca="1" si="89"/>
        <v>CPFI</v>
      </c>
      <c r="D1588" s="54" t="str">
        <f t="shared" ca="1" si="89"/>
        <v>R8BRIEWS</v>
      </c>
      <c r="E1588" s="98">
        <f t="shared" ca="1" si="89"/>
        <v>0</v>
      </c>
      <c r="F1588" s="54">
        <f t="shared" ca="1" si="89"/>
        <v>0</v>
      </c>
      <c r="G1588" s="54" t="str">
        <f t="shared" ca="1" si="89"/>
        <v>ZH2ADK</v>
      </c>
      <c r="H1588" s="54" t="str">
        <f t="shared" ca="1" si="89"/>
        <v>H2014</v>
      </c>
      <c r="I1588" s="54">
        <f t="shared" ca="1" si="91"/>
        <v>0</v>
      </c>
      <c r="J1588" s="54" t="str">
        <f t="shared" ca="1" si="91"/>
        <v>ZH2ADK</v>
      </c>
      <c r="K1588" s="54" t="str">
        <f t="shared" ca="1" si="91"/>
        <v>AD3</v>
      </c>
      <c r="L1588" s="54" t="str">
        <f t="shared" ca="1" si="91"/>
        <v>PARTIEL</v>
      </c>
      <c r="M1588" s="54" t="str">
        <f t="shared" ca="1" si="90"/>
        <v xml:space="preserve"> </v>
      </c>
      <c r="N1588" s="54" t="str">
        <f t="shared" ca="1" si="90"/>
        <v>ZH2SDL</v>
      </c>
      <c r="O1588" s="54">
        <f t="shared" ca="1" si="90"/>
        <v>0</v>
      </c>
    </row>
    <row r="1589" spans="1:15" hidden="1" x14ac:dyDescent="0.25">
      <c r="A1589" s="97">
        <v>1306</v>
      </c>
      <c r="B1589" s="98" t="s">
        <v>68</v>
      </c>
      <c r="C1589" s="54" t="str">
        <f t="shared" ca="1" si="89"/>
        <v>CPFI</v>
      </c>
      <c r="D1589" s="54" t="str">
        <f t="shared" ca="1" si="89"/>
        <v>R8BROGT0</v>
      </c>
      <c r="E1589" s="98">
        <f t="shared" ca="1" si="89"/>
        <v>0</v>
      </c>
      <c r="F1589" s="54">
        <f t="shared" ca="1" si="89"/>
        <v>0</v>
      </c>
      <c r="G1589" s="54" t="str">
        <f t="shared" ca="1" si="89"/>
        <v>ZH2RDB</v>
      </c>
      <c r="H1589" s="54" t="str">
        <f t="shared" ca="1" si="89"/>
        <v>H2009</v>
      </c>
      <c r="I1589" s="54">
        <f t="shared" ca="1" si="91"/>
        <v>0</v>
      </c>
      <c r="J1589" s="54" t="str">
        <f t="shared" ca="1" si="91"/>
        <v>ZH2SJP</v>
      </c>
      <c r="K1589" s="54" t="str">
        <f t="shared" ca="1" si="91"/>
        <v>AD3</v>
      </c>
      <c r="L1589" s="54" t="str">
        <f t="shared" ca="1" si="91"/>
        <v>PARTIEL</v>
      </c>
      <c r="M1589" s="54">
        <f t="shared" ca="1" si="90"/>
        <v>0</v>
      </c>
      <c r="N1589" s="54" t="str">
        <f t="shared" ca="1" si="90"/>
        <v>ZH2SDB</v>
      </c>
      <c r="O1589" s="54">
        <f t="shared" ca="1" si="90"/>
        <v>0</v>
      </c>
    </row>
    <row r="1590" spans="1:15" hidden="1" x14ac:dyDescent="0.25">
      <c r="A1590" s="97">
        <v>962</v>
      </c>
      <c r="B1590" s="98" t="s">
        <v>5111</v>
      </c>
      <c r="C1590" s="54" t="str">
        <f t="shared" ca="1" si="89"/>
        <v>CPFI</v>
      </c>
      <c r="D1590" s="54" t="str">
        <f t="shared" ca="1" si="89"/>
        <v>R8BRSAJU</v>
      </c>
      <c r="E1590" s="98">
        <f t="shared" ca="1" si="89"/>
        <v>0</v>
      </c>
      <c r="F1590" s="54">
        <f t="shared" ca="1" si="89"/>
        <v>0</v>
      </c>
      <c r="G1590" s="54" t="str">
        <f t="shared" ca="1" si="89"/>
        <v>ZH2AD2</v>
      </c>
      <c r="H1590" s="54" t="str">
        <f t="shared" ca="1" si="89"/>
        <v>H2001</v>
      </c>
      <c r="I1590" s="54">
        <f t="shared" ca="1" si="91"/>
        <v>0</v>
      </c>
      <c r="J1590" s="54" t="str">
        <f t="shared" ca="1" si="91"/>
        <v>ZH2SJN</v>
      </c>
      <c r="K1590" s="54" t="str">
        <f t="shared" ca="1" si="91"/>
        <v>AD3</v>
      </c>
      <c r="L1590" s="54" t="str">
        <f t="shared" ca="1" si="91"/>
        <v>PARTIEL</v>
      </c>
      <c r="M1590" s="54">
        <f t="shared" ca="1" si="90"/>
        <v>0</v>
      </c>
      <c r="N1590" s="54" t="str">
        <f t="shared" ca="1" si="90"/>
        <v>ZH2SDC</v>
      </c>
      <c r="O1590" s="54">
        <f t="shared" ca="1" si="90"/>
        <v>0</v>
      </c>
    </row>
    <row r="1591" spans="1:15" hidden="1" x14ac:dyDescent="0.25">
      <c r="A1591" s="97">
        <v>1308</v>
      </c>
      <c r="B1591" s="98" t="s">
        <v>6790</v>
      </c>
      <c r="C1591" s="54" t="str">
        <f t="shared" ca="1" si="89"/>
        <v>CPFI</v>
      </c>
      <c r="D1591" s="54" t="str">
        <f t="shared" ca="1" si="89"/>
        <v xml:space="preserve"> </v>
      </c>
      <c r="E1591" s="98">
        <f t="shared" ca="1" si="89"/>
        <v>0</v>
      </c>
      <c r="F1591" s="54">
        <f t="shared" ca="1" si="89"/>
        <v>0</v>
      </c>
      <c r="G1591" s="54" t="str">
        <f t="shared" ca="1" si="89"/>
        <v>ZH2SJO</v>
      </c>
      <c r="H1591" s="54">
        <f t="shared" ca="1" si="89"/>
        <v>0</v>
      </c>
      <c r="I1591" s="54">
        <f t="shared" ca="1" si="91"/>
        <v>0</v>
      </c>
      <c r="J1591" s="54">
        <f t="shared" ca="1" si="91"/>
        <v>0</v>
      </c>
      <c r="K1591" s="54" t="str">
        <f t="shared" ca="1" si="91"/>
        <v>AD3</v>
      </c>
      <c r="L1591" s="54" t="str">
        <f t="shared" ca="1" si="91"/>
        <v>PARTIEL</v>
      </c>
      <c r="M1591" s="54" t="str">
        <f t="shared" ca="1" si="90"/>
        <v xml:space="preserve"> </v>
      </c>
      <c r="N1591" s="54" t="str">
        <f t="shared" ca="1" si="90"/>
        <v>ZH2SDG</v>
      </c>
      <c r="O1591" s="54">
        <f t="shared" ca="1" si="90"/>
        <v>0</v>
      </c>
    </row>
    <row r="1592" spans="1:15" hidden="1" x14ac:dyDescent="0.25">
      <c r="A1592" s="97">
        <v>1309</v>
      </c>
      <c r="B1592" s="98" t="s">
        <v>6795</v>
      </c>
      <c r="C1592" s="54" t="str">
        <f t="shared" ca="1" si="89"/>
        <v>CPFI</v>
      </c>
      <c r="D1592" s="54" t="str">
        <f t="shared" ca="1" si="89"/>
        <v>R8BXSFDR</v>
      </c>
      <c r="E1592" s="98">
        <f t="shared" ca="1" si="89"/>
        <v>0</v>
      </c>
      <c r="F1592" s="54">
        <f t="shared" ca="1" si="89"/>
        <v>0</v>
      </c>
      <c r="G1592" s="54" t="str">
        <f t="shared" ca="1" si="89"/>
        <v>ZH2ADH</v>
      </c>
      <c r="H1592" s="54" t="str">
        <f t="shared" ca="1" si="89"/>
        <v>H2003</v>
      </c>
      <c r="I1592" s="54">
        <f t="shared" ca="1" si="91"/>
        <v>0</v>
      </c>
      <c r="J1592" s="54" t="str">
        <f t="shared" ca="1" si="91"/>
        <v>ZH2SJN</v>
      </c>
      <c r="K1592" s="54" t="str">
        <f t="shared" ca="1" si="91"/>
        <v>AD3</v>
      </c>
      <c r="L1592" s="54" t="str">
        <f t="shared" ca="1" si="91"/>
        <v>PARTIEL</v>
      </c>
      <c r="M1592" s="54">
        <f t="shared" ca="1" si="90"/>
        <v>0</v>
      </c>
      <c r="N1592" s="54" t="str">
        <f t="shared" ca="1" si="90"/>
        <v>ZH2SDJ</v>
      </c>
      <c r="O1592" s="54">
        <f t="shared" ca="1" si="90"/>
        <v>0</v>
      </c>
    </row>
    <row r="1593" spans="1:15" hidden="1" x14ac:dyDescent="0.25">
      <c r="A1593" s="97">
        <v>1310</v>
      </c>
      <c r="B1593" s="98" t="s">
        <v>6801</v>
      </c>
      <c r="C1593" s="54" t="str">
        <f t="shared" ca="1" si="89"/>
        <v>CPFI</v>
      </c>
      <c r="D1593" s="54" t="str">
        <f t="shared" ca="1" si="89"/>
        <v>R8BXSFDR</v>
      </c>
      <c r="E1593" s="98">
        <f t="shared" ca="1" si="89"/>
        <v>0</v>
      </c>
      <c r="F1593" s="54">
        <f t="shared" ca="1" si="89"/>
        <v>0</v>
      </c>
      <c r="G1593" s="54" t="str">
        <f t="shared" ca="1" si="89"/>
        <v>ZH2ADH</v>
      </c>
      <c r="H1593" s="54" t="str">
        <f t="shared" ca="1" si="89"/>
        <v>H2004</v>
      </c>
      <c r="I1593" s="54">
        <f t="shared" ca="1" si="91"/>
        <v>0</v>
      </c>
      <c r="J1593" s="54" t="str">
        <f t="shared" ca="1" si="91"/>
        <v>ZH2SJN</v>
      </c>
      <c r="K1593" s="54" t="str">
        <f t="shared" ca="1" si="91"/>
        <v>AD3</v>
      </c>
      <c r="L1593" s="54" t="str">
        <f t="shared" ca="1" si="91"/>
        <v>PARTIEL</v>
      </c>
      <c r="M1593" s="54">
        <f t="shared" ca="1" si="90"/>
        <v>0</v>
      </c>
      <c r="N1593" s="54" t="str">
        <f t="shared" ca="1" si="90"/>
        <v>ZH2SDK</v>
      </c>
      <c r="O1593" s="54">
        <f t="shared" ca="1" si="90"/>
        <v>0</v>
      </c>
    </row>
    <row r="1594" spans="1:15" hidden="1" x14ac:dyDescent="0.25">
      <c r="A1594" s="97">
        <v>1311</v>
      </c>
      <c r="B1594" s="98" t="s">
        <v>6805</v>
      </c>
      <c r="C1594" s="54" t="str">
        <f t="shared" ca="1" si="89"/>
        <v>CPFI</v>
      </c>
      <c r="D1594" s="54" t="str">
        <f t="shared" ca="1" si="89"/>
        <v>R8BXSFDR</v>
      </c>
      <c r="E1594" s="98">
        <f t="shared" ca="1" si="89"/>
        <v>0</v>
      </c>
      <c r="F1594" s="54">
        <f t="shared" ca="1" si="89"/>
        <v>0</v>
      </c>
      <c r="G1594" s="54" t="str">
        <f t="shared" ca="1" si="89"/>
        <v>ZH2ADH</v>
      </c>
      <c r="H1594" s="54" t="str">
        <f t="shared" ca="1" si="89"/>
        <v>H2002</v>
      </c>
      <c r="I1594" s="54">
        <f t="shared" ca="1" si="91"/>
        <v>0</v>
      </c>
      <c r="J1594" s="54" t="str">
        <f t="shared" ca="1" si="91"/>
        <v>ZH2SJN</v>
      </c>
      <c r="K1594" s="54" t="str">
        <f t="shared" ca="1" si="91"/>
        <v>AD3</v>
      </c>
      <c r="L1594" s="54" t="str">
        <f t="shared" ca="1" si="91"/>
        <v>PARTIEL</v>
      </c>
      <c r="M1594" s="54">
        <f t="shared" ca="1" si="90"/>
        <v>0</v>
      </c>
      <c r="N1594" s="54" t="str">
        <f t="shared" ca="1" si="90"/>
        <v>ZH2SDH</v>
      </c>
      <c r="O1594" s="54">
        <f t="shared" ca="1" si="90"/>
        <v>0</v>
      </c>
    </row>
    <row r="1595" spans="1:15" hidden="1" x14ac:dyDescent="0.25">
      <c r="A1595" s="97">
        <v>1871</v>
      </c>
      <c r="B1595" s="98" t="s">
        <v>9423</v>
      </c>
      <c r="C1595" s="54" t="str">
        <f t="shared" ca="1" si="89"/>
        <v>CPFI</v>
      </c>
      <c r="D1595" s="54" t="str">
        <f t="shared" ca="1" si="89"/>
        <v>R8BXSFDR</v>
      </c>
      <c r="E1595" s="98">
        <f t="shared" ca="1" si="89"/>
        <v>0</v>
      </c>
      <c r="F1595" s="54">
        <f t="shared" ca="1" si="89"/>
        <v>0</v>
      </c>
      <c r="G1595" s="54" t="str">
        <f t="shared" ca="1" si="89"/>
        <v>ZH2ADH</v>
      </c>
      <c r="H1595" s="54" t="str">
        <f t="shared" ca="1" si="89"/>
        <v>H2007</v>
      </c>
      <c r="I1595" s="54">
        <f t="shared" ca="1" si="91"/>
        <v>0</v>
      </c>
      <c r="J1595" s="54" t="str">
        <f t="shared" ca="1" si="91"/>
        <v>ZH2SJN</v>
      </c>
      <c r="K1595" s="54" t="str">
        <f t="shared" ca="1" si="91"/>
        <v>AD3</v>
      </c>
      <c r="L1595" s="54" t="str">
        <f t="shared" ca="1" si="91"/>
        <v>PARTIEL</v>
      </c>
      <c r="M1595" s="54">
        <f t="shared" ca="1" si="90"/>
        <v>0</v>
      </c>
      <c r="N1595" s="54" t="str">
        <f t="shared" ca="1" si="90"/>
        <v>ZH2ADC</v>
      </c>
      <c r="O1595" s="54">
        <f t="shared" ca="1" si="90"/>
        <v>0</v>
      </c>
    </row>
    <row r="1596" spans="1:15" hidden="1" x14ac:dyDescent="0.25">
      <c r="A1596" s="97">
        <v>1312</v>
      </c>
      <c r="B1596" s="98" t="s">
        <v>6809</v>
      </c>
      <c r="C1596" s="54" t="str">
        <f t="shared" ca="1" si="89"/>
        <v>CPDT</v>
      </c>
      <c r="D1596" s="54" t="str">
        <f t="shared" ca="1" si="89"/>
        <v>?</v>
      </c>
      <c r="E1596" s="98">
        <f t="shared" ca="1" si="89"/>
        <v>0</v>
      </c>
      <c r="F1596" s="54">
        <f t="shared" ca="1" si="89"/>
        <v>0</v>
      </c>
      <c r="G1596" s="54">
        <f t="shared" ca="1" si="89"/>
        <v>0</v>
      </c>
      <c r="H1596" s="54">
        <f t="shared" ca="1" si="89"/>
        <v>0</v>
      </c>
      <c r="I1596" s="54">
        <f t="shared" ca="1" si="91"/>
        <v>0</v>
      </c>
      <c r="J1596" s="54">
        <f t="shared" ca="1" si="91"/>
        <v>0</v>
      </c>
      <c r="K1596" s="54" t="str">
        <f t="shared" ca="1" si="91"/>
        <v>AD3</v>
      </c>
      <c r="L1596" s="54" t="str">
        <f t="shared" ca="1" si="91"/>
        <v>PARTIEL</v>
      </c>
      <c r="M1596" s="54">
        <f t="shared" ca="1" si="90"/>
        <v>0</v>
      </c>
      <c r="N1596" s="54" t="str">
        <f t="shared" ca="1" si="90"/>
        <v>ZH0SD6</v>
      </c>
      <c r="O1596" s="54">
        <f t="shared" ca="1" si="90"/>
        <v>0</v>
      </c>
    </row>
    <row r="1597" spans="1:15" hidden="1" x14ac:dyDescent="0.25">
      <c r="A1597" s="97">
        <v>1313</v>
      </c>
      <c r="B1597" s="98" t="s">
        <v>6812</v>
      </c>
      <c r="C1597" s="54" t="str">
        <f t="shared" ca="1" si="89"/>
        <v>CPDT</v>
      </c>
      <c r="D1597" s="54" t="str">
        <f t="shared" ca="1" si="89"/>
        <v>?</v>
      </c>
      <c r="E1597" s="98">
        <f t="shared" ca="1" si="89"/>
        <v>0</v>
      </c>
      <c r="F1597" s="54">
        <f t="shared" ca="1" si="89"/>
        <v>0</v>
      </c>
      <c r="G1597" s="54">
        <f t="shared" ca="1" si="89"/>
        <v>0</v>
      </c>
      <c r="H1597" s="54">
        <f t="shared" ca="1" si="89"/>
        <v>0</v>
      </c>
      <c r="I1597" s="54">
        <f t="shared" ca="1" si="91"/>
        <v>0</v>
      </c>
      <c r="J1597" s="54">
        <f t="shared" ca="1" si="91"/>
        <v>0</v>
      </c>
      <c r="K1597" s="54" t="str">
        <f t="shared" ca="1" si="91"/>
        <v>AD3</v>
      </c>
      <c r="L1597" s="54" t="str">
        <f t="shared" ca="1" si="91"/>
        <v>PARTIEL</v>
      </c>
      <c r="M1597" s="54">
        <f t="shared" ca="1" si="90"/>
        <v>0</v>
      </c>
      <c r="N1597" s="54" t="str">
        <f t="shared" ca="1" si="90"/>
        <v>ZH0SD8</v>
      </c>
      <c r="O1597" s="54">
        <f t="shared" ca="1" si="90"/>
        <v>0</v>
      </c>
    </row>
    <row r="1598" spans="1:15" hidden="1" x14ac:dyDescent="0.25">
      <c r="A1598" s="97">
        <v>1314</v>
      </c>
      <c r="B1598" s="98" t="s">
        <v>6816</v>
      </c>
      <c r="C1598" s="54" t="str">
        <f t="shared" ca="1" si="89"/>
        <v>CPMP</v>
      </c>
      <c r="D1598" s="54" t="str">
        <f t="shared" ca="1" si="89"/>
        <v xml:space="preserve">H20XS922 fait à partir de 11 generation de RENXS002 et RENXS001 ( ZH2QJ..) </v>
      </c>
      <c r="E1598" s="98">
        <f t="shared" ca="1" si="89"/>
        <v>0</v>
      </c>
      <c r="F1598" s="54">
        <f t="shared" ca="1" si="89"/>
        <v>0</v>
      </c>
      <c r="G1598" s="54" t="str">
        <f t="shared" ca="1" si="89"/>
        <v xml:space="preserve">ZH2QJA ZH2QJB ZH2QJC ZH2QJD ZH2QJ1 ZH2QJ2 ZH2QJ3 ZH2QJ4 ZH2QJ5 ZH2QJ6 ZH2QJ7 ZH2QJ8 ZH2QJ9 </v>
      </c>
      <c r="H1598" s="54">
        <f t="shared" ca="1" si="89"/>
        <v>0</v>
      </c>
      <c r="I1598" s="54">
        <f t="shared" ca="1" si="91"/>
        <v>0</v>
      </c>
      <c r="J1598" s="54" t="str">
        <f t="shared" ca="1" si="91"/>
        <v>ZH2AJ0</v>
      </c>
      <c r="K1598" s="54" t="str">
        <f t="shared" ca="1" si="91"/>
        <v>AD3</v>
      </c>
      <c r="L1598" s="54" t="str">
        <f t="shared" ca="1" si="91"/>
        <v>PARTIEL</v>
      </c>
      <c r="M1598" s="54">
        <f t="shared" ca="1" si="90"/>
        <v>0</v>
      </c>
      <c r="N1598" s="54" t="str">
        <f t="shared" ca="1" si="90"/>
        <v>ZH2SJ0</v>
      </c>
      <c r="O1598" s="54">
        <f t="shared" ca="1" si="90"/>
        <v>0</v>
      </c>
    </row>
    <row r="1599" spans="1:15" hidden="1" x14ac:dyDescent="0.25">
      <c r="A1599" s="97">
        <v>1315</v>
      </c>
      <c r="B1599" s="98" t="s">
        <v>6820</v>
      </c>
      <c r="C1599" s="54" t="str">
        <f t="shared" ca="1" si="89"/>
        <v>CPMP</v>
      </c>
      <c r="D1599" s="54" t="str">
        <f t="shared" ca="1" si="89"/>
        <v xml:space="preserve">H20XS922 fait à partir de 11 generation de RENXS002 et RENXS001 ( ZH2QJ..) </v>
      </c>
      <c r="E1599" s="98">
        <f t="shared" ca="1" si="89"/>
        <v>0</v>
      </c>
      <c r="F1599" s="54">
        <f t="shared" ca="1" si="89"/>
        <v>0</v>
      </c>
      <c r="G1599" s="54" t="str">
        <f t="shared" ca="1" si="89"/>
        <v xml:space="preserve">ZH2QJA ZH2QJB ZH2QJC ZH2QJD ZH2QJ1 ZH2QJ2 ZH2QJ3 ZH2QJ4 ZH2QJ5 ZH2QJ6 ZH2QJ7 ZH2QJ8 ZH2QJ9 </v>
      </c>
      <c r="H1599" s="54">
        <f t="shared" ca="1" si="89"/>
        <v>0</v>
      </c>
      <c r="I1599" s="54">
        <f t="shared" ca="1" si="91"/>
        <v>0</v>
      </c>
      <c r="J1599" s="54" t="str">
        <f t="shared" ca="1" si="91"/>
        <v>ZH2AJ0</v>
      </c>
      <c r="K1599" s="54" t="str">
        <f t="shared" ca="1" si="91"/>
        <v>AD3</v>
      </c>
      <c r="L1599" s="54" t="str">
        <f t="shared" ca="1" si="91"/>
        <v>PARTIEL</v>
      </c>
      <c r="M1599" s="54">
        <f t="shared" ca="1" si="90"/>
        <v>0</v>
      </c>
      <c r="N1599" s="54" t="str">
        <f t="shared" ca="1" si="90"/>
        <v>ZH2SJ1</v>
      </c>
      <c r="O1599" s="54">
        <f t="shared" ca="1" si="90"/>
        <v>0</v>
      </c>
    </row>
    <row r="1600" spans="1:15" hidden="1" x14ac:dyDescent="0.25">
      <c r="A1600" s="97">
        <v>1316</v>
      </c>
      <c r="B1600" s="98" t="s">
        <v>6823</v>
      </c>
      <c r="C1600" s="54" t="str">
        <f t="shared" ca="1" si="89"/>
        <v>CPRI</v>
      </c>
      <c r="D1600" s="54" t="str">
        <f t="shared" ca="1" si="89"/>
        <v xml:space="preserve">V1RARE02  </v>
      </c>
      <c r="E1600" s="98">
        <f t="shared" ca="1" si="89"/>
        <v>0</v>
      </c>
      <c r="F1600" s="54">
        <f t="shared" ca="1" si="89"/>
        <v>0</v>
      </c>
      <c r="G1600" s="54">
        <f t="shared" ca="1" si="89"/>
        <v>0</v>
      </c>
      <c r="H1600" s="54">
        <f t="shared" ca="1" si="89"/>
        <v>0</v>
      </c>
      <c r="I1600" s="54">
        <f t="shared" ca="1" si="91"/>
        <v>0</v>
      </c>
      <c r="J1600" s="54" t="str">
        <f t="shared" ca="1" si="91"/>
        <v>ZH0DJ9</v>
      </c>
      <c r="K1600" s="54" t="str">
        <f t="shared" ca="1" si="91"/>
        <v>AD1</v>
      </c>
      <c r="L1600" s="54" t="str">
        <f t="shared" ca="1" si="91"/>
        <v>COMPLET</v>
      </c>
      <c r="M1600" s="54">
        <f t="shared" ca="1" si="90"/>
        <v>0</v>
      </c>
      <c r="N1600" s="54" t="str">
        <f t="shared" ca="1" si="90"/>
        <v>ZH0VJ9</v>
      </c>
      <c r="O1600" s="54">
        <f t="shared" ca="1" si="90"/>
        <v>0</v>
      </c>
    </row>
    <row r="1601" spans="1:15" hidden="1" x14ac:dyDescent="0.25">
      <c r="A1601" s="97">
        <v>1317</v>
      </c>
      <c r="B1601" s="98" t="s">
        <v>6829</v>
      </c>
      <c r="C1601" s="54" t="str">
        <f t="shared" ref="C1601:N1632" ca="1" si="92">IF((INDIRECT("'Referentiel'!"&amp;C$1&amp;$A1601)="N/A"),"",INDIRECT("'Referentiel'!"&amp;C$1&amp;$A1601))</f>
        <v>CPRI</v>
      </c>
      <c r="D1601" s="54" t="str">
        <f t="shared" ca="1" si="92"/>
        <v>V1RARE03</v>
      </c>
      <c r="E1601" s="98">
        <f t="shared" ca="1" si="92"/>
        <v>0</v>
      </c>
      <c r="F1601" s="54">
        <f t="shared" ca="1" si="92"/>
        <v>0</v>
      </c>
      <c r="G1601" s="54">
        <f t="shared" ca="1" si="92"/>
        <v>0</v>
      </c>
      <c r="H1601" s="54">
        <f t="shared" ca="1" si="92"/>
        <v>0</v>
      </c>
      <c r="I1601" s="54">
        <f t="shared" ca="1" si="91"/>
        <v>0</v>
      </c>
      <c r="J1601" s="54" t="str">
        <f t="shared" ca="1" si="91"/>
        <v>ZH0DMA</v>
      </c>
      <c r="K1601" s="54" t="str">
        <f t="shared" ca="1" si="91"/>
        <v>AD3</v>
      </c>
      <c r="L1601" s="54" t="str">
        <f t="shared" ca="1" si="91"/>
        <v>COMPLET</v>
      </c>
      <c r="M1601" s="54" t="str">
        <f t="shared" ca="1" si="90"/>
        <v xml:space="preserve"> </v>
      </c>
      <c r="N1601" s="54" t="str">
        <f t="shared" ca="1" si="90"/>
        <v>ZH0VMA</v>
      </c>
      <c r="O1601" s="54">
        <f t="shared" ca="1" si="90"/>
        <v>0</v>
      </c>
    </row>
    <row r="1602" spans="1:15" hidden="1" x14ac:dyDescent="0.25">
      <c r="A1602" s="97">
        <v>1318</v>
      </c>
      <c r="B1602" s="98" t="s">
        <v>6835</v>
      </c>
      <c r="C1602" s="54" t="str">
        <f t="shared" ca="1" si="92"/>
        <v>CPRI</v>
      </c>
      <c r="D1602" s="54" t="str">
        <f t="shared" ca="1" si="92"/>
        <v xml:space="preserve">V2RARE04 </v>
      </c>
      <c r="E1602" s="98">
        <f t="shared" ca="1" si="92"/>
        <v>0</v>
      </c>
      <c r="F1602" s="54">
        <f t="shared" ca="1" si="92"/>
        <v>0</v>
      </c>
      <c r="G1602" s="54">
        <f t="shared" ca="1" si="92"/>
        <v>0</v>
      </c>
      <c r="H1602" s="54">
        <f t="shared" ca="1" si="92"/>
        <v>0</v>
      </c>
      <c r="I1602" s="54">
        <f t="shared" ca="1" si="91"/>
        <v>0</v>
      </c>
      <c r="J1602" s="54" t="str">
        <f t="shared" ca="1" si="91"/>
        <v>ZH0DJG</v>
      </c>
      <c r="K1602" s="54" t="str">
        <f t="shared" ca="1" si="91"/>
        <v>AD3</v>
      </c>
      <c r="L1602" s="54" t="str">
        <f t="shared" ca="1" si="91"/>
        <v>COMPLET</v>
      </c>
      <c r="M1602" s="54">
        <f t="shared" ca="1" si="90"/>
        <v>0</v>
      </c>
      <c r="N1602" s="54" t="str">
        <f t="shared" ca="1" si="90"/>
        <v>ZH0VJG</v>
      </c>
      <c r="O1602" s="54">
        <f t="shared" ca="1" si="90"/>
        <v>0</v>
      </c>
    </row>
    <row r="1603" spans="1:15" hidden="1" x14ac:dyDescent="0.25">
      <c r="A1603" s="97">
        <v>1319</v>
      </c>
      <c r="B1603" s="98" t="s">
        <v>6840</v>
      </c>
      <c r="C1603" s="54" t="str">
        <f t="shared" ca="1" si="92"/>
        <v>CPRI</v>
      </c>
      <c r="D1603" s="54" t="str">
        <f t="shared" ca="1" si="92"/>
        <v>V1RARE06</v>
      </c>
      <c r="E1603" s="98">
        <f t="shared" ca="1" si="92"/>
        <v>0</v>
      </c>
      <c r="F1603" s="54">
        <f t="shared" ca="1" si="92"/>
        <v>0</v>
      </c>
      <c r="G1603" s="54">
        <f t="shared" ca="1" si="92"/>
        <v>0</v>
      </c>
      <c r="H1603" s="54">
        <f t="shared" ca="1" si="92"/>
        <v>0</v>
      </c>
      <c r="I1603" s="54">
        <f t="shared" ca="1" si="91"/>
        <v>0</v>
      </c>
      <c r="J1603" s="54" t="str">
        <f t="shared" ca="1" si="91"/>
        <v>ZH0DMB</v>
      </c>
      <c r="K1603" s="54" t="str">
        <f t="shared" ca="1" si="91"/>
        <v>AD3</v>
      </c>
      <c r="L1603" s="54" t="str">
        <f t="shared" ca="1" si="91"/>
        <v>COMPLET</v>
      </c>
      <c r="M1603" s="54" t="str">
        <f t="shared" ca="1" si="90"/>
        <v xml:space="preserve"> </v>
      </c>
      <c r="N1603" s="54" t="str">
        <f t="shared" ca="1" si="90"/>
        <v>ZH0VMB</v>
      </c>
      <c r="O1603" s="54">
        <f t="shared" ca="1" si="90"/>
        <v>0</v>
      </c>
    </row>
    <row r="1604" spans="1:15" hidden="1" x14ac:dyDescent="0.25">
      <c r="A1604" s="97">
        <v>1320</v>
      </c>
      <c r="B1604" s="98" t="s">
        <v>6846</v>
      </c>
      <c r="C1604" s="54" t="str">
        <f t="shared" ca="1" si="92"/>
        <v>CPRI</v>
      </c>
      <c r="D1604" s="54" t="str">
        <f t="shared" ca="1" si="92"/>
        <v xml:space="preserve">V0RARE26 </v>
      </c>
      <c r="E1604" s="98">
        <f t="shared" ca="1" si="92"/>
        <v>0</v>
      </c>
      <c r="F1604" s="54">
        <f t="shared" ca="1" si="92"/>
        <v>0</v>
      </c>
      <c r="G1604" s="54">
        <f t="shared" ca="1" si="92"/>
        <v>0</v>
      </c>
      <c r="H1604" s="54">
        <f t="shared" ca="1" si="92"/>
        <v>0</v>
      </c>
      <c r="I1604" s="54">
        <f t="shared" ca="1" si="91"/>
        <v>0</v>
      </c>
      <c r="J1604" s="54" t="str">
        <f t="shared" ca="1" si="91"/>
        <v>ZH0DJH</v>
      </c>
      <c r="K1604" s="54" t="str">
        <f t="shared" ca="1" si="91"/>
        <v>AD3</v>
      </c>
      <c r="L1604" s="54" t="str">
        <f t="shared" ca="1" si="91"/>
        <v>COMPLET</v>
      </c>
      <c r="M1604" s="54">
        <f t="shared" ca="1" si="90"/>
        <v>0</v>
      </c>
      <c r="N1604" s="54" t="str">
        <f t="shared" ca="1" si="90"/>
        <v>ZH0VJH</v>
      </c>
      <c r="O1604" s="54">
        <f t="shared" ca="1" si="90"/>
        <v>0</v>
      </c>
    </row>
    <row r="1605" spans="1:15" hidden="1" x14ac:dyDescent="0.25">
      <c r="A1605" s="97">
        <v>1321</v>
      </c>
      <c r="B1605" s="98" t="s">
        <v>6852</v>
      </c>
      <c r="C1605" s="54" t="str">
        <f t="shared" ca="1" si="92"/>
        <v>CPRI</v>
      </c>
      <c r="D1605" s="54" t="str">
        <f t="shared" ca="1" si="92"/>
        <v xml:space="preserve"> V0RARE30 </v>
      </c>
      <c r="E1605" s="98">
        <f t="shared" ca="1" si="92"/>
        <v>0</v>
      </c>
      <c r="F1605" s="54">
        <f t="shared" ca="1" si="92"/>
        <v>0</v>
      </c>
      <c r="G1605" s="54">
        <f t="shared" ca="1" si="92"/>
        <v>0</v>
      </c>
      <c r="H1605" s="54">
        <f t="shared" ca="1" si="92"/>
        <v>0</v>
      </c>
      <c r="I1605" s="54">
        <f t="shared" ca="1" si="91"/>
        <v>0</v>
      </c>
      <c r="J1605" s="54" t="str">
        <f t="shared" ca="1" si="91"/>
        <v>ZH0DJI</v>
      </c>
      <c r="K1605" s="54" t="str">
        <f t="shared" ca="1" si="91"/>
        <v>AD3</v>
      </c>
      <c r="L1605" s="54" t="str">
        <f t="shared" ca="1" si="91"/>
        <v>COMPLET</v>
      </c>
      <c r="M1605" s="54">
        <f t="shared" ca="1" si="90"/>
        <v>0</v>
      </c>
      <c r="N1605" s="54" t="str">
        <f t="shared" ca="1" si="90"/>
        <v>ZH0VJI</v>
      </c>
      <c r="O1605" s="54">
        <f t="shared" ca="1" si="90"/>
        <v>0</v>
      </c>
    </row>
    <row r="1606" spans="1:15" hidden="1" x14ac:dyDescent="0.25">
      <c r="A1606" s="97">
        <v>1322</v>
      </c>
      <c r="B1606" s="98" t="s">
        <v>6858</v>
      </c>
      <c r="C1606" s="54" t="str">
        <f t="shared" ca="1" si="92"/>
        <v>CPMP</v>
      </c>
      <c r="D1606" s="54" t="str">
        <f t="shared" ca="1" si="92"/>
        <v>RCHXS001</v>
      </c>
      <c r="E1606" s="98">
        <f t="shared" ca="1" si="92"/>
        <v>0</v>
      </c>
      <c r="F1606" s="54">
        <f t="shared" ca="1" si="92"/>
        <v>0</v>
      </c>
      <c r="G1606" s="54">
        <f t="shared" ca="1" si="92"/>
        <v>0</v>
      </c>
      <c r="H1606" s="54">
        <f t="shared" ca="1" si="92"/>
        <v>0</v>
      </c>
      <c r="I1606" s="54">
        <f t="shared" ca="1" si="91"/>
        <v>0</v>
      </c>
      <c r="J1606" s="54" t="str">
        <f t="shared" ca="1" si="91"/>
        <v>ZH2BJS</v>
      </c>
      <c r="K1606" s="54" t="str">
        <f t="shared" ca="1" si="91"/>
        <v>AD3</v>
      </c>
      <c r="L1606" s="54" t="str">
        <f t="shared" ca="1" si="91"/>
        <v>COMPLET</v>
      </c>
      <c r="M1606" s="54">
        <f t="shared" ca="1" si="91"/>
        <v>0</v>
      </c>
      <c r="N1606" s="54" t="str">
        <f t="shared" ca="1" si="91"/>
        <v>ZH2XJA</v>
      </c>
      <c r="O1606" s="54">
        <f t="shared" ca="1" si="91"/>
        <v>0</v>
      </c>
    </row>
    <row r="1607" spans="1:15" x14ac:dyDescent="0.25">
      <c r="A1607" s="97">
        <v>1323</v>
      </c>
      <c r="B1607" s="98" t="s">
        <v>6864</v>
      </c>
      <c r="C1607" s="54" t="str">
        <f t="shared" ca="1" si="92"/>
        <v>CPCI</v>
      </c>
      <c r="D1607" s="54" t="str">
        <f t="shared" ca="1" si="92"/>
        <v>#CR#RCP0H_YYYYMMDDHHMISS_Contrôles22c_22cControls.csv</v>
      </c>
      <c r="E1607" s="98" t="str">
        <f t="shared" ca="1" si="92"/>
        <v>ZH0BH4</v>
      </c>
      <c r="F1607" s="54">
        <f t="shared" ca="1" si="92"/>
        <v>0</v>
      </c>
      <c r="G1607" s="54">
        <f t="shared" ca="1" si="92"/>
        <v>0</v>
      </c>
      <c r="H1607" s="54">
        <f t="shared" ca="1" si="92"/>
        <v>0</v>
      </c>
      <c r="I1607" s="54">
        <f t="shared" ca="1" si="91"/>
        <v>0</v>
      </c>
      <c r="J1607" s="54">
        <f t="shared" ca="1" si="91"/>
        <v>0</v>
      </c>
      <c r="K1607" s="54" t="str">
        <f t="shared" ca="1" si="91"/>
        <v>AD4</v>
      </c>
      <c r="L1607" s="54" t="str">
        <f t="shared" ca="1" si="91"/>
        <v>COMPLET</v>
      </c>
      <c r="M1607" s="54" t="str">
        <f t="shared" ca="1" si="91"/>
        <v xml:space="preserve"> </v>
      </c>
      <c r="N1607" s="54" t="str">
        <f t="shared" ca="1" si="91"/>
        <v>ZH0THU</v>
      </c>
      <c r="O1607" s="54">
        <f t="shared" ca="1" si="91"/>
        <v>0</v>
      </c>
    </row>
    <row r="1608" spans="1:15" x14ac:dyDescent="0.25">
      <c r="A1608" s="97">
        <v>1324</v>
      </c>
      <c r="B1608" s="98" t="s">
        <v>6871</v>
      </c>
      <c r="C1608" s="54" t="str">
        <f t="shared" ca="1" si="92"/>
        <v>CPCI</v>
      </c>
      <c r="D1608" s="54" t="str">
        <f t="shared" ca="1" si="92"/>
        <v>#CR#RCP0H_YYYYMMDDHHMISS_Contrôles22c-Echantillons_22cControls-SampleDescription.csv</v>
      </c>
      <c r="E1608" s="98" t="str">
        <f t="shared" ca="1" si="92"/>
        <v>ZH0BH4</v>
      </c>
      <c r="F1608" s="54">
        <f t="shared" ca="1" si="92"/>
        <v>0</v>
      </c>
      <c r="G1608" s="54">
        <f t="shared" ca="1" si="92"/>
        <v>0</v>
      </c>
      <c r="H1608" s="54">
        <f t="shared" ca="1" si="92"/>
        <v>0</v>
      </c>
      <c r="I1608" s="54">
        <f t="shared" ca="1" si="91"/>
        <v>0</v>
      </c>
      <c r="J1608" s="54">
        <f t="shared" ca="1" si="91"/>
        <v>0</v>
      </c>
      <c r="K1608" s="54" t="str">
        <f t="shared" ca="1" si="91"/>
        <v>AD4</v>
      </c>
      <c r="L1608" s="54" t="str">
        <f t="shared" ca="1" si="91"/>
        <v>COMPLET</v>
      </c>
      <c r="M1608" s="54" t="str">
        <f t="shared" ca="1" si="91"/>
        <v xml:space="preserve"> </v>
      </c>
      <c r="N1608" s="54" t="str">
        <f t="shared" ca="1" si="91"/>
        <v>ZH0THV</v>
      </c>
      <c r="O1608" s="54">
        <f t="shared" ca="1" si="91"/>
        <v>0</v>
      </c>
    </row>
    <row r="1609" spans="1:15" x14ac:dyDescent="0.25">
      <c r="A1609" s="97">
        <v>1880</v>
      </c>
      <c r="B1609" s="98" t="s">
        <v>9459</v>
      </c>
      <c r="C1609" s="54" t="str">
        <f t="shared" ca="1" si="92"/>
        <v>CPCI</v>
      </c>
      <c r="D1609" s="54" t="str">
        <f t="shared" ca="1" si="92"/>
        <v>#CR#RCP0H_YYYYMMDDHHMISS_referenceComptable_AccountingRefs.csv</v>
      </c>
      <c r="E1609" s="98" t="str">
        <f t="shared" ca="1" si="92"/>
        <v>ZH0BH4</v>
      </c>
      <c r="F1609" s="54">
        <f t="shared" ca="1" si="92"/>
        <v>0</v>
      </c>
      <c r="G1609" s="54">
        <f t="shared" ca="1" si="92"/>
        <v>0</v>
      </c>
      <c r="H1609" s="54">
        <f t="shared" ca="1" si="92"/>
        <v>0</v>
      </c>
      <c r="I1609" s="54">
        <f t="shared" ca="1" si="91"/>
        <v>0</v>
      </c>
      <c r="J1609" s="54">
        <f t="shared" ca="1" si="91"/>
        <v>0</v>
      </c>
      <c r="K1609" s="54" t="str">
        <f t="shared" ca="1" si="91"/>
        <v>AD4</v>
      </c>
      <c r="L1609" s="54" t="str">
        <f t="shared" ca="1" si="91"/>
        <v>COMPLET</v>
      </c>
      <c r="M1609" s="54" t="str">
        <f t="shared" ca="1" si="91"/>
        <v xml:space="preserve"> </v>
      </c>
      <c r="N1609" s="54" t="str">
        <f t="shared" ca="1" si="91"/>
        <v>ZH0UHS</v>
      </c>
      <c r="O1609" s="54">
        <f t="shared" ca="1" si="91"/>
        <v>0</v>
      </c>
    </row>
    <row r="1610" spans="1:15" x14ac:dyDescent="0.25">
      <c r="A1610" s="97">
        <v>1325</v>
      </c>
      <c r="B1610" s="98" t="s">
        <v>6876</v>
      </c>
      <c r="C1610" s="54" t="str">
        <f t="shared" ca="1" si="92"/>
        <v>CPCI</v>
      </c>
      <c r="D1610" s="54" t="str">
        <f t="shared" ca="1" si="92"/>
        <v>#CR#RCP0H_YYYYMMDDHHMISS_PlansAction_ActionPlans.csv</v>
      </c>
      <c r="E1610" s="98" t="str">
        <f t="shared" ca="1" si="92"/>
        <v>ZH0BH4</v>
      </c>
      <c r="F1610" s="54">
        <f t="shared" ca="1" si="92"/>
        <v>0</v>
      </c>
      <c r="G1610" s="54">
        <f t="shared" ca="1" si="92"/>
        <v>0</v>
      </c>
      <c r="H1610" s="54">
        <f t="shared" ca="1" si="92"/>
        <v>0</v>
      </c>
      <c r="I1610" s="54">
        <f t="shared" ca="1" si="91"/>
        <v>0</v>
      </c>
      <c r="J1610" s="54">
        <f t="shared" ca="1" si="91"/>
        <v>0</v>
      </c>
      <c r="K1610" s="54" t="str">
        <f t="shared" ca="1" si="91"/>
        <v>AD4</v>
      </c>
      <c r="L1610" s="54" t="str">
        <f t="shared" ca="1" si="91"/>
        <v>COMPLET</v>
      </c>
      <c r="M1610" s="54" t="str">
        <f t="shared" ca="1" si="91"/>
        <v xml:space="preserve"> </v>
      </c>
      <c r="N1610" s="54" t="str">
        <f t="shared" ca="1" si="91"/>
        <v>ZH0UHE</v>
      </c>
      <c r="O1610" s="54">
        <f t="shared" ca="1" si="91"/>
        <v>0</v>
      </c>
    </row>
    <row r="1611" spans="1:15" x14ac:dyDescent="0.25">
      <c r="A1611" s="97">
        <v>1326</v>
      </c>
      <c r="B1611" s="98" t="s">
        <v>6881</v>
      </c>
      <c r="C1611" s="54" t="str">
        <f t="shared" ca="1" si="92"/>
        <v>CPCI</v>
      </c>
      <c r="D1611" s="54" t="str">
        <f t="shared" ca="1" si="92"/>
        <v>#CR#RCP0H_YYYYMMDDHHMISS_Activités_Activities.csv</v>
      </c>
      <c r="E1611" s="98" t="str">
        <f t="shared" ca="1" si="92"/>
        <v>ZH0BH4</v>
      </c>
      <c r="F1611" s="54">
        <f t="shared" ca="1" si="92"/>
        <v>0</v>
      </c>
      <c r="G1611" s="54">
        <f t="shared" ca="1" si="92"/>
        <v>0</v>
      </c>
      <c r="H1611" s="54">
        <f t="shared" ca="1" si="92"/>
        <v>0</v>
      </c>
      <c r="I1611" s="54">
        <f t="shared" ca="1" si="91"/>
        <v>0</v>
      </c>
      <c r="J1611" s="54">
        <f t="shared" ca="1" si="91"/>
        <v>0</v>
      </c>
      <c r="K1611" s="54" t="str">
        <f t="shared" ca="1" si="91"/>
        <v>AD4</v>
      </c>
      <c r="L1611" s="54" t="str">
        <f t="shared" ca="1" si="91"/>
        <v>COMPLET</v>
      </c>
      <c r="M1611" s="54" t="str">
        <f t="shared" ca="1" si="91"/>
        <v xml:space="preserve"> </v>
      </c>
      <c r="N1611" s="54" t="str">
        <f t="shared" ca="1" si="91"/>
        <v>ZH0TH3</v>
      </c>
      <c r="O1611" s="54">
        <f t="shared" ca="1" si="91"/>
        <v>0</v>
      </c>
    </row>
    <row r="1612" spans="1:15" x14ac:dyDescent="0.25">
      <c r="A1612" s="97">
        <v>1327</v>
      </c>
      <c r="B1612" s="98" t="s">
        <v>6886</v>
      </c>
      <c r="C1612" s="54" t="str">
        <f t="shared" ca="1" si="92"/>
        <v>CPCI</v>
      </c>
      <c r="D1612" s="54" t="str">
        <f t="shared" ca="1" si="92"/>
        <v>#CR#RCP0H_YYYYMMDDHHMISS_ThèmesAgrégation_AggregationThemes.csv</v>
      </c>
      <c r="E1612" s="98" t="str">
        <f t="shared" ca="1" si="92"/>
        <v>ZH0BH4</v>
      </c>
      <c r="F1612" s="54">
        <f t="shared" ca="1" si="92"/>
        <v>0</v>
      </c>
      <c r="G1612" s="54">
        <f t="shared" ca="1" si="92"/>
        <v>0</v>
      </c>
      <c r="H1612" s="54">
        <f t="shared" ca="1" si="92"/>
        <v>0</v>
      </c>
      <c r="I1612" s="54">
        <f t="shared" ca="1" si="91"/>
        <v>0</v>
      </c>
      <c r="J1612" s="54">
        <f t="shared" ca="1" si="91"/>
        <v>0</v>
      </c>
      <c r="K1612" s="54" t="str">
        <f t="shared" ca="1" si="91"/>
        <v>AD4</v>
      </c>
      <c r="L1612" s="54" t="str">
        <f t="shared" ca="1" si="91"/>
        <v>COMPLET</v>
      </c>
      <c r="M1612" s="54" t="str">
        <f t="shared" ca="1" si="91"/>
        <v xml:space="preserve"> </v>
      </c>
      <c r="N1612" s="54" t="str">
        <f t="shared" ca="1" si="91"/>
        <v>ZH0UH1</v>
      </c>
      <c r="O1612" s="54">
        <f t="shared" ca="1" si="91"/>
        <v>0</v>
      </c>
    </row>
    <row r="1613" spans="1:15" x14ac:dyDescent="0.25">
      <c r="A1613" s="97">
        <v>1328</v>
      </c>
      <c r="B1613" s="98" t="s">
        <v>6891</v>
      </c>
      <c r="C1613" s="54" t="str">
        <f t="shared" ca="1" si="92"/>
        <v>CPCI</v>
      </c>
      <c r="D1613" s="54" t="str">
        <f t="shared" ca="1" si="92"/>
        <v>#CR#RCP0H_YYYYMMDDHHMISS_Réponses_Answers.csv</v>
      </c>
      <c r="E1613" s="98" t="str">
        <f t="shared" ca="1" si="92"/>
        <v>ZH0BH4</v>
      </c>
      <c r="F1613" s="54">
        <f t="shared" ca="1" si="92"/>
        <v>0</v>
      </c>
      <c r="G1613" s="54">
        <f t="shared" ca="1" si="92"/>
        <v>0</v>
      </c>
      <c r="H1613" s="54">
        <f t="shared" ca="1" si="92"/>
        <v>0</v>
      </c>
      <c r="I1613" s="54">
        <f t="shared" ca="1" si="91"/>
        <v>0</v>
      </c>
      <c r="J1613" s="54">
        <f t="shared" ca="1" si="91"/>
        <v>0</v>
      </c>
      <c r="K1613" s="54" t="str">
        <f t="shared" ca="1" si="91"/>
        <v>AD4</v>
      </c>
      <c r="L1613" s="54" t="str">
        <f t="shared" ca="1" si="91"/>
        <v>COMPLET</v>
      </c>
      <c r="M1613" s="54" t="str">
        <f t="shared" ca="1" si="91"/>
        <v xml:space="preserve"> </v>
      </c>
      <c r="N1613" s="54" t="str">
        <f t="shared" ca="1" si="91"/>
        <v>ZH0THJ</v>
      </c>
      <c r="O1613" s="54">
        <f t="shared" ca="1" si="91"/>
        <v>0</v>
      </c>
    </row>
    <row r="1614" spans="1:15" x14ac:dyDescent="0.25">
      <c r="A1614" s="97">
        <v>1329</v>
      </c>
      <c r="B1614" s="98" t="s">
        <v>6896</v>
      </c>
      <c r="C1614" s="54" t="str">
        <f t="shared" ca="1" si="92"/>
        <v>CPCI</v>
      </c>
      <c r="D1614" s="54" t="str">
        <f t="shared" ca="1" si="92"/>
        <v>#CR#RCP0H_YYYYMMDDHHMISS_Evaluations-PiècesControlées_Assessment-ControlledItems.csv</v>
      </c>
      <c r="E1614" s="98" t="str">
        <f t="shared" ca="1" si="92"/>
        <v>ZH0BH4</v>
      </c>
      <c r="F1614" s="54">
        <f t="shared" ca="1" si="92"/>
        <v>0</v>
      </c>
      <c r="G1614" s="54">
        <f t="shared" ca="1" si="92"/>
        <v>0</v>
      </c>
      <c r="H1614" s="54">
        <f t="shared" ca="1" si="92"/>
        <v>0</v>
      </c>
      <c r="I1614" s="54">
        <f t="shared" ca="1" si="91"/>
        <v>0</v>
      </c>
      <c r="J1614" s="54">
        <f t="shared" ca="1" si="91"/>
        <v>0</v>
      </c>
      <c r="K1614" s="54" t="str">
        <f t="shared" ca="1" si="91"/>
        <v>AD4</v>
      </c>
      <c r="L1614" s="54" t="str">
        <f t="shared" ca="1" si="91"/>
        <v>COMPLET</v>
      </c>
      <c r="M1614" s="54" t="str">
        <f t="shared" ca="1" si="91"/>
        <v xml:space="preserve"> </v>
      </c>
      <c r="N1614" s="54" t="str">
        <f t="shared" ca="1" si="91"/>
        <v>ZH0SH7</v>
      </c>
      <c r="O1614" s="54">
        <f t="shared" ca="1" si="91"/>
        <v>0</v>
      </c>
    </row>
    <row r="1615" spans="1:15" x14ac:dyDescent="0.25">
      <c r="A1615" s="97">
        <v>1330</v>
      </c>
      <c r="B1615" s="98" t="s">
        <v>6902</v>
      </c>
      <c r="C1615" s="54" t="str">
        <f t="shared" ca="1" si="92"/>
        <v>CPCI</v>
      </c>
      <c r="D1615" s="54" t="str">
        <f t="shared" ca="1" si="92"/>
        <v>#CR#RCP0H_YYYYMMDDHHMISS_Evaluations_Assessments.csv</v>
      </c>
      <c r="E1615" s="98" t="str">
        <f t="shared" ca="1" si="92"/>
        <v>ZH0BH4</v>
      </c>
      <c r="F1615" s="54">
        <f t="shared" ca="1" si="92"/>
        <v>0</v>
      </c>
      <c r="G1615" s="54">
        <f t="shared" ca="1" si="92"/>
        <v>0</v>
      </c>
      <c r="H1615" s="54">
        <f t="shared" ca="1" si="92"/>
        <v>0</v>
      </c>
      <c r="I1615" s="54">
        <f t="shared" ca="1" si="91"/>
        <v>0</v>
      </c>
      <c r="J1615" s="54">
        <f t="shared" ca="1" si="91"/>
        <v>0</v>
      </c>
      <c r="K1615" s="54" t="str">
        <f t="shared" ca="1" si="91"/>
        <v>AD4</v>
      </c>
      <c r="L1615" s="54" t="str">
        <f t="shared" ca="1" si="91"/>
        <v>COMPLET</v>
      </c>
      <c r="M1615" s="54" t="str">
        <f t="shared" ca="1" si="91"/>
        <v xml:space="preserve"> </v>
      </c>
      <c r="N1615" s="54" t="str">
        <f t="shared" ca="1" si="91"/>
        <v>ZH0SH8</v>
      </c>
      <c r="O1615" s="54">
        <f t="shared" ca="1" si="91"/>
        <v>0</v>
      </c>
    </row>
    <row r="1616" spans="1:15" x14ac:dyDescent="0.25">
      <c r="A1616" s="97">
        <v>1331</v>
      </c>
      <c r="B1616" s="98" t="s">
        <v>6908</v>
      </c>
      <c r="C1616" s="54" t="str">
        <f t="shared" ca="1" si="92"/>
        <v>CPCI</v>
      </c>
      <c r="D1616" s="54" t="str">
        <f t="shared" ca="1" si="92"/>
        <v>#CR#RCP0H_YYYYMMDDHHMISS_Evaluations-PiècesControléesRésultatsPtVérif_Assessments-ControlledItemsAnswers.csv</v>
      </c>
      <c r="E1616" s="98" t="str">
        <f t="shared" ca="1" si="92"/>
        <v>ZH0BH4</v>
      </c>
      <c r="F1616" s="54">
        <f t="shared" ca="1" si="92"/>
        <v>0</v>
      </c>
      <c r="G1616" s="54">
        <f t="shared" ca="1" si="92"/>
        <v>0</v>
      </c>
      <c r="H1616" s="54">
        <f t="shared" ca="1" si="92"/>
        <v>0</v>
      </c>
      <c r="I1616" s="54">
        <f t="shared" ca="1" si="91"/>
        <v>0</v>
      </c>
      <c r="J1616" s="54">
        <f t="shared" ca="1" si="91"/>
        <v>0</v>
      </c>
      <c r="K1616" s="54" t="str">
        <f t="shared" ca="1" si="91"/>
        <v>AD4</v>
      </c>
      <c r="L1616" s="54" t="str">
        <f t="shared" ca="1" si="91"/>
        <v>COMPLET</v>
      </c>
      <c r="M1616" s="54" t="str">
        <f t="shared" ca="1" si="91"/>
        <v xml:space="preserve"> </v>
      </c>
      <c r="N1616" s="54" t="str">
        <f t="shared" ca="1" si="91"/>
        <v>ZH0SH9</v>
      </c>
      <c r="O1616" s="54">
        <f t="shared" ca="1" si="91"/>
        <v>0</v>
      </c>
    </row>
    <row r="1617" spans="1:15" x14ac:dyDescent="0.25">
      <c r="A1617" s="97">
        <v>1332</v>
      </c>
      <c r="B1617" s="98" t="s">
        <v>6914</v>
      </c>
      <c r="C1617" s="54" t="str">
        <f t="shared" ca="1" si="92"/>
        <v>CPCI</v>
      </c>
      <c r="D1617" s="54" t="str">
        <f t="shared" ca="1" si="92"/>
        <v>#CR#RCP0H_YYYYMMDDHHMISS_Evaluations-Echantillonnage_Assessments-Sampling.csv</v>
      </c>
      <c r="E1617" s="98" t="str">
        <f t="shared" ca="1" si="92"/>
        <v>ZH0BH4</v>
      </c>
      <c r="F1617" s="54">
        <f t="shared" ca="1" si="92"/>
        <v>0</v>
      </c>
      <c r="G1617" s="54">
        <f t="shared" ca="1" si="92"/>
        <v>0</v>
      </c>
      <c r="H1617" s="54">
        <f t="shared" ca="1" si="92"/>
        <v>0</v>
      </c>
      <c r="I1617" s="54">
        <f t="shared" ca="1" si="91"/>
        <v>0</v>
      </c>
      <c r="J1617" s="54">
        <f t="shared" ca="1" si="91"/>
        <v>0</v>
      </c>
      <c r="K1617" s="54" t="str">
        <f t="shared" ca="1" si="91"/>
        <v>AD4</v>
      </c>
      <c r="L1617" s="54" t="str">
        <f t="shared" ca="1" si="91"/>
        <v>COMPLET</v>
      </c>
      <c r="M1617" s="54" t="str">
        <f t="shared" ca="1" si="91"/>
        <v xml:space="preserve"> </v>
      </c>
      <c r="N1617" s="54" t="str">
        <f t="shared" ca="1" si="91"/>
        <v>ZH0THI</v>
      </c>
      <c r="O1617" s="54">
        <f t="shared" ca="1" si="91"/>
        <v>0</v>
      </c>
    </row>
    <row r="1618" spans="1:15" x14ac:dyDescent="0.25">
      <c r="A1618" s="97">
        <v>1333</v>
      </c>
      <c r="B1618" s="98" t="s">
        <v>6919</v>
      </c>
      <c r="C1618" s="54" t="str">
        <f t="shared" ca="1" si="92"/>
        <v>CPCI</v>
      </c>
      <c r="D1618" s="54" t="str">
        <f t="shared" ca="1" si="92"/>
        <v>#CR#RCP0H_YYYYMMDDHHMISS_Attributs-ListesChoix_Attributes-ChoiceLists.csv</v>
      </c>
      <c r="E1618" s="98" t="str">
        <f t="shared" ca="1" si="92"/>
        <v>ZH0BH4</v>
      </c>
      <c r="F1618" s="54">
        <f t="shared" ca="1" si="92"/>
        <v>0</v>
      </c>
      <c r="G1618" s="54">
        <f t="shared" ca="1" si="92"/>
        <v>0</v>
      </c>
      <c r="H1618" s="54">
        <f t="shared" ca="1" si="92"/>
        <v>0</v>
      </c>
      <c r="I1618" s="54">
        <f t="shared" ca="1" si="91"/>
        <v>0</v>
      </c>
      <c r="J1618" s="54">
        <f t="shared" ca="1" si="91"/>
        <v>0</v>
      </c>
      <c r="K1618" s="54" t="str">
        <f t="shared" ca="1" si="91"/>
        <v>AD4</v>
      </c>
      <c r="L1618" s="54" t="str">
        <f t="shared" ca="1" si="91"/>
        <v>COMPLET</v>
      </c>
      <c r="M1618" s="54" t="str">
        <f t="shared" ca="1" si="91"/>
        <v xml:space="preserve"> </v>
      </c>
      <c r="N1618" s="54" t="str">
        <f t="shared" ca="1" si="91"/>
        <v>ZH0UHB</v>
      </c>
      <c r="O1618" s="54">
        <f t="shared" ca="1" si="91"/>
        <v>0</v>
      </c>
    </row>
    <row r="1619" spans="1:15" x14ac:dyDescent="0.25">
      <c r="A1619" s="97">
        <v>1334</v>
      </c>
      <c r="B1619" s="98" t="s">
        <v>6924</v>
      </c>
      <c r="C1619" s="54" t="str">
        <f t="shared" ca="1" si="92"/>
        <v>CPCI</v>
      </c>
      <c r="D1619" s="54" t="str">
        <f t="shared" ca="1" si="92"/>
        <v>#CR#RCP0H_YYYYMMDDHHMISS_MatricesAversion_AversionMatrix.csv</v>
      </c>
      <c r="E1619" s="98" t="str">
        <f t="shared" ca="1" si="92"/>
        <v>ZH0BH4</v>
      </c>
      <c r="F1619" s="54">
        <f t="shared" ca="1" si="92"/>
        <v>0</v>
      </c>
      <c r="G1619" s="54">
        <f t="shared" ca="1" si="92"/>
        <v>0</v>
      </c>
      <c r="H1619" s="54">
        <f t="shared" ca="1" si="92"/>
        <v>0</v>
      </c>
      <c r="I1619" s="54">
        <f t="shared" ca="1" si="91"/>
        <v>0</v>
      </c>
      <c r="J1619" s="54">
        <f t="shared" ca="1" si="91"/>
        <v>0</v>
      </c>
      <c r="K1619" s="54" t="str">
        <f t="shared" ca="1" si="91"/>
        <v>AD4</v>
      </c>
      <c r="L1619" s="54" t="str">
        <f t="shared" ca="1" si="91"/>
        <v>COMPLET</v>
      </c>
      <c r="M1619" s="54" t="str">
        <f t="shared" ca="1" si="91"/>
        <v xml:space="preserve"> </v>
      </c>
      <c r="N1619" s="54" t="str">
        <f t="shared" ca="1" si="91"/>
        <v>ZH0UH6</v>
      </c>
      <c r="O1619" s="54">
        <f t="shared" ca="1" si="91"/>
        <v>0</v>
      </c>
    </row>
    <row r="1620" spans="1:15" x14ac:dyDescent="0.25">
      <c r="A1620" s="97">
        <v>1335</v>
      </c>
      <c r="B1620" s="98" t="s">
        <v>6929</v>
      </c>
      <c r="C1620" s="54" t="str">
        <f t="shared" ca="1" si="92"/>
        <v>CPCI</v>
      </c>
      <c r="D1620" s="54" t="str">
        <f t="shared" ca="1" si="92"/>
        <v>#CR#RCP0H_YYYYMMDDHHMISS_MatricesAversion-Eléments_AversionMatrix-Elements.csv</v>
      </c>
      <c r="E1620" s="98" t="str">
        <f t="shared" ca="1" si="92"/>
        <v>ZH0BH4</v>
      </c>
      <c r="F1620" s="54">
        <f t="shared" ca="1" si="92"/>
        <v>0</v>
      </c>
      <c r="G1620" s="54">
        <f t="shared" ca="1" si="92"/>
        <v>0</v>
      </c>
      <c r="H1620" s="54">
        <f t="shared" ca="1" si="92"/>
        <v>0</v>
      </c>
      <c r="I1620" s="54">
        <f t="shared" ca="1" si="91"/>
        <v>0</v>
      </c>
      <c r="J1620" s="54">
        <f t="shared" ca="1" si="91"/>
        <v>0</v>
      </c>
      <c r="K1620" s="54" t="str">
        <f t="shared" ca="1" si="91"/>
        <v>AD4</v>
      </c>
      <c r="L1620" s="54" t="str">
        <f t="shared" ca="1" si="91"/>
        <v>COMPLET</v>
      </c>
      <c r="M1620" s="54" t="str">
        <f t="shared" ca="1" si="91"/>
        <v xml:space="preserve"> </v>
      </c>
      <c r="N1620" s="54" t="str">
        <f t="shared" ca="1" si="91"/>
        <v>ZH0UH7</v>
      </c>
      <c r="O1620" s="54">
        <f t="shared" ca="1" si="91"/>
        <v>0</v>
      </c>
    </row>
    <row r="1621" spans="1:15" x14ac:dyDescent="0.25">
      <c r="A1621" s="97">
        <v>1877</v>
      </c>
      <c r="B1621" s="98" t="s">
        <v>9447</v>
      </c>
      <c r="C1621" s="54" t="str">
        <f t="shared" ca="1" si="92"/>
        <v>CPCI</v>
      </c>
      <c r="D1621" s="54" t="str">
        <f t="shared" ca="1" si="92"/>
        <v>#CR#RCP0H_YYYYMMDDHHMISS_Devise_BaseCurrency.csv</v>
      </c>
      <c r="E1621" s="98" t="str">
        <f t="shared" ca="1" si="92"/>
        <v>ZH0BH4</v>
      </c>
      <c r="F1621" s="54">
        <f t="shared" ca="1" si="92"/>
        <v>0</v>
      </c>
      <c r="G1621" s="54">
        <f t="shared" ca="1" si="92"/>
        <v>0</v>
      </c>
      <c r="H1621" s="54">
        <f t="shared" ca="1" si="92"/>
        <v>0</v>
      </c>
      <c r="I1621" s="54">
        <f t="shared" ca="1" si="91"/>
        <v>0</v>
      </c>
      <c r="J1621" s="54">
        <f t="shared" ca="1" si="91"/>
        <v>0</v>
      </c>
      <c r="K1621" s="54" t="str">
        <f t="shared" ca="1" si="91"/>
        <v>AD4</v>
      </c>
      <c r="L1621" s="54" t="str">
        <f t="shared" ca="1" si="91"/>
        <v>COMPLET</v>
      </c>
      <c r="M1621" s="54" t="str">
        <f t="shared" ca="1" si="91"/>
        <v xml:space="preserve"> </v>
      </c>
      <c r="N1621" s="54" t="str">
        <f t="shared" ca="1" si="91"/>
        <v>ZH0UHP</v>
      </c>
      <c r="O1621" s="54">
        <f t="shared" ref="O1621:O1684" ca="1" si="93">IF((INDIRECT("'Referentiel'!"&amp;O$1&amp;$A1621)="N/A"),"",INDIRECT("'Referentiel'!"&amp;O$1&amp;$A1621))</f>
        <v>0</v>
      </c>
    </row>
    <row r="1622" spans="1:15" x14ac:dyDescent="0.25">
      <c r="A1622" s="97">
        <v>1881</v>
      </c>
      <c r="B1622" s="98" t="s">
        <v>9463</v>
      </c>
      <c r="C1622" s="54" t="str">
        <f t="shared" ca="1" si="92"/>
        <v>CPCI</v>
      </c>
      <c r="D1622" s="54" t="str">
        <f t="shared" ca="1" si="92"/>
        <v>#CR#RCP0H_YYYYMMDDHHMISS_LigneMetier_BusinessLines.csv</v>
      </c>
      <c r="E1622" s="98" t="str">
        <f t="shared" ca="1" si="92"/>
        <v>ZH0BH4</v>
      </c>
      <c r="F1622" s="54">
        <f t="shared" ca="1" si="92"/>
        <v>0</v>
      </c>
      <c r="G1622" s="54">
        <f t="shared" ca="1" si="92"/>
        <v>0</v>
      </c>
      <c r="H1622" s="54">
        <f t="shared" ca="1" si="92"/>
        <v>0</v>
      </c>
      <c r="I1622" s="54">
        <f t="shared" ca="1" si="92"/>
        <v>0</v>
      </c>
      <c r="J1622" s="54">
        <f t="shared" ca="1" si="92"/>
        <v>0</v>
      </c>
      <c r="K1622" s="54" t="str">
        <f t="shared" ca="1" si="92"/>
        <v>AD4</v>
      </c>
      <c r="L1622" s="54" t="str">
        <f t="shared" ca="1" si="92"/>
        <v>COMPLET</v>
      </c>
      <c r="M1622" s="54" t="str">
        <f t="shared" ca="1" si="92"/>
        <v xml:space="preserve"> </v>
      </c>
      <c r="N1622" s="54" t="str">
        <f t="shared" ca="1" si="92"/>
        <v>ZH0UHT</v>
      </c>
      <c r="O1622" s="54">
        <f t="shared" ca="1" si="93"/>
        <v>0</v>
      </c>
    </row>
    <row r="1623" spans="1:15" x14ac:dyDescent="0.25">
      <c r="A1623" s="97">
        <v>1336</v>
      </c>
      <c r="B1623" s="98" t="s">
        <v>6934</v>
      </c>
      <c r="C1623" s="54" t="str">
        <f t="shared" ca="1" si="92"/>
        <v>CPCI</v>
      </c>
      <c r="D1623" s="54" t="str">
        <f t="shared" ca="1" si="92"/>
        <v>#CR#RCP0H_YYYYMMDDHHMISS_Causes_Causes.csv</v>
      </c>
      <c r="E1623" s="98" t="str">
        <f t="shared" ca="1" si="92"/>
        <v>ZH0BH4</v>
      </c>
      <c r="F1623" s="54">
        <f t="shared" ca="1" si="92"/>
        <v>0</v>
      </c>
      <c r="G1623" s="54">
        <f t="shared" ca="1" si="92"/>
        <v>0</v>
      </c>
      <c r="H1623" s="54">
        <f t="shared" ca="1" si="92"/>
        <v>0</v>
      </c>
      <c r="I1623" s="54">
        <f t="shared" ca="1" si="92"/>
        <v>0</v>
      </c>
      <c r="J1623" s="54">
        <f t="shared" ca="1" si="92"/>
        <v>0</v>
      </c>
      <c r="K1623" s="54" t="str">
        <f t="shared" ca="1" si="92"/>
        <v>AD4</v>
      </c>
      <c r="L1623" s="54" t="str">
        <f t="shared" ca="1" si="92"/>
        <v>COMPLET</v>
      </c>
      <c r="M1623" s="54" t="str">
        <f t="shared" ca="1" si="92"/>
        <v xml:space="preserve"> </v>
      </c>
      <c r="N1623" s="54" t="str">
        <f t="shared" ca="1" si="92"/>
        <v>ZH0SHS</v>
      </c>
      <c r="O1623" s="54">
        <f t="shared" ca="1" si="93"/>
        <v>0</v>
      </c>
    </row>
    <row r="1624" spans="1:15" x14ac:dyDescent="0.25">
      <c r="A1624" s="97">
        <v>1878</v>
      </c>
      <c r="B1624" s="98" t="s">
        <v>9451</v>
      </c>
      <c r="C1624" s="54" t="str">
        <f t="shared" ca="1" si="92"/>
        <v>CPCI</v>
      </c>
      <c r="D1624" s="54" t="str">
        <f t="shared" ca="1" si="92"/>
        <v>#CR#RCP0H_YYYYMMDDHHMISS_TypeCF_CFTyperrency.csv</v>
      </c>
      <c r="E1624" s="98" t="str">
        <f t="shared" ca="1" si="92"/>
        <v>ZH0BH4</v>
      </c>
      <c r="F1624" s="54">
        <f t="shared" ca="1" si="92"/>
        <v>0</v>
      </c>
      <c r="G1624" s="54">
        <f t="shared" ca="1" si="92"/>
        <v>0</v>
      </c>
      <c r="H1624" s="54">
        <f t="shared" ca="1" si="92"/>
        <v>0</v>
      </c>
      <c r="I1624" s="54">
        <f t="shared" ca="1" si="92"/>
        <v>0</v>
      </c>
      <c r="J1624" s="54">
        <f t="shared" ca="1" si="92"/>
        <v>0</v>
      </c>
      <c r="K1624" s="54" t="str">
        <f t="shared" ca="1" si="92"/>
        <v>AD4</v>
      </c>
      <c r="L1624" s="54" t="str">
        <f t="shared" ca="1" si="92"/>
        <v>COMPLET</v>
      </c>
      <c r="M1624" s="54" t="str">
        <f t="shared" ca="1" si="92"/>
        <v xml:space="preserve"> </v>
      </c>
      <c r="N1624" s="54" t="str">
        <f t="shared" ca="1" si="92"/>
        <v>ZH0UHQ</v>
      </c>
      <c r="O1624" s="54">
        <f t="shared" ca="1" si="93"/>
        <v>0</v>
      </c>
    </row>
    <row r="1625" spans="1:15" x14ac:dyDescent="0.25">
      <c r="A1625" s="97">
        <v>1337</v>
      </c>
      <c r="B1625" s="98" t="s">
        <v>6939</v>
      </c>
      <c r="C1625" s="54" t="str">
        <f t="shared" ca="1" si="92"/>
        <v>CPCI</v>
      </c>
      <c r="D1625" s="54" t="str">
        <f t="shared" ca="1" si="92"/>
        <v>#CR#RCP0H_YYYYMMDDHHMISS_Canaux_Channels.csv</v>
      </c>
      <c r="E1625" s="98" t="str">
        <f t="shared" ca="1" si="92"/>
        <v>ZH0BH4</v>
      </c>
      <c r="F1625" s="54">
        <f t="shared" ca="1" si="92"/>
        <v>0</v>
      </c>
      <c r="G1625" s="54">
        <f t="shared" ca="1" si="92"/>
        <v>0</v>
      </c>
      <c r="H1625" s="54">
        <f t="shared" ca="1" si="92"/>
        <v>0</v>
      </c>
      <c r="I1625" s="54">
        <f t="shared" ca="1" si="92"/>
        <v>0</v>
      </c>
      <c r="J1625" s="54">
        <f t="shared" ca="1" si="92"/>
        <v>0</v>
      </c>
      <c r="K1625" s="54" t="str">
        <f t="shared" ca="1" si="92"/>
        <v>AD4</v>
      </c>
      <c r="L1625" s="54" t="str">
        <f t="shared" ca="1" si="92"/>
        <v>COMPLET</v>
      </c>
      <c r="M1625" s="54" t="str">
        <f t="shared" ca="1" si="92"/>
        <v xml:space="preserve"> </v>
      </c>
      <c r="N1625" s="54" t="str">
        <f t="shared" ca="1" si="92"/>
        <v>ZH0TH1</v>
      </c>
      <c r="O1625" s="54">
        <f t="shared" ca="1" si="93"/>
        <v>0</v>
      </c>
    </row>
    <row r="1626" spans="1:15" x14ac:dyDescent="0.25">
      <c r="A1626" s="97">
        <v>1338</v>
      </c>
      <c r="B1626" s="98" t="s">
        <v>6944</v>
      </c>
      <c r="C1626" s="54" t="str">
        <f t="shared" ca="1" si="92"/>
        <v>CPCI</v>
      </c>
      <c r="D1626" s="54" t="str">
        <f t="shared" ca="1" si="92"/>
        <v>#CR#RCP0H_YYYYMMDDHHMISS_JoursFermés_ClosedDays.csv</v>
      </c>
      <c r="E1626" s="98" t="str">
        <f t="shared" ca="1" si="92"/>
        <v>ZH0BH4</v>
      </c>
      <c r="F1626" s="54">
        <f t="shared" ca="1" si="92"/>
        <v>0</v>
      </c>
      <c r="G1626" s="54">
        <f t="shared" ca="1" si="92"/>
        <v>0</v>
      </c>
      <c r="H1626" s="54">
        <f t="shared" ca="1" si="92"/>
        <v>0</v>
      </c>
      <c r="I1626" s="54">
        <f t="shared" ca="1" si="92"/>
        <v>0</v>
      </c>
      <c r="J1626" s="54">
        <f t="shared" ca="1" si="92"/>
        <v>0</v>
      </c>
      <c r="K1626" s="54" t="str">
        <f t="shared" ca="1" si="92"/>
        <v>AD4</v>
      </c>
      <c r="L1626" s="54" t="str">
        <f t="shared" ca="1" si="92"/>
        <v>COMPLET</v>
      </c>
      <c r="M1626" s="54" t="str">
        <f t="shared" ca="1" si="92"/>
        <v xml:space="preserve"> </v>
      </c>
      <c r="N1626" s="54" t="str">
        <f t="shared" ca="1" si="92"/>
        <v>ZH0THQ</v>
      </c>
      <c r="O1626" s="54">
        <f t="shared" ca="1" si="93"/>
        <v>0</v>
      </c>
    </row>
    <row r="1627" spans="1:15" x14ac:dyDescent="0.25">
      <c r="A1627" s="97">
        <v>1874</v>
      </c>
      <c r="B1627" s="98" t="s">
        <v>9435</v>
      </c>
      <c r="C1627" s="54" t="str">
        <f t="shared" ca="1" si="92"/>
        <v>CPCI</v>
      </c>
      <c r="D1627" s="54" t="str">
        <f t="shared" ca="1" si="92"/>
        <v>#CR#RCP0H_YYYYMMDDHHMISS_PeriodeCollecte_CollectionPeriods.csv</v>
      </c>
      <c r="E1627" s="98" t="str">
        <f t="shared" ca="1" si="92"/>
        <v>ZH0BH4</v>
      </c>
      <c r="F1627" s="54">
        <f t="shared" ca="1" si="92"/>
        <v>0</v>
      </c>
      <c r="G1627" s="54">
        <f t="shared" ca="1" si="92"/>
        <v>0</v>
      </c>
      <c r="H1627" s="54">
        <f t="shared" ca="1" si="92"/>
        <v>0</v>
      </c>
      <c r="I1627" s="54">
        <f t="shared" ca="1" si="92"/>
        <v>0</v>
      </c>
      <c r="J1627" s="54">
        <f t="shared" ca="1" si="92"/>
        <v>0</v>
      </c>
      <c r="K1627" s="54" t="str">
        <f t="shared" ca="1" si="92"/>
        <v>AD4</v>
      </c>
      <c r="L1627" s="54" t="str">
        <f t="shared" ca="1" si="92"/>
        <v>COMPLET</v>
      </c>
      <c r="M1627" s="54" t="str">
        <f t="shared" ca="1" si="92"/>
        <v xml:space="preserve"> </v>
      </c>
      <c r="N1627" s="54" t="str">
        <f t="shared" ca="1" si="92"/>
        <v>ZH0UHM</v>
      </c>
      <c r="O1627" s="54">
        <f t="shared" ca="1" si="93"/>
        <v>0</v>
      </c>
    </row>
    <row r="1628" spans="1:15" x14ac:dyDescent="0.25">
      <c r="A1628" s="97">
        <v>1884</v>
      </c>
      <c r="B1628" s="98" t="s">
        <v>9475</v>
      </c>
      <c r="C1628" s="54" t="str">
        <f t="shared" ca="1" si="92"/>
        <v>CPCI</v>
      </c>
      <c r="D1628" s="54" t="str">
        <f t="shared" ca="1" si="92"/>
        <v>#CR#RCP0H_YYYYMMDDHHMISS_SeuilCollecte_CollectionThreshold.csv</v>
      </c>
      <c r="E1628" s="98" t="str">
        <f t="shared" ca="1" si="92"/>
        <v>ZH0BH4</v>
      </c>
      <c r="F1628" s="54">
        <f t="shared" ca="1" si="92"/>
        <v>0</v>
      </c>
      <c r="G1628" s="54">
        <f t="shared" ca="1" si="92"/>
        <v>0</v>
      </c>
      <c r="H1628" s="54">
        <f t="shared" ca="1" si="92"/>
        <v>0</v>
      </c>
      <c r="I1628" s="54">
        <f t="shared" ca="1" si="92"/>
        <v>0</v>
      </c>
      <c r="J1628" s="54">
        <f t="shared" ca="1" si="92"/>
        <v>0</v>
      </c>
      <c r="K1628" s="54" t="str">
        <f t="shared" ca="1" si="92"/>
        <v>AD4</v>
      </c>
      <c r="L1628" s="54" t="str">
        <f t="shared" ca="1" si="92"/>
        <v>COMPLET</v>
      </c>
      <c r="M1628" s="54" t="str">
        <f t="shared" ca="1" si="92"/>
        <v xml:space="preserve"> </v>
      </c>
      <c r="N1628" s="54" t="str">
        <f t="shared" ca="1" si="92"/>
        <v>ZH0UHW</v>
      </c>
      <c r="O1628" s="54">
        <f t="shared" ca="1" si="93"/>
        <v>0</v>
      </c>
    </row>
    <row r="1629" spans="1:15" x14ac:dyDescent="0.25">
      <c r="A1629" s="97">
        <v>1339</v>
      </c>
      <c r="B1629" s="98" t="s">
        <v>6949</v>
      </c>
      <c r="C1629" s="54" t="str">
        <f t="shared" ca="1" si="92"/>
        <v>CPCI</v>
      </c>
      <c r="D1629" s="54" t="str">
        <f t="shared" ca="1" si="92"/>
        <v>#CR#RCP0H_YYYYMMDDHHMISS_IndConsolidés-Périmètre_ConsoIndicators-Scope.csv</v>
      </c>
      <c r="E1629" s="98" t="str">
        <f t="shared" ca="1" si="92"/>
        <v>ZH0BH4</v>
      </c>
      <c r="F1629" s="54">
        <f t="shared" ca="1" si="92"/>
        <v>0</v>
      </c>
      <c r="G1629" s="54">
        <f t="shared" ca="1" si="92"/>
        <v>0</v>
      </c>
      <c r="H1629" s="54">
        <f t="shared" ca="1" si="92"/>
        <v>0</v>
      </c>
      <c r="I1629" s="54">
        <f t="shared" ca="1" si="92"/>
        <v>0</v>
      </c>
      <c r="J1629" s="54">
        <f t="shared" ca="1" si="92"/>
        <v>0</v>
      </c>
      <c r="K1629" s="54" t="str">
        <f t="shared" ca="1" si="92"/>
        <v>AD4</v>
      </c>
      <c r="L1629" s="54" t="str">
        <f t="shared" ca="1" si="92"/>
        <v>COMPLET</v>
      </c>
      <c r="M1629" s="54" t="str">
        <f t="shared" ca="1" si="92"/>
        <v xml:space="preserve"> </v>
      </c>
      <c r="N1629" s="54" t="str">
        <f t="shared" ca="1" si="92"/>
        <v>ZH0THL</v>
      </c>
      <c r="O1629" s="54">
        <f t="shared" ca="1" si="93"/>
        <v>0</v>
      </c>
    </row>
    <row r="1630" spans="1:15" x14ac:dyDescent="0.25">
      <c r="A1630" s="97">
        <v>1340</v>
      </c>
      <c r="B1630" s="98" t="s">
        <v>6954</v>
      </c>
      <c r="C1630" s="54" t="str">
        <f t="shared" ca="1" si="92"/>
        <v>CPCI</v>
      </c>
      <c r="D1630" s="54" t="str">
        <f t="shared" ca="1" si="92"/>
        <v>#CR#RCP0H_YYYYMMDDHHMISS_PériodesConsolidation_ConsolidationPeriods.csv</v>
      </c>
      <c r="E1630" s="98" t="str">
        <f t="shared" ca="1" si="92"/>
        <v>ZH0BH4</v>
      </c>
      <c r="F1630" s="54">
        <f t="shared" ca="1" si="92"/>
        <v>0</v>
      </c>
      <c r="G1630" s="54">
        <f t="shared" ca="1" si="92"/>
        <v>0</v>
      </c>
      <c r="H1630" s="54">
        <f t="shared" ca="1" si="92"/>
        <v>0</v>
      </c>
      <c r="I1630" s="54">
        <f t="shared" ca="1" si="92"/>
        <v>0</v>
      </c>
      <c r="J1630" s="54">
        <f t="shared" ca="1" si="92"/>
        <v>0</v>
      </c>
      <c r="K1630" s="54" t="str">
        <f t="shared" ca="1" si="92"/>
        <v>AD4</v>
      </c>
      <c r="L1630" s="54" t="str">
        <f t="shared" ca="1" si="92"/>
        <v>COMPLET</v>
      </c>
      <c r="M1630" s="54" t="str">
        <f t="shared" ca="1" si="92"/>
        <v xml:space="preserve"> </v>
      </c>
      <c r="N1630" s="54" t="str">
        <f t="shared" ca="1" si="92"/>
        <v>ZH0THM</v>
      </c>
      <c r="O1630" s="54">
        <f t="shared" ca="1" si="93"/>
        <v>0</v>
      </c>
    </row>
    <row r="1631" spans="1:15" x14ac:dyDescent="0.25">
      <c r="A1631" s="97">
        <v>1341</v>
      </c>
      <c r="B1631" s="98" t="s">
        <v>6959</v>
      </c>
      <c r="C1631" s="54" t="str">
        <f t="shared" ca="1" si="92"/>
        <v>CPCI</v>
      </c>
      <c r="D1631" s="54" t="str">
        <f t="shared" ca="1" si="92"/>
        <v>#CR#RCP0H_YYYYMMDDHHMISS_FormesContrôle_ControlForms.csv</v>
      </c>
      <c r="E1631" s="98" t="str">
        <f t="shared" ca="1" si="92"/>
        <v>ZH0BH4</v>
      </c>
      <c r="F1631" s="54">
        <f t="shared" ca="1" si="92"/>
        <v>0</v>
      </c>
      <c r="G1631" s="54">
        <f t="shared" ca="1" si="92"/>
        <v>0</v>
      </c>
      <c r="H1631" s="54">
        <f t="shared" ca="1" si="92"/>
        <v>0</v>
      </c>
      <c r="I1631" s="54">
        <f t="shared" ca="1" si="92"/>
        <v>0</v>
      </c>
      <c r="J1631" s="54">
        <f t="shared" ca="1" si="92"/>
        <v>0</v>
      </c>
      <c r="K1631" s="54" t="str">
        <f t="shared" ca="1" si="92"/>
        <v>AD4</v>
      </c>
      <c r="L1631" s="54" t="str">
        <f t="shared" ca="1" si="92"/>
        <v>COMPLET</v>
      </c>
      <c r="M1631" s="54" t="str">
        <f t="shared" ca="1" si="92"/>
        <v xml:space="preserve"> </v>
      </c>
      <c r="N1631" s="54" t="str">
        <f t="shared" ca="1" si="92"/>
        <v>ZH0THN</v>
      </c>
      <c r="O1631" s="54">
        <f t="shared" ca="1" si="93"/>
        <v>0</v>
      </c>
    </row>
    <row r="1632" spans="1:15" x14ac:dyDescent="0.25">
      <c r="A1632" s="97">
        <v>1342</v>
      </c>
      <c r="B1632" s="98" t="s">
        <v>6964</v>
      </c>
      <c r="C1632" s="54" t="str">
        <f t="shared" ca="1" si="92"/>
        <v>CPCI</v>
      </c>
      <c r="D1632" s="54" t="str">
        <f t="shared" ca="1" si="92"/>
        <v>#CR#RCP0H_YYYYMMDDHHMISS_RegroupementContrôle_ControlGroups.csv</v>
      </c>
      <c r="E1632" s="98" t="str">
        <f t="shared" ca="1" si="92"/>
        <v>ZH0BH4</v>
      </c>
      <c r="F1632" s="54">
        <f t="shared" ca="1" si="92"/>
        <v>0</v>
      </c>
      <c r="G1632" s="54">
        <f t="shared" ca="1" si="92"/>
        <v>0</v>
      </c>
      <c r="H1632" s="54">
        <f t="shared" ca="1" si="92"/>
        <v>0</v>
      </c>
      <c r="I1632" s="54">
        <f t="shared" ca="1" si="92"/>
        <v>0</v>
      </c>
      <c r="J1632" s="54">
        <f t="shared" ca="1" si="92"/>
        <v>0</v>
      </c>
      <c r="K1632" s="54" t="str">
        <f t="shared" ca="1" si="92"/>
        <v>AD4</v>
      </c>
      <c r="L1632" s="54" t="str">
        <f t="shared" ref="L1632:O1695" ca="1" si="94">IF((INDIRECT("'Referentiel'!"&amp;L$1&amp;$A1632)="N/A"),"",INDIRECT("'Referentiel'!"&amp;L$1&amp;$A1632))</f>
        <v>COMPLET</v>
      </c>
      <c r="M1632" s="54" t="str">
        <f t="shared" ca="1" si="94"/>
        <v xml:space="preserve"> </v>
      </c>
      <c r="N1632" s="54" t="str">
        <f t="shared" ca="1" si="94"/>
        <v>ZH0THD</v>
      </c>
      <c r="O1632" s="54">
        <f t="shared" ca="1" si="93"/>
        <v>0</v>
      </c>
    </row>
    <row r="1633" spans="1:15" x14ac:dyDescent="0.25">
      <c r="A1633" s="97">
        <v>1343</v>
      </c>
      <c r="B1633" s="98" t="s">
        <v>6969</v>
      </c>
      <c r="C1633" s="54" t="str">
        <f t="shared" ref="C1633:K1661" ca="1" si="95">IF((INDIRECT("'Referentiel'!"&amp;C$1&amp;$A1633)="N/A"),"",INDIRECT("'Referentiel'!"&amp;C$1&amp;$A1633))</f>
        <v>CPCI</v>
      </c>
      <c r="D1633" s="54" t="str">
        <f t="shared" ca="1" si="95"/>
        <v>#CR#RCP0H_YYYYMMDDHHMISS_MotsClésContrôles_ControlsKeywords.csv</v>
      </c>
      <c r="E1633" s="98" t="str">
        <f t="shared" ca="1" si="95"/>
        <v>ZH0BH4</v>
      </c>
      <c r="F1633" s="54">
        <f t="shared" ca="1" si="95"/>
        <v>0</v>
      </c>
      <c r="G1633" s="54">
        <f t="shared" ca="1" si="95"/>
        <v>0</v>
      </c>
      <c r="H1633" s="54">
        <f t="shared" ca="1" si="95"/>
        <v>0</v>
      </c>
      <c r="I1633" s="54">
        <f t="shared" ca="1" si="95"/>
        <v>0</v>
      </c>
      <c r="J1633" s="54">
        <f t="shared" ca="1" si="95"/>
        <v>0</v>
      </c>
      <c r="K1633" s="54" t="str">
        <f t="shared" ca="1" si="95"/>
        <v>AD4</v>
      </c>
      <c r="L1633" s="54" t="str">
        <f t="shared" ca="1" si="94"/>
        <v>COMPLET</v>
      </c>
      <c r="M1633" s="54" t="str">
        <f t="shared" ca="1" si="94"/>
        <v xml:space="preserve"> </v>
      </c>
      <c r="N1633" s="54" t="str">
        <f t="shared" ca="1" si="94"/>
        <v>ZH0UH0</v>
      </c>
      <c r="O1633" s="54">
        <f t="shared" ca="1" si="93"/>
        <v>0</v>
      </c>
    </row>
    <row r="1634" spans="1:15" x14ac:dyDescent="0.25">
      <c r="A1634" s="97">
        <v>1344</v>
      </c>
      <c r="B1634" s="98" t="s">
        <v>6974</v>
      </c>
      <c r="C1634" s="54" t="str">
        <f t="shared" ca="1" si="95"/>
        <v>CPCI</v>
      </c>
      <c r="D1634" s="54" t="str">
        <f t="shared" ca="1" si="95"/>
        <v>#CR#RCP0H_YYYYMMDDHHMISS_Pays_Country.csv</v>
      </c>
      <c r="E1634" s="98" t="str">
        <f t="shared" ca="1" si="95"/>
        <v>ZH0BH4</v>
      </c>
      <c r="F1634" s="54">
        <f t="shared" ca="1" si="95"/>
        <v>0</v>
      </c>
      <c r="G1634" s="54">
        <f t="shared" ca="1" si="95"/>
        <v>0</v>
      </c>
      <c r="H1634" s="54">
        <f t="shared" ca="1" si="95"/>
        <v>0</v>
      </c>
      <c r="I1634" s="54">
        <f t="shared" ca="1" si="95"/>
        <v>0</v>
      </c>
      <c r="J1634" s="54">
        <f t="shared" ca="1" si="95"/>
        <v>0</v>
      </c>
      <c r="K1634" s="54" t="str">
        <f t="shared" ca="1" si="95"/>
        <v>AD4</v>
      </c>
      <c r="L1634" s="54" t="str">
        <f t="shared" ca="1" si="94"/>
        <v>COMPLET</v>
      </c>
      <c r="M1634" s="54" t="str">
        <f t="shared" ca="1" si="94"/>
        <v xml:space="preserve"> </v>
      </c>
      <c r="N1634" s="54" t="str">
        <f t="shared" ca="1" si="94"/>
        <v>ZH0TH7</v>
      </c>
      <c r="O1634" s="54">
        <f t="shared" ca="1" si="93"/>
        <v>0</v>
      </c>
    </row>
    <row r="1635" spans="1:15" x14ac:dyDescent="0.25">
      <c r="A1635" s="97">
        <v>1876</v>
      </c>
      <c r="B1635" s="98" t="s">
        <v>9443</v>
      </c>
      <c r="C1635" s="54" t="str">
        <f t="shared" ca="1" si="95"/>
        <v>CPCI</v>
      </c>
      <c r="D1635" s="54" t="str">
        <f t="shared" ca="1" si="95"/>
        <v>#CR#RCP0H_YYYYMMDDHHMISS_CoursChange_CurrencyRates.csv</v>
      </c>
      <c r="E1635" s="98" t="str">
        <f t="shared" ca="1" si="95"/>
        <v>ZH0BH4</v>
      </c>
      <c r="F1635" s="54">
        <f t="shared" ca="1" si="95"/>
        <v>0</v>
      </c>
      <c r="G1635" s="54">
        <f t="shared" ca="1" si="95"/>
        <v>0</v>
      </c>
      <c r="H1635" s="54">
        <f t="shared" ca="1" si="95"/>
        <v>0</v>
      </c>
      <c r="I1635" s="54">
        <f t="shared" ca="1" si="95"/>
        <v>0</v>
      </c>
      <c r="J1635" s="54">
        <f t="shared" ca="1" si="95"/>
        <v>0</v>
      </c>
      <c r="K1635" s="54" t="str">
        <f t="shared" ca="1" si="95"/>
        <v>AD4</v>
      </c>
      <c r="L1635" s="54" t="str">
        <f t="shared" ca="1" si="94"/>
        <v>COMPLET</v>
      </c>
      <c r="M1635" s="54" t="str">
        <f t="shared" ca="1" si="94"/>
        <v xml:space="preserve"> </v>
      </c>
      <c r="N1635" s="54" t="str">
        <f t="shared" ca="1" si="94"/>
        <v>ZH0UHO</v>
      </c>
      <c r="O1635" s="54">
        <f t="shared" ca="1" si="93"/>
        <v>0</v>
      </c>
    </row>
    <row r="1636" spans="1:15" x14ac:dyDescent="0.25">
      <c r="A1636" s="97">
        <v>1345</v>
      </c>
      <c r="B1636" s="98" t="s">
        <v>6979</v>
      </c>
      <c r="C1636" s="54" t="str">
        <f t="shared" ca="1" si="95"/>
        <v>CPCI</v>
      </c>
      <c r="D1636" s="54" t="str">
        <f t="shared" ca="1" si="95"/>
        <v>#CR#RCP0H_YYYYMMDDHHMISS_Documents_Documents.csv</v>
      </c>
      <c r="E1636" s="98" t="str">
        <f t="shared" ca="1" si="95"/>
        <v>ZH0BH4</v>
      </c>
      <c r="F1636" s="54">
        <f t="shared" ca="1" si="95"/>
        <v>0</v>
      </c>
      <c r="G1636" s="54">
        <f t="shared" ca="1" si="95"/>
        <v>0</v>
      </c>
      <c r="H1636" s="54">
        <f t="shared" ca="1" si="95"/>
        <v>0</v>
      </c>
      <c r="I1636" s="54">
        <f t="shared" ca="1" si="95"/>
        <v>0</v>
      </c>
      <c r="J1636" s="54">
        <f t="shared" ca="1" si="95"/>
        <v>0</v>
      </c>
      <c r="K1636" s="54" t="str">
        <f t="shared" ca="1" si="95"/>
        <v>AD4</v>
      </c>
      <c r="L1636" s="54" t="str">
        <f t="shared" ca="1" si="94"/>
        <v>COMPLET</v>
      </c>
      <c r="M1636" s="54" t="str">
        <f t="shared" ca="1" si="94"/>
        <v xml:space="preserve"> </v>
      </c>
      <c r="N1636" s="54" t="str">
        <f t="shared" ca="1" si="94"/>
        <v>ZH0UHH</v>
      </c>
      <c r="O1636" s="54">
        <f t="shared" ca="1" si="93"/>
        <v>0</v>
      </c>
    </row>
    <row r="1637" spans="1:15" x14ac:dyDescent="0.25">
      <c r="A1637" s="97">
        <v>1346</v>
      </c>
      <c r="B1637" s="98" t="s">
        <v>6984</v>
      </c>
      <c r="C1637" s="54" t="str">
        <f t="shared" ca="1" si="95"/>
        <v>CPCI</v>
      </c>
      <c r="D1637" s="54" t="str">
        <f t="shared" ca="1" si="95"/>
        <v>#CR#RCP0H_YYYYMMDDHHMISS_Domaines-Processus_Domains-Process.csv</v>
      </c>
      <c r="E1637" s="98" t="str">
        <f t="shared" ca="1" si="95"/>
        <v>ZH0BH4</v>
      </c>
      <c r="F1637" s="54">
        <f t="shared" ca="1" si="95"/>
        <v>0</v>
      </c>
      <c r="G1637" s="54">
        <f t="shared" ca="1" si="95"/>
        <v>0</v>
      </c>
      <c r="H1637" s="54">
        <f t="shared" ca="1" si="95"/>
        <v>0</v>
      </c>
      <c r="I1637" s="54">
        <f t="shared" ca="1" si="95"/>
        <v>0</v>
      </c>
      <c r="J1637" s="54">
        <f t="shared" ca="1" si="95"/>
        <v>0</v>
      </c>
      <c r="K1637" s="54" t="str">
        <f t="shared" ca="1" si="95"/>
        <v>AD4</v>
      </c>
      <c r="L1637" s="54" t="str">
        <f t="shared" ca="1" si="94"/>
        <v>COMPLET</v>
      </c>
      <c r="M1637" s="54" t="str">
        <f t="shared" ca="1" si="94"/>
        <v xml:space="preserve"> </v>
      </c>
      <c r="N1637" s="54" t="str">
        <f t="shared" ca="1" si="94"/>
        <v>ZH0SHA</v>
      </c>
      <c r="O1637" s="54">
        <f t="shared" ca="1" si="93"/>
        <v>0</v>
      </c>
    </row>
    <row r="1638" spans="1:15" x14ac:dyDescent="0.25">
      <c r="A1638" s="97">
        <v>1347</v>
      </c>
      <c r="B1638" s="98" t="s">
        <v>6990</v>
      </c>
      <c r="C1638" s="54" t="str">
        <f t="shared" ca="1" si="95"/>
        <v>CPCI</v>
      </c>
      <c r="D1638" s="54" t="str">
        <f t="shared" ca="1" si="95"/>
        <v>#CR#RCP0H_YYYYMMDDHHMISS_ElémentsCotation_ElementsListing.csv</v>
      </c>
      <c r="E1638" s="98" t="str">
        <f t="shared" ca="1" si="95"/>
        <v>ZH0BH4</v>
      </c>
      <c r="F1638" s="54">
        <f t="shared" ca="1" si="95"/>
        <v>0</v>
      </c>
      <c r="G1638" s="54">
        <f t="shared" ca="1" si="95"/>
        <v>0</v>
      </c>
      <c r="H1638" s="54">
        <f t="shared" ca="1" si="95"/>
        <v>0</v>
      </c>
      <c r="I1638" s="54">
        <f t="shared" ca="1" si="95"/>
        <v>0</v>
      </c>
      <c r="J1638" s="54">
        <f t="shared" ca="1" si="95"/>
        <v>0</v>
      </c>
      <c r="K1638" s="54" t="str">
        <f t="shared" ca="1" si="95"/>
        <v>AD4</v>
      </c>
      <c r="L1638" s="54" t="str">
        <f t="shared" ca="1" si="94"/>
        <v>COMPLET</v>
      </c>
      <c r="M1638" s="54" t="str">
        <f t="shared" ca="1" si="94"/>
        <v xml:space="preserve"> </v>
      </c>
      <c r="N1638" s="54" t="str">
        <f t="shared" ca="1" si="94"/>
        <v>ZH0SHB</v>
      </c>
      <c r="O1638" s="54">
        <f t="shared" ca="1" si="93"/>
        <v>0</v>
      </c>
    </row>
    <row r="1639" spans="1:15" x14ac:dyDescent="0.25">
      <c r="A1639" s="97">
        <v>1348</v>
      </c>
      <c r="B1639" s="98" t="s">
        <v>6996</v>
      </c>
      <c r="C1639" s="54" t="str">
        <f t="shared" ca="1" si="95"/>
        <v>CPCI</v>
      </c>
      <c r="D1639" s="54" t="str">
        <f t="shared" ca="1" si="95"/>
        <v>#CR#RCP0H_YYYYMMDDHHMISS_Organisation_Entities.csv</v>
      </c>
      <c r="E1639" s="98" t="str">
        <f t="shared" ca="1" si="95"/>
        <v>ZH0BH4</v>
      </c>
      <c r="F1639" s="54">
        <f t="shared" ca="1" si="95"/>
        <v>0</v>
      </c>
      <c r="G1639" s="54">
        <f t="shared" ca="1" si="95"/>
        <v>0</v>
      </c>
      <c r="H1639" s="54">
        <f t="shared" ca="1" si="95"/>
        <v>0</v>
      </c>
      <c r="I1639" s="54">
        <f t="shared" ca="1" si="95"/>
        <v>0</v>
      </c>
      <c r="J1639" s="54">
        <f t="shared" ca="1" si="95"/>
        <v>0</v>
      </c>
      <c r="K1639" s="54" t="str">
        <f t="shared" ca="1" si="95"/>
        <v>AD4</v>
      </c>
      <c r="L1639" s="54" t="str">
        <f t="shared" ca="1" si="94"/>
        <v>COMPLET</v>
      </c>
      <c r="M1639" s="54" t="str">
        <f t="shared" ca="1" si="94"/>
        <v xml:space="preserve"> </v>
      </c>
      <c r="N1639" s="54" t="str">
        <f t="shared" ca="1" si="94"/>
        <v>ZH0SHC</v>
      </c>
      <c r="O1639" s="54">
        <f t="shared" ca="1" si="93"/>
        <v>0</v>
      </c>
    </row>
    <row r="1640" spans="1:15" x14ac:dyDescent="0.25">
      <c r="A1640" s="97">
        <v>1349</v>
      </c>
      <c r="B1640" s="98" t="s">
        <v>7002</v>
      </c>
      <c r="C1640" s="54" t="str">
        <f t="shared" ca="1" si="95"/>
        <v>CPCI</v>
      </c>
      <c r="D1640" s="54" t="str">
        <f t="shared" ca="1" si="95"/>
        <v>#CR#RCP0H_YYYYMMDDHHMISS_AxesAgrégationOrganisation_EntityAggregationThemes.csv</v>
      </c>
      <c r="E1640" s="98" t="str">
        <f t="shared" ca="1" si="95"/>
        <v>ZH0BH4</v>
      </c>
      <c r="F1640" s="54">
        <f t="shared" ca="1" si="95"/>
        <v>0</v>
      </c>
      <c r="G1640" s="54">
        <f t="shared" ca="1" si="95"/>
        <v>0</v>
      </c>
      <c r="H1640" s="54">
        <f t="shared" ca="1" si="95"/>
        <v>0</v>
      </c>
      <c r="I1640" s="54">
        <f t="shared" ca="1" si="95"/>
        <v>0</v>
      </c>
      <c r="J1640" s="54">
        <f t="shared" ca="1" si="95"/>
        <v>0</v>
      </c>
      <c r="K1640" s="54" t="str">
        <f t="shared" ca="1" si="95"/>
        <v>AD4</v>
      </c>
      <c r="L1640" s="54" t="str">
        <f t="shared" ca="1" si="94"/>
        <v>COMPLET</v>
      </c>
      <c r="M1640" s="54" t="str">
        <f t="shared" ca="1" si="94"/>
        <v xml:space="preserve"> </v>
      </c>
      <c r="N1640" s="54" t="str">
        <f t="shared" ca="1" si="94"/>
        <v>ZH0TH8</v>
      </c>
      <c r="O1640" s="54">
        <f t="shared" ca="1" si="93"/>
        <v>0</v>
      </c>
    </row>
    <row r="1641" spans="1:15" x14ac:dyDescent="0.25">
      <c r="A1641" s="97">
        <v>1350</v>
      </c>
      <c r="B1641" s="98" t="s">
        <v>7007</v>
      </c>
      <c r="C1641" s="54" t="str">
        <f t="shared" ca="1" si="95"/>
        <v>CPCI</v>
      </c>
      <c r="D1641" s="54" t="str">
        <f t="shared" ca="1" si="95"/>
        <v>#CR#RCP0H_YYYYMMDDHHMISS_MotsClésEntités_EntityKeywords.csv</v>
      </c>
      <c r="E1641" s="98" t="str">
        <f t="shared" ca="1" si="95"/>
        <v>ZH0BH4</v>
      </c>
      <c r="F1641" s="54">
        <f t="shared" ca="1" si="95"/>
        <v>0</v>
      </c>
      <c r="G1641" s="54">
        <f t="shared" ca="1" si="95"/>
        <v>0</v>
      </c>
      <c r="H1641" s="54">
        <f t="shared" ca="1" si="95"/>
        <v>0</v>
      </c>
      <c r="I1641" s="54">
        <f t="shared" ca="1" si="95"/>
        <v>0</v>
      </c>
      <c r="J1641" s="54">
        <f t="shared" ca="1" si="95"/>
        <v>0</v>
      </c>
      <c r="K1641" s="54" t="str">
        <f t="shared" ca="1" si="95"/>
        <v>AD4</v>
      </c>
      <c r="L1641" s="54" t="str">
        <f t="shared" ca="1" si="94"/>
        <v>COMPLET</v>
      </c>
      <c r="M1641" s="54" t="str">
        <f t="shared" ca="1" si="94"/>
        <v xml:space="preserve"> </v>
      </c>
      <c r="N1641" s="54" t="str">
        <f t="shared" ca="1" si="94"/>
        <v>ZH0SHV</v>
      </c>
      <c r="O1641" s="54">
        <f t="shared" ca="1" si="93"/>
        <v>0</v>
      </c>
    </row>
    <row r="1642" spans="1:15" x14ac:dyDescent="0.25">
      <c r="A1642" s="97">
        <v>1351</v>
      </c>
      <c r="B1642" s="98" t="s">
        <v>7012</v>
      </c>
      <c r="C1642" s="54" t="str">
        <f t="shared" ca="1" si="95"/>
        <v>CPCI</v>
      </c>
      <c r="D1642" s="54" t="str">
        <f t="shared" ca="1" si="95"/>
        <v>#CR#RCP0H_YYYYMMDDHHMISS_Campagnes-Europa_EuropaCampaigns.csv</v>
      </c>
      <c r="E1642" s="98" t="str">
        <f t="shared" ca="1" si="95"/>
        <v>ZH0BH4</v>
      </c>
      <c r="F1642" s="54">
        <f t="shared" ca="1" si="95"/>
        <v>0</v>
      </c>
      <c r="G1642" s="54">
        <f t="shared" ca="1" si="95"/>
        <v>0</v>
      </c>
      <c r="H1642" s="54">
        <f t="shared" ca="1" si="95"/>
        <v>0</v>
      </c>
      <c r="I1642" s="54">
        <f t="shared" ca="1" si="95"/>
        <v>0</v>
      </c>
      <c r="J1642" s="54">
        <f t="shared" ca="1" si="95"/>
        <v>0</v>
      </c>
      <c r="K1642" s="54" t="str">
        <f t="shared" ca="1" si="95"/>
        <v>AD4</v>
      </c>
      <c r="L1642" s="54" t="str">
        <f t="shared" ca="1" si="94"/>
        <v>COMPLET</v>
      </c>
      <c r="M1642" s="54" t="str">
        <f t="shared" ca="1" si="94"/>
        <v xml:space="preserve"> </v>
      </c>
      <c r="N1642" s="54" t="str">
        <f t="shared" ca="1" si="94"/>
        <v>ZH0UH5</v>
      </c>
      <c r="O1642" s="54">
        <f t="shared" ca="1" si="93"/>
        <v>0</v>
      </c>
    </row>
    <row r="1643" spans="1:15" x14ac:dyDescent="0.25">
      <c r="A1643" s="97">
        <v>1873</v>
      </c>
      <c r="B1643" s="98" t="s">
        <v>9431</v>
      </c>
      <c r="C1643" s="54" t="str">
        <f t="shared" ca="1" si="95"/>
        <v>CPCI</v>
      </c>
      <c r="D1643" s="54" t="str">
        <f t="shared" ca="1" si="95"/>
        <v>#CR#RCP0H_YYYYMMDDHHMISS_ConsequencesFinancieres_FinancialConsequences.csv</v>
      </c>
      <c r="E1643" s="98" t="str">
        <f t="shared" ca="1" si="95"/>
        <v>ZH0BH4</v>
      </c>
      <c r="F1643" s="54">
        <f t="shared" ca="1" si="95"/>
        <v>0</v>
      </c>
      <c r="G1643" s="54">
        <f t="shared" ca="1" si="95"/>
        <v>0</v>
      </c>
      <c r="H1643" s="54">
        <f t="shared" ca="1" si="95"/>
        <v>0</v>
      </c>
      <c r="I1643" s="54">
        <f t="shared" ca="1" si="95"/>
        <v>0</v>
      </c>
      <c r="J1643" s="54">
        <f t="shared" ca="1" si="95"/>
        <v>0</v>
      </c>
      <c r="K1643" s="54" t="str">
        <f t="shared" ca="1" si="95"/>
        <v>AD4</v>
      </c>
      <c r="L1643" s="54" t="str">
        <f t="shared" ca="1" si="94"/>
        <v>COMPLET</v>
      </c>
      <c r="M1643" s="54" t="str">
        <f t="shared" ca="1" si="94"/>
        <v xml:space="preserve"> </v>
      </c>
      <c r="N1643" s="54" t="str">
        <f t="shared" ca="1" si="94"/>
        <v>ZH0UHL</v>
      </c>
      <c r="O1643" s="54">
        <f t="shared" ca="1" si="93"/>
        <v>0</v>
      </c>
    </row>
    <row r="1644" spans="1:15" x14ac:dyDescent="0.25">
      <c r="A1644" s="97">
        <v>1352</v>
      </c>
      <c r="B1644" s="98" t="s">
        <v>7017</v>
      </c>
      <c r="C1644" s="54" t="str">
        <f t="shared" ca="1" si="95"/>
        <v>CPCI</v>
      </c>
      <c r="D1644" s="54" t="str">
        <f t="shared" ca="1" si="95"/>
        <v>#CR#RCP0H_YYYYMMDDHHMISS_ZonesGéographiques_GeographicalArea.csv</v>
      </c>
      <c r="E1644" s="98" t="str">
        <f t="shared" ca="1" si="95"/>
        <v>ZH0BH4</v>
      </c>
      <c r="F1644" s="54">
        <f t="shared" ca="1" si="95"/>
        <v>0</v>
      </c>
      <c r="G1644" s="54">
        <f t="shared" ca="1" si="95"/>
        <v>0</v>
      </c>
      <c r="H1644" s="54">
        <f t="shared" ca="1" si="95"/>
        <v>0</v>
      </c>
      <c r="I1644" s="54">
        <f t="shared" ca="1" si="95"/>
        <v>0</v>
      </c>
      <c r="J1644" s="54">
        <f t="shared" ca="1" si="95"/>
        <v>0</v>
      </c>
      <c r="K1644" s="54" t="str">
        <f t="shared" ca="1" si="95"/>
        <v>AD4</v>
      </c>
      <c r="L1644" s="54" t="str">
        <f t="shared" ca="1" si="94"/>
        <v>COMPLET</v>
      </c>
      <c r="M1644" s="54" t="str">
        <f t="shared" ca="1" si="94"/>
        <v xml:space="preserve"> </v>
      </c>
      <c r="N1644" s="54" t="str">
        <f t="shared" ca="1" si="94"/>
        <v>ZH0TH5</v>
      </c>
      <c r="O1644" s="54">
        <f t="shared" ca="1" si="93"/>
        <v>0</v>
      </c>
    </row>
    <row r="1645" spans="1:15" x14ac:dyDescent="0.25">
      <c r="A1645" s="97">
        <v>1353</v>
      </c>
      <c r="B1645" s="98" t="s">
        <v>7022</v>
      </c>
      <c r="C1645" s="54" t="str">
        <f t="shared" ca="1" si="95"/>
        <v>CPCI</v>
      </c>
      <c r="D1645" s="54" t="str">
        <f t="shared" ca="1" si="95"/>
        <v>#CR#RCP0H_YYYYMMDDHHMISS_PlansActionGlobaux_GlobalActionPlans.csv</v>
      </c>
      <c r="E1645" s="98" t="str">
        <f t="shared" ca="1" si="95"/>
        <v>ZH0BH4</v>
      </c>
      <c r="F1645" s="54">
        <f t="shared" ca="1" si="95"/>
        <v>0</v>
      </c>
      <c r="G1645" s="54">
        <f t="shared" ca="1" si="95"/>
        <v>0</v>
      </c>
      <c r="H1645" s="54">
        <f t="shared" ca="1" si="95"/>
        <v>0</v>
      </c>
      <c r="I1645" s="54">
        <f t="shared" ca="1" si="95"/>
        <v>0</v>
      </c>
      <c r="J1645" s="54">
        <f t="shared" ca="1" si="95"/>
        <v>0</v>
      </c>
      <c r="K1645" s="54" t="str">
        <f t="shared" ca="1" si="95"/>
        <v>AD4</v>
      </c>
      <c r="L1645" s="54" t="str">
        <f t="shared" ca="1" si="94"/>
        <v>COMPLET</v>
      </c>
      <c r="M1645" s="54" t="str">
        <f t="shared" ca="1" si="94"/>
        <v xml:space="preserve"> </v>
      </c>
      <c r="N1645" s="54" t="str">
        <f t="shared" ca="1" si="94"/>
        <v>ZH0UHD</v>
      </c>
      <c r="O1645" s="54">
        <f t="shared" ca="1" si="93"/>
        <v>0</v>
      </c>
    </row>
    <row r="1646" spans="1:15" x14ac:dyDescent="0.25">
      <c r="A1646" s="97">
        <v>1354</v>
      </c>
      <c r="B1646" s="98" t="s">
        <v>7027</v>
      </c>
      <c r="C1646" s="54" t="str">
        <f t="shared" ca="1" si="95"/>
        <v>CPCI</v>
      </c>
      <c r="D1646" s="54" t="str">
        <f t="shared" ca="1" si="95"/>
        <v>#CR#RCP0H_YYYYMMDDHHMISS_TâchesGlobales_GlobalTasks.csv</v>
      </c>
      <c r="E1646" s="98" t="str">
        <f t="shared" ca="1" si="95"/>
        <v>ZH0BH4</v>
      </c>
      <c r="F1646" s="54">
        <f t="shared" ca="1" si="95"/>
        <v>0</v>
      </c>
      <c r="G1646" s="54">
        <f t="shared" ca="1" si="95"/>
        <v>0</v>
      </c>
      <c r="H1646" s="54">
        <f t="shared" ca="1" si="95"/>
        <v>0</v>
      </c>
      <c r="I1646" s="54">
        <f t="shared" ca="1" si="95"/>
        <v>0</v>
      </c>
      <c r="J1646" s="54">
        <f t="shared" ca="1" si="95"/>
        <v>0</v>
      </c>
      <c r="K1646" s="54" t="str">
        <f t="shared" ca="1" si="95"/>
        <v>AD4</v>
      </c>
      <c r="L1646" s="54" t="str">
        <f t="shared" ca="1" si="94"/>
        <v>COMPLET</v>
      </c>
      <c r="M1646" s="54" t="str">
        <f t="shared" ca="1" si="94"/>
        <v xml:space="preserve"> </v>
      </c>
      <c r="N1646" s="54" t="str">
        <f t="shared" ca="1" si="94"/>
        <v>ZH0UHF</v>
      </c>
      <c r="O1646" s="54">
        <f t="shared" ca="1" si="93"/>
        <v>0</v>
      </c>
    </row>
    <row r="1647" spans="1:15" x14ac:dyDescent="0.25">
      <c r="A1647" s="97">
        <v>1355</v>
      </c>
      <c r="B1647" s="98" t="s">
        <v>7032</v>
      </c>
      <c r="C1647" s="54" t="str">
        <f t="shared" ca="1" si="95"/>
        <v>CPCI</v>
      </c>
      <c r="D1647" s="54" t="str">
        <f t="shared" ca="1" si="95"/>
        <v>#CR#RCP0H_YYYYMMDDHHMISS_Hierarchie-ThèmesAgrégationContrôles_Hierarchy-AggregationThemesControls.csv</v>
      </c>
      <c r="E1647" s="98" t="str">
        <f t="shared" ca="1" si="95"/>
        <v>ZH0BH4</v>
      </c>
      <c r="F1647" s="54">
        <f t="shared" ca="1" si="95"/>
        <v>0</v>
      </c>
      <c r="G1647" s="54">
        <f t="shared" ca="1" si="95"/>
        <v>0</v>
      </c>
      <c r="H1647" s="54">
        <f t="shared" ca="1" si="95"/>
        <v>0</v>
      </c>
      <c r="I1647" s="54">
        <f t="shared" ca="1" si="95"/>
        <v>0</v>
      </c>
      <c r="J1647" s="54">
        <f t="shared" ca="1" si="95"/>
        <v>0</v>
      </c>
      <c r="K1647" s="54" t="str">
        <f t="shared" ca="1" si="95"/>
        <v>AD4</v>
      </c>
      <c r="L1647" s="54" t="str">
        <f t="shared" ca="1" si="94"/>
        <v>COMPLET</v>
      </c>
      <c r="M1647" s="54" t="str">
        <f t="shared" ca="1" si="94"/>
        <v xml:space="preserve"> </v>
      </c>
      <c r="N1647" s="54" t="str">
        <f t="shared" ca="1" si="94"/>
        <v>ZH0UH3</v>
      </c>
      <c r="O1647" s="54">
        <f t="shared" ca="1" si="93"/>
        <v>0</v>
      </c>
    </row>
    <row r="1648" spans="1:15" x14ac:dyDescent="0.25">
      <c r="A1648" s="97">
        <v>1356</v>
      </c>
      <c r="B1648" s="98" t="s">
        <v>7037</v>
      </c>
      <c r="C1648" s="54" t="str">
        <f t="shared" ca="1" si="95"/>
        <v>CPCI</v>
      </c>
      <c r="D1648" s="54" t="str">
        <f t="shared" ca="1" si="95"/>
        <v>#CR#RCP0H_YYYYMMDDHHMISS_Hierarchie-RgrpementsContrôles_Hierarchy-ControlGroups.csv</v>
      </c>
      <c r="E1648" s="98" t="str">
        <f t="shared" ca="1" si="95"/>
        <v>ZH0BH4</v>
      </c>
      <c r="F1648" s="54">
        <f t="shared" ca="1" si="95"/>
        <v>0</v>
      </c>
      <c r="G1648" s="54">
        <f t="shared" ca="1" si="95"/>
        <v>0</v>
      </c>
      <c r="H1648" s="54">
        <f t="shared" ca="1" si="95"/>
        <v>0</v>
      </c>
      <c r="I1648" s="54">
        <f t="shared" ca="1" si="95"/>
        <v>0</v>
      </c>
      <c r="J1648" s="54">
        <f t="shared" ca="1" si="95"/>
        <v>0</v>
      </c>
      <c r="K1648" s="54" t="str">
        <f t="shared" ca="1" si="95"/>
        <v>AD4</v>
      </c>
      <c r="L1648" s="54" t="str">
        <f t="shared" ca="1" si="94"/>
        <v>COMPLET</v>
      </c>
      <c r="M1648" s="54" t="str">
        <f t="shared" ca="1" si="94"/>
        <v xml:space="preserve"> </v>
      </c>
      <c r="N1648" s="54" t="str">
        <f t="shared" ca="1" si="94"/>
        <v>ZH0UH2</v>
      </c>
      <c r="O1648" s="54">
        <f t="shared" ca="1" si="93"/>
        <v>0</v>
      </c>
    </row>
    <row r="1649" spans="1:15" x14ac:dyDescent="0.25">
      <c r="A1649" s="97">
        <v>1357</v>
      </c>
      <c r="B1649" s="98" t="s">
        <v>7042</v>
      </c>
      <c r="C1649" s="54" t="str">
        <f t="shared" ca="1" si="95"/>
        <v>CPCI</v>
      </c>
      <c r="D1649" s="54" t="str">
        <f t="shared" ca="1" si="95"/>
        <v>#CR#RCP0H_YYYYMMDDHHMISS_Hierarchie-Procédures_Hierarchy-Procedure.csv</v>
      </c>
      <c r="E1649" s="98" t="str">
        <f t="shared" ca="1" si="95"/>
        <v>ZH0BH4</v>
      </c>
      <c r="F1649" s="54">
        <f t="shared" ca="1" si="95"/>
        <v>0</v>
      </c>
      <c r="G1649" s="54">
        <f t="shared" ca="1" si="95"/>
        <v>0</v>
      </c>
      <c r="H1649" s="54">
        <f t="shared" ca="1" si="95"/>
        <v>0</v>
      </c>
      <c r="I1649" s="54">
        <f t="shared" ca="1" si="95"/>
        <v>0</v>
      </c>
      <c r="J1649" s="54">
        <f t="shared" ca="1" si="95"/>
        <v>0</v>
      </c>
      <c r="K1649" s="54" t="str">
        <f t="shared" ca="1" si="95"/>
        <v>AD4</v>
      </c>
      <c r="L1649" s="54" t="str">
        <f t="shared" ca="1" si="94"/>
        <v>COMPLET</v>
      </c>
      <c r="M1649" s="54" t="str">
        <f t="shared" ca="1" si="94"/>
        <v xml:space="preserve"> </v>
      </c>
      <c r="N1649" s="54" t="str">
        <f t="shared" ca="1" si="94"/>
        <v>ZH0THT</v>
      </c>
      <c r="O1649" s="54">
        <f t="shared" ca="1" si="93"/>
        <v>0</v>
      </c>
    </row>
    <row r="1650" spans="1:15" x14ac:dyDescent="0.25">
      <c r="A1650" s="97">
        <v>1358</v>
      </c>
      <c r="B1650" s="98" t="s">
        <v>7047</v>
      </c>
      <c r="C1650" s="54" t="str">
        <f t="shared" ca="1" si="95"/>
        <v>CPCI</v>
      </c>
      <c r="D1650" s="54" t="str">
        <f t="shared" ca="1" si="95"/>
        <v>#CR#RCP0H_YYYYMMDDHHMISS_Hierarchie-TxtRéglementaires_Hierarchy-StatutoryInstruments.csv</v>
      </c>
      <c r="E1650" s="98" t="str">
        <f t="shared" ca="1" si="95"/>
        <v>ZH0BH4</v>
      </c>
      <c r="F1650" s="54">
        <f t="shared" ca="1" si="95"/>
        <v>0</v>
      </c>
      <c r="G1650" s="54">
        <f t="shared" ca="1" si="95"/>
        <v>0</v>
      </c>
      <c r="H1650" s="54">
        <f t="shared" ca="1" si="95"/>
        <v>0</v>
      </c>
      <c r="I1650" s="54">
        <f t="shared" ca="1" si="95"/>
        <v>0</v>
      </c>
      <c r="J1650" s="54">
        <f t="shared" ca="1" si="95"/>
        <v>0</v>
      </c>
      <c r="K1650" s="54" t="str">
        <f t="shared" ca="1" si="95"/>
        <v>AD4</v>
      </c>
      <c r="L1650" s="54" t="str">
        <f t="shared" ca="1" si="94"/>
        <v>COMPLET</v>
      </c>
      <c r="M1650" s="54" t="str">
        <f t="shared" ca="1" si="94"/>
        <v xml:space="preserve"> </v>
      </c>
      <c r="N1650" s="54" t="str">
        <f t="shared" ca="1" si="94"/>
        <v>ZH0THP</v>
      </c>
      <c r="O1650" s="54">
        <f t="shared" ca="1" si="93"/>
        <v>0</v>
      </c>
    </row>
    <row r="1651" spans="1:15" x14ac:dyDescent="0.25">
      <c r="A1651" s="97">
        <v>1359</v>
      </c>
      <c r="B1651" s="98" t="s">
        <v>7052</v>
      </c>
      <c r="C1651" s="54" t="str">
        <f t="shared" ca="1" si="95"/>
        <v>CPCI</v>
      </c>
      <c r="D1651" s="54" t="str">
        <f t="shared" ca="1" si="95"/>
        <v>#CR#RCP0H_YYYYMMDDHHMISS_Hierarchie-Thèmes_Hierarchy-Themes.csv</v>
      </c>
      <c r="E1651" s="98" t="str">
        <f t="shared" ca="1" si="95"/>
        <v>ZH0BH4</v>
      </c>
      <c r="F1651" s="54">
        <f t="shared" ca="1" si="95"/>
        <v>0</v>
      </c>
      <c r="G1651" s="54">
        <f t="shared" ca="1" si="95"/>
        <v>0</v>
      </c>
      <c r="H1651" s="54">
        <f t="shared" ca="1" si="95"/>
        <v>0</v>
      </c>
      <c r="I1651" s="54">
        <f t="shared" ca="1" si="95"/>
        <v>0</v>
      </c>
      <c r="J1651" s="54">
        <f t="shared" ca="1" si="95"/>
        <v>0</v>
      </c>
      <c r="K1651" s="54" t="str">
        <f t="shared" ca="1" si="95"/>
        <v>AD4</v>
      </c>
      <c r="L1651" s="54" t="str">
        <f t="shared" ca="1" si="94"/>
        <v>COMPLET</v>
      </c>
      <c r="M1651" s="54" t="str">
        <f t="shared" ca="1" si="94"/>
        <v xml:space="preserve"> </v>
      </c>
      <c r="N1651" s="54" t="str">
        <f t="shared" ca="1" si="94"/>
        <v>ZH0THG</v>
      </c>
      <c r="O1651" s="54">
        <f t="shared" ca="1" si="93"/>
        <v>0</v>
      </c>
    </row>
    <row r="1652" spans="1:15" x14ac:dyDescent="0.25">
      <c r="A1652" s="97">
        <v>1360</v>
      </c>
      <c r="B1652" s="98" t="s">
        <v>7057</v>
      </c>
      <c r="C1652" s="54" t="str">
        <f t="shared" ca="1" si="95"/>
        <v>CPCI</v>
      </c>
      <c r="D1652" s="54" t="str">
        <f t="shared" ca="1" si="95"/>
        <v>#CR#RCP0H_YYYYMMDDHHMISS_NivHierarchie-Activités_HierarchyLev-Activities.csv</v>
      </c>
      <c r="E1652" s="98" t="str">
        <f t="shared" ca="1" si="95"/>
        <v>ZH0BH4</v>
      </c>
      <c r="F1652" s="54">
        <f t="shared" ca="1" si="95"/>
        <v>0</v>
      </c>
      <c r="G1652" s="54">
        <f t="shared" ca="1" si="95"/>
        <v>0</v>
      </c>
      <c r="H1652" s="54">
        <f t="shared" ca="1" si="95"/>
        <v>0</v>
      </c>
      <c r="I1652" s="54">
        <f t="shared" ca="1" si="95"/>
        <v>0</v>
      </c>
      <c r="J1652" s="54">
        <f t="shared" ca="1" si="95"/>
        <v>0</v>
      </c>
      <c r="K1652" s="54" t="str">
        <f t="shared" ca="1" si="95"/>
        <v>AD4</v>
      </c>
      <c r="L1652" s="54" t="str">
        <f t="shared" ca="1" si="94"/>
        <v>COMPLET</v>
      </c>
      <c r="M1652" s="54" t="str">
        <f t="shared" ca="1" si="94"/>
        <v xml:space="preserve"> </v>
      </c>
      <c r="N1652" s="54" t="str">
        <f t="shared" ca="1" si="94"/>
        <v>ZH0TH4</v>
      </c>
      <c r="O1652" s="54">
        <f t="shared" ca="1" si="93"/>
        <v>0</v>
      </c>
    </row>
    <row r="1653" spans="1:15" x14ac:dyDescent="0.25">
      <c r="A1653" s="97">
        <v>1361</v>
      </c>
      <c r="B1653" s="98" t="s">
        <v>7062</v>
      </c>
      <c r="C1653" s="54" t="str">
        <f t="shared" ca="1" si="95"/>
        <v>CPCI</v>
      </c>
      <c r="D1653" s="54" t="str">
        <f t="shared" ca="1" si="95"/>
        <v>#CR#RCP0H_YYYYMMDDHHMISS_NivHierarchie-AxesAgrégationEntités_HierarchyLev-AggregationThemesEntity.csv</v>
      </c>
      <c r="E1653" s="98" t="str">
        <f t="shared" ca="1" si="95"/>
        <v>ZH0BH4</v>
      </c>
      <c r="F1653" s="54">
        <f t="shared" ca="1" si="95"/>
        <v>0</v>
      </c>
      <c r="G1653" s="54">
        <f t="shared" ca="1" si="95"/>
        <v>0</v>
      </c>
      <c r="H1653" s="54">
        <f t="shared" ca="1" si="95"/>
        <v>0</v>
      </c>
      <c r="I1653" s="54">
        <f t="shared" ca="1" si="95"/>
        <v>0</v>
      </c>
      <c r="J1653" s="54">
        <f t="shared" ca="1" si="95"/>
        <v>0</v>
      </c>
      <c r="K1653" s="54" t="str">
        <f t="shared" ca="1" si="95"/>
        <v>AD4</v>
      </c>
      <c r="L1653" s="54" t="str">
        <f t="shared" ca="1" si="94"/>
        <v>COMPLET</v>
      </c>
      <c r="M1653" s="54" t="str">
        <f t="shared" ca="1" si="94"/>
        <v xml:space="preserve"> </v>
      </c>
      <c r="N1653" s="54" t="str">
        <f t="shared" ca="1" si="94"/>
        <v>ZH0TH9</v>
      </c>
      <c r="O1653" s="54">
        <f t="shared" ca="1" si="93"/>
        <v>0</v>
      </c>
    </row>
    <row r="1654" spans="1:15" x14ac:dyDescent="0.25">
      <c r="A1654" s="97">
        <v>1362</v>
      </c>
      <c r="B1654" s="98" t="s">
        <v>7067</v>
      </c>
      <c r="C1654" s="54" t="str">
        <f t="shared" ca="1" si="95"/>
        <v>CPCI</v>
      </c>
      <c r="D1654" s="54" t="str">
        <f t="shared" ca="1" si="95"/>
        <v>#CR#RCP0H_YYYYMMDDHHMISS_NivHierarchie-Domaines-Processus_HierarchyLev-Domain-Process.csv</v>
      </c>
      <c r="E1654" s="98" t="str">
        <f t="shared" ca="1" si="95"/>
        <v>ZH0BH4</v>
      </c>
      <c r="F1654" s="54">
        <f t="shared" ca="1" si="95"/>
        <v>0</v>
      </c>
      <c r="G1654" s="54">
        <f t="shared" ca="1" si="95"/>
        <v>0</v>
      </c>
      <c r="H1654" s="54">
        <f t="shared" ca="1" si="95"/>
        <v>0</v>
      </c>
      <c r="I1654" s="54">
        <f t="shared" ca="1" si="95"/>
        <v>0</v>
      </c>
      <c r="J1654" s="54">
        <f t="shared" ca="1" si="95"/>
        <v>0</v>
      </c>
      <c r="K1654" s="54" t="str">
        <f t="shared" ca="1" si="95"/>
        <v>AD4</v>
      </c>
      <c r="L1654" s="54" t="str">
        <f t="shared" ca="1" si="94"/>
        <v>COMPLET</v>
      </c>
      <c r="M1654" s="54" t="str">
        <f t="shared" ca="1" si="94"/>
        <v xml:space="preserve"> </v>
      </c>
      <c r="N1654" s="54" t="str">
        <f t="shared" ca="1" si="94"/>
        <v>ZH0SHP</v>
      </c>
      <c r="O1654" s="54">
        <f t="shared" ca="1" si="93"/>
        <v>0</v>
      </c>
    </row>
    <row r="1655" spans="1:15" x14ac:dyDescent="0.25">
      <c r="A1655" s="97">
        <v>1363</v>
      </c>
      <c r="B1655" s="98" t="s">
        <v>7072</v>
      </c>
      <c r="C1655" s="54" t="str">
        <f t="shared" ca="1" si="95"/>
        <v>CPCI</v>
      </c>
      <c r="D1655" s="54" t="str">
        <f t="shared" ca="1" si="95"/>
        <v>#CR#RCP0H_YYYYMMDDHHMISS_NivHierarchie-Organisation_HierarchyLev-Entites.csv</v>
      </c>
      <c r="E1655" s="98" t="str">
        <f t="shared" ca="1" si="95"/>
        <v>ZH0BH4</v>
      </c>
      <c r="F1655" s="54">
        <f t="shared" ca="1" si="95"/>
        <v>0</v>
      </c>
      <c r="G1655" s="54">
        <f t="shared" ca="1" si="95"/>
        <v>0</v>
      </c>
      <c r="H1655" s="54">
        <f t="shared" ca="1" si="95"/>
        <v>0</v>
      </c>
      <c r="I1655" s="54">
        <f t="shared" ca="1" si="95"/>
        <v>0</v>
      </c>
      <c r="J1655" s="54">
        <f t="shared" ca="1" si="95"/>
        <v>0</v>
      </c>
      <c r="K1655" s="54" t="str">
        <f t="shared" ca="1" si="95"/>
        <v>AD4</v>
      </c>
      <c r="L1655" s="54" t="str">
        <f t="shared" ca="1" si="94"/>
        <v>COMPLET</v>
      </c>
      <c r="M1655" s="54" t="str">
        <f t="shared" ca="1" si="94"/>
        <v xml:space="preserve"> </v>
      </c>
      <c r="N1655" s="54" t="str">
        <f t="shared" ca="1" si="94"/>
        <v>ZH0TH2</v>
      </c>
      <c r="O1655" s="54">
        <f t="shared" ca="1" si="93"/>
        <v>0</v>
      </c>
    </row>
    <row r="1656" spans="1:15" x14ac:dyDescent="0.25">
      <c r="A1656" s="97">
        <v>1364</v>
      </c>
      <c r="B1656" s="98" t="s">
        <v>7077</v>
      </c>
      <c r="C1656" s="54" t="str">
        <f t="shared" ca="1" si="95"/>
        <v>CPCI</v>
      </c>
      <c r="D1656" s="54" t="str">
        <f t="shared" ca="1" si="95"/>
        <v>#CR#RCP0H_YYYYMMDDHHMISS_NivHierarchie-ProduitsORX_HierarchyLev-ORXProducts.csv</v>
      </c>
      <c r="E1656" s="98" t="str">
        <f t="shared" ca="1" si="95"/>
        <v>ZH0BH4</v>
      </c>
      <c r="F1656" s="54">
        <f t="shared" ca="1" si="95"/>
        <v>0</v>
      </c>
      <c r="G1656" s="54">
        <f t="shared" ca="1" si="95"/>
        <v>0</v>
      </c>
      <c r="H1656" s="54">
        <f t="shared" ca="1" si="95"/>
        <v>0</v>
      </c>
      <c r="I1656" s="54">
        <f t="shared" ca="1" si="95"/>
        <v>0</v>
      </c>
      <c r="J1656" s="54">
        <f t="shared" ca="1" si="95"/>
        <v>0</v>
      </c>
      <c r="K1656" s="54" t="str">
        <f t="shared" ca="1" si="95"/>
        <v>AD4</v>
      </c>
      <c r="L1656" s="54" t="str">
        <f t="shared" ca="1" si="94"/>
        <v>COMPLET</v>
      </c>
      <c r="M1656" s="54" t="str">
        <f t="shared" ca="1" si="94"/>
        <v xml:space="preserve"> </v>
      </c>
      <c r="N1656" s="54" t="str">
        <f t="shared" ca="1" si="94"/>
        <v>ZH0TH0</v>
      </c>
      <c r="O1656" s="54">
        <f t="shared" ca="1" si="93"/>
        <v>0</v>
      </c>
    </row>
    <row r="1657" spans="1:15" x14ac:dyDescent="0.25">
      <c r="A1657" s="97">
        <v>1365</v>
      </c>
      <c r="B1657" s="98" t="s">
        <v>7082</v>
      </c>
      <c r="C1657" s="54" t="str">
        <f t="shared" ca="1" si="95"/>
        <v>CPCI</v>
      </c>
      <c r="D1657" s="54" t="str">
        <f t="shared" ca="1" si="95"/>
        <v>#CR#RCP0H_YYYYMMDDHHMISS_NivHierarchie-CatégorieRisque-Niveaux_HierarchyLev-RiskCategory.csv</v>
      </c>
      <c r="E1657" s="98" t="str">
        <f t="shared" ca="1" si="95"/>
        <v>ZH0BH4</v>
      </c>
      <c r="F1657" s="54">
        <f t="shared" ca="1" si="95"/>
        <v>0</v>
      </c>
      <c r="G1657" s="54">
        <f t="shared" ca="1" si="95"/>
        <v>0</v>
      </c>
      <c r="H1657" s="54">
        <f t="shared" ca="1" si="95"/>
        <v>0</v>
      </c>
      <c r="I1657" s="54">
        <f t="shared" ca="1" si="95"/>
        <v>0</v>
      </c>
      <c r="J1657" s="54">
        <f t="shared" ca="1" si="95"/>
        <v>0</v>
      </c>
      <c r="K1657" s="54" t="str">
        <f t="shared" ca="1" si="95"/>
        <v>AD4</v>
      </c>
      <c r="L1657" s="54" t="str">
        <f t="shared" ca="1" si="94"/>
        <v>COMPLET</v>
      </c>
      <c r="M1657" s="54" t="str">
        <f t="shared" ca="1" si="94"/>
        <v xml:space="preserve"> </v>
      </c>
      <c r="N1657" s="54" t="str">
        <f t="shared" ca="1" si="94"/>
        <v>ZH0SHR</v>
      </c>
      <c r="O1657" s="54">
        <f t="shared" ca="1" si="93"/>
        <v>0</v>
      </c>
    </row>
    <row r="1658" spans="1:15" x14ac:dyDescent="0.25">
      <c r="A1658" s="97">
        <v>1366</v>
      </c>
      <c r="B1658" s="98" t="s">
        <v>7087</v>
      </c>
      <c r="C1658" s="54" t="str">
        <f t="shared" ca="1" si="95"/>
        <v>CPCI</v>
      </c>
      <c r="D1658" s="54" t="str">
        <f t="shared" ca="1" si="95"/>
        <v>#CR#RCP0H_YYYYMMDDHHMISS_NivHierarchie-Thèmes-SousThèmesRisques_HierarchyLev-RiskThemes-SubThemes.csv</v>
      </c>
      <c r="E1658" s="98" t="str">
        <f t="shared" ca="1" si="95"/>
        <v>ZH0BH4</v>
      </c>
      <c r="F1658" s="54">
        <f t="shared" ca="1" si="95"/>
        <v>0</v>
      </c>
      <c r="G1658" s="54">
        <f t="shared" ca="1" si="95"/>
        <v>0</v>
      </c>
      <c r="H1658" s="54">
        <f t="shared" ca="1" si="95"/>
        <v>0</v>
      </c>
      <c r="I1658" s="54">
        <f t="shared" ca="1" si="95"/>
        <v>0</v>
      </c>
      <c r="J1658" s="54">
        <f t="shared" ca="1" si="95"/>
        <v>0</v>
      </c>
      <c r="K1658" s="54" t="str">
        <f t="shared" ca="1" si="95"/>
        <v>AD4</v>
      </c>
      <c r="L1658" s="54" t="str">
        <f t="shared" ca="1" si="94"/>
        <v>COMPLET</v>
      </c>
      <c r="M1658" s="54" t="str">
        <f t="shared" ca="1" si="94"/>
        <v xml:space="preserve"> </v>
      </c>
      <c r="N1658" s="54" t="str">
        <f t="shared" ca="1" si="94"/>
        <v>ZH0SHW</v>
      </c>
      <c r="O1658" s="54">
        <f t="shared" ca="1" si="93"/>
        <v>0</v>
      </c>
    </row>
    <row r="1659" spans="1:15" x14ac:dyDescent="0.25">
      <c r="A1659" s="97">
        <v>1367</v>
      </c>
      <c r="B1659" s="98" t="s">
        <v>7092</v>
      </c>
      <c r="C1659" s="54" t="str">
        <f t="shared" ca="1" si="95"/>
        <v>CPCI</v>
      </c>
      <c r="D1659" s="54" t="str">
        <f t="shared" ca="1" si="95"/>
        <v>#CR#RCP0H_YYYYMMDDHHMISS_ArchContrôles22c_HistControls22c.csv</v>
      </c>
      <c r="E1659" s="98" t="str">
        <f t="shared" ca="1" si="95"/>
        <v>ZH0BH4</v>
      </c>
      <c r="F1659" s="54">
        <f t="shared" ca="1" si="95"/>
        <v>0</v>
      </c>
      <c r="G1659" s="54">
        <f t="shared" ca="1" si="95"/>
        <v>0</v>
      </c>
      <c r="H1659" s="54">
        <f t="shared" ca="1" si="95"/>
        <v>0</v>
      </c>
      <c r="I1659" s="54">
        <f t="shared" ca="1" si="95"/>
        <v>0</v>
      </c>
      <c r="J1659" s="54">
        <f t="shared" ca="1" si="95"/>
        <v>0</v>
      </c>
      <c r="K1659" s="54" t="str">
        <f t="shared" ca="1" si="95"/>
        <v>AD4</v>
      </c>
      <c r="L1659" s="54" t="str">
        <f t="shared" ca="1" si="94"/>
        <v>COMPLET</v>
      </c>
      <c r="M1659" s="54" t="str">
        <f t="shared" ca="1" si="94"/>
        <v xml:space="preserve"> </v>
      </c>
      <c r="N1659" s="54" t="str">
        <f t="shared" ca="1" si="94"/>
        <v>ZH0THX</v>
      </c>
      <c r="O1659" s="54">
        <f t="shared" ca="1" si="93"/>
        <v>0</v>
      </c>
    </row>
    <row r="1660" spans="1:15" x14ac:dyDescent="0.25">
      <c r="A1660" s="97">
        <v>1368</v>
      </c>
      <c r="B1660" s="98" t="s">
        <v>7097</v>
      </c>
      <c r="C1660" s="54" t="str">
        <f t="shared" ca="1" si="95"/>
        <v>CPCI</v>
      </c>
      <c r="D1660" s="54" t="str">
        <f t="shared" ca="1" si="95"/>
        <v>#CR#RCP0H_YYYYMMDDHHMISS_ArchContrôlesEchantillon_HistSampleDescription.csv</v>
      </c>
      <c r="E1660" s="98" t="str">
        <f t="shared" ca="1" si="95"/>
        <v>ZH0BH4</v>
      </c>
      <c r="F1660" s="54">
        <f t="shared" ca="1" si="95"/>
        <v>0</v>
      </c>
      <c r="G1660" s="54">
        <f t="shared" ca="1" si="95"/>
        <v>0</v>
      </c>
      <c r="H1660" s="54">
        <f t="shared" ca="1" si="95"/>
        <v>0</v>
      </c>
      <c r="I1660" s="54">
        <f t="shared" ca="1" si="95"/>
        <v>0</v>
      </c>
      <c r="J1660" s="54">
        <f t="shared" ca="1" si="95"/>
        <v>0</v>
      </c>
      <c r="K1660" s="54" t="str">
        <f t="shared" ca="1" si="95"/>
        <v>AD4</v>
      </c>
      <c r="L1660" s="54" t="str">
        <f t="shared" ca="1" si="94"/>
        <v>COMPLET</v>
      </c>
      <c r="M1660" s="54" t="str">
        <f t="shared" ca="1" si="94"/>
        <v xml:space="preserve"> </v>
      </c>
      <c r="N1660" s="54" t="str">
        <f t="shared" ca="1" si="94"/>
        <v>ZH0THY</v>
      </c>
      <c r="O1660" s="54">
        <f t="shared" ca="1" si="93"/>
        <v>0</v>
      </c>
    </row>
    <row r="1661" spans="1:15" x14ac:dyDescent="0.25">
      <c r="A1661" s="97">
        <v>1369</v>
      </c>
      <c r="B1661" s="98" t="s">
        <v>7102</v>
      </c>
      <c r="C1661" s="54" t="str">
        <f t="shared" ca="1" si="95"/>
        <v>CPCI</v>
      </c>
      <c r="D1661" s="54" t="str">
        <f t="shared" ca="1" si="95"/>
        <v>#CR#RCP0H_YYYYMMDDHHMISS_ArchContrôlesPointsVérification_HistTestPoints.csv</v>
      </c>
      <c r="E1661" s="98" t="str">
        <f t="shared" ca="1" si="95"/>
        <v>ZH0BH4</v>
      </c>
      <c r="F1661" s="54">
        <f t="shared" ref="F1661:O1700" ca="1" si="96">IF((INDIRECT("'Referentiel'!"&amp;F$1&amp;$A1661)="N/A"),"",INDIRECT("'Referentiel'!"&amp;F$1&amp;$A1661))</f>
        <v>0</v>
      </c>
      <c r="G1661" s="54">
        <f t="shared" ca="1" si="96"/>
        <v>0</v>
      </c>
      <c r="H1661" s="54">
        <f t="shared" ca="1" si="96"/>
        <v>0</v>
      </c>
      <c r="I1661" s="54">
        <f t="shared" ca="1" si="96"/>
        <v>0</v>
      </c>
      <c r="J1661" s="54">
        <f t="shared" ca="1" si="96"/>
        <v>0</v>
      </c>
      <c r="K1661" s="54" t="str">
        <f t="shared" ca="1" si="96"/>
        <v>AD4</v>
      </c>
      <c r="L1661" s="54" t="str">
        <f t="shared" ca="1" si="94"/>
        <v>COMPLET</v>
      </c>
      <c r="M1661" s="54" t="str">
        <f t="shared" ca="1" si="94"/>
        <v xml:space="preserve"> </v>
      </c>
      <c r="N1661" s="54" t="str">
        <f t="shared" ca="1" si="94"/>
        <v>ZH0THZ</v>
      </c>
      <c r="O1661" s="54">
        <f t="shared" ca="1" si="93"/>
        <v>0</v>
      </c>
    </row>
    <row r="1662" spans="1:15" x14ac:dyDescent="0.25">
      <c r="A1662" s="97">
        <v>1887</v>
      </c>
      <c r="B1662" s="98" t="s">
        <v>9487</v>
      </c>
      <c r="C1662" s="54" t="str">
        <f t="shared" ref="C1662:J1718" ca="1" si="97">IF((INDIRECT("'Referentiel'!"&amp;C$1&amp;$A1662)="N/A"),"",INDIRECT("'Referentiel'!"&amp;C$1&amp;$A1662))</f>
        <v>CPCI</v>
      </c>
      <c r="D1662" s="54" t="str">
        <f t="shared" ca="1" si="97"/>
        <v>#CR#RCP0H_YYYYMMDDHHMISS_NombreClientsImpactes_ImpactedCustomersNumbers.csv</v>
      </c>
      <c r="E1662" s="98" t="str">
        <f t="shared" ca="1" si="97"/>
        <v>ZH0BH4</v>
      </c>
      <c r="F1662" s="54">
        <f t="shared" ca="1" si="96"/>
        <v>0</v>
      </c>
      <c r="G1662" s="54">
        <f t="shared" ca="1" si="96"/>
        <v>0</v>
      </c>
      <c r="H1662" s="54">
        <f t="shared" ca="1" si="96"/>
        <v>0</v>
      </c>
      <c r="I1662" s="54">
        <f t="shared" ca="1" si="96"/>
        <v>0</v>
      </c>
      <c r="J1662" s="54">
        <f t="shared" ca="1" si="96"/>
        <v>0</v>
      </c>
      <c r="K1662" s="54" t="str">
        <f t="shared" ca="1" si="96"/>
        <v>AD4</v>
      </c>
      <c r="L1662" s="54" t="str">
        <f t="shared" ca="1" si="94"/>
        <v>COMPLET</v>
      </c>
      <c r="M1662" s="54" t="str">
        <f t="shared" ca="1" si="94"/>
        <v xml:space="preserve"> </v>
      </c>
      <c r="N1662" s="54" t="str">
        <f t="shared" ca="1" si="94"/>
        <v>ZH0UHZ</v>
      </c>
      <c r="O1662" s="54">
        <f t="shared" ca="1" si="93"/>
        <v>0</v>
      </c>
    </row>
    <row r="1663" spans="1:15" x14ac:dyDescent="0.25">
      <c r="A1663" s="97">
        <v>1872</v>
      </c>
      <c r="B1663" s="98" t="s">
        <v>9427</v>
      </c>
      <c r="C1663" s="54" t="str">
        <f t="shared" ca="1" si="97"/>
        <v>CPCI</v>
      </c>
      <c r="D1663" s="54" t="str">
        <f t="shared" ca="1" si="97"/>
        <v>#CR#RCP0H_YYYYMMDDHHMISS_Incident_Incident.csv</v>
      </c>
      <c r="E1663" s="98" t="str">
        <f t="shared" ca="1" si="97"/>
        <v>ZH0BH4</v>
      </c>
      <c r="F1663" s="54">
        <f t="shared" ca="1" si="96"/>
        <v>0</v>
      </c>
      <c r="G1663" s="54">
        <f t="shared" ca="1" si="96"/>
        <v>0</v>
      </c>
      <c r="H1663" s="54">
        <f t="shared" ca="1" si="96"/>
        <v>0</v>
      </c>
      <c r="I1663" s="54">
        <f t="shared" ca="1" si="96"/>
        <v>0</v>
      </c>
      <c r="J1663" s="54">
        <f t="shared" ca="1" si="96"/>
        <v>0</v>
      </c>
      <c r="K1663" s="54" t="str">
        <f t="shared" ca="1" si="96"/>
        <v>AD4</v>
      </c>
      <c r="L1663" s="54" t="str">
        <f t="shared" ca="1" si="94"/>
        <v>COMPLET</v>
      </c>
      <c r="M1663" s="54" t="str">
        <f t="shared" ca="1" si="94"/>
        <v xml:space="preserve"> </v>
      </c>
      <c r="N1663" s="54" t="str">
        <f t="shared" ca="1" si="94"/>
        <v>ZH0UHK</v>
      </c>
      <c r="O1663" s="54">
        <f t="shared" ca="1" si="93"/>
        <v>0</v>
      </c>
    </row>
    <row r="1664" spans="1:15" x14ac:dyDescent="0.25">
      <c r="A1664" s="97">
        <v>1882</v>
      </c>
      <c r="B1664" s="98" t="s">
        <v>9467</v>
      </c>
      <c r="C1664" s="54" t="str">
        <f t="shared" ca="1" si="97"/>
        <v>CPCI</v>
      </c>
      <c r="D1664" s="54" t="str">
        <f t="shared" ca="1" si="97"/>
        <v>#CR#RCP0H_YYYYMMDDHHMISS_LienDPMLM_LienDPMLM.csv</v>
      </c>
      <c r="E1664" s="98" t="str">
        <f t="shared" ca="1" si="97"/>
        <v>ZH0BH4</v>
      </c>
      <c r="F1664" s="54">
        <f t="shared" ca="1" si="96"/>
        <v>0</v>
      </c>
      <c r="G1664" s="54">
        <f t="shared" ca="1" si="96"/>
        <v>0</v>
      </c>
      <c r="H1664" s="54">
        <f t="shared" ca="1" si="96"/>
        <v>0</v>
      </c>
      <c r="I1664" s="54">
        <f t="shared" ca="1" si="96"/>
        <v>0</v>
      </c>
      <c r="J1664" s="54">
        <f t="shared" ca="1" si="96"/>
        <v>0</v>
      </c>
      <c r="K1664" s="54" t="str">
        <f t="shared" ca="1" si="96"/>
        <v>AD4</v>
      </c>
      <c r="L1664" s="54" t="str">
        <f t="shared" ca="1" si="94"/>
        <v>COMPLET</v>
      </c>
      <c r="M1664" s="54" t="str">
        <f t="shared" ca="1" si="94"/>
        <v xml:space="preserve"> </v>
      </c>
      <c r="N1664" s="54" t="str">
        <f t="shared" ca="1" si="94"/>
        <v>ZH0UHU</v>
      </c>
      <c r="O1664" s="54">
        <f t="shared" ca="1" si="93"/>
        <v>0</v>
      </c>
    </row>
    <row r="1665" spans="1:15" x14ac:dyDescent="0.25">
      <c r="A1665" s="97">
        <v>1370</v>
      </c>
      <c r="B1665" s="98" t="s">
        <v>7107</v>
      </c>
      <c r="C1665" s="54" t="str">
        <f t="shared" ca="1" si="97"/>
        <v>CPCI</v>
      </c>
      <c r="D1665" s="54" t="str">
        <f t="shared" ca="1" si="97"/>
        <v>#CR#RCP0H_YYYYMMDDHHMISS_LienEvt4Risque-Processus_LinkRiskEvt4-Process.csv</v>
      </c>
      <c r="E1665" s="98" t="str">
        <f t="shared" ca="1" si="97"/>
        <v>ZH0BH4</v>
      </c>
      <c r="F1665" s="54">
        <f t="shared" ca="1" si="96"/>
        <v>0</v>
      </c>
      <c r="G1665" s="54">
        <f t="shared" ca="1" si="96"/>
        <v>0</v>
      </c>
      <c r="H1665" s="54">
        <f t="shared" ca="1" si="96"/>
        <v>0</v>
      </c>
      <c r="I1665" s="54">
        <f t="shared" ca="1" si="96"/>
        <v>0</v>
      </c>
      <c r="J1665" s="54">
        <f t="shared" ca="1" si="96"/>
        <v>0</v>
      </c>
      <c r="K1665" s="54" t="str">
        <f t="shared" ca="1" si="96"/>
        <v>AD4</v>
      </c>
      <c r="L1665" s="54" t="str">
        <f t="shared" ca="1" si="94"/>
        <v>COMPLET</v>
      </c>
      <c r="M1665" s="54" t="str">
        <f t="shared" ca="1" si="94"/>
        <v xml:space="preserve"> </v>
      </c>
      <c r="N1665" s="54" t="str">
        <f t="shared" ca="1" si="94"/>
        <v>ZH0SHT</v>
      </c>
      <c r="O1665" s="54">
        <f t="shared" ca="1" si="93"/>
        <v>0</v>
      </c>
    </row>
    <row r="1666" spans="1:15" x14ac:dyDescent="0.25">
      <c r="A1666" s="97">
        <v>1371</v>
      </c>
      <c r="B1666" s="98" t="s">
        <v>7112</v>
      </c>
      <c r="C1666" s="54" t="str">
        <f t="shared" ca="1" si="97"/>
        <v>CPCI</v>
      </c>
      <c r="D1666" s="54" t="str">
        <f t="shared" ca="1" si="97"/>
        <v>#CR#RCP0H_YYYYMMDDHHMISS_Cotations_Listing.csv</v>
      </c>
      <c r="E1666" s="98" t="str">
        <f t="shared" ca="1" si="97"/>
        <v>ZH0BH4</v>
      </c>
      <c r="F1666" s="54">
        <f t="shared" ca="1" si="96"/>
        <v>0</v>
      </c>
      <c r="G1666" s="54">
        <f t="shared" ca="1" si="96"/>
        <v>0</v>
      </c>
      <c r="H1666" s="54">
        <f t="shared" ca="1" si="96"/>
        <v>0</v>
      </c>
      <c r="I1666" s="54">
        <f t="shared" ca="1" si="96"/>
        <v>0</v>
      </c>
      <c r="J1666" s="54">
        <f t="shared" ca="1" si="96"/>
        <v>0</v>
      </c>
      <c r="K1666" s="54" t="str">
        <f t="shared" ca="1" si="96"/>
        <v>AD4</v>
      </c>
      <c r="L1666" s="54" t="str">
        <f t="shared" ca="1" si="94"/>
        <v>COMPLET</v>
      </c>
      <c r="M1666" s="54" t="str">
        <f t="shared" ca="1" si="94"/>
        <v xml:space="preserve"> </v>
      </c>
      <c r="N1666" s="54" t="str">
        <f t="shared" ca="1" si="94"/>
        <v>ZH0SHD</v>
      </c>
      <c r="O1666" s="54">
        <f t="shared" ca="1" si="93"/>
        <v>0</v>
      </c>
    </row>
    <row r="1667" spans="1:15" x14ac:dyDescent="0.25">
      <c r="A1667" s="97">
        <v>1372</v>
      </c>
      <c r="B1667" s="98" t="s">
        <v>7118</v>
      </c>
      <c r="C1667" s="54" t="str">
        <f t="shared" ca="1" si="97"/>
        <v>CPCI</v>
      </c>
      <c r="D1667" s="54" t="str">
        <f t="shared" ca="1" si="97"/>
        <v>#CR#RCP0H_YYYYMMDDHHMISS_Cotations-ListesChoix-RéponsesAssociées_Listing-ChoiceLists-Answers.csv</v>
      </c>
      <c r="E1667" s="98" t="str">
        <f t="shared" ca="1" si="97"/>
        <v>ZH0BH4</v>
      </c>
      <c r="F1667" s="54">
        <f t="shared" ca="1" si="96"/>
        <v>0</v>
      </c>
      <c r="G1667" s="54">
        <f t="shared" ca="1" si="96"/>
        <v>0</v>
      </c>
      <c r="H1667" s="54">
        <f t="shared" ca="1" si="96"/>
        <v>0</v>
      </c>
      <c r="I1667" s="54">
        <f t="shared" ca="1" si="96"/>
        <v>0</v>
      </c>
      <c r="J1667" s="54">
        <f t="shared" ca="1" si="96"/>
        <v>0</v>
      </c>
      <c r="K1667" s="54" t="str">
        <f t="shared" ca="1" si="96"/>
        <v>AD4</v>
      </c>
      <c r="L1667" s="54" t="str">
        <f t="shared" ca="1" si="94"/>
        <v>COMPLET</v>
      </c>
      <c r="M1667" s="54" t="str">
        <f t="shared" ca="1" si="94"/>
        <v xml:space="preserve"> </v>
      </c>
      <c r="N1667" s="54" t="str">
        <f t="shared" ca="1" si="94"/>
        <v>ZH0UHC</v>
      </c>
      <c r="O1667" s="54">
        <f t="shared" ca="1" si="93"/>
        <v>0</v>
      </c>
    </row>
    <row r="1668" spans="1:15" x14ac:dyDescent="0.25">
      <c r="A1668" s="97">
        <v>1373</v>
      </c>
      <c r="B1668" s="98" t="s">
        <v>7123</v>
      </c>
      <c r="C1668" s="54" t="str">
        <f t="shared" ca="1" si="97"/>
        <v>CPCI</v>
      </c>
      <c r="D1668" s="54" t="str">
        <f t="shared" ca="1" si="97"/>
        <v>#CR#RCP0H_YYYYMMDDHHMISS_Cotations-Périodes_Listing-Period.csv</v>
      </c>
      <c r="E1668" s="98" t="str">
        <f t="shared" ca="1" si="97"/>
        <v>ZH0BH4</v>
      </c>
      <c r="F1668" s="54">
        <f t="shared" ca="1" si="96"/>
        <v>0</v>
      </c>
      <c r="G1668" s="54">
        <f t="shared" ca="1" si="96"/>
        <v>0</v>
      </c>
      <c r="H1668" s="54">
        <f t="shared" ca="1" si="96"/>
        <v>0</v>
      </c>
      <c r="I1668" s="54">
        <f t="shared" ca="1" si="96"/>
        <v>0</v>
      </c>
      <c r="J1668" s="54">
        <f t="shared" ca="1" si="96"/>
        <v>0</v>
      </c>
      <c r="K1668" s="54" t="str">
        <f t="shared" ca="1" si="96"/>
        <v>AD4</v>
      </c>
      <c r="L1668" s="54" t="str">
        <f t="shared" ca="1" si="94"/>
        <v>COMPLET</v>
      </c>
      <c r="M1668" s="54" t="str">
        <f t="shared" ca="1" si="94"/>
        <v xml:space="preserve"> </v>
      </c>
      <c r="N1668" s="54" t="str">
        <f t="shared" ca="1" si="94"/>
        <v>ZH0UH4</v>
      </c>
      <c r="O1668" s="54">
        <f t="shared" ca="1" si="93"/>
        <v>0</v>
      </c>
    </row>
    <row r="1669" spans="1:15" x14ac:dyDescent="0.25">
      <c r="A1669" s="97">
        <v>1374</v>
      </c>
      <c r="B1669" s="98" t="s">
        <v>7128</v>
      </c>
      <c r="C1669" s="54" t="str">
        <f t="shared" ca="1" si="97"/>
        <v>CPCI</v>
      </c>
      <c r="D1669" s="54" t="str">
        <f t="shared" ca="1" si="97"/>
        <v>#CR#RCP0H_YYYYMMDDHHMISS_ContrôlesLocales_LocalControls.csv</v>
      </c>
      <c r="E1669" s="98" t="str">
        <f t="shared" ca="1" si="97"/>
        <v>ZH0BH4</v>
      </c>
      <c r="F1669" s="54">
        <f t="shared" ca="1" si="96"/>
        <v>0</v>
      </c>
      <c r="G1669" s="54">
        <f t="shared" ca="1" si="96"/>
        <v>0</v>
      </c>
      <c r="H1669" s="54">
        <f t="shared" ca="1" si="96"/>
        <v>0</v>
      </c>
      <c r="I1669" s="54">
        <f t="shared" ca="1" si="96"/>
        <v>0</v>
      </c>
      <c r="J1669" s="54">
        <f t="shared" ca="1" si="96"/>
        <v>0</v>
      </c>
      <c r="K1669" s="54" t="str">
        <f t="shared" ca="1" si="96"/>
        <v>AD4</v>
      </c>
      <c r="L1669" s="54" t="str">
        <f t="shared" ca="1" si="94"/>
        <v>COMPLET</v>
      </c>
      <c r="M1669" s="54" t="str">
        <f t="shared" ca="1" si="94"/>
        <v xml:space="preserve"> </v>
      </c>
      <c r="N1669" s="54" t="str">
        <f t="shared" ca="1" si="94"/>
        <v>ZH0SHE</v>
      </c>
      <c r="O1669" s="54">
        <f t="shared" ca="1" si="93"/>
        <v>0</v>
      </c>
    </row>
    <row r="1670" spans="1:15" x14ac:dyDescent="0.25">
      <c r="A1670" s="97">
        <v>1375</v>
      </c>
      <c r="B1670" s="98" t="s">
        <v>7134</v>
      </c>
      <c r="C1670" s="54" t="str">
        <f t="shared" ca="1" si="97"/>
        <v>CPCI</v>
      </c>
      <c r="D1670" s="54" t="str">
        <f t="shared" ca="1" si="97"/>
        <v>#CR#RCP0H_YYYYMMDDHHMISS_ContrôlesArchivés_LocalHistorizedControls.csv</v>
      </c>
      <c r="E1670" s="98" t="str">
        <f t="shared" ca="1" si="97"/>
        <v>ZH0BH4</v>
      </c>
      <c r="F1670" s="54">
        <f t="shared" ca="1" si="96"/>
        <v>0</v>
      </c>
      <c r="G1670" s="54">
        <f t="shared" ca="1" si="96"/>
        <v>0</v>
      </c>
      <c r="H1670" s="54">
        <f t="shared" ca="1" si="96"/>
        <v>0</v>
      </c>
      <c r="I1670" s="54">
        <f t="shared" ca="1" si="96"/>
        <v>0</v>
      </c>
      <c r="J1670" s="54">
        <f t="shared" ca="1" si="96"/>
        <v>0</v>
      </c>
      <c r="K1670" s="54" t="str">
        <f t="shared" ca="1" si="96"/>
        <v>AD4</v>
      </c>
      <c r="L1670" s="54" t="str">
        <f t="shared" ca="1" si="94"/>
        <v>COMPLET</v>
      </c>
      <c r="M1670" s="54" t="str">
        <f t="shared" ca="1" si="94"/>
        <v xml:space="preserve"> </v>
      </c>
      <c r="N1670" s="54" t="str">
        <f t="shared" ca="1" si="94"/>
        <v>ZH0SHF</v>
      </c>
      <c r="O1670" s="54">
        <f t="shared" ca="1" si="93"/>
        <v>0</v>
      </c>
    </row>
    <row r="1671" spans="1:15" x14ac:dyDescent="0.25">
      <c r="A1671" s="97">
        <v>1376</v>
      </c>
      <c r="B1671" s="98" t="s">
        <v>7140</v>
      </c>
      <c r="C1671" s="54" t="str">
        <f t="shared" ca="1" si="97"/>
        <v>CPCI</v>
      </c>
      <c r="D1671" s="54" t="str">
        <f t="shared" ca="1" si="97"/>
        <v>#CR#RCP0H_YYYYMMDDHHMISS_DescriptionsEchantillonsArchivés_LocalHistorizedSampleDescription.csv</v>
      </c>
      <c r="E1671" s="98" t="str">
        <f t="shared" ca="1" si="97"/>
        <v>ZH0BH4</v>
      </c>
      <c r="F1671" s="54">
        <f t="shared" ca="1" si="96"/>
        <v>0</v>
      </c>
      <c r="G1671" s="54">
        <f t="shared" ca="1" si="96"/>
        <v>0</v>
      </c>
      <c r="H1671" s="54">
        <f t="shared" ca="1" si="96"/>
        <v>0</v>
      </c>
      <c r="I1671" s="54">
        <f t="shared" ca="1" si="96"/>
        <v>0</v>
      </c>
      <c r="J1671" s="54">
        <f t="shared" ca="1" si="96"/>
        <v>0</v>
      </c>
      <c r="K1671" s="54" t="str">
        <f t="shared" ca="1" si="96"/>
        <v>AD4</v>
      </c>
      <c r="L1671" s="54" t="str">
        <f t="shared" ca="1" si="94"/>
        <v>COMPLET</v>
      </c>
      <c r="M1671" s="54" t="str">
        <f t="shared" ca="1" si="94"/>
        <v xml:space="preserve"> </v>
      </c>
      <c r="N1671" s="54" t="str">
        <f t="shared" ca="1" si="94"/>
        <v>ZH0SHG</v>
      </c>
      <c r="O1671" s="54">
        <f t="shared" ca="1" si="93"/>
        <v>0</v>
      </c>
    </row>
    <row r="1672" spans="1:15" x14ac:dyDescent="0.25">
      <c r="A1672" s="97">
        <v>1377</v>
      </c>
      <c r="B1672" s="98" t="s">
        <v>7146</v>
      </c>
      <c r="C1672" s="54" t="str">
        <f t="shared" ca="1" si="97"/>
        <v>CPCI</v>
      </c>
      <c r="D1672" s="54" t="str">
        <f t="shared" ca="1" si="97"/>
        <v>#CR#RCP0H_YYYYMMDDHHMISS_PointsVérificationArchivés_LocalHistorizedTestPoints.csv</v>
      </c>
      <c r="E1672" s="98" t="str">
        <f t="shared" ca="1" si="97"/>
        <v>ZH0BH4</v>
      </c>
      <c r="F1672" s="54">
        <f t="shared" ca="1" si="96"/>
        <v>0</v>
      </c>
      <c r="G1672" s="54">
        <f t="shared" ca="1" si="96"/>
        <v>0</v>
      </c>
      <c r="H1672" s="54">
        <f t="shared" ca="1" si="96"/>
        <v>0</v>
      </c>
      <c r="I1672" s="54">
        <f t="shared" ca="1" si="96"/>
        <v>0</v>
      </c>
      <c r="J1672" s="54">
        <f t="shared" ca="1" si="96"/>
        <v>0</v>
      </c>
      <c r="K1672" s="54" t="str">
        <f t="shared" ca="1" si="96"/>
        <v>AD4</v>
      </c>
      <c r="L1672" s="54" t="str">
        <f t="shared" ca="1" si="94"/>
        <v>COMPLET</v>
      </c>
      <c r="M1672" s="54" t="str">
        <f t="shared" ca="1" si="94"/>
        <v xml:space="preserve"> </v>
      </c>
      <c r="N1672" s="54" t="str">
        <f t="shared" ca="1" si="94"/>
        <v>ZH0SH5</v>
      </c>
      <c r="O1672" s="54">
        <f t="shared" ca="1" si="93"/>
        <v>0</v>
      </c>
    </row>
    <row r="1673" spans="1:15" x14ac:dyDescent="0.25">
      <c r="A1673" s="97">
        <v>1378</v>
      </c>
      <c r="B1673" s="98" t="s">
        <v>7152</v>
      </c>
      <c r="C1673" s="54" t="str">
        <f t="shared" ca="1" si="97"/>
        <v>CPCI</v>
      </c>
      <c r="D1673" s="54" t="str">
        <f t="shared" ca="1" si="97"/>
        <v>#CR#RCP0H_YYYYMMDDHHMISS_Procédures_LocalProcedures.csv</v>
      </c>
      <c r="E1673" s="98" t="str">
        <f t="shared" ca="1" si="97"/>
        <v>ZH0BH4</v>
      </c>
      <c r="F1673" s="54">
        <f t="shared" ca="1" si="96"/>
        <v>0</v>
      </c>
      <c r="G1673" s="54">
        <f t="shared" ca="1" si="96"/>
        <v>0</v>
      </c>
      <c r="H1673" s="54">
        <f t="shared" ca="1" si="96"/>
        <v>0</v>
      </c>
      <c r="I1673" s="54">
        <f t="shared" ca="1" si="96"/>
        <v>0</v>
      </c>
      <c r="J1673" s="54">
        <f t="shared" ca="1" si="96"/>
        <v>0</v>
      </c>
      <c r="K1673" s="54" t="str">
        <f t="shared" ca="1" si="96"/>
        <v>AD4</v>
      </c>
      <c r="L1673" s="54" t="str">
        <f t="shared" ca="1" si="94"/>
        <v>COMPLET</v>
      </c>
      <c r="M1673" s="54" t="str">
        <f t="shared" ca="1" si="94"/>
        <v xml:space="preserve"> </v>
      </c>
      <c r="N1673" s="54" t="str">
        <f t="shared" ca="1" si="94"/>
        <v>ZH0THS</v>
      </c>
      <c r="O1673" s="54">
        <f t="shared" ca="1" si="93"/>
        <v>0</v>
      </c>
    </row>
    <row r="1674" spans="1:15" x14ac:dyDescent="0.25">
      <c r="A1674" s="97">
        <v>1379</v>
      </c>
      <c r="B1674" s="98" t="s">
        <v>7157</v>
      </c>
      <c r="C1674" s="54" t="str">
        <f t="shared" ca="1" si="97"/>
        <v>CPCI</v>
      </c>
      <c r="D1674" s="54" t="str">
        <f t="shared" ca="1" si="97"/>
        <v>#CR#RCP0H_YYYYMMDDHHMISS_PointsVérification_LocalTestPoints.csv</v>
      </c>
      <c r="E1674" s="98" t="str">
        <f t="shared" ca="1" si="97"/>
        <v>ZH0BH4</v>
      </c>
      <c r="F1674" s="54">
        <f t="shared" ca="1" si="96"/>
        <v>0</v>
      </c>
      <c r="G1674" s="54">
        <f t="shared" ca="1" si="96"/>
        <v>0</v>
      </c>
      <c r="H1674" s="54">
        <f t="shared" ca="1" si="96"/>
        <v>0</v>
      </c>
      <c r="I1674" s="54">
        <f t="shared" ca="1" si="96"/>
        <v>0</v>
      </c>
      <c r="J1674" s="54">
        <f t="shared" ca="1" si="96"/>
        <v>0</v>
      </c>
      <c r="K1674" s="54" t="str">
        <f t="shared" ca="1" si="96"/>
        <v>AD4</v>
      </c>
      <c r="L1674" s="54" t="str">
        <f t="shared" ca="1" si="94"/>
        <v>COMPLET</v>
      </c>
      <c r="M1674" s="54" t="str">
        <f t="shared" ca="1" si="94"/>
        <v xml:space="preserve"> </v>
      </c>
      <c r="N1674" s="54" t="str">
        <f t="shared" ca="1" si="94"/>
        <v>ZH0THC</v>
      </c>
      <c r="O1674" s="54">
        <f t="shared" ca="1" si="93"/>
        <v>0</v>
      </c>
    </row>
    <row r="1675" spans="1:15" x14ac:dyDescent="0.25">
      <c r="A1675" s="97">
        <v>1380</v>
      </c>
      <c r="B1675" s="98" t="s">
        <v>7162</v>
      </c>
      <c r="C1675" s="54" t="str">
        <f t="shared" ca="1" si="97"/>
        <v>CPCI</v>
      </c>
      <c r="D1675" s="54" t="str">
        <f t="shared" ca="1" si="97"/>
        <v>#CR#RCP0H_YYYYMMDDHHMISS_Marchés_Markets.csv</v>
      </c>
      <c r="E1675" s="98" t="str">
        <f t="shared" ca="1" si="97"/>
        <v>ZH0BH4</v>
      </c>
      <c r="F1675" s="54">
        <f t="shared" ca="1" si="96"/>
        <v>0</v>
      </c>
      <c r="G1675" s="54">
        <f t="shared" ca="1" si="96"/>
        <v>0</v>
      </c>
      <c r="H1675" s="54">
        <f t="shared" ca="1" si="96"/>
        <v>0</v>
      </c>
      <c r="I1675" s="54">
        <f t="shared" ca="1" si="96"/>
        <v>0</v>
      </c>
      <c r="J1675" s="54">
        <f t="shared" ca="1" si="96"/>
        <v>0</v>
      </c>
      <c r="K1675" s="54" t="str">
        <f t="shared" ca="1" si="96"/>
        <v>AD4</v>
      </c>
      <c r="L1675" s="54" t="str">
        <f t="shared" ca="1" si="94"/>
        <v>COMPLET</v>
      </c>
      <c r="M1675" s="54" t="str">
        <f t="shared" ca="1" si="94"/>
        <v xml:space="preserve"> </v>
      </c>
      <c r="N1675" s="54" t="str">
        <f t="shared" ca="1" si="94"/>
        <v>ZH0SHX</v>
      </c>
      <c r="O1675" s="54">
        <f t="shared" ca="1" si="93"/>
        <v>0</v>
      </c>
    </row>
    <row r="1676" spans="1:15" x14ac:dyDescent="0.25">
      <c r="A1676" s="97">
        <v>1885</v>
      </c>
      <c r="B1676" s="98" t="s">
        <v>9479</v>
      </c>
      <c r="C1676" s="54" t="str">
        <f t="shared" ca="1" si="97"/>
        <v>CPCI</v>
      </c>
      <c r="D1676" s="54" t="str">
        <f t="shared" ca="1" si="97"/>
        <v>#CR#RCP0H_YYYYMMDDHHMISS_SeuilCollecteMax_MaxCollectionThreshold.csv</v>
      </c>
      <c r="E1676" s="98" t="str">
        <f t="shared" ca="1" si="97"/>
        <v>ZH0BH4</v>
      </c>
      <c r="F1676" s="54">
        <f t="shared" ca="1" si="96"/>
        <v>0</v>
      </c>
      <c r="G1676" s="54">
        <f t="shared" ca="1" si="96"/>
        <v>0</v>
      </c>
      <c r="H1676" s="54">
        <f t="shared" ca="1" si="96"/>
        <v>0</v>
      </c>
      <c r="I1676" s="54">
        <f t="shared" ca="1" si="96"/>
        <v>0</v>
      </c>
      <c r="J1676" s="54">
        <f t="shared" ca="1" si="96"/>
        <v>0</v>
      </c>
      <c r="K1676" s="54" t="str">
        <f t="shared" ca="1" si="96"/>
        <v>AD4</v>
      </c>
      <c r="L1676" s="54" t="str">
        <f t="shared" ca="1" si="94"/>
        <v>COMPLET</v>
      </c>
      <c r="M1676" s="54" t="str">
        <f t="shared" ca="1" si="94"/>
        <v xml:space="preserve"> </v>
      </c>
      <c r="N1676" s="54" t="str">
        <f t="shared" ca="1" si="94"/>
        <v>ZH0UHX</v>
      </c>
      <c r="O1676" s="54">
        <f t="shared" ca="1" si="93"/>
        <v>0</v>
      </c>
    </row>
    <row r="1677" spans="1:15" x14ac:dyDescent="0.25">
      <c r="A1677" s="97">
        <v>1381</v>
      </c>
      <c r="B1677" s="98" t="s">
        <v>7167</v>
      </c>
      <c r="C1677" s="54" t="str">
        <f t="shared" ca="1" si="97"/>
        <v>CPCI</v>
      </c>
      <c r="D1677" s="54" t="str">
        <f t="shared" ca="1" si="97"/>
        <v>#CR#RCP0H_YYYYMMDDHHMISS_Origine_Origin.csv</v>
      </c>
      <c r="E1677" s="98" t="str">
        <f t="shared" ca="1" si="97"/>
        <v>ZH0BH4</v>
      </c>
      <c r="F1677" s="54">
        <f t="shared" ca="1" si="96"/>
        <v>0</v>
      </c>
      <c r="G1677" s="54">
        <f t="shared" ca="1" si="96"/>
        <v>0</v>
      </c>
      <c r="H1677" s="54">
        <f t="shared" ca="1" si="96"/>
        <v>0</v>
      </c>
      <c r="I1677" s="54">
        <f t="shared" ca="1" si="96"/>
        <v>0</v>
      </c>
      <c r="J1677" s="54">
        <f t="shared" ca="1" si="96"/>
        <v>0</v>
      </c>
      <c r="K1677" s="54" t="str">
        <f t="shared" ca="1" si="96"/>
        <v>AD4</v>
      </c>
      <c r="L1677" s="54" t="str">
        <f t="shared" ca="1" si="94"/>
        <v>COMPLET</v>
      </c>
      <c r="M1677" s="54" t="str">
        <f t="shared" ca="1" si="94"/>
        <v xml:space="preserve"> </v>
      </c>
      <c r="N1677" s="54" t="str">
        <f t="shared" ca="1" si="94"/>
        <v>ZH0UHJ</v>
      </c>
      <c r="O1677" s="54">
        <f t="shared" ca="1" si="93"/>
        <v>0</v>
      </c>
    </row>
    <row r="1678" spans="1:15" x14ac:dyDescent="0.25">
      <c r="A1678" s="97">
        <v>1382</v>
      </c>
      <c r="B1678" s="98" t="s">
        <v>7172</v>
      </c>
      <c r="C1678" s="54" t="str">
        <f t="shared" ca="1" si="97"/>
        <v>CPCI</v>
      </c>
      <c r="D1678" s="54" t="str">
        <f t="shared" ca="1" si="97"/>
        <v>#CR#RCP0H_YYYYMMDDHHMISS_ReferenceOrigine_OriginReference.csv</v>
      </c>
      <c r="E1678" s="98" t="str">
        <f t="shared" ca="1" si="97"/>
        <v>ZH0BH4</v>
      </c>
      <c r="F1678" s="54">
        <f t="shared" ca="1" si="96"/>
        <v>0</v>
      </c>
      <c r="G1678" s="54">
        <f t="shared" ca="1" si="96"/>
        <v>0</v>
      </c>
      <c r="H1678" s="54">
        <f t="shared" ca="1" si="96"/>
        <v>0</v>
      </c>
      <c r="I1678" s="54">
        <f t="shared" ca="1" si="96"/>
        <v>0</v>
      </c>
      <c r="J1678" s="54">
        <f t="shared" ca="1" si="96"/>
        <v>0</v>
      </c>
      <c r="K1678" s="54" t="str">
        <f t="shared" ca="1" si="96"/>
        <v>AD4</v>
      </c>
      <c r="L1678" s="54" t="str">
        <f t="shared" ca="1" si="94"/>
        <v>COMPLET</v>
      </c>
      <c r="M1678" s="54" t="str">
        <f t="shared" ca="1" si="94"/>
        <v xml:space="preserve"> </v>
      </c>
      <c r="N1678" s="54" t="str">
        <f t="shared" ca="1" si="94"/>
        <v>ZH0UHI</v>
      </c>
      <c r="O1678" s="54">
        <f t="shared" ca="1" si="93"/>
        <v>0</v>
      </c>
    </row>
    <row r="1679" spans="1:15" x14ac:dyDescent="0.25">
      <c r="A1679" s="97">
        <v>1875</v>
      </c>
      <c r="B1679" s="98" t="s">
        <v>9439</v>
      </c>
      <c r="C1679" s="54" t="str">
        <f t="shared" ca="1" si="97"/>
        <v>CPCI</v>
      </c>
      <c r="D1679" s="54" t="str">
        <f t="shared" ca="1" si="97"/>
        <v>#CR#RCP0H_YYYYMMDDHHMISS_ProcessusORX_ORXProcess.csv</v>
      </c>
      <c r="E1679" s="98" t="str">
        <f t="shared" ca="1" si="97"/>
        <v>ZH0BH4</v>
      </c>
      <c r="F1679" s="54">
        <f t="shared" ca="1" si="96"/>
        <v>0</v>
      </c>
      <c r="G1679" s="54">
        <f t="shared" ca="1" si="96"/>
        <v>0</v>
      </c>
      <c r="H1679" s="54">
        <f t="shared" ca="1" si="96"/>
        <v>0</v>
      </c>
      <c r="I1679" s="54">
        <f t="shared" ca="1" si="96"/>
        <v>0</v>
      </c>
      <c r="J1679" s="54">
        <f t="shared" ca="1" si="96"/>
        <v>0</v>
      </c>
      <c r="K1679" s="54" t="str">
        <f t="shared" ca="1" si="96"/>
        <v>AD4</v>
      </c>
      <c r="L1679" s="54" t="str">
        <f t="shared" ca="1" si="94"/>
        <v>COMPLET</v>
      </c>
      <c r="M1679" s="54" t="str">
        <f t="shared" ca="1" si="94"/>
        <v xml:space="preserve"> </v>
      </c>
      <c r="N1679" s="54" t="str">
        <f t="shared" ca="1" si="94"/>
        <v>ZH0UHN</v>
      </c>
      <c r="O1679" s="54">
        <f t="shared" ca="1" si="93"/>
        <v>0</v>
      </c>
    </row>
    <row r="1680" spans="1:15" x14ac:dyDescent="0.25">
      <c r="A1680" s="97">
        <v>1383</v>
      </c>
      <c r="B1680" s="98" t="s">
        <v>7177</v>
      </c>
      <c r="C1680" s="54" t="str">
        <f t="shared" ca="1" si="97"/>
        <v>CPCI</v>
      </c>
      <c r="D1680" s="54" t="str">
        <f t="shared" ca="1" si="97"/>
        <v>#CR#RCP0H_YYYYMMDDHHMISS_ProduitsORX_ORXProducts.csv</v>
      </c>
      <c r="E1680" s="98" t="str">
        <f t="shared" ca="1" si="97"/>
        <v>ZH0BH4</v>
      </c>
      <c r="F1680" s="54">
        <f t="shared" ca="1" si="96"/>
        <v>0</v>
      </c>
      <c r="G1680" s="54">
        <f t="shared" ca="1" si="96"/>
        <v>0</v>
      </c>
      <c r="H1680" s="54">
        <f t="shared" ca="1" si="96"/>
        <v>0</v>
      </c>
      <c r="I1680" s="54">
        <f t="shared" ca="1" si="96"/>
        <v>0</v>
      </c>
      <c r="J1680" s="54">
        <f t="shared" ca="1" si="96"/>
        <v>0</v>
      </c>
      <c r="K1680" s="54" t="str">
        <f t="shared" ca="1" si="96"/>
        <v>AD4</v>
      </c>
      <c r="L1680" s="54" t="str">
        <f t="shared" ca="1" si="94"/>
        <v>COMPLET</v>
      </c>
      <c r="M1680" s="54" t="str">
        <f t="shared" ca="1" si="94"/>
        <v xml:space="preserve"> </v>
      </c>
      <c r="N1680" s="54" t="str">
        <f t="shared" ca="1" si="94"/>
        <v>ZH0SHZ</v>
      </c>
      <c r="O1680" s="54">
        <f t="shared" ca="1" si="93"/>
        <v>0</v>
      </c>
    </row>
    <row r="1681" spans="1:15" x14ac:dyDescent="0.25">
      <c r="A1681" s="97">
        <v>1886</v>
      </c>
      <c r="B1681" s="98" t="s">
        <v>9483</v>
      </c>
      <c r="C1681" s="54" t="str">
        <f t="shared" ca="1" si="97"/>
        <v>CPCI</v>
      </c>
      <c r="D1681" s="54" t="str">
        <f t="shared" ca="1" si="97"/>
        <v>#CR#RCP0H_YYYYMMDDHHMISS_EntitesP1_P1Entities.csv</v>
      </c>
      <c r="E1681" s="98" t="str">
        <f t="shared" ca="1" si="97"/>
        <v>ZH0BH4</v>
      </c>
      <c r="F1681" s="54">
        <f t="shared" ca="1" si="96"/>
        <v>0</v>
      </c>
      <c r="G1681" s="54">
        <f t="shared" ca="1" si="96"/>
        <v>0</v>
      </c>
      <c r="H1681" s="54">
        <f t="shared" ca="1" si="96"/>
        <v>0</v>
      </c>
      <c r="I1681" s="54">
        <f t="shared" ca="1" si="96"/>
        <v>0</v>
      </c>
      <c r="J1681" s="54">
        <f t="shared" ca="1" si="96"/>
        <v>0</v>
      </c>
      <c r="K1681" s="54" t="str">
        <f t="shared" ca="1" si="96"/>
        <v>AD4</v>
      </c>
      <c r="L1681" s="54" t="str">
        <f t="shared" ca="1" si="94"/>
        <v>COMPLET</v>
      </c>
      <c r="M1681" s="54" t="str">
        <f t="shared" ca="1" si="94"/>
        <v xml:space="preserve"> </v>
      </c>
      <c r="N1681" s="54" t="str">
        <f t="shared" ca="1" si="94"/>
        <v>ZH0UHY</v>
      </c>
      <c r="O1681" s="54">
        <f t="shared" ca="1" si="93"/>
        <v>0</v>
      </c>
    </row>
    <row r="1682" spans="1:15" x14ac:dyDescent="0.25">
      <c r="A1682" s="97">
        <v>1384</v>
      </c>
      <c r="B1682" s="98" t="s">
        <v>7182</v>
      </c>
      <c r="C1682" s="54" t="str">
        <f t="shared" ca="1" si="97"/>
        <v>CPCI</v>
      </c>
      <c r="D1682" s="54" t="str">
        <f t="shared" ca="1" si="97"/>
        <v>#CR#RCP0H_YYYYMMDDHHMISS_VersionsRéférentiel-Portail_PortalReferentialVersions.csv</v>
      </c>
      <c r="E1682" s="98" t="str">
        <f t="shared" ca="1" si="97"/>
        <v>ZH0BH4</v>
      </c>
      <c r="F1682" s="54">
        <f t="shared" ca="1" si="96"/>
        <v>0</v>
      </c>
      <c r="G1682" s="54">
        <f t="shared" ca="1" si="96"/>
        <v>0</v>
      </c>
      <c r="H1682" s="54">
        <f t="shared" ca="1" si="96"/>
        <v>0</v>
      </c>
      <c r="I1682" s="54">
        <f t="shared" ca="1" si="96"/>
        <v>0</v>
      </c>
      <c r="J1682" s="54">
        <f t="shared" ca="1" si="96"/>
        <v>0</v>
      </c>
      <c r="K1682" s="54" t="str">
        <f t="shared" ca="1" si="96"/>
        <v>AD4</v>
      </c>
      <c r="L1682" s="54" t="str">
        <f t="shared" ca="1" si="94"/>
        <v>COMPLET</v>
      </c>
      <c r="M1682" s="54" t="str">
        <f t="shared" ca="1" si="94"/>
        <v xml:space="preserve"> </v>
      </c>
      <c r="N1682" s="54" t="str">
        <f t="shared" ca="1" si="94"/>
        <v>ZH0THA</v>
      </c>
      <c r="O1682" s="54">
        <f t="shared" ca="1" si="93"/>
        <v>0</v>
      </c>
    </row>
    <row r="1683" spans="1:15" x14ac:dyDescent="0.25">
      <c r="A1683" s="97">
        <v>1385</v>
      </c>
      <c r="B1683" s="98" t="s">
        <v>7187</v>
      </c>
      <c r="C1683" s="54" t="str">
        <f t="shared" ca="1" si="97"/>
        <v>CPCI</v>
      </c>
      <c r="D1683" s="54" t="str">
        <f t="shared" ca="1" si="97"/>
        <v>#CR#RCP0H_YYYYMMDDHHMISS_AttributsProcessus_ProcessAttributes.csv</v>
      </c>
      <c r="E1683" s="98" t="str">
        <f t="shared" ca="1" si="97"/>
        <v>ZH0BH4</v>
      </c>
      <c r="F1683" s="54">
        <f t="shared" ca="1" si="96"/>
        <v>0</v>
      </c>
      <c r="G1683" s="54">
        <f t="shared" ca="1" si="96"/>
        <v>0</v>
      </c>
      <c r="H1683" s="54">
        <f t="shared" ca="1" si="96"/>
        <v>0</v>
      </c>
      <c r="I1683" s="54">
        <f t="shared" ca="1" si="96"/>
        <v>0</v>
      </c>
      <c r="J1683" s="54">
        <f t="shared" ca="1" si="96"/>
        <v>0</v>
      </c>
      <c r="K1683" s="54" t="str">
        <f t="shared" ca="1" si="96"/>
        <v>AD4</v>
      </c>
      <c r="L1683" s="54" t="str">
        <f t="shared" ca="1" si="94"/>
        <v>COMPLET</v>
      </c>
      <c r="M1683" s="54" t="str">
        <f t="shared" ca="1" si="94"/>
        <v xml:space="preserve"> </v>
      </c>
      <c r="N1683" s="54" t="str">
        <f t="shared" ca="1" si="94"/>
        <v>ZH0SHH</v>
      </c>
      <c r="O1683" s="54">
        <f t="shared" ca="1" si="93"/>
        <v>0</v>
      </c>
    </row>
    <row r="1684" spans="1:15" x14ac:dyDescent="0.25">
      <c r="A1684" s="97">
        <v>1386</v>
      </c>
      <c r="B1684" s="98" t="s">
        <v>7193</v>
      </c>
      <c r="C1684" s="54" t="str">
        <f t="shared" ca="1" si="97"/>
        <v>CPCI</v>
      </c>
      <c r="D1684" s="54" t="str">
        <f t="shared" ca="1" si="97"/>
        <v>#CR#RCP0H_YYYYMMDDHHMISS_Produits_Products.csv</v>
      </c>
      <c r="E1684" s="98" t="str">
        <f t="shared" ca="1" si="97"/>
        <v>ZH0BH4</v>
      </c>
      <c r="F1684" s="54">
        <f t="shared" ca="1" si="96"/>
        <v>0</v>
      </c>
      <c r="G1684" s="54">
        <f t="shared" ca="1" si="96"/>
        <v>0</v>
      </c>
      <c r="H1684" s="54">
        <f t="shared" ca="1" si="96"/>
        <v>0</v>
      </c>
      <c r="I1684" s="54">
        <f t="shared" ca="1" si="96"/>
        <v>0</v>
      </c>
      <c r="J1684" s="54">
        <f t="shared" ca="1" si="96"/>
        <v>0</v>
      </c>
      <c r="K1684" s="54" t="str">
        <f t="shared" ca="1" si="96"/>
        <v>AD4</v>
      </c>
      <c r="L1684" s="54" t="str">
        <f t="shared" ca="1" si="94"/>
        <v>COMPLET</v>
      </c>
      <c r="M1684" s="54" t="str">
        <f t="shared" ca="1" si="94"/>
        <v xml:space="preserve"> </v>
      </c>
      <c r="N1684" s="54" t="str">
        <f t="shared" ca="1" si="94"/>
        <v>ZH0SHY</v>
      </c>
      <c r="O1684" s="54">
        <f t="shared" ca="1" si="93"/>
        <v>0</v>
      </c>
    </row>
    <row r="1685" spans="1:15" x14ac:dyDescent="0.25">
      <c r="A1685" s="97">
        <v>1387</v>
      </c>
      <c r="B1685" s="98" t="s">
        <v>7198</v>
      </c>
      <c r="C1685" s="54" t="str">
        <f t="shared" ca="1" si="97"/>
        <v>CPCI</v>
      </c>
      <c r="D1685" s="54" t="str">
        <f t="shared" ca="1" si="97"/>
        <v>#CR#RCP0H_YYYYMMDDHHMISS_VersionsRéférentiel_ReferentialVersions.csv</v>
      </c>
      <c r="E1685" s="98" t="str">
        <f t="shared" ca="1" si="97"/>
        <v>ZH0BH4</v>
      </c>
      <c r="F1685" s="54">
        <f t="shared" ca="1" si="96"/>
        <v>0</v>
      </c>
      <c r="G1685" s="54">
        <f t="shared" ca="1" si="96"/>
        <v>0</v>
      </c>
      <c r="H1685" s="54">
        <f t="shared" ca="1" si="96"/>
        <v>0</v>
      </c>
      <c r="I1685" s="54">
        <f t="shared" ca="1" si="96"/>
        <v>0</v>
      </c>
      <c r="J1685" s="54">
        <f t="shared" ca="1" si="96"/>
        <v>0</v>
      </c>
      <c r="K1685" s="54" t="str">
        <f t="shared" ca="1" si="96"/>
        <v>AD4</v>
      </c>
      <c r="L1685" s="54" t="str">
        <f t="shared" ca="1" si="94"/>
        <v>COMPLET</v>
      </c>
      <c r="M1685" s="54" t="str">
        <f t="shared" ca="1" si="94"/>
        <v xml:space="preserve"> </v>
      </c>
      <c r="N1685" s="54" t="str">
        <f t="shared" ca="1" si="94"/>
        <v>ZH0SHI</v>
      </c>
      <c r="O1685" s="54">
        <f t="shared" ca="1" si="94"/>
        <v>0</v>
      </c>
    </row>
    <row r="1686" spans="1:15" x14ac:dyDescent="0.25">
      <c r="A1686" s="97">
        <v>1388</v>
      </c>
      <c r="B1686" s="98" t="s">
        <v>7204</v>
      </c>
      <c r="C1686" s="54" t="str">
        <f t="shared" ca="1" si="97"/>
        <v>CPCI</v>
      </c>
      <c r="D1686" s="54" t="str">
        <f t="shared" ca="1" si="97"/>
        <v>#CR#RCP0H_YYYYMMDDHHMISS_EvènementsRisque-N4_RiskEventsLev4.csv</v>
      </c>
      <c r="E1686" s="98" t="str">
        <f t="shared" ca="1" si="97"/>
        <v>ZH0BH4</v>
      </c>
      <c r="F1686" s="54">
        <f t="shared" ca="1" si="96"/>
        <v>0</v>
      </c>
      <c r="G1686" s="54">
        <f t="shared" ca="1" si="96"/>
        <v>0</v>
      </c>
      <c r="H1686" s="54">
        <f t="shared" ca="1" si="96"/>
        <v>0</v>
      </c>
      <c r="I1686" s="54">
        <f t="shared" ca="1" si="96"/>
        <v>0</v>
      </c>
      <c r="J1686" s="54">
        <f t="shared" ca="1" si="96"/>
        <v>0</v>
      </c>
      <c r="K1686" s="54" t="str">
        <f t="shared" ca="1" si="96"/>
        <v>AD4</v>
      </c>
      <c r="L1686" s="54" t="str">
        <f t="shared" ca="1" si="94"/>
        <v>COMPLET</v>
      </c>
      <c r="M1686" s="54" t="str">
        <f t="shared" ca="1" si="94"/>
        <v xml:space="preserve"> </v>
      </c>
      <c r="N1686" s="54" t="str">
        <f t="shared" ca="1" si="94"/>
        <v>ZH0SHK</v>
      </c>
      <c r="O1686" s="54">
        <f t="shared" ca="1" si="94"/>
        <v>0</v>
      </c>
    </row>
    <row r="1687" spans="1:15" x14ac:dyDescent="0.25">
      <c r="A1687" s="97">
        <v>1389</v>
      </c>
      <c r="B1687" s="98" t="s">
        <v>7210</v>
      </c>
      <c r="C1687" s="54" t="str">
        <f t="shared" ca="1" si="97"/>
        <v>CPCI</v>
      </c>
      <c r="D1687" s="54" t="str">
        <f t="shared" ca="1" si="97"/>
        <v>#CR#RCP0H_YYYYMMDDHHMISS_Risques_Risks.csv</v>
      </c>
      <c r="E1687" s="98" t="str">
        <f t="shared" ca="1" si="97"/>
        <v>ZH0BH4</v>
      </c>
      <c r="F1687" s="54">
        <f t="shared" ca="1" si="96"/>
        <v>0</v>
      </c>
      <c r="G1687" s="54">
        <f t="shared" ca="1" si="96"/>
        <v>0</v>
      </c>
      <c r="H1687" s="54">
        <f t="shared" ca="1" si="96"/>
        <v>0</v>
      </c>
      <c r="I1687" s="54">
        <f t="shared" ca="1" si="96"/>
        <v>0</v>
      </c>
      <c r="J1687" s="54">
        <f t="shared" ca="1" si="96"/>
        <v>0</v>
      </c>
      <c r="K1687" s="54" t="str">
        <f t="shared" ca="1" si="96"/>
        <v>AD4</v>
      </c>
      <c r="L1687" s="54" t="str">
        <f t="shared" ca="1" si="94"/>
        <v>COMPLET</v>
      </c>
      <c r="M1687" s="54" t="str">
        <f t="shared" ca="1" si="94"/>
        <v xml:space="preserve"> </v>
      </c>
      <c r="N1687" s="54" t="str">
        <f t="shared" ca="1" si="94"/>
        <v>ZH0SHL</v>
      </c>
      <c r="O1687" s="54">
        <f t="shared" ca="1" si="94"/>
        <v>0</v>
      </c>
    </row>
    <row r="1688" spans="1:15" x14ac:dyDescent="0.25">
      <c r="A1688" s="97">
        <v>1390</v>
      </c>
      <c r="B1688" s="98" t="s">
        <v>7216</v>
      </c>
      <c r="C1688" s="54" t="str">
        <f t="shared" ca="1" si="97"/>
        <v>CPCI</v>
      </c>
      <c r="D1688" s="54" t="str">
        <f t="shared" ca="1" si="97"/>
        <v>#CR#RCP0H_YYYYMMDDHHMISS_CatégoriesRisques_RisksCategory.csv</v>
      </c>
      <c r="E1688" s="98" t="str">
        <f t="shared" ca="1" si="97"/>
        <v>ZH0BH4</v>
      </c>
      <c r="F1688" s="54">
        <f t="shared" ca="1" si="96"/>
        <v>0</v>
      </c>
      <c r="G1688" s="54">
        <f t="shared" ca="1" si="96"/>
        <v>0</v>
      </c>
      <c r="H1688" s="54">
        <f t="shared" ca="1" si="96"/>
        <v>0</v>
      </c>
      <c r="I1688" s="54">
        <f t="shared" ca="1" si="96"/>
        <v>0</v>
      </c>
      <c r="J1688" s="54">
        <f t="shared" ca="1" si="96"/>
        <v>0</v>
      </c>
      <c r="K1688" s="54" t="str">
        <f t="shared" ca="1" si="96"/>
        <v>AD4</v>
      </c>
      <c r="L1688" s="54" t="str">
        <f t="shared" ca="1" si="94"/>
        <v>COMPLET</v>
      </c>
      <c r="M1688" s="54" t="str">
        <f t="shared" ca="1" si="94"/>
        <v xml:space="preserve"> </v>
      </c>
      <c r="N1688" s="54" t="str">
        <f t="shared" ca="1" si="94"/>
        <v>ZH0SHQ</v>
      </c>
      <c r="O1688" s="54">
        <f t="shared" ca="1" si="94"/>
        <v>0</v>
      </c>
    </row>
    <row r="1689" spans="1:15" x14ac:dyDescent="0.25">
      <c r="A1689" s="97">
        <v>1391</v>
      </c>
      <c r="B1689" s="98" t="s">
        <v>7221</v>
      </c>
      <c r="C1689" s="54" t="str">
        <f t="shared" ca="1" si="97"/>
        <v>CPCI</v>
      </c>
      <c r="D1689" s="54" t="str">
        <f t="shared" ca="1" si="97"/>
        <v>#CR#RCP0H_YYYYMMDDHHMISS_Thèmes-SousThèmesRisques_RisksThemes-SubThemes.csv</v>
      </c>
      <c r="E1689" s="98" t="str">
        <f t="shared" ca="1" si="97"/>
        <v>ZH0BH4</v>
      </c>
      <c r="F1689" s="54">
        <f t="shared" ca="1" si="96"/>
        <v>0</v>
      </c>
      <c r="G1689" s="54">
        <f t="shared" ca="1" si="96"/>
        <v>0</v>
      </c>
      <c r="H1689" s="54">
        <f t="shared" ca="1" si="96"/>
        <v>0</v>
      </c>
      <c r="I1689" s="54">
        <f t="shared" ca="1" si="96"/>
        <v>0</v>
      </c>
      <c r="J1689" s="54">
        <f t="shared" ca="1" si="96"/>
        <v>0</v>
      </c>
      <c r="K1689" s="54" t="str">
        <f t="shared" ca="1" si="96"/>
        <v>AD4</v>
      </c>
      <c r="L1689" s="54" t="str">
        <f t="shared" ca="1" si="94"/>
        <v>COMPLET</v>
      </c>
      <c r="M1689" s="54" t="str">
        <f t="shared" ca="1" si="94"/>
        <v xml:space="preserve"> </v>
      </c>
      <c r="N1689" s="54" t="str">
        <f t="shared" ca="1" si="94"/>
        <v>ZH0SHM</v>
      </c>
      <c r="O1689" s="54">
        <f t="shared" ca="1" si="94"/>
        <v>0</v>
      </c>
    </row>
    <row r="1690" spans="1:15" x14ac:dyDescent="0.25">
      <c r="A1690" s="97">
        <v>1392</v>
      </c>
      <c r="B1690" s="98" t="s">
        <v>7227</v>
      </c>
      <c r="C1690" s="54" t="str">
        <f t="shared" ca="1" si="97"/>
        <v>CPCI</v>
      </c>
      <c r="D1690" s="54" t="str">
        <f t="shared" ca="1" si="97"/>
        <v>#CR#RCP0H_YYYYMMDDHHMISS_DescriptionsEchantillon_SampleDescription.csv</v>
      </c>
      <c r="E1690" s="98" t="str">
        <f t="shared" ca="1" si="97"/>
        <v>ZH0BH4</v>
      </c>
      <c r="F1690" s="54">
        <f t="shared" ca="1" si="96"/>
        <v>0</v>
      </c>
      <c r="G1690" s="54">
        <f t="shared" ca="1" si="96"/>
        <v>0</v>
      </c>
      <c r="H1690" s="54">
        <f t="shared" ca="1" si="96"/>
        <v>0</v>
      </c>
      <c r="I1690" s="54">
        <f t="shared" ca="1" si="96"/>
        <v>0</v>
      </c>
      <c r="J1690" s="54">
        <f t="shared" ca="1" si="96"/>
        <v>0</v>
      </c>
      <c r="K1690" s="54" t="str">
        <f t="shared" ca="1" si="96"/>
        <v>AD4</v>
      </c>
      <c r="L1690" s="54" t="str">
        <f t="shared" ca="1" si="94"/>
        <v>COMPLET</v>
      </c>
      <c r="M1690" s="54" t="str">
        <f t="shared" ca="1" si="94"/>
        <v xml:space="preserve"> </v>
      </c>
      <c r="N1690" s="54" t="str">
        <f t="shared" ca="1" si="94"/>
        <v>ZH0THB</v>
      </c>
      <c r="O1690" s="54">
        <f t="shared" ca="1" si="94"/>
        <v>0</v>
      </c>
    </row>
    <row r="1691" spans="1:15" x14ac:dyDescent="0.25">
      <c r="A1691" s="97">
        <v>1393</v>
      </c>
      <c r="B1691" s="98" t="s">
        <v>7232</v>
      </c>
      <c r="C1691" s="54" t="str">
        <f t="shared" ca="1" si="97"/>
        <v>CPCI</v>
      </c>
      <c r="D1691" s="54" t="str">
        <f t="shared" ca="1" si="97"/>
        <v>#CR#RCP0H_YYYYMMDDHHMISS_Campagnes-Scope_ScopeCampaigns.csv</v>
      </c>
      <c r="E1691" s="98" t="str">
        <f t="shared" ca="1" si="97"/>
        <v>ZH0BH4</v>
      </c>
      <c r="F1691" s="54">
        <f t="shared" ca="1" si="96"/>
        <v>0</v>
      </c>
      <c r="G1691" s="54">
        <f t="shared" ca="1" si="96"/>
        <v>0</v>
      </c>
      <c r="H1691" s="54">
        <f t="shared" ca="1" si="96"/>
        <v>0</v>
      </c>
      <c r="I1691" s="54">
        <f t="shared" ca="1" si="96"/>
        <v>0</v>
      </c>
      <c r="J1691" s="54">
        <f t="shared" ca="1" si="96"/>
        <v>0</v>
      </c>
      <c r="K1691" s="54" t="str">
        <f t="shared" ca="1" si="96"/>
        <v>AD4</v>
      </c>
      <c r="L1691" s="54" t="str">
        <f t="shared" ca="1" si="94"/>
        <v>COMPLET</v>
      </c>
      <c r="M1691" s="54" t="str">
        <f t="shared" ca="1" si="94"/>
        <v xml:space="preserve"> </v>
      </c>
      <c r="N1691" s="54" t="str">
        <f t="shared" ca="1" si="94"/>
        <v>ZH0SH6</v>
      </c>
      <c r="O1691" s="54">
        <f t="shared" ca="1" si="94"/>
        <v>0</v>
      </c>
    </row>
    <row r="1692" spans="1:15" x14ac:dyDescent="0.25">
      <c r="A1692" s="97">
        <v>1883</v>
      </c>
      <c r="B1692" s="98" t="s">
        <v>9471</v>
      </c>
      <c r="C1692" s="54" t="str">
        <f t="shared" ca="1" si="97"/>
        <v>CPCI</v>
      </c>
      <c r="D1692" s="54" t="str">
        <f t="shared" ca="1" si="97"/>
        <v>#CR#RCP0H_YYYYMMDDHHMISS_HistoriqueSignature_SignementHistory.csv</v>
      </c>
      <c r="E1692" s="98" t="str">
        <f t="shared" ca="1" si="97"/>
        <v>ZH0BH4</v>
      </c>
      <c r="F1692" s="54">
        <f t="shared" ca="1" si="96"/>
        <v>0</v>
      </c>
      <c r="G1692" s="54">
        <f t="shared" ca="1" si="96"/>
        <v>0</v>
      </c>
      <c r="H1692" s="54">
        <f t="shared" ca="1" si="96"/>
        <v>0</v>
      </c>
      <c r="I1692" s="54">
        <f t="shared" ca="1" si="96"/>
        <v>0</v>
      </c>
      <c r="J1692" s="54">
        <f t="shared" ca="1" si="96"/>
        <v>0</v>
      </c>
      <c r="K1692" s="54" t="str">
        <f t="shared" ca="1" si="96"/>
        <v>AD4</v>
      </c>
      <c r="L1692" s="54" t="str">
        <f t="shared" ca="1" si="94"/>
        <v>COMPLET</v>
      </c>
      <c r="M1692" s="54" t="str">
        <f t="shared" ca="1" si="94"/>
        <v xml:space="preserve"> </v>
      </c>
      <c r="N1692" s="54" t="str">
        <f t="shared" ca="1" si="94"/>
        <v>ZH0UHV</v>
      </c>
      <c r="O1692" s="54">
        <f t="shared" ca="1" si="94"/>
        <v>0</v>
      </c>
    </row>
    <row r="1693" spans="1:15" x14ac:dyDescent="0.25">
      <c r="A1693" s="97">
        <v>1394</v>
      </c>
      <c r="B1693" s="98" t="s">
        <v>7238</v>
      </c>
      <c r="C1693" s="54" t="str">
        <f t="shared" ca="1" si="97"/>
        <v>CPCI</v>
      </c>
      <c r="D1693" s="54" t="str">
        <f t="shared" ca="1" si="97"/>
        <v>#CR#RCP0H_YYYYMMDDHHMISS_CausesSpécifiques_SpecificCauses.csv</v>
      </c>
      <c r="E1693" s="98" t="str">
        <f t="shared" ca="1" si="97"/>
        <v>ZH0BH4</v>
      </c>
      <c r="F1693" s="54">
        <f t="shared" ca="1" si="96"/>
        <v>0</v>
      </c>
      <c r="G1693" s="54">
        <f t="shared" ca="1" si="96"/>
        <v>0</v>
      </c>
      <c r="H1693" s="54">
        <f t="shared" ca="1" si="96"/>
        <v>0</v>
      </c>
      <c r="I1693" s="54">
        <f t="shared" ca="1" si="96"/>
        <v>0</v>
      </c>
      <c r="J1693" s="54">
        <f t="shared" ca="1" si="96"/>
        <v>0</v>
      </c>
      <c r="K1693" s="54" t="str">
        <f t="shared" ca="1" si="96"/>
        <v>AD4</v>
      </c>
      <c r="L1693" s="54" t="str">
        <f t="shared" ca="1" si="94"/>
        <v>COMPLET</v>
      </c>
      <c r="M1693" s="54" t="str">
        <f t="shared" ca="1" si="94"/>
        <v xml:space="preserve"> </v>
      </c>
      <c r="N1693" s="54" t="str">
        <f t="shared" ca="1" si="94"/>
        <v>ZH0SHN</v>
      </c>
      <c r="O1693" s="54">
        <f t="shared" ca="1" si="94"/>
        <v>0</v>
      </c>
    </row>
    <row r="1694" spans="1:15" x14ac:dyDescent="0.25">
      <c r="A1694" s="97">
        <v>1395</v>
      </c>
      <c r="B1694" s="98" t="s">
        <v>7244</v>
      </c>
      <c r="C1694" s="54" t="str">
        <f t="shared" ca="1" si="97"/>
        <v>CPCI</v>
      </c>
      <c r="D1694" s="54" t="str">
        <f t="shared" ca="1" si="97"/>
        <v>#CR#RCP0H_YYYYMMDDHHMISS_TextesRéglementaires_StatutoryInstruments.csv</v>
      </c>
      <c r="E1694" s="98" t="str">
        <f t="shared" ca="1" si="97"/>
        <v>ZH0BH4</v>
      </c>
      <c r="F1694" s="54">
        <f t="shared" ca="1" si="96"/>
        <v>0</v>
      </c>
      <c r="G1694" s="54">
        <f t="shared" ca="1" si="96"/>
        <v>0</v>
      </c>
      <c r="H1694" s="54">
        <f t="shared" ca="1" si="96"/>
        <v>0</v>
      </c>
      <c r="I1694" s="54">
        <f t="shared" ca="1" si="96"/>
        <v>0</v>
      </c>
      <c r="J1694" s="54">
        <f t="shared" ca="1" si="96"/>
        <v>0</v>
      </c>
      <c r="K1694" s="54" t="str">
        <f t="shared" ca="1" si="96"/>
        <v>AD4</v>
      </c>
      <c r="L1694" s="54" t="str">
        <f t="shared" ca="1" si="94"/>
        <v>COMPLET</v>
      </c>
      <c r="M1694" s="54" t="str">
        <f t="shared" ca="1" si="94"/>
        <v xml:space="preserve"> </v>
      </c>
      <c r="N1694" s="54" t="str">
        <f t="shared" ca="1" si="94"/>
        <v>ZH0THO</v>
      </c>
      <c r="O1694" s="54">
        <f t="shared" ca="1" si="94"/>
        <v>0</v>
      </c>
    </row>
    <row r="1695" spans="1:15" x14ac:dyDescent="0.25">
      <c r="A1695" s="97">
        <v>1396</v>
      </c>
      <c r="B1695" s="98" t="s">
        <v>7249</v>
      </c>
      <c r="C1695" s="54" t="str">
        <f t="shared" ca="1" si="97"/>
        <v>CPCI</v>
      </c>
      <c r="D1695" s="54" t="str">
        <f t="shared" ca="1" si="97"/>
        <v>#CR#RCP0H_YYYYMMDDHHMISS_Tâches_Tasks.csv</v>
      </c>
      <c r="E1695" s="98" t="str">
        <f t="shared" ca="1" si="97"/>
        <v>ZH0BH4</v>
      </c>
      <c r="F1695" s="54">
        <f t="shared" ca="1" si="96"/>
        <v>0</v>
      </c>
      <c r="G1695" s="54">
        <f t="shared" ca="1" si="96"/>
        <v>0</v>
      </c>
      <c r="H1695" s="54">
        <f t="shared" ca="1" si="96"/>
        <v>0</v>
      </c>
      <c r="I1695" s="54">
        <f t="shared" ca="1" si="96"/>
        <v>0</v>
      </c>
      <c r="J1695" s="54">
        <f t="shared" ca="1" si="96"/>
        <v>0</v>
      </c>
      <c r="K1695" s="54" t="str">
        <f t="shared" ca="1" si="96"/>
        <v>AD4</v>
      </c>
      <c r="L1695" s="54" t="str">
        <f t="shared" ca="1" si="94"/>
        <v>COMPLET</v>
      </c>
      <c r="M1695" s="54" t="str">
        <f t="shared" ca="1" si="94"/>
        <v xml:space="preserve"> </v>
      </c>
      <c r="N1695" s="54" t="str">
        <f t="shared" ca="1" si="94"/>
        <v>ZH0UHG</v>
      </c>
      <c r="O1695" s="54">
        <f t="shared" ca="1" si="94"/>
        <v>0</v>
      </c>
    </row>
    <row r="1696" spans="1:15" x14ac:dyDescent="0.25">
      <c r="A1696" s="97">
        <v>1397</v>
      </c>
      <c r="B1696" s="98" t="s">
        <v>7252</v>
      </c>
      <c r="C1696" s="54" t="str">
        <f t="shared" ca="1" si="97"/>
        <v>CPCI</v>
      </c>
      <c r="D1696" s="54" t="str">
        <f t="shared" ca="1" si="97"/>
        <v>#CR#RCP0H_YYYYMMDDHHMISS_PointsVérification-EnDehorsPérimètre_TestPoints.csv</v>
      </c>
      <c r="E1696" s="98" t="str">
        <f t="shared" ca="1" si="97"/>
        <v>ZH0BH4</v>
      </c>
      <c r="F1696" s="54">
        <f t="shared" ca="1" si="96"/>
        <v>0</v>
      </c>
      <c r="G1696" s="54">
        <f t="shared" ca="1" si="96"/>
        <v>0</v>
      </c>
      <c r="H1696" s="54">
        <f t="shared" ca="1" si="96"/>
        <v>0</v>
      </c>
      <c r="I1696" s="54">
        <f t="shared" ca="1" si="96"/>
        <v>0</v>
      </c>
      <c r="J1696" s="54">
        <f t="shared" ca="1" si="96"/>
        <v>0</v>
      </c>
      <c r="K1696" s="54" t="str">
        <f t="shared" ca="1" si="96"/>
        <v>AD4</v>
      </c>
      <c r="L1696" s="54" t="str">
        <f t="shared" ca="1" si="96"/>
        <v>COMPLET</v>
      </c>
      <c r="M1696" s="54" t="str">
        <f t="shared" ca="1" si="96"/>
        <v xml:space="preserve"> </v>
      </c>
      <c r="N1696" s="54" t="str">
        <f t="shared" ca="1" si="96"/>
        <v>ZH0THW</v>
      </c>
      <c r="O1696" s="54">
        <f t="shared" ca="1" si="96"/>
        <v>0</v>
      </c>
    </row>
    <row r="1697" spans="1:15" x14ac:dyDescent="0.25">
      <c r="A1697" s="97">
        <v>1398</v>
      </c>
      <c r="B1697" s="98" t="s">
        <v>7257</v>
      </c>
      <c r="C1697" s="54" t="str">
        <f t="shared" ca="1" si="97"/>
        <v>CPCI</v>
      </c>
      <c r="D1697" s="54" t="str">
        <f t="shared" ca="1" si="97"/>
        <v>#CR#RCP0H_YYYYMMDDHHMISS_Thèmes-SousThèmes_Themes-SubThemes.csv</v>
      </c>
      <c r="E1697" s="98" t="str">
        <f t="shared" ca="1" si="97"/>
        <v>ZH0BH4</v>
      </c>
      <c r="F1697" s="54">
        <f t="shared" ca="1" si="96"/>
        <v>0</v>
      </c>
      <c r="G1697" s="54">
        <f t="shared" ca="1" si="96"/>
        <v>0</v>
      </c>
      <c r="H1697" s="54">
        <f t="shared" ca="1" si="96"/>
        <v>0</v>
      </c>
      <c r="I1697" s="54">
        <f t="shared" ca="1" si="96"/>
        <v>0</v>
      </c>
      <c r="J1697" s="54">
        <f t="shared" ca="1" si="96"/>
        <v>0</v>
      </c>
      <c r="K1697" s="54" t="str">
        <f t="shared" ca="1" si="96"/>
        <v>AD4</v>
      </c>
      <c r="L1697" s="54" t="str">
        <f t="shared" ca="1" si="96"/>
        <v>COMPLET</v>
      </c>
      <c r="M1697" s="54" t="str">
        <f t="shared" ca="1" si="96"/>
        <v xml:space="preserve"> </v>
      </c>
      <c r="N1697" s="54" t="str">
        <f t="shared" ca="1" si="96"/>
        <v>ZH0THE</v>
      </c>
      <c r="O1697" s="54">
        <f t="shared" ca="1" si="96"/>
        <v>0</v>
      </c>
    </row>
    <row r="1698" spans="1:15" x14ac:dyDescent="0.25">
      <c r="A1698" s="97">
        <v>1879</v>
      </c>
      <c r="B1698" s="98" t="s">
        <v>9455</v>
      </c>
      <c r="C1698" s="54" t="str">
        <f t="shared" ca="1" si="97"/>
        <v>CPCI</v>
      </c>
      <c r="D1698" s="54" t="str">
        <f t="shared" ca="1" si="97"/>
        <v>#CR#RCP0H_YYYYMMDDHHMISS_TypeMontant_TypeOfAmount.csv</v>
      </c>
      <c r="E1698" s="98" t="str">
        <f t="shared" ca="1" si="97"/>
        <v>ZH0BH4</v>
      </c>
      <c r="F1698" s="54">
        <f t="shared" ca="1" si="96"/>
        <v>0</v>
      </c>
      <c r="G1698" s="54">
        <f t="shared" ca="1" si="96"/>
        <v>0</v>
      </c>
      <c r="H1698" s="54">
        <f t="shared" ca="1" si="96"/>
        <v>0</v>
      </c>
      <c r="I1698" s="54">
        <f t="shared" ca="1" si="96"/>
        <v>0</v>
      </c>
      <c r="J1698" s="54">
        <f t="shared" ca="1" si="96"/>
        <v>0</v>
      </c>
      <c r="K1698" s="54" t="str">
        <f t="shared" ca="1" si="96"/>
        <v>AD4</v>
      </c>
      <c r="L1698" s="54" t="str">
        <f t="shared" ca="1" si="96"/>
        <v>COMPLET</v>
      </c>
      <c r="M1698" s="54" t="str">
        <f t="shared" ca="1" si="96"/>
        <v xml:space="preserve"> </v>
      </c>
      <c r="N1698" s="54" t="str">
        <f t="shared" ca="1" si="96"/>
        <v>ZH0UHR</v>
      </c>
      <c r="O1698" s="54">
        <f t="shared" ca="1" si="96"/>
        <v>0</v>
      </c>
    </row>
    <row r="1699" spans="1:15" x14ac:dyDescent="0.25">
      <c r="A1699" s="97">
        <v>1399</v>
      </c>
      <c r="B1699" s="98" t="s">
        <v>7262</v>
      </c>
      <c r="C1699" s="54" t="str">
        <f t="shared" ca="1" si="97"/>
        <v>CPCI</v>
      </c>
      <c r="D1699" s="54" t="str">
        <f t="shared" ca="1" si="97"/>
        <v>#CR#RCP0H_YYYYMMDDHHMISS_Utilisateurs_Users.csv</v>
      </c>
      <c r="E1699" s="98" t="str">
        <f t="shared" ca="1" si="97"/>
        <v>ZH0BH4</v>
      </c>
      <c r="F1699" s="54">
        <f t="shared" ca="1" si="96"/>
        <v>0</v>
      </c>
      <c r="G1699" s="54">
        <f t="shared" ca="1" si="96"/>
        <v>0</v>
      </c>
      <c r="H1699" s="54">
        <f t="shared" ca="1" si="96"/>
        <v>0</v>
      </c>
      <c r="I1699" s="54">
        <f t="shared" ca="1" si="96"/>
        <v>0</v>
      </c>
      <c r="J1699" s="54">
        <f t="shared" ca="1" si="96"/>
        <v>0</v>
      </c>
      <c r="K1699" s="54" t="str">
        <f t="shared" ca="1" si="96"/>
        <v>AD4</v>
      </c>
      <c r="L1699" s="54" t="str">
        <f t="shared" ca="1" si="96"/>
        <v>COMPLET</v>
      </c>
      <c r="M1699" s="54" t="str">
        <f t="shared" ca="1" si="96"/>
        <v xml:space="preserve"> </v>
      </c>
      <c r="N1699" s="54" t="str">
        <f t="shared" ca="1" si="96"/>
        <v>ZH0SHO</v>
      </c>
      <c r="O1699" s="54">
        <f t="shared" ca="1" si="96"/>
        <v>0</v>
      </c>
    </row>
    <row r="1700" spans="1:15" x14ac:dyDescent="0.25">
      <c r="A1700" s="97">
        <v>1400</v>
      </c>
      <c r="B1700" s="98" t="s">
        <v>7268</v>
      </c>
      <c r="C1700" s="54" t="str">
        <f t="shared" ca="1" si="97"/>
        <v>CPCI</v>
      </c>
      <c r="D1700" s="54" t="str">
        <f t="shared" ca="1" si="97"/>
        <v>#CR#RCP0H_YYYYMMDDHHMISS_LanguesUsuelles_UsualLanguages.csv</v>
      </c>
      <c r="E1700" s="98" t="str">
        <f t="shared" ca="1" si="97"/>
        <v>ZH0BH4</v>
      </c>
      <c r="F1700" s="54">
        <f t="shared" ca="1" si="96"/>
        <v>0</v>
      </c>
      <c r="G1700" s="54">
        <f t="shared" ca="1" si="96"/>
        <v>0</v>
      </c>
      <c r="H1700" s="54">
        <f t="shared" ca="1" si="96"/>
        <v>0</v>
      </c>
      <c r="I1700" s="54">
        <f t="shared" ca="1" si="96"/>
        <v>0</v>
      </c>
      <c r="J1700" s="54">
        <f t="shared" ca="1" si="96"/>
        <v>0</v>
      </c>
      <c r="K1700" s="54" t="str">
        <f t="shared" ref="K1700:O1750" ca="1" si="98">IF((INDIRECT("'Referentiel'!"&amp;K$1&amp;$A1700)="N/A"),"",INDIRECT("'Referentiel'!"&amp;K$1&amp;$A1700))</f>
        <v>AD4</v>
      </c>
      <c r="L1700" s="54" t="str">
        <f t="shared" ca="1" si="98"/>
        <v>COMPLET</v>
      </c>
      <c r="M1700" s="54" t="str">
        <f t="shared" ca="1" si="98"/>
        <v xml:space="preserve"> </v>
      </c>
      <c r="N1700" s="54" t="str">
        <f t="shared" ca="1" si="98"/>
        <v>ZH0TH6</v>
      </c>
      <c r="O1700" s="54">
        <f t="shared" ca="1" si="98"/>
        <v>0</v>
      </c>
    </row>
    <row r="1701" spans="1:15" x14ac:dyDescent="0.25">
      <c r="A1701" s="97">
        <v>1401</v>
      </c>
      <c r="B1701" s="98" t="s">
        <v>7273</v>
      </c>
      <c r="C1701" s="54" t="str">
        <f t="shared" ca="1" si="97"/>
        <v>CPCI</v>
      </c>
      <c r="D1701" s="54" t="str">
        <f t="shared" ca="1" si="97"/>
        <v>#CR#RCP0H_YYYYMMDDHHMISS_JoursTravaillés_WorkingDays.csv</v>
      </c>
      <c r="E1701" s="98" t="str">
        <f t="shared" ca="1" si="97"/>
        <v>ZH0BH4</v>
      </c>
      <c r="F1701" s="54">
        <f t="shared" ca="1" si="97"/>
        <v>0</v>
      </c>
      <c r="G1701" s="54">
        <f t="shared" ca="1" si="97"/>
        <v>0</v>
      </c>
      <c r="H1701" s="54">
        <f t="shared" ca="1" si="97"/>
        <v>0</v>
      </c>
      <c r="I1701" s="54">
        <f t="shared" ca="1" si="97"/>
        <v>0</v>
      </c>
      <c r="J1701" s="54">
        <f t="shared" ca="1" si="97"/>
        <v>0</v>
      </c>
      <c r="K1701" s="54" t="str">
        <f t="shared" ca="1" si="98"/>
        <v>AD4</v>
      </c>
      <c r="L1701" s="54" t="str">
        <f t="shared" ca="1" si="98"/>
        <v>COMPLET</v>
      </c>
      <c r="M1701" s="54" t="str">
        <f t="shared" ca="1" si="98"/>
        <v xml:space="preserve"> </v>
      </c>
      <c r="N1701" s="54" t="str">
        <f t="shared" ca="1" si="98"/>
        <v>ZH0THR</v>
      </c>
      <c r="O1701" s="54">
        <f t="shared" ca="1" si="98"/>
        <v>0</v>
      </c>
    </row>
    <row r="1702" spans="1:15" hidden="1" x14ac:dyDescent="0.25">
      <c r="A1702" s="97">
        <v>1990</v>
      </c>
      <c r="B1702" s="98" t="s">
        <v>9917</v>
      </c>
      <c r="C1702" s="54" t="str">
        <f t="shared" ca="1" si="97"/>
        <v>CPDT</v>
      </c>
      <c r="D1702" s="54" t="str">
        <f t="shared" ca="1" si="97"/>
        <v>RCR_AJUSTEMENT_AUTRE.csv</v>
      </c>
      <c r="E1702" s="98">
        <f t="shared" ca="1" si="97"/>
        <v>0</v>
      </c>
      <c r="F1702" s="54">
        <f t="shared" ca="1" si="97"/>
        <v>0</v>
      </c>
      <c r="G1702" s="54">
        <f t="shared" ca="1" si="97"/>
        <v>0</v>
      </c>
      <c r="H1702" s="54">
        <f t="shared" ca="1" si="97"/>
        <v>0</v>
      </c>
      <c r="I1702" s="54">
        <f t="shared" ca="1" si="97"/>
        <v>0</v>
      </c>
      <c r="J1702" s="54">
        <f t="shared" ca="1" si="97"/>
        <v>0</v>
      </c>
      <c r="K1702" s="54" t="str">
        <f t="shared" ca="1" si="98"/>
        <v>AD4</v>
      </c>
      <c r="L1702" s="54" t="str">
        <f t="shared" ca="1" si="98"/>
        <v>PARTIEL</v>
      </c>
      <c r="M1702" s="54">
        <f t="shared" ca="1" si="98"/>
        <v>0</v>
      </c>
      <c r="N1702" s="54" t="str">
        <f t="shared" ca="1" si="98"/>
        <v>ZH0GJL</v>
      </c>
      <c r="O1702" s="54">
        <f t="shared" ca="1" si="98"/>
        <v>0</v>
      </c>
    </row>
    <row r="1703" spans="1:15" hidden="1" x14ac:dyDescent="0.25">
      <c r="A1703" s="97">
        <v>1989</v>
      </c>
      <c r="B1703" s="98" t="s">
        <v>9914</v>
      </c>
      <c r="C1703" s="54" t="str">
        <f t="shared" ca="1" si="97"/>
        <v>CPDT</v>
      </c>
      <c r="D1703" s="54" t="str">
        <f t="shared" ca="1" si="97"/>
        <v>RCR_AJUSTEMENT_PCCA.csv</v>
      </c>
      <c r="E1703" s="98">
        <f t="shared" ca="1" si="97"/>
        <v>0</v>
      </c>
      <c r="F1703" s="54">
        <f t="shared" ca="1" si="97"/>
        <v>0</v>
      </c>
      <c r="G1703" s="54">
        <f t="shared" ca="1" si="97"/>
        <v>0</v>
      </c>
      <c r="H1703" s="54">
        <f t="shared" ca="1" si="97"/>
        <v>0</v>
      </c>
      <c r="I1703" s="54">
        <f t="shared" ca="1" si="97"/>
        <v>0</v>
      </c>
      <c r="J1703" s="54">
        <f t="shared" ca="1" si="97"/>
        <v>0</v>
      </c>
      <c r="K1703" s="54" t="str">
        <f t="shared" ca="1" si="98"/>
        <v>AD4</v>
      </c>
      <c r="L1703" s="54" t="str">
        <f t="shared" ca="1" si="98"/>
        <v>PARTIEL</v>
      </c>
      <c r="M1703" s="54">
        <f t="shared" ca="1" si="98"/>
        <v>0</v>
      </c>
      <c r="N1703" s="54" t="str">
        <f t="shared" ca="1" si="98"/>
        <v>ZH0GJK</v>
      </c>
      <c r="O1703" s="54">
        <f t="shared" ca="1" si="98"/>
        <v>0</v>
      </c>
    </row>
    <row r="1704" spans="1:15" hidden="1" x14ac:dyDescent="0.25">
      <c r="A1704" s="97">
        <v>1986</v>
      </c>
      <c r="B1704" s="98" t="s">
        <v>9905</v>
      </c>
      <c r="C1704" s="54" t="str">
        <f t="shared" ca="1" si="97"/>
        <v>CPDT</v>
      </c>
      <c r="D1704" s="54" t="str">
        <f t="shared" ca="1" si="97"/>
        <v>RCR_DONNEES_EXTERNES.csv</v>
      </c>
      <c r="E1704" s="98">
        <f t="shared" ca="1" si="97"/>
        <v>0</v>
      </c>
      <c r="F1704" s="54">
        <f t="shared" ca="1" si="97"/>
        <v>0</v>
      </c>
      <c r="G1704" s="54">
        <f t="shared" ca="1" si="97"/>
        <v>0</v>
      </c>
      <c r="H1704" s="54">
        <f t="shared" ca="1" si="97"/>
        <v>0</v>
      </c>
      <c r="I1704" s="54">
        <f t="shared" ca="1" si="97"/>
        <v>0</v>
      </c>
      <c r="J1704" s="54">
        <f t="shared" ca="1" si="97"/>
        <v>0</v>
      </c>
      <c r="K1704" s="54" t="str">
        <f t="shared" ca="1" si="98"/>
        <v>AD4</v>
      </c>
      <c r="L1704" s="54" t="str">
        <f t="shared" ca="1" si="98"/>
        <v>PARTIEL</v>
      </c>
      <c r="M1704" s="54">
        <f t="shared" ca="1" si="98"/>
        <v>0</v>
      </c>
      <c r="N1704" s="54" t="str">
        <f t="shared" ca="1" si="98"/>
        <v>ZH0GJF</v>
      </c>
      <c r="O1704" s="54">
        <f t="shared" ca="1" si="98"/>
        <v>0</v>
      </c>
    </row>
    <row r="1705" spans="1:15" hidden="1" x14ac:dyDescent="0.25">
      <c r="A1705" s="97">
        <v>1988</v>
      </c>
      <c r="B1705" s="98" t="s">
        <v>9911</v>
      </c>
      <c r="C1705" s="54" t="str">
        <f t="shared" ca="1" si="97"/>
        <v>CPDT</v>
      </c>
      <c r="D1705" s="54" t="str">
        <f t="shared" ca="1" si="97"/>
        <v>RCR_IDPART_CR.csv</v>
      </c>
      <c r="E1705" s="98">
        <f t="shared" ca="1" si="97"/>
        <v>0</v>
      </c>
      <c r="F1705" s="54">
        <f t="shared" ca="1" si="97"/>
        <v>0</v>
      </c>
      <c r="G1705" s="54">
        <f t="shared" ca="1" si="97"/>
        <v>0</v>
      </c>
      <c r="H1705" s="54">
        <f t="shared" ca="1" si="97"/>
        <v>0</v>
      </c>
      <c r="I1705" s="54">
        <f t="shared" ca="1" si="97"/>
        <v>0</v>
      </c>
      <c r="J1705" s="54">
        <f t="shared" ca="1" si="97"/>
        <v>0</v>
      </c>
      <c r="K1705" s="54" t="str">
        <f t="shared" ca="1" si="98"/>
        <v>AD4</v>
      </c>
      <c r="L1705" s="54" t="str">
        <f t="shared" ca="1" si="98"/>
        <v>COMPLET</v>
      </c>
      <c r="M1705" s="54" t="str">
        <f t="shared" ca="1" si="98"/>
        <v xml:space="preserve"> </v>
      </c>
      <c r="N1705" s="54" t="str">
        <f t="shared" ca="1" si="98"/>
        <v>ZH0GJI</v>
      </c>
      <c r="O1705" s="54">
        <f t="shared" ca="1" si="98"/>
        <v>0</v>
      </c>
    </row>
    <row r="1706" spans="1:15" hidden="1" x14ac:dyDescent="0.25">
      <c r="A1706" s="97">
        <v>1987</v>
      </c>
      <c r="B1706" s="98" t="s">
        <v>9908</v>
      </c>
      <c r="C1706" s="54" t="str">
        <f t="shared" ca="1" si="97"/>
        <v>CPDT</v>
      </c>
      <c r="D1706" s="54" t="str">
        <f t="shared" ca="1" si="97"/>
        <v>RCR_ISIN_FONDSVERTS.csv</v>
      </c>
      <c r="E1706" s="98">
        <f t="shared" ca="1" si="97"/>
        <v>0</v>
      </c>
      <c r="F1706" s="54">
        <f t="shared" ca="1" si="97"/>
        <v>0</v>
      </c>
      <c r="G1706" s="54">
        <f t="shared" ca="1" si="97"/>
        <v>0</v>
      </c>
      <c r="H1706" s="54">
        <f t="shared" ca="1" si="97"/>
        <v>0</v>
      </c>
      <c r="I1706" s="54">
        <f t="shared" ca="1" si="97"/>
        <v>0</v>
      </c>
      <c r="J1706" s="54">
        <f t="shared" ca="1" si="97"/>
        <v>0</v>
      </c>
      <c r="K1706" s="54" t="str">
        <f t="shared" ca="1" si="98"/>
        <v>AD4</v>
      </c>
      <c r="L1706" s="54" t="str">
        <f t="shared" ca="1" si="98"/>
        <v>COMPLET</v>
      </c>
      <c r="M1706" s="54" t="str">
        <f t="shared" ca="1" si="98"/>
        <v xml:space="preserve"> </v>
      </c>
      <c r="N1706" s="54" t="str">
        <f t="shared" ca="1" si="98"/>
        <v>ZH0GJH</v>
      </c>
      <c r="O1706" s="54">
        <f t="shared" ca="1" si="98"/>
        <v>0</v>
      </c>
    </row>
    <row r="1707" spans="1:15" hidden="1" x14ac:dyDescent="0.25">
      <c r="A1707" s="97">
        <v>2028</v>
      </c>
      <c r="B1707" s="98" t="s">
        <v>10058</v>
      </c>
      <c r="C1707" s="54" t="str">
        <f t="shared" ca="1" si="97"/>
        <v>CPDT</v>
      </c>
      <c r="D1707" s="54" t="str">
        <f t="shared" ca="1" si="97"/>
        <v>RCR_PREVISIONS.csv</v>
      </c>
      <c r="E1707" s="98">
        <f t="shared" ca="1" si="97"/>
        <v>0</v>
      </c>
      <c r="F1707" s="54">
        <f t="shared" ca="1" si="97"/>
        <v>0</v>
      </c>
      <c r="G1707" s="54">
        <f t="shared" ca="1" si="97"/>
        <v>0</v>
      </c>
      <c r="H1707" s="54">
        <f t="shared" ca="1" si="97"/>
        <v>0</v>
      </c>
      <c r="I1707" s="54">
        <f t="shared" ca="1" si="97"/>
        <v>0</v>
      </c>
      <c r="J1707" s="54">
        <f t="shared" ca="1" si="97"/>
        <v>0</v>
      </c>
      <c r="K1707" s="54" t="str">
        <f t="shared" ca="1" si="98"/>
        <v>AD4</v>
      </c>
      <c r="L1707" s="54" t="str">
        <f t="shared" ca="1" si="98"/>
        <v>PARTIEL</v>
      </c>
      <c r="M1707" s="54">
        <f t="shared" ca="1" si="98"/>
        <v>0</v>
      </c>
      <c r="N1707" s="54" t="str">
        <f t="shared" ca="1" si="98"/>
        <v>ZH0GJQ</v>
      </c>
      <c r="O1707" s="54">
        <f t="shared" ca="1" si="98"/>
        <v>0</v>
      </c>
    </row>
    <row r="1708" spans="1:15" hidden="1" x14ac:dyDescent="0.25">
      <c r="A1708" s="97">
        <v>1985</v>
      </c>
      <c r="B1708" s="98" t="s">
        <v>9902</v>
      </c>
      <c r="C1708" s="54" t="str">
        <f t="shared" ca="1" si="97"/>
        <v>CPFI</v>
      </c>
      <c r="D1708" s="54" t="str">
        <f t="shared" ca="1" si="97"/>
        <v>RCR_REF_PCI.csv</v>
      </c>
      <c r="E1708" s="98">
        <f t="shared" ca="1" si="97"/>
        <v>0</v>
      </c>
      <c r="F1708" s="54">
        <f t="shared" ca="1" si="97"/>
        <v>0</v>
      </c>
      <c r="G1708" s="54">
        <f t="shared" ca="1" si="97"/>
        <v>0</v>
      </c>
      <c r="H1708" s="54">
        <f t="shared" ca="1" si="97"/>
        <v>0</v>
      </c>
      <c r="I1708" s="54">
        <f t="shared" ca="1" si="97"/>
        <v>0</v>
      </c>
      <c r="J1708" s="54">
        <f t="shared" ca="1" si="97"/>
        <v>0</v>
      </c>
      <c r="K1708" s="54" t="str">
        <f t="shared" ca="1" si="98"/>
        <v>AD4</v>
      </c>
      <c r="L1708" s="54" t="str">
        <f t="shared" ca="1" si="98"/>
        <v>COMPLET</v>
      </c>
      <c r="M1708" s="54" t="str">
        <f t="shared" ca="1" si="98"/>
        <v xml:space="preserve"> </v>
      </c>
      <c r="N1708" s="54" t="str">
        <f t="shared" ca="1" si="98"/>
        <v>ZH2BJP</v>
      </c>
      <c r="O1708" s="54">
        <f t="shared" ca="1" si="98"/>
        <v>0</v>
      </c>
    </row>
    <row r="1709" spans="1:15" hidden="1" x14ac:dyDescent="0.25">
      <c r="A1709" s="97">
        <v>2023</v>
      </c>
      <c r="B1709" s="98" t="s">
        <v>10046</v>
      </c>
      <c r="C1709" s="54" t="str">
        <f t="shared" ca="1" si="97"/>
        <v>CPDT</v>
      </c>
      <c r="D1709" s="54" t="str">
        <f t="shared" ca="1" si="97"/>
        <v>RCR_REF_RUBRIQUE.csv</v>
      </c>
      <c r="E1709" s="98">
        <f t="shared" ca="1" si="97"/>
        <v>0</v>
      </c>
      <c r="F1709" s="54">
        <f t="shared" ca="1" si="97"/>
        <v>0</v>
      </c>
      <c r="G1709" s="54">
        <f t="shared" ca="1" si="97"/>
        <v>0</v>
      </c>
      <c r="H1709" s="54">
        <f t="shared" ca="1" si="97"/>
        <v>0</v>
      </c>
      <c r="I1709" s="54">
        <f t="shared" ca="1" si="97"/>
        <v>0</v>
      </c>
      <c r="J1709" s="54">
        <f t="shared" ca="1" si="97"/>
        <v>0</v>
      </c>
      <c r="K1709" s="54" t="str">
        <f t="shared" ca="1" si="98"/>
        <v>AD4</v>
      </c>
      <c r="L1709" s="54" t="str">
        <f t="shared" ca="1" si="98"/>
        <v>COMPLET</v>
      </c>
      <c r="M1709" s="54">
        <f t="shared" ca="1" si="98"/>
        <v>0</v>
      </c>
      <c r="N1709" s="54" t="str">
        <f t="shared" ca="1" si="98"/>
        <v>ZH0GJJ</v>
      </c>
      <c r="O1709" s="54">
        <f t="shared" ca="1" si="98"/>
        <v>0</v>
      </c>
    </row>
    <row r="1710" spans="1:15" hidden="1" x14ac:dyDescent="0.25">
      <c r="A1710" s="97">
        <v>2024</v>
      </c>
      <c r="B1710" s="98" t="s">
        <v>10046</v>
      </c>
      <c r="C1710" s="54" t="str">
        <f t="shared" ca="1" si="97"/>
        <v>CPDT</v>
      </c>
      <c r="D1710" s="54" t="str">
        <f t="shared" ca="1" si="97"/>
        <v>RCR_REF_RUBRIQUE.csv</v>
      </c>
      <c r="E1710" s="98">
        <f t="shared" ca="1" si="97"/>
        <v>0</v>
      </c>
      <c r="F1710" s="54">
        <f t="shared" ca="1" si="97"/>
        <v>0</v>
      </c>
      <c r="G1710" s="54">
        <f t="shared" ca="1" si="97"/>
        <v>0</v>
      </c>
      <c r="H1710" s="54">
        <f t="shared" ca="1" si="97"/>
        <v>0</v>
      </c>
      <c r="I1710" s="54">
        <f t="shared" ca="1" si="97"/>
        <v>0</v>
      </c>
      <c r="J1710" s="54">
        <f t="shared" ca="1" si="97"/>
        <v>0</v>
      </c>
      <c r="K1710" s="54" t="str">
        <f t="shared" ca="1" si="98"/>
        <v>AD4</v>
      </c>
      <c r="L1710" s="54" t="str">
        <f t="shared" ca="1" si="98"/>
        <v>COMPLET</v>
      </c>
      <c r="M1710" s="54">
        <f t="shared" ca="1" si="98"/>
        <v>0</v>
      </c>
      <c r="N1710" s="54" t="str">
        <f t="shared" ca="1" si="98"/>
        <v>ZH0GJO</v>
      </c>
      <c r="O1710" s="54">
        <f t="shared" ca="1" si="98"/>
        <v>0</v>
      </c>
    </row>
    <row r="1711" spans="1:15" hidden="1" x14ac:dyDescent="0.25">
      <c r="A1711" s="97">
        <v>2025</v>
      </c>
      <c r="B1711" s="98" t="s">
        <v>10046</v>
      </c>
      <c r="C1711" s="54" t="str">
        <f t="shared" ca="1" si="97"/>
        <v>CPDT</v>
      </c>
      <c r="D1711" s="54" t="str">
        <f t="shared" ca="1" si="97"/>
        <v>RCR_REF_RUBRIQUE.csv</v>
      </c>
      <c r="E1711" s="98">
        <f t="shared" ca="1" si="97"/>
        <v>0</v>
      </c>
      <c r="F1711" s="54">
        <f t="shared" ca="1" si="97"/>
        <v>0</v>
      </c>
      <c r="G1711" s="54">
        <f t="shared" ca="1" si="97"/>
        <v>0</v>
      </c>
      <c r="H1711" s="54">
        <f t="shared" ca="1" si="97"/>
        <v>0</v>
      </c>
      <c r="I1711" s="54">
        <f t="shared" ca="1" si="97"/>
        <v>0</v>
      </c>
      <c r="J1711" s="54">
        <f t="shared" ca="1" si="97"/>
        <v>0</v>
      </c>
      <c r="K1711" s="54" t="str">
        <f t="shared" ca="1" si="98"/>
        <v>AD4</v>
      </c>
      <c r="L1711" s="54" t="str">
        <f t="shared" ca="1" si="98"/>
        <v>COMPLET</v>
      </c>
      <c r="M1711" s="54">
        <f t="shared" ca="1" si="98"/>
        <v>0</v>
      </c>
      <c r="N1711" s="54" t="str">
        <f t="shared" ca="1" si="98"/>
        <v>ZH0GJP</v>
      </c>
      <c r="O1711" s="54">
        <f t="shared" ca="1" si="98"/>
        <v>0</v>
      </c>
    </row>
    <row r="1712" spans="1:15" hidden="1" x14ac:dyDescent="0.25">
      <c r="A1712" s="97">
        <v>2044</v>
      </c>
      <c r="B1712" s="98" t="s">
        <v>10116</v>
      </c>
      <c r="C1712" s="54" t="str">
        <f t="shared" ca="1" si="97"/>
        <v>CPFI</v>
      </c>
      <c r="D1712" s="54" t="str">
        <f t="shared" ca="1" si="97"/>
        <v>RCR_RGRP_RUBRIQUE_YYYYMMDD.csv.pivot</v>
      </c>
      <c r="E1712" s="98">
        <f t="shared" ca="1" si="97"/>
        <v>0</v>
      </c>
      <c r="F1712" s="54">
        <f t="shared" ca="1" si="97"/>
        <v>0</v>
      </c>
      <c r="G1712" s="54" t="str">
        <f t="shared" ca="1" si="97"/>
        <v>ZH2BJO</v>
      </c>
      <c r="H1712" s="54">
        <f t="shared" ca="1" si="97"/>
        <v>0</v>
      </c>
      <c r="I1712" s="54">
        <f t="shared" ca="1" si="97"/>
        <v>0</v>
      </c>
      <c r="J1712" s="54">
        <f t="shared" ca="1" si="97"/>
        <v>0</v>
      </c>
      <c r="K1712" s="54" t="str">
        <f t="shared" ca="1" si="98"/>
        <v>AD4</v>
      </c>
      <c r="L1712" s="54" t="str">
        <f t="shared" ca="1" si="98"/>
        <v>COMPLET</v>
      </c>
      <c r="M1712" s="54" t="str">
        <f t="shared" ca="1" si="98"/>
        <v xml:space="preserve"> </v>
      </c>
      <c r="N1712" s="54" t="str">
        <f t="shared" ca="1" si="98"/>
        <v>ZH2BJN</v>
      </c>
      <c r="O1712" s="54">
        <f t="shared" ca="1" si="98"/>
        <v>0</v>
      </c>
    </row>
    <row r="1713" spans="1:15" hidden="1" x14ac:dyDescent="0.25">
      <c r="A1713" s="97">
        <v>1402</v>
      </c>
      <c r="B1713" s="98" t="s">
        <v>7277</v>
      </c>
      <c r="C1713" s="54" t="str">
        <f t="shared" ca="1" si="97"/>
        <v>CPRI</v>
      </c>
      <c r="D1713" s="54" t="str">
        <f t="shared" ca="1" si="97"/>
        <v xml:space="preserve"> V0RCRECA </v>
      </c>
      <c r="E1713" s="98">
        <f t="shared" ca="1" si="97"/>
        <v>0</v>
      </c>
      <c r="F1713" s="54">
        <f t="shared" ca="1" si="97"/>
        <v>0</v>
      </c>
      <c r="G1713" s="54">
        <f t="shared" ca="1" si="97"/>
        <v>0</v>
      </c>
      <c r="H1713" s="54">
        <f t="shared" ca="1" si="97"/>
        <v>0</v>
      </c>
      <c r="I1713" s="54">
        <f t="shared" ca="1" si="97"/>
        <v>0</v>
      </c>
      <c r="J1713" s="54" t="str">
        <f t="shared" ca="1" si="97"/>
        <v>ZH0DJJ</v>
      </c>
      <c r="K1713" s="54" t="str">
        <f t="shared" ca="1" si="98"/>
        <v>AD3</v>
      </c>
      <c r="L1713" s="54" t="str">
        <f t="shared" ca="1" si="98"/>
        <v>COMPLET</v>
      </c>
      <c r="M1713" s="54">
        <f t="shared" ca="1" si="98"/>
        <v>0</v>
      </c>
      <c r="N1713" s="54" t="str">
        <f t="shared" ca="1" si="98"/>
        <v>ZH0VJJ</v>
      </c>
      <c r="O1713" s="54">
        <f t="shared" ca="1" si="98"/>
        <v>0</v>
      </c>
    </row>
    <row r="1714" spans="1:15" hidden="1" x14ac:dyDescent="0.25">
      <c r="A1714" s="97">
        <v>1403</v>
      </c>
      <c r="B1714" s="98" t="s">
        <v>7282</v>
      </c>
      <c r="C1714" s="54" t="str">
        <f t="shared" ca="1" si="97"/>
        <v>CPRI</v>
      </c>
      <c r="D1714" s="54" t="str">
        <f t="shared" ca="1" si="97"/>
        <v xml:space="preserve"> </v>
      </c>
      <c r="E1714" s="98">
        <f t="shared" ca="1" si="97"/>
        <v>0</v>
      </c>
      <c r="F1714" s="54">
        <f t="shared" ca="1" si="97"/>
        <v>0</v>
      </c>
      <c r="G1714" s="54">
        <f t="shared" ca="1" si="97"/>
        <v>0</v>
      </c>
      <c r="H1714" s="54">
        <f t="shared" ca="1" si="97"/>
        <v>0</v>
      </c>
      <c r="I1714" s="54">
        <f t="shared" ca="1" si="97"/>
        <v>0</v>
      </c>
      <c r="J1714" s="54">
        <f t="shared" ca="1" si="97"/>
        <v>0</v>
      </c>
      <c r="K1714" s="54" t="str">
        <f t="shared" ca="1" si="98"/>
        <v>AD3</v>
      </c>
      <c r="L1714" s="54" t="str">
        <f t="shared" ca="1" si="98"/>
        <v>COMPLET</v>
      </c>
      <c r="M1714" s="54" t="str">
        <f t="shared" ca="1" si="98"/>
        <v xml:space="preserve"> </v>
      </c>
      <c r="N1714" s="54" t="str">
        <f t="shared" ca="1" si="98"/>
        <v>ZH0VMC</v>
      </c>
      <c r="O1714" s="54">
        <f t="shared" ca="1" si="98"/>
        <v>0</v>
      </c>
    </row>
    <row r="1715" spans="1:15" hidden="1" x14ac:dyDescent="0.25">
      <c r="A1715" s="97">
        <v>1404</v>
      </c>
      <c r="B1715" s="98" t="s">
        <v>7285</v>
      </c>
      <c r="C1715" s="54" t="str">
        <f t="shared" ca="1" si="97"/>
        <v>CPPI</v>
      </c>
      <c r="D1715" s="54" t="str">
        <f t="shared" ca="1" si="97"/>
        <v xml:space="preserve"> </v>
      </c>
      <c r="E1715" s="98">
        <f t="shared" ca="1" si="97"/>
        <v>0</v>
      </c>
      <c r="F1715" s="54">
        <f t="shared" ca="1" si="97"/>
        <v>0</v>
      </c>
      <c r="G1715" s="54">
        <f t="shared" ca="1" si="97"/>
        <v>0</v>
      </c>
      <c r="H1715" s="54">
        <f t="shared" ca="1" si="97"/>
        <v>0</v>
      </c>
      <c r="I1715" s="54">
        <f t="shared" ca="1" si="97"/>
        <v>0</v>
      </c>
      <c r="J1715" s="54">
        <f t="shared" ca="1" si="97"/>
        <v>0</v>
      </c>
      <c r="K1715" s="54" t="str">
        <f t="shared" ca="1" si="98"/>
        <v>AD3</v>
      </c>
      <c r="L1715" s="54" t="str">
        <f t="shared" ca="1" si="98"/>
        <v>COMPLET</v>
      </c>
      <c r="M1715" s="54" t="str">
        <f t="shared" ca="1" si="98"/>
        <v xml:space="preserve"> </v>
      </c>
      <c r="N1715" s="54" t="str">
        <f t="shared" ca="1" si="98"/>
        <v>ZH0VJK</v>
      </c>
      <c r="O1715" s="54">
        <f t="shared" ca="1" si="98"/>
        <v>0</v>
      </c>
    </row>
    <row r="1716" spans="1:15" x14ac:dyDescent="0.25">
      <c r="A1716" s="97">
        <v>1405</v>
      </c>
      <c r="B1716" s="98" t="s">
        <v>7288</v>
      </c>
      <c r="C1716" s="54" t="str">
        <f t="shared" ca="1" si="97"/>
        <v>CPPL</v>
      </c>
      <c r="D1716" s="54" t="str">
        <f t="shared" ca="1" si="97"/>
        <v>VMDDG6U</v>
      </c>
      <c r="E1716" s="98">
        <f t="shared" ca="1" si="97"/>
        <v>0</v>
      </c>
      <c r="F1716" s="54">
        <f t="shared" ca="1" si="97"/>
        <v>0</v>
      </c>
      <c r="G1716" s="54">
        <f t="shared" ca="1" si="97"/>
        <v>0</v>
      </c>
      <c r="H1716" s="54">
        <f t="shared" ca="1" si="97"/>
        <v>0</v>
      </c>
      <c r="I1716" s="54">
        <f t="shared" ca="1" si="97"/>
        <v>0</v>
      </c>
      <c r="J1716" s="54" t="str">
        <f t="shared" ca="1" si="97"/>
        <v>ZH2AH9</v>
      </c>
      <c r="K1716" s="54" t="str">
        <f t="shared" ca="1" si="98"/>
        <v>AD3</v>
      </c>
      <c r="L1716" s="54" t="str">
        <f t="shared" ca="1" si="98"/>
        <v>COMPLET</v>
      </c>
      <c r="M1716" s="54" t="str">
        <f t="shared" ca="1" si="98"/>
        <v xml:space="preserve"> </v>
      </c>
      <c r="N1716" s="54" t="str">
        <f t="shared" ca="1" si="98"/>
        <v>ZH2SH9</v>
      </c>
      <c r="O1716" s="54">
        <f t="shared" ca="1" si="98"/>
        <v>0</v>
      </c>
    </row>
    <row r="1717" spans="1:15" hidden="1" x14ac:dyDescent="0.25">
      <c r="A1717" s="97">
        <v>2067</v>
      </c>
      <c r="B1717" s="98" t="s">
        <v>10189</v>
      </c>
      <c r="C1717" s="54" t="str">
        <f t="shared" ca="1" si="97"/>
        <v>CPMP</v>
      </c>
      <c r="D1717" s="54" t="str">
        <f t="shared" ca="1" si="97"/>
        <v>#CR#VIIPJ_YYYYMMDDHHMISS_RECALL_TRSCTN_EMISS.txt</v>
      </c>
      <c r="E1717" s="98">
        <f t="shared" ca="1" si="97"/>
        <v>0</v>
      </c>
      <c r="F1717" s="54">
        <f t="shared" ca="1" si="97"/>
        <v>0</v>
      </c>
      <c r="G1717" s="54">
        <f t="shared" ca="1" si="97"/>
        <v>0</v>
      </c>
      <c r="H1717" s="54">
        <f t="shared" ca="1" si="97"/>
        <v>0</v>
      </c>
      <c r="I1717" s="54">
        <f t="shared" ca="1" si="97"/>
        <v>0</v>
      </c>
      <c r="J1717" s="54">
        <f t="shared" ca="1" si="97"/>
        <v>0</v>
      </c>
      <c r="K1717" s="54" t="str">
        <f t="shared" ca="1" si="98"/>
        <v>AD4</v>
      </c>
      <c r="L1717" s="54" t="str">
        <f t="shared" ca="1" si="98"/>
        <v>PARTIEL</v>
      </c>
      <c r="M1717" s="54">
        <f t="shared" ca="1" si="98"/>
        <v>0</v>
      </c>
      <c r="N1717" s="54" t="str">
        <f t="shared" ca="1" si="98"/>
        <v>ZH2IJQ</v>
      </c>
      <c r="O1717" s="54">
        <f t="shared" ca="1" si="98"/>
        <v>0</v>
      </c>
    </row>
    <row r="1718" spans="1:15" hidden="1" x14ac:dyDescent="0.25">
      <c r="A1718" s="97">
        <v>2068</v>
      </c>
      <c r="B1718" s="98" t="s">
        <v>10191</v>
      </c>
      <c r="C1718" s="54" t="str">
        <f t="shared" ca="1" si="97"/>
        <v>CPMP</v>
      </c>
      <c r="D1718" s="54" t="str">
        <f t="shared" ca="1" si="97"/>
        <v>#CR#VIIPJ_YYYYMMDDHHMISS_RECALL_TRSCTN_RCPTN.txt</v>
      </c>
      <c r="E1718" s="98">
        <f t="shared" ref="E1718:O1756" ca="1" si="99">IF((INDIRECT("'Referentiel'!"&amp;E$1&amp;$A1718)="N/A"),"",INDIRECT("'Referentiel'!"&amp;E$1&amp;$A1718))</f>
        <v>0</v>
      </c>
      <c r="F1718" s="54">
        <f t="shared" ca="1" si="99"/>
        <v>0</v>
      </c>
      <c r="G1718" s="54">
        <f t="shared" ca="1" si="99"/>
        <v>0</v>
      </c>
      <c r="H1718" s="54">
        <f t="shared" ca="1" si="99"/>
        <v>0</v>
      </c>
      <c r="I1718" s="54">
        <f t="shared" ca="1" si="99"/>
        <v>0</v>
      </c>
      <c r="J1718" s="54">
        <f t="shared" ca="1" si="99"/>
        <v>0</v>
      </c>
      <c r="K1718" s="54" t="str">
        <f t="shared" ca="1" si="98"/>
        <v>AD4</v>
      </c>
      <c r="L1718" s="54" t="str">
        <f t="shared" ca="1" si="98"/>
        <v>PARTIEL</v>
      </c>
      <c r="M1718" s="54">
        <f t="shared" ca="1" si="98"/>
        <v>0</v>
      </c>
      <c r="N1718" s="54" t="str">
        <f t="shared" ca="1" si="98"/>
        <v>ZH2IJR</v>
      </c>
      <c r="O1718" s="54">
        <f t="shared" ca="1" si="98"/>
        <v>0</v>
      </c>
    </row>
    <row r="1719" spans="1:15" hidden="1" x14ac:dyDescent="0.25">
      <c r="A1719" s="97">
        <v>1406</v>
      </c>
      <c r="B1719" s="98" t="s">
        <v>7294</v>
      </c>
      <c r="C1719" s="54" t="str">
        <f t="shared" ref="C1719:F1782" ca="1" si="100">IF((INDIRECT("'Referentiel'!"&amp;C$1&amp;$A1719)="N/A"),"",INDIRECT("'Referentiel'!"&amp;C$1&amp;$A1719))</f>
        <v>CPMC</v>
      </c>
      <c r="D1719" s="54" t="str">
        <f t="shared" ca="1" si="100"/>
        <v>FDLC1_DWH_000_YYYYMMDD.dat</v>
      </c>
      <c r="E1719" s="98">
        <f t="shared" ca="1" si="99"/>
        <v>0</v>
      </c>
      <c r="F1719" s="54">
        <f t="shared" ca="1" si="99"/>
        <v>0</v>
      </c>
      <c r="G1719" s="54">
        <f t="shared" ca="1" si="99"/>
        <v>0</v>
      </c>
      <c r="H1719" s="54">
        <f t="shared" ca="1" si="99"/>
        <v>0</v>
      </c>
      <c r="I1719" s="54">
        <f t="shared" ca="1" si="99"/>
        <v>0</v>
      </c>
      <c r="J1719" s="54">
        <f t="shared" ca="1" si="99"/>
        <v>0</v>
      </c>
      <c r="K1719" s="54" t="str">
        <f t="shared" ca="1" si="98"/>
        <v>AD4.2</v>
      </c>
      <c r="L1719" s="54" t="str">
        <f t="shared" ca="1" si="98"/>
        <v>COMPLET</v>
      </c>
      <c r="M1719" s="54" t="str">
        <f t="shared" ca="1" si="98"/>
        <v xml:space="preserve"> </v>
      </c>
      <c r="N1719" s="54" t="str">
        <f t="shared" ca="1" si="98"/>
        <v>ZH4ZJE</v>
      </c>
      <c r="O1719" s="54">
        <f t="shared" ca="1" si="98"/>
        <v>0</v>
      </c>
    </row>
    <row r="1720" spans="1:15" hidden="1" x14ac:dyDescent="0.25">
      <c r="A1720" s="97">
        <v>1407</v>
      </c>
      <c r="B1720" s="98" t="s">
        <v>7298</v>
      </c>
      <c r="C1720" s="54" t="str">
        <f t="shared" ca="1" si="100"/>
        <v>CPMC</v>
      </c>
      <c r="D1720" s="54" t="str">
        <f t="shared" ca="1" si="100"/>
        <v>FDLC2_DWH_000_YYYYMMDD.dat</v>
      </c>
      <c r="E1720" s="98">
        <f t="shared" ca="1" si="99"/>
        <v>0</v>
      </c>
      <c r="F1720" s="54">
        <f t="shared" ca="1" si="99"/>
        <v>0</v>
      </c>
      <c r="G1720" s="54">
        <f t="shared" ca="1" si="99"/>
        <v>0</v>
      </c>
      <c r="H1720" s="54">
        <f t="shared" ca="1" si="99"/>
        <v>0</v>
      </c>
      <c r="I1720" s="54">
        <f t="shared" ca="1" si="99"/>
        <v>0</v>
      </c>
      <c r="J1720" s="54">
        <f t="shared" ca="1" si="99"/>
        <v>0</v>
      </c>
      <c r="K1720" s="54" t="str">
        <f t="shared" ca="1" si="98"/>
        <v>AD4.2</v>
      </c>
      <c r="L1720" s="54" t="str">
        <f t="shared" ca="1" si="98"/>
        <v>COMPLET</v>
      </c>
      <c r="M1720" s="54" t="str">
        <f t="shared" ca="1" si="98"/>
        <v xml:space="preserve"> </v>
      </c>
      <c r="N1720" s="54" t="str">
        <f t="shared" ca="1" si="98"/>
        <v>ZH4ZJF</v>
      </c>
      <c r="O1720" s="54">
        <f t="shared" ca="1" si="98"/>
        <v>0</v>
      </c>
    </row>
    <row r="1721" spans="1:15" hidden="1" x14ac:dyDescent="0.25">
      <c r="A1721" s="97">
        <v>1408</v>
      </c>
      <c r="B1721" s="98" t="s">
        <v>7302</v>
      </c>
      <c r="C1721" s="54" t="str">
        <f t="shared" ca="1" si="100"/>
        <v>CPMC</v>
      </c>
      <c r="D1721" s="54" t="str">
        <f t="shared" ca="1" si="100"/>
        <v>FDLC4_DWH_000_YYYYMMDD.dat</v>
      </c>
      <c r="E1721" s="98">
        <f t="shared" ca="1" si="99"/>
        <v>0</v>
      </c>
      <c r="F1721" s="54">
        <f t="shared" ca="1" si="99"/>
        <v>0</v>
      </c>
      <c r="G1721" s="54">
        <f t="shared" ca="1" si="99"/>
        <v>0</v>
      </c>
      <c r="H1721" s="54">
        <f t="shared" ca="1" si="99"/>
        <v>0</v>
      </c>
      <c r="I1721" s="54">
        <f t="shared" ca="1" si="99"/>
        <v>0</v>
      </c>
      <c r="J1721" s="54">
        <f t="shared" ca="1" si="99"/>
        <v>0</v>
      </c>
      <c r="K1721" s="54" t="str">
        <f t="shared" ca="1" si="98"/>
        <v>AD4.2</v>
      </c>
      <c r="L1721" s="54" t="str">
        <f t="shared" ca="1" si="98"/>
        <v>COMPLET</v>
      </c>
      <c r="M1721" s="54" t="str">
        <f t="shared" ca="1" si="98"/>
        <v xml:space="preserve"> </v>
      </c>
      <c r="N1721" s="54" t="str">
        <f t="shared" ca="1" si="98"/>
        <v>ZH4ZJH</v>
      </c>
      <c r="O1721" s="54">
        <f t="shared" ca="1" si="98"/>
        <v>0</v>
      </c>
    </row>
    <row r="1722" spans="1:15" hidden="1" x14ac:dyDescent="0.25">
      <c r="A1722" s="97">
        <v>1409</v>
      </c>
      <c r="B1722" s="98" t="s">
        <v>7306</v>
      </c>
      <c r="C1722" s="54" t="str">
        <f t="shared" ca="1" si="100"/>
        <v>CPMC</v>
      </c>
      <c r="D1722" s="54" t="str">
        <f t="shared" ca="1" si="100"/>
        <v>FDLC3_DWH_000_YYYYMMDD.dat</v>
      </c>
      <c r="E1722" s="98">
        <f t="shared" ca="1" si="99"/>
        <v>0</v>
      </c>
      <c r="F1722" s="54">
        <f t="shared" ca="1" si="99"/>
        <v>0</v>
      </c>
      <c r="G1722" s="54">
        <f t="shared" ca="1" si="99"/>
        <v>0</v>
      </c>
      <c r="H1722" s="54">
        <f t="shared" ca="1" si="99"/>
        <v>0</v>
      </c>
      <c r="I1722" s="54">
        <f t="shared" ca="1" si="99"/>
        <v>0</v>
      </c>
      <c r="J1722" s="54">
        <f t="shared" ca="1" si="99"/>
        <v>0</v>
      </c>
      <c r="K1722" s="54" t="str">
        <f t="shared" ca="1" si="98"/>
        <v>AD4.2</v>
      </c>
      <c r="L1722" s="54" t="str">
        <f t="shared" ca="1" si="98"/>
        <v>COMPLET</v>
      </c>
      <c r="M1722" s="54" t="str">
        <f t="shared" ca="1" si="98"/>
        <v xml:space="preserve"> </v>
      </c>
      <c r="N1722" s="54" t="str">
        <f t="shared" ca="1" si="98"/>
        <v>ZH4ZJG</v>
      </c>
      <c r="O1722" s="54">
        <f t="shared" ca="1" si="98"/>
        <v>0</v>
      </c>
    </row>
    <row r="1723" spans="1:15" hidden="1" x14ac:dyDescent="0.25">
      <c r="A1723" s="97">
        <v>1410</v>
      </c>
      <c r="B1723" s="98" t="s">
        <v>7310</v>
      </c>
      <c r="C1723" s="54" t="str">
        <f t="shared" ca="1" si="100"/>
        <v>CPMC</v>
      </c>
      <c r="D1723" s="54" t="str">
        <f t="shared" ca="1" si="100"/>
        <v>FDLC8_DWH_000_YYYYMMDD.dat</v>
      </c>
      <c r="E1723" s="98">
        <f t="shared" ca="1" si="99"/>
        <v>0</v>
      </c>
      <c r="F1723" s="54">
        <f t="shared" ca="1" si="99"/>
        <v>0</v>
      </c>
      <c r="G1723" s="54">
        <f t="shared" ca="1" si="99"/>
        <v>0</v>
      </c>
      <c r="H1723" s="54">
        <f t="shared" ca="1" si="99"/>
        <v>0</v>
      </c>
      <c r="I1723" s="54">
        <f t="shared" ca="1" si="99"/>
        <v>0</v>
      </c>
      <c r="J1723" s="54">
        <f t="shared" ca="1" si="99"/>
        <v>0</v>
      </c>
      <c r="K1723" s="54" t="str">
        <f t="shared" ca="1" si="98"/>
        <v>AD4.2</v>
      </c>
      <c r="L1723" s="54" t="str">
        <f t="shared" ca="1" si="98"/>
        <v>COMPLET</v>
      </c>
      <c r="M1723" s="54" t="str">
        <f t="shared" ca="1" si="98"/>
        <v xml:space="preserve"> </v>
      </c>
      <c r="N1723" s="54" t="str">
        <f t="shared" ca="1" si="98"/>
        <v>ZH4ZJL</v>
      </c>
      <c r="O1723" s="54">
        <f t="shared" ca="1" si="98"/>
        <v>0</v>
      </c>
    </row>
    <row r="1724" spans="1:15" hidden="1" x14ac:dyDescent="0.25">
      <c r="A1724" s="97">
        <v>1411</v>
      </c>
      <c r="B1724" s="98" t="s">
        <v>7313</v>
      </c>
      <c r="C1724" s="54" t="str">
        <f t="shared" ca="1" si="100"/>
        <v>CPMS</v>
      </c>
      <c r="D1724" s="54" t="str">
        <f t="shared" ca="1" si="100"/>
        <v>V1REFBCH</v>
      </c>
      <c r="E1724" s="98">
        <f t="shared" ca="1" si="99"/>
        <v>0</v>
      </c>
      <c r="F1724" s="54">
        <f t="shared" ca="1" si="99"/>
        <v>0</v>
      </c>
      <c r="G1724" s="54">
        <f t="shared" ca="1" si="99"/>
        <v>0</v>
      </c>
      <c r="H1724" s="54">
        <f t="shared" ca="1" si="99"/>
        <v>0</v>
      </c>
      <c r="I1724" s="54">
        <f t="shared" ca="1" si="99"/>
        <v>0</v>
      </c>
      <c r="J1724" s="54" t="str">
        <f t="shared" ca="1" si="99"/>
        <v>ZH4AMV</v>
      </c>
      <c r="K1724" s="54" t="str">
        <f t="shared" ca="1" si="98"/>
        <v>AD3</v>
      </c>
      <c r="L1724" s="54" t="str">
        <f t="shared" ca="1" si="98"/>
        <v>COMPLET</v>
      </c>
      <c r="M1724" s="54" t="str">
        <f t="shared" ca="1" si="98"/>
        <v xml:space="preserve"> </v>
      </c>
      <c r="N1724" s="54" t="str">
        <f t="shared" ca="1" si="98"/>
        <v>ZH4SMV</v>
      </c>
      <c r="O1724" s="54">
        <f t="shared" ca="1" si="98"/>
        <v>0</v>
      </c>
    </row>
    <row r="1725" spans="1:15" hidden="1" x14ac:dyDescent="0.25">
      <c r="A1725" s="97">
        <v>1412</v>
      </c>
      <c r="B1725" s="98" t="s">
        <v>7319</v>
      </c>
      <c r="C1725" s="54" t="str">
        <f t="shared" ca="1" si="100"/>
        <v>CPDM</v>
      </c>
      <c r="D1725" s="54" t="str">
        <f t="shared" ca="1" si="100"/>
        <v xml:space="preserve">V0REFSEA </v>
      </c>
      <c r="E1725" s="98">
        <f t="shared" ca="1" si="99"/>
        <v>0</v>
      </c>
      <c r="F1725" s="54">
        <f t="shared" ca="1" si="99"/>
        <v>0</v>
      </c>
      <c r="G1725" s="54">
        <f t="shared" ca="1" si="99"/>
        <v>0</v>
      </c>
      <c r="H1725" s="54">
        <f t="shared" ca="1" si="99"/>
        <v>0</v>
      </c>
      <c r="I1725" s="54">
        <f t="shared" ca="1" si="99"/>
        <v>0</v>
      </c>
      <c r="J1725" s="54" t="str">
        <f t="shared" ca="1" si="99"/>
        <v>ZH4EJV</v>
      </c>
      <c r="K1725" s="54" t="str">
        <f t="shared" ca="1" si="98"/>
        <v>AD1</v>
      </c>
      <c r="L1725" s="54" t="str">
        <f t="shared" ca="1" si="98"/>
        <v>COMPLET</v>
      </c>
      <c r="M1725" s="54">
        <f t="shared" ca="1" si="98"/>
        <v>0</v>
      </c>
      <c r="N1725" s="54" t="str">
        <f t="shared" ca="1" si="98"/>
        <v>ZH4EJW</v>
      </c>
      <c r="O1725" s="54">
        <f t="shared" ca="1" si="98"/>
        <v>0</v>
      </c>
    </row>
    <row r="1726" spans="1:15" x14ac:dyDescent="0.25">
      <c r="A1726" s="97">
        <v>1413</v>
      </c>
      <c r="B1726" s="98" t="s">
        <v>7327</v>
      </c>
      <c r="C1726" s="54" t="str">
        <f t="shared" ca="1" si="100"/>
        <v>CPMC</v>
      </c>
      <c r="D1726" s="54" t="str">
        <f t="shared" ca="1" si="100"/>
        <v>V0RELCON</v>
      </c>
      <c r="E1726" s="98">
        <f t="shared" ca="1" si="99"/>
        <v>0</v>
      </c>
      <c r="F1726" s="54">
        <f t="shared" ca="1" si="99"/>
        <v>0</v>
      </c>
      <c r="G1726" s="54">
        <f t="shared" ca="1" si="99"/>
        <v>0</v>
      </c>
      <c r="H1726" s="54">
        <f t="shared" ca="1" si="99"/>
        <v>0</v>
      </c>
      <c r="I1726" s="54">
        <f t="shared" ca="1" si="99"/>
        <v>0</v>
      </c>
      <c r="J1726" s="54" t="str">
        <f t="shared" ca="1" si="99"/>
        <v>ZH4AH1</v>
      </c>
      <c r="K1726" s="54" t="str">
        <f t="shared" ca="1" si="98"/>
        <v>AD3</v>
      </c>
      <c r="L1726" s="54" t="str">
        <f t="shared" ca="1" si="98"/>
        <v>COMPLET</v>
      </c>
      <c r="M1726" s="54" t="str">
        <f t="shared" ca="1" si="98"/>
        <v xml:space="preserve"> </v>
      </c>
      <c r="N1726" s="54" t="str">
        <f t="shared" ca="1" si="98"/>
        <v>ZH4SH1</v>
      </c>
      <c r="O1726" s="54">
        <f t="shared" ca="1" si="98"/>
        <v>0</v>
      </c>
    </row>
    <row r="1727" spans="1:15" hidden="1" x14ac:dyDescent="0.25">
      <c r="A1727" s="97">
        <v>1414</v>
      </c>
      <c r="B1727" s="98" t="s">
        <v>7333</v>
      </c>
      <c r="C1727" s="54" t="str">
        <f t="shared" ca="1" si="100"/>
        <v>CPMC</v>
      </c>
      <c r="D1727" s="54" t="str">
        <f t="shared" ca="1" si="100"/>
        <v>V0RELPAR</v>
      </c>
      <c r="E1727" s="98">
        <f t="shared" ca="1" si="99"/>
        <v>0</v>
      </c>
      <c r="F1727" s="54">
        <f t="shared" ca="1" si="99"/>
        <v>0</v>
      </c>
      <c r="G1727" s="54">
        <f t="shared" ca="1" si="99"/>
        <v>0</v>
      </c>
      <c r="H1727" s="54">
        <f t="shared" ca="1" si="99"/>
        <v>0</v>
      </c>
      <c r="I1727" s="54">
        <f t="shared" ca="1" si="99"/>
        <v>0</v>
      </c>
      <c r="J1727" s="54" t="str">
        <f t="shared" ca="1" si="99"/>
        <v>ZH4GJ6</v>
      </c>
      <c r="K1727" s="54" t="str">
        <f t="shared" ca="1" si="98"/>
        <v>AD1</v>
      </c>
      <c r="L1727" s="54" t="str">
        <f t="shared" ca="1" si="98"/>
        <v>COMPLET</v>
      </c>
      <c r="M1727" s="54">
        <f t="shared" ca="1" si="98"/>
        <v>0</v>
      </c>
      <c r="N1727" s="54" t="str">
        <f t="shared" ca="1" si="98"/>
        <v>ZH4YJ6</v>
      </c>
      <c r="O1727" s="54">
        <f t="shared" ca="1" si="98"/>
        <v>0</v>
      </c>
    </row>
    <row r="1728" spans="1:15" hidden="1" x14ac:dyDescent="0.25">
      <c r="A1728" s="97">
        <v>1415</v>
      </c>
      <c r="B1728" s="98" t="s">
        <v>7339</v>
      </c>
      <c r="C1728" s="54" t="str">
        <f t="shared" ca="1" si="100"/>
        <v>CPCC</v>
      </c>
      <c r="D1728" s="54" t="str">
        <f t="shared" ca="1" si="100"/>
        <v xml:space="preserve">V2REPRES </v>
      </c>
      <c r="E1728" s="98">
        <f t="shared" ca="1" si="99"/>
        <v>0</v>
      </c>
      <c r="F1728" s="54">
        <f t="shared" ca="1" si="99"/>
        <v>0</v>
      </c>
      <c r="G1728" s="54">
        <f t="shared" ca="1" si="99"/>
        <v>0</v>
      </c>
      <c r="H1728" s="54">
        <f t="shared" ca="1" si="99"/>
        <v>0</v>
      </c>
      <c r="I1728" s="54">
        <f t="shared" ca="1" si="99"/>
        <v>0</v>
      </c>
      <c r="J1728" s="54" t="str">
        <f t="shared" ca="1" si="99"/>
        <v>ZH1JJN</v>
      </c>
      <c r="K1728" s="54" t="str">
        <f t="shared" ca="1" si="98"/>
        <v>AD1</v>
      </c>
      <c r="L1728" s="54" t="str">
        <f t="shared" ca="1" si="98"/>
        <v>COMPLET</v>
      </c>
      <c r="M1728" s="54">
        <f t="shared" ca="1" si="98"/>
        <v>0</v>
      </c>
      <c r="N1728" s="54" t="str">
        <f t="shared" ca="1" si="98"/>
        <v>ZH11JN</v>
      </c>
      <c r="O1728" s="54">
        <f t="shared" ca="1" si="98"/>
        <v>0</v>
      </c>
    </row>
    <row r="1729" spans="1:15" hidden="1" x14ac:dyDescent="0.25">
      <c r="A1729" s="97">
        <v>2214</v>
      </c>
      <c r="B1729" s="98" t="s">
        <v>10714</v>
      </c>
      <c r="C1729" s="54" t="str">
        <f t="shared" ca="1" si="100"/>
        <v>CPCC</v>
      </c>
      <c r="D1729" s="54" t="str">
        <f t="shared" ca="1" si="100"/>
        <v>AUD06</v>
      </c>
      <c r="E1729" s="98">
        <f t="shared" ca="1" si="99"/>
        <v>0</v>
      </c>
      <c r="F1729" s="54">
        <f t="shared" ca="1" si="99"/>
        <v>0</v>
      </c>
      <c r="G1729" s="54">
        <f t="shared" ca="1" si="99"/>
        <v>0</v>
      </c>
      <c r="H1729" s="54" t="str">
        <f t="shared" ca="1" si="99"/>
        <v>AUD06</v>
      </c>
      <c r="I1729" s="54">
        <f t="shared" ca="1" si="99"/>
        <v>0</v>
      </c>
      <c r="J1729" s="54" t="str">
        <f t="shared" ca="1" si="99"/>
        <v>ZH1GJO</v>
      </c>
      <c r="K1729" s="54" t="str">
        <f t="shared" ca="1" si="98"/>
        <v>AD3</v>
      </c>
      <c r="L1729" s="54" t="str">
        <f t="shared" ca="1" si="98"/>
        <v>PARTIEL</v>
      </c>
      <c r="M1729" s="54">
        <f t="shared" ca="1" si="98"/>
        <v>0</v>
      </c>
      <c r="N1729" s="54" t="str">
        <f t="shared" ca="1" si="98"/>
        <v>ZH1RJO</v>
      </c>
      <c r="O1729" s="54">
        <f t="shared" ca="1" si="98"/>
        <v>0</v>
      </c>
    </row>
    <row r="1730" spans="1:15" hidden="1" x14ac:dyDescent="0.25">
      <c r="A1730" s="97">
        <v>1416</v>
      </c>
      <c r="B1730" s="98" t="s">
        <v>7344</v>
      </c>
      <c r="C1730" s="54" t="str">
        <f t="shared" ca="1" si="100"/>
        <v>CPCC</v>
      </c>
      <c r="D1730" s="54" t="str">
        <f t="shared" ca="1" si="100"/>
        <v xml:space="preserve">V0REVEN1 </v>
      </c>
      <c r="E1730" s="98">
        <f t="shared" ca="1" si="99"/>
        <v>0</v>
      </c>
      <c r="F1730" s="54">
        <f t="shared" ca="1" si="99"/>
        <v>0</v>
      </c>
      <c r="G1730" s="54">
        <f t="shared" ca="1" si="99"/>
        <v>0</v>
      </c>
      <c r="H1730" s="54">
        <f t="shared" ca="1" si="99"/>
        <v>0</v>
      </c>
      <c r="I1730" s="54">
        <f t="shared" ca="1" si="99"/>
        <v>0</v>
      </c>
      <c r="J1730" s="54" t="str">
        <f t="shared" ca="1" si="99"/>
        <v>ZH1JJO</v>
      </c>
      <c r="K1730" s="54" t="str">
        <f t="shared" ca="1" si="98"/>
        <v>AD1</v>
      </c>
      <c r="L1730" s="54" t="str">
        <f t="shared" ca="1" si="98"/>
        <v>COMPLET</v>
      </c>
      <c r="M1730" s="54">
        <f t="shared" ca="1" si="98"/>
        <v>0</v>
      </c>
      <c r="N1730" s="54" t="str">
        <f t="shared" ca="1" si="98"/>
        <v>ZH11JO</v>
      </c>
      <c r="O1730" s="54">
        <f t="shared" ca="1" si="98"/>
        <v>0</v>
      </c>
    </row>
    <row r="1731" spans="1:15" hidden="1" x14ac:dyDescent="0.25">
      <c r="A1731" s="97">
        <v>1417</v>
      </c>
      <c r="B1731" s="98" t="s">
        <v>7349</v>
      </c>
      <c r="C1731" s="54" t="str">
        <f t="shared" ca="1" si="100"/>
        <v>CPMC</v>
      </c>
      <c r="D1731" s="54" t="str">
        <f t="shared" ca="1" si="100"/>
        <v xml:space="preserve">V0RGAELE </v>
      </c>
      <c r="E1731" s="98">
        <f t="shared" ca="1" si="99"/>
        <v>0</v>
      </c>
      <c r="F1731" s="54">
        <f t="shared" ca="1" si="99"/>
        <v>0</v>
      </c>
      <c r="G1731" s="54">
        <f t="shared" ca="1" si="99"/>
        <v>0</v>
      </c>
      <c r="H1731" s="54">
        <f t="shared" ca="1" si="99"/>
        <v>0</v>
      </c>
      <c r="I1731" s="54">
        <f t="shared" ca="1" si="99"/>
        <v>0</v>
      </c>
      <c r="J1731" s="54" t="str">
        <f t="shared" ca="1" si="99"/>
        <v>ZH4GJ7</v>
      </c>
      <c r="K1731" s="54" t="str">
        <f t="shared" ca="1" si="98"/>
        <v>AD3</v>
      </c>
      <c r="L1731" s="54" t="str">
        <f t="shared" ca="1" si="98"/>
        <v>COMPLET</v>
      </c>
      <c r="M1731" s="54">
        <f t="shared" ca="1" si="98"/>
        <v>0</v>
      </c>
      <c r="N1731" s="54" t="str">
        <f t="shared" ca="1" si="98"/>
        <v>ZH4YJ7</v>
      </c>
      <c r="O1731" s="54">
        <f t="shared" ca="1" si="98"/>
        <v>0</v>
      </c>
    </row>
    <row r="1732" spans="1:15" hidden="1" x14ac:dyDescent="0.25">
      <c r="A1732" s="97">
        <v>1843</v>
      </c>
      <c r="B1732" s="98" t="s">
        <v>9336</v>
      </c>
      <c r="C1732" s="54" t="str">
        <f t="shared" ca="1" si="100"/>
        <v>CPMC</v>
      </c>
      <c r="D1732" s="54" t="str">
        <f t="shared" ca="1" si="100"/>
        <v>V0RGFOFF</v>
      </c>
      <c r="E1732" s="98">
        <f t="shared" ca="1" si="99"/>
        <v>0</v>
      </c>
      <c r="F1732" s="54">
        <f t="shared" ca="1" si="99"/>
        <v>0</v>
      </c>
      <c r="G1732" s="54">
        <f t="shared" ca="1" si="99"/>
        <v>0</v>
      </c>
      <c r="H1732" s="54">
        <f t="shared" ca="1" si="99"/>
        <v>0</v>
      </c>
      <c r="I1732" s="54">
        <f t="shared" ca="1" si="99"/>
        <v>0</v>
      </c>
      <c r="J1732" s="54" t="str">
        <f t="shared" ca="1" si="99"/>
        <v>ZH4YJP</v>
      </c>
      <c r="K1732" s="54" t="str">
        <f t="shared" ca="1" si="98"/>
        <v>AD3</v>
      </c>
      <c r="L1732" s="54" t="str">
        <f t="shared" ca="1" si="98"/>
        <v>COMPLET</v>
      </c>
      <c r="M1732" s="54">
        <f t="shared" ca="1" si="98"/>
        <v>0</v>
      </c>
      <c r="N1732" s="54" t="str">
        <f t="shared" ca="1" si="98"/>
        <v>ZH4YJQ</v>
      </c>
      <c r="O1732" s="54">
        <f t="shared" ca="1" si="98"/>
        <v>0</v>
      </c>
    </row>
    <row r="1733" spans="1:15" hidden="1" x14ac:dyDescent="0.25">
      <c r="A1733" s="97">
        <v>1418</v>
      </c>
      <c r="B1733" s="98" t="s">
        <v>7356</v>
      </c>
      <c r="C1733" s="54" t="str">
        <f t="shared" ca="1" si="100"/>
        <v>CPMC</v>
      </c>
      <c r="D1733" s="54" t="str">
        <f t="shared" ca="1" si="100"/>
        <v xml:space="preserve">V0RGFPRO </v>
      </c>
      <c r="E1733" s="98">
        <f t="shared" ca="1" si="99"/>
        <v>0</v>
      </c>
      <c r="F1733" s="54">
        <f t="shared" ca="1" si="99"/>
        <v>0</v>
      </c>
      <c r="G1733" s="54">
        <f t="shared" ca="1" si="99"/>
        <v>0</v>
      </c>
      <c r="H1733" s="54">
        <f t="shared" ca="1" si="99"/>
        <v>0</v>
      </c>
      <c r="I1733" s="54">
        <f t="shared" ca="1" si="99"/>
        <v>0</v>
      </c>
      <c r="J1733" s="54" t="str">
        <f t="shared" ca="1" si="99"/>
        <v>ZH4GJ8</v>
      </c>
      <c r="K1733" s="54" t="str">
        <f t="shared" ca="1" si="98"/>
        <v>AD3</v>
      </c>
      <c r="L1733" s="54" t="str">
        <f t="shared" ca="1" si="98"/>
        <v>COMPLET</v>
      </c>
      <c r="M1733" s="54">
        <f t="shared" ca="1" si="98"/>
        <v>0</v>
      </c>
      <c r="N1733" s="54" t="str">
        <f t="shared" ca="1" si="98"/>
        <v>ZH4YJ8</v>
      </c>
      <c r="O1733" s="54">
        <f t="shared" ca="1" si="98"/>
        <v>0</v>
      </c>
    </row>
    <row r="1734" spans="1:15" x14ac:dyDescent="0.25">
      <c r="A1734" s="97">
        <v>2139</v>
      </c>
      <c r="B1734" s="98" t="s">
        <v>10456</v>
      </c>
      <c r="C1734" s="54" t="str">
        <f t="shared" ca="1" si="100"/>
        <v>CPAS</v>
      </c>
      <c r="D1734" s="54" t="str">
        <f t="shared" ca="1" si="100"/>
        <v>?</v>
      </c>
      <c r="E1734" s="98">
        <f t="shared" ca="1" si="99"/>
        <v>0</v>
      </c>
      <c r="F1734" s="54">
        <f t="shared" ca="1" si="99"/>
        <v>0</v>
      </c>
      <c r="G1734" s="54">
        <f t="shared" ca="1" si="99"/>
        <v>0</v>
      </c>
      <c r="H1734" s="54">
        <f t="shared" ca="1" si="99"/>
        <v>0</v>
      </c>
      <c r="I1734" s="54">
        <f t="shared" ca="1" si="99"/>
        <v>0</v>
      </c>
      <c r="J1734" s="54">
        <f t="shared" ca="1" si="99"/>
        <v>0</v>
      </c>
      <c r="K1734" s="54" t="str">
        <f t="shared" ca="1" si="98"/>
        <v>TAD</v>
      </c>
      <c r="L1734" s="54" t="str">
        <f t="shared" ca="1" si="98"/>
        <v>PARTIEL</v>
      </c>
      <c r="M1734" s="54">
        <f t="shared" ca="1" si="98"/>
        <v>0</v>
      </c>
      <c r="N1734" s="54" t="str">
        <f t="shared" ca="1" si="98"/>
        <v>ZH2BHC</v>
      </c>
      <c r="O1734" s="54">
        <f t="shared" ca="1" si="98"/>
        <v>0</v>
      </c>
    </row>
    <row r="1735" spans="1:15" x14ac:dyDescent="0.25">
      <c r="A1735" s="97">
        <v>2137</v>
      </c>
      <c r="B1735" s="98" t="s">
        <v>10452</v>
      </c>
      <c r="C1735" s="54" t="str">
        <f t="shared" ca="1" si="100"/>
        <v>CPCC</v>
      </c>
      <c r="D1735" s="54" t="str">
        <f t="shared" ca="1" si="100"/>
        <v>?</v>
      </c>
      <c r="E1735" s="98">
        <f t="shared" ca="1" si="99"/>
        <v>0</v>
      </c>
      <c r="F1735" s="54">
        <f t="shared" ca="1" si="99"/>
        <v>0</v>
      </c>
      <c r="G1735" s="54">
        <f t="shared" ca="1" si="99"/>
        <v>0</v>
      </c>
      <c r="H1735" s="54">
        <f t="shared" ca="1" si="99"/>
        <v>0</v>
      </c>
      <c r="I1735" s="54">
        <f t="shared" ca="1" si="99"/>
        <v>0</v>
      </c>
      <c r="J1735" s="54">
        <f t="shared" ca="1" si="99"/>
        <v>0</v>
      </c>
      <c r="K1735" s="54" t="str">
        <f t="shared" ca="1" si="98"/>
        <v>TAD</v>
      </c>
      <c r="L1735" s="54" t="str">
        <f t="shared" ca="1" si="98"/>
        <v>PARTIEL</v>
      </c>
      <c r="M1735" s="54">
        <f t="shared" ca="1" si="98"/>
        <v>0</v>
      </c>
      <c r="N1735" s="54" t="str">
        <f t="shared" ca="1" si="98"/>
        <v>ZH1BHC</v>
      </c>
      <c r="O1735" s="54">
        <f t="shared" ca="1" si="98"/>
        <v>0</v>
      </c>
    </row>
    <row r="1736" spans="1:15" x14ac:dyDescent="0.25">
      <c r="A1736" s="97">
        <v>2138</v>
      </c>
      <c r="B1736" s="98" t="s">
        <v>10454</v>
      </c>
      <c r="C1736" s="54" t="str">
        <f t="shared" ca="1" si="100"/>
        <v>CPCI</v>
      </c>
      <c r="D1736" s="54" t="str">
        <f t="shared" ca="1" si="100"/>
        <v>?</v>
      </c>
      <c r="E1736" s="98">
        <f t="shared" ca="1" si="99"/>
        <v>0</v>
      </c>
      <c r="F1736" s="54">
        <f t="shared" ca="1" si="99"/>
        <v>0</v>
      </c>
      <c r="G1736" s="54">
        <f t="shared" ca="1" si="99"/>
        <v>0</v>
      </c>
      <c r="H1736" s="54">
        <f t="shared" ca="1" si="99"/>
        <v>0</v>
      </c>
      <c r="I1736" s="54">
        <f t="shared" ca="1" si="99"/>
        <v>0</v>
      </c>
      <c r="J1736" s="54">
        <f t="shared" ca="1" si="99"/>
        <v>0</v>
      </c>
      <c r="K1736" s="54" t="str">
        <f t="shared" ca="1" si="98"/>
        <v>TAD</v>
      </c>
      <c r="L1736" s="54" t="str">
        <f t="shared" ca="1" si="98"/>
        <v>PARTIEL</v>
      </c>
      <c r="M1736" s="54">
        <f t="shared" ca="1" si="98"/>
        <v>0</v>
      </c>
      <c r="N1736" s="54" t="str">
        <f t="shared" ca="1" si="98"/>
        <v>ZH0BHC</v>
      </c>
      <c r="O1736" s="54">
        <f t="shared" ca="1" si="98"/>
        <v>0</v>
      </c>
    </row>
    <row r="1737" spans="1:15" x14ac:dyDescent="0.25">
      <c r="A1737" s="97">
        <v>2147</v>
      </c>
      <c r="B1737" s="98" t="s">
        <v>10472</v>
      </c>
      <c r="C1737" s="54" t="str">
        <f t="shared" ca="1" si="100"/>
        <v>CPPL</v>
      </c>
      <c r="D1737" s="54" t="str">
        <f t="shared" ca="1" si="100"/>
        <v>?</v>
      </c>
      <c r="E1737" s="98">
        <f t="shared" ca="1" si="99"/>
        <v>0</v>
      </c>
      <c r="F1737" s="54">
        <f t="shared" ca="1" si="99"/>
        <v>0</v>
      </c>
      <c r="G1737" s="54">
        <f t="shared" ca="1" si="99"/>
        <v>0</v>
      </c>
      <c r="H1737" s="54">
        <f t="shared" ca="1" si="99"/>
        <v>0</v>
      </c>
      <c r="I1737" s="54">
        <f t="shared" ca="1" si="99"/>
        <v>0</v>
      </c>
      <c r="J1737" s="54">
        <f t="shared" ca="1" si="99"/>
        <v>0</v>
      </c>
      <c r="K1737" s="54" t="str">
        <f t="shared" ca="1" si="98"/>
        <v>TAD</v>
      </c>
      <c r="L1737" s="54" t="str">
        <f t="shared" ca="1" si="98"/>
        <v>PARTIEL</v>
      </c>
      <c r="M1737" s="54">
        <f t="shared" ca="1" si="98"/>
        <v>0</v>
      </c>
      <c r="N1737" s="54" t="str">
        <f t="shared" ca="1" si="98"/>
        <v>ZH2BHD</v>
      </c>
      <c r="O1737" s="54">
        <f t="shared" ca="1" si="98"/>
        <v>0</v>
      </c>
    </row>
    <row r="1738" spans="1:15" x14ac:dyDescent="0.25">
      <c r="A1738" s="97">
        <v>2140</v>
      </c>
      <c r="B1738" s="98" t="s">
        <v>10458</v>
      </c>
      <c r="C1738" s="54" t="str">
        <f t="shared" ca="1" si="100"/>
        <v>CPCR</v>
      </c>
      <c r="D1738" s="54" t="str">
        <f t="shared" ca="1" si="100"/>
        <v>?</v>
      </c>
      <c r="E1738" s="98">
        <f t="shared" ca="1" si="99"/>
        <v>0</v>
      </c>
      <c r="F1738" s="54">
        <f t="shared" ca="1" si="99"/>
        <v>0</v>
      </c>
      <c r="G1738" s="54">
        <f t="shared" ca="1" si="99"/>
        <v>0</v>
      </c>
      <c r="H1738" s="54">
        <f t="shared" ca="1" si="99"/>
        <v>0</v>
      </c>
      <c r="I1738" s="54">
        <f t="shared" ca="1" si="99"/>
        <v>0</v>
      </c>
      <c r="J1738" s="54">
        <f t="shared" ca="1" si="99"/>
        <v>0</v>
      </c>
      <c r="K1738" s="54" t="str">
        <f t="shared" ca="1" si="98"/>
        <v>TAD</v>
      </c>
      <c r="L1738" s="54" t="str">
        <f t="shared" ca="1" si="98"/>
        <v>PARTIEL</v>
      </c>
      <c r="M1738" s="54">
        <f t="shared" ca="1" si="98"/>
        <v>0</v>
      </c>
      <c r="N1738" s="54" t="str">
        <f t="shared" ca="1" si="98"/>
        <v>ZH1BHD</v>
      </c>
      <c r="O1738" s="54">
        <f t="shared" ca="1" si="98"/>
        <v>0</v>
      </c>
    </row>
    <row r="1739" spans="1:15" x14ac:dyDescent="0.25">
      <c r="A1739" s="97">
        <v>2141</v>
      </c>
      <c r="B1739" s="98" t="s">
        <v>10460</v>
      </c>
      <c r="C1739" s="54" t="str">
        <f t="shared" ca="1" si="100"/>
        <v>CPDM</v>
      </c>
      <c r="D1739" s="54" t="str">
        <f t="shared" ca="1" si="100"/>
        <v>?</v>
      </c>
      <c r="E1739" s="98">
        <f t="shared" ca="1" si="99"/>
        <v>0</v>
      </c>
      <c r="F1739" s="54">
        <f t="shared" ca="1" si="99"/>
        <v>0</v>
      </c>
      <c r="G1739" s="54">
        <f t="shared" ca="1" si="99"/>
        <v>0</v>
      </c>
      <c r="H1739" s="54">
        <f t="shared" ca="1" si="99"/>
        <v>0</v>
      </c>
      <c r="I1739" s="54">
        <f t="shared" ca="1" si="99"/>
        <v>0</v>
      </c>
      <c r="J1739" s="54">
        <f t="shared" ca="1" si="99"/>
        <v>0</v>
      </c>
      <c r="K1739" s="54" t="str">
        <f t="shared" ca="1" si="98"/>
        <v>TAD</v>
      </c>
      <c r="L1739" s="54" t="str">
        <f t="shared" ca="1" si="98"/>
        <v>PARTIEL</v>
      </c>
      <c r="M1739" s="54">
        <f t="shared" ca="1" si="98"/>
        <v>0</v>
      </c>
      <c r="N1739" s="54" t="str">
        <f t="shared" ca="1" si="98"/>
        <v>ZH4BHD</v>
      </c>
      <c r="O1739" s="54">
        <f t="shared" ca="1" si="98"/>
        <v>0</v>
      </c>
    </row>
    <row r="1740" spans="1:15" x14ac:dyDescent="0.25">
      <c r="A1740" s="97">
        <v>2142</v>
      </c>
      <c r="B1740" s="98" t="s">
        <v>10462</v>
      </c>
      <c r="C1740" s="54" t="str">
        <f t="shared" ca="1" si="100"/>
        <v>CPDT</v>
      </c>
      <c r="D1740" s="54" t="str">
        <f t="shared" ca="1" si="100"/>
        <v>?</v>
      </c>
      <c r="E1740" s="98">
        <f t="shared" ca="1" si="99"/>
        <v>0</v>
      </c>
      <c r="F1740" s="54">
        <f t="shared" ca="1" si="99"/>
        <v>0</v>
      </c>
      <c r="G1740" s="54">
        <f t="shared" ca="1" si="99"/>
        <v>0</v>
      </c>
      <c r="H1740" s="54">
        <f t="shared" ca="1" si="99"/>
        <v>0</v>
      </c>
      <c r="I1740" s="54">
        <f t="shared" ca="1" si="99"/>
        <v>0</v>
      </c>
      <c r="J1740" s="54">
        <f t="shared" ca="1" si="99"/>
        <v>0</v>
      </c>
      <c r="K1740" s="54" t="str">
        <f t="shared" ca="1" si="98"/>
        <v>TAD</v>
      </c>
      <c r="L1740" s="54" t="str">
        <f t="shared" ca="1" si="98"/>
        <v>PARTIEL</v>
      </c>
      <c r="M1740" s="54">
        <f t="shared" ca="1" si="98"/>
        <v>0</v>
      </c>
      <c r="N1740" s="54" t="str">
        <f t="shared" ca="1" si="98"/>
        <v>ZH0BHF</v>
      </c>
      <c r="O1740" s="54">
        <f t="shared" ca="1" si="98"/>
        <v>0</v>
      </c>
    </row>
    <row r="1741" spans="1:15" x14ac:dyDescent="0.25">
      <c r="A1741" s="97">
        <v>2143</v>
      </c>
      <c r="B1741" s="98" t="s">
        <v>10464</v>
      </c>
      <c r="C1741" s="54" t="str">
        <f t="shared" ca="1" si="100"/>
        <v>CPFI</v>
      </c>
      <c r="D1741" s="54" t="str">
        <f t="shared" ca="1" si="100"/>
        <v>?</v>
      </c>
      <c r="E1741" s="98">
        <f t="shared" ca="1" si="99"/>
        <v>0</v>
      </c>
      <c r="F1741" s="54">
        <f t="shared" ca="1" si="99"/>
        <v>0</v>
      </c>
      <c r="G1741" s="54">
        <f t="shared" ca="1" si="99"/>
        <v>0</v>
      </c>
      <c r="H1741" s="54">
        <f t="shared" ca="1" si="99"/>
        <v>0</v>
      </c>
      <c r="I1741" s="54">
        <f t="shared" ca="1" si="99"/>
        <v>0</v>
      </c>
      <c r="J1741" s="54">
        <f t="shared" ca="1" si="99"/>
        <v>0</v>
      </c>
      <c r="K1741" s="54" t="str">
        <f t="shared" ca="1" si="98"/>
        <v>TAD</v>
      </c>
      <c r="L1741" s="54" t="str">
        <f t="shared" ca="1" si="98"/>
        <v>PARTIEL</v>
      </c>
      <c r="M1741" s="54">
        <f t="shared" ca="1" si="98"/>
        <v>0</v>
      </c>
      <c r="N1741" s="54" t="str">
        <f t="shared" ca="1" si="98"/>
        <v>ZH2BHE</v>
      </c>
      <c r="O1741" s="54">
        <f t="shared" ca="1" si="98"/>
        <v>0</v>
      </c>
    </row>
    <row r="1742" spans="1:15" x14ac:dyDescent="0.25">
      <c r="A1742" s="97">
        <v>2144</v>
      </c>
      <c r="B1742" s="98" t="s">
        <v>10466</v>
      </c>
      <c r="C1742" s="54" t="str">
        <f t="shared" ca="1" si="100"/>
        <v>CPMC</v>
      </c>
      <c r="D1742" s="54" t="str">
        <f t="shared" ca="1" si="100"/>
        <v>?</v>
      </c>
      <c r="E1742" s="98">
        <f t="shared" ca="1" si="99"/>
        <v>0</v>
      </c>
      <c r="F1742" s="54">
        <f t="shared" ca="1" si="99"/>
        <v>0</v>
      </c>
      <c r="G1742" s="54">
        <f t="shared" ca="1" si="99"/>
        <v>0</v>
      </c>
      <c r="H1742" s="54">
        <f t="shared" ca="1" si="99"/>
        <v>0</v>
      </c>
      <c r="I1742" s="54">
        <f t="shared" ca="1" si="99"/>
        <v>0</v>
      </c>
      <c r="J1742" s="54">
        <f t="shared" ca="1" si="99"/>
        <v>0</v>
      </c>
      <c r="K1742" s="54" t="str">
        <f t="shared" ca="1" si="98"/>
        <v>TAD</v>
      </c>
      <c r="L1742" s="54" t="str">
        <f t="shared" ca="1" si="98"/>
        <v>PARTIEL</v>
      </c>
      <c r="M1742" s="54">
        <f t="shared" ca="1" si="98"/>
        <v>0</v>
      </c>
      <c r="N1742" s="54" t="str">
        <f t="shared" ca="1" si="98"/>
        <v>ZH4BHE</v>
      </c>
      <c r="O1742" s="54">
        <f t="shared" ca="1" si="98"/>
        <v>0</v>
      </c>
    </row>
    <row r="1743" spans="1:15" x14ac:dyDescent="0.25">
      <c r="A1743" s="97">
        <v>2145</v>
      </c>
      <c r="B1743" s="98" t="s">
        <v>10468</v>
      </c>
      <c r="C1743" s="54" t="str">
        <f t="shared" ca="1" si="100"/>
        <v>CPMP</v>
      </c>
      <c r="D1743" s="54" t="str">
        <f t="shared" ca="1" si="100"/>
        <v>?</v>
      </c>
      <c r="E1743" s="98">
        <f t="shared" ca="1" si="99"/>
        <v>0</v>
      </c>
      <c r="F1743" s="54">
        <f t="shared" ca="1" si="99"/>
        <v>0</v>
      </c>
      <c r="G1743" s="54">
        <f t="shared" ca="1" si="99"/>
        <v>0</v>
      </c>
      <c r="H1743" s="54">
        <f t="shared" ca="1" si="99"/>
        <v>0</v>
      </c>
      <c r="I1743" s="54">
        <f t="shared" ca="1" si="99"/>
        <v>0</v>
      </c>
      <c r="J1743" s="54">
        <f t="shared" ca="1" si="99"/>
        <v>0</v>
      </c>
      <c r="K1743" s="54" t="str">
        <f t="shared" ca="1" si="98"/>
        <v>TAD</v>
      </c>
      <c r="L1743" s="54" t="str">
        <f t="shared" ca="1" si="98"/>
        <v>PARTIEL</v>
      </c>
      <c r="M1743" s="54">
        <f t="shared" ca="1" si="98"/>
        <v>0</v>
      </c>
      <c r="N1743" s="54" t="str">
        <f t="shared" ca="1" si="98"/>
        <v>ZH2BHF</v>
      </c>
      <c r="O1743" s="54">
        <f t="shared" ca="1" si="98"/>
        <v>0</v>
      </c>
    </row>
    <row r="1744" spans="1:15" x14ac:dyDescent="0.25">
      <c r="A1744" s="97">
        <v>2146</v>
      </c>
      <c r="B1744" s="98" t="s">
        <v>10470</v>
      </c>
      <c r="C1744" s="54" t="str">
        <f t="shared" ca="1" si="100"/>
        <v>CPPI</v>
      </c>
      <c r="D1744" s="54" t="str">
        <f t="shared" ca="1" si="100"/>
        <v>?</v>
      </c>
      <c r="E1744" s="98">
        <f t="shared" ca="1" si="99"/>
        <v>0</v>
      </c>
      <c r="F1744" s="54">
        <f t="shared" ca="1" si="99"/>
        <v>0</v>
      </c>
      <c r="G1744" s="54">
        <f t="shared" ca="1" si="99"/>
        <v>0</v>
      </c>
      <c r="H1744" s="54">
        <f t="shared" ca="1" si="99"/>
        <v>0</v>
      </c>
      <c r="I1744" s="54">
        <f t="shared" ca="1" si="99"/>
        <v>0</v>
      </c>
      <c r="J1744" s="54">
        <f t="shared" ca="1" si="99"/>
        <v>0</v>
      </c>
      <c r="K1744" s="54" t="str">
        <f t="shared" ca="1" si="98"/>
        <v>TAD</v>
      </c>
      <c r="L1744" s="54" t="str">
        <f t="shared" ca="1" si="98"/>
        <v>PARTIEL</v>
      </c>
      <c r="M1744" s="54">
        <f t="shared" ca="1" si="98"/>
        <v>0</v>
      </c>
      <c r="N1744" s="54" t="str">
        <f t="shared" ca="1" si="98"/>
        <v>ZH0BHD</v>
      </c>
      <c r="O1744" s="54">
        <f t="shared" ca="1" si="98"/>
        <v>0</v>
      </c>
    </row>
    <row r="1745" spans="1:15" x14ac:dyDescent="0.25">
      <c r="A1745" s="97">
        <v>2148</v>
      </c>
      <c r="B1745" s="98" t="s">
        <v>10474</v>
      </c>
      <c r="C1745" s="54" t="str">
        <f t="shared" ca="1" si="100"/>
        <v>CPRI</v>
      </c>
      <c r="D1745" s="54" t="str">
        <f t="shared" ca="1" si="100"/>
        <v>?</v>
      </c>
      <c r="E1745" s="98">
        <f t="shared" ca="1" si="99"/>
        <v>0</v>
      </c>
      <c r="F1745" s="54">
        <f t="shared" ca="1" si="99"/>
        <v>0</v>
      </c>
      <c r="G1745" s="54">
        <f t="shared" ca="1" si="99"/>
        <v>0</v>
      </c>
      <c r="H1745" s="54">
        <f t="shared" ca="1" si="99"/>
        <v>0</v>
      </c>
      <c r="I1745" s="54">
        <f t="shared" ca="1" si="99"/>
        <v>0</v>
      </c>
      <c r="J1745" s="54">
        <f t="shared" ca="1" si="99"/>
        <v>0</v>
      </c>
      <c r="K1745" s="54" t="str">
        <f t="shared" ca="1" si="98"/>
        <v>TAD</v>
      </c>
      <c r="L1745" s="54" t="str">
        <f t="shared" ca="1" si="98"/>
        <v>PARTIEL</v>
      </c>
      <c r="M1745" s="54">
        <f t="shared" ca="1" si="98"/>
        <v>0</v>
      </c>
      <c r="N1745" s="54" t="str">
        <f t="shared" ca="1" si="98"/>
        <v>ZH0BHE</v>
      </c>
      <c r="O1745" s="54">
        <f t="shared" ca="1" si="98"/>
        <v>0</v>
      </c>
    </row>
    <row r="1746" spans="1:15" hidden="1" x14ac:dyDescent="0.25">
      <c r="A1746" s="97">
        <v>1419</v>
      </c>
      <c r="B1746" s="98" t="s">
        <v>7362</v>
      </c>
      <c r="C1746" s="54" t="str">
        <f t="shared" ca="1" si="100"/>
        <v>CPPI</v>
      </c>
      <c r="D1746" s="54" t="str">
        <f t="shared" ca="1" si="100"/>
        <v xml:space="preserve"> </v>
      </c>
      <c r="E1746" s="98">
        <f t="shared" ca="1" si="99"/>
        <v>0</v>
      </c>
      <c r="F1746" s="54">
        <f t="shared" ca="1" si="99"/>
        <v>0</v>
      </c>
      <c r="G1746" s="54">
        <f t="shared" ca="1" si="99"/>
        <v>0</v>
      </c>
      <c r="H1746" s="54">
        <f t="shared" ca="1" si="99"/>
        <v>0</v>
      </c>
      <c r="I1746" s="54">
        <f t="shared" ca="1" si="99"/>
        <v>0</v>
      </c>
      <c r="J1746" s="54">
        <f t="shared" ca="1" si="99"/>
        <v>0</v>
      </c>
      <c r="K1746" s="54" t="str">
        <f t="shared" ca="1" si="98"/>
        <v>AD3</v>
      </c>
      <c r="L1746" s="54" t="str">
        <f t="shared" ca="1" si="98"/>
        <v>COMPLET</v>
      </c>
      <c r="M1746" s="54" t="str">
        <f t="shared" ca="1" si="98"/>
        <v xml:space="preserve"> </v>
      </c>
      <c r="N1746" s="54" t="str">
        <f t="shared" ca="1" si="98"/>
        <v>ZH0VMD</v>
      </c>
      <c r="O1746" s="54">
        <f t="shared" ca="1" si="98"/>
        <v>0</v>
      </c>
    </row>
    <row r="1747" spans="1:15" hidden="1" x14ac:dyDescent="0.25">
      <c r="A1747" s="97">
        <v>1420</v>
      </c>
      <c r="B1747" s="98" t="s">
        <v>7367</v>
      </c>
      <c r="C1747" s="54" t="str">
        <f t="shared" ca="1" si="100"/>
        <v>CPPI</v>
      </c>
      <c r="D1747" s="54" t="str">
        <f t="shared" ca="1" si="100"/>
        <v xml:space="preserve"> </v>
      </c>
      <c r="E1747" s="98">
        <f t="shared" ca="1" si="99"/>
        <v>0</v>
      </c>
      <c r="F1747" s="54">
        <f t="shared" ca="1" si="99"/>
        <v>0</v>
      </c>
      <c r="G1747" s="54">
        <f t="shared" ca="1" si="99"/>
        <v>0</v>
      </c>
      <c r="H1747" s="54">
        <f t="shared" ca="1" si="99"/>
        <v>0</v>
      </c>
      <c r="I1747" s="54">
        <f t="shared" ca="1" si="99"/>
        <v>0</v>
      </c>
      <c r="J1747" s="54">
        <f t="shared" ca="1" si="99"/>
        <v>0</v>
      </c>
      <c r="K1747" s="54" t="str">
        <f t="shared" ca="1" si="98"/>
        <v>AD3</v>
      </c>
      <c r="L1747" s="54" t="str">
        <f t="shared" ca="1" si="98"/>
        <v>COMPLET</v>
      </c>
      <c r="M1747" s="54" t="str">
        <f t="shared" ca="1" si="98"/>
        <v xml:space="preserve"> </v>
      </c>
      <c r="N1747" s="54" t="str">
        <f t="shared" ca="1" si="98"/>
        <v>ZH0VME</v>
      </c>
      <c r="O1747" s="54">
        <f t="shared" ca="1" si="98"/>
        <v>0</v>
      </c>
    </row>
    <row r="1748" spans="1:15" hidden="1" x14ac:dyDescent="0.25">
      <c r="A1748" s="97">
        <v>1421</v>
      </c>
      <c r="B1748" s="98" t="s">
        <v>7371</v>
      </c>
      <c r="C1748" s="54" t="str">
        <f t="shared" ca="1" si="100"/>
        <v>CPDM</v>
      </c>
      <c r="D1748" s="54" t="str">
        <f t="shared" ca="1" si="100"/>
        <v xml:space="preserve">V3RIBBAM </v>
      </c>
      <c r="E1748" s="98">
        <f t="shared" ca="1" si="99"/>
        <v>0</v>
      </c>
      <c r="F1748" s="54">
        <f t="shared" ca="1" si="99"/>
        <v>0</v>
      </c>
      <c r="G1748" s="54">
        <f t="shared" ca="1" si="99"/>
        <v>0</v>
      </c>
      <c r="H1748" s="54">
        <f t="shared" ca="1" si="99"/>
        <v>0</v>
      </c>
      <c r="I1748" s="54">
        <f t="shared" ca="1" si="99"/>
        <v>0</v>
      </c>
      <c r="J1748" s="54" t="str">
        <f t="shared" ca="1" si="99"/>
        <v>ZH4GJ9</v>
      </c>
      <c r="K1748" s="54" t="str">
        <f t="shared" ca="1" si="98"/>
        <v>AD3</v>
      </c>
      <c r="L1748" s="54" t="str">
        <f t="shared" ca="1" si="98"/>
        <v>COMPLET</v>
      </c>
      <c r="M1748" s="54">
        <f t="shared" ca="1" si="98"/>
        <v>0</v>
      </c>
      <c r="N1748" s="54" t="str">
        <f t="shared" ca="1" si="98"/>
        <v>ZH4YJ9</v>
      </c>
      <c r="O1748" s="54">
        <f t="shared" ca="1" si="98"/>
        <v>0</v>
      </c>
    </row>
    <row r="1749" spans="1:15" hidden="1" x14ac:dyDescent="0.25">
      <c r="A1749" s="97">
        <v>1422</v>
      </c>
      <c r="B1749" s="98" t="s">
        <v>7376</v>
      </c>
      <c r="C1749" s="54" t="str">
        <f t="shared" ca="1" si="100"/>
        <v>CPDT</v>
      </c>
      <c r="D1749" s="54" t="str">
        <f t="shared" ca="1" si="100"/>
        <v xml:space="preserve">V0RIBSAI </v>
      </c>
      <c r="E1749" s="98">
        <f t="shared" ca="1" si="99"/>
        <v>0</v>
      </c>
      <c r="F1749" s="54">
        <f t="shared" ca="1" si="99"/>
        <v>0</v>
      </c>
      <c r="G1749" s="54">
        <f t="shared" ca="1" si="99"/>
        <v>0</v>
      </c>
      <c r="H1749" s="54">
        <f t="shared" ca="1" si="99"/>
        <v>0</v>
      </c>
      <c r="I1749" s="54">
        <f t="shared" ca="1" si="99"/>
        <v>0</v>
      </c>
      <c r="J1749" s="54" t="str">
        <f t="shared" ca="1" si="99"/>
        <v>ZH0GJ4</v>
      </c>
      <c r="K1749" s="54" t="str">
        <f t="shared" ca="1" si="98"/>
        <v>AD3</v>
      </c>
      <c r="L1749" s="54" t="str">
        <f t="shared" ca="1" si="98"/>
        <v>COMPLET</v>
      </c>
      <c r="M1749" s="54">
        <f t="shared" ca="1" si="98"/>
        <v>0</v>
      </c>
      <c r="N1749" s="54" t="str">
        <f t="shared" ca="1" si="98"/>
        <v>ZH0YJ4</v>
      </c>
      <c r="O1749" s="54">
        <f t="shared" ca="1" si="98"/>
        <v>0</v>
      </c>
    </row>
    <row r="1750" spans="1:15" hidden="1" x14ac:dyDescent="0.25">
      <c r="A1750" s="97">
        <v>1423</v>
      </c>
      <c r="B1750" s="98" t="s">
        <v>7383</v>
      </c>
      <c r="C1750" s="54" t="str">
        <f t="shared" ca="1" si="100"/>
        <v>CPPI</v>
      </c>
      <c r="D1750" s="54" t="str">
        <f t="shared" ca="1" si="100"/>
        <v xml:space="preserve"> </v>
      </c>
      <c r="E1750" s="98">
        <f t="shared" ca="1" si="99"/>
        <v>0</v>
      </c>
      <c r="F1750" s="54">
        <f t="shared" ca="1" si="99"/>
        <v>0</v>
      </c>
      <c r="G1750" s="54">
        <f t="shared" ca="1" si="99"/>
        <v>0</v>
      </c>
      <c r="H1750" s="54">
        <f t="shared" ca="1" si="99"/>
        <v>0</v>
      </c>
      <c r="I1750" s="54">
        <f t="shared" ca="1" si="99"/>
        <v>0</v>
      </c>
      <c r="J1750" s="54">
        <f t="shared" ca="1" si="99"/>
        <v>0</v>
      </c>
      <c r="K1750" s="54" t="str">
        <f t="shared" ca="1" si="98"/>
        <v>AD3</v>
      </c>
      <c r="L1750" s="54" t="str">
        <f t="shared" ca="1" si="98"/>
        <v>COMPLET</v>
      </c>
      <c r="M1750" s="54" t="str">
        <f t="shared" ca="1" si="98"/>
        <v xml:space="preserve"> </v>
      </c>
      <c r="N1750" s="54" t="str">
        <f t="shared" ca="1" si="98"/>
        <v>ZH0VMF</v>
      </c>
      <c r="O1750" s="54">
        <f t="shared" ca="1" si="98"/>
        <v>0</v>
      </c>
    </row>
    <row r="1751" spans="1:15" hidden="1" x14ac:dyDescent="0.25">
      <c r="A1751" s="97">
        <v>1424</v>
      </c>
      <c r="B1751" s="98" t="s">
        <v>7386</v>
      </c>
      <c r="C1751" s="54" t="str">
        <f t="shared" ca="1" si="100"/>
        <v>CPDT</v>
      </c>
      <c r="D1751" s="54" t="str">
        <f t="shared" ca="1" si="100"/>
        <v>GRIOPCEV</v>
      </c>
      <c r="E1751" s="98">
        <f t="shared" ca="1" si="99"/>
        <v>0</v>
      </c>
      <c r="F1751" s="54">
        <f t="shared" ca="1" si="99"/>
        <v>0</v>
      </c>
      <c r="G1751" s="54">
        <f t="shared" ca="1" si="99"/>
        <v>0</v>
      </c>
      <c r="H1751" s="54">
        <f t="shared" ca="1" si="99"/>
        <v>0</v>
      </c>
      <c r="I1751" s="54">
        <f t="shared" ca="1" si="99"/>
        <v>0</v>
      </c>
      <c r="J1751" s="54" t="str">
        <f t="shared" ca="1" si="99"/>
        <v>ZH0VMS</v>
      </c>
      <c r="K1751" s="54" t="str">
        <f t="shared" ca="1" si="99"/>
        <v>AD3</v>
      </c>
      <c r="L1751" s="54" t="str">
        <f t="shared" ca="1" si="99"/>
        <v>PARTIEL</v>
      </c>
      <c r="M1751" s="54">
        <f t="shared" ca="1" si="99"/>
        <v>0</v>
      </c>
      <c r="N1751" s="54" t="str">
        <f t="shared" ca="1" si="99"/>
        <v>ZH0VMV</v>
      </c>
      <c r="O1751" s="54">
        <f t="shared" ca="1" si="99"/>
        <v>0</v>
      </c>
    </row>
    <row r="1752" spans="1:15" hidden="1" x14ac:dyDescent="0.25">
      <c r="A1752" s="97">
        <v>1425</v>
      </c>
      <c r="B1752" s="98" t="s">
        <v>7391</v>
      </c>
      <c r="C1752" s="54" t="str">
        <f t="shared" ca="1" si="100"/>
        <v>CPMP</v>
      </c>
      <c r="D1752" s="54" t="str">
        <f t="shared" ca="1" si="100"/>
        <v xml:space="preserve">V0RMIMPU </v>
      </c>
      <c r="E1752" s="98">
        <f t="shared" ca="1" si="99"/>
        <v>0</v>
      </c>
      <c r="F1752" s="54">
        <f t="shared" ca="1" si="99"/>
        <v>0</v>
      </c>
      <c r="G1752" s="54">
        <f t="shared" ca="1" si="99"/>
        <v>0</v>
      </c>
      <c r="H1752" s="54">
        <f t="shared" ca="1" si="99"/>
        <v>0</v>
      </c>
      <c r="I1752" s="54">
        <f t="shared" ca="1" si="99"/>
        <v>0</v>
      </c>
      <c r="J1752" s="54" t="str">
        <f t="shared" ca="1" si="99"/>
        <v>ZH2FJB</v>
      </c>
      <c r="K1752" s="54" t="str">
        <f t="shared" ca="1" si="99"/>
        <v>AD3</v>
      </c>
      <c r="L1752" s="54" t="str">
        <f t="shared" ca="1" si="99"/>
        <v>COMPLET</v>
      </c>
      <c r="M1752" s="54">
        <f t="shared" ca="1" si="99"/>
        <v>0</v>
      </c>
      <c r="N1752" s="54" t="str">
        <f t="shared" ca="1" si="99"/>
        <v>ZH2XJB</v>
      </c>
      <c r="O1752" s="54">
        <f t="shared" ca="1" si="99"/>
        <v>0</v>
      </c>
    </row>
    <row r="1753" spans="1:15" hidden="1" x14ac:dyDescent="0.25">
      <c r="A1753" s="97">
        <v>1426</v>
      </c>
      <c r="B1753" s="98" t="s">
        <v>7396</v>
      </c>
      <c r="C1753" s="54" t="str">
        <f t="shared" ca="1" si="100"/>
        <v>CPCC</v>
      </c>
      <c r="D1753" s="54" t="str">
        <f t="shared" ca="1" si="100"/>
        <v xml:space="preserve">V0ROLECF </v>
      </c>
      <c r="E1753" s="98">
        <f t="shared" ca="1" si="99"/>
        <v>0</v>
      </c>
      <c r="F1753" s="54">
        <f t="shared" ca="1" si="99"/>
        <v>0</v>
      </c>
      <c r="G1753" s="54">
        <f t="shared" ca="1" si="99"/>
        <v>0</v>
      </c>
      <c r="H1753" s="54">
        <f t="shared" ca="1" si="99"/>
        <v>0</v>
      </c>
      <c r="I1753" s="54">
        <f t="shared" ca="1" si="99"/>
        <v>0</v>
      </c>
      <c r="J1753" s="54" t="str">
        <f t="shared" ca="1" si="99"/>
        <v>ZH1JJP</v>
      </c>
      <c r="K1753" s="54" t="str">
        <f t="shared" ca="1" si="99"/>
        <v>AD1</v>
      </c>
      <c r="L1753" s="54" t="str">
        <f t="shared" ca="1" si="99"/>
        <v>COMPLET</v>
      </c>
      <c r="M1753" s="54">
        <f t="shared" ca="1" si="99"/>
        <v>0</v>
      </c>
      <c r="N1753" s="54" t="str">
        <f t="shared" ca="1" si="99"/>
        <v>ZH11JP</v>
      </c>
      <c r="O1753" s="54">
        <f t="shared" ca="1" si="99"/>
        <v>0</v>
      </c>
    </row>
    <row r="1754" spans="1:15" hidden="1" x14ac:dyDescent="0.25">
      <c r="A1754" s="97">
        <v>1427</v>
      </c>
      <c r="B1754" s="98" t="s">
        <v>7400</v>
      </c>
      <c r="C1754" s="54" t="str">
        <f t="shared" ca="1" si="100"/>
        <v>CPRI</v>
      </c>
      <c r="D1754" s="54" t="str">
        <f t="shared" ca="1" si="100"/>
        <v xml:space="preserve"> </v>
      </c>
      <c r="E1754" s="98">
        <f t="shared" ca="1" si="99"/>
        <v>0</v>
      </c>
      <c r="F1754" s="54">
        <f t="shared" ca="1" si="99"/>
        <v>0</v>
      </c>
      <c r="G1754" s="54">
        <f t="shared" ca="1" si="99"/>
        <v>0</v>
      </c>
      <c r="H1754" s="54">
        <f t="shared" ca="1" si="99"/>
        <v>0</v>
      </c>
      <c r="I1754" s="54">
        <f t="shared" ca="1" si="99"/>
        <v>0</v>
      </c>
      <c r="J1754" s="54">
        <f t="shared" ca="1" si="99"/>
        <v>0</v>
      </c>
      <c r="K1754" s="54" t="str">
        <f t="shared" ca="1" si="99"/>
        <v>AD3</v>
      </c>
      <c r="L1754" s="54" t="str">
        <f t="shared" ca="1" si="99"/>
        <v>COMPLET</v>
      </c>
      <c r="M1754" s="54" t="str">
        <f t="shared" ca="1" si="99"/>
        <v xml:space="preserve"> </v>
      </c>
      <c r="N1754" s="54" t="str">
        <f t="shared" ca="1" si="99"/>
        <v>ZH0VJL</v>
      </c>
      <c r="O1754" s="54">
        <f t="shared" ca="1" si="99"/>
        <v>0</v>
      </c>
    </row>
    <row r="1755" spans="1:15" hidden="1" x14ac:dyDescent="0.25">
      <c r="A1755" s="97">
        <v>2055</v>
      </c>
      <c r="B1755" s="98" t="s">
        <v>10149</v>
      </c>
      <c r="C1755" s="54" t="str">
        <f t="shared" ca="1" si="100"/>
        <v>CPMP</v>
      </c>
      <c r="D1755" s="54" t="str">
        <f t="shared" ca="1" si="100"/>
        <v xml:space="preserve">V1RPC813 </v>
      </c>
      <c r="E1755" s="98">
        <f t="shared" ca="1" si="99"/>
        <v>0</v>
      </c>
      <c r="F1755" s="54">
        <f t="shared" ca="1" si="99"/>
        <v>0</v>
      </c>
      <c r="G1755" s="54">
        <f t="shared" ca="1" si="99"/>
        <v>0</v>
      </c>
      <c r="H1755" s="54">
        <f t="shared" ca="1" si="99"/>
        <v>0</v>
      </c>
      <c r="I1755" s="54">
        <f t="shared" ca="1" si="99"/>
        <v>0</v>
      </c>
      <c r="J1755" s="54" t="str">
        <f t="shared" ca="1" si="99"/>
        <v>ZH2IJD</v>
      </c>
      <c r="K1755" s="54" t="str">
        <f t="shared" ca="1" si="99"/>
        <v>AD3</v>
      </c>
      <c r="L1755" s="54" t="str">
        <f t="shared" ca="1" si="99"/>
        <v>COMPLET</v>
      </c>
      <c r="M1755" s="54">
        <f t="shared" ca="1" si="99"/>
        <v>0</v>
      </c>
      <c r="N1755" s="54" t="str">
        <f t="shared" ca="1" si="99"/>
        <v>ZH2JJD</v>
      </c>
      <c r="O1755" s="54">
        <f t="shared" ca="1" si="99"/>
        <v>0</v>
      </c>
    </row>
    <row r="1756" spans="1:15" hidden="1" x14ac:dyDescent="0.25">
      <c r="A1756" s="97">
        <v>2061</v>
      </c>
      <c r="B1756" s="98" t="s">
        <v>10173</v>
      </c>
      <c r="C1756" s="54" t="str">
        <f t="shared" ca="1" si="100"/>
        <v>CPMP</v>
      </c>
      <c r="D1756" s="54" t="str">
        <f t="shared" ca="1" si="100"/>
        <v xml:space="preserve">PCEFI </v>
      </c>
      <c r="E1756" s="98">
        <f t="shared" ca="1" si="99"/>
        <v>0</v>
      </c>
      <c r="F1756" s="54">
        <f t="shared" ca="1" si="99"/>
        <v>0</v>
      </c>
      <c r="G1756" s="54">
        <f t="shared" ref="G1756:O1784" ca="1" si="101">IF((INDIRECT("'Referentiel'!"&amp;G$1&amp;$A1756)="N/A"),"",INDIRECT("'Referentiel'!"&amp;G$1&amp;$A1756))</f>
        <v>0</v>
      </c>
      <c r="H1756" s="54">
        <f t="shared" ca="1" si="101"/>
        <v>0</v>
      </c>
      <c r="I1756" s="54">
        <f t="shared" ca="1" si="101"/>
        <v>0</v>
      </c>
      <c r="J1756" s="54" t="str">
        <f t="shared" ca="1" si="101"/>
        <v>ZH2IJJ</v>
      </c>
      <c r="K1756" s="54" t="str">
        <f t="shared" ca="1" si="101"/>
        <v>AD3</v>
      </c>
      <c r="L1756" s="54" t="str">
        <f t="shared" ca="1" si="101"/>
        <v>COMPLET</v>
      </c>
      <c r="M1756" s="54">
        <f t="shared" ca="1" si="101"/>
        <v>0</v>
      </c>
      <c r="N1756" s="54" t="str">
        <f t="shared" ca="1" si="101"/>
        <v>ZH2JJJ</v>
      </c>
      <c r="O1756" s="54">
        <f t="shared" ca="1" si="101"/>
        <v>0</v>
      </c>
    </row>
    <row r="1757" spans="1:15" hidden="1" x14ac:dyDescent="0.25">
      <c r="A1757" s="97">
        <v>2056</v>
      </c>
      <c r="B1757" s="98" t="s">
        <v>10153</v>
      </c>
      <c r="C1757" s="54" t="str">
        <f t="shared" ca="1" si="100"/>
        <v>CPMP</v>
      </c>
      <c r="D1757" s="54" t="str">
        <f t="shared" ca="1" si="100"/>
        <v>RPCNBR</v>
      </c>
      <c r="E1757" s="98">
        <f t="shared" ca="1" si="100"/>
        <v>0</v>
      </c>
      <c r="F1757" s="54">
        <f t="shared" ca="1" si="100"/>
        <v>0</v>
      </c>
      <c r="G1757" s="54">
        <f t="shared" ca="1" si="101"/>
        <v>0</v>
      </c>
      <c r="H1757" s="54">
        <f t="shared" ca="1" si="101"/>
        <v>0</v>
      </c>
      <c r="I1757" s="54">
        <f t="shared" ca="1" si="101"/>
        <v>0</v>
      </c>
      <c r="J1757" s="54" t="str">
        <f t="shared" ca="1" si="101"/>
        <v>ZH2IJE</v>
      </c>
      <c r="K1757" s="54" t="str">
        <f t="shared" ca="1" si="101"/>
        <v>AD3</v>
      </c>
      <c r="L1757" s="54" t="str">
        <f t="shared" ca="1" si="101"/>
        <v>COMPLET</v>
      </c>
      <c r="M1757" s="54">
        <f t="shared" ca="1" si="101"/>
        <v>0</v>
      </c>
      <c r="N1757" s="54" t="str">
        <f t="shared" ca="1" si="101"/>
        <v>ZH2JJE</v>
      </c>
      <c r="O1757" s="54">
        <f t="shared" ca="1" si="101"/>
        <v>0</v>
      </c>
    </row>
    <row r="1758" spans="1:15" hidden="1" x14ac:dyDescent="0.25">
      <c r="A1758" s="97">
        <v>2057</v>
      </c>
      <c r="B1758" s="98" t="s">
        <v>10157</v>
      </c>
      <c r="C1758" s="54" t="str">
        <f t="shared" ca="1" si="100"/>
        <v>CPMP</v>
      </c>
      <c r="D1758" s="54" t="str">
        <f t="shared" ca="1" si="100"/>
        <v>RPCSCE</v>
      </c>
      <c r="E1758" s="98">
        <f t="shared" ca="1" si="100"/>
        <v>0</v>
      </c>
      <c r="F1758" s="54">
        <f t="shared" ca="1" si="100"/>
        <v>0</v>
      </c>
      <c r="G1758" s="54">
        <f t="shared" ca="1" si="101"/>
        <v>0</v>
      </c>
      <c r="H1758" s="54">
        <f t="shared" ca="1" si="101"/>
        <v>0</v>
      </c>
      <c r="I1758" s="54">
        <f t="shared" ca="1" si="101"/>
        <v>0</v>
      </c>
      <c r="J1758" s="54" t="str">
        <f t="shared" ca="1" si="101"/>
        <v>ZH2IJF</v>
      </c>
      <c r="K1758" s="54" t="str">
        <f t="shared" ca="1" si="101"/>
        <v>AD3</v>
      </c>
      <c r="L1758" s="54" t="str">
        <f t="shared" ca="1" si="101"/>
        <v>COMPLET</v>
      </c>
      <c r="M1758" s="54">
        <f t="shared" ca="1" si="101"/>
        <v>0</v>
      </c>
      <c r="N1758" s="54" t="str">
        <f t="shared" ca="1" si="101"/>
        <v>ZH2JJF</v>
      </c>
      <c r="O1758" s="54">
        <f t="shared" ca="1" si="101"/>
        <v>0</v>
      </c>
    </row>
    <row r="1759" spans="1:15" hidden="1" x14ac:dyDescent="0.25">
      <c r="A1759" s="97">
        <v>2058</v>
      </c>
      <c r="B1759" s="98" t="s">
        <v>10161</v>
      </c>
      <c r="C1759" s="54" t="str">
        <f t="shared" ca="1" si="100"/>
        <v>CPMP</v>
      </c>
      <c r="D1759" s="54" t="str">
        <f t="shared" ca="1" si="100"/>
        <v>RPCSCR</v>
      </c>
      <c r="E1759" s="98">
        <f t="shared" ca="1" si="100"/>
        <v>0</v>
      </c>
      <c r="F1759" s="54">
        <f t="shared" ca="1" si="100"/>
        <v>0</v>
      </c>
      <c r="G1759" s="54">
        <f t="shared" ca="1" si="101"/>
        <v>0</v>
      </c>
      <c r="H1759" s="54">
        <f t="shared" ca="1" si="101"/>
        <v>0</v>
      </c>
      <c r="I1759" s="54">
        <f t="shared" ca="1" si="101"/>
        <v>0</v>
      </c>
      <c r="J1759" s="54" t="str">
        <f t="shared" ca="1" si="101"/>
        <v>ZH2IJG</v>
      </c>
      <c r="K1759" s="54" t="str">
        <f t="shared" ca="1" si="101"/>
        <v>AD3</v>
      </c>
      <c r="L1759" s="54" t="str">
        <f t="shared" ca="1" si="101"/>
        <v>COMPLET</v>
      </c>
      <c r="M1759" s="54">
        <f t="shared" ca="1" si="101"/>
        <v>0</v>
      </c>
      <c r="N1759" s="54" t="str">
        <f t="shared" ca="1" si="101"/>
        <v>ZH2JJG</v>
      </c>
      <c r="O1759" s="54">
        <f t="shared" ca="1" si="101"/>
        <v>0</v>
      </c>
    </row>
    <row r="1760" spans="1:15" hidden="1" x14ac:dyDescent="0.25">
      <c r="A1760" s="97">
        <v>2059</v>
      </c>
      <c r="B1760" s="98" t="s">
        <v>10165</v>
      </c>
      <c r="C1760" s="54" t="str">
        <f t="shared" ca="1" si="100"/>
        <v>CPMP</v>
      </c>
      <c r="D1760" s="54" t="str">
        <f t="shared" ca="1" si="100"/>
        <v>RPCSDE</v>
      </c>
      <c r="E1760" s="98">
        <f t="shared" ca="1" si="100"/>
        <v>0</v>
      </c>
      <c r="F1760" s="54">
        <f t="shared" ca="1" si="100"/>
        <v>0</v>
      </c>
      <c r="G1760" s="54">
        <f t="shared" ca="1" si="101"/>
        <v>0</v>
      </c>
      <c r="H1760" s="54">
        <f t="shared" ca="1" si="101"/>
        <v>0</v>
      </c>
      <c r="I1760" s="54">
        <f t="shared" ca="1" si="101"/>
        <v>0</v>
      </c>
      <c r="J1760" s="54" t="str">
        <f t="shared" ca="1" si="101"/>
        <v>ZH2IJH</v>
      </c>
      <c r="K1760" s="54" t="str">
        <f t="shared" ca="1" si="101"/>
        <v>AD3</v>
      </c>
      <c r="L1760" s="54" t="str">
        <f t="shared" ca="1" si="101"/>
        <v>COMPLET</v>
      </c>
      <c r="M1760" s="54">
        <f t="shared" ca="1" si="101"/>
        <v>0</v>
      </c>
      <c r="N1760" s="54" t="str">
        <f t="shared" ca="1" si="101"/>
        <v>ZH2JJH</v>
      </c>
      <c r="O1760" s="54">
        <f t="shared" ca="1" si="101"/>
        <v>0</v>
      </c>
    </row>
    <row r="1761" spans="1:15" hidden="1" x14ac:dyDescent="0.25">
      <c r="A1761" s="97">
        <v>2060</v>
      </c>
      <c r="B1761" s="98" t="s">
        <v>10169</v>
      </c>
      <c r="C1761" s="54" t="str">
        <f t="shared" ca="1" si="100"/>
        <v>CPMP</v>
      </c>
      <c r="D1761" s="54" t="str">
        <f t="shared" ca="1" si="100"/>
        <v>RPCSDR</v>
      </c>
      <c r="E1761" s="98">
        <f t="shared" ca="1" si="100"/>
        <v>0</v>
      </c>
      <c r="F1761" s="54">
        <f t="shared" ca="1" si="100"/>
        <v>0</v>
      </c>
      <c r="G1761" s="54">
        <f t="shared" ca="1" si="101"/>
        <v>0</v>
      </c>
      <c r="H1761" s="54">
        <f t="shared" ca="1" si="101"/>
        <v>0</v>
      </c>
      <c r="I1761" s="54">
        <f t="shared" ca="1" si="101"/>
        <v>0</v>
      </c>
      <c r="J1761" s="54" t="str">
        <f t="shared" ca="1" si="101"/>
        <v>ZH2IJI</v>
      </c>
      <c r="K1761" s="54" t="str">
        <f t="shared" ca="1" si="101"/>
        <v>AD3</v>
      </c>
      <c r="L1761" s="54" t="str">
        <f t="shared" ca="1" si="101"/>
        <v>COMPLET</v>
      </c>
      <c r="M1761" s="54">
        <f t="shared" ca="1" si="101"/>
        <v>0</v>
      </c>
      <c r="N1761" s="54" t="str">
        <f t="shared" ca="1" si="101"/>
        <v>ZH2JJI</v>
      </c>
      <c r="O1761" s="54">
        <f t="shared" ca="1" si="101"/>
        <v>0</v>
      </c>
    </row>
    <row r="1762" spans="1:15" hidden="1" x14ac:dyDescent="0.25">
      <c r="A1762" s="97">
        <v>1428</v>
      </c>
      <c r="B1762" s="98" t="s">
        <v>7403</v>
      </c>
      <c r="C1762" s="54" t="str">
        <f t="shared" ca="1" si="100"/>
        <v>CPRI</v>
      </c>
      <c r="D1762" s="54" t="str">
        <f t="shared" ca="1" si="100"/>
        <v>RP5J9CM2</v>
      </c>
      <c r="E1762" s="98">
        <f t="shared" ca="1" si="100"/>
        <v>0</v>
      </c>
      <c r="F1762" s="54">
        <f t="shared" ca="1" si="100"/>
        <v>0</v>
      </c>
      <c r="G1762" s="54">
        <f t="shared" ca="1" si="101"/>
        <v>0</v>
      </c>
      <c r="H1762" s="54">
        <f t="shared" ca="1" si="101"/>
        <v>0</v>
      </c>
      <c r="I1762" s="54">
        <f t="shared" ca="1" si="101"/>
        <v>0</v>
      </c>
      <c r="J1762" s="54" t="str">
        <f t="shared" ca="1" si="101"/>
        <v>ZH0CMG</v>
      </c>
      <c r="K1762" s="54" t="str">
        <f t="shared" ca="1" si="101"/>
        <v>AD3</v>
      </c>
      <c r="L1762" s="54" t="str">
        <f t="shared" ca="1" si="101"/>
        <v>COMPLET</v>
      </c>
      <c r="M1762" s="54" t="str">
        <f t="shared" ca="1" si="101"/>
        <v xml:space="preserve"> </v>
      </c>
      <c r="N1762" s="54" t="str">
        <f t="shared" ca="1" si="101"/>
        <v>ZH0VMG</v>
      </c>
      <c r="O1762" s="54">
        <f t="shared" ca="1" si="101"/>
        <v>0</v>
      </c>
    </row>
    <row r="1763" spans="1:15" hidden="1" x14ac:dyDescent="0.25">
      <c r="A1763" s="97">
        <v>1429</v>
      </c>
      <c r="B1763" s="98" t="s">
        <v>7408</v>
      </c>
      <c r="C1763" s="54" t="str">
        <f t="shared" ca="1" si="100"/>
        <v>CPRI</v>
      </c>
      <c r="D1763" s="54" t="str">
        <f t="shared" ca="1" si="100"/>
        <v xml:space="preserve"> </v>
      </c>
      <c r="E1763" s="98">
        <f t="shared" ca="1" si="100"/>
        <v>0</v>
      </c>
      <c r="F1763" s="54">
        <f t="shared" ca="1" si="100"/>
        <v>0</v>
      </c>
      <c r="G1763" s="54">
        <f t="shared" ca="1" si="101"/>
        <v>0</v>
      </c>
      <c r="H1763" s="54">
        <f t="shared" ca="1" si="101"/>
        <v>0</v>
      </c>
      <c r="I1763" s="54">
        <f t="shared" ca="1" si="101"/>
        <v>0</v>
      </c>
      <c r="J1763" s="54">
        <f t="shared" ca="1" si="101"/>
        <v>0</v>
      </c>
      <c r="K1763" s="54" t="str">
        <f t="shared" ca="1" si="101"/>
        <v>AD3</v>
      </c>
      <c r="L1763" s="54" t="str">
        <f t="shared" ca="1" si="101"/>
        <v>COMPLET</v>
      </c>
      <c r="M1763" s="54" t="str">
        <f t="shared" ca="1" si="101"/>
        <v xml:space="preserve"> </v>
      </c>
      <c r="N1763" s="54" t="str">
        <f t="shared" ca="1" si="101"/>
        <v>ZH0SA0</v>
      </c>
      <c r="O1763" s="54">
        <f t="shared" ca="1" si="101"/>
        <v>0</v>
      </c>
    </row>
    <row r="1764" spans="1:15" x14ac:dyDescent="0.25">
      <c r="A1764" s="97">
        <v>1430</v>
      </c>
      <c r="B1764" s="98" t="s">
        <v>7412</v>
      </c>
      <c r="C1764" s="54" t="str">
        <f t="shared" ca="1" si="100"/>
        <v>CPRI</v>
      </c>
      <c r="D1764" s="54" t="str">
        <f t="shared" ca="1" si="100"/>
        <v xml:space="preserve"> </v>
      </c>
      <c r="E1764" s="98">
        <f t="shared" ca="1" si="100"/>
        <v>0</v>
      </c>
      <c r="F1764" s="54">
        <f t="shared" ca="1" si="100"/>
        <v>0</v>
      </c>
      <c r="G1764" s="54">
        <f t="shared" ca="1" si="101"/>
        <v>0</v>
      </c>
      <c r="H1764" s="54">
        <f t="shared" ca="1" si="101"/>
        <v>0</v>
      </c>
      <c r="I1764" s="54">
        <f t="shared" ca="1" si="101"/>
        <v>0</v>
      </c>
      <c r="J1764" s="54">
        <f t="shared" ca="1" si="101"/>
        <v>0</v>
      </c>
      <c r="K1764" s="54" t="str">
        <f t="shared" ca="1" si="101"/>
        <v>AD3</v>
      </c>
      <c r="L1764" s="54" t="str">
        <f t="shared" ca="1" si="101"/>
        <v>COMPLET</v>
      </c>
      <c r="M1764" s="54" t="str">
        <f t="shared" ca="1" si="101"/>
        <v xml:space="preserve"> </v>
      </c>
      <c r="N1764" s="54" t="str">
        <f t="shared" ca="1" si="101"/>
        <v>ZH0SH4</v>
      </c>
      <c r="O1764" s="54">
        <f t="shared" ca="1" si="101"/>
        <v>0</v>
      </c>
    </row>
    <row r="1765" spans="1:15" hidden="1" x14ac:dyDescent="0.25">
      <c r="A1765" s="97">
        <v>1431</v>
      </c>
      <c r="B1765" s="98" t="s">
        <v>7415</v>
      </c>
      <c r="C1765" s="54" t="str">
        <f t="shared" ca="1" si="100"/>
        <v>CPRI</v>
      </c>
      <c r="D1765" s="54" t="str">
        <f t="shared" ca="1" si="100"/>
        <v xml:space="preserve"> </v>
      </c>
      <c r="E1765" s="98">
        <f t="shared" ca="1" si="100"/>
        <v>0</v>
      </c>
      <c r="F1765" s="54">
        <f t="shared" ca="1" si="100"/>
        <v>0</v>
      </c>
      <c r="G1765" s="54">
        <f t="shared" ca="1" si="101"/>
        <v>0</v>
      </c>
      <c r="H1765" s="54">
        <f t="shared" ca="1" si="101"/>
        <v>0</v>
      </c>
      <c r="I1765" s="54">
        <f t="shared" ca="1" si="101"/>
        <v>0</v>
      </c>
      <c r="J1765" s="54">
        <f t="shared" ca="1" si="101"/>
        <v>0</v>
      </c>
      <c r="K1765" s="54" t="str">
        <f t="shared" ca="1" si="101"/>
        <v>AD3</v>
      </c>
      <c r="L1765" s="54" t="str">
        <f t="shared" ca="1" si="101"/>
        <v>COMPLET</v>
      </c>
      <c r="M1765" s="54" t="str">
        <f t="shared" ca="1" si="101"/>
        <v xml:space="preserve"> </v>
      </c>
      <c r="N1765" s="54" t="str">
        <f t="shared" ca="1" si="101"/>
        <v>ZH0VMH</v>
      </c>
      <c r="O1765" s="54">
        <f t="shared" ca="1" si="101"/>
        <v>0</v>
      </c>
    </row>
    <row r="1766" spans="1:15" hidden="1" x14ac:dyDescent="0.25">
      <c r="A1766" s="97">
        <v>1432</v>
      </c>
      <c r="B1766" s="98" t="s">
        <v>7418</v>
      </c>
      <c r="C1766" s="54" t="str">
        <f t="shared" ca="1" si="100"/>
        <v>CPRI</v>
      </c>
      <c r="D1766" s="54" t="str">
        <f t="shared" ca="1" si="100"/>
        <v xml:space="preserve"> </v>
      </c>
      <c r="E1766" s="98">
        <f t="shared" ca="1" si="100"/>
        <v>0</v>
      </c>
      <c r="F1766" s="54">
        <f t="shared" ca="1" si="100"/>
        <v>0</v>
      </c>
      <c r="G1766" s="54">
        <f t="shared" ca="1" si="101"/>
        <v>0</v>
      </c>
      <c r="H1766" s="54">
        <f t="shared" ca="1" si="101"/>
        <v>0</v>
      </c>
      <c r="I1766" s="54">
        <f t="shared" ca="1" si="101"/>
        <v>0</v>
      </c>
      <c r="J1766" s="54">
        <f t="shared" ca="1" si="101"/>
        <v>0</v>
      </c>
      <c r="K1766" s="54" t="str">
        <f t="shared" ca="1" si="101"/>
        <v>AD3</v>
      </c>
      <c r="L1766" s="54" t="str">
        <f t="shared" ca="1" si="101"/>
        <v>COMPLET</v>
      </c>
      <c r="M1766" s="54" t="str">
        <f t="shared" ca="1" si="101"/>
        <v xml:space="preserve"> </v>
      </c>
      <c r="N1766" s="54" t="str">
        <f t="shared" ca="1" si="101"/>
        <v>ZH0VMI</v>
      </c>
      <c r="O1766" s="54">
        <f t="shared" ca="1" si="101"/>
        <v>0</v>
      </c>
    </row>
    <row r="1767" spans="1:15" hidden="1" x14ac:dyDescent="0.25">
      <c r="A1767" s="97">
        <v>1433</v>
      </c>
      <c r="B1767" s="98" t="s">
        <v>7421</v>
      </c>
      <c r="C1767" s="54" t="str">
        <f t="shared" ca="1" si="100"/>
        <v>CPCC</v>
      </c>
      <c r="D1767" s="54" t="str">
        <f t="shared" ca="1" si="100"/>
        <v>V0RPRTCOF</v>
      </c>
      <c r="E1767" s="98">
        <f t="shared" ca="1" si="100"/>
        <v>0</v>
      </c>
      <c r="F1767" s="54">
        <f t="shared" ca="1" si="100"/>
        <v>0</v>
      </c>
      <c r="G1767" s="54">
        <f t="shared" ca="1" si="101"/>
        <v>0</v>
      </c>
      <c r="H1767" s="54">
        <f t="shared" ca="1" si="101"/>
        <v>0</v>
      </c>
      <c r="I1767" s="54">
        <f t="shared" ca="1" si="101"/>
        <v>0</v>
      </c>
      <c r="J1767" s="54" t="str">
        <f t="shared" ca="1" si="101"/>
        <v>ZH1JJQ</v>
      </c>
      <c r="K1767" s="54" t="str">
        <f t="shared" ca="1" si="101"/>
        <v>AD1</v>
      </c>
      <c r="L1767" s="54" t="str">
        <f t="shared" ca="1" si="101"/>
        <v>COMPLET</v>
      </c>
      <c r="M1767" s="54">
        <f t="shared" ca="1" si="101"/>
        <v>0</v>
      </c>
      <c r="N1767" s="54" t="str">
        <f t="shared" ca="1" si="101"/>
        <v>ZH11JQ</v>
      </c>
      <c r="O1767" s="54">
        <f t="shared" ca="1" si="101"/>
        <v>0</v>
      </c>
    </row>
    <row r="1768" spans="1:15" hidden="1" x14ac:dyDescent="0.25">
      <c r="A1768" s="97">
        <v>1434</v>
      </c>
      <c r="B1768" s="98" t="s">
        <v>7426</v>
      </c>
      <c r="C1768" s="54" t="str">
        <f t="shared" ca="1" si="100"/>
        <v>CPRI</v>
      </c>
      <c r="D1768" s="54" t="str">
        <f t="shared" ca="1" si="100"/>
        <v>RPTCT9AA</v>
      </c>
      <c r="E1768" s="98">
        <f t="shared" ca="1" si="100"/>
        <v>0</v>
      </c>
      <c r="F1768" s="54">
        <f t="shared" ca="1" si="100"/>
        <v>0</v>
      </c>
      <c r="G1768" s="54">
        <f t="shared" ca="1" si="101"/>
        <v>0</v>
      </c>
      <c r="H1768" s="54">
        <f t="shared" ca="1" si="101"/>
        <v>0</v>
      </c>
      <c r="I1768" s="54">
        <f t="shared" ca="1" si="101"/>
        <v>0</v>
      </c>
      <c r="J1768" s="54" t="str">
        <f t="shared" ca="1" si="101"/>
        <v>ZH0EMF</v>
      </c>
      <c r="K1768" s="54" t="str">
        <f t="shared" ca="1" si="101"/>
        <v>AD3</v>
      </c>
      <c r="L1768" s="54" t="str">
        <f t="shared" ca="1" si="101"/>
        <v>COMPLET</v>
      </c>
      <c r="M1768" s="54" t="str">
        <f t="shared" ca="1" si="101"/>
        <v xml:space="preserve"> </v>
      </c>
      <c r="N1768" s="54" t="str">
        <f t="shared" ca="1" si="101"/>
        <v>ZH0VMJ</v>
      </c>
      <c r="O1768" s="54">
        <f t="shared" ca="1" si="101"/>
        <v>0</v>
      </c>
    </row>
    <row r="1769" spans="1:15" hidden="1" x14ac:dyDescent="0.25">
      <c r="A1769" s="97">
        <v>1435</v>
      </c>
      <c r="B1769" s="98" t="s">
        <v>7431</v>
      </c>
      <c r="C1769" s="54" t="str">
        <f t="shared" ca="1" si="100"/>
        <v>CPRI</v>
      </c>
      <c r="D1769" s="54" t="str">
        <f t="shared" ca="1" si="100"/>
        <v>RPTCT9AM</v>
      </c>
      <c r="E1769" s="98">
        <f t="shared" ca="1" si="100"/>
        <v>0</v>
      </c>
      <c r="F1769" s="54">
        <f t="shared" ca="1" si="100"/>
        <v>0</v>
      </c>
      <c r="G1769" s="54">
        <f t="shared" ca="1" si="101"/>
        <v>0</v>
      </c>
      <c r="H1769" s="54">
        <f t="shared" ca="1" si="101"/>
        <v>0</v>
      </c>
      <c r="I1769" s="54">
        <f t="shared" ca="1" si="101"/>
        <v>0</v>
      </c>
      <c r="J1769" s="54" t="str">
        <f t="shared" ca="1" si="101"/>
        <v>ZH0EMG</v>
      </c>
      <c r="K1769" s="54" t="str">
        <f t="shared" ca="1" si="101"/>
        <v>AD3</v>
      </c>
      <c r="L1769" s="54" t="str">
        <f t="shared" ca="1" si="101"/>
        <v>COMPLET</v>
      </c>
      <c r="M1769" s="54" t="str">
        <f t="shared" ca="1" si="101"/>
        <v xml:space="preserve"> </v>
      </c>
      <c r="N1769" s="54" t="str">
        <f t="shared" ca="1" si="101"/>
        <v>ZH0VMK</v>
      </c>
      <c r="O1769" s="54">
        <f t="shared" ca="1" si="101"/>
        <v>0</v>
      </c>
    </row>
    <row r="1770" spans="1:15" hidden="1" x14ac:dyDescent="0.25">
      <c r="A1770" s="97">
        <v>1436</v>
      </c>
      <c r="B1770" s="98" t="s">
        <v>7436</v>
      </c>
      <c r="C1770" s="54" t="str">
        <f t="shared" ca="1" si="100"/>
        <v>CPCR</v>
      </c>
      <c r="D1770" s="54" t="str">
        <f t="shared" ca="1" si="100"/>
        <v>V4RPTHIG</v>
      </c>
      <c r="E1770" s="98">
        <f t="shared" ca="1" si="100"/>
        <v>0</v>
      </c>
      <c r="F1770" s="54">
        <f t="shared" ca="1" si="100"/>
        <v>0</v>
      </c>
      <c r="G1770" s="54">
        <f t="shared" ca="1" si="101"/>
        <v>0</v>
      </c>
      <c r="H1770" s="54">
        <f t="shared" ca="1" si="101"/>
        <v>0</v>
      </c>
      <c r="I1770" s="54">
        <f t="shared" ca="1" si="101"/>
        <v>0</v>
      </c>
      <c r="J1770" s="54" t="str">
        <f t="shared" ca="1" si="101"/>
        <v>ZH1CM2</v>
      </c>
      <c r="K1770" s="54" t="str">
        <f t="shared" ca="1" si="101"/>
        <v>AD3</v>
      </c>
      <c r="L1770" s="54" t="str">
        <f t="shared" ca="1" si="101"/>
        <v>COMPLET</v>
      </c>
      <c r="M1770" s="54" t="str">
        <f t="shared" ca="1" si="101"/>
        <v xml:space="preserve"> </v>
      </c>
      <c r="N1770" s="54" t="str">
        <f t="shared" ca="1" si="101"/>
        <v>ZH1UM2</v>
      </c>
      <c r="O1770" s="54">
        <f t="shared" ca="1" si="101"/>
        <v>0</v>
      </c>
    </row>
    <row r="1771" spans="1:15" hidden="1" x14ac:dyDescent="0.25">
      <c r="A1771" s="97">
        <v>1437</v>
      </c>
      <c r="B1771" s="98" t="s">
        <v>7444</v>
      </c>
      <c r="C1771" s="54" t="str">
        <f t="shared" ca="1" si="100"/>
        <v>CPMP</v>
      </c>
      <c r="D1771" s="54" t="str">
        <f t="shared" ca="1" si="100"/>
        <v xml:space="preserve">H20XS924 fait à partir de 11 generation de RENXS002 et RENXS001 ( ZH2QJ..) </v>
      </c>
      <c r="E1771" s="98">
        <f t="shared" ca="1" si="100"/>
        <v>0</v>
      </c>
      <c r="F1771" s="54">
        <f t="shared" ca="1" si="100"/>
        <v>0</v>
      </c>
      <c r="G1771" s="54" t="str">
        <f t="shared" ca="1" si="101"/>
        <v xml:space="preserve">ZH2QJA ZH2QJB ZH2QJC ZH2QJD ZH2QJ1 ZH2QJ2 ZH2QJ3 ZH2QJ4 ZH2QJ5 ZH2QJ6 ZH2QJ7 ZH2QJ8 ZH2QJ9 </v>
      </c>
      <c r="H1771" s="54">
        <f t="shared" ca="1" si="101"/>
        <v>0</v>
      </c>
      <c r="I1771" s="54">
        <f t="shared" ca="1" si="101"/>
        <v>0</v>
      </c>
      <c r="J1771" s="54" t="str">
        <f t="shared" ca="1" si="101"/>
        <v>ZH2AJ2</v>
      </c>
      <c r="K1771" s="54" t="str">
        <f t="shared" ca="1" si="101"/>
        <v>AD3</v>
      </c>
      <c r="L1771" s="54" t="str">
        <f t="shared" ca="1" si="101"/>
        <v>PARTIEL</v>
      </c>
      <c r="M1771" s="54">
        <f t="shared" ca="1" si="101"/>
        <v>0</v>
      </c>
      <c r="N1771" s="54" t="str">
        <f t="shared" ca="1" si="101"/>
        <v>ZH2SJ2</v>
      </c>
      <c r="O1771" s="54">
        <f t="shared" ca="1" si="101"/>
        <v>0</v>
      </c>
    </row>
    <row r="1772" spans="1:15" hidden="1" x14ac:dyDescent="0.25">
      <c r="A1772" s="97">
        <v>1438</v>
      </c>
      <c r="B1772" s="98" t="s">
        <v>7448</v>
      </c>
      <c r="C1772" s="54" t="str">
        <f t="shared" ca="1" si="100"/>
        <v>CPMP</v>
      </c>
      <c r="D1772" s="54" t="str">
        <f t="shared" ca="1" si="100"/>
        <v xml:space="preserve">H20XS924 fait à partir de 11 generation de RENXS002 et RENXS001 ( ZH2QJ..) </v>
      </c>
      <c r="E1772" s="98">
        <f t="shared" ca="1" si="100"/>
        <v>0</v>
      </c>
      <c r="F1772" s="54">
        <f t="shared" ca="1" si="100"/>
        <v>0</v>
      </c>
      <c r="G1772" s="54" t="str">
        <f t="shared" ca="1" si="101"/>
        <v xml:space="preserve">ZH2QJA ZH2QJB ZH2QJC ZH2QJD ZH2QJ1 ZH2QJ2 ZH2QJ3 ZH2QJ4 ZH2QJ5 ZH2QJ6 ZH2QJ7 ZH2QJ8 ZH2QJ9 </v>
      </c>
      <c r="H1772" s="54">
        <f t="shared" ca="1" si="101"/>
        <v>0</v>
      </c>
      <c r="I1772" s="54">
        <f t="shared" ca="1" si="101"/>
        <v>0</v>
      </c>
      <c r="J1772" s="54" t="str">
        <f t="shared" ca="1" si="101"/>
        <v>ZH2AJ2</v>
      </c>
      <c r="K1772" s="54" t="str">
        <f t="shared" ca="1" si="101"/>
        <v>AD3</v>
      </c>
      <c r="L1772" s="54" t="str">
        <f t="shared" ca="1" si="101"/>
        <v>PARTIEL</v>
      </c>
      <c r="M1772" s="54">
        <f t="shared" ca="1" si="101"/>
        <v>0</v>
      </c>
      <c r="N1772" s="54" t="str">
        <f t="shared" ca="1" si="101"/>
        <v>ZH2SJ3</v>
      </c>
      <c r="O1772" s="54">
        <f t="shared" ca="1" si="101"/>
        <v>0</v>
      </c>
    </row>
    <row r="1773" spans="1:15" hidden="1" x14ac:dyDescent="0.25">
      <c r="A1773" s="97">
        <v>1439</v>
      </c>
      <c r="B1773" s="98" t="s">
        <v>7451</v>
      </c>
      <c r="C1773" s="54" t="str">
        <f t="shared" ca="1" si="100"/>
        <v>CPPL</v>
      </c>
      <c r="D1773" s="54" t="str">
        <f t="shared" ca="1" si="100"/>
        <v>RTCXS036</v>
      </c>
      <c r="E1773" s="98">
        <f t="shared" ca="1" si="100"/>
        <v>0</v>
      </c>
      <c r="F1773" s="54">
        <f t="shared" ca="1" si="100"/>
        <v>0</v>
      </c>
      <c r="G1773" s="54">
        <f t="shared" ca="1" si="101"/>
        <v>0</v>
      </c>
      <c r="H1773" s="54">
        <f t="shared" ca="1" si="101"/>
        <v>0</v>
      </c>
      <c r="I1773" s="54">
        <f t="shared" ca="1" si="101"/>
        <v>0</v>
      </c>
      <c r="J1773" s="54">
        <f t="shared" ca="1" si="101"/>
        <v>0</v>
      </c>
      <c r="K1773" s="54" t="str">
        <f t="shared" ca="1" si="101"/>
        <v>AD3</v>
      </c>
      <c r="L1773" s="54" t="str">
        <f t="shared" ca="1" si="101"/>
        <v>PARTIEL</v>
      </c>
      <c r="M1773" s="54">
        <f t="shared" ca="1" si="101"/>
        <v>0</v>
      </c>
      <c r="N1773" s="54" t="str">
        <f t="shared" ca="1" si="101"/>
        <v>ZH2UMO</v>
      </c>
      <c r="O1773" s="54">
        <f t="shared" ca="1" si="101"/>
        <v>0</v>
      </c>
    </row>
    <row r="1774" spans="1:15" hidden="1" x14ac:dyDescent="0.25">
      <c r="A1774" s="97">
        <v>2216</v>
      </c>
      <c r="B1774" s="98" t="s">
        <v>10724</v>
      </c>
      <c r="C1774" s="54" t="str">
        <f t="shared" ca="1" si="100"/>
        <v>CPCC</v>
      </c>
      <c r="D1774" s="54" t="str">
        <f t="shared" ca="1" si="100"/>
        <v>AUD08</v>
      </c>
      <c r="E1774" s="98">
        <f t="shared" ca="1" si="100"/>
        <v>0</v>
      </c>
      <c r="F1774" s="54">
        <f t="shared" ca="1" si="100"/>
        <v>0</v>
      </c>
      <c r="G1774" s="54">
        <f t="shared" ca="1" si="101"/>
        <v>0</v>
      </c>
      <c r="H1774" s="54" t="str">
        <f t="shared" ca="1" si="101"/>
        <v>AUD08</v>
      </c>
      <c r="I1774" s="54">
        <f t="shared" ca="1" si="101"/>
        <v>0</v>
      </c>
      <c r="J1774" s="54" t="str">
        <f t="shared" ca="1" si="101"/>
        <v>ZH1GJQ</v>
      </c>
      <c r="K1774" s="54" t="str">
        <f t="shared" ca="1" si="101"/>
        <v>AD3</v>
      </c>
      <c r="L1774" s="54" t="str">
        <f t="shared" ca="1" si="101"/>
        <v>PARTIEL</v>
      </c>
      <c r="M1774" s="54">
        <f t="shared" ca="1" si="101"/>
        <v>0</v>
      </c>
      <c r="N1774" s="54" t="str">
        <f t="shared" ca="1" si="101"/>
        <v>ZH1RJQ</v>
      </c>
      <c r="O1774" s="54">
        <f t="shared" ca="1" si="101"/>
        <v>0</v>
      </c>
    </row>
    <row r="1775" spans="1:15" hidden="1" x14ac:dyDescent="0.25">
      <c r="A1775" s="97">
        <v>2116</v>
      </c>
      <c r="B1775" s="98" t="s">
        <v>10347</v>
      </c>
      <c r="C1775" s="54" t="str">
        <f t="shared" ca="1" si="100"/>
        <v>CPCC</v>
      </c>
      <c r="D1775" s="54" t="str">
        <f t="shared" ca="1" si="100"/>
        <v>V0SAIBAN</v>
      </c>
      <c r="E1775" s="98">
        <f t="shared" ca="1" si="100"/>
        <v>0</v>
      </c>
      <c r="F1775" s="54">
        <f t="shared" ca="1" si="100"/>
        <v>0</v>
      </c>
      <c r="G1775" s="54">
        <f t="shared" ca="1" si="101"/>
        <v>0</v>
      </c>
      <c r="H1775" s="54">
        <f t="shared" ca="1" si="101"/>
        <v>0</v>
      </c>
      <c r="I1775" s="54">
        <f t="shared" ca="1" si="101"/>
        <v>0</v>
      </c>
      <c r="J1775" s="54" t="str">
        <f t="shared" ca="1" si="101"/>
        <v>ZH18JF</v>
      </c>
      <c r="K1775" s="54" t="str">
        <f t="shared" ca="1" si="101"/>
        <v>AD3</v>
      </c>
      <c r="L1775" s="54" t="str">
        <f t="shared" ca="1" si="101"/>
        <v>COMPLET</v>
      </c>
      <c r="M1775" s="54" t="str">
        <f t="shared" ca="1" si="101"/>
        <v xml:space="preserve"> </v>
      </c>
      <c r="N1775" s="54" t="str">
        <f t="shared" ca="1" si="101"/>
        <v>ZH18JG</v>
      </c>
      <c r="O1775" s="54">
        <f t="shared" ca="1" si="101"/>
        <v>0</v>
      </c>
    </row>
    <row r="1776" spans="1:15" hidden="1" x14ac:dyDescent="0.25">
      <c r="A1776" s="97">
        <v>1900</v>
      </c>
      <c r="B1776" s="98" t="s">
        <v>9539</v>
      </c>
      <c r="C1776" s="54" t="str">
        <f t="shared" ca="1" si="100"/>
        <v>CPRI</v>
      </c>
      <c r="D1776" s="54" t="str">
        <f t="shared" ca="1" si="100"/>
        <v>$SAPSLD3</v>
      </c>
      <c r="E1776" s="98">
        <f t="shared" ca="1" si="100"/>
        <v>0</v>
      </c>
      <c r="F1776" s="54">
        <f t="shared" ca="1" si="100"/>
        <v>0</v>
      </c>
      <c r="G1776" s="54">
        <f t="shared" ca="1" si="101"/>
        <v>0</v>
      </c>
      <c r="H1776" s="54">
        <f t="shared" ca="1" si="101"/>
        <v>0</v>
      </c>
      <c r="I1776" s="54">
        <f t="shared" ca="1" si="101"/>
        <v>0</v>
      </c>
      <c r="J1776" s="54" t="str">
        <f t="shared" ca="1" si="101"/>
        <v>ZH0GMD</v>
      </c>
      <c r="K1776" s="54" t="str">
        <f t="shared" ca="1" si="101"/>
        <v>AD3</v>
      </c>
      <c r="L1776" s="54" t="str">
        <f t="shared" ca="1" si="101"/>
        <v>PARTIEL</v>
      </c>
      <c r="M1776" s="54">
        <f t="shared" ca="1" si="101"/>
        <v>0</v>
      </c>
      <c r="N1776" s="54" t="str">
        <f t="shared" ca="1" si="101"/>
        <v>ZH0FMD</v>
      </c>
      <c r="O1776" s="54">
        <f t="shared" ca="1" si="101"/>
        <v>0</v>
      </c>
    </row>
    <row r="1777" spans="1:15" hidden="1" x14ac:dyDescent="0.25">
      <c r="A1777" s="97">
        <v>1901</v>
      </c>
      <c r="B1777" s="98" t="s">
        <v>9545</v>
      </c>
      <c r="C1777" s="54" t="str">
        <f t="shared" ca="1" si="100"/>
        <v>CPRI</v>
      </c>
      <c r="D1777" s="54" t="str">
        <f t="shared" ca="1" si="100"/>
        <v>$SAPSLD2</v>
      </c>
      <c r="E1777" s="98">
        <f t="shared" ca="1" si="100"/>
        <v>0</v>
      </c>
      <c r="F1777" s="54">
        <f t="shared" ca="1" si="100"/>
        <v>0</v>
      </c>
      <c r="G1777" s="54">
        <f t="shared" ca="1" si="101"/>
        <v>0</v>
      </c>
      <c r="H1777" s="54">
        <f t="shared" ca="1" si="101"/>
        <v>0</v>
      </c>
      <c r="I1777" s="54">
        <f t="shared" ca="1" si="101"/>
        <v>0</v>
      </c>
      <c r="J1777" s="54" t="str">
        <f t="shared" ca="1" si="101"/>
        <v>ZH0GME</v>
      </c>
      <c r="K1777" s="54" t="str">
        <f t="shared" ca="1" si="101"/>
        <v>AD3</v>
      </c>
      <c r="L1777" s="54" t="str">
        <f t="shared" ca="1" si="101"/>
        <v>COMPLET</v>
      </c>
      <c r="M1777" s="54" t="str">
        <f t="shared" ca="1" si="101"/>
        <v xml:space="preserve"> </v>
      </c>
      <c r="N1777" s="54" t="str">
        <f t="shared" ca="1" si="101"/>
        <v>ZH0FME</v>
      </c>
      <c r="O1777" s="54">
        <f t="shared" ca="1" si="101"/>
        <v>0</v>
      </c>
    </row>
    <row r="1778" spans="1:15" hidden="1" x14ac:dyDescent="0.25">
      <c r="A1778" s="97">
        <v>1440</v>
      </c>
      <c r="B1778" s="98" t="s">
        <v>7455</v>
      </c>
      <c r="C1778" s="54" t="str">
        <f t="shared" ca="1" si="100"/>
        <v>CPCC</v>
      </c>
      <c r="D1778" s="54" t="str">
        <f t="shared" ca="1" si="100"/>
        <v xml:space="preserve">V0SATRIB </v>
      </c>
      <c r="E1778" s="98">
        <f t="shared" ca="1" si="100"/>
        <v>0</v>
      </c>
      <c r="F1778" s="54">
        <f t="shared" ca="1" si="100"/>
        <v>0</v>
      </c>
      <c r="G1778" s="54">
        <f t="shared" ca="1" si="101"/>
        <v>0</v>
      </c>
      <c r="H1778" s="54">
        <f t="shared" ca="1" si="101"/>
        <v>0</v>
      </c>
      <c r="I1778" s="54">
        <f t="shared" ca="1" si="101"/>
        <v>0</v>
      </c>
      <c r="J1778" s="54" t="str">
        <f t="shared" ca="1" si="101"/>
        <v>ZH1LJR</v>
      </c>
      <c r="K1778" s="54" t="str">
        <f t="shared" ca="1" si="101"/>
        <v>AD3</v>
      </c>
      <c r="L1778" s="54" t="str">
        <f t="shared" ca="1" si="101"/>
        <v>COMPLET</v>
      </c>
      <c r="M1778" s="54">
        <f t="shared" ca="1" si="101"/>
        <v>0</v>
      </c>
      <c r="N1778" s="54" t="str">
        <f t="shared" ca="1" si="101"/>
        <v>ZH13JR</v>
      </c>
      <c r="O1778" s="54">
        <f t="shared" ca="1" si="101"/>
        <v>0</v>
      </c>
    </row>
    <row r="1779" spans="1:15" hidden="1" x14ac:dyDescent="0.25">
      <c r="A1779" s="97">
        <v>1441</v>
      </c>
      <c r="B1779" s="98" t="s">
        <v>7461</v>
      </c>
      <c r="C1779" s="54" t="str">
        <f t="shared" ca="1" si="100"/>
        <v>CPCC</v>
      </c>
      <c r="D1779" s="54" t="str">
        <f t="shared" ca="1" si="100"/>
        <v xml:space="preserve">V1SATSAI </v>
      </c>
      <c r="E1779" s="98">
        <f t="shared" ca="1" si="100"/>
        <v>0</v>
      </c>
      <c r="F1779" s="54">
        <f t="shared" ca="1" si="100"/>
        <v>0</v>
      </c>
      <c r="G1779" s="54">
        <f t="shared" ca="1" si="101"/>
        <v>0</v>
      </c>
      <c r="H1779" s="54">
        <f t="shared" ca="1" si="101"/>
        <v>0</v>
      </c>
      <c r="I1779" s="54">
        <f t="shared" ca="1" si="101"/>
        <v>0</v>
      </c>
      <c r="J1779" s="54" t="str">
        <f t="shared" ca="1" si="101"/>
        <v>ZH1LJS</v>
      </c>
      <c r="K1779" s="54" t="str">
        <f t="shared" ca="1" si="101"/>
        <v>AD3</v>
      </c>
      <c r="L1779" s="54" t="str">
        <f t="shared" ca="1" si="101"/>
        <v>COMPLET</v>
      </c>
      <c r="M1779" s="54">
        <f t="shared" ca="1" si="101"/>
        <v>0</v>
      </c>
      <c r="N1779" s="54" t="str">
        <f t="shared" ca="1" si="101"/>
        <v>ZH13JS</v>
      </c>
      <c r="O1779" s="54">
        <f t="shared" ca="1" si="101"/>
        <v>0</v>
      </c>
    </row>
    <row r="1780" spans="1:15" hidden="1" x14ac:dyDescent="0.25">
      <c r="A1780" s="97">
        <v>2167</v>
      </c>
      <c r="B1780" s="98" t="s">
        <v>10552</v>
      </c>
      <c r="C1780" s="54" t="str">
        <f t="shared" ca="1" si="100"/>
        <v>CPCC</v>
      </c>
      <c r="D1780" s="54" t="str">
        <f t="shared" ca="1" si="100"/>
        <v>SBIXSG02</v>
      </c>
      <c r="E1780" s="98">
        <f t="shared" ca="1" si="100"/>
        <v>0</v>
      </c>
      <c r="F1780" s="54">
        <f t="shared" ca="1" si="100"/>
        <v>0</v>
      </c>
      <c r="G1780" s="54">
        <f t="shared" ca="1" si="101"/>
        <v>0</v>
      </c>
      <c r="H1780" s="54">
        <f t="shared" ca="1" si="101"/>
        <v>0</v>
      </c>
      <c r="I1780" s="54">
        <f t="shared" ca="1" si="101"/>
        <v>0</v>
      </c>
      <c r="J1780" s="54" t="str">
        <f t="shared" ca="1" si="101"/>
        <v>ZH1QJF</v>
      </c>
      <c r="K1780" s="54" t="str">
        <f t="shared" ca="1" si="101"/>
        <v>AD3</v>
      </c>
      <c r="L1780" s="54" t="str">
        <f t="shared" ca="1" si="101"/>
        <v>COMPLET</v>
      </c>
      <c r="M1780" s="54">
        <f t="shared" ca="1" si="101"/>
        <v>0</v>
      </c>
      <c r="N1780" s="54" t="str">
        <f t="shared" ca="1" si="101"/>
        <v>ZH1RJF</v>
      </c>
      <c r="O1780" s="54">
        <f t="shared" ca="1" si="101"/>
        <v>0</v>
      </c>
    </row>
    <row r="1781" spans="1:15" hidden="1" x14ac:dyDescent="0.25">
      <c r="A1781" s="97">
        <v>2168</v>
      </c>
      <c r="B1781" s="98" t="s">
        <v>10557</v>
      </c>
      <c r="C1781" s="54" t="str">
        <f t="shared" ca="1" si="100"/>
        <v>CPCC</v>
      </c>
      <c r="D1781" s="54" t="str">
        <f t="shared" ca="1" si="100"/>
        <v>SBIXSG02</v>
      </c>
      <c r="E1781" s="98">
        <f t="shared" ca="1" si="100"/>
        <v>0</v>
      </c>
      <c r="F1781" s="54">
        <f t="shared" ca="1" si="100"/>
        <v>0</v>
      </c>
      <c r="G1781" s="54">
        <f t="shared" ca="1" si="101"/>
        <v>0</v>
      </c>
      <c r="H1781" s="54">
        <f t="shared" ca="1" si="101"/>
        <v>0</v>
      </c>
      <c r="I1781" s="54">
        <f t="shared" ca="1" si="101"/>
        <v>0</v>
      </c>
      <c r="J1781" s="54" t="str">
        <f t="shared" ca="1" si="101"/>
        <v>ZH1QJF</v>
      </c>
      <c r="K1781" s="54" t="str">
        <f t="shared" ca="1" si="101"/>
        <v>AD3</v>
      </c>
      <c r="L1781" s="54" t="str">
        <f t="shared" ca="1" si="101"/>
        <v>COMPLET</v>
      </c>
      <c r="M1781" s="54">
        <f t="shared" ca="1" si="101"/>
        <v>0</v>
      </c>
      <c r="N1781" s="54" t="str">
        <f t="shared" ca="1" si="101"/>
        <v>ZH1RJG</v>
      </c>
      <c r="O1781" s="54">
        <f t="shared" ca="1" si="101"/>
        <v>0</v>
      </c>
    </row>
    <row r="1782" spans="1:15" hidden="1" x14ac:dyDescent="0.25">
      <c r="A1782" s="97">
        <v>2163</v>
      </c>
      <c r="B1782" s="98" t="s">
        <v>10532</v>
      </c>
      <c r="C1782" s="54" t="str">
        <f t="shared" ca="1" si="100"/>
        <v>CPCC</v>
      </c>
      <c r="D1782" s="54" t="str">
        <f t="shared" ca="1" si="100"/>
        <v>SBIXSG04</v>
      </c>
      <c r="E1782" s="98">
        <f t="shared" ca="1" si="100"/>
        <v>0</v>
      </c>
      <c r="F1782" s="54">
        <f t="shared" ca="1" si="100"/>
        <v>0</v>
      </c>
      <c r="G1782" s="54" t="str">
        <f t="shared" ca="1" si="101"/>
        <v>ZH1QJB</v>
      </c>
      <c r="H1782" s="54" t="str">
        <f t="shared" ca="1" si="101"/>
        <v>H2023</v>
      </c>
      <c r="I1782" s="54">
        <f t="shared" ca="1" si="101"/>
        <v>0</v>
      </c>
      <c r="J1782" s="54" t="str">
        <f t="shared" ca="1" si="101"/>
        <v>ZH16JD</v>
      </c>
      <c r="K1782" s="54" t="str">
        <f t="shared" ca="1" si="101"/>
        <v>AD3</v>
      </c>
      <c r="L1782" s="54" t="str">
        <f t="shared" ca="1" si="101"/>
        <v xml:space="preserve">PARTIEL </v>
      </c>
      <c r="M1782" s="54">
        <f t="shared" ca="1" si="101"/>
        <v>0</v>
      </c>
      <c r="N1782" s="54" t="str">
        <f t="shared" ca="1" si="101"/>
        <v>ZH1RJB</v>
      </c>
      <c r="O1782" s="54">
        <f t="shared" ca="1" si="101"/>
        <v>0</v>
      </c>
    </row>
    <row r="1783" spans="1:15" hidden="1" x14ac:dyDescent="0.25">
      <c r="A1783" s="97">
        <v>2162</v>
      </c>
      <c r="B1783" s="98" t="s">
        <v>10527</v>
      </c>
      <c r="C1783" s="54" t="str">
        <f t="shared" ref="C1783:I1820" ca="1" si="102">IF((INDIRECT("'Referentiel'!"&amp;C$1&amp;$A1783)="N/A"),"",INDIRECT("'Referentiel'!"&amp;C$1&amp;$A1783))</f>
        <v>CPCC</v>
      </c>
      <c r="D1783" s="54" t="str">
        <f t="shared" ca="1" si="102"/>
        <v>FASXST03</v>
      </c>
      <c r="E1783" s="98">
        <f t="shared" ca="1" si="102"/>
        <v>0</v>
      </c>
      <c r="F1783" s="54">
        <f t="shared" ca="1" si="102"/>
        <v>0</v>
      </c>
      <c r="G1783" s="54" t="str">
        <f t="shared" ca="1" si="101"/>
        <v>ZH1QJA</v>
      </c>
      <c r="H1783" s="54" t="str">
        <f t="shared" ca="1" si="101"/>
        <v>H1023</v>
      </c>
      <c r="I1783" s="54">
        <f t="shared" ca="1" si="101"/>
        <v>0</v>
      </c>
      <c r="J1783" s="54" t="str">
        <f t="shared" ca="1" si="101"/>
        <v>ZH16JA</v>
      </c>
      <c r="K1783" s="54" t="str">
        <f t="shared" ca="1" si="101"/>
        <v>AD3</v>
      </c>
      <c r="L1783" s="54" t="str">
        <f t="shared" ca="1" si="101"/>
        <v xml:space="preserve">PARTIEL </v>
      </c>
      <c r="M1783" s="54">
        <f t="shared" ca="1" si="101"/>
        <v>0</v>
      </c>
      <c r="N1783" s="54" t="str">
        <f t="shared" ca="1" si="101"/>
        <v>ZH1RJA</v>
      </c>
      <c r="O1783" s="54">
        <f t="shared" ca="1" si="101"/>
        <v>0</v>
      </c>
    </row>
    <row r="1784" spans="1:15" hidden="1" x14ac:dyDescent="0.25">
      <c r="A1784" s="97">
        <v>2166</v>
      </c>
      <c r="B1784" s="98" t="s">
        <v>10547</v>
      </c>
      <c r="C1784" s="54" t="str">
        <f t="shared" ca="1" si="102"/>
        <v>CPCC</v>
      </c>
      <c r="D1784" s="54" t="str">
        <f t="shared" ca="1" si="102"/>
        <v>SBIXSG01</v>
      </c>
      <c r="E1784" s="98">
        <f t="shared" ca="1" si="102"/>
        <v>0</v>
      </c>
      <c r="F1784" s="54">
        <f t="shared" ca="1" si="102"/>
        <v>0</v>
      </c>
      <c r="G1784" s="54">
        <f t="shared" ca="1" si="101"/>
        <v>0</v>
      </c>
      <c r="H1784" s="54">
        <f t="shared" ca="1" si="101"/>
        <v>0</v>
      </c>
      <c r="I1784" s="54">
        <f t="shared" ca="1" si="101"/>
        <v>0</v>
      </c>
      <c r="J1784" s="54" t="str">
        <f t="shared" ref="J1784:O1826" ca="1" si="103">IF((INDIRECT("'Referentiel'!"&amp;J$1&amp;$A1784)="N/A"),"",INDIRECT("'Referentiel'!"&amp;J$1&amp;$A1784))</f>
        <v>ZH1QJE</v>
      </c>
      <c r="K1784" s="54" t="str">
        <f t="shared" ca="1" si="103"/>
        <v>AD3</v>
      </c>
      <c r="L1784" s="54" t="str">
        <f t="shared" ca="1" si="103"/>
        <v>COMPLET</v>
      </c>
      <c r="M1784" s="54">
        <f t="shared" ca="1" si="103"/>
        <v>0</v>
      </c>
      <c r="N1784" s="54" t="str">
        <f t="shared" ca="1" si="103"/>
        <v>ZH1RJE</v>
      </c>
      <c r="O1784" s="54">
        <f t="shared" ca="1" si="103"/>
        <v>0</v>
      </c>
    </row>
    <row r="1785" spans="1:15" hidden="1" x14ac:dyDescent="0.25">
      <c r="A1785" s="97">
        <v>2164</v>
      </c>
      <c r="B1785" s="98" t="s">
        <v>10537</v>
      </c>
      <c r="C1785" s="54" t="str">
        <f t="shared" ca="1" si="102"/>
        <v>CPCC</v>
      </c>
      <c r="D1785" s="54" t="str">
        <f t="shared" ca="1" si="102"/>
        <v>FASXSG68</v>
      </c>
      <c r="E1785" s="98">
        <f t="shared" ca="1" si="102"/>
        <v>0</v>
      </c>
      <c r="F1785" s="54">
        <f t="shared" ca="1" si="102"/>
        <v>0</v>
      </c>
      <c r="G1785" s="54">
        <f t="shared" ca="1" si="102"/>
        <v>0</v>
      </c>
      <c r="H1785" s="54">
        <f t="shared" ca="1" si="102"/>
        <v>0</v>
      </c>
      <c r="I1785" s="54">
        <f t="shared" ca="1" si="102"/>
        <v>0</v>
      </c>
      <c r="J1785" s="54" t="str">
        <f t="shared" ca="1" si="103"/>
        <v>ZH1QJC</v>
      </c>
      <c r="K1785" s="54" t="str">
        <f t="shared" ca="1" si="103"/>
        <v>AD3</v>
      </c>
      <c r="L1785" s="54" t="str">
        <f t="shared" ca="1" si="103"/>
        <v>COMPLET</v>
      </c>
      <c r="M1785" s="54">
        <f t="shared" ca="1" si="103"/>
        <v>0</v>
      </c>
      <c r="N1785" s="54" t="str">
        <f t="shared" ca="1" si="103"/>
        <v>ZH1RJC</v>
      </c>
      <c r="O1785" s="54">
        <f t="shared" ca="1" si="103"/>
        <v>0</v>
      </c>
    </row>
    <row r="1786" spans="1:15" hidden="1" x14ac:dyDescent="0.25">
      <c r="A1786" s="97">
        <v>2165</v>
      </c>
      <c r="B1786" s="98" t="s">
        <v>10542</v>
      </c>
      <c r="C1786" s="54" t="str">
        <f t="shared" ca="1" si="102"/>
        <v>CPCC</v>
      </c>
      <c r="D1786" s="54" t="str">
        <f t="shared" ca="1" si="102"/>
        <v>SBIXSJ00</v>
      </c>
      <c r="E1786" s="98">
        <f t="shared" ca="1" si="102"/>
        <v>0</v>
      </c>
      <c r="F1786" s="54">
        <f t="shared" ca="1" si="102"/>
        <v>0</v>
      </c>
      <c r="G1786" s="54">
        <f t="shared" ca="1" si="102"/>
        <v>0</v>
      </c>
      <c r="H1786" s="54">
        <f t="shared" ca="1" si="102"/>
        <v>0</v>
      </c>
      <c r="I1786" s="54">
        <f t="shared" ca="1" si="102"/>
        <v>0</v>
      </c>
      <c r="J1786" s="54" t="str">
        <f t="shared" ca="1" si="103"/>
        <v>ZH1QJD</v>
      </c>
      <c r="K1786" s="54" t="str">
        <f t="shared" ca="1" si="103"/>
        <v>AD3</v>
      </c>
      <c r="L1786" s="54" t="str">
        <f t="shared" ca="1" si="103"/>
        <v>COMPLET</v>
      </c>
      <c r="M1786" s="54">
        <f t="shared" ca="1" si="103"/>
        <v>0</v>
      </c>
      <c r="N1786" s="54" t="str">
        <f t="shared" ca="1" si="103"/>
        <v>ZH1RJD</v>
      </c>
      <c r="O1786" s="54">
        <f t="shared" ca="1" si="103"/>
        <v>0</v>
      </c>
    </row>
    <row r="1787" spans="1:15" hidden="1" x14ac:dyDescent="0.25">
      <c r="A1787" s="97">
        <v>2170</v>
      </c>
      <c r="B1787" s="98" t="s">
        <v>10566</v>
      </c>
      <c r="C1787" s="54" t="str">
        <f t="shared" ca="1" si="102"/>
        <v>CPCC</v>
      </c>
      <c r="D1787" s="54" t="str">
        <f t="shared" ca="1" si="102"/>
        <v>SBIXSG03</v>
      </c>
      <c r="E1787" s="98">
        <f t="shared" ca="1" si="102"/>
        <v>0</v>
      </c>
      <c r="F1787" s="54">
        <f t="shared" ca="1" si="102"/>
        <v>0</v>
      </c>
      <c r="G1787" s="54">
        <f t="shared" ca="1" si="102"/>
        <v>0</v>
      </c>
      <c r="H1787" s="54">
        <f t="shared" ca="1" si="102"/>
        <v>0</v>
      </c>
      <c r="I1787" s="54">
        <f t="shared" ca="1" si="102"/>
        <v>0</v>
      </c>
      <c r="J1787" s="54" t="str">
        <f t="shared" ca="1" si="103"/>
        <v>ZH1QJH</v>
      </c>
      <c r="K1787" s="54" t="str">
        <f t="shared" ca="1" si="103"/>
        <v>AD3</v>
      </c>
      <c r="L1787" s="54" t="str">
        <f t="shared" ca="1" si="103"/>
        <v>COMPLET</v>
      </c>
      <c r="M1787" s="54">
        <f t="shared" ca="1" si="103"/>
        <v>0</v>
      </c>
      <c r="N1787" s="54" t="str">
        <f t="shared" ca="1" si="103"/>
        <v>ZH1RJH</v>
      </c>
      <c r="O1787" s="54">
        <f t="shared" ca="1" si="103"/>
        <v>0</v>
      </c>
    </row>
    <row r="1788" spans="1:15" hidden="1" x14ac:dyDescent="0.25">
      <c r="A1788" s="97">
        <v>2169</v>
      </c>
      <c r="B1788" s="98" t="s">
        <v>10561</v>
      </c>
      <c r="C1788" s="54" t="str">
        <f t="shared" ca="1" si="102"/>
        <v>CPCC</v>
      </c>
      <c r="D1788" s="54" t="str">
        <f t="shared" ca="1" si="102"/>
        <v>SBIXSG03</v>
      </c>
      <c r="E1788" s="98">
        <f t="shared" ca="1" si="102"/>
        <v>0</v>
      </c>
      <c r="F1788" s="54">
        <f t="shared" ca="1" si="102"/>
        <v>0</v>
      </c>
      <c r="G1788" s="54">
        <f t="shared" ca="1" si="102"/>
        <v>0</v>
      </c>
      <c r="H1788" s="54">
        <f t="shared" ca="1" si="102"/>
        <v>0</v>
      </c>
      <c r="I1788" s="54">
        <f t="shared" ca="1" si="102"/>
        <v>0</v>
      </c>
      <c r="J1788" s="54" t="str">
        <f t="shared" ca="1" si="103"/>
        <v>ZH1QJH</v>
      </c>
      <c r="K1788" s="54" t="str">
        <f t="shared" ca="1" si="103"/>
        <v>AD3</v>
      </c>
      <c r="L1788" s="54" t="str">
        <f t="shared" ca="1" si="103"/>
        <v>COMPLET</v>
      </c>
      <c r="M1788" s="54">
        <f t="shared" ca="1" si="103"/>
        <v>0</v>
      </c>
      <c r="N1788" s="54" t="str">
        <f t="shared" ca="1" si="103"/>
        <v>ZH1RJI</v>
      </c>
      <c r="O1788" s="54">
        <f t="shared" ca="1" si="103"/>
        <v>0</v>
      </c>
    </row>
    <row r="1789" spans="1:15" hidden="1" x14ac:dyDescent="0.25">
      <c r="A1789" s="97">
        <v>1442</v>
      </c>
      <c r="B1789" s="98" t="s">
        <v>7469</v>
      </c>
      <c r="C1789" s="54" t="str">
        <f t="shared" ca="1" si="102"/>
        <v>CPMP</v>
      </c>
      <c r="D1789" s="54" t="str">
        <f t="shared" ca="1" si="102"/>
        <v xml:space="preserve"> </v>
      </c>
      <c r="E1789" s="98">
        <f t="shared" ca="1" si="102"/>
        <v>0</v>
      </c>
      <c r="F1789" s="54">
        <f t="shared" ca="1" si="102"/>
        <v>0</v>
      </c>
      <c r="G1789" s="54">
        <f t="shared" ca="1" si="102"/>
        <v>0</v>
      </c>
      <c r="H1789" s="54">
        <f t="shared" ca="1" si="102"/>
        <v>0</v>
      </c>
      <c r="I1789" s="54">
        <f t="shared" ca="1" si="102"/>
        <v>0</v>
      </c>
      <c r="J1789" s="54">
        <f t="shared" ca="1" si="103"/>
        <v>0</v>
      </c>
      <c r="K1789" s="54" t="str">
        <f t="shared" ca="1" si="103"/>
        <v>AD3</v>
      </c>
      <c r="L1789" s="54" t="str">
        <f t="shared" ca="1" si="103"/>
        <v>COMPLET</v>
      </c>
      <c r="M1789" s="54" t="str">
        <f t="shared" ca="1" si="103"/>
        <v xml:space="preserve"> </v>
      </c>
      <c r="N1789" s="54" t="str">
        <f t="shared" ca="1" si="103"/>
        <v>ZH2SJT</v>
      </c>
      <c r="O1789" s="54">
        <f t="shared" ca="1" si="103"/>
        <v>0</v>
      </c>
    </row>
    <row r="1790" spans="1:15" hidden="1" x14ac:dyDescent="0.25">
      <c r="A1790" s="97">
        <v>2106</v>
      </c>
      <c r="B1790" s="98" t="s">
        <v>10301</v>
      </c>
      <c r="C1790" s="54" t="str">
        <f t="shared" ca="1" si="102"/>
        <v>CPMP</v>
      </c>
      <c r="D1790" s="54" t="str">
        <f t="shared" ca="1" si="102"/>
        <v>SCTEOP</v>
      </c>
      <c r="E1790" s="98">
        <f t="shared" ca="1" si="102"/>
        <v>0</v>
      </c>
      <c r="F1790" s="54">
        <f t="shared" ca="1" si="102"/>
        <v>0</v>
      </c>
      <c r="G1790" s="54" t="str">
        <f t="shared" ca="1" si="102"/>
        <v>ZSC2JA</v>
      </c>
      <c r="H1790" s="54" t="str">
        <f t="shared" ca="1" si="102"/>
        <v>H2031</v>
      </c>
      <c r="I1790" s="54">
        <f t="shared" ca="1" si="102"/>
        <v>0</v>
      </c>
      <c r="J1790" s="54" t="str">
        <f t="shared" ca="1" si="103"/>
        <v>ZH2MJC</v>
      </c>
      <c r="K1790" s="54" t="str">
        <f t="shared" ca="1" si="103"/>
        <v>AD1</v>
      </c>
      <c r="L1790" s="54" t="str">
        <f t="shared" ca="1" si="103"/>
        <v>PARTIEL</v>
      </c>
      <c r="M1790" s="54">
        <f t="shared" ca="1" si="103"/>
        <v>0</v>
      </c>
      <c r="N1790" s="54" t="str">
        <f t="shared" ca="1" si="103"/>
        <v>ZH2NJC</v>
      </c>
      <c r="O1790" s="54">
        <f t="shared" ca="1" si="103"/>
        <v>0</v>
      </c>
    </row>
    <row r="1791" spans="1:15" hidden="1" x14ac:dyDescent="0.25">
      <c r="A1791" s="97">
        <v>2105</v>
      </c>
      <c r="B1791" s="98" t="s">
        <v>10298</v>
      </c>
      <c r="C1791" s="54" t="str">
        <f t="shared" ca="1" si="102"/>
        <v>CPMP</v>
      </c>
      <c r="D1791" s="54" t="str">
        <f t="shared" ca="1" si="102"/>
        <v>SCTEOR</v>
      </c>
      <c r="E1791" s="98">
        <f t="shared" ca="1" si="102"/>
        <v>0</v>
      </c>
      <c r="F1791" s="54">
        <f t="shared" ca="1" si="102"/>
        <v>0</v>
      </c>
      <c r="G1791" s="54" t="str">
        <f t="shared" ca="1" si="102"/>
        <v>ZSC2JB</v>
      </c>
      <c r="H1791" s="54" t="str">
        <f t="shared" ca="1" si="102"/>
        <v>H2022</v>
      </c>
      <c r="I1791" s="54">
        <f t="shared" ca="1" si="102"/>
        <v>0</v>
      </c>
      <c r="J1791" s="54" t="str">
        <f t="shared" ca="1" si="103"/>
        <v>ZH2MJB</v>
      </c>
      <c r="K1791" s="54" t="str">
        <f t="shared" ca="1" si="103"/>
        <v>AD1</v>
      </c>
      <c r="L1791" s="54" t="str">
        <f t="shared" ca="1" si="103"/>
        <v>PARTIEL</v>
      </c>
      <c r="M1791" s="54">
        <f t="shared" ca="1" si="103"/>
        <v>0</v>
      </c>
      <c r="N1791" s="54" t="str">
        <f t="shared" ca="1" si="103"/>
        <v>ZH2NJB</v>
      </c>
      <c r="O1791" s="54">
        <f t="shared" ca="1" si="103"/>
        <v>0</v>
      </c>
    </row>
    <row r="1792" spans="1:15" hidden="1" x14ac:dyDescent="0.25">
      <c r="A1792" s="97">
        <v>2107</v>
      </c>
      <c r="B1792" s="98" t="s">
        <v>10305</v>
      </c>
      <c r="C1792" s="54" t="str">
        <f t="shared" ca="1" si="102"/>
        <v>CPMP</v>
      </c>
      <c r="D1792" s="54" t="str">
        <f t="shared" ca="1" si="102"/>
        <v>SCTROP</v>
      </c>
      <c r="E1792" s="98">
        <f t="shared" ca="1" si="102"/>
        <v>0</v>
      </c>
      <c r="F1792" s="54">
        <f t="shared" ca="1" si="102"/>
        <v>0</v>
      </c>
      <c r="G1792" s="54" t="str">
        <f t="shared" ca="1" si="102"/>
        <v>ZSCRJP</v>
      </c>
      <c r="H1792" s="54" t="str">
        <f t="shared" ca="1" si="102"/>
        <v>H2024</v>
      </c>
      <c r="I1792" s="54">
        <f t="shared" ca="1" si="102"/>
        <v>0</v>
      </c>
      <c r="J1792" s="54" t="str">
        <f t="shared" ca="1" si="103"/>
        <v>ZH2MJD</v>
      </c>
      <c r="K1792" s="54" t="str">
        <f t="shared" ca="1" si="103"/>
        <v>AD1</v>
      </c>
      <c r="L1792" s="54" t="str">
        <f t="shared" ca="1" si="103"/>
        <v>PARTIEL</v>
      </c>
      <c r="M1792" s="54">
        <f t="shared" ca="1" si="103"/>
        <v>0</v>
      </c>
      <c r="N1792" s="54" t="str">
        <f t="shared" ca="1" si="103"/>
        <v>ZH2NJD</v>
      </c>
      <c r="O1792" s="54">
        <f t="shared" ca="1" si="103"/>
        <v>0</v>
      </c>
    </row>
    <row r="1793" spans="1:15" hidden="1" x14ac:dyDescent="0.25">
      <c r="A1793" s="97">
        <v>1443</v>
      </c>
      <c r="B1793" s="98" t="s">
        <v>7474</v>
      </c>
      <c r="C1793" s="54" t="str">
        <f t="shared" ca="1" si="102"/>
        <v>CPCI</v>
      </c>
      <c r="D1793" s="54" t="str">
        <f t="shared" ca="1" si="102"/>
        <v>#ADABO#SDGEJ_YYYYMMDDHHMISS_SDGEADR.dat</v>
      </c>
      <c r="E1793" s="98">
        <f t="shared" ca="1" si="102"/>
        <v>0</v>
      </c>
      <c r="F1793" s="54">
        <f t="shared" ca="1" si="102"/>
        <v>0</v>
      </c>
      <c r="G1793" s="54">
        <f t="shared" ca="1" si="102"/>
        <v>0</v>
      </c>
      <c r="H1793" s="54">
        <f t="shared" ca="1" si="102"/>
        <v>0</v>
      </c>
      <c r="I1793" s="54">
        <f t="shared" ca="1" si="102"/>
        <v>0</v>
      </c>
      <c r="J1793" s="54">
        <f t="shared" ca="1" si="103"/>
        <v>0</v>
      </c>
      <c r="K1793" s="54" t="str">
        <f t="shared" ca="1" si="103"/>
        <v>AD4.2</v>
      </c>
      <c r="L1793" s="54" t="str">
        <f t="shared" ca="1" si="103"/>
        <v>COMPLET</v>
      </c>
      <c r="M1793" s="54" t="str">
        <f t="shared" ca="1" si="103"/>
        <v xml:space="preserve"> </v>
      </c>
      <c r="N1793" s="54" t="str">
        <f t="shared" ca="1" si="103"/>
        <v>ZH0YJ7</v>
      </c>
      <c r="O1793" s="54">
        <f t="shared" ca="1" si="103"/>
        <v>0</v>
      </c>
    </row>
    <row r="1794" spans="1:15" hidden="1" x14ac:dyDescent="0.25">
      <c r="A1794" s="97">
        <v>1444</v>
      </c>
      <c r="B1794" s="98" t="s">
        <v>7478</v>
      </c>
      <c r="C1794" s="54" t="str">
        <f t="shared" ca="1" si="102"/>
        <v>CPCI</v>
      </c>
      <c r="D1794" s="54" t="str">
        <f t="shared" ca="1" si="102"/>
        <v>#ADABO#SDGEJ_YYYYMMDDHHMISS_SDGECRS_AGT.split</v>
      </c>
      <c r="E1794" s="98">
        <f t="shared" ca="1" si="102"/>
        <v>0</v>
      </c>
      <c r="F1794" s="54" t="str">
        <f t="shared" ca="1" si="102"/>
        <v>ZH0QJE</v>
      </c>
      <c r="G1794" s="54">
        <f t="shared" ca="1" si="102"/>
        <v>0</v>
      </c>
      <c r="H1794" s="54">
        <f t="shared" ca="1" si="102"/>
        <v>0</v>
      </c>
      <c r="I1794" s="54">
        <f t="shared" ca="1" si="102"/>
        <v>0</v>
      </c>
      <c r="J1794" s="54">
        <f t="shared" ca="1" si="103"/>
        <v>0</v>
      </c>
      <c r="K1794" s="54" t="str">
        <f t="shared" ca="1" si="103"/>
        <v>AD4.2</v>
      </c>
      <c r="L1794" s="54" t="str">
        <f t="shared" ca="1" si="103"/>
        <v>COMPLET</v>
      </c>
      <c r="M1794" s="54" t="str">
        <f t="shared" ca="1" si="103"/>
        <v xml:space="preserve"> </v>
      </c>
      <c r="N1794" s="54" t="str">
        <f t="shared" ca="1" si="103"/>
        <v>ZH0YJO</v>
      </c>
      <c r="O1794" s="54">
        <f t="shared" ca="1" si="103"/>
        <v>0</v>
      </c>
    </row>
    <row r="1795" spans="1:15" hidden="1" x14ac:dyDescent="0.25">
      <c r="A1795" s="97">
        <v>1445</v>
      </c>
      <c r="B1795" s="98" t="s">
        <v>7481</v>
      </c>
      <c r="C1795" s="54" t="str">
        <f t="shared" ca="1" si="102"/>
        <v>CPCI</v>
      </c>
      <c r="D1795" s="54" t="str">
        <f t="shared" ca="1" si="102"/>
        <v>#ADABO#SDGEJ_YYYYMMDDHHMISS_SDGECRS_TX_OCC_AGT_PF.split</v>
      </c>
      <c r="E1795" s="98">
        <f t="shared" ca="1" si="102"/>
        <v>0</v>
      </c>
      <c r="F1795" s="54" t="str">
        <f t="shared" ca="1" si="102"/>
        <v>ZH0QJE</v>
      </c>
      <c r="G1795" s="54">
        <f t="shared" ca="1" si="102"/>
        <v>0</v>
      </c>
      <c r="H1795" s="54">
        <f t="shared" ca="1" si="102"/>
        <v>0</v>
      </c>
      <c r="I1795" s="54">
        <f t="shared" ca="1" si="102"/>
        <v>0</v>
      </c>
      <c r="J1795" s="54">
        <f t="shared" ca="1" si="103"/>
        <v>0</v>
      </c>
      <c r="K1795" s="54" t="str">
        <f t="shared" ca="1" si="103"/>
        <v>AD4.2</v>
      </c>
      <c r="L1795" s="54" t="str">
        <f t="shared" ca="1" si="103"/>
        <v>COMPLET</v>
      </c>
      <c r="M1795" s="54" t="str">
        <f t="shared" ca="1" si="103"/>
        <v xml:space="preserve"> </v>
      </c>
      <c r="N1795" s="54" t="str">
        <f t="shared" ca="1" si="103"/>
        <v>ZH0YJL</v>
      </c>
      <c r="O1795" s="54">
        <f t="shared" ca="1" si="103"/>
        <v>0</v>
      </c>
    </row>
    <row r="1796" spans="1:15" hidden="1" x14ac:dyDescent="0.25">
      <c r="A1796" s="97">
        <v>1446</v>
      </c>
      <c r="B1796" s="98" t="s">
        <v>7483</v>
      </c>
      <c r="C1796" s="54" t="str">
        <f t="shared" ca="1" si="102"/>
        <v>CPCI</v>
      </c>
      <c r="D1796" s="54" t="str">
        <f t="shared" ca="1" si="102"/>
        <v>#ADABO#SDGEJ_YYYYMMDDHHMISS_SDGECRS_PF_DEPEND_EDS.split</v>
      </c>
      <c r="E1796" s="98">
        <f t="shared" ca="1" si="102"/>
        <v>0</v>
      </c>
      <c r="F1796" s="54" t="str">
        <f t="shared" ca="1" si="102"/>
        <v>ZH0QJE</v>
      </c>
      <c r="G1796" s="54">
        <f t="shared" ca="1" si="102"/>
        <v>0</v>
      </c>
      <c r="H1796" s="54">
        <f t="shared" ca="1" si="102"/>
        <v>0</v>
      </c>
      <c r="I1796" s="54">
        <f t="shared" ca="1" si="102"/>
        <v>0</v>
      </c>
      <c r="J1796" s="54">
        <f t="shared" ca="1" si="103"/>
        <v>0</v>
      </c>
      <c r="K1796" s="54" t="str">
        <f t="shared" ca="1" si="103"/>
        <v>AD4.2</v>
      </c>
      <c r="L1796" s="54" t="str">
        <f t="shared" ca="1" si="103"/>
        <v>COMPLET</v>
      </c>
      <c r="M1796" s="54" t="str">
        <f t="shared" ca="1" si="103"/>
        <v xml:space="preserve"> </v>
      </c>
      <c r="N1796" s="54" t="str">
        <f t="shared" ca="1" si="103"/>
        <v>ZH0YJQ</v>
      </c>
      <c r="O1796" s="54">
        <f t="shared" ca="1" si="103"/>
        <v>0</v>
      </c>
    </row>
    <row r="1797" spans="1:15" hidden="1" x14ac:dyDescent="0.25">
      <c r="A1797" s="97">
        <v>1447</v>
      </c>
      <c r="B1797" s="98" t="s">
        <v>7485</v>
      </c>
      <c r="C1797" s="54" t="str">
        <f t="shared" ca="1" si="102"/>
        <v>CPCI</v>
      </c>
      <c r="D1797" s="54" t="str">
        <f t="shared" ca="1" si="102"/>
        <v>#ADABO#SDGEJ_YYYYMMDDHHMISS_SDGECRS_PF_RESPONS_EDS.split</v>
      </c>
      <c r="E1797" s="98">
        <f t="shared" ca="1" si="102"/>
        <v>0</v>
      </c>
      <c r="F1797" s="54" t="str">
        <f t="shared" ca="1" si="102"/>
        <v>ZH0QJE</v>
      </c>
      <c r="G1797" s="54">
        <f t="shared" ca="1" si="102"/>
        <v>0</v>
      </c>
      <c r="H1797" s="54">
        <f t="shared" ca="1" si="102"/>
        <v>0</v>
      </c>
      <c r="I1797" s="54">
        <f t="shared" ca="1" si="102"/>
        <v>0</v>
      </c>
      <c r="J1797" s="54">
        <f t="shared" ca="1" si="103"/>
        <v>0</v>
      </c>
      <c r="K1797" s="54" t="str">
        <f t="shared" ca="1" si="103"/>
        <v>AD4.2</v>
      </c>
      <c r="L1797" s="54" t="str">
        <f t="shared" ca="1" si="103"/>
        <v>COMPLET</v>
      </c>
      <c r="M1797" s="54" t="str">
        <f t="shared" ca="1" si="103"/>
        <v xml:space="preserve"> </v>
      </c>
      <c r="N1797" s="54" t="str">
        <f t="shared" ca="1" si="103"/>
        <v>ZH0YJM</v>
      </c>
      <c r="O1797" s="54">
        <f t="shared" ca="1" si="103"/>
        <v>0</v>
      </c>
    </row>
    <row r="1798" spans="1:15" hidden="1" x14ac:dyDescent="0.25">
      <c r="A1798" s="97">
        <v>1448</v>
      </c>
      <c r="B1798" s="98" t="s">
        <v>7487</v>
      </c>
      <c r="C1798" s="54" t="str">
        <f t="shared" ca="1" si="102"/>
        <v>CPCI</v>
      </c>
      <c r="D1798" s="54" t="str">
        <f t="shared" ca="1" si="102"/>
        <v>#ADABO#SDGEJ_YYYYMMDDHHMISS_SDGECRS_AGT_AFECT_PF.split</v>
      </c>
      <c r="E1798" s="98">
        <f t="shared" ca="1" si="102"/>
        <v>0</v>
      </c>
      <c r="F1798" s="54" t="str">
        <f t="shared" ca="1" si="102"/>
        <v>ZH0QJE</v>
      </c>
      <c r="G1798" s="54">
        <f t="shared" ca="1" si="102"/>
        <v>0</v>
      </c>
      <c r="H1798" s="54">
        <f t="shared" ca="1" si="102"/>
        <v>0</v>
      </c>
      <c r="I1798" s="54">
        <f t="shared" ca="1" si="102"/>
        <v>0</v>
      </c>
      <c r="J1798" s="54">
        <f t="shared" ca="1" si="103"/>
        <v>0</v>
      </c>
      <c r="K1798" s="54" t="str">
        <f t="shared" ca="1" si="103"/>
        <v>AD4.2</v>
      </c>
      <c r="L1798" s="54" t="str">
        <f t="shared" ca="1" si="103"/>
        <v>COMPLET</v>
      </c>
      <c r="M1798" s="54" t="str">
        <f t="shared" ca="1" si="103"/>
        <v xml:space="preserve"> </v>
      </c>
      <c r="N1798" s="54" t="str">
        <f t="shared" ca="1" si="103"/>
        <v>ZH0YJF</v>
      </c>
      <c r="O1798" s="54">
        <f t="shared" ca="1" si="103"/>
        <v>0</v>
      </c>
    </row>
    <row r="1799" spans="1:15" hidden="1" x14ac:dyDescent="0.25">
      <c r="A1799" s="97">
        <v>1449</v>
      </c>
      <c r="B1799" s="98" t="s">
        <v>7489</v>
      </c>
      <c r="C1799" s="54" t="str">
        <f t="shared" ca="1" si="102"/>
        <v>CPCI</v>
      </c>
      <c r="D1799" s="54" t="str">
        <f t="shared" ca="1" si="102"/>
        <v>#ADABO#SDGEJ_YYYYMMDDHHMISS_SDGECRS_FNCTN_CORRESPD_PF.split</v>
      </c>
      <c r="E1799" s="98">
        <f t="shared" ca="1" si="102"/>
        <v>0</v>
      </c>
      <c r="F1799" s="54" t="str">
        <f t="shared" ca="1" si="102"/>
        <v>ZH0QJE</v>
      </c>
      <c r="G1799" s="54">
        <f t="shared" ca="1" si="102"/>
        <v>0</v>
      </c>
      <c r="H1799" s="54">
        <f t="shared" ca="1" si="102"/>
        <v>0</v>
      </c>
      <c r="I1799" s="54">
        <f t="shared" ca="1" si="102"/>
        <v>0</v>
      </c>
      <c r="J1799" s="54">
        <f t="shared" ca="1" si="103"/>
        <v>0</v>
      </c>
      <c r="K1799" s="54" t="str">
        <f t="shared" ca="1" si="103"/>
        <v>AD4.2</v>
      </c>
      <c r="L1799" s="54" t="str">
        <f t="shared" ca="1" si="103"/>
        <v>COMPLET</v>
      </c>
      <c r="M1799" s="54" t="str">
        <f t="shared" ca="1" si="103"/>
        <v xml:space="preserve"> </v>
      </c>
      <c r="N1799" s="54" t="str">
        <f t="shared" ca="1" si="103"/>
        <v>ZH0YJP</v>
      </c>
      <c r="O1799" s="54">
        <f t="shared" ca="1" si="103"/>
        <v>0</v>
      </c>
    </row>
    <row r="1800" spans="1:15" hidden="1" x14ac:dyDescent="0.25">
      <c r="A1800" s="97">
        <v>1450</v>
      </c>
      <c r="B1800" s="98" t="s">
        <v>7491</v>
      </c>
      <c r="C1800" s="54" t="str">
        <f t="shared" ca="1" si="102"/>
        <v>CPCI</v>
      </c>
      <c r="D1800" s="54" t="str">
        <f t="shared" ca="1" si="102"/>
        <v>#ADABO#SDGEJ_YYYYMMDDHHMISS_SDGECRS_EDS_DEPEND_CL.split</v>
      </c>
      <c r="E1800" s="98">
        <f t="shared" ca="1" si="102"/>
        <v>0</v>
      </c>
      <c r="F1800" s="54" t="str">
        <f t="shared" ca="1" si="102"/>
        <v>ZH0QJE</v>
      </c>
      <c r="G1800" s="54">
        <f t="shared" ca="1" si="102"/>
        <v>0</v>
      </c>
      <c r="H1800" s="54">
        <f t="shared" ca="1" si="102"/>
        <v>0</v>
      </c>
      <c r="I1800" s="54">
        <f t="shared" ca="1" si="102"/>
        <v>0</v>
      </c>
      <c r="J1800" s="54">
        <f t="shared" ca="1" si="103"/>
        <v>0</v>
      </c>
      <c r="K1800" s="54" t="str">
        <f t="shared" ca="1" si="103"/>
        <v>AD4.2</v>
      </c>
      <c r="L1800" s="54" t="str">
        <f t="shared" ca="1" si="103"/>
        <v>COMPLET</v>
      </c>
      <c r="M1800" s="54" t="str">
        <f t="shared" ca="1" si="103"/>
        <v xml:space="preserve"> </v>
      </c>
      <c r="N1800" s="54" t="str">
        <f t="shared" ca="1" si="103"/>
        <v>ZH0YJJ</v>
      </c>
      <c r="O1800" s="54">
        <f t="shared" ca="1" si="103"/>
        <v>0</v>
      </c>
    </row>
    <row r="1801" spans="1:15" hidden="1" x14ac:dyDescent="0.25">
      <c r="A1801" s="97">
        <v>1451</v>
      </c>
      <c r="B1801" s="98" t="s">
        <v>7493</v>
      </c>
      <c r="C1801" s="54" t="str">
        <f t="shared" ca="1" si="102"/>
        <v>CPCI</v>
      </c>
      <c r="D1801" s="54" t="str">
        <f t="shared" ca="1" si="102"/>
        <v>#ADABO#SDGEJ_YYYYMMDDHHMISS_SDGECRS_CL.split</v>
      </c>
      <c r="E1801" s="98">
        <f t="shared" ca="1" si="102"/>
        <v>0</v>
      </c>
      <c r="F1801" s="54" t="str">
        <f t="shared" ca="1" si="102"/>
        <v>ZH0QJE</v>
      </c>
      <c r="G1801" s="54">
        <f t="shared" ca="1" si="102"/>
        <v>0</v>
      </c>
      <c r="H1801" s="54">
        <f t="shared" ca="1" si="102"/>
        <v>0</v>
      </c>
      <c r="I1801" s="54">
        <f t="shared" ca="1" si="102"/>
        <v>0</v>
      </c>
      <c r="J1801" s="54">
        <f t="shared" ca="1" si="103"/>
        <v>0</v>
      </c>
      <c r="K1801" s="54" t="str">
        <f t="shared" ca="1" si="103"/>
        <v>AD4.2</v>
      </c>
      <c r="L1801" s="54" t="str">
        <f t="shared" ca="1" si="103"/>
        <v>COMPLET</v>
      </c>
      <c r="M1801" s="54" t="str">
        <f t="shared" ca="1" si="103"/>
        <v xml:space="preserve"> </v>
      </c>
      <c r="N1801" s="54" t="str">
        <f t="shared" ca="1" si="103"/>
        <v>ZH0YJB</v>
      </c>
      <c r="O1801" s="54">
        <f t="shared" ca="1" si="103"/>
        <v>0</v>
      </c>
    </row>
    <row r="1802" spans="1:15" hidden="1" x14ac:dyDescent="0.25">
      <c r="A1802" s="97">
        <v>1452</v>
      </c>
      <c r="B1802" s="98" t="s">
        <v>7495</v>
      </c>
      <c r="C1802" s="54" t="str">
        <f t="shared" ca="1" si="102"/>
        <v>CPCI</v>
      </c>
      <c r="D1802" s="54" t="str">
        <f t="shared" ca="1" si="102"/>
        <v>#ADABO#SDGEJ_YYYYMMDDHHMISS_SDGECRS_DESTN_COM_DESIGNE.split</v>
      </c>
      <c r="E1802" s="98">
        <f t="shared" ca="1" si="102"/>
        <v>0</v>
      </c>
      <c r="F1802" s="54" t="str">
        <f t="shared" ca="1" si="102"/>
        <v>ZH0QJE</v>
      </c>
      <c r="G1802" s="54">
        <f t="shared" ca="1" si="102"/>
        <v>0</v>
      </c>
      <c r="H1802" s="54">
        <f t="shared" ca="1" si="102"/>
        <v>0</v>
      </c>
      <c r="I1802" s="54">
        <f t="shared" ca="1" si="102"/>
        <v>0</v>
      </c>
      <c r="J1802" s="54">
        <f t="shared" ca="1" si="103"/>
        <v>0</v>
      </c>
      <c r="K1802" s="54" t="str">
        <f t="shared" ca="1" si="103"/>
        <v>AD4.2</v>
      </c>
      <c r="L1802" s="54" t="str">
        <f t="shared" ca="1" si="103"/>
        <v>COMPLET</v>
      </c>
      <c r="M1802" s="54" t="str">
        <f t="shared" ca="1" si="103"/>
        <v xml:space="preserve"> </v>
      </c>
      <c r="N1802" s="54" t="str">
        <f t="shared" ca="1" si="103"/>
        <v>ZH0YJD</v>
      </c>
      <c r="O1802" s="54">
        <f t="shared" ca="1" si="103"/>
        <v>0</v>
      </c>
    </row>
    <row r="1803" spans="1:15" hidden="1" x14ac:dyDescent="0.25">
      <c r="A1803" s="97">
        <v>1453</v>
      </c>
      <c r="B1803" s="98" t="s">
        <v>7498</v>
      </c>
      <c r="C1803" s="54" t="str">
        <f t="shared" ca="1" si="102"/>
        <v>CPCI</v>
      </c>
      <c r="D1803" s="54" t="str">
        <f t="shared" ca="1" si="102"/>
        <v>#ADABO#SDGEJ_YYYYMMDDHHMISS_SDGENOM_TYP_EDS.split</v>
      </c>
      <c r="E1803" s="98">
        <f t="shared" ca="1" si="102"/>
        <v>0</v>
      </c>
      <c r="F1803" s="54" t="str">
        <f t="shared" ca="1" si="102"/>
        <v>ZH0QJF</v>
      </c>
      <c r="G1803" s="54">
        <f t="shared" ca="1" si="102"/>
        <v>0</v>
      </c>
      <c r="H1803" s="54">
        <f t="shared" ca="1" si="102"/>
        <v>0</v>
      </c>
      <c r="I1803" s="54">
        <f t="shared" ca="1" si="102"/>
        <v>0</v>
      </c>
      <c r="J1803" s="54">
        <f t="shared" ca="1" si="103"/>
        <v>0</v>
      </c>
      <c r="K1803" s="54" t="str">
        <f t="shared" ca="1" si="103"/>
        <v>AD4.2</v>
      </c>
      <c r="L1803" s="54" t="str">
        <f t="shared" ca="1" si="103"/>
        <v>COMPLET</v>
      </c>
      <c r="M1803" s="54" t="str">
        <f t="shared" ca="1" si="103"/>
        <v xml:space="preserve"> </v>
      </c>
      <c r="N1803" s="54" t="str">
        <f t="shared" ca="1" si="103"/>
        <v>ZH0YJW</v>
      </c>
      <c r="O1803" s="54">
        <f t="shared" ca="1" si="103"/>
        <v>0</v>
      </c>
    </row>
    <row r="1804" spans="1:15" hidden="1" x14ac:dyDescent="0.25">
      <c r="A1804" s="97">
        <v>1454</v>
      </c>
      <c r="B1804" s="98" t="s">
        <v>7501</v>
      </c>
      <c r="C1804" s="54" t="str">
        <f t="shared" ca="1" si="102"/>
        <v>CPCI</v>
      </c>
      <c r="D1804" s="54" t="str">
        <f t="shared" ca="1" si="102"/>
        <v>#ADABO#SDGEJ_YYYYMMDDHHMISS_SDGENOM_NOMCLTR_FNCTN.split</v>
      </c>
      <c r="E1804" s="98">
        <f t="shared" ca="1" si="102"/>
        <v>0</v>
      </c>
      <c r="F1804" s="54" t="str">
        <f t="shared" ca="1" si="102"/>
        <v>ZH0QJF</v>
      </c>
      <c r="G1804" s="54">
        <f t="shared" ca="1" si="102"/>
        <v>0</v>
      </c>
      <c r="H1804" s="54">
        <f t="shared" ca="1" si="102"/>
        <v>0</v>
      </c>
      <c r="I1804" s="54">
        <f t="shared" ca="1" si="102"/>
        <v>0</v>
      </c>
      <c r="J1804" s="54">
        <f t="shared" ca="1" si="103"/>
        <v>0</v>
      </c>
      <c r="K1804" s="54" t="str">
        <f t="shared" ca="1" si="103"/>
        <v>AD4.2</v>
      </c>
      <c r="L1804" s="54" t="str">
        <f t="shared" ca="1" si="103"/>
        <v>COMPLET</v>
      </c>
      <c r="M1804" s="54" t="str">
        <f t="shared" ca="1" si="103"/>
        <v xml:space="preserve"> </v>
      </c>
      <c r="N1804" s="54" t="str">
        <f t="shared" ca="1" si="103"/>
        <v>ZH0YJX</v>
      </c>
      <c r="O1804" s="54">
        <f t="shared" ca="1" si="103"/>
        <v>0</v>
      </c>
    </row>
    <row r="1805" spans="1:15" hidden="1" x14ac:dyDescent="0.25">
      <c r="A1805" s="97">
        <v>1455</v>
      </c>
      <c r="B1805" s="98" t="s">
        <v>7503</v>
      </c>
      <c r="C1805" s="54" t="str">
        <f t="shared" ca="1" si="102"/>
        <v>CPCI</v>
      </c>
      <c r="D1805" s="54" t="str">
        <f t="shared" ca="1" si="102"/>
        <v>#ADABO#SDGEJ_YYYYMMDDHHMISS_SDGENOM_TYP_REL_INTER_EDS.split</v>
      </c>
      <c r="E1805" s="98">
        <f t="shared" ca="1" si="102"/>
        <v>0</v>
      </c>
      <c r="F1805" s="54" t="str">
        <f t="shared" ca="1" si="102"/>
        <v>ZH0QJF</v>
      </c>
      <c r="G1805" s="54">
        <f t="shared" ca="1" si="102"/>
        <v>0</v>
      </c>
      <c r="H1805" s="54">
        <f t="shared" ca="1" si="102"/>
        <v>0</v>
      </c>
      <c r="I1805" s="54">
        <f t="shared" ca="1" si="102"/>
        <v>0</v>
      </c>
      <c r="J1805" s="54">
        <f t="shared" ca="1" si="103"/>
        <v>0</v>
      </c>
      <c r="K1805" s="54" t="str">
        <f t="shared" ca="1" si="103"/>
        <v>AD4.2</v>
      </c>
      <c r="L1805" s="54" t="str">
        <f t="shared" ca="1" si="103"/>
        <v>COMPLET</v>
      </c>
      <c r="M1805" s="54" t="str">
        <f t="shared" ca="1" si="103"/>
        <v xml:space="preserve"> </v>
      </c>
      <c r="N1805" s="54" t="str">
        <f t="shared" ca="1" si="103"/>
        <v>ZH0YJS</v>
      </c>
      <c r="O1805" s="54">
        <f t="shared" ca="1" si="103"/>
        <v>0</v>
      </c>
    </row>
    <row r="1806" spans="1:15" hidden="1" x14ac:dyDescent="0.25">
      <c r="A1806" s="97">
        <v>1456</v>
      </c>
      <c r="B1806" s="98" t="s">
        <v>7505</v>
      </c>
      <c r="C1806" s="54" t="str">
        <f t="shared" ca="1" si="102"/>
        <v>CPCI</v>
      </c>
      <c r="D1806" s="54" t="str">
        <f t="shared" ca="1" si="102"/>
        <v>#ADABO#SDGEJ_YYYYMMDDHHMISS_SDGENOM_TYP_STRUCT.split</v>
      </c>
      <c r="E1806" s="98">
        <f t="shared" ca="1" si="102"/>
        <v>0</v>
      </c>
      <c r="F1806" s="54" t="str">
        <f t="shared" ca="1" si="102"/>
        <v>ZH0QJF</v>
      </c>
      <c r="G1806" s="54">
        <f t="shared" ca="1" si="102"/>
        <v>0</v>
      </c>
      <c r="H1806" s="54">
        <f t="shared" ca="1" si="102"/>
        <v>0</v>
      </c>
      <c r="I1806" s="54">
        <f t="shared" ca="1" si="102"/>
        <v>0</v>
      </c>
      <c r="J1806" s="54">
        <f t="shared" ca="1" si="103"/>
        <v>0</v>
      </c>
      <c r="K1806" s="54" t="str">
        <f t="shared" ca="1" si="103"/>
        <v>AD4.2</v>
      </c>
      <c r="L1806" s="54" t="str">
        <f t="shared" ca="1" si="103"/>
        <v>COMPLET</v>
      </c>
      <c r="M1806" s="54" t="str">
        <f t="shared" ca="1" si="103"/>
        <v xml:space="preserve"> </v>
      </c>
      <c r="N1806" s="54" t="str">
        <f t="shared" ca="1" si="103"/>
        <v>ZH0YJU</v>
      </c>
      <c r="O1806" s="54">
        <f t="shared" ca="1" si="103"/>
        <v>0</v>
      </c>
    </row>
    <row r="1807" spans="1:15" hidden="1" x14ac:dyDescent="0.25">
      <c r="A1807" s="97">
        <v>1457</v>
      </c>
      <c r="B1807" s="98" t="s">
        <v>7507</v>
      </c>
      <c r="C1807" s="54" t="str">
        <f t="shared" ca="1" si="102"/>
        <v>CPCI</v>
      </c>
      <c r="D1807" s="54" t="str">
        <f t="shared" ca="1" si="102"/>
        <v>#ADABO#SDGEJ_YYYYMMDDHHMISS_SDGENOM_NOMCLTR_TYP_PORTEF.split</v>
      </c>
      <c r="E1807" s="98">
        <f t="shared" ca="1" si="102"/>
        <v>0</v>
      </c>
      <c r="F1807" s="54" t="str">
        <f t="shared" ca="1" si="102"/>
        <v>ZH0QJF</v>
      </c>
      <c r="G1807" s="54">
        <f t="shared" ca="1" si="102"/>
        <v>0</v>
      </c>
      <c r="H1807" s="54">
        <f t="shared" ca="1" si="102"/>
        <v>0</v>
      </c>
      <c r="I1807" s="54">
        <f t="shared" ca="1" si="102"/>
        <v>0</v>
      </c>
      <c r="J1807" s="54">
        <f t="shared" ca="1" si="103"/>
        <v>0</v>
      </c>
      <c r="K1807" s="54" t="str">
        <f t="shared" ca="1" si="103"/>
        <v>AD4.2</v>
      </c>
      <c r="L1807" s="54" t="str">
        <f t="shared" ca="1" si="103"/>
        <v>COMPLET</v>
      </c>
      <c r="M1807" s="54" t="str">
        <f t="shared" ca="1" si="103"/>
        <v xml:space="preserve"> </v>
      </c>
      <c r="N1807" s="54" t="str">
        <f t="shared" ca="1" si="103"/>
        <v>ZH0YJV</v>
      </c>
      <c r="O1807" s="54">
        <f t="shared" ca="1" si="103"/>
        <v>0</v>
      </c>
    </row>
    <row r="1808" spans="1:15" hidden="1" x14ac:dyDescent="0.25">
      <c r="A1808" s="97">
        <v>1458</v>
      </c>
      <c r="B1808" s="98" t="s">
        <v>7509</v>
      </c>
      <c r="C1808" s="54" t="str">
        <f t="shared" ca="1" si="102"/>
        <v>CPCI</v>
      </c>
      <c r="D1808" s="54" t="str">
        <f t="shared" ca="1" si="102"/>
        <v>#ADABO#SDGEJ_YYYYMMDDHHMISS_SDGECRS_EDS.split</v>
      </c>
      <c r="E1808" s="98">
        <f t="shared" ca="1" si="102"/>
        <v>0</v>
      </c>
      <c r="F1808" s="54" t="str">
        <f t="shared" ca="1" si="102"/>
        <v>ZH0QJE</v>
      </c>
      <c r="G1808" s="54">
        <f t="shared" ca="1" si="102"/>
        <v>0</v>
      </c>
      <c r="H1808" s="54">
        <f t="shared" ca="1" si="102"/>
        <v>0</v>
      </c>
      <c r="I1808" s="54">
        <f t="shared" ca="1" si="102"/>
        <v>0</v>
      </c>
      <c r="J1808" s="54">
        <f t="shared" ca="1" si="103"/>
        <v>0</v>
      </c>
      <c r="K1808" s="54" t="str">
        <f t="shared" ca="1" si="103"/>
        <v>AD4.2</v>
      </c>
      <c r="L1808" s="54" t="str">
        <f t="shared" ca="1" si="103"/>
        <v>COMPLET</v>
      </c>
      <c r="M1808" s="54" t="str">
        <f t="shared" ca="1" si="103"/>
        <v xml:space="preserve"> </v>
      </c>
      <c r="N1808" s="54" t="str">
        <f t="shared" ca="1" si="103"/>
        <v>ZH0YJR</v>
      </c>
      <c r="O1808" s="54">
        <f t="shared" ca="1" si="103"/>
        <v>0</v>
      </c>
    </row>
    <row r="1809" spans="1:15" hidden="1" x14ac:dyDescent="0.25">
      <c r="A1809" s="97">
        <v>1459</v>
      </c>
      <c r="B1809" s="98" t="s">
        <v>7511</v>
      </c>
      <c r="C1809" s="54" t="str">
        <f t="shared" ca="1" si="102"/>
        <v>CPCI</v>
      </c>
      <c r="D1809" s="54" t="str">
        <f t="shared" ca="1" si="102"/>
        <v>#ADABO#SDGEJ_YYYYMMDDHHMISS_SDGECRS_CMPS_EDS.split</v>
      </c>
      <c r="E1809" s="98">
        <f t="shared" ca="1" si="102"/>
        <v>0</v>
      </c>
      <c r="F1809" s="54" t="str">
        <f t="shared" ca="1" si="102"/>
        <v>ZH0QJE</v>
      </c>
      <c r="G1809" s="54">
        <f t="shared" ca="1" si="102"/>
        <v>0</v>
      </c>
      <c r="H1809" s="54">
        <f t="shared" ca="1" si="102"/>
        <v>0</v>
      </c>
      <c r="I1809" s="54">
        <f t="shared" ca="1" si="102"/>
        <v>0</v>
      </c>
      <c r="J1809" s="54">
        <f t="shared" ca="1" si="103"/>
        <v>0</v>
      </c>
      <c r="K1809" s="54" t="str">
        <f t="shared" ca="1" si="103"/>
        <v>AD4.2</v>
      </c>
      <c r="L1809" s="54" t="str">
        <f t="shared" ca="1" si="103"/>
        <v>COMPLET</v>
      </c>
      <c r="M1809" s="54" t="str">
        <f t="shared" ca="1" si="103"/>
        <v xml:space="preserve"> </v>
      </c>
      <c r="N1809" s="54" t="str">
        <f t="shared" ca="1" si="103"/>
        <v>ZH0YJC</v>
      </c>
      <c r="O1809" s="54">
        <f t="shared" ca="1" si="103"/>
        <v>0</v>
      </c>
    </row>
    <row r="1810" spans="1:15" hidden="1" x14ac:dyDescent="0.25">
      <c r="A1810" s="97">
        <v>1460</v>
      </c>
      <c r="B1810" s="98" t="s">
        <v>7513</v>
      </c>
      <c r="C1810" s="54" t="str">
        <f t="shared" ca="1" si="102"/>
        <v>CPCI</v>
      </c>
      <c r="D1810" s="54" t="str">
        <f t="shared" ca="1" si="102"/>
        <v>#ADABO#SDGEJ_YYYYMMDDHHMISS_SDGECRS_J_OUV_EDS.split</v>
      </c>
      <c r="E1810" s="98">
        <f t="shared" ca="1" si="102"/>
        <v>0</v>
      </c>
      <c r="F1810" s="54" t="str">
        <f t="shared" ca="1" si="102"/>
        <v>ZH0QJE</v>
      </c>
      <c r="G1810" s="54">
        <f t="shared" ca="1" si="102"/>
        <v>0</v>
      </c>
      <c r="H1810" s="54">
        <f t="shared" ca="1" si="102"/>
        <v>0</v>
      </c>
      <c r="I1810" s="54">
        <f t="shared" ca="1" si="102"/>
        <v>0</v>
      </c>
      <c r="J1810" s="54">
        <f t="shared" ca="1" si="103"/>
        <v>0</v>
      </c>
      <c r="K1810" s="54" t="str">
        <f t="shared" ca="1" si="103"/>
        <v>AD4.2</v>
      </c>
      <c r="L1810" s="54" t="str">
        <f t="shared" ca="1" si="103"/>
        <v>COMPLET</v>
      </c>
      <c r="M1810" s="54" t="str">
        <f t="shared" ca="1" si="103"/>
        <v xml:space="preserve"> </v>
      </c>
      <c r="N1810" s="54" t="str">
        <f t="shared" ca="1" si="103"/>
        <v>ZH0YJN</v>
      </c>
      <c r="O1810" s="54">
        <f t="shared" ca="1" si="103"/>
        <v>0</v>
      </c>
    </row>
    <row r="1811" spans="1:15" hidden="1" x14ac:dyDescent="0.25">
      <c r="A1811" s="97">
        <v>1461</v>
      </c>
      <c r="B1811" s="98" t="s">
        <v>7515</v>
      </c>
      <c r="C1811" s="54" t="str">
        <f t="shared" ca="1" si="102"/>
        <v>CPCI</v>
      </c>
      <c r="D1811" s="54" t="str">
        <f t="shared" ca="1" si="102"/>
        <v>#ADABO#SDGEJ_YYYYMMDDHHMISS_SDGECRS_EDS_A_POUR_J_ET_HR.split</v>
      </c>
      <c r="E1811" s="98">
        <f t="shared" ca="1" si="102"/>
        <v>0</v>
      </c>
      <c r="F1811" s="54" t="str">
        <f t="shared" ca="1" si="102"/>
        <v>ZH0QJE</v>
      </c>
      <c r="G1811" s="54">
        <f t="shared" ca="1" si="102"/>
        <v>0</v>
      </c>
      <c r="H1811" s="54">
        <f t="shared" ca="1" si="102"/>
        <v>0</v>
      </c>
      <c r="I1811" s="54">
        <f t="shared" ca="1" si="102"/>
        <v>0</v>
      </c>
      <c r="J1811" s="54">
        <f t="shared" ca="1" si="103"/>
        <v>0</v>
      </c>
      <c r="K1811" s="54" t="str">
        <f t="shared" ca="1" si="103"/>
        <v>AD4.2</v>
      </c>
      <c r="L1811" s="54" t="str">
        <f t="shared" ca="1" si="103"/>
        <v>COMPLET</v>
      </c>
      <c r="M1811" s="54" t="str">
        <f t="shared" ca="1" si="103"/>
        <v xml:space="preserve"> </v>
      </c>
      <c r="N1811" s="54" t="str">
        <f t="shared" ca="1" si="103"/>
        <v>ZH0YJG</v>
      </c>
      <c r="O1811" s="54">
        <f t="shared" ca="1" si="103"/>
        <v>0</v>
      </c>
    </row>
    <row r="1812" spans="1:15" hidden="1" x14ac:dyDescent="0.25">
      <c r="A1812" s="97">
        <v>1462</v>
      </c>
      <c r="B1812" s="98" t="s">
        <v>7517</v>
      </c>
      <c r="C1812" s="54" t="str">
        <f t="shared" ca="1" si="102"/>
        <v>CPCI</v>
      </c>
      <c r="D1812" s="54" t="str">
        <f t="shared" ca="1" si="102"/>
        <v>#ADABO#SDGEJ_YYYYMMDDHHMISS_SDGECRS_PLAG_HOR_OUV_EDS.split</v>
      </c>
      <c r="E1812" s="98">
        <f t="shared" ca="1" si="102"/>
        <v>0</v>
      </c>
      <c r="F1812" s="54" t="str">
        <f t="shared" ca="1" si="102"/>
        <v>ZH0QJE</v>
      </c>
      <c r="G1812" s="54">
        <f t="shared" ca="1" si="102"/>
        <v>0</v>
      </c>
      <c r="H1812" s="54">
        <f t="shared" ca="1" si="102"/>
        <v>0</v>
      </c>
      <c r="I1812" s="54">
        <f t="shared" ca="1" si="102"/>
        <v>0</v>
      </c>
      <c r="J1812" s="54">
        <f t="shared" ca="1" si="103"/>
        <v>0</v>
      </c>
      <c r="K1812" s="54" t="str">
        <f t="shared" ca="1" si="103"/>
        <v>AD4.2</v>
      </c>
      <c r="L1812" s="54" t="str">
        <f t="shared" ca="1" si="103"/>
        <v>COMPLET</v>
      </c>
      <c r="M1812" s="54" t="str">
        <f t="shared" ca="1" si="103"/>
        <v xml:space="preserve"> </v>
      </c>
      <c r="N1812" s="54" t="str">
        <f t="shared" ca="1" si="103"/>
        <v>ZH0YJ8</v>
      </c>
      <c r="O1812" s="54">
        <f t="shared" ca="1" si="103"/>
        <v>0</v>
      </c>
    </row>
    <row r="1813" spans="1:15" hidden="1" x14ac:dyDescent="0.25">
      <c r="A1813" s="97">
        <v>1463</v>
      </c>
      <c r="B1813" s="98" t="s">
        <v>7519</v>
      </c>
      <c r="C1813" s="54" t="str">
        <f t="shared" ca="1" si="102"/>
        <v>CPCI</v>
      </c>
      <c r="D1813" s="54" t="str">
        <f t="shared" ca="1" si="102"/>
        <v>#ADABO#SDGEJ_YYYYMMDDHHMISS_SDGENOM_STRUCT.split</v>
      </c>
      <c r="E1813" s="98">
        <f t="shared" ca="1" si="102"/>
        <v>0</v>
      </c>
      <c r="F1813" s="54" t="str">
        <f t="shared" ca="1" si="102"/>
        <v>ZH0QJF</v>
      </c>
      <c r="G1813" s="54">
        <f t="shared" ca="1" si="102"/>
        <v>0</v>
      </c>
      <c r="H1813" s="54">
        <f t="shared" ca="1" si="102"/>
        <v>0</v>
      </c>
      <c r="I1813" s="54">
        <f t="shared" ca="1" si="102"/>
        <v>0</v>
      </c>
      <c r="J1813" s="54">
        <f t="shared" ca="1" si="103"/>
        <v>0</v>
      </c>
      <c r="K1813" s="54" t="str">
        <f t="shared" ca="1" si="103"/>
        <v>AD4.2</v>
      </c>
      <c r="L1813" s="54" t="str">
        <f t="shared" ca="1" si="103"/>
        <v>COMPLET</v>
      </c>
      <c r="M1813" s="54" t="str">
        <f t="shared" ca="1" si="103"/>
        <v xml:space="preserve"> </v>
      </c>
      <c r="N1813" s="54" t="str">
        <f t="shared" ca="1" si="103"/>
        <v>ZH0YJT</v>
      </c>
      <c r="O1813" s="54">
        <f t="shared" ca="1" si="103"/>
        <v>0</v>
      </c>
    </row>
    <row r="1814" spans="1:15" hidden="1" x14ac:dyDescent="0.25">
      <c r="A1814" s="97">
        <v>1464</v>
      </c>
      <c r="B1814" s="98" t="s">
        <v>7521</v>
      </c>
      <c r="C1814" s="54" t="str">
        <f t="shared" ca="1" si="102"/>
        <v>CPCI</v>
      </c>
      <c r="D1814" s="54" t="str">
        <f t="shared" ca="1" si="102"/>
        <v>#ADABO#SDGEJ_YYYYMMDDHHMISS_SDGECRS_SPCFCT_FNCTN.split</v>
      </c>
      <c r="E1814" s="98">
        <f t="shared" ca="1" si="102"/>
        <v>0</v>
      </c>
      <c r="F1814" s="54" t="str">
        <f t="shared" ca="1" si="102"/>
        <v>ZH0QJE</v>
      </c>
      <c r="G1814" s="54">
        <f t="shared" ca="1" si="102"/>
        <v>0</v>
      </c>
      <c r="H1814" s="54">
        <f t="shared" ca="1" si="102"/>
        <v>0</v>
      </c>
      <c r="I1814" s="54">
        <f t="shared" ca="1" si="102"/>
        <v>0</v>
      </c>
      <c r="J1814" s="54">
        <f t="shared" ca="1" si="103"/>
        <v>0</v>
      </c>
      <c r="K1814" s="54" t="str">
        <f t="shared" ca="1" si="103"/>
        <v>AD4.2</v>
      </c>
      <c r="L1814" s="54" t="str">
        <f t="shared" ca="1" si="103"/>
        <v>COMPLET</v>
      </c>
      <c r="M1814" s="54" t="str">
        <f t="shared" ca="1" si="103"/>
        <v xml:space="preserve"> </v>
      </c>
      <c r="N1814" s="54" t="str">
        <f t="shared" ca="1" si="103"/>
        <v>ZH0YJK</v>
      </c>
      <c r="O1814" s="54">
        <f t="shared" ca="1" si="103"/>
        <v>0</v>
      </c>
    </row>
    <row r="1815" spans="1:15" hidden="1" x14ac:dyDescent="0.25">
      <c r="A1815" s="97">
        <v>1465</v>
      </c>
      <c r="B1815" s="98" t="s">
        <v>7523</v>
      </c>
      <c r="C1815" s="54" t="str">
        <f t="shared" ca="1" si="102"/>
        <v>CPCI</v>
      </c>
      <c r="D1815" s="54" t="str">
        <f t="shared" ca="1" si="102"/>
        <v>#ADABO#SDGEJ_YYYYMMDDHHMISS_SDGECRS_POSTE_FNCTNL_RESPONS_PORTEF.split</v>
      </c>
      <c r="E1815" s="98">
        <f t="shared" ca="1" si="102"/>
        <v>0</v>
      </c>
      <c r="F1815" s="54" t="str">
        <f t="shared" ca="1" si="102"/>
        <v>ZH0QJE</v>
      </c>
      <c r="G1815" s="54">
        <f t="shared" ca="1" si="102"/>
        <v>0</v>
      </c>
      <c r="H1815" s="54">
        <f t="shared" ca="1" si="102"/>
        <v>0</v>
      </c>
      <c r="I1815" s="54">
        <f t="shared" ca="1" si="102"/>
        <v>0</v>
      </c>
      <c r="J1815" s="54">
        <f t="shared" ca="1" si="103"/>
        <v>0</v>
      </c>
      <c r="K1815" s="54" t="str">
        <f t="shared" ca="1" si="103"/>
        <v>AD4.2</v>
      </c>
      <c r="L1815" s="54" t="str">
        <f t="shared" ca="1" si="103"/>
        <v>COMPLET</v>
      </c>
      <c r="M1815" s="54" t="str">
        <f t="shared" ca="1" si="103"/>
        <v xml:space="preserve"> </v>
      </c>
      <c r="N1815" s="54" t="str">
        <f t="shared" ca="1" si="103"/>
        <v>ZH0YJI</v>
      </c>
      <c r="O1815" s="54">
        <f t="shared" ca="1" si="103"/>
        <v>0</v>
      </c>
    </row>
    <row r="1816" spans="1:15" hidden="1" x14ac:dyDescent="0.25">
      <c r="A1816" s="97">
        <v>1466</v>
      </c>
      <c r="B1816" s="98" t="s">
        <v>7525</v>
      </c>
      <c r="C1816" s="54" t="str">
        <f t="shared" ca="1" si="102"/>
        <v>CPCI</v>
      </c>
      <c r="D1816" s="54" t="str">
        <f t="shared" ca="1" si="102"/>
        <v>#ADABO#SDGEJ_YYYYMMDDHHMISS_SDGECRS_LCLSTN_EDS.split</v>
      </c>
      <c r="E1816" s="98">
        <f t="shared" ca="1" si="102"/>
        <v>0</v>
      </c>
      <c r="F1816" s="54" t="str">
        <f t="shared" ca="1" si="102"/>
        <v>ZH0QJE</v>
      </c>
      <c r="G1816" s="54">
        <f t="shared" ca="1" si="102"/>
        <v>0</v>
      </c>
      <c r="H1816" s="54">
        <f t="shared" ca="1" si="102"/>
        <v>0</v>
      </c>
      <c r="I1816" s="54">
        <f t="shared" ca="1" si="102"/>
        <v>0</v>
      </c>
      <c r="J1816" s="54">
        <f t="shared" ca="1" si="103"/>
        <v>0</v>
      </c>
      <c r="K1816" s="54" t="str">
        <f t="shared" ca="1" si="103"/>
        <v>AD4.2</v>
      </c>
      <c r="L1816" s="54" t="str">
        <f t="shared" ca="1" si="103"/>
        <v>COMPLET</v>
      </c>
      <c r="M1816" s="54" t="str">
        <f t="shared" ca="1" si="103"/>
        <v xml:space="preserve"> </v>
      </c>
      <c r="N1816" s="54" t="str">
        <f t="shared" ca="1" si="103"/>
        <v>ZH0YJH</v>
      </c>
      <c r="O1816" s="54">
        <f t="shared" ca="1" si="103"/>
        <v>0</v>
      </c>
    </row>
    <row r="1817" spans="1:15" hidden="1" x14ac:dyDescent="0.25">
      <c r="A1817" s="97">
        <v>1467</v>
      </c>
      <c r="B1817" s="98" t="s">
        <v>7527</v>
      </c>
      <c r="C1817" s="54" t="str">
        <f t="shared" ca="1" si="102"/>
        <v>CPCI</v>
      </c>
      <c r="D1817" s="54" t="str">
        <f t="shared" ca="1" si="102"/>
        <v>#ADABO#SDGEJ_YYYYMMDDHHMISS_SDGECRS_PORTEF.split</v>
      </c>
      <c r="E1817" s="98">
        <f t="shared" ca="1" si="102"/>
        <v>0</v>
      </c>
      <c r="F1817" s="54" t="str">
        <f t="shared" ca="1" si="102"/>
        <v>ZH0QJE</v>
      </c>
      <c r="G1817" s="54">
        <f t="shared" ca="1" si="102"/>
        <v>0</v>
      </c>
      <c r="H1817" s="54">
        <f t="shared" ca="1" si="102"/>
        <v>0</v>
      </c>
      <c r="I1817" s="54">
        <f t="shared" ca="1" si="102"/>
        <v>0</v>
      </c>
      <c r="J1817" s="54">
        <f t="shared" ca="1" si="103"/>
        <v>0</v>
      </c>
      <c r="K1817" s="54" t="str">
        <f t="shared" ca="1" si="103"/>
        <v>AD4.2</v>
      </c>
      <c r="L1817" s="54" t="str">
        <f t="shared" ca="1" si="103"/>
        <v>COMPLET</v>
      </c>
      <c r="M1817" s="54" t="str">
        <f t="shared" ca="1" si="103"/>
        <v xml:space="preserve"> </v>
      </c>
      <c r="N1817" s="54" t="str">
        <f t="shared" ca="1" si="103"/>
        <v>ZH0YJ9</v>
      </c>
      <c r="O1817" s="54">
        <f t="shared" ca="1" si="103"/>
        <v>0</v>
      </c>
    </row>
    <row r="1818" spans="1:15" hidden="1" x14ac:dyDescent="0.25">
      <c r="A1818" s="97">
        <v>1468</v>
      </c>
      <c r="B1818" s="98" t="s">
        <v>7529</v>
      </c>
      <c r="C1818" s="54" t="str">
        <f t="shared" ca="1" si="102"/>
        <v>CPCI</v>
      </c>
      <c r="D1818" s="54" t="str">
        <f t="shared" ca="1" si="102"/>
        <v>#ADABO#SDGEJ_YYYYMMDDHHMISS_SDGECRS_POSTE_FNCTNL.split</v>
      </c>
      <c r="E1818" s="98">
        <f t="shared" ca="1" si="102"/>
        <v>0</v>
      </c>
      <c r="F1818" s="54" t="str">
        <f t="shared" ca="1" si="102"/>
        <v>ZH0QJE</v>
      </c>
      <c r="G1818" s="54">
        <f t="shared" ca="1" si="102"/>
        <v>0</v>
      </c>
      <c r="H1818" s="54">
        <f t="shared" ca="1" si="102"/>
        <v>0</v>
      </c>
      <c r="I1818" s="54">
        <f t="shared" ca="1" si="102"/>
        <v>0</v>
      </c>
      <c r="J1818" s="54">
        <f t="shared" ca="1" si="103"/>
        <v>0</v>
      </c>
      <c r="K1818" s="54" t="str">
        <f t="shared" ca="1" si="103"/>
        <v>AD4.2</v>
      </c>
      <c r="L1818" s="54" t="str">
        <f t="shared" ca="1" si="103"/>
        <v>COMPLET</v>
      </c>
      <c r="M1818" s="54" t="str">
        <f t="shared" ca="1" si="103"/>
        <v xml:space="preserve"> </v>
      </c>
      <c r="N1818" s="54" t="str">
        <f t="shared" ca="1" si="103"/>
        <v>ZH0YJE</v>
      </c>
      <c r="O1818" s="54">
        <f t="shared" ca="1" si="103"/>
        <v>0</v>
      </c>
    </row>
    <row r="1819" spans="1:15" hidden="1" x14ac:dyDescent="0.25">
      <c r="A1819" s="97">
        <v>1469</v>
      </c>
      <c r="B1819" s="98" t="s">
        <v>7531</v>
      </c>
      <c r="C1819" s="54" t="str">
        <f t="shared" ca="1" si="102"/>
        <v>CPCI</v>
      </c>
      <c r="D1819" s="54" t="str">
        <f t="shared" ca="1" si="102"/>
        <v>#ADABO#SDGEJ_YYYYMMDDHHMISS_SDGECRS_SPCFCT_TYP_PORTEF.split</v>
      </c>
      <c r="E1819" s="98">
        <f t="shared" ca="1" si="102"/>
        <v>0</v>
      </c>
      <c r="F1819" s="54" t="str">
        <f t="shared" ca="1" si="102"/>
        <v>ZH0QJE</v>
      </c>
      <c r="G1819" s="54">
        <f t="shared" ca="1" si="102"/>
        <v>0</v>
      </c>
      <c r="H1819" s="54">
        <f t="shared" ca="1" si="102"/>
        <v>0</v>
      </c>
      <c r="I1819" s="54">
        <f t="shared" ca="1" si="102"/>
        <v>0</v>
      </c>
      <c r="J1819" s="54">
        <f t="shared" ca="1" si="103"/>
        <v>0</v>
      </c>
      <c r="K1819" s="54" t="str">
        <f t="shared" ca="1" si="103"/>
        <v>AD4.2</v>
      </c>
      <c r="L1819" s="54" t="str">
        <f t="shared" ca="1" si="103"/>
        <v>COMPLET</v>
      </c>
      <c r="M1819" s="54" t="str">
        <f t="shared" ca="1" si="103"/>
        <v xml:space="preserve"> </v>
      </c>
      <c r="N1819" s="54" t="str">
        <f t="shared" ca="1" si="103"/>
        <v>ZH0YJA</v>
      </c>
      <c r="O1819" s="54">
        <f t="shared" ca="1" si="103"/>
        <v>0</v>
      </c>
    </row>
    <row r="1820" spans="1:15" hidden="1" x14ac:dyDescent="0.25">
      <c r="A1820" s="97">
        <v>1470</v>
      </c>
      <c r="B1820" s="98" t="s">
        <v>7533</v>
      </c>
      <c r="C1820" s="54" t="str">
        <f t="shared" ca="1" si="102"/>
        <v>CPAS</v>
      </c>
      <c r="D1820" s="54" t="str">
        <f t="shared" ca="1" si="102"/>
        <v>V0SECUCPT</v>
      </c>
      <c r="E1820" s="98">
        <f t="shared" ref="E1820:L1854" ca="1" si="104">IF((INDIRECT("'Referentiel'!"&amp;E$1&amp;$A1820)="N/A"),"",INDIRECT("'Referentiel'!"&amp;E$1&amp;$A1820))</f>
        <v>0</v>
      </c>
      <c r="F1820" s="54">
        <f t="shared" ca="1" si="104"/>
        <v>0</v>
      </c>
      <c r="G1820" s="54">
        <f t="shared" ca="1" si="104"/>
        <v>0</v>
      </c>
      <c r="H1820" s="54">
        <f t="shared" ca="1" si="104"/>
        <v>0</v>
      </c>
      <c r="I1820" s="54">
        <f t="shared" ca="1" si="104"/>
        <v>0</v>
      </c>
      <c r="J1820" s="54" t="str">
        <f t="shared" ca="1" si="103"/>
        <v>ZH2FJD</v>
      </c>
      <c r="K1820" s="54" t="str">
        <f t="shared" ca="1" si="103"/>
        <v>AD1</v>
      </c>
      <c r="L1820" s="54" t="str">
        <f t="shared" ca="1" si="103"/>
        <v>COMPLET</v>
      </c>
      <c r="M1820" s="54">
        <f t="shared" ca="1" si="103"/>
        <v>0</v>
      </c>
      <c r="N1820" s="54" t="str">
        <f t="shared" ca="1" si="103"/>
        <v>ZH2XJD</v>
      </c>
      <c r="O1820" s="54">
        <f t="shared" ca="1" si="103"/>
        <v>0</v>
      </c>
    </row>
    <row r="1821" spans="1:15" hidden="1" x14ac:dyDescent="0.25">
      <c r="A1821" s="97">
        <v>1471</v>
      </c>
      <c r="B1821" s="98" t="s">
        <v>7539</v>
      </c>
      <c r="C1821" s="54" t="str">
        <f t="shared" ref="C1821:H1884" ca="1" si="105">IF((INDIRECT("'Referentiel'!"&amp;C$1&amp;$A1821)="N/A"),"",INDIRECT("'Referentiel'!"&amp;C$1&amp;$A1821))</f>
        <v>CPMC</v>
      </c>
      <c r="D1821" s="54" t="str">
        <f t="shared" ca="1" si="105"/>
        <v xml:space="preserve">V0SEGCOM </v>
      </c>
      <c r="E1821" s="98">
        <f t="shared" ca="1" si="104"/>
        <v>0</v>
      </c>
      <c r="F1821" s="54">
        <f t="shared" ca="1" si="104"/>
        <v>0</v>
      </c>
      <c r="G1821" s="54">
        <f t="shared" ca="1" si="104"/>
        <v>0</v>
      </c>
      <c r="H1821" s="54">
        <f t="shared" ca="1" si="104"/>
        <v>0</v>
      </c>
      <c r="I1821" s="54">
        <f t="shared" ca="1" si="104"/>
        <v>0</v>
      </c>
      <c r="J1821" s="54" t="str">
        <f t="shared" ca="1" si="103"/>
        <v>ZH4GJA</v>
      </c>
      <c r="K1821" s="54" t="str">
        <f t="shared" ca="1" si="103"/>
        <v>AD3</v>
      </c>
      <c r="L1821" s="54" t="str">
        <f t="shared" ca="1" si="103"/>
        <v>COMPLET</v>
      </c>
      <c r="M1821" s="54">
        <f t="shared" ca="1" si="103"/>
        <v>0</v>
      </c>
      <c r="N1821" s="54" t="str">
        <f t="shared" ca="1" si="103"/>
        <v>ZH4YJA</v>
      </c>
      <c r="O1821" s="54">
        <f t="shared" ca="1" si="103"/>
        <v>0</v>
      </c>
    </row>
    <row r="1822" spans="1:15" hidden="1" x14ac:dyDescent="0.25">
      <c r="A1822" s="97">
        <v>1472</v>
      </c>
      <c r="B1822" s="98" t="s">
        <v>7546</v>
      </c>
      <c r="C1822" s="54" t="str">
        <f t="shared" ca="1" si="105"/>
        <v>CPMC</v>
      </c>
      <c r="D1822" s="54" t="str">
        <f t="shared" ca="1" si="105"/>
        <v xml:space="preserve"> </v>
      </c>
      <c r="E1822" s="98">
        <f t="shared" ca="1" si="104"/>
        <v>0</v>
      </c>
      <c r="F1822" s="54">
        <f t="shared" ca="1" si="104"/>
        <v>0</v>
      </c>
      <c r="G1822" s="54">
        <f t="shared" ca="1" si="104"/>
        <v>0</v>
      </c>
      <c r="H1822" s="54">
        <f t="shared" ca="1" si="104"/>
        <v>0</v>
      </c>
      <c r="I1822" s="54">
        <f t="shared" ca="1" si="104"/>
        <v>0</v>
      </c>
      <c r="J1822" s="54">
        <f t="shared" ca="1" si="103"/>
        <v>0</v>
      </c>
      <c r="K1822" s="54" t="str">
        <f t="shared" ca="1" si="103"/>
        <v>AD3</v>
      </c>
      <c r="L1822" s="54" t="str">
        <f t="shared" ca="1" si="103"/>
        <v>COMPLET</v>
      </c>
      <c r="M1822" s="54" t="str">
        <f t="shared" ca="1" si="103"/>
        <v xml:space="preserve"> </v>
      </c>
      <c r="N1822" s="54" t="str">
        <f t="shared" ca="1" si="103"/>
        <v>ZH4SMW</v>
      </c>
      <c r="O1822" s="54">
        <f t="shared" ca="1" si="103"/>
        <v>0</v>
      </c>
    </row>
    <row r="1823" spans="1:15" hidden="1" x14ac:dyDescent="0.25">
      <c r="A1823" s="97">
        <v>1473</v>
      </c>
      <c r="B1823" s="98" t="s">
        <v>7550</v>
      </c>
      <c r="C1823" s="54" t="str">
        <f t="shared" ca="1" si="105"/>
        <v>CPMC</v>
      </c>
      <c r="D1823" s="54" t="str">
        <f t="shared" ca="1" si="105"/>
        <v xml:space="preserve">V0SEGMAR </v>
      </c>
      <c r="E1823" s="98">
        <f t="shared" ca="1" si="104"/>
        <v>0</v>
      </c>
      <c r="F1823" s="54">
        <f t="shared" ca="1" si="104"/>
        <v>0</v>
      </c>
      <c r="G1823" s="54">
        <f t="shared" ca="1" si="104"/>
        <v>0</v>
      </c>
      <c r="H1823" s="54">
        <f t="shared" ca="1" si="104"/>
        <v>0</v>
      </c>
      <c r="I1823" s="54">
        <f t="shared" ca="1" si="104"/>
        <v>0</v>
      </c>
      <c r="J1823" s="54" t="str">
        <f t="shared" ca="1" si="103"/>
        <v>ZH4GJB</v>
      </c>
      <c r="K1823" s="54" t="str">
        <f t="shared" ca="1" si="103"/>
        <v>AD1</v>
      </c>
      <c r="L1823" s="54" t="str">
        <f t="shared" ca="1" si="103"/>
        <v>COMPLET</v>
      </c>
      <c r="M1823" s="54">
        <f t="shared" ca="1" si="103"/>
        <v>0</v>
      </c>
      <c r="N1823" s="54" t="str">
        <f t="shared" ca="1" si="103"/>
        <v>ZH4YJB</v>
      </c>
      <c r="O1823" s="54">
        <f t="shared" ca="1" si="103"/>
        <v>0</v>
      </c>
    </row>
    <row r="1824" spans="1:15" hidden="1" x14ac:dyDescent="0.25">
      <c r="A1824" s="97">
        <v>1474</v>
      </c>
      <c r="B1824" s="98" t="s">
        <v>7556</v>
      </c>
      <c r="C1824" s="54" t="str">
        <f t="shared" ca="1" si="105"/>
        <v>CPDT</v>
      </c>
      <c r="D1824" s="54" t="str">
        <f t="shared" ca="1" si="105"/>
        <v xml:space="preserve">TA/0AMT/SEGMREF /0/        /   </v>
      </c>
      <c r="E1824" s="98">
        <f t="shared" ca="1" si="104"/>
        <v>0</v>
      </c>
      <c r="F1824" s="54">
        <f t="shared" ca="1" si="104"/>
        <v>0</v>
      </c>
      <c r="G1824" s="54">
        <f t="shared" ca="1" si="104"/>
        <v>0</v>
      </c>
      <c r="H1824" s="54">
        <f t="shared" ca="1" si="104"/>
        <v>0</v>
      </c>
      <c r="I1824" s="54">
        <f t="shared" ca="1" si="104"/>
        <v>0</v>
      </c>
      <c r="J1824" s="54" t="str">
        <f t="shared" ca="1" si="103"/>
        <v>ZH0DJN</v>
      </c>
      <c r="K1824" s="54" t="str">
        <f t="shared" ca="1" si="103"/>
        <v>AD1</v>
      </c>
      <c r="L1824" s="54" t="str">
        <f t="shared" ca="1" si="103"/>
        <v>COMPLET</v>
      </c>
      <c r="M1824" s="54">
        <f t="shared" ca="1" si="103"/>
        <v>0</v>
      </c>
      <c r="N1824" s="54" t="str">
        <f t="shared" ca="1" si="103"/>
        <v>ZH0VJN</v>
      </c>
      <c r="O1824" s="54">
        <f t="shared" ca="1" si="103"/>
        <v>0</v>
      </c>
    </row>
    <row r="1825" spans="1:15" hidden="1" x14ac:dyDescent="0.25">
      <c r="A1825" s="97">
        <v>1475</v>
      </c>
      <c r="B1825" s="98" t="s">
        <v>7561</v>
      </c>
      <c r="C1825" s="54" t="str">
        <f t="shared" ca="1" si="105"/>
        <v>CPDT</v>
      </c>
      <c r="D1825" s="54" t="str">
        <f t="shared" ca="1" si="105"/>
        <v xml:space="preserve">TA/0AMT/SEGMTREF/0/        /     </v>
      </c>
      <c r="E1825" s="98">
        <f t="shared" ca="1" si="104"/>
        <v>0</v>
      </c>
      <c r="F1825" s="54">
        <f t="shared" ca="1" si="104"/>
        <v>0</v>
      </c>
      <c r="G1825" s="54">
        <f t="shared" ca="1" si="104"/>
        <v>0</v>
      </c>
      <c r="H1825" s="54">
        <f t="shared" ca="1" si="104"/>
        <v>0</v>
      </c>
      <c r="I1825" s="54">
        <f t="shared" ca="1" si="104"/>
        <v>0</v>
      </c>
      <c r="J1825" s="54" t="str">
        <f t="shared" ca="1" si="103"/>
        <v>ZH0DJO</v>
      </c>
      <c r="K1825" s="54" t="str">
        <f t="shared" ca="1" si="103"/>
        <v>AD1</v>
      </c>
      <c r="L1825" s="54" t="str">
        <f t="shared" ca="1" si="103"/>
        <v>COMPLET</v>
      </c>
      <c r="M1825" s="54">
        <f t="shared" ca="1" si="103"/>
        <v>0</v>
      </c>
      <c r="N1825" s="54" t="str">
        <f t="shared" ca="1" si="103"/>
        <v>ZH0VJO</v>
      </c>
      <c r="O1825" s="54">
        <f t="shared" ca="1" si="103"/>
        <v>0</v>
      </c>
    </row>
    <row r="1826" spans="1:15" hidden="1" x14ac:dyDescent="0.25">
      <c r="A1826" s="97">
        <v>1476</v>
      </c>
      <c r="B1826" s="98" t="s">
        <v>7565</v>
      </c>
      <c r="C1826" s="54" t="str">
        <f t="shared" ca="1" si="105"/>
        <v>CPMC</v>
      </c>
      <c r="D1826" s="54" t="str">
        <f t="shared" ca="1" si="105"/>
        <v xml:space="preserve">V0SEGSEG </v>
      </c>
      <c r="E1826" s="98">
        <f t="shared" ca="1" si="104"/>
        <v>0</v>
      </c>
      <c r="F1826" s="54">
        <f t="shared" ca="1" si="104"/>
        <v>0</v>
      </c>
      <c r="G1826" s="54">
        <f t="shared" ca="1" si="104"/>
        <v>0</v>
      </c>
      <c r="H1826" s="54">
        <f t="shared" ca="1" si="104"/>
        <v>0</v>
      </c>
      <c r="I1826" s="54">
        <f t="shared" ca="1" si="104"/>
        <v>0</v>
      </c>
      <c r="J1826" s="54" t="str">
        <f t="shared" ca="1" si="103"/>
        <v>ZH4GJC</v>
      </c>
      <c r="K1826" s="54" t="str">
        <f t="shared" ca="1" si="103"/>
        <v>AD1</v>
      </c>
      <c r="L1826" s="54" t="str">
        <f t="shared" ca="1" si="103"/>
        <v>COMPLET</v>
      </c>
      <c r="M1826" s="54">
        <f t="shared" ref="M1826:O1889" ca="1" si="106">IF((INDIRECT("'Referentiel'!"&amp;M$1&amp;$A1826)="N/A"),"",INDIRECT("'Referentiel'!"&amp;M$1&amp;$A1826))</f>
        <v>0</v>
      </c>
      <c r="N1826" s="54" t="str">
        <f t="shared" ca="1" si="106"/>
        <v>ZH4YJC</v>
      </c>
      <c r="O1826" s="54">
        <f t="shared" ca="1" si="106"/>
        <v>0</v>
      </c>
    </row>
    <row r="1827" spans="1:15" hidden="1" x14ac:dyDescent="0.25">
      <c r="A1827" s="97">
        <v>1477</v>
      </c>
      <c r="B1827" s="98" t="s">
        <v>7570</v>
      </c>
      <c r="C1827" s="54" t="str">
        <f t="shared" ca="1" si="105"/>
        <v>CPMC</v>
      </c>
      <c r="D1827" s="54" t="str">
        <f t="shared" ca="1" si="105"/>
        <v xml:space="preserve"> </v>
      </c>
      <c r="E1827" s="98">
        <f t="shared" ca="1" si="104"/>
        <v>0</v>
      </c>
      <c r="F1827" s="54">
        <f t="shared" ca="1" si="104"/>
        <v>0</v>
      </c>
      <c r="G1827" s="54">
        <f t="shared" ca="1" si="104"/>
        <v>0</v>
      </c>
      <c r="H1827" s="54">
        <f t="shared" ca="1" si="104"/>
        <v>0</v>
      </c>
      <c r="I1827" s="54">
        <f t="shared" ca="1" si="104"/>
        <v>0</v>
      </c>
      <c r="J1827" s="54">
        <f t="shared" ca="1" si="104"/>
        <v>0</v>
      </c>
      <c r="K1827" s="54" t="str">
        <f t="shared" ca="1" si="104"/>
        <v>AD3</v>
      </c>
      <c r="L1827" s="54" t="str">
        <f t="shared" ca="1" si="104"/>
        <v>COMPLET</v>
      </c>
      <c r="M1827" s="54" t="str">
        <f t="shared" ca="1" si="106"/>
        <v xml:space="preserve"> </v>
      </c>
      <c r="N1827" s="54" t="str">
        <f t="shared" ca="1" si="106"/>
        <v>ZH4SMX</v>
      </c>
      <c r="O1827" s="54">
        <f t="shared" ca="1" si="106"/>
        <v>0</v>
      </c>
    </row>
    <row r="1828" spans="1:15" hidden="1" x14ac:dyDescent="0.25">
      <c r="A1828" s="97">
        <v>1478</v>
      </c>
      <c r="B1828" s="98" t="s">
        <v>7573</v>
      </c>
      <c r="C1828" s="54" t="str">
        <f t="shared" ca="1" si="105"/>
        <v>CPMC</v>
      </c>
      <c r="D1828" s="54" t="str">
        <f t="shared" ca="1" si="105"/>
        <v xml:space="preserve">V2SERVIC </v>
      </c>
      <c r="E1828" s="98">
        <f t="shared" ca="1" si="104"/>
        <v>0</v>
      </c>
      <c r="F1828" s="54">
        <f t="shared" ca="1" si="104"/>
        <v>0</v>
      </c>
      <c r="G1828" s="54">
        <f t="shared" ca="1" si="104"/>
        <v>0</v>
      </c>
      <c r="H1828" s="54">
        <f t="shared" ca="1" si="104"/>
        <v>0</v>
      </c>
      <c r="I1828" s="54">
        <f t="shared" ca="1" si="104"/>
        <v>0</v>
      </c>
      <c r="J1828" s="54" t="str">
        <f t="shared" ca="1" si="104"/>
        <v>ZH4GJD</v>
      </c>
      <c r="K1828" s="54" t="str">
        <f t="shared" ca="1" si="104"/>
        <v>AD1</v>
      </c>
      <c r="L1828" s="54" t="str">
        <f t="shared" ca="1" si="104"/>
        <v>COMPLET</v>
      </c>
      <c r="M1828" s="54">
        <f t="shared" ca="1" si="106"/>
        <v>0</v>
      </c>
      <c r="N1828" s="54" t="str">
        <f t="shared" ca="1" si="106"/>
        <v>ZH4YJD</v>
      </c>
      <c r="O1828" s="54">
        <f t="shared" ca="1" si="106"/>
        <v>0</v>
      </c>
    </row>
    <row r="1829" spans="1:15" hidden="1" x14ac:dyDescent="0.25">
      <c r="A1829" s="97">
        <v>1479</v>
      </c>
      <c r="B1829" s="98" t="s">
        <v>7578</v>
      </c>
      <c r="C1829" s="54" t="str">
        <f t="shared" ca="1" si="105"/>
        <v>CPCI</v>
      </c>
      <c r="D1829" s="54" t="str">
        <f t="shared" ca="1" si="105"/>
        <v xml:space="preserve"> V0SGCLRM </v>
      </c>
      <c r="E1829" s="98">
        <f t="shared" ca="1" si="104"/>
        <v>0</v>
      </c>
      <c r="F1829" s="54">
        <f t="shared" ca="1" si="104"/>
        <v>0</v>
      </c>
      <c r="G1829" s="54">
        <f t="shared" ca="1" si="104"/>
        <v>0</v>
      </c>
      <c r="H1829" s="54">
        <f t="shared" ca="1" si="104"/>
        <v>0</v>
      </c>
      <c r="I1829" s="54">
        <f t="shared" ca="1" si="104"/>
        <v>0</v>
      </c>
      <c r="J1829" s="54" t="str">
        <f t="shared" ca="1" si="104"/>
        <v>ZH0DJP</v>
      </c>
      <c r="K1829" s="54" t="str">
        <f t="shared" ca="1" si="104"/>
        <v>AD3</v>
      </c>
      <c r="L1829" s="54" t="str">
        <f t="shared" ca="1" si="104"/>
        <v>COMPLET</v>
      </c>
      <c r="M1829" s="54">
        <f t="shared" ca="1" si="106"/>
        <v>0</v>
      </c>
      <c r="N1829" s="54" t="str">
        <f t="shared" ca="1" si="106"/>
        <v>ZH0VJP</v>
      </c>
      <c r="O1829" s="54">
        <f t="shared" ca="1" si="106"/>
        <v>0</v>
      </c>
    </row>
    <row r="1830" spans="1:15" hidden="1" x14ac:dyDescent="0.25">
      <c r="A1830" s="97">
        <v>1913</v>
      </c>
      <c r="B1830" s="98" t="s">
        <v>9600</v>
      </c>
      <c r="C1830" s="54" t="str">
        <f t="shared" ca="1" si="105"/>
        <v>CPCI</v>
      </c>
      <c r="D1830" s="54" t="str">
        <f t="shared" ca="1" si="105"/>
        <v xml:space="preserve">V0SGCRES  </v>
      </c>
      <c r="E1830" s="98">
        <f t="shared" ca="1" si="104"/>
        <v>0</v>
      </c>
      <c r="F1830" s="54">
        <f t="shared" ca="1" si="104"/>
        <v>0</v>
      </c>
      <c r="G1830" s="54">
        <f t="shared" ca="1" si="104"/>
        <v>0</v>
      </c>
      <c r="H1830" s="54">
        <f t="shared" ca="1" si="104"/>
        <v>0</v>
      </c>
      <c r="I1830" s="54">
        <f t="shared" ca="1" si="104"/>
        <v>0</v>
      </c>
      <c r="J1830" s="54" t="str">
        <f t="shared" ca="1" si="104"/>
        <v>ZH0CJA</v>
      </c>
      <c r="K1830" s="54" t="str">
        <f t="shared" ca="1" si="104"/>
        <v>AD3</v>
      </c>
      <c r="L1830" s="54" t="str">
        <f t="shared" ca="1" si="104"/>
        <v>COMPLET</v>
      </c>
      <c r="M1830" s="54">
        <f t="shared" ca="1" si="106"/>
        <v>0</v>
      </c>
      <c r="N1830" s="54" t="str">
        <f t="shared" ca="1" si="106"/>
        <v>ZH0DJA</v>
      </c>
      <c r="O1830" s="54">
        <f t="shared" ca="1" si="106"/>
        <v>0</v>
      </c>
    </row>
    <row r="1831" spans="1:15" hidden="1" x14ac:dyDescent="0.25">
      <c r="A1831" s="97">
        <v>1480</v>
      </c>
      <c r="B1831" s="98" t="s">
        <v>7583</v>
      </c>
      <c r="C1831" s="54" t="str">
        <f t="shared" ca="1" si="105"/>
        <v>CPCI</v>
      </c>
      <c r="D1831" s="54" t="str">
        <f t="shared" ca="1" si="105"/>
        <v xml:space="preserve"> V0SGMTED </v>
      </c>
      <c r="E1831" s="98">
        <f t="shared" ca="1" si="104"/>
        <v>0</v>
      </c>
      <c r="F1831" s="54">
        <f t="shared" ca="1" si="104"/>
        <v>0</v>
      </c>
      <c r="G1831" s="54">
        <f t="shared" ca="1" si="104"/>
        <v>0</v>
      </c>
      <c r="H1831" s="54">
        <f t="shared" ca="1" si="104"/>
        <v>0</v>
      </c>
      <c r="I1831" s="54">
        <f t="shared" ca="1" si="104"/>
        <v>0</v>
      </c>
      <c r="J1831" s="54" t="str">
        <f t="shared" ca="1" si="104"/>
        <v>ZH0DJQ</v>
      </c>
      <c r="K1831" s="54" t="str">
        <f t="shared" ca="1" si="104"/>
        <v>AD3</v>
      </c>
      <c r="L1831" s="54" t="str">
        <f t="shared" ca="1" si="104"/>
        <v>COMPLET</v>
      </c>
      <c r="M1831" s="54">
        <f t="shared" ca="1" si="106"/>
        <v>0</v>
      </c>
      <c r="N1831" s="54" t="str">
        <f t="shared" ca="1" si="106"/>
        <v>ZH0VJQ</v>
      </c>
      <c r="O1831" s="54">
        <f t="shared" ca="1" si="106"/>
        <v>0</v>
      </c>
    </row>
    <row r="1832" spans="1:15" hidden="1" x14ac:dyDescent="0.25">
      <c r="A1832" s="97">
        <v>1481</v>
      </c>
      <c r="B1832" s="98" t="s">
        <v>7588</v>
      </c>
      <c r="C1832" s="54" t="str">
        <f t="shared" ca="1" si="105"/>
        <v>CPCI</v>
      </c>
      <c r="D1832" s="54" t="str">
        <f t="shared" ca="1" si="105"/>
        <v xml:space="preserve"> V0SGMTFC </v>
      </c>
      <c r="E1832" s="98">
        <f t="shared" ca="1" si="104"/>
        <v>0</v>
      </c>
      <c r="F1832" s="54">
        <f t="shared" ca="1" si="104"/>
        <v>0</v>
      </c>
      <c r="G1832" s="54">
        <f t="shared" ca="1" si="104"/>
        <v>0</v>
      </c>
      <c r="H1832" s="54">
        <f t="shared" ca="1" si="104"/>
        <v>0</v>
      </c>
      <c r="I1832" s="54">
        <f t="shared" ca="1" si="104"/>
        <v>0</v>
      </c>
      <c r="J1832" s="54" t="str">
        <f t="shared" ca="1" si="104"/>
        <v>ZH0DJR</v>
      </c>
      <c r="K1832" s="54" t="str">
        <f t="shared" ca="1" si="104"/>
        <v>AD3</v>
      </c>
      <c r="L1832" s="54" t="str">
        <f t="shared" ca="1" si="104"/>
        <v>COMPLET</v>
      </c>
      <c r="M1832" s="54">
        <f t="shared" ca="1" si="106"/>
        <v>0</v>
      </c>
      <c r="N1832" s="54" t="str">
        <f t="shared" ca="1" si="106"/>
        <v>ZH0VJR</v>
      </c>
      <c r="O1832" s="54">
        <f t="shared" ca="1" si="106"/>
        <v>0</v>
      </c>
    </row>
    <row r="1833" spans="1:15" hidden="1" x14ac:dyDescent="0.25">
      <c r="A1833" s="97">
        <v>1482</v>
      </c>
      <c r="B1833" s="98" t="s">
        <v>7593</v>
      </c>
      <c r="C1833" s="54" t="str">
        <f t="shared" ca="1" si="105"/>
        <v>CPCI</v>
      </c>
      <c r="D1833" s="54" t="str">
        <f t="shared" ca="1" si="105"/>
        <v xml:space="preserve"> V0SGMTPF </v>
      </c>
      <c r="E1833" s="98">
        <f t="shared" ca="1" si="104"/>
        <v>0</v>
      </c>
      <c r="F1833" s="54">
        <f t="shared" ca="1" si="104"/>
        <v>0</v>
      </c>
      <c r="G1833" s="54">
        <f t="shared" ca="1" si="104"/>
        <v>0</v>
      </c>
      <c r="H1833" s="54">
        <f t="shared" ca="1" si="104"/>
        <v>0</v>
      </c>
      <c r="I1833" s="54">
        <f t="shared" ca="1" si="104"/>
        <v>0</v>
      </c>
      <c r="J1833" s="54" t="str">
        <f t="shared" ca="1" si="104"/>
        <v>ZH0DJS</v>
      </c>
      <c r="K1833" s="54" t="str">
        <f t="shared" ca="1" si="104"/>
        <v>AD3</v>
      </c>
      <c r="L1833" s="54" t="str">
        <f t="shared" ca="1" si="104"/>
        <v>COMPLET</v>
      </c>
      <c r="M1833" s="54">
        <f t="shared" ca="1" si="106"/>
        <v>0</v>
      </c>
      <c r="N1833" s="54" t="str">
        <f t="shared" ca="1" si="106"/>
        <v>ZH0VJS</v>
      </c>
      <c r="O1833" s="54">
        <f t="shared" ca="1" si="106"/>
        <v>0</v>
      </c>
    </row>
    <row r="1834" spans="1:15" hidden="1" x14ac:dyDescent="0.25">
      <c r="A1834" s="97">
        <v>1483</v>
      </c>
      <c r="B1834" s="98" t="s">
        <v>7598</v>
      </c>
      <c r="C1834" s="54" t="str">
        <f t="shared" ca="1" si="105"/>
        <v>CPCI</v>
      </c>
      <c r="D1834" s="54" t="str">
        <f t="shared" ca="1" si="105"/>
        <v xml:space="preserve"> V1SGRESS </v>
      </c>
      <c r="E1834" s="98">
        <f t="shared" ca="1" si="104"/>
        <v>0</v>
      </c>
      <c r="F1834" s="54">
        <f t="shared" ca="1" si="104"/>
        <v>0</v>
      </c>
      <c r="G1834" s="54">
        <f t="shared" ca="1" si="104"/>
        <v>0</v>
      </c>
      <c r="H1834" s="54">
        <f t="shared" ca="1" si="104"/>
        <v>0</v>
      </c>
      <c r="I1834" s="54">
        <f t="shared" ca="1" si="104"/>
        <v>0</v>
      </c>
      <c r="J1834" s="54" t="str">
        <f t="shared" ca="1" si="104"/>
        <v>ZH0DJT</v>
      </c>
      <c r="K1834" s="54" t="str">
        <f t="shared" ca="1" si="104"/>
        <v>AD3</v>
      </c>
      <c r="L1834" s="54" t="str">
        <f t="shared" ca="1" si="104"/>
        <v>COMPLET</v>
      </c>
      <c r="M1834" s="54">
        <f t="shared" ca="1" si="106"/>
        <v>0</v>
      </c>
      <c r="N1834" s="54" t="str">
        <f t="shared" ca="1" si="106"/>
        <v>ZH0VJT</v>
      </c>
      <c r="O1834" s="54">
        <f t="shared" ca="1" si="106"/>
        <v>0</v>
      </c>
    </row>
    <row r="1835" spans="1:15" hidden="1" x14ac:dyDescent="0.25">
      <c r="A1835" s="97">
        <v>1484</v>
      </c>
      <c r="B1835" s="98" t="s">
        <v>7603</v>
      </c>
      <c r="C1835" s="54" t="str">
        <f t="shared" ca="1" si="105"/>
        <v>CPCI</v>
      </c>
      <c r="D1835" s="54" t="str">
        <f t="shared" ca="1" si="105"/>
        <v xml:space="preserve"> V0SGRFON </v>
      </c>
      <c r="E1835" s="98">
        <f t="shared" ca="1" si="104"/>
        <v>0</v>
      </c>
      <c r="F1835" s="54">
        <f t="shared" ca="1" si="104"/>
        <v>0</v>
      </c>
      <c r="G1835" s="54">
        <f t="shared" ca="1" si="104"/>
        <v>0</v>
      </c>
      <c r="H1835" s="54">
        <f t="shared" ca="1" si="104"/>
        <v>0</v>
      </c>
      <c r="I1835" s="54">
        <f t="shared" ca="1" si="104"/>
        <v>0</v>
      </c>
      <c r="J1835" s="54" t="str">
        <f t="shared" ca="1" si="104"/>
        <v>ZH0DJU</v>
      </c>
      <c r="K1835" s="54" t="str">
        <f t="shared" ca="1" si="104"/>
        <v>AD3</v>
      </c>
      <c r="L1835" s="54" t="str">
        <f t="shared" ca="1" si="104"/>
        <v>COMPLET</v>
      </c>
      <c r="M1835" s="54">
        <f t="shared" ca="1" si="106"/>
        <v>0</v>
      </c>
      <c r="N1835" s="54" t="str">
        <f t="shared" ca="1" si="106"/>
        <v>ZH0VJU</v>
      </c>
      <c r="O1835" s="54">
        <f t="shared" ca="1" si="106"/>
        <v>0</v>
      </c>
    </row>
    <row r="1836" spans="1:15" hidden="1" x14ac:dyDescent="0.25">
      <c r="A1836" s="97">
        <v>1485</v>
      </c>
      <c r="B1836" s="98" t="s">
        <v>7608</v>
      </c>
      <c r="C1836" s="54" t="str">
        <f t="shared" ca="1" si="105"/>
        <v>CPCI</v>
      </c>
      <c r="D1836" s="54" t="str">
        <f t="shared" ca="1" si="105"/>
        <v xml:space="preserve"> V0SGRGEN </v>
      </c>
      <c r="E1836" s="98">
        <f t="shared" ca="1" si="104"/>
        <v>0</v>
      </c>
      <c r="F1836" s="54">
        <f t="shared" ca="1" si="104"/>
        <v>0</v>
      </c>
      <c r="G1836" s="54">
        <f t="shared" ca="1" si="104"/>
        <v>0</v>
      </c>
      <c r="H1836" s="54">
        <f t="shared" ca="1" si="104"/>
        <v>0</v>
      </c>
      <c r="I1836" s="54">
        <f t="shared" ca="1" si="104"/>
        <v>0</v>
      </c>
      <c r="J1836" s="54" t="str">
        <f t="shared" ca="1" si="104"/>
        <v>ZH0DJV</v>
      </c>
      <c r="K1836" s="54" t="str">
        <f t="shared" ca="1" si="104"/>
        <v>AD3</v>
      </c>
      <c r="L1836" s="54" t="str">
        <f t="shared" ca="1" si="104"/>
        <v>COMPLET</v>
      </c>
      <c r="M1836" s="54">
        <f t="shared" ca="1" si="106"/>
        <v>0</v>
      </c>
      <c r="N1836" s="54" t="str">
        <f t="shared" ca="1" si="106"/>
        <v>ZH0VJV</v>
      </c>
      <c r="O1836" s="54">
        <f t="shared" ca="1" si="106"/>
        <v>0</v>
      </c>
    </row>
    <row r="1837" spans="1:15" hidden="1" x14ac:dyDescent="0.25">
      <c r="A1837" s="97">
        <v>1486</v>
      </c>
      <c r="B1837" s="98" t="s">
        <v>7613</v>
      </c>
      <c r="C1837" s="54" t="str">
        <f t="shared" ca="1" si="105"/>
        <v>CPDT</v>
      </c>
      <c r="D1837" s="54" t="str">
        <f t="shared" ca="1" si="105"/>
        <v>SGSCUMUL</v>
      </c>
      <c r="E1837" s="98">
        <f t="shared" ca="1" si="104"/>
        <v>0</v>
      </c>
      <c r="F1837" s="54">
        <f t="shared" ca="1" si="104"/>
        <v>0</v>
      </c>
      <c r="G1837" s="54">
        <f t="shared" ca="1" si="104"/>
        <v>0</v>
      </c>
      <c r="H1837" s="54">
        <f t="shared" ca="1" si="104"/>
        <v>0</v>
      </c>
      <c r="I1837" s="54">
        <f t="shared" ca="1" si="104"/>
        <v>0</v>
      </c>
      <c r="J1837" s="54" t="str">
        <f t="shared" ca="1" si="104"/>
        <v>ZH0AJ0</v>
      </c>
      <c r="K1837" s="54" t="str">
        <f t="shared" ca="1" si="104"/>
        <v>AD3</v>
      </c>
      <c r="L1837" s="54" t="str">
        <f t="shared" ca="1" si="104"/>
        <v>PARTIEL</v>
      </c>
      <c r="M1837" s="54">
        <f t="shared" ca="1" si="106"/>
        <v>0</v>
      </c>
      <c r="N1837" s="54" t="str">
        <f t="shared" ca="1" si="106"/>
        <v>ZH0VJW</v>
      </c>
      <c r="O1837" s="54">
        <f t="shared" ca="1" si="106"/>
        <v>0</v>
      </c>
    </row>
    <row r="1838" spans="1:15" hidden="1" x14ac:dyDescent="0.25">
      <c r="A1838" s="97">
        <v>1487</v>
      </c>
      <c r="B1838" s="98" t="s">
        <v>7618</v>
      </c>
      <c r="C1838" s="54" t="str">
        <f t="shared" ca="1" si="105"/>
        <v>CPCI</v>
      </c>
      <c r="D1838" s="54" t="str">
        <f t="shared" ca="1" si="105"/>
        <v>TA/0AMT/SGSGRH  /0/</v>
      </c>
      <c r="E1838" s="98">
        <f t="shared" ca="1" si="104"/>
        <v>0</v>
      </c>
      <c r="F1838" s="54">
        <f t="shared" ca="1" si="104"/>
        <v>0</v>
      </c>
      <c r="G1838" s="54">
        <f t="shared" ca="1" si="104"/>
        <v>0</v>
      </c>
      <c r="H1838" s="54">
        <f t="shared" ca="1" si="104"/>
        <v>0</v>
      </c>
      <c r="I1838" s="54">
        <f t="shared" ca="1" si="104"/>
        <v>0</v>
      </c>
      <c r="J1838" s="54" t="str">
        <f t="shared" ca="1" si="104"/>
        <v>ZH0AJU</v>
      </c>
      <c r="K1838" s="54" t="str">
        <f t="shared" ca="1" si="104"/>
        <v>AD3</v>
      </c>
      <c r="L1838" s="54" t="str">
        <f t="shared" ca="1" si="104"/>
        <v>COMPLET</v>
      </c>
      <c r="M1838" s="54">
        <f t="shared" ca="1" si="106"/>
        <v>0</v>
      </c>
      <c r="N1838" s="54" t="str">
        <f t="shared" ca="1" si="106"/>
        <v>ZH0SJS</v>
      </c>
      <c r="O1838" s="54">
        <f t="shared" ca="1" si="106"/>
        <v>0</v>
      </c>
    </row>
    <row r="1839" spans="1:15" hidden="1" x14ac:dyDescent="0.25">
      <c r="A1839" s="97">
        <v>1488</v>
      </c>
      <c r="B1839" s="98" t="s">
        <v>7625</v>
      </c>
      <c r="C1839" s="54" t="str">
        <f t="shared" ca="1" si="105"/>
        <v>CPCI</v>
      </c>
      <c r="D1839" s="54" t="str">
        <f t="shared" ca="1" si="105"/>
        <v xml:space="preserve">TA/0AMT/SGSGRP  /0/        / </v>
      </c>
      <c r="E1839" s="98">
        <f t="shared" ca="1" si="104"/>
        <v>0</v>
      </c>
      <c r="F1839" s="54">
        <f t="shared" ca="1" si="104"/>
        <v>0</v>
      </c>
      <c r="G1839" s="54">
        <f t="shared" ca="1" si="104"/>
        <v>0</v>
      </c>
      <c r="H1839" s="54">
        <f t="shared" ca="1" si="104"/>
        <v>0</v>
      </c>
      <c r="I1839" s="54">
        <f t="shared" ca="1" si="104"/>
        <v>0</v>
      </c>
      <c r="J1839" s="54" t="str">
        <f t="shared" ca="1" si="104"/>
        <v>ZH0AJV</v>
      </c>
      <c r="K1839" s="54" t="str">
        <f t="shared" ca="1" si="104"/>
        <v>AD3</v>
      </c>
      <c r="L1839" s="54" t="str">
        <f t="shared" ca="1" si="104"/>
        <v>COMPLET</v>
      </c>
      <c r="M1839" s="54">
        <f t="shared" ca="1" si="106"/>
        <v>0</v>
      </c>
      <c r="N1839" s="54" t="str">
        <f t="shared" ca="1" si="106"/>
        <v>ZH0SJT</v>
      </c>
      <c r="O1839" s="54">
        <f t="shared" ca="1" si="106"/>
        <v>0</v>
      </c>
    </row>
    <row r="1840" spans="1:15" hidden="1" x14ac:dyDescent="0.25">
      <c r="A1840" s="97">
        <v>1489</v>
      </c>
      <c r="B1840" s="98" t="s">
        <v>7631</v>
      </c>
      <c r="C1840" s="54" t="str">
        <f t="shared" ca="1" si="105"/>
        <v>CPDT</v>
      </c>
      <c r="D1840" s="54" t="str">
        <f t="shared" ca="1" si="105"/>
        <v>SGSTRACE</v>
      </c>
      <c r="E1840" s="98">
        <f t="shared" ca="1" si="104"/>
        <v>0</v>
      </c>
      <c r="F1840" s="54">
        <f t="shared" ca="1" si="104"/>
        <v>0</v>
      </c>
      <c r="G1840" s="54" t="str">
        <f t="shared" ca="1" si="104"/>
        <v>ZH0FJZ</v>
      </c>
      <c r="H1840" s="54" t="str">
        <f t="shared" ca="1" si="104"/>
        <v>H0014</v>
      </c>
      <c r="I1840" s="54">
        <f t="shared" ca="1" si="104"/>
        <v>0</v>
      </c>
      <c r="J1840" s="54" t="str">
        <f t="shared" ca="1" si="104"/>
        <v>ZH0FJL</v>
      </c>
      <c r="K1840" s="54" t="str">
        <f t="shared" ca="1" si="104"/>
        <v>AD3</v>
      </c>
      <c r="L1840" s="54" t="str">
        <f t="shared" ca="1" si="104"/>
        <v>PARTIEL</v>
      </c>
      <c r="M1840" s="54">
        <f t="shared" ca="1" si="106"/>
        <v>0</v>
      </c>
      <c r="N1840" s="54" t="str">
        <f t="shared" ca="1" si="106"/>
        <v>ZH0XJZ</v>
      </c>
      <c r="O1840" s="54">
        <f t="shared" ca="1" si="106"/>
        <v>0</v>
      </c>
    </row>
    <row r="1841" spans="1:15" hidden="1" x14ac:dyDescent="0.25">
      <c r="A1841" s="97">
        <v>1923</v>
      </c>
      <c r="B1841" s="98" t="s">
        <v>9634</v>
      </c>
      <c r="C1841" s="54" t="str">
        <f t="shared" ca="1" si="105"/>
        <v>CPDT</v>
      </c>
      <c r="D1841" s="54" t="str">
        <f t="shared" ca="1" si="105"/>
        <v>SGSTRACJ</v>
      </c>
      <c r="E1841" s="98">
        <f t="shared" ca="1" si="104"/>
        <v>0</v>
      </c>
      <c r="F1841" s="54">
        <f t="shared" ca="1" si="104"/>
        <v>0</v>
      </c>
      <c r="G1841" s="54">
        <f t="shared" ca="1" si="104"/>
        <v>0</v>
      </c>
      <c r="H1841" s="54">
        <f t="shared" ca="1" si="104"/>
        <v>0</v>
      </c>
      <c r="I1841" s="54">
        <f t="shared" ca="1" si="104"/>
        <v>0</v>
      </c>
      <c r="J1841" s="54" t="str">
        <f t="shared" ca="1" si="104"/>
        <v>ZH0DJX</v>
      </c>
      <c r="K1841" s="54" t="str">
        <f t="shared" ca="1" si="104"/>
        <v>AD3</v>
      </c>
      <c r="L1841" s="54" t="str">
        <f t="shared" ca="1" si="104"/>
        <v>PARTIEL</v>
      </c>
      <c r="M1841" s="54">
        <f t="shared" ca="1" si="106"/>
        <v>0</v>
      </c>
      <c r="N1841" s="54" t="str">
        <f t="shared" ca="1" si="106"/>
        <v>ZH0VJX</v>
      </c>
      <c r="O1841" s="54">
        <f t="shared" ca="1" si="106"/>
        <v>0</v>
      </c>
    </row>
    <row r="1842" spans="1:15" hidden="1" x14ac:dyDescent="0.25">
      <c r="A1842" s="97">
        <v>1924</v>
      </c>
      <c r="B1842" s="98" t="s">
        <v>9637</v>
      </c>
      <c r="C1842" s="54" t="str">
        <f t="shared" ca="1" si="105"/>
        <v>CPDT</v>
      </c>
      <c r="D1842" s="54" t="str">
        <f t="shared" ca="1" si="105"/>
        <v>SGSTRACJ</v>
      </c>
      <c r="E1842" s="98">
        <f t="shared" ca="1" si="104"/>
        <v>0</v>
      </c>
      <c r="F1842" s="54">
        <f t="shared" ca="1" si="104"/>
        <v>0</v>
      </c>
      <c r="G1842" s="54">
        <f t="shared" ca="1" si="104"/>
        <v>0</v>
      </c>
      <c r="H1842" s="54">
        <f t="shared" ca="1" si="104"/>
        <v>0</v>
      </c>
      <c r="I1842" s="54">
        <f t="shared" ca="1" si="104"/>
        <v>0</v>
      </c>
      <c r="J1842" s="54" t="str">
        <f t="shared" ca="1" si="104"/>
        <v>ZH0DJX</v>
      </c>
      <c r="K1842" s="54" t="str">
        <f t="shared" ca="1" si="104"/>
        <v>AD3</v>
      </c>
      <c r="L1842" s="54" t="str">
        <f t="shared" ca="1" si="104"/>
        <v>PARTIEL</v>
      </c>
      <c r="M1842" s="54">
        <f t="shared" ca="1" si="106"/>
        <v>0</v>
      </c>
      <c r="N1842" s="54" t="str">
        <f t="shared" ca="1" si="106"/>
        <v>ZH0VJY</v>
      </c>
      <c r="O1842" s="54">
        <f t="shared" ca="1" si="106"/>
        <v>0</v>
      </c>
    </row>
    <row r="1843" spans="1:15" hidden="1" x14ac:dyDescent="0.25">
      <c r="A1843" s="97">
        <v>1490</v>
      </c>
      <c r="B1843" s="98" t="s">
        <v>7638</v>
      </c>
      <c r="C1843" s="54" t="str">
        <f t="shared" ca="1" si="105"/>
        <v>CPDT</v>
      </c>
      <c r="D1843" s="54" t="str">
        <f t="shared" ca="1" si="105"/>
        <v>SGSTRACJ</v>
      </c>
      <c r="E1843" s="98">
        <f t="shared" ca="1" si="104"/>
        <v>0</v>
      </c>
      <c r="F1843" s="54">
        <f t="shared" ca="1" si="104"/>
        <v>0</v>
      </c>
      <c r="G1843" s="54">
        <f t="shared" ca="1" si="104"/>
        <v>0</v>
      </c>
      <c r="H1843" s="54">
        <f t="shared" ca="1" si="104"/>
        <v>0</v>
      </c>
      <c r="I1843" s="54">
        <f t="shared" ca="1" si="104"/>
        <v>0</v>
      </c>
      <c r="J1843" s="54" t="str">
        <f t="shared" ca="1" si="104"/>
        <v>ZH0DJX</v>
      </c>
      <c r="K1843" s="54" t="str">
        <f t="shared" ca="1" si="104"/>
        <v>AD3</v>
      </c>
      <c r="L1843" s="54" t="str">
        <f t="shared" ca="1" si="104"/>
        <v>PARTIEL</v>
      </c>
      <c r="M1843" s="54">
        <f t="shared" ca="1" si="106"/>
        <v>0</v>
      </c>
      <c r="N1843" s="54" t="str">
        <f t="shared" ca="1" si="106"/>
        <v>ZH0VJZ</v>
      </c>
      <c r="O1843" s="54">
        <f t="shared" ca="1" si="106"/>
        <v>0</v>
      </c>
    </row>
    <row r="1844" spans="1:15" hidden="1" x14ac:dyDescent="0.25">
      <c r="A1844" s="97">
        <v>1925</v>
      </c>
      <c r="B1844" s="98" t="s">
        <v>9640</v>
      </c>
      <c r="C1844" s="54" t="str">
        <f t="shared" ca="1" si="105"/>
        <v>CPDT</v>
      </c>
      <c r="D1844" s="54" t="str">
        <f t="shared" ca="1" si="105"/>
        <v>SGSTRACJ</v>
      </c>
      <c r="E1844" s="98">
        <f t="shared" ca="1" si="104"/>
        <v>0</v>
      </c>
      <c r="F1844" s="54">
        <f t="shared" ca="1" si="104"/>
        <v>0</v>
      </c>
      <c r="G1844" s="54">
        <f t="shared" ca="1" si="104"/>
        <v>0</v>
      </c>
      <c r="H1844" s="54">
        <f t="shared" ca="1" si="104"/>
        <v>0</v>
      </c>
      <c r="I1844" s="54">
        <f t="shared" ca="1" si="104"/>
        <v>0</v>
      </c>
      <c r="J1844" s="54" t="str">
        <f t="shared" ca="1" si="104"/>
        <v>ZH0DJX</v>
      </c>
      <c r="K1844" s="54" t="str">
        <f t="shared" ca="1" si="104"/>
        <v>AD3</v>
      </c>
      <c r="L1844" s="54" t="str">
        <f t="shared" ca="1" si="104"/>
        <v>PARTIEL</v>
      </c>
      <c r="M1844" s="54">
        <f t="shared" ca="1" si="106"/>
        <v>0</v>
      </c>
      <c r="N1844" s="54" t="str">
        <f t="shared" ca="1" si="106"/>
        <v>ZH0WJ0</v>
      </c>
      <c r="O1844" s="54">
        <f t="shared" ca="1" si="106"/>
        <v>0</v>
      </c>
    </row>
    <row r="1845" spans="1:15" hidden="1" x14ac:dyDescent="0.25">
      <c r="A1845" s="97">
        <v>1491</v>
      </c>
      <c r="B1845" s="98" t="s">
        <v>7643</v>
      </c>
      <c r="C1845" s="54" t="str">
        <f t="shared" ca="1" si="105"/>
        <v>CPCI</v>
      </c>
      <c r="D1845" s="54" t="str">
        <f t="shared" ca="1" si="105"/>
        <v xml:space="preserve"> </v>
      </c>
      <c r="E1845" s="98">
        <f t="shared" ca="1" si="104"/>
        <v>0</v>
      </c>
      <c r="F1845" s="54">
        <f t="shared" ca="1" si="104"/>
        <v>0</v>
      </c>
      <c r="G1845" s="54">
        <f t="shared" ca="1" si="104"/>
        <v>0</v>
      </c>
      <c r="H1845" s="54">
        <f t="shared" ca="1" si="104"/>
        <v>0</v>
      </c>
      <c r="I1845" s="54">
        <f t="shared" ca="1" si="104"/>
        <v>0</v>
      </c>
      <c r="J1845" s="54">
        <f t="shared" ca="1" si="104"/>
        <v>0</v>
      </c>
      <c r="K1845" s="54" t="str">
        <f t="shared" ca="1" si="104"/>
        <v>AD3</v>
      </c>
      <c r="L1845" s="54" t="str">
        <f t="shared" ca="1" si="104"/>
        <v>COMPLET</v>
      </c>
      <c r="M1845" s="54" t="str">
        <f t="shared" ca="1" si="106"/>
        <v xml:space="preserve"> </v>
      </c>
      <c r="N1845" s="54" t="str">
        <f t="shared" ca="1" si="106"/>
        <v>ZH0WJ1</v>
      </c>
      <c r="O1845" s="54">
        <f t="shared" ca="1" si="106"/>
        <v>0</v>
      </c>
    </row>
    <row r="1846" spans="1:15" hidden="1" x14ac:dyDescent="0.25">
      <c r="A1846" s="97">
        <v>1492</v>
      </c>
      <c r="B1846" s="98" t="s">
        <v>7646</v>
      </c>
      <c r="C1846" s="54" t="str">
        <f t="shared" ca="1" si="105"/>
        <v>CPCI</v>
      </c>
      <c r="D1846" s="54" t="str">
        <f t="shared" ca="1" si="105"/>
        <v xml:space="preserve"> </v>
      </c>
      <c r="E1846" s="98">
        <f t="shared" ca="1" si="104"/>
        <v>0</v>
      </c>
      <c r="F1846" s="54">
        <f t="shared" ca="1" si="104"/>
        <v>0</v>
      </c>
      <c r="G1846" s="54">
        <f t="shared" ca="1" si="104"/>
        <v>0</v>
      </c>
      <c r="H1846" s="54">
        <f t="shared" ca="1" si="104"/>
        <v>0</v>
      </c>
      <c r="I1846" s="54">
        <f t="shared" ca="1" si="104"/>
        <v>0</v>
      </c>
      <c r="J1846" s="54">
        <f t="shared" ca="1" si="104"/>
        <v>0</v>
      </c>
      <c r="K1846" s="54" t="str">
        <f t="shared" ca="1" si="104"/>
        <v>AD3</v>
      </c>
      <c r="L1846" s="54" t="str">
        <f t="shared" ca="1" si="104"/>
        <v>COMPLET</v>
      </c>
      <c r="M1846" s="54" t="str">
        <f t="shared" ca="1" si="106"/>
        <v xml:space="preserve"> </v>
      </c>
      <c r="N1846" s="54" t="str">
        <f t="shared" ca="1" si="106"/>
        <v>ZH0WJ2</v>
      </c>
      <c r="O1846" s="54">
        <f t="shared" ca="1" si="106"/>
        <v>0</v>
      </c>
    </row>
    <row r="1847" spans="1:15" hidden="1" x14ac:dyDescent="0.25">
      <c r="A1847" s="97">
        <v>1493</v>
      </c>
      <c r="B1847" s="98" t="s">
        <v>7649</v>
      </c>
      <c r="C1847" s="54" t="str">
        <f t="shared" ca="1" si="105"/>
        <v>CPCI</v>
      </c>
      <c r="D1847" s="54" t="str">
        <f t="shared" ca="1" si="105"/>
        <v xml:space="preserve"> </v>
      </c>
      <c r="E1847" s="98">
        <f t="shared" ca="1" si="104"/>
        <v>0</v>
      </c>
      <c r="F1847" s="54">
        <f t="shared" ca="1" si="104"/>
        <v>0</v>
      </c>
      <c r="G1847" s="54">
        <f t="shared" ca="1" si="104"/>
        <v>0</v>
      </c>
      <c r="H1847" s="54">
        <f t="shared" ca="1" si="104"/>
        <v>0</v>
      </c>
      <c r="I1847" s="54">
        <f t="shared" ca="1" si="104"/>
        <v>0</v>
      </c>
      <c r="J1847" s="54">
        <f t="shared" ca="1" si="104"/>
        <v>0</v>
      </c>
      <c r="K1847" s="54" t="str">
        <f t="shared" ca="1" si="104"/>
        <v>AD3</v>
      </c>
      <c r="L1847" s="54" t="str">
        <f t="shared" ca="1" si="104"/>
        <v>COMPLET</v>
      </c>
      <c r="M1847" s="54" t="str">
        <f t="shared" ca="1" si="106"/>
        <v xml:space="preserve"> </v>
      </c>
      <c r="N1847" s="54" t="str">
        <f t="shared" ca="1" si="106"/>
        <v>ZH0WJ3</v>
      </c>
      <c r="O1847" s="54">
        <f t="shared" ca="1" si="106"/>
        <v>0</v>
      </c>
    </row>
    <row r="1848" spans="1:15" hidden="1" x14ac:dyDescent="0.25">
      <c r="A1848" s="97">
        <v>1494</v>
      </c>
      <c r="B1848" s="98" t="s">
        <v>7652</v>
      </c>
      <c r="C1848" s="54" t="str">
        <f t="shared" ca="1" si="105"/>
        <v>CPCI</v>
      </c>
      <c r="D1848" s="54" t="str">
        <f t="shared" ca="1" si="105"/>
        <v xml:space="preserve"> </v>
      </c>
      <c r="E1848" s="98">
        <f t="shared" ca="1" si="104"/>
        <v>0</v>
      </c>
      <c r="F1848" s="54">
        <f t="shared" ca="1" si="104"/>
        <v>0</v>
      </c>
      <c r="G1848" s="54">
        <f t="shared" ca="1" si="104"/>
        <v>0</v>
      </c>
      <c r="H1848" s="54">
        <f t="shared" ca="1" si="104"/>
        <v>0</v>
      </c>
      <c r="I1848" s="54">
        <f t="shared" ca="1" si="104"/>
        <v>0</v>
      </c>
      <c r="J1848" s="54">
        <f t="shared" ca="1" si="104"/>
        <v>0</v>
      </c>
      <c r="K1848" s="54" t="str">
        <f t="shared" ca="1" si="104"/>
        <v>AD3</v>
      </c>
      <c r="L1848" s="54" t="str">
        <f t="shared" ca="1" si="104"/>
        <v>COMPLET</v>
      </c>
      <c r="M1848" s="54" t="str">
        <f t="shared" ca="1" si="106"/>
        <v xml:space="preserve"> </v>
      </c>
      <c r="N1848" s="54" t="str">
        <f t="shared" ca="1" si="106"/>
        <v>ZH0WJ4</v>
      </c>
      <c r="O1848" s="54">
        <f t="shared" ca="1" si="106"/>
        <v>0</v>
      </c>
    </row>
    <row r="1849" spans="1:15" hidden="1" x14ac:dyDescent="0.25">
      <c r="A1849" s="97">
        <v>1495</v>
      </c>
      <c r="B1849" s="98" t="s">
        <v>7655</v>
      </c>
      <c r="C1849" s="54" t="str">
        <f t="shared" ca="1" si="105"/>
        <v>CPCI</v>
      </c>
      <c r="D1849" s="54" t="str">
        <f t="shared" ca="1" si="105"/>
        <v xml:space="preserve"> </v>
      </c>
      <c r="E1849" s="98">
        <f t="shared" ca="1" si="104"/>
        <v>0</v>
      </c>
      <c r="F1849" s="54">
        <f t="shared" ca="1" si="104"/>
        <v>0</v>
      </c>
      <c r="G1849" s="54">
        <f t="shared" ca="1" si="104"/>
        <v>0</v>
      </c>
      <c r="H1849" s="54">
        <f t="shared" ca="1" si="104"/>
        <v>0</v>
      </c>
      <c r="I1849" s="54">
        <f t="shared" ca="1" si="104"/>
        <v>0</v>
      </c>
      <c r="J1849" s="54">
        <f t="shared" ca="1" si="104"/>
        <v>0</v>
      </c>
      <c r="K1849" s="54" t="str">
        <f t="shared" ca="1" si="104"/>
        <v>AD3</v>
      </c>
      <c r="L1849" s="54" t="str">
        <f t="shared" ca="1" si="104"/>
        <v>COMPLET</v>
      </c>
      <c r="M1849" s="54" t="str">
        <f t="shared" ca="1" si="106"/>
        <v xml:space="preserve"> </v>
      </c>
      <c r="N1849" s="54" t="str">
        <f t="shared" ca="1" si="106"/>
        <v>ZH0WJ5</v>
      </c>
      <c r="O1849" s="54">
        <f t="shared" ca="1" si="106"/>
        <v>0</v>
      </c>
    </row>
    <row r="1850" spans="1:15" hidden="1" x14ac:dyDescent="0.25">
      <c r="A1850" s="97">
        <v>1496</v>
      </c>
      <c r="B1850" s="98" t="s">
        <v>7658</v>
      </c>
      <c r="C1850" s="54" t="str">
        <f t="shared" ca="1" si="105"/>
        <v>CPCI</v>
      </c>
      <c r="D1850" s="54" t="str">
        <f t="shared" ca="1" si="105"/>
        <v xml:space="preserve"> </v>
      </c>
      <c r="E1850" s="98">
        <f t="shared" ca="1" si="104"/>
        <v>0</v>
      </c>
      <c r="F1850" s="54">
        <f t="shared" ca="1" si="104"/>
        <v>0</v>
      </c>
      <c r="G1850" s="54">
        <f t="shared" ca="1" si="104"/>
        <v>0</v>
      </c>
      <c r="H1850" s="54">
        <f t="shared" ca="1" si="104"/>
        <v>0</v>
      </c>
      <c r="I1850" s="54">
        <f t="shared" ca="1" si="104"/>
        <v>0</v>
      </c>
      <c r="J1850" s="54">
        <f t="shared" ca="1" si="104"/>
        <v>0</v>
      </c>
      <c r="K1850" s="54" t="str">
        <f t="shared" ca="1" si="104"/>
        <v>AD3</v>
      </c>
      <c r="L1850" s="54" t="str">
        <f t="shared" ca="1" si="104"/>
        <v>COMPLET</v>
      </c>
      <c r="M1850" s="54" t="str">
        <f t="shared" ca="1" si="106"/>
        <v xml:space="preserve"> </v>
      </c>
      <c r="N1850" s="54" t="str">
        <f t="shared" ca="1" si="106"/>
        <v>ZH0WJ6</v>
      </c>
      <c r="O1850" s="54">
        <f t="shared" ca="1" si="106"/>
        <v>0</v>
      </c>
    </row>
    <row r="1851" spans="1:15" hidden="1" x14ac:dyDescent="0.25">
      <c r="A1851" s="97">
        <v>1497</v>
      </c>
      <c r="B1851" s="98" t="s">
        <v>7661</v>
      </c>
      <c r="C1851" s="54" t="str">
        <f t="shared" ca="1" si="105"/>
        <v>CPCI</v>
      </c>
      <c r="D1851" s="54" t="str">
        <f t="shared" ca="1" si="105"/>
        <v xml:space="preserve"> </v>
      </c>
      <c r="E1851" s="98">
        <f t="shared" ca="1" si="104"/>
        <v>0</v>
      </c>
      <c r="F1851" s="54">
        <f t="shared" ca="1" si="104"/>
        <v>0</v>
      </c>
      <c r="G1851" s="54">
        <f t="shared" ca="1" si="104"/>
        <v>0</v>
      </c>
      <c r="H1851" s="54">
        <f t="shared" ca="1" si="104"/>
        <v>0</v>
      </c>
      <c r="I1851" s="54">
        <f t="shared" ca="1" si="104"/>
        <v>0</v>
      </c>
      <c r="J1851" s="54">
        <f t="shared" ca="1" si="104"/>
        <v>0</v>
      </c>
      <c r="K1851" s="54" t="str">
        <f t="shared" ca="1" si="104"/>
        <v>AD3</v>
      </c>
      <c r="L1851" s="54" t="str">
        <f t="shared" ca="1" si="104"/>
        <v>COMPLET</v>
      </c>
      <c r="M1851" s="54" t="str">
        <f t="shared" ca="1" si="106"/>
        <v xml:space="preserve"> </v>
      </c>
      <c r="N1851" s="54" t="str">
        <f t="shared" ca="1" si="106"/>
        <v>ZH0WJ7</v>
      </c>
      <c r="O1851" s="54">
        <f t="shared" ca="1" si="106"/>
        <v>0</v>
      </c>
    </row>
    <row r="1852" spans="1:15" hidden="1" x14ac:dyDescent="0.25">
      <c r="A1852" s="97">
        <v>1498</v>
      </c>
      <c r="B1852" s="98" t="s">
        <v>7664</v>
      </c>
      <c r="C1852" s="54" t="str">
        <f t="shared" ca="1" si="105"/>
        <v>CPCI</v>
      </c>
      <c r="D1852" s="54" t="str">
        <f t="shared" ca="1" si="105"/>
        <v xml:space="preserve"> </v>
      </c>
      <c r="E1852" s="98">
        <f t="shared" ca="1" si="104"/>
        <v>0</v>
      </c>
      <c r="F1852" s="54">
        <f t="shared" ca="1" si="104"/>
        <v>0</v>
      </c>
      <c r="G1852" s="54">
        <f t="shared" ca="1" si="104"/>
        <v>0</v>
      </c>
      <c r="H1852" s="54">
        <f t="shared" ca="1" si="104"/>
        <v>0</v>
      </c>
      <c r="I1852" s="54">
        <f t="shared" ca="1" si="104"/>
        <v>0</v>
      </c>
      <c r="J1852" s="54">
        <f t="shared" ca="1" si="104"/>
        <v>0</v>
      </c>
      <c r="K1852" s="54" t="str">
        <f t="shared" ca="1" si="104"/>
        <v>AD3</v>
      </c>
      <c r="L1852" s="54" t="str">
        <f t="shared" ca="1" si="104"/>
        <v>COMPLET</v>
      </c>
      <c r="M1852" s="54" t="str">
        <f t="shared" ca="1" si="106"/>
        <v xml:space="preserve"> </v>
      </c>
      <c r="N1852" s="54" t="str">
        <f t="shared" ca="1" si="106"/>
        <v>ZH0WJ8</v>
      </c>
      <c r="O1852" s="54">
        <f t="shared" ca="1" si="106"/>
        <v>0</v>
      </c>
    </row>
    <row r="1853" spans="1:15" hidden="1" x14ac:dyDescent="0.25">
      <c r="A1853" s="97">
        <v>1499</v>
      </c>
      <c r="B1853" s="98" t="s">
        <v>7667</v>
      </c>
      <c r="C1853" s="54" t="str">
        <f t="shared" ca="1" si="105"/>
        <v>CPCI</v>
      </c>
      <c r="D1853" s="54" t="str">
        <f t="shared" ca="1" si="105"/>
        <v xml:space="preserve"> </v>
      </c>
      <c r="E1853" s="98">
        <f t="shared" ca="1" si="104"/>
        <v>0</v>
      </c>
      <c r="F1853" s="54">
        <f t="shared" ca="1" si="104"/>
        <v>0</v>
      </c>
      <c r="G1853" s="54">
        <f t="shared" ca="1" si="104"/>
        <v>0</v>
      </c>
      <c r="H1853" s="54">
        <f t="shared" ca="1" si="104"/>
        <v>0</v>
      </c>
      <c r="I1853" s="54">
        <f t="shared" ca="1" si="104"/>
        <v>0</v>
      </c>
      <c r="J1853" s="54">
        <f t="shared" ca="1" si="104"/>
        <v>0</v>
      </c>
      <c r="K1853" s="54" t="str">
        <f t="shared" ca="1" si="104"/>
        <v>AD3</v>
      </c>
      <c r="L1853" s="54" t="str">
        <f t="shared" ca="1" si="104"/>
        <v>COMPLET</v>
      </c>
      <c r="M1853" s="54" t="str">
        <f t="shared" ca="1" si="106"/>
        <v xml:space="preserve"> </v>
      </c>
      <c r="N1853" s="54" t="str">
        <f t="shared" ca="1" si="106"/>
        <v>ZH0WJ9</v>
      </c>
      <c r="O1853" s="54">
        <f t="shared" ca="1" si="106"/>
        <v>0</v>
      </c>
    </row>
    <row r="1854" spans="1:15" hidden="1" x14ac:dyDescent="0.25">
      <c r="A1854" s="97">
        <v>1500</v>
      </c>
      <c r="B1854" s="98" t="s">
        <v>7670</v>
      </c>
      <c r="C1854" s="54" t="str">
        <f t="shared" ca="1" si="105"/>
        <v>CPCI</v>
      </c>
      <c r="D1854" s="54" t="str">
        <f t="shared" ca="1" si="105"/>
        <v xml:space="preserve"> </v>
      </c>
      <c r="E1854" s="98">
        <f t="shared" ca="1" si="104"/>
        <v>0</v>
      </c>
      <c r="F1854" s="54">
        <f t="shared" ca="1" si="104"/>
        <v>0</v>
      </c>
      <c r="G1854" s="54">
        <f t="shared" ca="1" si="104"/>
        <v>0</v>
      </c>
      <c r="H1854" s="54">
        <f t="shared" ca="1" si="104"/>
        <v>0</v>
      </c>
      <c r="I1854" s="54">
        <f t="shared" ref="I1854:O1905" ca="1" si="107">IF((INDIRECT("'Referentiel'!"&amp;I$1&amp;$A1854)="N/A"),"",INDIRECT("'Referentiel'!"&amp;I$1&amp;$A1854))</f>
        <v>0</v>
      </c>
      <c r="J1854" s="54">
        <f t="shared" ca="1" si="107"/>
        <v>0</v>
      </c>
      <c r="K1854" s="54" t="str">
        <f t="shared" ca="1" si="107"/>
        <v>AD3</v>
      </c>
      <c r="L1854" s="54" t="str">
        <f t="shared" ca="1" si="107"/>
        <v>COMPLET</v>
      </c>
      <c r="M1854" s="54" t="str">
        <f t="shared" ca="1" si="106"/>
        <v xml:space="preserve"> </v>
      </c>
      <c r="N1854" s="54" t="str">
        <f t="shared" ca="1" si="106"/>
        <v>ZH0WJA</v>
      </c>
      <c r="O1854" s="54">
        <f t="shared" ca="1" si="106"/>
        <v>0</v>
      </c>
    </row>
    <row r="1855" spans="1:15" hidden="1" x14ac:dyDescent="0.25">
      <c r="A1855" s="97">
        <v>1501</v>
      </c>
      <c r="B1855" s="98" t="s">
        <v>7673</v>
      </c>
      <c r="C1855" s="54" t="str">
        <f t="shared" ca="1" si="105"/>
        <v>CPCI</v>
      </c>
      <c r="D1855" s="54" t="str">
        <f t="shared" ca="1" si="105"/>
        <v xml:space="preserve"> </v>
      </c>
      <c r="E1855" s="98">
        <f t="shared" ca="1" si="105"/>
        <v>0</v>
      </c>
      <c r="F1855" s="54">
        <f t="shared" ca="1" si="105"/>
        <v>0</v>
      </c>
      <c r="G1855" s="54">
        <f t="shared" ca="1" si="105"/>
        <v>0</v>
      </c>
      <c r="H1855" s="54">
        <f t="shared" ca="1" si="105"/>
        <v>0</v>
      </c>
      <c r="I1855" s="54">
        <f t="shared" ca="1" si="107"/>
        <v>0</v>
      </c>
      <c r="J1855" s="54">
        <f t="shared" ca="1" si="107"/>
        <v>0</v>
      </c>
      <c r="K1855" s="54" t="str">
        <f t="shared" ca="1" si="107"/>
        <v>AD3</v>
      </c>
      <c r="L1855" s="54" t="str">
        <f t="shared" ca="1" si="107"/>
        <v>COMPLET</v>
      </c>
      <c r="M1855" s="54" t="str">
        <f t="shared" ca="1" si="106"/>
        <v xml:space="preserve"> </v>
      </c>
      <c r="N1855" s="54" t="str">
        <f t="shared" ca="1" si="106"/>
        <v>ZH0WJB</v>
      </c>
      <c r="O1855" s="54">
        <f t="shared" ca="1" si="106"/>
        <v>0</v>
      </c>
    </row>
    <row r="1856" spans="1:15" hidden="1" x14ac:dyDescent="0.25">
      <c r="A1856" s="97">
        <v>1502</v>
      </c>
      <c r="B1856" s="98" t="s">
        <v>7676</v>
      </c>
      <c r="C1856" s="54" t="str">
        <f t="shared" ca="1" si="105"/>
        <v>CPCI</v>
      </c>
      <c r="D1856" s="54" t="str">
        <f t="shared" ca="1" si="105"/>
        <v>SGTXS817</v>
      </c>
      <c r="E1856" s="98">
        <f t="shared" ca="1" si="105"/>
        <v>0</v>
      </c>
      <c r="F1856" s="54">
        <f t="shared" ca="1" si="105"/>
        <v>0</v>
      </c>
      <c r="G1856" s="54">
        <f t="shared" ca="1" si="105"/>
        <v>0</v>
      </c>
      <c r="H1856" s="54">
        <f t="shared" ca="1" si="105"/>
        <v>0</v>
      </c>
      <c r="I1856" s="54">
        <f t="shared" ca="1" si="107"/>
        <v>0</v>
      </c>
      <c r="J1856" s="54" t="str">
        <f t="shared" ca="1" si="107"/>
        <v>ZH0RJC</v>
      </c>
      <c r="K1856" s="54" t="str">
        <f t="shared" ca="1" si="107"/>
        <v>AD3</v>
      </c>
      <c r="L1856" s="54" t="str">
        <f t="shared" ca="1" si="107"/>
        <v>PARTIEL</v>
      </c>
      <c r="M1856" s="54">
        <f t="shared" ca="1" si="106"/>
        <v>0</v>
      </c>
      <c r="N1856" s="54" t="str">
        <f t="shared" ca="1" si="106"/>
        <v>ZH0WJC</v>
      </c>
      <c r="O1856" s="54">
        <f t="shared" ca="1" si="106"/>
        <v>0</v>
      </c>
    </row>
    <row r="1857" spans="1:15" hidden="1" x14ac:dyDescent="0.25">
      <c r="A1857" s="97">
        <v>1503</v>
      </c>
      <c r="B1857" s="98" t="s">
        <v>7681</v>
      </c>
      <c r="C1857" s="54" t="str">
        <f t="shared" ca="1" si="105"/>
        <v>CPCI</v>
      </c>
      <c r="D1857" s="54" t="str">
        <f t="shared" ca="1" si="105"/>
        <v xml:space="preserve"> </v>
      </c>
      <c r="E1857" s="98">
        <f t="shared" ca="1" si="105"/>
        <v>0</v>
      </c>
      <c r="F1857" s="54">
        <f t="shared" ca="1" si="105"/>
        <v>0</v>
      </c>
      <c r="G1857" s="54">
        <f t="shared" ca="1" si="105"/>
        <v>0</v>
      </c>
      <c r="H1857" s="54">
        <f t="shared" ca="1" si="105"/>
        <v>0</v>
      </c>
      <c r="I1857" s="54">
        <f t="shared" ca="1" si="107"/>
        <v>0</v>
      </c>
      <c r="J1857" s="54">
        <f t="shared" ca="1" si="107"/>
        <v>0</v>
      </c>
      <c r="K1857" s="54" t="str">
        <f t="shared" ca="1" si="107"/>
        <v>AD3</v>
      </c>
      <c r="L1857" s="54" t="str">
        <f t="shared" ca="1" si="107"/>
        <v>COMPLET</v>
      </c>
      <c r="M1857" s="54" t="str">
        <f t="shared" ca="1" si="106"/>
        <v xml:space="preserve"> </v>
      </c>
      <c r="N1857" s="54" t="str">
        <f t="shared" ca="1" si="106"/>
        <v>ZH0WJD</v>
      </c>
      <c r="O1857" s="54">
        <f t="shared" ca="1" si="106"/>
        <v>0</v>
      </c>
    </row>
    <row r="1858" spans="1:15" hidden="1" x14ac:dyDescent="0.25">
      <c r="A1858" s="97">
        <v>1504</v>
      </c>
      <c r="B1858" s="98" t="s">
        <v>7684</v>
      </c>
      <c r="C1858" s="54" t="str">
        <f t="shared" ca="1" si="105"/>
        <v>CPCI</v>
      </c>
      <c r="D1858" s="54" t="str">
        <f t="shared" ca="1" si="105"/>
        <v xml:space="preserve"> </v>
      </c>
      <c r="E1858" s="98">
        <f t="shared" ca="1" si="105"/>
        <v>0</v>
      </c>
      <c r="F1858" s="54">
        <f t="shared" ca="1" si="105"/>
        <v>0</v>
      </c>
      <c r="G1858" s="54">
        <f t="shared" ca="1" si="105"/>
        <v>0</v>
      </c>
      <c r="H1858" s="54">
        <f t="shared" ca="1" si="105"/>
        <v>0</v>
      </c>
      <c r="I1858" s="54">
        <f t="shared" ca="1" si="107"/>
        <v>0</v>
      </c>
      <c r="J1858" s="54">
        <f t="shared" ca="1" si="107"/>
        <v>0</v>
      </c>
      <c r="K1858" s="54" t="str">
        <f t="shared" ca="1" si="107"/>
        <v>AD3</v>
      </c>
      <c r="L1858" s="54" t="str">
        <f t="shared" ca="1" si="107"/>
        <v>COMPLET</v>
      </c>
      <c r="M1858" s="54" t="str">
        <f t="shared" ca="1" si="106"/>
        <v xml:space="preserve"> </v>
      </c>
      <c r="N1858" s="54" t="str">
        <f t="shared" ca="1" si="106"/>
        <v>ZH0WJE</v>
      </c>
      <c r="O1858" s="54">
        <f t="shared" ca="1" si="106"/>
        <v>0</v>
      </c>
    </row>
    <row r="1859" spans="1:15" hidden="1" x14ac:dyDescent="0.25">
      <c r="A1859" s="97">
        <v>1915</v>
      </c>
      <c r="B1859" s="98" t="s">
        <v>9608</v>
      </c>
      <c r="C1859" s="54" t="str">
        <f t="shared" ca="1" si="105"/>
        <v>CPCI</v>
      </c>
      <c r="D1859" s="54" t="str">
        <f t="shared" ca="1" si="105"/>
        <v>V0SGZNDV</v>
      </c>
      <c r="E1859" s="98">
        <f t="shared" ca="1" si="105"/>
        <v>0</v>
      </c>
      <c r="F1859" s="54">
        <f t="shared" ca="1" si="105"/>
        <v>0</v>
      </c>
      <c r="G1859" s="54">
        <f t="shared" ca="1" si="105"/>
        <v>0</v>
      </c>
      <c r="H1859" s="54">
        <f t="shared" ca="1" si="105"/>
        <v>0</v>
      </c>
      <c r="I1859" s="54">
        <f t="shared" ca="1" si="107"/>
        <v>0</v>
      </c>
      <c r="J1859" s="54" t="str">
        <f t="shared" ca="1" si="107"/>
        <v>ZH0LJA</v>
      </c>
      <c r="K1859" s="54" t="str">
        <f t="shared" ca="1" si="107"/>
        <v>AD3</v>
      </c>
      <c r="L1859" s="54" t="str">
        <f t="shared" ca="1" si="107"/>
        <v>COMPLET</v>
      </c>
      <c r="M1859" s="54">
        <f t="shared" ca="1" si="106"/>
        <v>0</v>
      </c>
      <c r="N1859" s="54" t="str">
        <f t="shared" ca="1" si="106"/>
        <v>ZH0MJA</v>
      </c>
      <c r="O1859" s="54">
        <f t="shared" ca="1" si="106"/>
        <v>0</v>
      </c>
    </row>
    <row r="1860" spans="1:15" hidden="1" x14ac:dyDescent="0.25">
      <c r="A1860" s="97">
        <v>1914</v>
      </c>
      <c r="B1860" s="98" t="s">
        <v>9604</v>
      </c>
      <c r="C1860" s="54" t="str">
        <f t="shared" ca="1" si="105"/>
        <v>CPCI</v>
      </c>
      <c r="D1860" s="54" t="str">
        <f t="shared" ca="1" si="105"/>
        <v>V0SGZONE</v>
      </c>
      <c r="E1860" s="98">
        <f t="shared" ca="1" si="105"/>
        <v>0</v>
      </c>
      <c r="F1860" s="54">
        <f t="shared" ca="1" si="105"/>
        <v>0</v>
      </c>
      <c r="G1860" s="54">
        <f t="shared" ca="1" si="105"/>
        <v>0</v>
      </c>
      <c r="H1860" s="54">
        <f t="shared" ca="1" si="105"/>
        <v>0</v>
      </c>
      <c r="I1860" s="54">
        <f t="shared" ca="1" si="107"/>
        <v>0</v>
      </c>
      <c r="J1860" s="54" t="str">
        <f t="shared" ca="1" si="107"/>
        <v>ZH0IJA</v>
      </c>
      <c r="K1860" s="54" t="str">
        <f t="shared" ca="1" si="107"/>
        <v>AD3</v>
      </c>
      <c r="L1860" s="54" t="str">
        <f t="shared" ca="1" si="107"/>
        <v>COMPLET</v>
      </c>
      <c r="M1860" s="54">
        <f t="shared" ca="1" si="106"/>
        <v>0</v>
      </c>
      <c r="N1860" s="54" t="str">
        <f t="shared" ca="1" si="106"/>
        <v>ZH0JJA</v>
      </c>
      <c r="O1860" s="54">
        <f t="shared" ca="1" si="106"/>
        <v>0</v>
      </c>
    </row>
    <row r="1861" spans="1:15" x14ac:dyDescent="0.25">
      <c r="A1861" s="97">
        <v>1505</v>
      </c>
      <c r="B1861" s="98" t="s">
        <v>7687</v>
      </c>
      <c r="C1861" s="54" t="str">
        <f t="shared" ca="1" si="105"/>
        <v>CPPL</v>
      </c>
      <c r="D1861" s="54" t="str">
        <f t="shared" ca="1" si="105"/>
        <v xml:space="preserve"> VMDDG71</v>
      </c>
      <c r="E1861" s="98">
        <f t="shared" ca="1" si="105"/>
        <v>0</v>
      </c>
      <c r="F1861" s="54">
        <f t="shared" ca="1" si="105"/>
        <v>0</v>
      </c>
      <c r="G1861" s="54">
        <f t="shared" ca="1" si="105"/>
        <v>0</v>
      </c>
      <c r="H1861" s="54">
        <f t="shared" ca="1" si="105"/>
        <v>0</v>
      </c>
      <c r="I1861" s="54">
        <f t="shared" ca="1" si="107"/>
        <v>0</v>
      </c>
      <c r="J1861" s="54" t="str">
        <f t="shared" ca="1" si="107"/>
        <v>ZH2AHA</v>
      </c>
      <c r="K1861" s="54" t="str">
        <f t="shared" ca="1" si="107"/>
        <v>AD3</v>
      </c>
      <c r="L1861" s="54" t="str">
        <f t="shared" ca="1" si="107"/>
        <v>COMPLET</v>
      </c>
      <c r="M1861" s="54" t="str">
        <f t="shared" ca="1" si="106"/>
        <v xml:space="preserve"> </v>
      </c>
      <c r="N1861" s="54" t="str">
        <f t="shared" ca="1" si="106"/>
        <v>ZH2SHA</v>
      </c>
      <c r="O1861" s="54">
        <f t="shared" ca="1" si="106"/>
        <v>0</v>
      </c>
    </row>
    <row r="1862" spans="1:15" hidden="1" x14ac:dyDescent="0.25">
      <c r="A1862" s="97">
        <v>1506</v>
      </c>
      <c r="B1862" s="98" t="s">
        <v>7692</v>
      </c>
      <c r="C1862" s="54" t="str">
        <f t="shared" ca="1" si="105"/>
        <v>CPMP</v>
      </c>
      <c r="D1862" s="54" t="str">
        <f t="shared" ca="1" si="105"/>
        <v>CM7XSI05</v>
      </c>
      <c r="E1862" s="98">
        <f t="shared" ca="1" si="105"/>
        <v>0</v>
      </c>
      <c r="F1862" s="54">
        <f t="shared" ca="1" si="105"/>
        <v>0</v>
      </c>
      <c r="G1862" s="54" t="str">
        <f t="shared" ca="1" si="105"/>
        <v>ZH2BJ6</v>
      </c>
      <c r="H1862" s="54" t="str">
        <f t="shared" ca="1" si="105"/>
        <v>H2021</v>
      </c>
      <c r="I1862" s="54">
        <f t="shared" ca="1" si="107"/>
        <v>0</v>
      </c>
      <c r="J1862" s="54" t="str">
        <f t="shared" ca="1" si="107"/>
        <v>ZH2BJ8</v>
      </c>
      <c r="K1862" s="54" t="str">
        <f t="shared" ca="1" si="107"/>
        <v>AD3</v>
      </c>
      <c r="L1862" s="54" t="str">
        <f t="shared" ca="1" si="107"/>
        <v>PARTIEL</v>
      </c>
      <c r="M1862" s="54">
        <f t="shared" ca="1" si="106"/>
        <v>0</v>
      </c>
      <c r="N1862" s="54" t="str">
        <f t="shared" ca="1" si="106"/>
        <v>ZH2TJ8</v>
      </c>
      <c r="O1862" s="54">
        <f t="shared" ca="1" si="106"/>
        <v>0</v>
      </c>
    </row>
    <row r="1863" spans="1:15" hidden="1" x14ac:dyDescent="0.25">
      <c r="A1863" s="97">
        <v>1507</v>
      </c>
      <c r="B1863" s="98" t="s">
        <v>7698</v>
      </c>
      <c r="C1863" s="54" t="str">
        <f t="shared" ca="1" si="105"/>
        <v>CPMP</v>
      </c>
      <c r="D1863" s="54" t="str">
        <f t="shared" ca="1" si="105"/>
        <v>CM7XSI05</v>
      </c>
      <c r="E1863" s="98">
        <f t="shared" ca="1" si="105"/>
        <v>0</v>
      </c>
      <c r="F1863" s="54">
        <f t="shared" ca="1" si="105"/>
        <v>0</v>
      </c>
      <c r="G1863" s="54" t="str">
        <f t="shared" ca="1" si="105"/>
        <v>ZH2BJ6</v>
      </c>
      <c r="H1863" s="54" t="str">
        <f t="shared" ca="1" si="105"/>
        <v>H2021</v>
      </c>
      <c r="I1863" s="54">
        <f t="shared" ca="1" si="107"/>
        <v>0</v>
      </c>
      <c r="J1863" s="54" t="str">
        <f t="shared" ca="1" si="107"/>
        <v>ZH2BJ8</v>
      </c>
      <c r="K1863" s="54" t="str">
        <f t="shared" ca="1" si="107"/>
        <v>AD3</v>
      </c>
      <c r="L1863" s="54" t="str">
        <f t="shared" ca="1" si="107"/>
        <v>PARTIEL</v>
      </c>
      <c r="M1863" s="54">
        <f t="shared" ca="1" si="106"/>
        <v>0</v>
      </c>
      <c r="N1863" s="54" t="str">
        <f t="shared" ca="1" si="106"/>
        <v>ZH2TJ9</v>
      </c>
      <c r="O1863" s="54">
        <f t="shared" ca="1" si="106"/>
        <v>0</v>
      </c>
    </row>
    <row r="1864" spans="1:15" hidden="1" x14ac:dyDescent="0.25">
      <c r="A1864" s="97">
        <v>1508</v>
      </c>
      <c r="B1864" s="98" t="s">
        <v>7702</v>
      </c>
      <c r="C1864" s="54" t="str">
        <f t="shared" ca="1" si="105"/>
        <v>CPMP</v>
      </c>
      <c r="D1864" s="54" t="str">
        <f t="shared" ca="1" si="105"/>
        <v>CM7XSI05</v>
      </c>
      <c r="E1864" s="98">
        <f t="shared" ca="1" si="105"/>
        <v>0</v>
      </c>
      <c r="F1864" s="54">
        <f t="shared" ca="1" si="105"/>
        <v>0</v>
      </c>
      <c r="G1864" s="54" t="str">
        <f t="shared" ca="1" si="105"/>
        <v>ZH2BJ6</v>
      </c>
      <c r="H1864" s="54" t="str">
        <f t="shared" ca="1" si="105"/>
        <v>H2021</v>
      </c>
      <c r="I1864" s="54">
        <f t="shared" ca="1" si="107"/>
        <v>0</v>
      </c>
      <c r="J1864" s="54" t="str">
        <f t="shared" ca="1" si="107"/>
        <v>ZH2BJ8</v>
      </c>
      <c r="K1864" s="54" t="str">
        <f t="shared" ca="1" si="107"/>
        <v>AD3</v>
      </c>
      <c r="L1864" s="54" t="str">
        <f t="shared" ca="1" si="107"/>
        <v>PARTIEL</v>
      </c>
      <c r="M1864" s="54">
        <f t="shared" ca="1" si="106"/>
        <v>0</v>
      </c>
      <c r="N1864" s="54" t="str">
        <f t="shared" ca="1" si="106"/>
        <v>ZH2TJA</v>
      </c>
      <c r="O1864" s="54">
        <f t="shared" ca="1" si="106"/>
        <v>0</v>
      </c>
    </row>
    <row r="1865" spans="1:15" hidden="1" x14ac:dyDescent="0.25">
      <c r="A1865" s="97">
        <v>1509</v>
      </c>
      <c r="B1865" s="98" t="s">
        <v>7706</v>
      </c>
      <c r="C1865" s="54" t="str">
        <f t="shared" ca="1" si="105"/>
        <v>CPMP</v>
      </c>
      <c r="D1865" s="54" t="str">
        <f t="shared" ca="1" si="105"/>
        <v>CM7XSI05</v>
      </c>
      <c r="E1865" s="98">
        <f t="shared" ca="1" si="105"/>
        <v>0</v>
      </c>
      <c r="F1865" s="54">
        <f t="shared" ca="1" si="105"/>
        <v>0</v>
      </c>
      <c r="G1865" s="54" t="str">
        <f t="shared" ca="1" si="105"/>
        <v>ZH2BJ6</v>
      </c>
      <c r="H1865" s="54" t="str">
        <f t="shared" ca="1" si="105"/>
        <v>H2021</v>
      </c>
      <c r="I1865" s="54">
        <f t="shared" ca="1" si="107"/>
        <v>0</v>
      </c>
      <c r="J1865" s="54" t="str">
        <f t="shared" ca="1" si="107"/>
        <v>ZH2BJ8</v>
      </c>
      <c r="K1865" s="54" t="str">
        <f t="shared" ca="1" si="107"/>
        <v>AD3</v>
      </c>
      <c r="L1865" s="54" t="str">
        <f t="shared" ca="1" si="107"/>
        <v>PARTIEL</v>
      </c>
      <c r="M1865" s="54">
        <f t="shared" ca="1" si="106"/>
        <v>0</v>
      </c>
      <c r="N1865" s="54" t="str">
        <f t="shared" ca="1" si="106"/>
        <v>ZH2TJB</v>
      </c>
      <c r="O1865" s="54">
        <f t="shared" ca="1" si="106"/>
        <v>0</v>
      </c>
    </row>
    <row r="1866" spans="1:15" hidden="1" x14ac:dyDescent="0.25">
      <c r="A1866" s="97">
        <v>1510</v>
      </c>
      <c r="B1866" s="98" t="s">
        <v>7711</v>
      </c>
      <c r="C1866" s="54" t="str">
        <f t="shared" ca="1" si="105"/>
        <v>CPMP</v>
      </c>
      <c r="D1866" s="54" t="str">
        <f t="shared" ca="1" si="105"/>
        <v>CM7XSI25</v>
      </c>
      <c r="E1866" s="98">
        <f t="shared" ca="1" si="105"/>
        <v>0</v>
      </c>
      <c r="F1866" s="54">
        <f t="shared" ca="1" si="105"/>
        <v>0</v>
      </c>
      <c r="G1866" s="54" t="str">
        <f t="shared" ca="1" si="105"/>
        <v>ZH2BJ5</v>
      </c>
      <c r="H1866" s="54" t="str">
        <f t="shared" ca="1" si="105"/>
        <v>H2020</v>
      </c>
      <c r="I1866" s="54">
        <f t="shared" ca="1" si="107"/>
        <v>0</v>
      </c>
      <c r="J1866" s="54" t="str">
        <f t="shared" ca="1" si="107"/>
        <v>ZH2BJ9</v>
      </c>
      <c r="K1866" s="54" t="str">
        <f t="shared" ca="1" si="107"/>
        <v>AD3</v>
      </c>
      <c r="L1866" s="54" t="str">
        <f t="shared" ca="1" si="107"/>
        <v>PARTIEL</v>
      </c>
      <c r="M1866" s="54">
        <f t="shared" ca="1" si="106"/>
        <v>0</v>
      </c>
      <c r="N1866" s="54" t="str">
        <f t="shared" ca="1" si="106"/>
        <v>ZH2TJC</v>
      </c>
      <c r="O1866" s="54">
        <f t="shared" ca="1" si="106"/>
        <v>0</v>
      </c>
    </row>
    <row r="1867" spans="1:15" hidden="1" x14ac:dyDescent="0.25">
      <c r="A1867" s="97">
        <v>1511</v>
      </c>
      <c r="B1867" s="98" t="s">
        <v>7716</v>
      </c>
      <c r="C1867" s="54" t="str">
        <f t="shared" ca="1" si="105"/>
        <v>CPMP</v>
      </c>
      <c r="D1867" s="54" t="str">
        <f t="shared" ca="1" si="105"/>
        <v>CM7XSI25</v>
      </c>
      <c r="E1867" s="98">
        <f t="shared" ca="1" si="105"/>
        <v>0</v>
      </c>
      <c r="F1867" s="54">
        <f t="shared" ca="1" si="105"/>
        <v>0</v>
      </c>
      <c r="G1867" s="54" t="str">
        <f t="shared" ca="1" si="105"/>
        <v>ZH2BJ5</v>
      </c>
      <c r="H1867" s="54" t="str">
        <f t="shared" ca="1" si="105"/>
        <v>H2020</v>
      </c>
      <c r="I1867" s="54">
        <f t="shared" ca="1" si="107"/>
        <v>0</v>
      </c>
      <c r="J1867" s="54" t="str">
        <f t="shared" ca="1" si="107"/>
        <v>ZH2BJ9</v>
      </c>
      <c r="K1867" s="54" t="str">
        <f t="shared" ca="1" si="107"/>
        <v>AD3</v>
      </c>
      <c r="L1867" s="54" t="str">
        <f t="shared" ca="1" si="107"/>
        <v>PARTIEL</v>
      </c>
      <c r="M1867" s="54">
        <f t="shared" ca="1" si="106"/>
        <v>0</v>
      </c>
      <c r="N1867" s="54" t="str">
        <f t="shared" ca="1" si="106"/>
        <v>ZH2TJD</v>
      </c>
      <c r="O1867" s="54">
        <f t="shared" ca="1" si="106"/>
        <v>0</v>
      </c>
    </row>
    <row r="1868" spans="1:15" hidden="1" x14ac:dyDescent="0.25">
      <c r="A1868" s="97">
        <v>1512</v>
      </c>
      <c r="B1868" s="98" t="s">
        <v>7719</v>
      </c>
      <c r="C1868" s="54" t="str">
        <f t="shared" ca="1" si="105"/>
        <v>CPMP</v>
      </c>
      <c r="D1868" s="54" t="str">
        <f t="shared" ca="1" si="105"/>
        <v>CM7XSI25</v>
      </c>
      <c r="E1868" s="98">
        <f t="shared" ca="1" si="105"/>
        <v>0</v>
      </c>
      <c r="F1868" s="54">
        <f t="shared" ca="1" si="105"/>
        <v>0</v>
      </c>
      <c r="G1868" s="54" t="str">
        <f t="shared" ca="1" si="105"/>
        <v>ZH2BJ5</v>
      </c>
      <c r="H1868" s="54" t="str">
        <f t="shared" ca="1" si="105"/>
        <v>H2020</v>
      </c>
      <c r="I1868" s="54">
        <f t="shared" ca="1" si="107"/>
        <v>0</v>
      </c>
      <c r="J1868" s="54" t="str">
        <f t="shared" ca="1" si="107"/>
        <v>ZH2BJ9</v>
      </c>
      <c r="K1868" s="54" t="str">
        <f t="shared" ca="1" si="107"/>
        <v>AD3</v>
      </c>
      <c r="L1868" s="54" t="str">
        <f t="shared" ca="1" si="107"/>
        <v>PARTIEL</v>
      </c>
      <c r="M1868" s="54">
        <f t="shared" ca="1" si="106"/>
        <v>0</v>
      </c>
      <c r="N1868" s="54" t="str">
        <f t="shared" ca="1" si="106"/>
        <v>ZH2TJE</v>
      </c>
      <c r="O1868" s="54">
        <f t="shared" ca="1" si="106"/>
        <v>0</v>
      </c>
    </row>
    <row r="1869" spans="1:15" hidden="1" x14ac:dyDescent="0.25">
      <c r="A1869" s="97">
        <v>1513</v>
      </c>
      <c r="B1869" s="98" t="s">
        <v>7722</v>
      </c>
      <c r="C1869" s="54" t="str">
        <f t="shared" ca="1" si="105"/>
        <v>CPMP</v>
      </c>
      <c r="D1869" s="54" t="str">
        <f t="shared" ca="1" si="105"/>
        <v>CM7XSI25</v>
      </c>
      <c r="E1869" s="98">
        <f t="shared" ca="1" si="105"/>
        <v>0</v>
      </c>
      <c r="F1869" s="54">
        <f t="shared" ca="1" si="105"/>
        <v>0</v>
      </c>
      <c r="G1869" s="54" t="str">
        <f t="shared" ca="1" si="105"/>
        <v>ZH2BJ5</v>
      </c>
      <c r="H1869" s="54" t="str">
        <f t="shared" ca="1" si="105"/>
        <v>H2020</v>
      </c>
      <c r="I1869" s="54">
        <f t="shared" ca="1" si="107"/>
        <v>0</v>
      </c>
      <c r="J1869" s="54" t="str">
        <f t="shared" ca="1" si="107"/>
        <v>ZH2BJ9</v>
      </c>
      <c r="K1869" s="54" t="str">
        <f t="shared" ca="1" si="107"/>
        <v>AD3</v>
      </c>
      <c r="L1869" s="54" t="str">
        <f t="shared" ca="1" si="107"/>
        <v>PARTIEL</v>
      </c>
      <c r="M1869" s="54">
        <f t="shared" ca="1" si="106"/>
        <v>0</v>
      </c>
      <c r="N1869" s="54" t="str">
        <f t="shared" ca="1" si="106"/>
        <v>ZH2TJF</v>
      </c>
      <c r="O1869" s="54">
        <f t="shared" ca="1" si="106"/>
        <v>0</v>
      </c>
    </row>
    <row r="1870" spans="1:15" hidden="1" x14ac:dyDescent="0.25">
      <c r="A1870" s="97">
        <v>1974</v>
      </c>
      <c r="B1870" s="98" t="s">
        <v>9854</v>
      </c>
      <c r="C1870" s="54" t="str">
        <f t="shared" ca="1" si="105"/>
        <v>CPDM</v>
      </c>
      <c r="D1870" s="54" t="str">
        <f t="shared" ca="1" si="105"/>
        <v>99998SIDOJ_YYYYMMDDHHMISS_DEMDSIMM</v>
      </c>
      <c r="E1870" s="98">
        <f t="shared" ca="1" si="105"/>
        <v>0</v>
      </c>
      <c r="F1870" s="54">
        <f t="shared" ca="1" si="105"/>
        <v>0</v>
      </c>
      <c r="G1870" s="54">
        <f t="shared" ca="1" si="105"/>
        <v>0</v>
      </c>
      <c r="H1870" s="54">
        <f t="shared" ca="1" si="105"/>
        <v>0</v>
      </c>
      <c r="I1870" s="54">
        <f t="shared" ca="1" si="107"/>
        <v>0</v>
      </c>
      <c r="J1870" s="54">
        <f t="shared" ca="1" si="107"/>
        <v>0</v>
      </c>
      <c r="K1870" s="54" t="str">
        <f t="shared" ca="1" si="107"/>
        <v>AD4.2</v>
      </c>
      <c r="L1870" s="54">
        <f t="shared" ca="1" si="107"/>
        <v>0</v>
      </c>
      <c r="M1870" s="54" t="str">
        <f t="shared" ca="1" si="106"/>
        <v xml:space="preserve"> </v>
      </c>
      <c r="N1870" s="54" t="str">
        <f t="shared" ca="1" si="106"/>
        <v>ZH4VJL</v>
      </c>
      <c r="O1870" s="54">
        <f t="shared" ca="1" si="106"/>
        <v>0</v>
      </c>
    </row>
    <row r="1871" spans="1:15" hidden="1" x14ac:dyDescent="0.25">
      <c r="A1871" s="97">
        <v>1514</v>
      </c>
      <c r="B1871" s="98" t="s">
        <v>7725</v>
      </c>
      <c r="C1871" s="54" t="str">
        <f t="shared" ca="1" si="105"/>
        <v>CPCR</v>
      </c>
      <c r="D1871" s="54" t="str">
        <f t="shared" ca="1" si="105"/>
        <v xml:space="preserve">V6SIMDOS </v>
      </c>
      <c r="E1871" s="98">
        <f t="shared" ca="1" si="105"/>
        <v>0</v>
      </c>
      <c r="F1871" s="54">
        <f t="shared" ca="1" si="105"/>
        <v>0</v>
      </c>
      <c r="G1871" s="54">
        <f t="shared" ca="1" si="105"/>
        <v>0</v>
      </c>
      <c r="H1871" s="54">
        <f t="shared" ca="1" si="105"/>
        <v>0</v>
      </c>
      <c r="I1871" s="54">
        <f t="shared" ca="1" si="107"/>
        <v>0</v>
      </c>
      <c r="J1871" s="54" t="str">
        <f t="shared" ca="1" si="107"/>
        <v>ZH1JJR</v>
      </c>
      <c r="K1871" s="54" t="str">
        <f t="shared" ca="1" si="107"/>
        <v>AD1</v>
      </c>
      <c r="L1871" s="54" t="str">
        <f t="shared" ca="1" si="107"/>
        <v>COMPLET</v>
      </c>
      <c r="M1871" s="54">
        <f t="shared" ca="1" si="106"/>
        <v>0</v>
      </c>
      <c r="N1871" s="54" t="str">
        <f t="shared" ca="1" si="106"/>
        <v>ZH11JR</v>
      </c>
      <c r="O1871" s="54">
        <f t="shared" ca="1" si="106"/>
        <v>0</v>
      </c>
    </row>
    <row r="1872" spans="1:15" hidden="1" x14ac:dyDescent="0.25">
      <c r="A1872" s="97">
        <v>1515</v>
      </c>
      <c r="B1872" s="98" t="s">
        <v>7731</v>
      </c>
      <c r="C1872" s="54" t="str">
        <f t="shared" ca="1" si="105"/>
        <v>CPCR</v>
      </c>
      <c r="D1872" s="54" t="str">
        <f t="shared" ca="1" si="105"/>
        <v>V2SIMEVT</v>
      </c>
      <c r="E1872" s="98">
        <f t="shared" ca="1" si="105"/>
        <v>0</v>
      </c>
      <c r="F1872" s="54">
        <f t="shared" ca="1" si="105"/>
        <v>0</v>
      </c>
      <c r="G1872" s="54">
        <f t="shared" ca="1" si="105"/>
        <v>0</v>
      </c>
      <c r="H1872" s="54">
        <f t="shared" ca="1" si="105"/>
        <v>0</v>
      </c>
      <c r="I1872" s="54">
        <f t="shared" ca="1" si="107"/>
        <v>0</v>
      </c>
      <c r="J1872" s="54" t="str">
        <f t="shared" ca="1" si="107"/>
        <v>ZH1JJS</v>
      </c>
      <c r="K1872" s="54" t="str">
        <f t="shared" ca="1" si="107"/>
        <v>AD1</v>
      </c>
      <c r="L1872" s="54" t="str">
        <f t="shared" ca="1" si="107"/>
        <v>PARTIEL</v>
      </c>
      <c r="M1872" s="54">
        <f t="shared" ca="1" si="106"/>
        <v>0</v>
      </c>
      <c r="N1872" s="54" t="str">
        <f t="shared" ca="1" si="106"/>
        <v>ZH11JS</v>
      </c>
      <c r="O1872" s="54">
        <f t="shared" ca="1" si="106"/>
        <v>0</v>
      </c>
    </row>
    <row r="1873" spans="1:15" hidden="1" x14ac:dyDescent="0.25">
      <c r="A1873" s="97">
        <v>1516</v>
      </c>
      <c r="B1873" s="98" t="s">
        <v>7737</v>
      </c>
      <c r="C1873" s="54" t="str">
        <f t="shared" ca="1" si="105"/>
        <v>CPCR</v>
      </c>
      <c r="D1873" s="54" t="str">
        <f t="shared" ca="1" si="105"/>
        <v>V1SIMSEG</v>
      </c>
      <c r="E1873" s="98">
        <f t="shared" ca="1" si="105"/>
        <v>0</v>
      </c>
      <c r="F1873" s="54">
        <f t="shared" ca="1" si="105"/>
        <v>0</v>
      </c>
      <c r="G1873" s="54">
        <f t="shared" ca="1" si="105"/>
        <v>0</v>
      </c>
      <c r="H1873" s="54">
        <f t="shared" ca="1" si="105"/>
        <v>0</v>
      </c>
      <c r="I1873" s="54">
        <f t="shared" ca="1" si="107"/>
        <v>0</v>
      </c>
      <c r="J1873" s="54" t="str">
        <f t="shared" ca="1" si="107"/>
        <v>ZH1JJT</v>
      </c>
      <c r="K1873" s="54" t="str">
        <f t="shared" ca="1" si="107"/>
        <v>AD3</v>
      </c>
      <c r="L1873" s="54" t="str">
        <f t="shared" ca="1" si="107"/>
        <v>COMPLET</v>
      </c>
      <c r="M1873" s="54">
        <f t="shared" ca="1" si="106"/>
        <v>0</v>
      </c>
      <c r="N1873" s="54" t="str">
        <f t="shared" ca="1" si="106"/>
        <v>ZH11JT</v>
      </c>
      <c r="O1873" s="54">
        <f t="shared" ca="1" si="106"/>
        <v>0</v>
      </c>
    </row>
    <row r="1874" spans="1:15" hidden="1" x14ac:dyDescent="0.25">
      <c r="A1874" s="97">
        <v>1517</v>
      </c>
      <c r="B1874" s="98" t="s">
        <v>7743</v>
      </c>
      <c r="C1874" s="54" t="str">
        <f t="shared" ca="1" si="105"/>
        <v>CPCC</v>
      </c>
      <c r="D1874" s="54" t="str">
        <f t="shared" ca="1" si="105"/>
        <v xml:space="preserve">V1SIPAEC </v>
      </c>
      <c r="E1874" s="98">
        <f t="shared" ca="1" si="105"/>
        <v>0</v>
      </c>
      <c r="F1874" s="54">
        <f t="shared" ca="1" si="105"/>
        <v>0</v>
      </c>
      <c r="G1874" s="54">
        <f t="shared" ca="1" si="105"/>
        <v>0</v>
      </c>
      <c r="H1874" s="54">
        <f t="shared" ca="1" si="105"/>
        <v>0</v>
      </c>
      <c r="I1874" s="54">
        <f t="shared" ca="1" si="107"/>
        <v>0</v>
      </c>
      <c r="J1874" s="54" t="str">
        <f t="shared" ca="1" si="107"/>
        <v>ZH1JJU</v>
      </c>
      <c r="K1874" s="54" t="str">
        <f t="shared" ca="1" si="107"/>
        <v>AD1</v>
      </c>
      <c r="L1874" s="54" t="str">
        <f t="shared" ca="1" si="107"/>
        <v>COMPLET</v>
      </c>
      <c r="M1874" s="54">
        <f t="shared" ca="1" si="106"/>
        <v>0</v>
      </c>
      <c r="N1874" s="54" t="str">
        <f t="shared" ca="1" si="106"/>
        <v>ZH11JU</v>
      </c>
      <c r="O1874" s="54">
        <f t="shared" ca="1" si="106"/>
        <v>0</v>
      </c>
    </row>
    <row r="1875" spans="1:15" hidden="1" x14ac:dyDescent="0.25">
      <c r="A1875" s="97">
        <v>1518</v>
      </c>
      <c r="B1875" s="98" t="s">
        <v>7750</v>
      </c>
      <c r="C1875" s="54" t="str">
        <f t="shared" ca="1" si="105"/>
        <v>CPCC</v>
      </c>
      <c r="D1875" s="54" t="str">
        <f t="shared" ca="1" si="105"/>
        <v xml:space="preserve">V0SIPAGR </v>
      </c>
      <c r="E1875" s="98">
        <f t="shared" ca="1" si="105"/>
        <v>0</v>
      </c>
      <c r="F1875" s="54">
        <f t="shared" ca="1" si="105"/>
        <v>0</v>
      </c>
      <c r="G1875" s="54">
        <f t="shared" ca="1" si="105"/>
        <v>0</v>
      </c>
      <c r="H1875" s="54">
        <f t="shared" ca="1" si="105"/>
        <v>0</v>
      </c>
      <c r="I1875" s="54">
        <f t="shared" ca="1" si="107"/>
        <v>0</v>
      </c>
      <c r="J1875" s="54" t="str">
        <f t="shared" ca="1" si="107"/>
        <v>ZH1JJV</v>
      </c>
      <c r="K1875" s="54" t="str">
        <f t="shared" ca="1" si="107"/>
        <v>AD3</v>
      </c>
      <c r="L1875" s="54" t="str">
        <f t="shared" ca="1" si="107"/>
        <v>COMPLET</v>
      </c>
      <c r="M1875" s="54">
        <f t="shared" ca="1" si="106"/>
        <v>0</v>
      </c>
      <c r="N1875" s="54" t="str">
        <f t="shared" ca="1" si="106"/>
        <v>ZH11JV</v>
      </c>
      <c r="O1875" s="54">
        <f t="shared" ca="1" si="106"/>
        <v>0</v>
      </c>
    </row>
    <row r="1876" spans="1:15" hidden="1" x14ac:dyDescent="0.25">
      <c r="A1876" s="97">
        <v>1519</v>
      </c>
      <c r="B1876" s="98" t="s">
        <v>7757</v>
      </c>
      <c r="C1876" s="54" t="str">
        <f t="shared" ca="1" si="105"/>
        <v>CPPL</v>
      </c>
      <c r="D1876" s="54" t="str">
        <f t="shared" ca="1" si="105"/>
        <v xml:space="preserve">V0SITFIS </v>
      </c>
      <c r="E1876" s="98">
        <f t="shared" ca="1" si="105"/>
        <v>0</v>
      </c>
      <c r="F1876" s="54">
        <f t="shared" ca="1" si="105"/>
        <v>0</v>
      </c>
      <c r="G1876" s="54">
        <f t="shared" ca="1" si="105"/>
        <v>0</v>
      </c>
      <c r="H1876" s="54">
        <f t="shared" ca="1" si="105"/>
        <v>0</v>
      </c>
      <c r="I1876" s="54">
        <f t="shared" ca="1" si="107"/>
        <v>0</v>
      </c>
      <c r="J1876" s="54" t="str">
        <f t="shared" ca="1" si="107"/>
        <v>ZH2FJE</v>
      </c>
      <c r="K1876" s="54" t="str">
        <f t="shared" ca="1" si="107"/>
        <v>AD3</v>
      </c>
      <c r="L1876" s="54" t="str">
        <f t="shared" ca="1" si="107"/>
        <v>COMPLET</v>
      </c>
      <c r="M1876" s="54">
        <f t="shared" ca="1" si="106"/>
        <v>0</v>
      </c>
      <c r="N1876" s="54" t="str">
        <f t="shared" ca="1" si="106"/>
        <v>ZH2XJE</v>
      </c>
      <c r="O1876" s="54">
        <f t="shared" ca="1" si="106"/>
        <v>0</v>
      </c>
    </row>
    <row r="1877" spans="1:15" hidden="1" x14ac:dyDescent="0.25">
      <c r="A1877" s="97">
        <v>1520</v>
      </c>
      <c r="B1877" s="98" t="s">
        <v>7764</v>
      </c>
      <c r="C1877" s="54" t="str">
        <f t="shared" ca="1" si="105"/>
        <v>CPMC</v>
      </c>
      <c r="D1877" s="54" t="str">
        <f t="shared" ca="1" si="105"/>
        <v>$SOFBAS1</v>
      </c>
      <c r="E1877" s="98">
        <f t="shared" ca="1" si="105"/>
        <v>0</v>
      </c>
      <c r="F1877" s="54">
        <f t="shared" ca="1" si="105"/>
        <v>0</v>
      </c>
      <c r="G1877" s="54">
        <f t="shared" ca="1" si="105"/>
        <v>0</v>
      </c>
      <c r="H1877" s="54">
        <f t="shared" ca="1" si="105"/>
        <v>0</v>
      </c>
      <c r="I1877" s="54">
        <f t="shared" ca="1" si="107"/>
        <v>0</v>
      </c>
      <c r="J1877" s="54" t="str">
        <f t="shared" ca="1" si="107"/>
        <v>ZH4AS0</v>
      </c>
      <c r="K1877" s="54" t="str">
        <f t="shared" ca="1" si="107"/>
        <v>AD3</v>
      </c>
      <c r="L1877" s="54" t="str">
        <f t="shared" ca="1" si="107"/>
        <v>COMPLET</v>
      </c>
      <c r="M1877" s="54" t="str">
        <f t="shared" ca="1" si="106"/>
        <v xml:space="preserve"> </v>
      </c>
      <c r="N1877" s="54" t="str">
        <f t="shared" ca="1" si="106"/>
        <v>ZH4SS0</v>
      </c>
      <c r="O1877" s="54">
        <f t="shared" ca="1" si="106"/>
        <v>0</v>
      </c>
    </row>
    <row r="1878" spans="1:15" hidden="1" x14ac:dyDescent="0.25">
      <c r="A1878" s="97">
        <v>1521</v>
      </c>
      <c r="B1878" s="98" t="s">
        <v>7771</v>
      </c>
      <c r="C1878" s="54" t="str">
        <f t="shared" ca="1" si="105"/>
        <v>CPMC</v>
      </c>
      <c r="D1878" s="54" t="str">
        <f t="shared" ca="1" si="105"/>
        <v>$SOFBASE</v>
      </c>
      <c r="E1878" s="98">
        <f t="shared" ca="1" si="105"/>
        <v>0</v>
      </c>
      <c r="F1878" s="54">
        <f t="shared" ca="1" si="105"/>
        <v>0</v>
      </c>
      <c r="G1878" s="54">
        <f t="shared" ca="1" si="105"/>
        <v>0</v>
      </c>
      <c r="H1878" s="54">
        <f t="shared" ca="1" si="105"/>
        <v>0</v>
      </c>
      <c r="I1878" s="54">
        <f t="shared" ca="1" si="107"/>
        <v>0</v>
      </c>
      <c r="J1878" s="54" t="str">
        <f t="shared" ca="1" si="107"/>
        <v>ZH4AM0</v>
      </c>
      <c r="K1878" s="54" t="str">
        <f t="shared" ca="1" si="107"/>
        <v>AD3</v>
      </c>
      <c r="L1878" s="54" t="str">
        <f t="shared" ca="1" si="107"/>
        <v>COMPLET</v>
      </c>
      <c r="M1878" s="54" t="str">
        <f t="shared" ca="1" si="106"/>
        <v xml:space="preserve"> </v>
      </c>
      <c r="N1878" s="54" t="str">
        <f t="shared" ca="1" si="106"/>
        <v>ZH4SM0</v>
      </c>
      <c r="O1878" s="54">
        <f t="shared" ca="1" si="106"/>
        <v>0</v>
      </c>
    </row>
    <row r="1879" spans="1:15" hidden="1" x14ac:dyDescent="0.25">
      <c r="A1879" s="97">
        <v>1522</v>
      </c>
      <c r="B1879" s="98" t="s">
        <v>7775</v>
      </c>
      <c r="C1879" s="54" t="str">
        <f t="shared" ca="1" si="105"/>
        <v>CPMS</v>
      </c>
      <c r="D1879" s="54" t="str">
        <f t="shared" ca="1" si="105"/>
        <v xml:space="preserve">V1SOLDOF </v>
      </c>
      <c r="E1879" s="98">
        <f t="shared" ca="1" si="105"/>
        <v>0</v>
      </c>
      <c r="F1879" s="54">
        <f t="shared" ca="1" si="105"/>
        <v>0</v>
      </c>
      <c r="G1879" s="54">
        <f t="shared" ca="1" si="105"/>
        <v>0</v>
      </c>
      <c r="H1879" s="54">
        <f t="shared" ca="1" si="105"/>
        <v>0</v>
      </c>
      <c r="I1879" s="54">
        <f t="shared" ca="1" si="107"/>
        <v>0</v>
      </c>
      <c r="J1879" s="54" t="str">
        <f t="shared" ca="1" si="107"/>
        <v>ZH4GJE</v>
      </c>
      <c r="K1879" s="54" t="str">
        <f t="shared" ca="1" si="107"/>
        <v>AD1</v>
      </c>
      <c r="L1879" s="54" t="str">
        <f t="shared" ca="1" si="107"/>
        <v>COMPLET</v>
      </c>
      <c r="M1879" s="54">
        <f t="shared" ca="1" si="106"/>
        <v>0</v>
      </c>
      <c r="N1879" s="54" t="str">
        <f t="shared" ca="1" si="106"/>
        <v>ZH4YJE</v>
      </c>
      <c r="O1879" s="54">
        <f t="shared" ca="1" si="106"/>
        <v>0</v>
      </c>
    </row>
    <row r="1880" spans="1:15" hidden="1" x14ac:dyDescent="0.25">
      <c r="A1880" s="97">
        <v>1523</v>
      </c>
      <c r="B1880" s="98" t="s">
        <v>7783</v>
      </c>
      <c r="C1880" s="54" t="str">
        <f t="shared" ca="1" si="105"/>
        <v>CPMP</v>
      </c>
      <c r="D1880" s="54" t="str">
        <f t="shared" ca="1" si="105"/>
        <v xml:space="preserve"> </v>
      </c>
      <c r="E1880" s="98">
        <f t="shared" ca="1" si="105"/>
        <v>0</v>
      </c>
      <c r="F1880" s="54">
        <f t="shared" ca="1" si="105"/>
        <v>0</v>
      </c>
      <c r="G1880" s="54">
        <f t="shared" ca="1" si="105"/>
        <v>0</v>
      </c>
      <c r="H1880" s="54">
        <f t="shared" ca="1" si="105"/>
        <v>0</v>
      </c>
      <c r="I1880" s="54">
        <f t="shared" ca="1" si="107"/>
        <v>0</v>
      </c>
      <c r="J1880" s="54">
        <f t="shared" ca="1" si="107"/>
        <v>0</v>
      </c>
      <c r="K1880" s="54" t="str">
        <f t="shared" ca="1" si="107"/>
        <v>AD3</v>
      </c>
      <c r="L1880" s="54" t="str">
        <f t="shared" ca="1" si="107"/>
        <v>COMPLET</v>
      </c>
      <c r="M1880" s="54" t="str">
        <f t="shared" ca="1" si="106"/>
        <v xml:space="preserve"> </v>
      </c>
      <c r="N1880" s="54" t="str">
        <f t="shared" ca="1" si="106"/>
        <v>ZH2SJV</v>
      </c>
      <c r="O1880" s="54">
        <f t="shared" ca="1" si="106"/>
        <v>0</v>
      </c>
    </row>
    <row r="1881" spans="1:15" hidden="1" x14ac:dyDescent="0.25">
      <c r="A1881" s="97">
        <v>1524</v>
      </c>
      <c r="B1881" s="98" t="s">
        <v>7787</v>
      </c>
      <c r="C1881" s="54" t="str">
        <f t="shared" ca="1" si="105"/>
        <v>CPCR</v>
      </c>
      <c r="D1881" s="54" t="str">
        <f t="shared" ca="1" si="105"/>
        <v>$SOSOFIN</v>
      </c>
      <c r="E1881" s="98">
        <f t="shared" ca="1" si="105"/>
        <v>0</v>
      </c>
      <c r="F1881" s="54">
        <f t="shared" ca="1" si="105"/>
        <v>0</v>
      </c>
      <c r="G1881" s="54">
        <f t="shared" ca="1" si="105"/>
        <v>0</v>
      </c>
      <c r="H1881" s="54">
        <f t="shared" ca="1" si="105"/>
        <v>0</v>
      </c>
      <c r="I1881" s="54">
        <f t="shared" ca="1" si="107"/>
        <v>0</v>
      </c>
      <c r="J1881" s="54" t="str">
        <f t="shared" ca="1" si="107"/>
        <v>ZH1AM0</v>
      </c>
      <c r="K1881" s="54" t="str">
        <f t="shared" ca="1" si="107"/>
        <v>AD3</v>
      </c>
      <c r="L1881" s="54" t="str">
        <f t="shared" ca="1" si="107"/>
        <v>COMPLET</v>
      </c>
      <c r="M1881" s="54" t="str">
        <f t="shared" ca="1" si="106"/>
        <v xml:space="preserve"> </v>
      </c>
      <c r="N1881" s="54" t="str">
        <f t="shared" ca="1" si="106"/>
        <v>ZH1SM0</v>
      </c>
      <c r="O1881" s="54">
        <f t="shared" ca="1" si="106"/>
        <v>0</v>
      </c>
    </row>
    <row r="1882" spans="1:15" x14ac:dyDescent="0.25">
      <c r="A1882" s="97">
        <v>1525</v>
      </c>
      <c r="B1882" s="98" t="s">
        <v>7793</v>
      </c>
      <c r="C1882" s="54" t="str">
        <f t="shared" ca="1" si="105"/>
        <v>CPPL</v>
      </c>
      <c r="D1882" s="54" t="str">
        <f t="shared" ca="1" si="105"/>
        <v>VMDDG70</v>
      </c>
      <c r="E1882" s="98">
        <f t="shared" ca="1" si="105"/>
        <v>0</v>
      </c>
      <c r="F1882" s="54">
        <f t="shared" ca="1" si="105"/>
        <v>0</v>
      </c>
      <c r="G1882" s="54">
        <f t="shared" ca="1" si="105"/>
        <v>0</v>
      </c>
      <c r="H1882" s="54">
        <f t="shared" ca="1" si="105"/>
        <v>0</v>
      </c>
      <c r="I1882" s="54">
        <f t="shared" ca="1" si="107"/>
        <v>0</v>
      </c>
      <c r="J1882" s="54" t="str">
        <f t="shared" ca="1" si="107"/>
        <v>ZH2AHB</v>
      </c>
      <c r="K1882" s="54" t="str">
        <f t="shared" ca="1" si="107"/>
        <v>AD3</v>
      </c>
      <c r="L1882" s="54" t="str">
        <f t="shared" ca="1" si="107"/>
        <v>COMPLET</v>
      </c>
      <c r="M1882" s="54" t="str">
        <f t="shared" ca="1" si="106"/>
        <v xml:space="preserve"> </v>
      </c>
      <c r="N1882" s="54" t="str">
        <f t="shared" ca="1" si="106"/>
        <v>ZH2SHB</v>
      </c>
      <c r="O1882" s="54">
        <f t="shared" ca="1" si="106"/>
        <v>0</v>
      </c>
    </row>
    <row r="1883" spans="1:15" hidden="1" x14ac:dyDescent="0.25">
      <c r="A1883" s="97">
        <v>1526</v>
      </c>
      <c r="B1883" s="98" t="s">
        <v>10</v>
      </c>
      <c r="C1883" s="54" t="str">
        <f t="shared" ca="1" si="105"/>
        <v>CPAS</v>
      </c>
      <c r="D1883" s="54" t="str">
        <f t="shared" ca="1" si="105"/>
        <v>V0SPCASV</v>
      </c>
      <c r="E1883" s="98">
        <f t="shared" ca="1" si="105"/>
        <v>0</v>
      </c>
      <c r="F1883" s="54">
        <f t="shared" ca="1" si="105"/>
        <v>0</v>
      </c>
      <c r="G1883" s="54">
        <f t="shared" ca="1" si="105"/>
        <v>0</v>
      </c>
      <c r="H1883" s="54">
        <f t="shared" ca="1" si="105"/>
        <v>0</v>
      </c>
      <c r="I1883" s="54">
        <f t="shared" ca="1" si="107"/>
        <v>0</v>
      </c>
      <c r="J1883" s="54" t="str">
        <f t="shared" ca="1" si="107"/>
        <v>ZH2FJF</v>
      </c>
      <c r="K1883" s="54" t="str">
        <f t="shared" ca="1" si="107"/>
        <v>AD1</v>
      </c>
      <c r="L1883" s="54" t="str">
        <f t="shared" ca="1" si="107"/>
        <v>PARTIEL</v>
      </c>
      <c r="M1883" s="54">
        <f t="shared" ca="1" si="106"/>
        <v>0</v>
      </c>
      <c r="N1883" s="54" t="str">
        <f t="shared" ca="1" si="106"/>
        <v>ZH2XJF</v>
      </c>
      <c r="O1883" s="54">
        <f t="shared" ca="1" si="106"/>
        <v>0</v>
      </c>
    </row>
    <row r="1884" spans="1:15" hidden="1" x14ac:dyDescent="0.25">
      <c r="A1884" s="97">
        <v>1527</v>
      </c>
      <c r="B1884" s="98" t="s">
        <v>7801</v>
      </c>
      <c r="C1884" s="54" t="str">
        <f t="shared" ca="1" si="105"/>
        <v>CPFI</v>
      </c>
      <c r="D1884" s="54" t="str">
        <f t="shared" ca="1" si="105"/>
        <v xml:space="preserve">TA/0AMT/SPICIMPC/0/        /    </v>
      </c>
      <c r="E1884" s="98">
        <f t="shared" ca="1" si="105"/>
        <v>0</v>
      </c>
      <c r="F1884" s="54">
        <f t="shared" ca="1" si="105"/>
        <v>0</v>
      </c>
      <c r="G1884" s="54">
        <f t="shared" ca="1" si="105"/>
        <v>0</v>
      </c>
      <c r="H1884" s="54">
        <f t="shared" ca="1" si="105"/>
        <v>0</v>
      </c>
      <c r="I1884" s="54">
        <f t="shared" ca="1" si="107"/>
        <v>0</v>
      </c>
      <c r="J1884" s="54" t="str">
        <f t="shared" ca="1" si="107"/>
        <v>ZH2FJG</v>
      </c>
      <c r="K1884" s="54" t="str">
        <f t="shared" ca="1" si="107"/>
        <v>AD3</v>
      </c>
      <c r="L1884" s="54" t="str">
        <f t="shared" ca="1" si="107"/>
        <v>COMPLET</v>
      </c>
      <c r="M1884" s="54">
        <f t="shared" ca="1" si="106"/>
        <v>0</v>
      </c>
      <c r="N1884" s="54" t="str">
        <f t="shared" ca="1" si="106"/>
        <v>ZH2XJG</v>
      </c>
      <c r="O1884" s="54">
        <f t="shared" ca="1" si="106"/>
        <v>0</v>
      </c>
    </row>
    <row r="1885" spans="1:15" hidden="1" x14ac:dyDescent="0.25">
      <c r="A1885" s="97">
        <v>994</v>
      </c>
      <c r="B1885" s="98" t="s">
        <v>5274</v>
      </c>
      <c r="C1885" s="54" t="str">
        <f t="shared" ref="C1885:N1916" ca="1" si="108">IF((INDIRECT("'Referentiel'!"&amp;C$1&amp;$A1885)="N/A"),"",INDIRECT("'Referentiel'!"&amp;C$1&amp;$A1885))</f>
        <v>CPDM</v>
      </c>
      <c r="D1885" s="54" t="str">
        <f t="shared" ca="1" si="108"/>
        <v>V1STAACC</v>
      </c>
      <c r="E1885" s="98">
        <f t="shared" ca="1" si="108"/>
        <v>0</v>
      </c>
      <c r="F1885" s="54">
        <f t="shared" ca="1" si="108"/>
        <v>0</v>
      </c>
      <c r="G1885" s="54">
        <f t="shared" ca="1" si="108"/>
        <v>0</v>
      </c>
      <c r="H1885" s="54">
        <f t="shared" ca="1" si="108"/>
        <v>0</v>
      </c>
      <c r="I1885" s="54">
        <f t="shared" ca="1" si="107"/>
        <v>0</v>
      </c>
      <c r="J1885" s="54" t="str">
        <f t="shared" ca="1" si="107"/>
        <v>ZH4AMY</v>
      </c>
      <c r="K1885" s="54" t="str">
        <f t="shared" ca="1" si="107"/>
        <v>AD3</v>
      </c>
      <c r="L1885" s="54" t="str">
        <f t="shared" ca="1" si="107"/>
        <v>COMPLET</v>
      </c>
      <c r="M1885" s="54" t="str">
        <f t="shared" ca="1" si="106"/>
        <v xml:space="preserve"> </v>
      </c>
      <c r="N1885" s="54" t="str">
        <f t="shared" ca="1" si="106"/>
        <v>ZH4SMY</v>
      </c>
      <c r="O1885" s="54">
        <f t="shared" ca="1" si="106"/>
        <v>0</v>
      </c>
    </row>
    <row r="1886" spans="1:15" hidden="1" x14ac:dyDescent="0.25">
      <c r="A1886" s="97">
        <v>1897</v>
      </c>
      <c r="B1886" s="98" t="s">
        <v>9524</v>
      </c>
      <c r="C1886" s="54" t="str">
        <f t="shared" ca="1" si="108"/>
        <v>CPDM</v>
      </c>
      <c r="D1886" s="54" t="str">
        <f t="shared" ca="1" si="108"/>
        <v>STADET</v>
      </c>
      <c r="E1886" s="98">
        <f t="shared" ca="1" si="108"/>
        <v>0</v>
      </c>
      <c r="F1886" s="54">
        <f t="shared" ca="1" si="108"/>
        <v>0</v>
      </c>
      <c r="G1886" s="54">
        <f t="shared" ca="1" si="108"/>
        <v>0</v>
      </c>
      <c r="H1886" s="54">
        <f t="shared" ca="1" si="108"/>
        <v>0</v>
      </c>
      <c r="I1886" s="54">
        <f t="shared" ca="1" si="107"/>
        <v>0</v>
      </c>
      <c r="J1886" s="54" t="str">
        <f t="shared" ca="1" si="107"/>
        <v>ZH4BMA</v>
      </c>
      <c r="K1886" s="54" t="str">
        <f t="shared" ca="1" si="107"/>
        <v>AD3</v>
      </c>
      <c r="L1886" s="54" t="str">
        <f t="shared" ca="1" si="107"/>
        <v>PARTIEL</v>
      </c>
      <c r="M1886" s="54">
        <f t="shared" ca="1" si="106"/>
        <v>0</v>
      </c>
      <c r="N1886" s="54" t="str">
        <f t="shared" ca="1" si="106"/>
        <v>ZH4CMA</v>
      </c>
      <c r="O1886" s="54">
        <f t="shared" ca="1" si="106"/>
        <v>0</v>
      </c>
    </row>
    <row r="1887" spans="1:15" hidden="1" x14ac:dyDescent="0.25">
      <c r="A1887" s="97">
        <v>1529</v>
      </c>
      <c r="B1887" s="98" t="s">
        <v>7815</v>
      </c>
      <c r="C1887" s="54" t="str">
        <f t="shared" ca="1" si="108"/>
        <v>CPDM</v>
      </c>
      <c r="D1887" s="54" t="str">
        <f t="shared" ca="1" si="108"/>
        <v>V2STADET</v>
      </c>
      <c r="E1887" s="98">
        <f t="shared" ca="1" si="108"/>
        <v>0</v>
      </c>
      <c r="F1887" s="54">
        <f t="shared" ca="1" si="108"/>
        <v>0</v>
      </c>
      <c r="G1887" s="54">
        <f t="shared" ca="1" si="108"/>
        <v>0</v>
      </c>
      <c r="H1887" s="54">
        <f t="shared" ca="1" si="108"/>
        <v>0</v>
      </c>
      <c r="I1887" s="54">
        <f t="shared" ca="1" si="107"/>
        <v>0</v>
      </c>
      <c r="J1887" s="54" t="str">
        <f t="shared" ca="1" si="107"/>
        <v>ZH4AMZ</v>
      </c>
      <c r="K1887" s="54" t="str">
        <f t="shared" ca="1" si="107"/>
        <v>AD3</v>
      </c>
      <c r="L1887" s="54" t="str">
        <f t="shared" ca="1" si="107"/>
        <v>PARTIEL</v>
      </c>
      <c r="M1887" s="54">
        <f t="shared" ca="1" si="106"/>
        <v>0</v>
      </c>
      <c r="N1887" s="54" t="str">
        <f t="shared" ca="1" si="106"/>
        <v>ZH4SMZ</v>
      </c>
      <c r="O1887" s="54">
        <f t="shared" ca="1" si="106"/>
        <v>0</v>
      </c>
    </row>
    <row r="1888" spans="1:15" hidden="1" x14ac:dyDescent="0.25">
      <c r="A1888" s="97">
        <v>1530</v>
      </c>
      <c r="B1888" s="98" t="s">
        <v>7821</v>
      </c>
      <c r="C1888" s="54" t="str">
        <f t="shared" ca="1" si="108"/>
        <v>CPDT</v>
      </c>
      <c r="D1888" s="54" t="str">
        <f t="shared" ca="1" si="108"/>
        <v>STAINFOJ</v>
      </c>
      <c r="E1888" s="98">
        <f t="shared" ca="1" si="108"/>
        <v>0</v>
      </c>
      <c r="F1888" s="54">
        <f t="shared" ca="1" si="108"/>
        <v>0</v>
      </c>
      <c r="G1888" s="54">
        <f t="shared" ca="1" si="108"/>
        <v>0</v>
      </c>
      <c r="H1888" s="54">
        <f t="shared" ca="1" si="108"/>
        <v>0</v>
      </c>
      <c r="I1888" s="54">
        <f t="shared" ca="1" si="107"/>
        <v>0</v>
      </c>
      <c r="J1888" s="54" t="str">
        <f t="shared" ca="1" si="107"/>
        <v>ZH0EJF</v>
      </c>
      <c r="K1888" s="54" t="str">
        <f t="shared" ca="1" si="107"/>
        <v>AD3</v>
      </c>
      <c r="L1888" s="54" t="str">
        <f t="shared" ca="1" si="107"/>
        <v>COMPLET</v>
      </c>
      <c r="M1888" s="54">
        <f t="shared" ca="1" si="106"/>
        <v>0</v>
      </c>
      <c r="N1888" s="54" t="str">
        <f t="shared" ca="1" si="106"/>
        <v>ZH0WJF</v>
      </c>
      <c r="O1888" s="54">
        <f t="shared" ca="1" si="106"/>
        <v>0</v>
      </c>
    </row>
    <row r="1889" spans="1:15" hidden="1" x14ac:dyDescent="0.25">
      <c r="A1889" s="97">
        <v>1531</v>
      </c>
      <c r="B1889" s="98" t="s">
        <v>7832</v>
      </c>
      <c r="C1889" s="54" t="str">
        <f t="shared" ca="1" si="108"/>
        <v>CPDT</v>
      </c>
      <c r="D1889" s="54" t="str">
        <f t="shared" ca="1" si="108"/>
        <v>STAINFOJ</v>
      </c>
      <c r="E1889" s="98">
        <f t="shared" ca="1" si="108"/>
        <v>0</v>
      </c>
      <c r="F1889" s="54">
        <f t="shared" ca="1" si="108"/>
        <v>0</v>
      </c>
      <c r="G1889" s="54">
        <f t="shared" ca="1" si="108"/>
        <v>0</v>
      </c>
      <c r="H1889" s="54">
        <f t="shared" ca="1" si="108"/>
        <v>0</v>
      </c>
      <c r="I1889" s="54">
        <f t="shared" ca="1" si="107"/>
        <v>0</v>
      </c>
      <c r="J1889" s="54" t="str">
        <f t="shared" ca="1" si="107"/>
        <v>ZH0EJF</v>
      </c>
      <c r="K1889" s="54" t="str">
        <f t="shared" ca="1" si="107"/>
        <v>AD3</v>
      </c>
      <c r="L1889" s="54" t="str">
        <f t="shared" ca="1" si="107"/>
        <v>COMPLET</v>
      </c>
      <c r="M1889" s="54">
        <f t="shared" ca="1" si="106"/>
        <v>0</v>
      </c>
      <c r="N1889" s="54" t="str">
        <f t="shared" ca="1" si="106"/>
        <v>ZH0WJG</v>
      </c>
      <c r="O1889" s="54">
        <f t="shared" ca="1" si="106"/>
        <v>0</v>
      </c>
    </row>
    <row r="1890" spans="1:15" hidden="1" x14ac:dyDescent="0.25">
      <c r="A1890" s="97">
        <v>1532</v>
      </c>
      <c r="B1890" s="98" t="s">
        <v>7836</v>
      </c>
      <c r="C1890" s="54" t="str">
        <f t="shared" ca="1" si="108"/>
        <v>CPDT</v>
      </c>
      <c r="D1890" s="54" t="str">
        <f t="shared" ca="1" si="108"/>
        <v>STAINFOJ</v>
      </c>
      <c r="E1890" s="98">
        <f t="shared" ca="1" si="108"/>
        <v>0</v>
      </c>
      <c r="F1890" s="54">
        <f t="shared" ca="1" si="108"/>
        <v>0</v>
      </c>
      <c r="G1890" s="54">
        <f t="shared" ca="1" si="108"/>
        <v>0</v>
      </c>
      <c r="H1890" s="54">
        <f t="shared" ca="1" si="108"/>
        <v>0</v>
      </c>
      <c r="I1890" s="54">
        <f t="shared" ca="1" si="107"/>
        <v>0</v>
      </c>
      <c r="J1890" s="54" t="str">
        <f t="shared" ca="1" si="107"/>
        <v>ZH0EJF</v>
      </c>
      <c r="K1890" s="54" t="str">
        <f t="shared" ca="1" si="107"/>
        <v>AD3</v>
      </c>
      <c r="L1890" s="54" t="str">
        <f t="shared" ca="1" si="107"/>
        <v>COMPLET</v>
      </c>
      <c r="M1890" s="54">
        <f t="shared" ca="1" si="107"/>
        <v>0</v>
      </c>
      <c r="N1890" s="54" t="str">
        <f t="shared" ca="1" si="107"/>
        <v>ZH0WJH</v>
      </c>
      <c r="O1890" s="54">
        <f t="shared" ca="1" si="107"/>
        <v>0</v>
      </c>
    </row>
    <row r="1891" spans="1:15" hidden="1" x14ac:dyDescent="0.25">
      <c r="A1891" s="97">
        <v>1533</v>
      </c>
      <c r="B1891" s="98" t="s">
        <v>7840</v>
      </c>
      <c r="C1891" s="54" t="str">
        <f t="shared" ca="1" si="108"/>
        <v>CPDM</v>
      </c>
      <c r="D1891" s="54" t="str">
        <f t="shared" ca="1" si="108"/>
        <v>V2STAINC</v>
      </c>
      <c r="E1891" s="98">
        <f t="shared" ca="1" si="108"/>
        <v>0</v>
      </c>
      <c r="F1891" s="54">
        <f t="shared" ca="1" si="108"/>
        <v>0</v>
      </c>
      <c r="G1891" s="54">
        <f t="shared" ca="1" si="108"/>
        <v>0</v>
      </c>
      <c r="H1891" s="54">
        <f t="shared" ca="1" si="108"/>
        <v>0</v>
      </c>
      <c r="I1891" s="54">
        <f t="shared" ca="1" si="107"/>
        <v>0</v>
      </c>
      <c r="J1891" s="54" t="str">
        <f t="shared" ca="1" si="107"/>
        <v>ZH4BM0</v>
      </c>
      <c r="K1891" s="54" t="str">
        <f t="shared" ca="1" si="107"/>
        <v>AD3</v>
      </c>
      <c r="L1891" s="54" t="str">
        <f t="shared" ca="1" si="107"/>
        <v>COMPLET</v>
      </c>
      <c r="M1891" s="54" t="str">
        <f t="shared" ca="1" si="107"/>
        <v xml:space="preserve"> </v>
      </c>
      <c r="N1891" s="54" t="str">
        <f t="shared" ca="1" si="107"/>
        <v>ZH4TM0</v>
      </c>
      <c r="O1891" s="54">
        <f t="shared" ca="1" si="107"/>
        <v>0</v>
      </c>
    </row>
    <row r="1892" spans="1:15" hidden="1" x14ac:dyDescent="0.25">
      <c r="A1892" s="97">
        <v>1534</v>
      </c>
      <c r="B1892" s="98" t="s">
        <v>7847</v>
      </c>
      <c r="C1892" s="54" t="str">
        <f t="shared" ca="1" si="108"/>
        <v>CPFI</v>
      </c>
      <c r="D1892" s="54" t="str">
        <f t="shared" ca="1" si="108"/>
        <v xml:space="preserve">TA/0AMT/STARDJCR/0  </v>
      </c>
      <c r="E1892" s="98">
        <f t="shared" ca="1" si="108"/>
        <v>0</v>
      </c>
      <c r="F1892" s="54">
        <f t="shared" ca="1" si="108"/>
        <v>0</v>
      </c>
      <c r="G1892" s="54">
        <f t="shared" ca="1" si="108"/>
        <v>0</v>
      </c>
      <c r="H1892" s="54">
        <f t="shared" ca="1" si="108"/>
        <v>0</v>
      </c>
      <c r="I1892" s="54">
        <f t="shared" ca="1" si="107"/>
        <v>0</v>
      </c>
      <c r="J1892" s="54" t="str">
        <f t="shared" ca="1" si="107"/>
        <v>ZH2AJQ</v>
      </c>
      <c r="K1892" s="54" t="str">
        <f t="shared" ca="1" si="107"/>
        <v>AD3</v>
      </c>
      <c r="L1892" s="54" t="str">
        <f t="shared" ca="1" si="107"/>
        <v>COMPLET</v>
      </c>
      <c r="M1892" s="54">
        <f t="shared" ca="1" si="107"/>
        <v>0</v>
      </c>
      <c r="N1892" s="54" t="str">
        <f t="shared" ca="1" si="107"/>
        <v>ZH2SJQ</v>
      </c>
      <c r="O1892" s="54">
        <f t="shared" ca="1" si="107"/>
        <v>0</v>
      </c>
    </row>
    <row r="1893" spans="1:15" hidden="1" x14ac:dyDescent="0.25">
      <c r="A1893" s="97">
        <v>1535</v>
      </c>
      <c r="B1893" s="98" t="s">
        <v>7852</v>
      </c>
      <c r="C1893" s="54" t="str">
        <f t="shared" ca="1" si="108"/>
        <v>CPCC</v>
      </c>
      <c r="D1893" s="54" t="str">
        <f t="shared" ca="1" si="108"/>
        <v xml:space="preserve"> </v>
      </c>
      <c r="E1893" s="98">
        <f t="shared" ca="1" si="108"/>
        <v>0</v>
      </c>
      <c r="F1893" s="54">
        <f t="shared" ca="1" si="108"/>
        <v>0</v>
      </c>
      <c r="G1893" s="54">
        <f t="shared" ca="1" si="108"/>
        <v>0</v>
      </c>
      <c r="H1893" s="54">
        <f t="shared" ca="1" si="108"/>
        <v>0</v>
      </c>
      <c r="I1893" s="54">
        <f t="shared" ca="1" si="107"/>
        <v>0</v>
      </c>
      <c r="J1893" s="54">
        <f t="shared" ca="1" si="107"/>
        <v>0</v>
      </c>
      <c r="K1893" s="54" t="str">
        <f t="shared" ca="1" si="107"/>
        <v>AD3</v>
      </c>
      <c r="L1893" s="54" t="str">
        <f t="shared" ca="1" si="107"/>
        <v>COMPLET</v>
      </c>
      <c r="M1893" s="54" t="str">
        <f t="shared" ca="1" si="107"/>
        <v xml:space="preserve"> </v>
      </c>
      <c r="N1893" s="54" t="str">
        <f t="shared" ca="1" si="107"/>
        <v>ZH1ST0</v>
      </c>
      <c r="O1893" s="54">
        <f t="shared" ca="1" si="107"/>
        <v>0</v>
      </c>
    </row>
    <row r="1894" spans="1:15" hidden="1" x14ac:dyDescent="0.25">
      <c r="A1894" s="97">
        <v>1536</v>
      </c>
      <c r="B1894" s="98" t="s">
        <v>7857</v>
      </c>
      <c r="C1894" s="54" t="str">
        <f t="shared" ca="1" si="108"/>
        <v>CPPL</v>
      </c>
      <c r="D1894" s="54" t="str">
        <f t="shared" ca="1" si="108"/>
        <v>SUCMICRA</v>
      </c>
      <c r="E1894" s="98">
        <f t="shared" ca="1" si="108"/>
        <v>0</v>
      </c>
      <c r="F1894" s="54">
        <f t="shared" ca="1" si="108"/>
        <v>0</v>
      </c>
      <c r="G1894" s="54">
        <f t="shared" ca="1" si="108"/>
        <v>0</v>
      </c>
      <c r="H1894" s="54">
        <f t="shared" ca="1" si="108"/>
        <v>0</v>
      </c>
      <c r="I1894" s="54">
        <f t="shared" ca="1" si="107"/>
        <v>0</v>
      </c>
      <c r="J1894" s="54" t="str">
        <f t="shared" ca="1" si="107"/>
        <v>ZH2IJC</v>
      </c>
      <c r="K1894" s="54" t="str">
        <f t="shared" ca="1" si="107"/>
        <v>AD3</v>
      </c>
      <c r="L1894" s="54" t="str">
        <f t="shared" ca="1" si="107"/>
        <v>COMPLET</v>
      </c>
      <c r="M1894" s="54">
        <f t="shared" ca="1" si="107"/>
        <v>0</v>
      </c>
      <c r="N1894" s="54" t="str">
        <f t="shared" ca="1" si="107"/>
        <v>ZH22JI</v>
      </c>
      <c r="O1894" s="54">
        <f t="shared" ca="1" si="107"/>
        <v>0</v>
      </c>
    </row>
    <row r="1895" spans="1:15" hidden="1" x14ac:dyDescent="0.25">
      <c r="A1895" s="97">
        <v>1537</v>
      </c>
      <c r="B1895" s="98" t="s">
        <v>7865</v>
      </c>
      <c r="C1895" s="54" t="str">
        <f t="shared" ca="1" si="108"/>
        <v>CPPL</v>
      </c>
      <c r="D1895" s="54" t="str">
        <f t="shared" ca="1" si="108"/>
        <v>SUCMICRA</v>
      </c>
      <c r="E1895" s="98">
        <f t="shared" ca="1" si="108"/>
        <v>0</v>
      </c>
      <c r="F1895" s="54">
        <f t="shared" ca="1" si="108"/>
        <v>0</v>
      </c>
      <c r="G1895" s="54">
        <f t="shared" ca="1" si="108"/>
        <v>0</v>
      </c>
      <c r="H1895" s="54">
        <f t="shared" ca="1" si="108"/>
        <v>0</v>
      </c>
      <c r="I1895" s="54">
        <f t="shared" ca="1" si="107"/>
        <v>0</v>
      </c>
      <c r="J1895" s="54" t="str">
        <f t="shared" ca="1" si="107"/>
        <v>ZH2IJC</v>
      </c>
      <c r="K1895" s="54" t="str">
        <f t="shared" ca="1" si="107"/>
        <v>AD3</v>
      </c>
      <c r="L1895" s="54" t="str">
        <f t="shared" ca="1" si="107"/>
        <v>COMPLET</v>
      </c>
      <c r="M1895" s="54">
        <f t="shared" ca="1" si="107"/>
        <v>0</v>
      </c>
      <c r="N1895" s="54" t="str">
        <f t="shared" ca="1" si="107"/>
        <v>ZH22JK</v>
      </c>
      <c r="O1895" s="54">
        <f t="shared" ca="1" si="107"/>
        <v>0</v>
      </c>
    </row>
    <row r="1896" spans="1:15" hidden="1" x14ac:dyDescent="0.25">
      <c r="A1896" s="97">
        <v>1538</v>
      </c>
      <c r="B1896" s="98" t="s">
        <v>7868</v>
      </c>
      <c r="C1896" s="54" t="str">
        <f t="shared" ca="1" si="108"/>
        <v>CPPL</v>
      </c>
      <c r="D1896" s="54" t="str">
        <f t="shared" ca="1" si="108"/>
        <v>SUCMICRA</v>
      </c>
      <c r="E1896" s="98">
        <f t="shared" ca="1" si="108"/>
        <v>0</v>
      </c>
      <c r="F1896" s="54">
        <f t="shared" ca="1" si="108"/>
        <v>0</v>
      </c>
      <c r="G1896" s="54">
        <f t="shared" ca="1" si="108"/>
        <v>0</v>
      </c>
      <c r="H1896" s="54">
        <f t="shared" ca="1" si="108"/>
        <v>0</v>
      </c>
      <c r="I1896" s="54">
        <f t="shared" ca="1" si="107"/>
        <v>0</v>
      </c>
      <c r="J1896" s="54" t="str">
        <f t="shared" ca="1" si="107"/>
        <v>ZH2IJC</v>
      </c>
      <c r="K1896" s="54" t="str">
        <f t="shared" ca="1" si="107"/>
        <v>AD3</v>
      </c>
      <c r="L1896" s="54" t="str">
        <f t="shared" ca="1" si="107"/>
        <v>COMPLET</v>
      </c>
      <c r="M1896" s="54">
        <f t="shared" ca="1" si="107"/>
        <v>0</v>
      </c>
      <c r="N1896" s="54" t="str">
        <f t="shared" ca="1" si="107"/>
        <v>ZH22JJ</v>
      </c>
      <c r="O1896" s="54">
        <f t="shared" ca="1" si="107"/>
        <v>0</v>
      </c>
    </row>
    <row r="1897" spans="1:15" hidden="1" x14ac:dyDescent="0.25">
      <c r="A1897" s="97">
        <v>1539</v>
      </c>
      <c r="B1897" s="98" t="s">
        <v>7871</v>
      </c>
      <c r="C1897" s="54" t="str">
        <f t="shared" ca="1" si="108"/>
        <v>CPPL</v>
      </c>
      <c r="D1897" s="54" t="str">
        <f t="shared" ca="1" si="108"/>
        <v>SUCMICRA</v>
      </c>
      <c r="E1897" s="98">
        <f t="shared" ca="1" si="108"/>
        <v>0</v>
      </c>
      <c r="F1897" s="54">
        <f t="shared" ca="1" si="108"/>
        <v>0</v>
      </c>
      <c r="G1897" s="54">
        <f t="shared" ca="1" si="108"/>
        <v>0</v>
      </c>
      <c r="H1897" s="54">
        <f t="shared" ca="1" si="108"/>
        <v>0</v>
      </c>
      <c r="I1897" s="54">
        <f t="shared" ca="1" si="107"/>
        <v>0</v>
      </c>
      <c r="J1897" s="54" t="str">
        <f t="shared" ca="1" si="107"/>
        <v>ZH2IJC</v>
      </c>
      <c r="K1897" s="54" t="str">
        <f t="shared" ca="1" si="107"/>
        <v>AD3</v>
      </c>
      <c r="L1897" s="54" t="str">
        <f t="shared" ca="1" si="107"/>
        <v>COMPLET</v>
      </c>
      <c r="M1897" s="54">
        <f t="shared" ca="1" si="107"/>
        <v>0</v>
      </c>
      <c r="N1897" s="54" t="str">
        <f t="shared" ca="1" si="107"/>
        <v>ZH22JO</v>
      </c>
      <c r="O1897" s="54">
        <f t="shared" ca="1" si="107"/>
        <v>0</v>
      </c>
    </row>
    <row r="1898" spans="1:15" hidden="1" x14ac:dyDescent="0.25">
      <c r="A1898" s="97">
        <v>1540</v>
      </c>
      <c r="B1898" s="98" t="s">
        <v>7875</v>
      </c>
      <c r="C1898" s="54" t="str">
        <f t="shared" ca="1" si="108"/>
        <v>CPPL</v>
      </c>
      <c r="D1898" s="54" t="str">
        <f t="shared" ca="1" si="108"/>
        <v>SUCMICRA</v>
      </c>
      <c r="E1898" s="98">
        <f t="shared" ca="1" si="108"/>
        <v>0</v>
      </c>
      <c r="F1898" s="54">
        <f t="shared" ca="1" si="108"/>
        <v>0</v>
      </c>
      <c r="G1898" s="54">
        <f t="shared" ca="1" si="108"/>
        <v>0</v>
      </c>
      <c r="H1898" s="54">
        <f t="shared" ca="1" si="108"/>
        <v>0</v>
      </c>
      <c r="I1898" s="54">
        <f t="shared" ca="1" si="107"/>
        <v>0</v>
      </c>
      <c r="J1898" s="54" t="str">
        <f t="shared" ca="1" si="107"/>
        <v>ZH2IJC</v>
      </c>
      <c r="K1898" s="54" t="str">
        <f t="shared" ca="1" si="107"/>
        <v>AD3</v>
      </c>
      <c r="L1898" s="54" t="str">
        <f t="shared" ca="1" si="107"/>
        <v>COMPLET</v>
      </c>
      <c r="M1898" s="54">
        <f t="shared" ca="1" si="107"/>
        <v>0</v>
      </c>
      <c r="N1898" s="54" t="str">
        <f t="shared" ca="1" si="107"/>
        <v>ZH22JP</v>
      </c>
      <c r="O1898" s="54">
        <f t="shared" ca="1" si="107"/>
        <v>0</v>
      </c>
    </row>
    <row r="1899" spans="1:15" hidden="1" x14ac:dyDescent="0.25">
      <c r="A1899" s="97">
        <v>1541</v>
      </c>
      <c r="B1899" s="98" t="s">
        <v>7879</v>
      </c>
      <c r="C1899" s="54" t="str">
        <f t="shared" ca="1" si="108"/>
        <v>CPPL</v>
      </c>
      <c r="D1899" s="54" t="str">
        <f t="shared" ca="1" si="108"/>
        <v>SUCMICRA</v>
      </c>
      <c r="E1899" s="98">
        <f t="shared" ca="1" si="108"/>
        <v>0</v>
      </c>
      <c r="F1899" s="54">
        <f t="shared" ca="1" si="108"/>
        <v>0</v>
      </c>
      <c r="G1899" s="54">
        <f t="shared" ca="1" si="108"/>
        <v>0</v>
      </c>
      <c r="H1899" s="54">
        <f t="shared" ca="1" si="108"/>
        <v>0</v>
      </c>
      <c r="I1899" s="54">
        <f t="shared" ca="1" si="107"/>
        <v>0</v>
      </c>
      <c r="J1899" s="54" t="str">
        <f t="shared" ca="1" si="107"/>
        <v>ZH2IJC</v>
      </c>
      <c r="K1899" s="54" t="str">
        <f t="shared" ca="1" si="107"/>
        <v>AD3</v>
      </c>
      <c r="L1899" s="54" t="str">
        <f t="shared" ca="1" si="107"/>
        <v>COMPLET</v>
      </c>
      <c r="M1899" s="54">
        <f t="shared" ca="1" si="107"/>
        <v>0</v>
      </c>
      <c r="N1899" s="54" t="str">
        <f t="shared" ca="1" si="107"/>
        <v>ZH22JQ</v>
      </c>
      <c r="O1899" s="54">
        <f t="shared" ca="1" si="107"/>
        <v>0</v>
      </c>
    </row>
    <row r="1900" spans="1:15" hidden="1" x14ac:dyDescent="0.25">
      <c r="A1900" s="97">
        <v>1542</v>
      </c>
      <c r="B1900" s="98" t="s">
        <v>7883</v>
      </c>
      <c r="C1900" s="54" t="str">
        <f t="shared" ca="1" si="108"/>
        <v>CPPL</v>
      </c>
      <c r="D1900" s="54" t="str">
        <f t="shared" ca="1" si="108"/>
        <v>SUCMICRA</v>
      </c>
      <c r="E1900" s="98">
        <f t="shared" ca="1" si="108"/>
        <v>0</v>
      </c>
      <c r="F1900" s="54">
        <f t="shared" ca="1" si="108"/>
        <v>0</v>
      </c>
      <c r="G1900" s="54">
        <f t="shared" ca="1" si="108"/>
        <v>0</v>
      </c>
      <c r="H1900" s="54">
        <f t="shared" ca="1" si="108"/>
        <v>0</v>
      </c>
      <c r="I1900" s="54">
        <f t="shared" ca="1" si="107"/>
        <v>0</v>
      </c>
      <c r="J1900" s="54" t="str">
        <f t="shared" ca="1" si="107"/>
        <v>ZH2IJC</v>
      </c>
      <c r="K1900" s="54" t="str">
        <f t="shared" ca="1" si="107"/>
        <v>AD3</v>
      </c>
      <c r="L1900" s="54" t="str">
        <f t="shared" ca="1" si="107"/>
        <v>COMPLET</v>
      </c>
      <c r="M1900" s="54">
        <f t="shared" ca="1" si="107"/>
        <v>0</v>
      </c>
      <c r="N1900" s="54" t="str">
        <f t="shared" ca="1" si="107"/>
        <v>ZH22JL</v>
      </c>
      <c r="O1900" s="54">
        <f t="shared" ca="1" si="107"/>
        <v>0</v>
      </c>
    </row>
    <row r="1901" spans="1:15" hidden="1" x14ac:dyDescent="0.25">
      <c r="A1901" s="97">
        <v>1543</v>
      </c>
      <c r="B1901" s="98" t="s">
        <v>7886</v>
      </c>
      <c r="C1901" s="54" t="str">
        <f t="shared" ca="1" si="108"/>
        <v>CPPL</v>
      </c>
      <c r="D1901" s="54" t="str">
        <f t="shared" ca="1" si="108"/>
        <v>SUCMICRA</v>
      </c>
      <c r="E1901" s="98">
        <f t="shared" ca="1" si="108"/>
        <v>0</v>
      </c>
      <c r="F1901" s="54">
        <f t="shared" ca="1" si="108"/>
        <v>0</v>
      </c>
      <c r="G1901" s="54">
        <f t="shared" ca="1" si="108"/>
        <v>0</v>
      </c>
      <c r="H1901" s="54">
        <f t="shared" ca="1" si="108"/>
        <v>0</v>
      </c>
      <c r="I1901" s="54">
        <f t="shared" ca="1" si="107"/>
        <v>0</v>
      </c>
      <c r="J1901" s="54" t="str">
        <f t="shared" ca="1" si="107"/>
        <v>ZH2IJC</v>
      </c>
      <c r="K1901" s="54" t="str">
        <f t="shared" ca="1" si="107"/>
        <v>AD3</v>
      </c>
      <c r="L1901" s="54" t="str">
        <f t="shared" ca="1" si="107"/>
        <v>COMPLET</v>
      </c>
      <c r="M1901" s="54">
        <f t="shared" ca="1" si="107"/>
        <v>0</v>
      </c>
      <c r="N1901" s="54" t="str">
        <f t="shared" ca="1" si="107"/>
        <v>ZH22JM</v>
      </c>
      <c r="O1901" s="54">
        <f t="shared" ca="1" si="107"/>
        <v>0</v>
      </c>
    </row>
    <row r="1902" spans="1:15" hidden="1" x14ac:dyDescent="0.25">
      <c r="A1902" s="97">
        <v>1544</v>
      </c>
      <c r="B1902" s="98" t="s">
        <v>7889</v>
      </c>
      <c r="C1902" s="54" t="str">
        <f t="shared" ca="1" si="108"/>
        <v>CPPL</v>
      </c>
      <c r="D1902" s="54" t="str">
        <f t="shared" ca="1" si="108"/>
        <v>SUCMICRA</v>
      </c>
      <c r="E1902" s="98">
        <f t="shared" ca="1" si="108"/>
        <v>0</v>
      </c>
      <c r="F1902" s="54">
        <f t="shared" ca="1" si="108"/>
        <v>0</v>
      </c>
      <c r="G1902" s="54">
        <f t="shared" ca="1" si="108"/>
        <v>0</v>
      </c>
      <c r="H1902" s="54">
        <f t="shared" ca="1" si="108"/>
        <v>0</v>
      </c>
      <c r="I1902" s="54">
        <f t="shared" ca="1" si="107"/>
        <v>0</v>
      </c>
      <c r="J1902" s="54" t="str">
        <f t="shared" ca="1" si="107"/>
        <v>ZH2IJC</v>
      </c>
      <c r="K1902" s="54" t="str">
        <f t="shared" ca="1" si="107"/>
        <v>AD3</v>
      </c>
      <c r="L1902" s="54" t="str">
        <f t="shared" ca="1" si="107"/>
        <v>COMPLET</v>
      </c>
      <c r="M1902" s="54">
        <f t="shared" ca="1" si="107"/>
        <v>0</v>
      </c>
      <c r="N1902" s="54" t="str">
        <f t="shared" ca="1" si="107"/>
        <v>ZH22JR</v>
      </c>
      <c r="O1902" s="54">
        <f t="shared" ca="1" si="107"/>
        <v>0</v>
      </c>
    </row>
    <row r="1903" spans="1:15" hidden="1" x14ac:dyDescent="0.25">
      <c r="A1903" s="97">
        <v>1545</v>
      </c>
      <c r="B1903" s="98" t="s">
        <v>7893</v>
      </c>
      <c r="C1903" s="54" t="str">
        <f t="shared" ca="1" si="108"/>
        <v>CPPL</v>
      </c>
      <c r="D1903" s="54" t="str">
        <f t="shared" ca="1" si="108"/>
        <v>SUCMICRA</v>
      </c>
      <c r="E1903" s="98">
        <f t="shared" ca="1" si="108"/>
        <v>0</v>
      </c>
      <c r="F1903" s="54">
        <f t="shared" ca="1" si="108"/>
        <v>0</v>
      </c>
      <c r="G1903" s="54">
        <f t="shared" ca="1" si="108"/>
        <v>0</v>
      </c>
      <c r="H1903" s="54">
        <f t="shared" ca="1" si="108"/>
        <v>0</v>
      </c>
      <c r="I1903" s="54">
        <f t="shared" ca="1" si="107"/>
        <v>0</v>
      </c>
      <c r="J1903" s="54" t="str">
        <f t="shared" ca="1" si="107"/>
        <v>ZH2IJC</v>
      </c>
      <c r="K1903" s="54" t="str">
        <f t="shared" ca="1" si="107"/>
        <v>AD3</v>
      </c>
      <c r="L1903" s="54" t="str">
        <f t="shared" ca="1" si="107"/>
        <v>COMPLET</v>
      </c>
      <c r="M1903" s="54">
        <f t="shared" ca="1" si="107"/>
        <v>0</v>
      </c>
      <c r="N1903" s="54" t="str">
        <f t="shared" ca="1" si="107"/>
        <v>ZH22JS</v>
      </c>
      <c r="O1903" s="54">
        <f t="shared" ca="1" si="107"/>
        <v>0</v>
      </c>
    </row>
    <row r="1904" spans="1:15" hidden="1" x14ac:dyDescent="0.25">
      <c r="A1904" s="97">
        <v>1546</v>
      </c>
      <c r="B1904" s="98" t="s">
        <v>7896</v>
      </c>
      <c r="C1904" s="54" t="str">
        <f t="shared" ca="1" si="108"/>
        <v>CPPL</v>
      </c>
      <c r="D1904" s="54" t="str">
        <f t="shared" ca="1" si="108"/>
        <v>SUCMICRA</v>
      </c>
      <c r="E1904" s="98">
        <f t="shared" ca="1" si="108"/>
        <v>0</v>
      </c>
      <c r="F1904" s="54">
        <f t="shared" ca="1" si="108"/>
        <v>0</v>
      </c>
      <c r="G1904" s="54">
        <f t="shared" ca="1" si="108"/>
        <v>0</v>
      </c>
      <c r="H1904" s="54">
        <f t="shared" ca="1" si="108"/>
        <v>0</v>
      </c>
      <c r="I1904" s="54">
        <f t="shared" ca="1" si="107"/>
        <v>0</v>
      </c>
      <c r="J1904" s="54" t="str">
        <f t="shared" ca="1" si="107"/>
        <v>ZH2IJC</v>
      </c>
      <c r="K1904" s="54" t="str">
        <f t="shared" ca="1" si="107"/>
        <v>AD3</v>
      </c>
      <c r="L1904" s="54" t="str">
        <f t="shared" ca="1" si="107"/>
        <v>COMPLET</v>
      </c>
      <c r="M1904" s="54">
        <f t="shared" ca="1" si="107"/>
        <v>0</v>
      </c>
      <c r="N1904" s="54" t="str">
        <f t="shared" ca="1" si="107"/>
        <v>ZH22JT</v>
      </c>
      <c r="O1904" s="54">
        <f t="shared" ca="1" si="107"/>
        <v>0</v>
      </c>
    </row>
    <row r="1905" spans="1:15" hidden="1" x14ac:dyDescent="0.25">
      <c r="A1905" s="97">
        <v>1547</v>
      </c>
      <c r="B1905" s="98" t="s">
        <v>7900</v>
      </c>
      <c r="C1905" s="54" t="str">
        <f t="shared" ca="1" si="108"/>
        <v>CPPL</v>
      </c>
      <c r="D1905" s="54" t="str">
        <f t="shared" ca="1" si="108"/>
        <v>SUCMICRA</v>
      </c>
      <c r="E1905" s="98">
        <f t="shared" ca="1" si="108"/>
        <v>0</v>
      </c>
      <c r="F1905" s="54">
        <f t="shared" ca="1" si="108"/>
        <v>0</v>
      </c>
      <c r="G1905" s="54">
        <f t="shared" ca="1" si="108"/>
        <v>0</v>
      </c>
      <c r="H1905" s="54">
        <f t="shared" ca="1" si="108"/>
        <v>0</v>
      </c>
      <c r="I1905" s="54">
        <f t="shared" ca="1" si="107"/>
        <v>0</v>
      </c>
      <c r="J1905" s="54" t="str">
        <f t="shared" ca="1" si="107"/>
        <v>ZH2IJC</v>
      </c>
      <c r="K1905" s="54" t="str">
        <f t="shared" ca="1" si="107"/>
        <v>AD3</v>
      </c>
      <c r="L1905" s="54" t="str">
        <f t="shared" ca="1" si="107"/>
        <v>COMPLET</v>
      </c>
      <c r="M1905" s="54">
        <f t="shared" ca="1" si="107"/>
        <v>0</v>
      </c>
      <c r="N1905" s="54" t="str">
        <f t="shared" ca="1" si="107"/>
        <v>ZH22JX</v>
      </c>
      <c r="O1905" s="54">
        <f t="shared" ref="O1905:O1968" ca="1" si="109">IF((INDIRECT("'Referentiel'!"&amp;O$1&amp;$A1905)="N/A"),"",INDIRECT("'Referentiel'!"&amp;O$1&amp;$A1905))</f>
        <v>0</v>
      </c>
    </row>
    <row r="1906" spans="1:15" hidden="1" x14ac:dyDescent="0.25">
      <c r="A1906" s="97">
        <v>1548</v>
      </c>
      <c r="B1906" s="98" t="s">
        <v>7904</v>
      </c>
      <c r="C1906" s="54" t="str">
        <f t="shared" ca="1" si="108"/>
        <v>CPPL</v>
      </c>
      <c r="D1906" s="54" t="str">
        <f t="shared" ca="1" si="108"/>
        <v>SUCMICRA</v>
      </c>
      <c r="E1906" s="98">
        <f t="shared" ca="1" si="108"/>
        <v>0</v>
      </c>
      <c r="F1906" s="54">
        <f t="shared" ca="1" si="108"/>
        <v>0</v>
      </c>
      <c r="G1906" s="54">
        <f t="shared" ca="1" si="108"/>
        <v>0</v>
      </c>
      <c r="H1906" s="54">
        <f t="shared" ca="1" si="108"/>
        <v>0</v>
      </c>
      <c r="I1906" s="54">
        <f t="shared" ca="1" si="108"/>
        <v>0</v>
      </c>
      <c r="J1906" s="54" t="str">
        <f t="shared" ca="1" si="108"/>
        <v>ZH2IJC</v>
      </c>
      <c r="K1906" s="54" t="str">
        <f t="shared" ca="1" si="108"/>
        <v>AD3</v>
      </c>
      <c r="L1906" s="54" t="str">
        <f t="shared" ca="1" si="108"/>
        <v>COMPLET</v>
      </c>
      <c r="M1906" s="54">
        <f t="shared" ca="1" si="108"/>
        <v>0</v>
      </c>
      <c r="N1906" s="54" t="str">
        <f t="shared" ca="1" si="108"/>
        <v>ZH22JY</v>
      </c>
      <c r="O1906" s="54">
        <f t="shared" ca="1" si="109"/>
        <v>0</v>
      </c>
    </row>
    <row r="1907" spans="1:15" hidden="1" x14ac:dyDescent="0.25">
      <c r="A1907" s="97">
        <v>1549</v>
      </c>
      <c r="B1907" s="98" t="s">
        <v>7907</v>
      </c>
      <c r="C1907" s="54" t="str">
        <f t="shared" ca="1" si="108"/>
        <v>CPPL</v>
      </c>
      <c r="D1907" s="54" t="str">
        <f t="shared" ca="1" si="108"/>
        <v>SUCMICRA</v>
      </c>
      <c r="E1907" s="98">
        <f t="shared" ca="1" si="108"/>
        <v>0</v>
      </c>
      <c r="F1907" s="54">
        <f t="shared" ca="1" si="108"/>
        <v>0</v>
      </c>
      <c r="G1907" s="54">
        <f t="shared" ca="1" si="108"/>
        <v>0</v>
      </c>
      <c r="H1907" s="54">
        <f t="shared" ca="1" si="108"/>
        <v>0</v>
      </c>
      <c r="I1907" s="54">
        <f t="shared" ca="1" si="108"/>
        <v>0</v>
      </c>
      <c r="J1907" s="54" t="str">
        <f t="shared" ca="1" si="108"/>
        <v>ZH2IJC</v>
      </c>
      <c r="K1907" s="54" t="str">
        <f t="shared" ca="1" si="108"/>
        <v>AD3</v>
      </c>
      <c r="L1907" s="54" t="str">
        <f t="shared" ca="1" si="108"/>
        <v>COMPLET</v>
      </c>
      <c r="M1907" s="54">
        <f t="shared" ca="1" si="108"/>
        <v>0</v>
      </c>
      <c r="N1907" s="54" t="str">
        <f t="shared" ca="1" si="108"/>
        <v>ZH22JZ</v>
      </c>
      <c r="O1907" s="54">
        <f t="shared" ca="1" si="109"/>
        <v>0</v>
      </c>
    </row>
    <row r="1908" spans="1:15" hidden="1" x14ac:dyDescent="0.25">
      <c r="A1908" s="97">
        <v>1550</v>
      </c>
      <c r="B1908" s="98" t="s">
        <v>7910</v>
      </c>
      <c r="C1908" s="54" t="str">
        <f t="shared" ca="1" si="108"/>
        <v>CPPL</v>
      </c>
      <c r="D1908" s="54" t="str">
        <f t="shared" ca="1" si="108"/>
        <v>SUCMICRA</v>
      </c>
      <c r="E1908" s="98">
        <f t="shared" ca="1" si="108"/>
        <v>0</v>
      </c>
      <c r="F1908" s="54">
        <f t="shared" ca="1" si="108"/>
        <v>0</v>
      </c>
      <c r="G1908" s="54">
        <f t="shared" ca="1" si="108"/>
        <v>0</v>
      </c>
      <c r="H1908" s="54">
        <f t="shared" ca="1" si="108"/>
        <v>0</v>
      </c>
      <c r="I1908" s="54">
        <f t="shared" ca="1" si="108"/>
        <v>0</v>
      </c>
      <c r="J1908" s="54" t="str">
        <f t="shared" ca="1" si="108"/>
        <v>ZH2IJC</v>
      </c>
      <c r="K1908" s="54" t="str">
        <f t="shared" ca="1" si="108"/>
        <v>AD3</v>
      </c>
      <c r="L1908" s="54" t="str">
        <f t="shared" ca="1" si="108"/>
        <v>COMPLET</v>
      </c>
      <c r="M1908" s="54">
        <f t="shared" ca="1" si="108"/>
        <v>0</v>
      </c>
      <c r="N1908" s="54" t="str">
        <f t="shared" ca="1" si="108"/>
        <v>ZH22JV</v>
      </c>
      <c r="O1908" s="54">
        <f t="shared" ca="1" si="109"/>
        <v>0</v>
      </c>
    </row>
    <row r="1909" spans="1:15" hidden="1" x14ac:dyDescent="0.25">
      <c r="A1909" s="97">
        <v>1551</v>
      </c>
      <c r="B1909" s="98" t="s">
        <v>7913</v>
      </c>
      <c r="C1909" s="54" t="str">
        <f t="shared" ca="1" si="108"/>
        <v>CPPL</v>
      </c>
      <c r="D1909" s="54" t="str">
        <f t="shared" ca="1" si="108"/>
        <v>SUCMICRA</v>
      </c>
      <c r="E1909" s="98">
        <f t="shared" ca="1" si="108"/>
        <v>0</v>
      </c>
      <c r="F1909" s="54">
        <f t="shared" ca="1" si="108"/>
        <v>0</v>
      </c>
      <c r="G1909" s="54">
        <f t="shared" ca="1" si="108"/>
        <v>0</v>
      </c>
      <c r="H1909" s="54">
        <f t="shared" ca="1" si="108"/>
        <v>0</v>
      </c>
      <c r="I1909" s="54">
        <f t="shared" ca="1" si="108"/>
        <v>0</v>
      </c>
      <c r="J1909" s="54" t="str">
        <f t="shared" ca="1" si="108"/>
        <v>ZH2IJC</v>
      </c>
      <c r="K1909" s="54" t="str">
        <f t="shared" ca="1" si="108"/>
        <v>AD3</v>
      </c>
      <c r="L1909" s="54" t="str">
        <f t="shared" ca="1" si="108"/>
        <v>COMPLET</v>
      </c>
      <c r="M1909" s="54">
        <f t="shared" ca="1" si="108"/>
        <v>0</v>
      </c>
      <c r="N1909" s="54" t="str">
        <f t="shared" ca="1" si="108"/>
        <v>ZH23J0</v>
      </c>
      <c r="O1909" s="54">
        <f t="shared" ca="1" si="109"/>
        <v>0</v>
      </c>
    </row>
    <row r="1910" spans="1:15" hidden="1" x14ac:dyDescent="0.25">
      <c r="A1910" s="97">
        <v>1552</v>
      </c>
      <c r="B1910" s="98" t="s">
        <v>7917</v>
      </c>
      <c r="C1910" s="54" t="str">
        <f t="shared" ca="1" si="108"/>
        <v>CPPL</v>
      </c>
      <c r="D1910" s="54" t="str">
        <f t="shared" ca="1" si="108"/>
        <v>SUCMICRA</v>
      </c>
      <c r="E1910" s="98">
        <f t="shared" ca="1" si="108"/>
        <v>0</v>
      </c>
      <c r="F1910" s="54">
        <f t="shared" ca="1" si="108"/>
        <v>0</v>
      </c>
      <c r="G1910" s="54">
        <f t="shared" ca="1" si="108"/>
        <v>0</v>
      </c>
      <c r="H1910" s="54">
        <f t="shared" ca="1" si="108"/>
        <v>0</v>
      </c>
      <c r="I1910" s="54">
        <f t="shared" ca="1" si="108"/>
        <v>0</v>
      </c>
      <c r="J1910" s="54" t="str">
        <f t="shared" ca="1" si="108"/>
        <v>ZH2IJC</v>
      </c>
      <c r="K1910" s="54" t="str">
        <f t="shared" ca="1" si="108"/>
        <v>AD3</v>
      </c>
      <c r="L1910" s="54" t="str">
        <f t="shared" ca="1" si="108"/>
        <v>COMPLET</v>
      </c>
      <c r="M1910" s="54">
        <f t="shared" ca="1" si="108"/>
        <v>0</v>
      </c>
      <c r="N1910" s="54" t="str">
        <f t="shared" ca="1" si="108"/>
        <v>ZH23J1</v>
      </c>
      <c r="O1910" s="54">
        <f t="shared" ca="1" si="109"/>
        <v>0</v>
      </c>
    </row>
    <row r="1911" spans="1:15" hidden="1" x14ac:dyDescent="0.25">
      <c r="A1911" s="97">
        <v>1553</v>
      </c>
      <c r="B1911" s="98" t="s">
        <v>7920</v>
      </c>
      <c r="C1911" s="54" t="str">
        <f t="shared" ca="1" si="108"/>
        <v>CPPL</v>
      </c>
      <c r="D1911" s="54" t="str">
        <f t="shared" ca="1" si="108"/>
        <v>SUCMICRA</v>
      </c>
      <c r="E1911" s="98">
        <f t="shared" ca="1" si="108"/>
        <v>0</v>
      </c>
      <c r="F1911" s="54">
        <f t="shared" ca="1" si="108"/>
        <v>0</v>
      </c>
      <c r="G1911" s="54">
        <f t="shared" ca="1" si="108"/>
        <v>0</v>
      </c>
      <c r="H1911" s="54">
        <f t="shared" ca="1" si="108"/>
        <v>0</v>
      </c>
      <c r="I1911" s="54">
        <f t="shared" ca="1" si="108"/>
        <v>0</v>
      </c>
      <c r="J1911" s="54" t="str">
        <f t="shared" ca="1" si="108"/>
        <v>ZH2IJC</v>
      </c>
      <c r="K1911" s="54" t="str">
        <f t="shared" ca="1" si="108"/>
        <v>AD3</v>
      </c>
      <c r="L1911" s="54" t="str">
        <f t="shared" ca="1" si="108"/>
        <v>COMPLET</v>
      </c>
      <c r="M1911" s="54">
        <f t="shared" ca="1" si="108"/>
        <v>0</v>
      </c>
      <c r="N1911" s="54" t="str">
        <f t="shared" ca="1" si="108"/>
        <v>ZH23J3</v>
      </c>
      <c r="O1911" s="54">
        <f t="shared" ca="1" si="109"/>
        <v>0</v>
      </c>
    </row>
    <row r="1912" spans="1:15" hidden="1" x14ac:dyDescent="0.25">
      <c r="A1912" s="97">
        <v>1554</v>
      </c>
      <c r="B1912" s="98" t="s">
        <v>7923</v>
      </c>
      <c r="C1912" s="54" t="str">
        <f t="shared" ca="1" si="108"/>
        <v>CPPL</v>
      </c>
      <c r="D1912" s="54" t="str">
        <f t="shared" ca="1" si="108"/>
        <v>SUCMICRA</v>
      </c>
      <c r="E1912" s="98">
        <f t="shared" ca="1" si="108"/>
        <v>0</v>
      </c>
      <c r="F1912" s="54">
        <f t="shared" ca="1" si="108"/>
        <v>0</v>
      </c>
      <c r="G1912" s="54">
        <f t="shared" ca="1" si="108"/>
        <v>0</v>
      </c>
      <c r="H1912" s="54">
        <f t="shared" ca="1" si="108"/>
        <v>0</v>
      </c>
      <c r="I1912" s="54">
        <f t="shared" ca="1" si="108"/>
        <v>0</v>
      </c>
      <c r="J1912" s="54" t="str">
        <f t="shared" ca="1" si="108"/>
        <v>ZH2IJC</v>
      </c>
      <c r="K1912" s="54" t="str">
        <f t="shared" ca="1" si="108"/>
        <v>AD3</v>
      </c>
      <c r="L1912" s="54" t="str">
        <f t="shared" ca="1" si="108"/>
        <v>COMPLET</v>
      </c>
      <c r="M1912" s="54">
        <f t="shared" ca="1" si="108"/>
        <v>0</v>
      </c>
      <c r="N1912" s="54" t="str">
        <f t="shared" ca="1" si="108"/>
        <v>ZH23J4</v>
      </c>
      <c r="O1912" s="54">
        <f t="shared" ca="1" si="109"/>
        <v>0</v>
      </c>
    </row>
    <row r="1913" spans="1:15" hidden="1" x14ac:dyDescent="0.25">
      <c r="A1913" s="97">
        <v>1555</v>
      </c>
      <c r="B1913" s="98" t="s">
        <v>7926</v>
      </c>
      <c r="C1913" s="54" t="str">
        <f t="shared" ca="1" si="108"/>
        <v>CPPL</v>
      </c>
      <c r="D1913" s="54" t="str">
        <f t="shared" ca="1" si="108"/>
        <v>SUCMICRA</v>
      </c>
      <c r="E1913" s="98">
        <f t="shared" ca="1" si="108"/>
        <v>0</v>
      </c>
      <c r="F1913" s="54">
        <f t="shared" ca="1" si="108"/>
        <v>0</v>
      </c>
      <c r="G1913" s="54">
        <f t="shared" ca="1" si="108"/>
        <v>0</v>
      </c>
      <c r="H1913" s="54">
        <f t="shared" ca="1" si="108"/>
        <v>0</v>
      </c>
      <c r="I1913" s="54">
        <f t="shared" ca="1" si="108"/>
        <v>0</v>
      </c>
      <c r="J1913" s="54" t="str">
        <f t="shared" ca="1" si="108"/>
        <v>ZH2IJC</v>
      </c>
      <c r="K1913" s="54" t="str">
        <f t="shared" ca="1" si="108"/>
        <v>AD3</v>
      </c>
      <c r="L1913" s="54" t="str">
        <f t="shared" ca="1" si="108"/>
        <v>COMPLET</v>
      </c>
      <c r="M1913" s="54">
        <f t="shared" ca="1" si="108"/>
        <v>0</v>
      </c>
      <c r="N1913" s="54" t="str">
        <f t="shared" ca="1" si="108"/>
        <v>ZH23J5</v>
      </c>
      <c r="O1913" s="54">
        <f t="shared" ca="1" si="109"/>
        <v>0</v>
      </c>
    </row>
    <row r="1914" spans="1:15" hidden="1" x14ac:dyDescent="0.25">
      <c r="A1914" s="97">
        <v>1556</v>
      </c>
      <c r="B1914" s="98" t="s">
        <v>7930</v>
      </c>
      <c r="C1914" s="54" t="str">
        <f t="shared" ca="1" si="108"/>
        <v>CPPL</v>
      </c>
      <c r="D1914" s="54" t="str">
        <f t="shared" ca="1" si="108"/>
        <v>SUCMICRA</v>
      </c>
      <c r="E1914" s="98">
        <f t="shared" ca="1" si="108"/>
        <v>0</v>
      </c>
      <c r="F1914" s="54">
        <f t="shared" ca="1" si="108"/>
        <v>0</v>
      </c>
      <c r="G1914" s="54">
        <f t="shared" ca="1" si="108"/>
        <v>0</v>
      </c>
      <c r="H1914" s="54">
        <f t="shared" ca="1" si="108"/>
        <v>0</v>
      </c>
      <c r="I1914" s="54">
        <f t="shared" ca="1" si="108"/>
        <v>0</v>
      </c>
      <c r="J1914" s="54" t="str">
        <f t="shared" ca="1" si="108"/>
        <v>ZH2IJC</v>
      </c>
      <c r="K1914" s="54" t="str">
        <f t="shared" ca="1" si="108"/>
        <v>AD3</v>
      </c>
      <c r="L1914" s="54" t="str">
        <f t="shared" ca="1" si="108"/>
        <v>COMPLET</v>
      </c>
      <c r="M1914" s="54">
        <f t="shared" ca="1" si="108"/>
        <v>0</v>
      </c>
      <c r="N1914" s="54" t="str">
        <f t="shared" ca="1" si="108"/>
        <v>ZH23J6</v>
      </c>
      <c r="O1914" s="54">
        <f t="shared" ca="1" si="109"/>
        <v>0</v>
      </c>
    </row>
    <row r="1915" spans="1:15" hidden="1" x14ac:dyDescent="0.25">
      <c r="A1915" s="97">
        <v>1557</v>
      </c>
      <c r="B1915" s="98" t="s">
        <v>7933</v>
      </c>
      <c r="C1915" s="54" t="str">
        <f t="shared" ca="1" si="108"/>
        <v>CPPL</v>
      </c>
      <c r="D1915" s="54" t="str">
        <f t="shared" ca="1" si="108"/>
        <v>SUCMICRA</v>
      </c>
      <c r="E1915" s="98">
        <f t="shared" ca="1" si="108"/>
        <v>0</v>
      </c>
      <c r="F1915" s="54">
        <f t="shared" ca="1" si="108"/>
        <v>0</v>
      </c>
      <c r="G1915" s="54">
        <f t="shared" ca="1" si="108"/>
        <v>0</v>
      </c>
      <c r="H1915" s="54">
        <f t="shared" ca="1" si="108"/>
        <v>0</v>
      </c>
      <c r="I1915" s="54">
        <f t="shared" ca="1" si="108"/>
        <v>0</v>
      </c>
      <c r="J1915" s="54" t="str">
        <f t="shared" ca="1" si="108"/>
        <v>ZH2IJC</v>
      </c>
      <c r="K1915" s="54" t="str">
        <f t="shared" ca="1" si="108"/>
        <v>AD3</v>
      </c>
      <c r="L1915" s="54" t="str">
        <f t="shared" ca="1" si="108"/>
        <v>COMPLET</v>
      </c>
      <c r="M1915" s="54">
        <f t="shared" ca="1" si="108"/>
        <v>0</v>
      </c>
      <c r="N1915" s="54" t="str">
        <f t="shared" ca="1" si="108"/>
        <v>ZH23J7</v>
      </c>
      <c r="O1915" s="54">
        <f t="shared" ca="1" si="109"/>
        <v>0</v>
      </c>
    </row>
    <row r="1916" spans="1:15" hidden="1" x14ac:dyDescent="0.25">
      <c r="A1916" s="97">
        <v>1558</v>
      </c>
      <c r="B1916" s="98" t="s">
        <v>7937</v>
      </c>
      <c r="C1916" s="54" t="str">
        <f t="shared" ca="1" si="108"/>
        <v>CPPL</v>
      </c>
      <c r="D1916" s="54" t="str">
        <f t="shared" ca="1" si="108"/>
        <v>SUCMICRA</v>
      </c>
      <c r="E1916" s="98">
        <f t="shared" ca="1" si="108"/>
        <v>0</v>
      </c>
      <c r="F1916" s="54">
        <f t="shared" ca="1" si="108"/>
        <v>0</v>
      </c>
      <c r="G1916" s="54">
        <f t="shared" ca="1" si="108"/>
        <v>0</v>
      </c>
      <c r="H1916" s="54">
        <f t="shared" ca="1" si="108"/>
        <v>0</v>
      </c>
      <c r="I1916" s="54">
        <f t="shared" ca="1" si="108"/>
        <v>0</v>
      </c>
      <c r="J1916" s="54" t="str">
        <f t="shared" ca="1" si="108"/>
        <v>ZH2IJC</v>
      </c>
      <c r="K1916" s="54" t="str">
        <f t="shared" ca="1" si="108"/>
        <v>AD3</v>
      </c>
      <c r="L1916" s="54" t="str">
        <f t="shared" ref="L1916:O1979" ca="1" si="110">IF((INDIRECT("'Referentiel'!"&amp;L$1&amp;$A1916)="N/A"),"",INDIRECT("'Referentiel'!"&amp;L$1&amp;$A1916))</f>
        <v>COMPLET</v>
      </c>
      <c r="M1916" s="54">
        <f t="shared" ca="1" si="110"/>
        <v>0</v>
      </c>
      <c r="N1916" s="54" t="str">
        <f t="shared" ca="1" si="110"/>
        <v>ZH23J8</v>
      </c>
      <c r="O1916" s="54">
        <f t="shared" ca="1" si="109"/>
        <v>0</v>
      </c>
    </row>
    <row r="1917" spans="1:15" hidden="1" x14ac:dyDescent="0.25">
      <c r="A1917" s="97">
        <v>1992</v>
      </c>
      <c r="B1917" s="98" t="s">
        <v>9929</v>
      </c>
      <c r="C1917" s="54" t="str">
        <f t="shared" ref="C1917:K1945" ca="1" si="111">IF((INDIRECT("'Referentiel'!"&amp;C$1&amp;$A1917)="N/A"),"",INDIRECT("'Referentiel'!"&amp;C$1&amp;$A1917))</f>
        <v>CPMP</v>
      </c>
      <c r="D1917" s="54" t="str">
        <f t="shared" ca="1" si="111"/>
        <v>#CR#INCIJ_YYYYMMDDHHMISS_banques.csv</v>
      </c>
      <c r="E1917" s="98">
        <f t="shared" ca="1" si="111"/>
        <v>0</v>
      </c>
      <c r="F1917" s="54">
        <f t="shared" ca="1" si="111"/>
        <v>0</v>
      </c>
      <c r="G1917" s="54">
        <f t="shared" ca="1" si="111"/>
        <v>0</v>
      </c>
      <c r="H1917" s="54">
        <f t="shared" ca="1" si="111"/>
        <v>0</v>
      </c>
      <c r="I1917" s="54">
        <f t="shared" ca="1" si="111"/>
        <v>0</v>
      </c>
      <c r="J1917" s="54">
        <f t="shared" ca="1" si="111"/>
        <v>0</v>
      </c>
      <c r="K1917" s="54" t="str">
        <f t="shared" ca="1" si="111"/>
        <v>AD4</v>
      </c>
      <c r="L1917" s="54" t="str">
        <f t="shared" ca="1" si="110"/>
        <v>COMPLET</v>
      </c>
      <c r="M1917" s="54" t="str">
        <f t="shared" ca="1" si="110"/>
        <v xml:space="preserve"> </v>
      </c>
      <c r="N1917" s="54" t="str">
        <f t="shared" ca="1" si="110"/>
        <v>ZH2Rj8</v>
      </c>
      <c r="O1917" s="54">
        <f t="shared" ca="1" si="109"/>
        <v>0</v>
      </c>
    </row>
    <row r="1918" spans="1:15" hidden="1" x14ac:dyDescent="0.25">
      <c r="A1918" s="97">
        <v>1993</v>
      </c>
      <c r="B1918" s="98" t="s">
        <v>9933</v>
      </c>
      <c r="C1918" s="54" t="str">
        <f t="shared" ca="1" si="111"/>
        <v>CPMP</v>
      </c>
      <c r="D1918" s="54" t="str">
        <f t="shared" ca="1" si="111"/>
        <v>#CR#INCIJ_YYYYMMDDHHMISS_bureaux.csv</v>
      </c>
      <c r="E1918" s="98">
        <f t="shared" ca="1" si="111"/>
        <v>0</v>
      </c>
      <c r="F1918" s="54">
        <f t="shared" ca="1" si="111"/>
        <v>0</v>
      </c>
      <c r="G1918" s="54">
        <f t="shared" ca="1" si="111"/>
        <v>0</v>
      </c>
      <c r="H1918" s="54">
        <f t="shared" ca="1" si="111"/>
        <v>0</v>
      </c>
      <c r="I1918" s="54">
        <f t="shared" ca="1" si="111"/>
        <v>0</v>
      </c>
      <c r="J1918" s="54">
        <f t="shared" ca="1" si="111"/>
        <v>0</v>
      </c>
      <c r="K1918" s="54" t="str">
        <f t="shared" ca="1" si="111"/>
        <v>AD4</v>
      </c>
      <c r="L1918" s="54" t="str">
        <f t="shared" ca="1" si="110"/>
        <v>COMPLET</v>
      </c>
      <c r="M1918" s="54" t="str">
        <f t="shared" ca="1" si="110"/>
        <v xml:space="preserve"> </v>
      </c>
      <c r="N1918" s="54" t="str">
        <f t="shared" ca="1" si="110"/>
        <v>ZH2RJE</v>
      </c>
      <c r="O1918" s="54">
        <f t="shared" ca="1" si="109"/>
        <v>0</v>
      </c>
    </row>
    <row r="1919" spans="1:15" hidden="1" x14ac:dyDescent="0.25">
      <c r="A1919" s="97">
        <v>1994</v>
      </c>
      <c r="B1919" s="98" t="s">
        <v>9937</v>
      </c>
      <c r="C1919" s="54" t="str">
        <f t="shared" ca="1" si="111"/>
        <v>CPMP</v>
      </c>
      <c r="D1919" s="54" t="str">
        <f t="shared" ca="1" si="111"/>
        <v>#CR#INCIJ_YYYYMMDDHHMISS_bx.csv</v>
      </c>
      <c r="E1919" s="98">
        <f t="shared" ca="1" si="111"/>
        <v>0</v>
      </c>
      <c r="F1919" s="54">
        <f t="shared" ca="1" si="111"/>
        <v>0</v>
      </c>
      <c r="G1919" s="54">
        <f t="shared" ca="1" si="111"/>
        <v>0</v>
      </c>
      <c r="H1919" s="54">
        <f t="shared" ca="1" si="111"/>
        <v>0</v>
      </c>
      <c r="I1919" s="54">
        <f t="shared" ca="1" si="111"/>
        <v>0</v>
      </c>
      <c r="J1919" s="54">
        <f t="shared" ca="1" si="111"/>
        <v>0</v>
      </c>
      <c r="K1919" s="54" t="str">
        <f t="shared" ca="1" si="111"/>
        <v>AD4</v>
      </c>
      <c r="L1919" s="54" t="str">
        <f t="shared" ca="1" si="110"/>
        <v>COMPLET</v>
      </c>
      <c r="M1919" s="54" t="str">
        <f t="shared" ca="1" si="110"/>
        <v xml:space="preserve"> </v>
      </c>
      <c r="N1919" s="54" t="str">
        <f t="shared" ca="1" si="110"/>
        <v>ZH2RJ7</v>
      </c>
      <c r="O1919" s="54">
        <f t="shared" ca="1" si="109"/>
        <v>0</v>
      </c>
    </row>
    <row r="1920" spans="1:15" hidden="1" x14ac:dyDescent="0.25">
      <c r="A1920" s="97">
        <v>1995</v>
      </c>
      <c r="B1920" s="98" t="s">
        <v>9941</v>
      </c>
      <c r="C1920" s="54" t="str">
        <f t="shared" ca="1" si="111"/>
        <v>CPMP</v>
      </c>
      <c r="D1920" s="54" t="str">
        <f t="shared" ca="1" si="111"/>
        <v>#CR#INCIJ_YYYYMMDDHHMISS_cheque.csv</v>
      </c>
      <c r="E1920" s="98">
        <f t="shared" ca="1" si="111"/>
        <v>0</v>
      </c>
      <c r="F1920" s="54">
        <f t="shared" ca="1" si="111"/>
        <v>0</v>
      </c>
      <c r="G1920" s="54">
        <f t="shared" ca="1" si="111"/>
        <v>0</v>
      </c>
      <c r="H1920" s="54">
        <f t="shared" ca="1" si="111"/>
        <v>0</v>
      </c>
      <c r="I1920" s="54">
        <f t="shared" ca="1" si="111"/>
        <v>0</v>
      </c>
      <c r="J1920" s="54">
        <f t="shared" ca="1" si="111"/>
        <v>0</v>
      </c>
      <c r="K1920" s="54" t="str">
        <f t="shared" ca="1" si="111"/>
        <v>AD4</v>
      </c>
      <c r="L1920" s="54" t="str">
        <f t="shared" ca="1" si="110"/>
        <v>COMPLET</v>
      </c>
      <c r="M1920" s="54" t="str">
        <f t="shared" ca="1" si="110"/>
        <v xml:space="preserve"> </v>
      </c>
      <c r="N1920" s="54" t="str">
        <f t="shared" ca="1" si="110"/>
        <v>ZH2RJ2</v>
      </c>
      <c r="O1920" s="54">
        <f t="shared" ca="1" si="109"/>
        <v>0</v>
      </c>
    </row>
    <row r="1921" spans="1:15" hidden="1" x14ac:dyDescent="0.25">
      <c r="A1921" s="97">
        <v>1996</v>
      </c>
      <c r="B1921" s="98" t="s">
        <v>9945</v>
      </c>
      <c r="C1921" s="54" t="str">
        <f t="shared" ca="1" si="111"/>
        <v>CPMP</v>
      </c>
      <c r="D1921" s="54" t="str">
        <f t="shared" ca="1" si="111"/>
        <v>#CR#INCIJ_YYYYMMDDHHMISS_cli_compte.csv</v>
      </c>
      <c r="E1921" s="98">
        <f t="shared" ca="1" si="111"/>
        <v>0</v>
      </c>
      <c r="F1921" s="54">
        <f t="shared" ca="1" si="111"/>
        <v>0</v>
      </c>
      <c r="G1921" s="54">
        <f t="shared" ca="1" si="111"/>
        <v>0</v>
      </c>
      <c r="H1921" s="54">
        <f t="shared" ca="1" si="111"/>
        <v>0</v>
      </c>
      <c r="I1921" s="54">
        <f t="shared" ca="1" si="111"/>
        <v>0</v>
      </c>
      <c r="J1921" s="54">
        <f t="shared" ca="1" si="111"/>
        <v>0</v>
      </c>
      <c r="K1921" s="54" t="str">
        <f t="shared" ca="1" si="111"/>
        <v>AD4</v>
      </c>
      <c r="L1921" s="54" t="str">
        <f t="shared" ca="1" si="110"/>
        <v>COMPLET</v>
      </c>
      <c r="M1921" s="54" t="str">
        <f t="shared" ca="1" si="110"/>
        <v xml:space="preserve"> </v>
      </c>
      <c r="N1921" s="54" t="str">
        <f t="shared" ca="1" si="110"/>
        <v>ZH2RJB</v>
      </c>
      <c r="O1921" s="54">
        <f t="shared" ca="1" si="109"/>
        <v>0</v>
      </c>
    </row>
    <row r="1922" spans="1:15" hidden="1" x14ac:dyDescent="0.25">
      <c r="A1922" s="97">
        <v>1997</v>
      </c>
      <c r="B1922" s="98" t="s">
        <v>9949</v>
      </c>
      <c r="C1922" s="54" t="str">
        <f t="shared" ca="1" si="111"/>
        <v>CPMP</v>
      </c>
      <c r="D1922" s="54" t="str">
        <f t="shared" ca="1" si="111"/>
        <v>#CR#INCIJ_YYYYMMDDHHMISS_client.csv</v>
      </c>
      <c r="E1922" s="98">
        <f t="shared" ca="1" si="111"/>
        <v>0</v>
      </c>
      <c r="F1922" s="54">
        <f t="shared" ca="1" si="111"/>
        <v>0</v>
      </c>
      <c r="G1922" s="54">
        <f t="shared" ca="1" si="111"/>
        <v>0</v>
      </c>
      <c r="H1922" s="54">
        <f t="shared" ca="1" si="111"/>
        <v>0</v>
      </c>
      <c r="I1922" s="54">
        <f t="shared" ca="1" si="111"/>
        <v>0</v>
      </c>
      <c r="J1922" s="54">
        <f t="shared" ca="1" si="111"/>
        <v>0</v>
      </c>
      <c r="K1922" s="54" t="str">
        <f t="shared" ca="1" si="111"/>
        <v>AD4</v>
      </c>
      <c r="L1922" s="54" t="str">
        <f t="shared" ca="1" si="110"/>
        <v>COMPLET</v>
      </c>
      <c r="M1922" s="54" t="str">
        <f t="shared" ca="1" si="110"/>
        <v xml:space="preserve"> </v>
      </c>
      <c r="N1922" s="54" t="str">
        <f t="shared" ca="1" si="110"/>
        <v>ZH2RJA</v>
      </c>
      <c r="O1922" s="54">
        <f t="shared" ca="1" si="109"/>
        <v>0</v>
      </c>
    </row>
    <row r="1923" spans="1:15" hidden="1" x14ac:dyDescent="0.25">
      <c r="A1923" s="97">
        <v>1998</v>
      </c>
      <c r="B1923" s="98" t="s">
        <v>9953</v>
      </c>
      <c r="C1923" s="54" t="str">
        <f t="shared" ca="1" si="111"/>
        <v>CPMP</v>
      </c>
      <c r="D1923" s="54" t="str">
        <f t="shared" ca="1" si="111"/>
        <v>#CR#INCIJ_YYYYMMDDHHMISS_compte.csv</v>
      </c>
      <c r="E1923" s="98">
        <f t="shared" ca="1" si="111"/>
        <v>0</v>
      </c>
      <c r="F1923" s="54">
        <f t="shared" ca="1" si="111"/>
        <v>0</v>
      </c>
      <c r="G1923" s="54">
        <f t="shared" ca="1" si="111"/>
        <v>0</v>
      </c>
      <c r="H1923" s="54">
        <f t="shared" ca="1" si="111"/>
        <v>0</v>
      </c>
      <c r="I1923" s="54">
        <f t="shared" ca="1" si="111"/>
        <v>0</v>
      </c>
      <c r="J1923" s="54">
        <f t="shared" ca="1" si="111"/>
        <v>0</v>
      </c>
      <c r="K1923" s="54" t="str">
        <f t="shared" ca="1" si="111"/>
        <v>AD4</v>
      </c>
      <c r="L1923" s="54" t="str">
        <f t="shared" ca="1" si="110"/>
        <v>COMPLET</v>
      </c>
      <c r="M1923" s="54" t="str">
        <f t="shared" ca="1" si="110"/>
        <v xml:space="preserve"> </v>
      </c>
      <c r="N1923" s="54" t="str">
        <f t="shared" ca="1" si="110"/>
        <v>ZH2RJ1</v>
      </c>
      <c r="O1923" s="54">
        <f t="shared" ca="1" si="109"/>
        <v>0</v>
      </c>
    </row>
    <row r="1924" spans="1:15" hidden="1" x14ac:dyDescent="0.25">
      <c r="A1924" s="97">
        <v>1999</v>
      </c>
      <c r="B1924" s="98" t="s">
        <v>9957</v>
      </c>
      <c r="C1924" s="54" t="str">
        <f t="shared" ca="1" si="111"/>
        <v>CPMP</v>
      </c>
      <c r="D1924" s="54" t="str">
        <f t="shared" ca="1" si="111"/>
        <v>#CR#INCIJ_YYYYMMDDHHMISS_compteremettant.csv</v>
      </c>
      <c r="E1924" s="98">
        <f t="shared" ca="1" si="111"/>
        <v>0</v>
      </c>
      <c r="F1924" s="54">
        <f t="shared" ca="1" si="111"/>
        <v>0</v>
      </c>
      <c r="G1924" s="54">
        <f t="shared" ca="1" si="111"/>
        <v>0</v>
      </c>
      <c r="H1924" s="54">
        <f t="shared" ca="1" si="111"/>
        <v>0</v>
      </c>
      <c r="I1924" s="54">
        <f t="shared" ca="1" si="111"/>
        <v>0</v>
      </c>
      <c r="J1924" s="54">
        <f t="shared" ca="1" si="111"/>
        <v>0</v>
      </c>
      <c r="K1924" s="54" t="str">
        <f t="shared" ca="1" si="111"/>
        <v>AD4</v>
      </c>
      <c r="L1924" s="54" t="str">
        <f t="shared" ca="1" si="110"/>
        <v>COMPLET</v>
      </c>
      <c r="M1924" s="54" t="str">
        <f t="shared" ca="1" si="110"/>
        <v xml:space="preserve"> </v>
      </c>
      <c r="N1924" s="54" t="str">
        <f t="shared" ca="1" si="110"/>
        <v>ZH2RJ6</v>
      </c>
      <c r="O1924" s="54">
        <f t="shared" ca="1" si="109"/>
        <v>0</v>
      </c>
    </row>
    <row r="1925" spans="1:15" hidden="1" x14ac:dyDescent="0.25">
      <c r="A1925" s="97">
        <v>2000</v>
      </c>
      <c r="B1925" s="98" t="s">
        <v>9961</v>
      </c>
      <c r="C1925" s="54" t="str">
        <f t="shared" ca="1" si="111"/>
        <v>CPMP</v>
      </c>
      <c r="D1925" s="54" t="str">
        <f t="shared" ca="1" si="111"/>
        <v>#CR#INCIJ_YYYYMMDDHHMISS_fautif.csv</v>
      </c>
      <c r="E1925" s="98">
        <f t="shared" ca="1" si="111"/>
        <v>0</v>
      </c>
      <c r="F1925" s="54">
        <f t="shared" ca="1" si="111"/>
        <v>0</v>
      </c>
      <c r="G1925" s="54">
        <f t="shared" ca="1" si="111"/>
        <v>0</v>
      </c>
      <c r="H1925" s="54">
        <f t="shared" ca="1" si="111"/>
        <v>0</v>
      </c>
      <c r="I1925" s="54">
        <f t="shared" ca="1" si="111"/>
        <v>0</v>
      </c>
      <c r="J1925" s="54">
        <f t="shared" ca="1" si="111"/>
        <v>0</v>
      </c>
      <c r="K1925" s="54" t="str">
        <f t="shared" ca="1" si="111"/>
        <v>AD4</v>
      </c>
      <c r="L1925" s="54" t="str">
        <f t="shared" ca="1" si="110"/>
        <v>COMPLET</v>
      </c>
      <c r="M1925" s="54" t="str">
        <f t="shared" ca="1" si="110"/>
        <v xml:space="preserve"> </v>
      </c>
      <c r="N1925" s="54" t="str">
        <f t="shared" ca="1" si="110"/>
        <v>ZH2RJ9</v>
      </c>
      <c r="O1925" s="54">
        <f t="shared" ca="1" si="109"/>
        <v>0</v>
      </c>
    </row>
    <row r="1926" spans="1:15" hidden="1" x14ac:dyDescent="0.25">
      <c r="A1926" s="97">
        <v>2001</v>
      </c>
      <c r="B1926" s="98" t="s">
        <v>9965</v>
      </c>
      <c r="C1926" s="54" t="str">
        <f t="shared" ca="1" si="111"/>
        <v>CPMP</v>
      </c>
      <c r="D1926" s="54" t="str">
        <f t="shared" ca="1" si="111"/>
        <v>#CR#INCIJ_YYYYMMDDHHMISS_motif_rejet_imp.csv</v>
      </c>
      <c r="E1926" s="98">
        <f t="shared" ca="1" si="111"/>
        <v>0</v>
      </c>
      <c r="F1926" s="54">
        <f t="shared" ca="1" si="111"/>
        <v>0</v>
      </c>
      <c r="G1926" s="54">
        <f t="shared" ca="1" si="111"/>
        <v>0</v>
      </c>
      <c r="H1926" s="54">
        <f t="shared" ca="1" si="111"/>
        <v>0</v>
      </c>
      <c r="I1926" s="54">
        <f t="shared" ca="1" si="111"/>
        <v>0</v>
      </c>
      <c r="J1926" s="54">
        <f t="shared" ca="1" si="111"/>
        <v>0</v>
      </c>
      <c r="K1926" s="54" t="str">
        <f t="shared" ca="1" si="111"/>
        <v>AD4</v>
      </c>
      <c r="L1926" s="54" t="str">
        <f t="shared" ca="1" si="110"/>
        <v>COMPLET</v>
      </c>
      <c r="M1926" s="54" t="str">
        <f t="shared" ca="1" si="110"/>
        <v xml:space="preserve"> </v>
      </c>
      <c r="N1926" s="54" t="str">
        <f t="shared" ca="1" si="110"/>
        <v>ZH2RJ4</v>
      </c>
      <c r="O1926" s="54">
        <f t="shared" ca="1" si="109"/>
        <v>0</v>
      </c>
    </row>
    <row r="1927" spans="1:15" hidden="1" x14ac:dyDescent="0.25">
      <c r="A1927" s="97">
        <v>2002</v>
      </c>
      <c r="B1927" s="98" t="s">
        <v>9969</v>
      </c>
      <c r="C1927" s="54" t="str">
        <f t="shared" ca="1" si="111"/>
        <v>CPMP</v>
      </c>
      <c r="D1927" s="54" t="str">
        <f t="shared" ca="1" si="111"/>
        <v>#CR#INCIJ_YYYYMMDDHHMISS_pres_chq.csv</v>
      </c>
      <c r="E1927" s="98">
        <f t="shared" ca="1" si="111"/>
        <v>0</v>
      </c>
      <c r="F1927" s="54">
        <f t="shared" ca="1" si="111"/>
        <v>0</v>
      </c>
      <c r="G1927" s="54">
        <f t="shared" ca="1" si="111"/>
        <v>0</v>
      </c>
      <c r="H1927" s="54">
        <f t="shared" ca="1" si="111"/>
        <v>0</v>
      </c>
      <c r="I1927" s="54">
        <f t="shared" ca="1" si="111"/>
        <v>0</v>
      </c>
      <c r="J1927" s="54">
        <f t="shared" ca="1" si="111"/>
        <v>0</v>
      </c>
      <c r="K1927" s="54" t="str">
        <f t="shared" ca="1" si="111"/>
        <v>AD4</v>
      </c>
      <c r="L1927" s="54" t="str">
        <f t="shared" ca="1" si="110"/>
        <v>COMPLET</v>
      </c>
      <c r="M1927" s="54" t="str">
        <f t="shared" ca="1" si="110"/>
        <v xml:space="preserve"> </v>
      </c>
      <c r="N1927" s="54" t="str">
        <f t="shared" ca="1" si="110"/>
        <v>ZH2RJ3</v>
      </c>
      <c r="O1927" s="54">
        <f t="shared" ca="1" si="109"/>
        <v>0</v>
      </c>
    </row>
    <row r="1928" spans="1:15" hidden="1" x14ac:dyDescent="0.25">
      <c r="A1928" s="97">
        <v>2003</v>
      </c>
      <c r="B1928" s="98" t="s">
        <v>9973</v>
      </c>
      <c r="C1928" s="54" t="str">
        <f t="shared" ca="1" si="111"/>
        <v>CPMP</v>
      </c>
      <c r="D1928" s="54" t="str">
        <f t="shared" ca="1" si="111"/>
        <v>#CR#INCIJ_YYYYMMDDHHMISS_remettant.csv</v>
      </c>
      <c r="E1928" s="98">
        <f t="shared" ca="1" si="111"/>
        <v>0</v>
      </c>
      <c r="F1928" s="54">
        <f t="shared" ca="1" si="111"/>
        <v>0</v>
      </c>
      <c r="G1928" s="54">
        <f t="shared" ca="1" si="111"/>
        <v>0</v>
      </c>
      <c r="H1928" s="54">
        <f t="shared" ca="1" si="111"/>
        <v>0</v>
      </c>
      <c r="I1928" s="54">
        <f t="shared" ca="1" si="111"/>
        <v>0</v>
      </c>
      <c r="J1928" s="54">
        <f t="shared" ca="1" si="111"/>
        <v>0</v>
      </c>
      <c r="K1928" s="54" t="str">
        <f t="shared" ca="1" si="111"/>
        <v>AD4</v>
      </c>
      <c r="L1928" s="54" t="str">
        <f t="shared" ca="1" si="110"/>
        <v>COMPLET</v>
      </c>
      <c r="M1928" s="54" t="str">
        <f t="shared" ca="1" si="110"/>
        <v xml:space="preserve"> </v>
      </c>
      <c r="N1928" s="54" t="str">
        <f t="shared" ca="1" si="110"/>
        <v>ZH2RJ5</v>
      </c>
      <c r="O1928" s="54">
        <f t="shared" ca="1" si="109"/>
        <v>0</v>
      </c>
    </row>
    <row r="1929" spans="1:15" hidden="1" x14ac:dyDescent="0.25">
      <c r="A1929" s="97">
        <v>2004</v>
      </c>
      <c r="B1929" s="98" t="s">
        <v>9977</v>
      </c>
      <c r="C1929" s="54" t="str">
        <f t="shared" ca="1" si="111"/>
        <v>CPMP</v>
      </c>
      <c r="D1929" s="54" t="str">
        <f t="shared" ca="1" si="111"/>
        <v>#CR#INCIJ_YYYYMMDDHHMISS_sortie_ib.csv</v>
      </c>
      <c r="E1929" s="98">
        <f t="shared" ca="1" si="111"/>
        <v>0</v>
      </c>
      <c r="F1929" s="54">
        <f t="shared" ca="1" si="111"/>
        <v>0</v>
      </c>
      <c r="G1929" s="54">
        <f t="shared" ca="1" si="111"/>
        <v>0</v>
      </c>
      <c r="H1929" s="54">
        <f t="shared" ca="1" si="111"/>
        <v>0</v>
      </c>
      <c r="I1929" s="54">
        <f t="shared" ca="1" si="111"/>
        <v>0</v>
      </c>
      <c r="J1929" s="54">
        <f t="shared" ca="1" si="111"/>
        <v>0</v>
      </c>
      <c r="K1929" s="54" t="str">
        <f t="shared" ca="1" si="111"/>
        <v>AD4</v>
      </c>
      <c r="L1929" s="54" t="str">
        <f t="shared" ca="1" si="110"/>
        <v>COMPLET</v>
      </c>
      <c r="M1929" s="54" t="str">
        <f t="shared" ca="1" si="110"/>
        <v xml:space="preserve"> </v>
      </c>
      <c r="N1929" s="54" t="str">
        <f t="shared" ca="1" si="110"/>
        <v>ZH2RJC</v>
      </c>
      <c r="O1929" s="54">
        <f t="shared" ca="1" si="109"/>
        <v>0</v>
      </c>
    </row>
    <row r="1930" spans="1:15" hidden="1" x14ac:dyDescent="0.25">
      <c r="A1930" s="97">
        <v>2005</v>
      </c>
      <c r="B1930" s="98" t="s">
        <v>9981</v>
      </c>
      <c r="C1930" s="54" t="str">
        <f t="shared" ca="1" si="111"/>
        <v>CPMP</v>
      </c>
      <c r="D1930" s="54" t="str">
        <f t="shared" ca="1" si="111"/>
        <v>#CR#INCIJ_YYYYMMDDHHMISS_suite_leg.csv</v>
      </c>
      <c r="E1930" s="98">
        <f t="shared" ca="1" si="111"/>
        <v>0</v>
      </c>
      <c r="F1930" s="54">
        <f t="shared" ca="1" si="111"/>
        <v>0</v>
      </c>
      <c r="G1930" s="54">
        <f t="shared" ca="1" si="111"/>
        <v>0</v>
      </c>
      <c r="H1930" s="54">
        <f t="shared" ca="1" si="111"/>
        <v>0</v>
      </c>
      <c r="I1930" s="54">
        <f t="shared" ca="1" si="111"/>
        <v>0</v>
      </c>
      <c r="J1930" s="54">
        <f t="shared" ca="1" si="111"/>
        <v>0</v>
      </c>
      <c r="K1930" s="54" t="str">
        <f t="shared" ca="1" si="111"/>
        <v>AD4</v>
      </c>
      <c r="L1930" s="54" t="str">
        <f t="shared" ca="1" si="110"/>
        <v>COMPLET</v>
      </c>
      <c r="M1930" s="54" t="str">
        <f t="shared" ca="1" si="110"/>
        <v xml:space="preserve"> </v>
      </c>
      <c r="N1930" s="54" t="str">
        <f t="shared" ca="1" si="110"/>
        <v>ZH2RJD</v>
      </c>
      <c r="O1930" s="54">
        <f t="shared" ca="1" si="109"/>
        <v>0</v>
      </c>
    </row>
    <row r="1931" spans="1:15" hidden="1" x14ac:dyDescent="0.25">
      <c r="A1931" s="97">
        <v>2127</v>
      </c>
      <c r="B1931" s="98" t="s">
        <v>10400</v>
      </c>
      <c r="C1931" s="54" t="str">
        <f t="shared" ca="1" si="111"/>
        <v>CPCC</v>
      </c>
      <c r="D1931" s="54" t="str">
        <f t="shared" ca="1" si="111"/>
        <v>V0SUIVCD</v>
      </c>
      <c r="E1931" s="98">
        <f t="shared" ca="1" si="111"/>
        <v>0</v>
      </c>
      <c r="F1931" s="54">
        <f t="shared" ca="1" si="111"/>
        <v>0</v>
      </c>
      <c r="G1931" s="54">
        <f t="shared" ca="1" si="111"/>
        <v>0</v>
      </c>
      <c r="H1931" s="54">
        <f t="shared" ca="1" si="111"/>
        <v>0</v>
      </c>
      <c r="I1931" s="54">
        <f t="shared" ca="1" si="111"/>
        <v>0</v>
      </c>
      <c r="J1931" s="54" t="str">
        <f t="shared" ca="1" si="111"/>
        <v>ZH1OMI</v>
      </c>
      <c r="K1931" s="54" t="str">
        <f t="shared" ca="1" si="111"/>
        <v>AD3</v>
      </c>
      <c r="L1931" s="54" t="str">
        <f t="shared" ca="1" si="110"/>
        <v>COMPLET</v>
      </c>
      <c r="M1931" s="54" t="str">
        <f t="shared" ca="1" si="110"/>
        <v xml:space="preserve"> </v>
      </c>
      <c r="N1931" s="54" t="str">
        <f t="shared" ca="1" si="110"/>
        <v>ZH1PMI</v>
      </c>
      <c r="O1931" s="54">
        <f t="shared" ca="1" si="109"/>
        <v>0</v>
      </c>
    </row>
    <row r="1932" spans="1:15" hidden="1" x14ac:dyDescent="0.25">
      <c r="A1932" s="97">
        <v>1559</v>
      </c>
      <c r="B1932" s="98" t="s">
        <v>7942</v>
      </c>
      <c r="C1932" s="54" t="str">
        <f t="shared" ca="1" si="111"/>
        <v>CPMS</v>
      </c>
      <c r="D1932" s="54" t="str">
        <f t="shared" ca="1" si="111"/>
        <v>#CR#EFAIJ_YYYYMMDDHHMISS_SUIVI_NUMERISATION_ADDINGED.TXT</v>
      </c>
      <c r="E1932" s="98" t="str">
        <f t="shared" ca="1" si="111"/>
        <v>ZH4EJY</v>
      </c>
      <c r="F1932" s="54">
        <f t="shared" ca="1" si="111"/>
        <v>0</v>
      </c>
      <c r="G1932" s="54">
        <f t="shared" ca="1" si="111"/>
        <v>0</v>
      </c>
      <c r="H1932" s="54">
        <f t="shared" ca="1" si="111"/>
        <v>0</v>
      </c>
      <c r="I1932" s="54">
        <f t="shared" ca="1" si="111"/>
        <v>0</v>
      </c>
      <c r="J1932" s="54">
        <f t="shared" ca="1" si="111"/>
        <v>0</v>
      </c>
      <c r="K1932" s="54" t="str">
        <f t="shared" ca="1" si="111"/>
        <v>AD4</v>
      </c>
      <c r="L1932" s="54" t="str">
        <f t="shared" ca="1" si="110"/>
        <v>PARTIEL</v>
      </c>
      <c r="M1932" s="54">
        <f t="shared" ca="1" si="110"/>
        <v>0</v>
      </c>
      <c r="N1932" s="54" t="str">
        <f t="shared" ca="1" si="110"/>
        <v>ZH4RJE</v>
      </c>
      <c r="O1932" s="54">
        <f t="shared" ca="1" si="109"/>
        <v>0</v>
      </c>
    </row>
    <row r="1933" spans="1:15" hidden="1" x14ac:dyDescent="0.25">
      <c r="A1933" s="97">
        <v>1560</v>
      </c>
      <c r="B1933" s="98" t="s">
        <v>7947</v>
      </c>
      <c r="C1933" s="54" t="str">
        <f t="shared" ca="1" si="111"/>
        <v>CPMS</v>
      </c>
      <c r="D1933" s="54" t="str">
        <f t="shared" ca="1" si="111"/>
        <v>#CR#EFAIJ_YYYYMMDDHHMISS_SUIVI_NUMERISATION_CREDITS.TXT</v>
      </c>
      <c r="E1933" s="98" t="str">
        <f t="shared" ca="1" si="111"/>
        <v>ZH4EJY</v>
      </c>
      <c r="F1933" s="54">
        <f t="shared" ca="1" si="111"/>
        <v>0</v>
      </c>
      <c r="G1933" s="54">
        <f t="shared" ca="1" si="111"/>
        <v>0</v>
      </c>
      <c r="H1933" s="54">
        <f t="shared" ca="1" si="111"/>
        <v>0</v>
      </c>
      <c r="I1933" s="54">
        <f t="shared" ca="1" si="111"/>
        <v>0</v>
      </c>
      <c r="J1933" s="54">
        <f t="shared" ca="1" si="111"/>
        <v>0</v>
      </c>
      <c r="K1933" s="54" t="str">
        <f t="shared" ca="1" si="111"/>
        <v>AD4</v>
      </c>
      <c r="L1933" s="54" t="str">
        <f t="shared" ca="1" si="110"/>
        <v>PARTIEL</v>
      </c>
      <c r="M1933" s="54">
        <f t="shared" ca="1" si="110"/>
        <v>0</v>
      </c>
      <c r="N1933" s="54" t="str">
        <f t="shared" ca="1" si="110"/>
        <v>ZH4RJF</v>
      </c>
      <c r="O1933" s="54">
        <f t="shared" ca="1" si="109"/>
        <v>0</v>
      </c>
    </row>
    <row r="1934" spans="1:15" hidden="1" x14ac:dyDescent="0.25">
      <c r="A1934" s="97">
        <v>1561</v>
      </c>
      <c r="B1934" s="98" t="s">
        <v>7951</v>
      </c>
      <c r="C1934" s="54" t="str">
        <f t="shared" ca="1" si="111"/>
        <v>CPMS</v>
      </c>
      <c r="D1934" s="54" t="str">
        <f t="shared" ca="1" si="111"/>
        <v>#CR#EFAIJ_YYYYMMDDHHMISS_SUIVI_NUMERISATION_LIASSEFISCALE.TXT</v>
      </c>
      <c r="E1934" s="98" t="str">
        <f t="shared" ca="1" si="111"/>
        <v>ZH4EJY</v>
      </c>
      <c r="F1934" s="54">
        <f t="shared" ca="1" si="111"/>
        <v>0</v>
      </c>
      <c r="G1934" s="54">
        <f t="shared" ca="1" si="111"/>
        <v>0</v>
      </c>
      <c r="H1934" s="54">
        <f t="shared" ca="1" si="111"/>
        <v>0</v>
      </c>
      <c r="I1934" s="54">
        <f t="shared" ca="1" si="111"/>
        <v>0</v>
      </c>
      <c r="J1934" s="54">
        <f t="shared" ca="1" si="111"/>
        <v>0</v>
      </c>
      <c r="K1934" s="54" t="str">
        <f t="shared" ca="1" si="111"/>
        <v>AD4</v>
      </c>
      <c r="L1934" s="54" t="str">
        <f t="shared" ca="1" si="110"/>
        <v>PARTIEL</v>
      </c>
      <c r="M1934" s="54">
        <f t="shared" ca="1" si="110"/>
        <v>0</v>
      </c>
      <c r="N1934" s="54" t="str">
        <f t="shared" ca="1" si="110"/>
        <v>ZH4RJH</v>
      </c>
      <c r="O1934" s="54">
        <f t="shared" ca="1" si="109"/>
        <v>0</v>
      </c>
    </row>
    <row r="1935" spans="1:15" hidden="1" x14ac:dyDescent="0.25">
      <c r="A1935" s="97">
        <v>1562</v>
      </c>
      <c r="B1935" s="98" t="s">
        <v>7955</v>
      </c>
      <c r="C1935" s="54" t="str">
        <f t="shared" ca="1" si="111"/>
        <v>CPMS</v>
      </c>
      <c r="D1935" s="54" t="str">
        <f t="shared" ca="1" si="111"/>
        <v>#CR#EFAIJ_YYYYMMDDHHMISS_SUIVI_NUMERISATION_VIPSGPAR.TXT</v>
      </c>
      <c r="E1935" s="98" t="str">
        <f t="shared" ca="1" si="111"/>
        <v>ZH4EJY</v>
      </c>
      <c r="F1935" s="54">
        <f t="shared" ca="1" si="111"/>
        <v>0</v>
      </c>
      <c r="G1935" s="54">
        <f t="shared" ca="1" si="111"/>
        <v>0</v>
      </c>
      <c r="H1935" s="54">
        <f t="shared" ca="1" si="111"/>
        <v>0</v>
      </c>
      <c r="I1935" s="54">
        <f t="shared" ca="1" si="111"/>
        <v>0</v>
      </c>
      <c r="J1935" s="54">
        <f t="shared" ca="1" si="111"/>
        <v>0</v>
      </c>
      <c r="K1935" s="54" t="str">
        <f t="shared" ca="1" si="111"/>
        <v>AD4</v>
      </c>
      <c r="L1935" s="54" t="str">
        <f t="shared" ca="1" si="110"/>
        <v>PARTIEL</v>
      </c>
      <c r="M1935" s="54">
        <f t="shared" ca="1" si="110"/>
        <v>0</v>
      </c>
      <c r="N1935" s="54" t="str">
        <f t="shared" ca="1" si="110"/>
        <v>ZH4RJK</v>
      </c>
      <c r="O1935" s="54">
        <f t="shared" ca="1" si="109"/>
        <v>0</v>
      </c>
    </row>
    <row r="1936" spans="1:15" hidden="1" x14ac:dyDescent="0.25">
      <c r="A1936" s="97">
        <v>1563</v>
      </c>
      <c r="B1936" s="98" t="s">
        <v>7959</v>
      </c>
      <c r="C1936" s="54" t="str">
        <f t="shared" ca="1" si="111"/>
        <v>CPMS</v>
      </c>
      <c r="D1936" s="54" t="str">
        <f t="shared" ca="1" si="111"/>
        <v>#CR#EFAIJ_YYYYMMDDHHMISS_SUIVI_PRODUCTION.TXT</v>
      </c>
      <c r="E1936" s="98" t="str">
        <f t="shared" ca="1" si="111"/>
        <v>ZH4EJY</v>
      </c>
      <c r="F1936" s="54">
        <f t="shared" ca="1" si="111"/>
        <v>0</v>
      </c>
      <c r="G1936" s="54">
        <f t="shared" ca="1" si="111"/>
        <v>0</v>
      </c>
      <c r="H1936" s="54">
        <f t="shared" ca="1" si="111"/>
        <v>0</v>
      </c>
      <c r="I1936" s="54">
        <f t="shared" ca="1" si="111"/>
        <v>0</v>
      </c>
      <c r="J1936" s="54">
        <f t="shared" ca="1" si="111"/>
        <v>0</v>
      </c>
      <c r="K1936" s="54" t="str">
        <f t="shared" ca="1" si="111"/>
        <v>AD4</v>
      </c>
      <c r="L1936" s="54" t="str">
        <f t="shared" ca="1" si="110"/>
        <v>PARTIEL</v>
      </c>
      <c r="M1936" s="54">
        <f t="shared" ca="1" si="110"/>
        <v>0</v>
      </c>
      <c r="N1936" s="54" t="str">
        <f t="shared" ca="1" si="110"/>
        <v>ZH4RJM</v>
      </c>
      <c r="O1936" s="54">
        <f t="shared" ca="1" si="109"/>
        <v>0</v>
      </c>
    </row>
    <row r="1937" spans="1:15" hidden="1" x14ac:dyDescent="0.25">
      <c r="A1937" s="97">
        <v>1564</v>
      </c>
      <c r="B1937" s="98" t="s">
        <v>7962</v>
      </c>
      <c r="C1937" s="54" t="str">
        <f t="shared" ca="1" si="111"/>
        <v>CPCC</v>
      </c>
      <c r="D1937" s="54" t="str">
        <f t="shared" ca="1" si="111"/>
        <v xml:space="preserve">V0SUPCOM </v>
      </c>
      <c r="E1937" s="98">
        <f t="shared" ca="1" si="111"/>
        <v>0</v>
      </c>
      <c r="F1937" s="54">
        <f t="shared" ca="1" si="111"/>
        <v>0</v>
      </c>
      <c r="G1937" s="54">
        <f t="shared" ca="1" si="111"/>
        <v>0</v>
      </c>
      <c r="H1937" s="54">
        <f t="shared" ca="1" si="111"/>
        <v>0</v>
      </c>
      <c r="I1937" s="54">
        <f t="shared" ca="1" si="111"/>
        <v>0</v>
      </c>
      <c r="J1937" s="54" t="str">
        <f t="shared" ca="1" si="111"/>
        <v>ZH1CM5</v>
      </c>
      <c r="K1937" s="54" t="str">
        <f t="shared" ca="1" si="111"/>
        <v>AD3</v>
      </c>
      <c r="L1937" s="54" t="str">
        <f t="shared" ca="1" si="110"/>
        <v>COMPLET</v>
      </c>
      <c r="M1937" s="54" t="str">
        <f t="shared" ca="1" si="110"/>
        <v xml:space="preserve"> </v>
      </c>
      <c r="N1937" s="54" t="str">
        <f t="shared" ca="1" si="110"/>
        <v>ZH1UM5</v>
      </c>
      <c r="O1937" s="54">
        <f t="shared" ca="1" si="109"/>
        <v>0</v>
      </c>
    </row>
    <row r="1938" spans="1:15" hidden="1" x14ac:dyDescent="0.25">
      <c r="A1938" s="97">
        <v>1795</v>
      </c>
      <c r="B1938" s="98" t="s">
        <v>9144</v>
      </c>
      <c r="C1938" s="54" t="str">
        <f t="shared" ca="1" si="111"/>
        <v>CPDM</v>
      </c>
      <c r="D1938" s="54" t="str">
        <f t="shared" ca="1" si="111"/>
        <v>99998MBUDJ_YYYYMMDDHHMISS_SynchrosQuotd.csv</v>
      </c>
      <c r="E1938" s="98">
        <f t="shared" ca="1" si="111"/>
        <v>0</v>
      </c>
      <c r="F1938" s="54">
        <f t="shared" ca="1" si="111"/>
        <v>0</v>
      </c>
      <c r="G1938" s="54">
        <f t="shared" ca="1" si="111"/>
        <v>0</v>
      </c>
      <c r="H1938" s="54">
        <f t="shared" ca="1" si="111"/>
        <v>0</v>
      </c>
      <c r="I1938" s="54">
        <f t="shared" ca="1" si="111"/>
        <v>0</v>
      </c>
      <c r="J1938" s="54">
        <f t="shared" ca="1" si="111"/>
        <v>0</v>
      </c>
      <c r="K1938" s="54" t="str">
        <f t="shared" ca="1" si="111"/>
        <v>AD4.2</v>
      </c>
      <c r="L1938" s="54" t="str">
        <f t="shared" ca="1" si="110"/>
        <v>PARTIEL</v>
      </c>
      <c r="M1938" s="54">
        <f t="shared" ca="1" si="110"/>
        <v>0</v>
      </c>
      <c r="N1938" s="54" t="str">
        <f t="shared" ca="1" si="110"/>
        <v>ZH4SJS</v>
      </c>
      <c r="O1938" s="54">
        <f t="shared" ca="1" si="109"/>
        <v>0</v>
      </c>
    </row>
    <row r="1939" spans="1:15" hidden="1" x14ac:dyDescent="0.25">
      <c r="A1939" s="97">
        <v>1565</v>
      </c>
      <c r="B1939" s="98" t="s">
        <v>7967</v>
      </c>
      <c r="C1939" s="54" t="str">
        <f t="shared" ca="1" si="111"/>
        <v>CPCC</v>
      </c>
      <c r="D1939" s="54" t="str">
        <f t="shared" ca="1" si="111"/>
        <v xml:space="preserve">V0T1R01P </v>
      </c>
      <c r="E1939" s="98">
        <f t="shared" ca="1" si="111"/>
        <v>0</v>
      </c>
      <c r="F1939" s="54">
        <f t="shared" ca="1" si="111"/>
        <v>0</v>
      </c>
      <c r="G1939" s="54">
        <f t="shared" ca="1" si="111"/>
        <v>0</v>
      </c>
      <c r="H1939" s="54">
        <f t="shared" ca="1" si="111"/>
        <v>0</v>
      </c>
      <c r="I1939" s="54">
        <f t="shared" ca="1" si="111"/>
        <v>0</v>
      </c>
      <c r="J1939" s="54" t="str">
        <f t="shared" ca="1" si="111"/>
        <v>ZH1JJW</v>
      </c>
      <c r="K1939" s="54" t="str">
        <f t="shared" ca="1" si="111"/>
        <v>AD1</v>
      </c>
      <c r="L1939" s="54" t="str">
        <f t="shared" ca="1" si="110"/>
        <v>COMPLET</v>
      </c>
      <c r="M1939" s="54">
        <f t="shared" ca="1" si="110"/>
        <v>0</v>
      </c>
      <c r="N1939" s="54" t="str">
        <f t="shared" ca="1" si="110"/>
        <v>ZH11JW</v>
      </c>
      <c r="O1939" s="54">
        <f t="shared" ca="1" si="109"/>
        <v>0</v>
      </c>
    </row>
    <row r="1940" spans="1:15" hidden="1" x14ac:dyDescent="0.25">
      <c r="A1940" s="97">
        <v>1566</v>
      </c>
      <c r="B1940" s="98" t="s">
        <v>7973</v>
      </c>
      <c r="C1940" s="54" t="str">
        <f t="shared" ca="1" si="111"/>
        <v>CPCC</v>
      </c>
      <c r="D1940" s="54" t="str">
        <f t="shared" ca="1" si="111"/>
        <v xml:space="preserve">V0T1R02P </v>
      </c>
      <c r="E1940" s="98">
        <f t="shared" ca="1" si="111"/>
        <v>0</v>
      </c>
      <c r="F1940" s="54">
        <f t="shared" ca="1" si="111"/>
        <v>0</v>
      </c>
      <c r="G1940" s="54">
        <f t="shared" ca="1" si="111"/>
        <v>0</v>
      </c>
      <c r="H1940" s="54">
        <f t="shared" ca="1" si="111"/>
        <v>0</v>
      </c>
      <c r="I1940" s="54">
        <f t="shared" ca="1" si="111"/>
        <v>0</v>
      </c>
      <c r="J1940" s="54" t="str">
        <f t="shared" ca="1" si="111"/>
        <v>ZH1JJX</v>
      </c>
      <c r="K1940" s="54" t="str">
        <f t="shared" ca="1" si="111"/>
        <v>AD1</v>
      </c>
      <c r="L1940" s="54" t="str">
        <f t="shared" ca="1" si="110"/>
        <v>COMPLET</v>
      </c>
      <c r="M1940" s="54">
        <f t="shared" ca="1" si="110"/>
        <v>0</v>
      </c>
      <c r="N1940" s="54" t="str">
        <f t="shared" ca="1" si="110"/>
        <v>ZH11JX</v>
      </c>
      <c r="O1940" s="54">
        <f t="shared" ca="1" si="109"/>
        <v>0</v>
      </c>
    </row>
    <row r="1941" spans="1:15" hidden="1" x14ac:dyDescent="0.25">
      <c r="A1941" s="97">
        <v>1567</v>
      </c>
      <c r="B1941" s="98" t="s">
        <v>7977</v>
      </c>
      <c r="C1941" s="54" t="str">
        <f t="shared" ca="1" si="111"/>
        <v>CPCC</v>
      </c>
      <c r="D1941" s="54" t="str">
        <f t="shared" ca="1" si="111"/>
        <v xml:space="preserve">V0T1R07P </v>
      </c>
      <c r="E1941" s="98">
        <f t="shared" ca="1" si="111"/>
        <v>0</v>
      </c>
      <c r="F1941" s="54">
        <f t="shared" ca="1" si="111"/>
        <v>0</v>
      </c>
      <c r="G1941" s="54">
        <f t="shared" ca="1" si="111"/>
        <v>0</v>
      </c>
      <c r="H1941" s="54">
        <f t="shared" ca="1" si="111"/>
        <v>0</v>
      </c>
      <c r="I1941" s="54">
        <f t="shared" ca="1" si="111"/>
        <v>0</v>
      </c>
      <c r="J1941" s="54" t="str">
        <f t="shared" ca="1" si="111"/>
        <v>ZH1JJY</v>
      </c>
      <c r="K1941" s="54" t="str">
        <f t="shared" ca="1" si="111"/>
        <v>AD1</v>
      </c>
      <c r="L1941" s="54" t="str">
        <f t="shared" ca="1" si="110"/>
        <v>COMPLET</v>
      </c>
      <c r="M1941" s="54">
        <f t="shared" ca="1" si="110"/>
        <v>0</v>
      </c>
      <c r="N1941" s="54" t="str">
        <f t="shared" ca="1" si="110"/>
        <v>ZH11JY</v>
      </c>
      <c r="O1941" s="54">
        <f t="shared" ca="1" si="109"/>
        <v>0</v>
      </c>
    </row>
    <row r="1942" spans="1:15" hidden="1" x14ac:dyDescent="0.25">
      <c r="A1942" s="97">
        <v>1568</v>
      </c>
      <c r="B1942" s="98" t="s">
        <v>7981</v>
      </c>
      <c r="C1942" s="54" t="str">
        <f t="shared" ca="1" si="111"/>
        <v>CPCC</v>
      </c>
      <c r="D1942" s="54" t="str">
        <f t="shared" ca="1" si="111"/>
        <v xml:space="preserve">V0T1R08P </v>
      </c>
      <c r="E1942" s="98">
        <f t="shared" ca="1" si="111"/>
        <v>0</v>
      </c>
      <c r="F1942" s="54">
        <f t="shared" ca="1" si="111"/>
        <v>0</v>
      </c>
      <c r="G1942" s="54">
        <f t="shared" ca="1" si="111"/>
        <v>0</v>
      </c>
      <c r="H1942" s="54">
        <f t="shared" ca="1" si="111"/>
        <v>0</v>
      </c>
      <c r="I1942" s="54">
        <f t="shared" ca="1" si="111"/>
        <v>0</v>
      </c>
      <c r="J1942" s="54" t="str">
        <f t="shared" ca="1" si="111"/>
        <v>ZH1JJZ</v>
      </c>
      <c r="K1942" s="54" t="str">
        <f t="shared" ca="1" si="111"/>
        <v>AD1</v>
      </c>
      <c r="L1942" s="54" t="str">
        <f t="shared" ca="1" si="110"/>
        <v>COMPLET</v>
      </c>
      <c r="M1942" s="54">
        <f t="shared" ca="1" si="110"/>
        <v>0</v>
      </c>
      <c r="N1942" s="54" t="str">
        <f t="shared" ca="1" si="110"/>
        <v>ZH11JZ</v>
      </c>
      <c r="O1942" s="54">
        <f t="shared" ca="1" si="109"/>
        <v>0</v>
      </c>
    </row>
    <row r="1943" spans="1:15" hidden="1" x14ac:dyDescent="0.25">
      <c r="A1943" s="97">
        <v>1569</v>
      </c>
      <c r="B1943" s="98" t="s">
        <v>7987</v>
      </c>
      <c r="C1943" s="54" t="str">
        <f t="shared" ca="1" si="111"/>
        <v>CPCC</v>
      </c>
      <c r="D1943" s="54" t="str">
        <f t="shared" ca="1" si="111"/>
        <v xml:space="preserve">V0T1R09 </v>
      </c>
      <c r="E1943" s="98">
        <f t="shared" ca="1" si="111"/>
        <v>0</v>
      </c>
      <c r="F1943" s="54">
        <f t="shared" ca="1" si="111"/>
        <v>0</v>
      </c>
      <c r="G1943" s="54">
        <f t="shared" ca="1" si="111"/>
        <v>0</v>
      </c>
      <c r="H1943" s="54">
        <f t="shared" ca="1" si="111"/>
        <v>0</v>
      </c>
      <c r="I1943" s="54">
        <f t="shared" ca="1" si="111"/>
        <v>0</v>
      </c>
      <c r="J1943" s="54" t="str">
        <f t="shared" ca="1" si="111"/>
        <v>ZH1KJ0</v>
      </c>
      <c r="K1943" s="54" t="str">
        <f t="shared" ca="1" si="111"/>
        <v>AD1</v>
      </c>
      <c r="L1943" s="54" t="str">
        <f t="shared" ca="1" si="110"/>
        <v>COMPLET</v>
      </c>
      <c r="M1943" s="54">
        <f t="shared" ca="1" si="110"/>
        <v>0</v>
      </c>
      <c r="N1943" s="54" t="str">
        <f t="shared" ca="1" si="110"/>
        <v>ZH12J0</v>
      </c>
      <c r="O1943" s="54">
        <f t="shared" ca="1" si="109"/>
        <v>0</v>
      </c>
    </row>
    <row r="1944" spans="1:15" hidden="1" x14ac:dyDescent="0.25">
      <c r="A1944" s="97">
        <v>1570</v>
      </c>
      <c r="B1944" s="98" t="s">
        <v>7993</v>
      </c>
      <c r="C1944" s="54" t="str">
        <f t="shared" ca="1" si="111"/>
        <v>CPCC</v>
      </c>
      <c r="D1944" s="54" t="str">
        <f t="shared" ca="1" si="111"/>
        <v>V0T1R09P</v>
      </c>
      <c r="E1944" s="98">
        <f t="shared" ca="1" si="111"/>
        <v>0</v>
      </c>
      <c r="F1944" s="54">
        <f t="shared" ca="1" si="111"/>
        <v>0</v>
      </c>
      <c r="G1944" s="54">
        <f t="shared" ca="1" si="111"/>
        <v>0</v>
      </c>
      <c r="H1944" s="54">
        <f t="shared" ca="1" si="111"/>
        <v>0</v>
      </c>
      <c r="I1944" s="54">
        <f t="shared" ca="1" si="111"/>
        <v>0</v>
      </c>
      <c r="J1944" s="54" t="str">
        <f t="shared" ca="1" si="111"/>
        <v>ZH1CM6</v>
      </c>
      <c r="K1944" s="54" t="str">
        <f t="shared" ca="1" si="111"/>
        <v>AD3</v>
      </c>
      <c r="L1944" s="54" t="str">
        <f t="shared" ca="1" si="110"/>
        <v>COMPLET</v>
      </c>
      <c r="M1944" s="54" t="str">
        <f t="shared" ca="1" si="110"/>
        <v xml:space="preserve"> </v>
      </c>
      <c r="N1944" s="54" t="str">
        <f t="shared" ca="1" si="110"/>
        <v>ZH1UM6</v>
      </c>
      <c r="O1944" s="54">
        <f t="shared" ca="1" si="109"/>
        <v>0</v>
      </c>
    </row>
    <row r="1945" spans="1:15" hidden="1" x14ac:dyDescent="0.25">
      <c r="A1945" s="97">
        <v>1571</v>
      </c>
      <c r="B1945" s="98" t="s">
        <v>7999</v>
      </c>
      <c r="C1945" s="54" t="str">
        <f t="shared" ca="1" si="111"/>
        <v>CPCC</v>
      </c>
      <c r="D1945" s="54" t="str">
        <f t="shared" ca="1" si="111"/>
        <v>V2T1R10 )</v>
      </c>
      <c r="E1945" s="98">
        <f t="shared" ca="1" si="111"/>
        <v>0</v>
      </c>
      <c r="F1945" s="54">
        <f t="shared" ref="F1945:O1984" ca="1" si="112">IF((INDIRECT("'Referentiel'!"&amp;F$1&amp;$A1945)="N/A"),"",INDIRECT("'Referentiel'!"&amp;F$1&amp;$A1945))</f>
        <v>0</v>
      </c>
      <c r="G1945" s="54">
        <f t="shared" ca="1" si="112"/>
        <v>0</v>
      </c>
      <c r="H1945" s="54">
        <f t="shared" ca="1" si="112"/>
        <v>0</v>
      </c>
      <c r="I1945" s="54">
        <f t="shared" ca="1" si="112"/>
        <v>0</v>
      </c>
      <c r="J1945" s="54" t="str">
        <f t="shared" ca="1" si="112"/>
        <v>ZH1KJ1</v>
      </c>
      <c r="K1945" s="54" t="str">
        <f t="shared" ca="1" si="112"/>
        <v>AD1</v>
      </c>
      <c r="L1945" s="54" t="str">
        <f t="shared" ca="1" si="110"/>
        <v>COMPLET</v>
      </c>
      <c r="M1945" s="54">
        <f t="shared" ca="1" si="110"/>
        <v>0</v>
      </c>
      <c r="N1945" s="54" t="str">
        <f t="shared" ca="1" si="110"/>
        <v>ZH12J1</v>
      </c>
      <c r="O1945" s="54">
        <f t="shared" ca="1" si="109"/>
        <v>0</v>
      </c>
    </row>
    <row r="1946" spans="1:15" hidden="1" x14ac:dyDescent="0.25">
      <c r="A1946" s="97">
        <v>1572</v>
      </c>
      <c r="B1946" s="98" t="s">
        <v>8004</v>
      </c>
      <c r="C1946" s="54" t="str">
        <f t="shared" ref="C1946:J2002" ca="1" si="113">IF((INDIRECT("'Referentiel'!"&amp;C$1&amp;$A1946)="N/A"),"",INDIRECT("'Referentiel'!"&amp;C$1&amp;$A1946))</f>
        <v>CPCC</v>
      </c>
      <c r="D1946" s="54" t="str">
        <f t="shared" ca="1" si="113"/>
        <v xml:space="preserve">V3T1R11  </v>
      </c>
      <c r="E1946" s="98">
        <f t="shared" ca="1" si="113"/>
        <v>0</v>
      </c>
      <c r="F1946" s="54">
        <f t="shared" ca="1" si="112"/>
        <v>0</v>
      </c>
      <c r="G1946" s="54">
        <f t="shared" ca="1" si="112"/>
        <v>0</v>
      </c>
      <c r="H1946" s="54">
        <f t="shared" ca="1" si="112"/>
        <v>0</v>
      </c>
      <c r="I1946" s="54">
        <f t="shared" ca="1" si="112"/>
        <v>0</v>
      </c>
      <c r="J1946" s="54" t="str">
        <f t="shared" ca="1" si="112"/>
        <v>ZH1KJ2</v>
      </c>
      <c r="K1946" s="54" t="str">
        <f t="shared" ca="1" si="112"/>
        <v>AD1</v>
      </c>
      <c r="L1946" s="54" t="str">
        <f t="shared" ca="1" si="110"/>
        <v>COMPLET</v>
      </c>
      <c r="M1946" s="54">
        <f t="shared" ca="1" si="110"/>
        <v>0</v>
      </c>
      <c r="N1946" s="54" t="str">
        <f t="shared" ca="1" si="110"/>
        <v>ZH12J2</v>
      </c>
      <c r="O1946" s="54">
        <f t="shared" ca="1" si="109"/>
        <v>0</v>
      </c>
    </row>
    <row r="1947" spans="1:15" hidden="1" x14ac:dyDescent="0.25">
      <c r="A1947" s="97">
        <v>1573</v>
      </c>
      <c r="B1947" s="98" t="s">
        <v>8009</v>
      </c>
      <c r="C1947" s="54" t="str">
        <f t="shared" ca="1" si="113"/>
        <v>CPCC</v>
      </c>
      <c r="D1947" s="54" t="str">
        <f t="shared" ca="1" si="113"/>
        <v xml:space="preserve">V0T1R17P </v>
      </c>
      <c r="E1947" s="98">
        <f t="shared" ca="1" si="113"/>
        <v>0</v>
      </c>
      <c r="F1947" s="54">
        <f t="shared" ca="1" si="112"/>
        <v>0</v>
      </c>
      <c r="G1947" s="54">
        <f t="shared" ca="1" si="112"/>
        <v>0</v>
      </c>
      <c r="H1947" s="54">
        <f t="shared" ca="1" si="112"/>
        <v>0</v>
      </c>
      <c r="I1947" s="54">
        <f t="shared" ca="1" si="112"/>
        <v>0</v>
      </c>
      <c r="J1947" s="54" t="str">
        <f t="shared" ca="1" si="112"/>
        <v>ZH1KJ3</v>
      </c>
      <c r="K1947" s="54" t="str">
        <f t="shared" ca="1" si="112"/>
        <v>AD1</v>
      </c>
      <c r="L1947" s="54" t="str">
        <f t="shared" ca="1" si="110"/>
        <v>COMPLET</v>
      </c>
      <c r="M1947" s="54">
        <f t="shared" ca="1" si="110"/>
        <v>0</v>
      </c>
      <c r="N1947" s="54" t="str">
        <f t="shared" ca="1" si="110"/>
        <v>ZH12J3</v>
      </c>
      <c r="O1947" s="54">
        <f t="shared" ca="1" si="109"/>
        <v>0</v>
      </c>
    </row>
    <row r="1948" spans="1:15" hidden="1" x14ac:dyDescent="0.25">
      <c r="A1948" s="97">
        <v>1574</v>
      </c>
      <c r="B1948" s="98" t="s">
        <v>8014</v>
      </c>
      <c r="C1948" s="54" t="str">
        <f t="shared" ca="1" si="113"/>
        <v>CPCC</v>
      </c>
      <c r="D1948" s="54" t="str">
        <f t="shared" ca="1" si="113"/>
        <v xml:space="preserve">V1T1R18  </v>
      </c>
      <c r="E1948" s="98">
        <f t="shared" ca="1" si="113"/>
        <v>0</v>
      </c>
      <c r="F1948" s="54">
        <f t="shared" ca="1" si="112"/>
        <v>0</v>
      </c>
      <c r="G1948" s="54">
        <f t="shared" ca="1" si="112"/>
        <v>0</v>
      </c>
      <c r="H1948" s="54">
        <f t="shared" ca="1" si="112"/>
        <v>0</v>
      </c>
      <c r="I1948" s="54">
        <f t="shared" ca="1" si="112"/>
        <v>0</v>
      </c>
      <c r="J1948" s="54" t="str">
        <f t="shared" ca="1" si="112"/>
        <v>ZH1KJ4</v>
      </c>
      <c r="K1948" s="54" t="str">
        <f t="shared" ca="1" si="112"/>
        <v>AD1</v>
      </c>
      <c r="L1948" s="54" t="str">
        <f t="shared" ca="1" si="110"/>
        <v>COMPLET</v>
      </c>
      <c r="M1948" s="54">
        <f t="shared" ca="1" si="110"/>
        <v>0</v>
      </c>
      <c r="N1948" s="54" t="str">
        <f t="shared" ca="1" si="110"/>
        <v>ZH12J4</v>
      </c>
      <c r="O1948" s="54">
        <f t="shared" ca="1" si="109"/>
        <v>0</v>
      </c>
    </row>
    <row r="1949" spans="1:15" hidden="1" x14ac:dyDescent="0.25">
      <c r="A1949" s="97">
        <v>1575</v>
      </c>
      <c r="B1949" s="98" t="s">
        <v>8020</v>
      </c>
      <c r="C1949" s="54" t="str">
        <f t="shared" ca="1" si="113"/>
        <v>CPCC</v>
      </c>
      <c r="D1949" s="54" t="str">
        <f t="shared" ca="1" si="113"/>
        <v xml:space="preserve">V0T1R18P </v>
      </c>
      <c r="E1949" s="98">
        <f t="shared" ca="1" si="113"/>
        <v>0</v>
      </c>
      <c r="F1949" s="54">
        <f t="shared" ca="1" si="112"/>
        <v>0</v>
      </c>
      <c r="G1949" s="54">
        <f t="shared" ca="1" si="112"/>
        <v>0</v>
      </c>
      <c r="H1949" s="54">
        <f t="shared" ca="1" si="112"/>
        <v>0</v>
      </c>
      <c r="I1949" s="54">
        <f t="shared" ca="1" si="112"/>
        <v>0</v>
      </c>
      <c r="J1949" s="54" t="str">
        <f t="shared" ca="1" si="112"/>
        <v>ZH1KJ5</v>
      </c>
      <c r="K1949" s="54" t="str">
        <f t="shared" ca="1" si="112"/>
        <v>AD1</v>
      </c>
      <c r="L1949" s="54" t="str">
        <f t="shared" ca="1" si="110"/>
        <v>COMPLET</v>
      </c>
      <c r="M1949" s="54">
        <f t="shared" ca="1" si="110"/>
        <v>0</v>
      </c>
      <c r="N1949" s="54" t="str">
        <f t="shared" ca="1" si="110"/>
        <v>ZH12J5</v>
      </c>
      <c r="O1949" s="54">
        <f t="shared" ca="1" si="109"/>
        <v>0</v>
      </c>
    </row>
    <row r="1950" spans="1:15" hidden="1" x14ac:dyDescent="0.25">
      <c r="A1950" s="97">
        <v>1576</v>
      </c>
      <c r="B1950" s="98" t="s">
        <v>8025</v>
      </c>
      <c r="C1950" s="54" t="str">
        <f t="shared" ca="1" si="113"/>
        <v>CPCC</v>
      </c>
      <c r="D1950" s="54" t="str">
        <f t="shared" ca="1" si="113"/>
        <v xml:space="preserve">V0T1R19  </v>
      </c>
      <c r="E1950" s="98">
        <f t="shared" ca="1" si="113"/>
        <v>0</v>
      </c>
      <c r="F1950" s="54">
        <f t="shared" ca="1" si="112"/>
        <v>0</v>
      </c>
      <c r="G1950" s="54">
        <f t="shared" ca="1" si="112"/>
        <v>0</v>
      </c>
      <c r="H1950" s="54">
        <f t="shared" ca="1" si="112"/>
        <v>0</v>
      </c>
      <c r="I1950" s="54">
        <f t="shared" ca="1" si="112"/>
        <v>0</v>
      </c>
      <c r="J1950" s="54" t="str">
        <f t="shared" ca="1" si="112"/>
        <v>ZH1KJ6</v>
      </c>
      <c r="K1950" s="54" t="str">
        <f t="shared" ca="1" si="112"/>
        <v>AD1</v>
      </c>
      <c r="L1950" s="54" t="str">
        <f t="shared" ca="1" si="110"/>
        <v>COMPLET</v>
      </c>
      <c r="M1950" s="54">
        <f t="shared" ca="1" si="110"/>
        <v>0</v>
      </c>
      <c r="N1950" s="54" t="str">
        <f t="shared" ca="1" si="110"/>
        <v>ZH12J6</v>
      </c>
      <c r="O1950" s="54">
        <f t="shared" ca="1" si="109"/>
        <v>0</v>
      </c>
    </row>
    <row r="1951" spans="1:15" hidden="1" x14ac:dyDescent="0.25">
      <c r="A1951" s="97">
        <v>1577</v>
      </c>
      <c r="B1951" s="98" t="s">
        <v>8031</v>
      </c>
      <c r="C1951" s="54" t="str">
        <f t="shared" ca="1" si="113"/>
        <v>CPCC</v>
      </c>
      <c r="D1951" s="54" t="str">
        <f t="shared" ca="1" si="113"/>
        <v xml:space="preserve">V0T1R21  </v>
      </c>
      <c r="E1951" s="98">
        <f t="shared" ca="1" si="113"/>
        <v>0</v>
      </c>
      <c r="F1951" s="54">
        <f t="shared" ca="1" si="112"/>
        <v>0</v>
      </c>
      <c r="G1951" s="54">
        <f t="shared" ca="1" si="112"/>
        <v>0</v>
      </c>
      <c r="H1951" s="54">
        <f t="shared" ca="1" si="112"/>
        <v>0</v>
      </c>
      <c r="I1951" s="54">
        <f t="shared" ca="1" si="112"/>
        <v>0</v>
      </c>
      <c r="J1951" s="54" t="str">
        <f t="shared" ca="1" si="112"/>
        <v>ZH1KJ7</v>
      </c>
      <c r="K1951" s="54" t="str">
        <f t="shared" ca="1" si="112"/>
        <v>AD1</v>
      </c>
      <c r="L1951" s="54" t="str">
        <f t="shared" ca="1" si="110"/>
        <v>COMPLET</v>
      </c>
      <c r="M1951" s="54">
        <f t="shared" ca="1" si="110"/>
        <v>0</v>
      </c>
      <c r="N1951" s="54" t="str">
        <f t="shared" ca="1" si="110"/>
        <v>ZH12J7</v>
      </c>
      <c r="O1951" s="54">
        <f t="shared" ca="1" si="109"/>
        <v>0</v>
      </c>
    </row>
    <row r="1952" spans="1:15" hidden="1" x14ac:dyDescent="0.25">
      <c r="A1952" s="97">
        <v>1578</v>
      </c>
      <c r="B1952" s="98" t="s">
        <v>8036</v>
      </c>
      <c r="C1952" s="54" t="str">
        <f t="shared" ca="1" si="113"/>
        <v>CPCC</v>
      </c>
      <c r="D1952" s="54" t="str">
        <f t="shared" ca="1" si="113"/>
        <v xml:space="preserve">V0T1R23  </v>
      </c>
      <c r="E1952" s="98">
        <f t="shared" ca="1" si="113"/>
        <v>0</v>
      </c>
      <c r="F1952" s="54">
        <f t="shared" ca="1" si="112"/>
        <v>0</v>
      </c>
      <c r="G1952" s="54">
        <f t="shared" ca="1" si="112"/>
        <v>0</v>
      </c>
      <c r="H1952" s="54">
        <f t="shared" ca="1" si="112"/>
        <v>0</v>
      </c>
      <c r="I1952" s="54">
        <f t="shared" ca="1" si="112"/>
        <v>0</v>
      </c>
      <c r="J1952" s="54" t="str">
        <f t="shared" ca="1" si="112"/>
        <v>ZH1KJ8</v>
      </c>
      <c r="K1952" s="54" t="str">
        <f t="shared" ca="1" si="112"/>
        <v>AD1</v>
      </c>
      <c r="L1952" s="54" t="str">
        <f t="shared" ca="1" si="110"/>
        <v>COMPLET</v>
      </c>
      <c r="M1952" s="54">
        <f t="shared" ca="1" si="110"/>
        <v>0</v>
      </c>
      <c r="N1952" s="54" t="str">
        <f t="shared" ca="1" si="110"/>
        <v>ZH12J8</v>
      </c>
      <c r="O1952" s="54">
        <f t="shared" ca="1" si="109"/>
        <v>0</v>
      </c>
    </row>
    <row r="1953" spans="1:15" x14ac:dyDescent="0.25">
      <c r="A1953" s="97">
        <v>2086</v>
      </c>
      <c r="B1953" s="137" t="s">
        <v>10233</v>
      </c>
      <c r="C1953" s="54" t="str">
        <f t="shared" ca="1" si="113"/>
        <v>CPCC</v>
      </c>
      <c r="D1953" s="54" t="str">
        <f t="shared" ca="1" si="113"/>
        <v>V2T1R24</v>
      </c>
      <c r="E1953" s="98">
        <f t="shared" ca="1" si="113"/>
        <v>0</v>
      </c>
      <c r="F1953" s="54">
        <f t="shared" ca="1" si="112"/>
        <v>0</v>
      </c>
      <c r="G1953" s="54">
        <f t="shared" ca="1" si="112"/>
        <v>0</v>
      </c>
      <c r="H1953" s="54">
        <f t="shared" ca="1" si="112"/>
        <v>0</v>
      </c>
      <c r="I1953" s="54">
        <f t="shared" ca="1" si="112"/>
        <v>0</v>
      </c>
      <c r="J1953" s="54" t="str">
        <f t="shared" ca="1" si="112"/>
        <v>ZH1KH4</v>
      </c>
      <c r="K1953" s="54" t="str">
        <f t="shared" ca="1" si="112"/>
        <v>AD3</v>
      </c>
      <c r="L1953" s="54" t="str">
        <f t="shared" ca="1" si="110"/>
        <v>COMPLET</v>
      </c>
      <c r="M1953" s="54" t="str">
        <f t="shared" ca="1" si="110"/>
        <v xml:space="preserve"> </v>
      </c>
      <c r="N1953" s="54" t="str">
        <f t="shared" ca="1" si="110"/>
        <v>ZH12H4</v>
      </c>
      <c r="O1953" s="54">
        <f t="shared" ca="1" si="109"/>
        <v>0</v>
      </c>
    </row>
    <row r="1954" spans="1:15" x14ac:dyDescent="0.25">
      <c r="A1954" s="97">
        <v>2087</v>
      </c>
      <c r="B1954" s="137" t="s">
        <v>10238</v>
      </c>
      <c r="C1954" s="54" t="str">
        <f t="shared" ca="1" si="113"/>
        <v>CPCC</v>
      </c>
      <c r="D1954" s="54" t="str">
        <f t="shared" ca="1" si="113"/>
        <v>V0T1R25</v>
      </c>
      <c r="E1954" s="98">
        <f t="shared" ca="1" si="113"/>
        <v>0</v>
      </c>
      <c r="F1954" s="54">
        <f t="shared" ca="1" si="112"/>
        <v>0</v>
      </c>
      <c r="G1954" s="54">
        <f t="shared" ca="1" si="112"/>
        <v>0</v>
      </c>
      <c r="H1954" s="54">
        <f t="shared" ca="1" si="112"/>
        <v>0</v>
      </c>
      <c r="I1954" s="54">
        <f t="shared" ca="1" si="112"/>
        <v>0</v>
      </c>
      <c r="J1954" s="54" t="str">
        <f t="shared" ca="1" si="112"/>
        <v>ZH1KH5</v>
      </c>
      <c r="K1954" s="54" t="str">
        <f t="shared" ca="1" si="112"/>
        <v>AD3</v>
      </c>
      <c r="L1954" s="54" t="str">
        <f t="shared" ca="1" si="110"/>
        <v>COMPLET</v>
      </c>
      <c r="M1954" s="54" t="str">
        <f t="shared" ca="1" si="110"/>
        <v xml:space="preserve"> </v>
      </c>
      <c r="N1954" s="54" t="str">
        <f t="shared" ca="1" si="110"/>
        <v>ZH12H5</v>
      </c>
      <c r="O1954" s="54">
        <f t="shared" ca="1" si="109"/>
        <v>0</v>
      </c>
    </row>
    <row r="1955" spans="1:15" hidden="1" x14ac:dyDescent="0.25">
      <c r="A1955" s="97">
        <v>1579</v>
      </c>
      <c r="B1955" s="98" t="s">
        <v>8041</v>
      </c>
      <c r="C1955" s="54" t="str">
        <f t="shared" ca="1" si="113"/>
        <v>CPCC</v>
      </c>
      <c r="D1955" s="54" t="str">
        <f t="shared" ca="1" si="113"/>
        <v xml:space="preserve">V0T1R31  </v>
      </c>
      <c r="E1955" s="98">
        <f t="shared" ca="1" si="113"/>
        <v>0</v>
      </c>
      <c r="F1955" s="54">
        <f t="shared" ca="1" si="112"/>
        <v>0</v>
      </c>
      <c r="G1955" s="54">
        <f t="shared" ca="1" si="112"/>
        <v>0</v>
      </c>
      <c r="H1955" s="54">
        <f t="shared" ca="1" si="112"/>
        <v>0</v>
      </c>
      <c r="I1955" s="54">
        <f t="shared" ca="1" si="112"/>
        <v>0</v>
      </c>
      <c r="J1955" s="54" t="str">
        <f t="shared" ca="1" si="112"/>
        <v>ZH1KJ9</v>
      </c>
      <c r="K1955" s="54" t="str">
        <f t="shared" ca="1" si="112"/>
        <v>AD1</v>
      </c>
      <c r="L1955" s="54" t="str">
        <f t="shared" ca="1" si="110"/>
        <v>COMPLET</v>
      </c>
      <c r="M1955" s="54">
        <f t="shared" ca="1" si="110"/>
        <v>0</v>
      </c>
      <c r="N1955" s="54" t="str">
        <f t="shared" ca="1" si="110"/>
        <v>ZH12J9</v>
      </c>
      <c r="O1955" s="54">
        <f t="shared" ca="1" si="109"/>
        <v>0</v>
      </c>
    </row>
    <row r="1956" spans="1:15" hidden="1" x14ac:dyDescent="0.25">
      <c r="A1956" s="97">
        <v>1580</v>
      </c>
      <c r="B1956" s="98" t="s">
        <v>8046</v>
      </c>
      <c r="C1956" s="54" t="str">
        <f t="shared" ca="1" si="113"/>
        <v>CPCC</v>
      </c>
      <c r="D1956" s="54" t="str">
        <f t="shared" ca="1" si="113"/>
        <v xml:space="preserve">V0T1R35 </v>
      </c>
      <c r="E1956" s="98">
        <f t="shared" ca="1" si="113"/>
        <v>0</v>
      </c>
      <c r="F1956" s="54">
        <f t="shared" ca="1" si="112"/>
        <v>0</v>
      </c>
      <c r="G1956" s="54">
        <f t="shared" ca="1" si="112"/>
        <v>0</v>
      </c>
      <c r="H1956" s="54">
        <f t="shared" ca="1" si="112"/>
        <v>0</v>
      </c>
      <c r="I1956" s="54">
        <f t="shared" ca="1" si="112"/>
        <v>0</v>
      </c>
      <c r="J1956" s="54" t="str">
        <f t="shared" ca="1" si="112"/>
        <v>ZH1KJA</v>
      </c>
      <c r="K1956" s="54" t="str">
        <f t="shared" ca="1" si="112"/>
        <v>AD1</v>
      </c>
      <c r="L1956" s="54" t="str">
        <f t="shared" ca="1" si="110"/>
        <v>COMPLET</v>
      </c>
      <c r="M1956" s="54">
        <f t="shared" ca="1" si="110"/>
        <v>0</v>
      </c>
      <c r="N1956" s="54" t="str">
        <f t="shared" ca="1" si="110"/>
        <v>ZH12JA</v>
      </c>
      <c r="O1956" s="54">
        <f t="shared" ca="1" si="109"/>
        <v>0</v>
      </c>
    </row>
    <row r="1957" spans="1:15" hidden="1" x14ac:dyDescent="0.25">
      <c r="A1957" s="97">
        <v>1581</v>
      </c>
      <c r="B1957" s="98" t="s">
        <v>8052</v>
      </c>
      <c r="C1957" s="54" t="str">
        <f t="shared" ca="1" si="113"/>
        <v>CPDM</v>
      </c>
      <c r="D1957" s="54" t="str">
        <f t="shared" ca="1" si="113"/>
        <v xml:space="preserve">V0T1R48E </v>
      </c>
      <c r="E1957" s="98">
        <f t="shared" ca="1" si="113"/>
        <v>0</v>
      </c>
      <c r="F1957" s="54">
        <f t="shared" ca="1" si="112"/>
        <v>0</v>
      </c>
      <c r="G1957" s="54">
        <f t="shared" ca="1" si="112"/>
        <v>0</v>
      </c>
      <c r="H1957" s="54">
        <f t="shared" ca="1" si="112"/>
        <v>0</v>
      </c>
      <c r="I1957" s="54">
        <f t="shared" ca="1" si="112"/>
        <v>0</v>
      </c>
      <c r="J1957" s="54" t="str">
        <f t="shared" ca="1" si="112"/>
        <v>ZH4GJF</v>
      </c>
      <c r="K1957" s="54" t="str">
        <f t="shared" ca="1" si="112"/>
        <v>AD3</v>
      </c>
      <c r="L1957" s="54" t="str">
        <f t="shared" ca="1" si="110"/>
        <v>COMPLET</v>
      </c>
      <c r="M1957" s="54">
        <f t="shared" ca="1" si="110"/>
        <v>0</v>
      </c>
      <c r="N1957" s="54" t="str">
        <f t="shared" ca="1" si="110"/>
        <v>ZH4YJF</v>
      </c>
      <c r="O1957" s="54">
        <f t="shared" ca="1" si="109"/>
        <v>0</v>
      </c>
    </row>
    <row r="1958" spans="1:15" hidden="1" x14ac:dyDescent="0.25">
      <c r="A1958" s="97">
        <v>1582</v>
      </c>
      <c r="B1958" s="98" t="s">
        <v>8057</v>
      </c>
      <c r="C1958" s="54" t="str">
        <f t="shared" ca="1" si="113"/>
        <v>CPCC</v>
      </c>
      <c r="D1958" s="54" t="str">
        <f t="shared" ca="1" si="113"/>
        <v xml:space="preserve">V3T1R49C </v>
      </c>
      <c r="E1958" s="98">
        <f t="shared" ca="1" si="113"/>
        <v>0</v>
      </c>
      <c r="F1958" s="54">
        <f t="shared" ca="1" si="112"/>
        <v>0</v>
      </c>
      <c r="G1958" s="54">
        <f t="shared" ca="1" si="112"/>
        <v>0</v>
      </c>
      <c r="H1958" s="54">
        <f t="shared" ca="1" si="112"/>
        <v>0</v>
      </c>
      <c r="I1958" s="54">
        <f t="shared" ca="1" si="112"/>
        <v>0</v>
      </c>
      <c r="J1958" s="54" t="str">
        <f t="shared" ca="1" si="112"/>
        <v>ZH1KJB</v>
      </c>
      <c r="K1958" s="54" t="str">
        <f t="shared" ca="1" si="112"/>
        <v>AD1</v>
      </c>
      <c r="L1958" s="54" t="str">
        <f t="shared" ca="1" si="110"/>
        <v>COMPLET</v>
      </c>
      <c r="M1958" s="54">
        <f t="shared" ca="1" si="110"/>
        <v>0</v>
      </c>
      <c r="N1958" s="54" t="str">
        <f t="shared" ca="1" si="110"/>
        <v>ZH12JB</v>
      </c>
      <c r="O1958" s="54">
        <f t="shared" ca="1" si="109"/>
        <v>0</v>
      </c>
    </row>
    <row r="1959" spans="1:15" hidden="1" x14ac:dyDescent="0.25">
      <c r="A1959" s="97">
        <v>1583</v>
      </c>
      <c r="B1959" s="98" t="s">
        <v>8063</v>
      </c>
      <c r="C1959" s="54" t="str">
        <f t="shared" ca="1" si="113"/>
        <v>CPCC</v>
      </c>
      <c r="D1959" s="54" t="str">
        <f t="shared" ca="1" si="113"/>
        <v xml:space="preserve">V0T1R52C </v>
      </c>
      <c r="E1959" s="98">
        <f t="shared" ca="1" si="113"/>
        <v>0</v>
      </c>
      <c r="F1959" s="54">
        <f t="shared" ca="1" si="112"/>
        <v>0</v>
      </c>
      <c r="G1959" s="54">
        <f t="shared" ca="1" si="112"/>
        <v>0</v>
      </c>
      <c r="H1959" s="54">
        <f t="shared" ca="1" si="112"/>
        <v>0</v>
      </c>
      <c r="I1959" s="54">
        <f t="shared" ca="1" si="112"/>
        <v>0</v>
      </c>
      <c r="J1959" s="54" t="str">
        <f t="shared" ca="1" si="112"/>
        <v>ZH1KJC</v>
      </c>
      <c r="K1959" s="54" t="str">
        <f t="shared" ca="1" si="112"/>
        <v>AD1</v>
      </c>
      <c r="L1959" s="54" t="str">
        <f t="shared" ca="1" si="110"/>
        <v>COMPLET</v>
      </c>
      <c r="M1959" s="54">
        <f t="shared" ca="1" si="110"/>
        <v>0</v>
      </c>
      <c r="N1959" s="54" t="str">
        <f t="shared" ca="1" si="110"/>
        <v>ZH12JC</v>
      </c>
      <c r="O1959" s="54">
        <f t="shared" ca="1" si="109"/>
        <v>0</v>
      </c>
    </row>
    <row r="1960" spans="1:15" hidden="1" x14ac:dyDescent="0.25">
      <c r="A1960" s="97">
        <v>1584</v>
      </c>
      <c r="B1960" s="98" t="s">
        <v>8068</v>
      </c>
      <c r="C1960" s="54" t="str">
        <f t="shared" ca="1" si="113"/>
        <v>CPCC</v>
      </c>
      <c r="D1960" s="54" t="str">
        <f t="shared" ca="1" si="113"/>
        <v xml:space="preserve">V0T1R53C </v>
      </c>
      <c r="E1960" s="98">
        <f t="shared" ca="1" si="113"/>
        <v>0</v>
      </c>
      <c r="F1960" s="54">
        <f t="shared" ca="1" si="112"/>
        <v>0</v>
      </c>
      <c r="G1960" s="54">
        <f t="shared" ca="1" si="112"/>
        <v>0</v>
      </c>
      <c r="H1960" s="54">
        <f t="shared" ca="1" si="112"/>
        <v>0</v>
      </c>
      <c r="I1960" s="54">
        <f t="shared" ca="1" si="112"/>
        <v>0</v>
      </c>
      <c r="J1960" s="54" t="str">
        <f t="shared" ca="1" si="112"/>
        <v>ZH1KJD</v>
      </c>
      <c r="K1960" s="54" t="str">
        <f t="shared" ca="1" si="112"/>
        <v>AD1</v>
      </c>
      <c r="L1960" s="54" t="str">
        <f t="shared" ca="1" si="110"/>
        <v>COMPLET</v>
      </c>
      <c r="M1960" s="54">
        <f t="shared" ca="1" si="110"/>
        <v>0</v>
      </c>
      <c r="N1960" s="54" t="str">
        <f t="shared" ca="1" si="110"/>
        <v>ZH12JD</v>
      </c>
      <c r="O1960" s="54">
        <f t="shared" ca="1" si="109"/>
        <v>0</v>
      </c>
    </row>
    <row r="1961" spans="1:15" hidden="1" x14ac:dyDescent="0.25">
      <c r="A1961" s="97">
        <v>1585</v>
      </c>
      <c r="B1961" s="98" t="s">
        <v>8073</v>
      </c>
      <c r="C1961" s="54" t="str">
        <f t="shared" ca="1" si="113"/>
        <v>CPPL</v>
      </c>
      <c r="D1961" s="54" t="str">
        <f t="shared" ca="1" si="113"/>
        <v xml:space="preserve">V0T2R05P </v>
      </c>
      <c r="E1961" s="98">
        <f t="shared" ca="1" si="113"/>
        <v>0</v>
      </c>
      <c r="F1961" s="54">
        <f t="shared" ca="1" si="112"/>
        <v>0</v>
      </c>
      <c r="G1961" s="54">
        <f t="shared" ca="1" si="112"/>
        <v>0</v>
      </c>
      <c r="H1961" s="54">
        <f t="shared" ca="1" si="112"/>
        <v>0</v>
      </c>
      <c r="I1961" s="54">
        <f t="shared" ca="1" si="112"/>
        <v>0</v>
      </c>
      <c r="J1961" s="54" t="str">
        <f t="shared" ca="1" si="112"/>
        <v>ZH2FJR</v>
      </c>
      <c r="K1961" s="54" t="str">
        <f t="shared" ca="1" si="112"/>
        <v>AD1</v>
      </c>
      <c r="L1961" s="54" t="str">
        <f t="shared" ca="1" si="110"/>
        <v>COMPLET</v>
      </c>
      <c r="M1961" s="54">
        <f t="shared" ca="1" si="110"/>
        <v>0</v>
      </c>
      <c r="N1961" s="54" t="str">
        <f t="shared" ca="1" si="110"/>
        <v>ZH2XJR</v>
      </c>
      <c r="O1961" s="54">
        <f t="shared" ca="1" si="109"/>
        <v>0</v>
      </c>
    </row>
    <row r="1962" spans="1:15" hidden="1" x14ac:dyDescent="0.25">
      <c r="A1962" s="97">
        <v>1586</v>
      </c>
      <c r="B1962" s="98" t="s">
        <v>8078</v>
      </c>
      <c r="C1962" s="54" t="str">
        <f t="shared" ca="1" si="113"/>
        <v>CPCC</v>
      </c>
      <c r="D1962" s="54" t="str">
        <f t="shared" ca="1" si="113"/>
        <v xml:space="preserve">V0T2R18P </v>
      </c>
      <c r="E1962" s="98">
        <f t="shared" ca="1" si="113"/>
        <v>0</v>
      </c>
      <c r="F1962" s="54">
        <f t="shared" ca="1" si="112"/>
        <v>0</v>
      </c>
      <c r="G1962" s="54">
        <f t="shared" ca="1" si="112"/>
        <v>0</v>
      </c>
      <c r="H1962" s="54">
        <f t="shared" ca="1" si="112"/>
        <v>0</v>
      </c>
      <c r="I1962" s="54">
        <f t="shared" ca="1" si="112"/>
        <v>0</v>
      </c>
      <c r="J1962" s="54" t="str">
        <f t="shared" ca="1" si="112"/>
        <v>ZH1KJE</v>
      </c>
      <c r="K1962" s="54" t="str">
        <f t="shared" ca="1" si="112"/>
        <v>AD1</v>
      </c>
      <c r="L1962" s="54" t="str">
        <f t="shared" ca="1" si="110"/>
        <v>COMPLET</v>
      </c>
      <c r="M1962" s="54">
        <f t="shared" ca="1" si="110"/>
        <v>0</v>
      </c>
      <c r="N1962" s="54" t="str">
        <f t="shared" ca="1" si="110"/>
        <v>ZH12JE</v>
      </c>
      <c r="O1962" s="54">
        <f t="shared" ca="1" si="109"/>
        <v>0</v>
      </c>
    </row>
    <row r="1963" spans="1:15" hidden="1" x14ac:dyDescent="0.25">
      <c r="A1963" s="97">
        <v>1587</v>
      </c>
      <c r="B1963" s="98" t="s">
        <v>8083</v>
      </c>
      <c r="C1963" s="54" t="str">
        <f t="shared" ca="1" si="113"/>
        <v>CPDM</v>
      </c>
      <c r="D1963" s="54" t="str">
        <f t="shared" ca="1" si="113"/>
        <v xml:space="preserve">V1T3R05  </v>
      </c>
      <c r="E1963" s="98">
        <f t="shared" ca="1" si="113"/>
        <v>0</v>
      </c>
      <c r="F1963" s="54">
        <f t="shared" ca="1" si="112"/>
        <v>0</v>
      </c>
      <c r="G1963" s="54">
        <f t="shared" ca="1" si="112"/>
        <v>0</v>
      </c>
      <c r="H1963" s="54">
        <f t="shared" ca="1" si="112"/>
        <v>0</v>
      </c>
      <c r="I1963" s="54">
        <f t="shared" ca="1" si="112"/>
        <v>0</v>
      </c>
      <c r="J1963" s="54" t="str">
        <f t="shared" ca="1" si="112"/>
        <v>ZH4GJG</v>
      </c>
      <c r="K1963" s="54" t="str">
        <f t="shared" ca="1" si="112"/>
        <v>AD1</v>
      </c>
      <c r="L1963" s="54" t="str">
        <f t="shared" ca="1" si="110"/>
        <v>COMPLET</v>
      </c>
      <c r="M1963" s="54">
        <f t="shared" ca="1" si="110"/>
        <v>0</v>
      </c>
      <c r="N1963" s="54" t="str">
        <f t="shared" ca="1" si="110"/>
        <v>ZH4YJG</v>
      </c>
      <c r="O1963" s="54">
        <f t="shared" ca="1" si="109"/>
        <v>0</v>
      </c>
    </row>
    <row r="1964" spans="1:15" hidden="1" x14ac:dyDescent="0.25">
      <c r="A1964" s="97">
        <v>1588</v>
      </c>
      <c r="B1964" s="98" t="s">
        <v>8087</v>
      </c>
      <c r="C1964" s="54" t="str">
        <f t="shared" ca="1" si="113"/>
        <v>CPCC</v>
      </c>
      <c r="D1964" s="54" t="str">
        <f t="shared" ca="1" si="113"/>
        <v xml:space="preserve">V1T3R07P </v>
      </c>
      <c r="E1964" s="98">
        <f t="shared" ca="1" si="113"/>
        <v>0</v>
      </c>
      <c r="F1964" s="54">
        <f t="shared" ca="1" si="112"/>
        <v>0</v>
      </c>
      <c r="G1964" s="54">
        <f t="shared" ca="1" si="112"/>
        <v>0</v>
      </c>
      <c r="H1964" s="54">
        <f t="shared" ca="1" si="112"/>
        <v>0</v>
      </c>
      <c r="I1964" s="54">
        <f t="shared" ca="1" si="112"/>
        <v>0</v>
      </c>
      <c r="J1964" s="54" t="str">
        <f t="shared" ca="1" si="112"/>
        <v>ZH1KJF</v>
      </c>
      <c r="K1964" s="54" t="str">
        <f t="shared" ca="1" si="112"/>
        <v>AD3</v>
      </c>
      <c r="L1964" s="54" t="str">
        <f t="shared" ca="1" si="110"/>
        <v>COMPLET</v>
      </c>
      <c r="M1964" s="54">
        <f t="shared" ca="1" si="110"/>
        <v>0</v>
      </c>
      <c r="N1964" s="54" t="str">
        <f t="shared" ca="1" si="110"/>
        <v>ZH12JF</v>
      </c>
      <c r="O1964" s="54">
        <f t="shared" ca="1" si="109"/>
        <v>0</v>
      </c>
    </row>
    <row r="1965" spans="1:15" hidden="1" x14ac:dyDescent="0.25">
      <c r="A1965" s="97">
        <v>1589</v>
      </c>
      <c r="B1965" s="98" t="s">
        <v>8092</v>
      </c>
      <c r="C1965" s="54" t="str">
        <f t="shared" ca="1" si="113"/>
        <v>CPCC</v>
      </c>
      <c r="D1965" s="54" t="str">
        <f t="shared" ca="1" si="113"/>
        <v xml:space="preserve">V0T3R08  </v>
      </c>
      <c r="E1965" s="98">
        <f t="shared" ca="1" si="113"/>
        <v>0</v>
      </c>
      <c r="F1965" s="54">
        <f t="shared" ca="1" si="112"/>
        <v>0</v>
      </c>
      <c r="G1965" s="54">
        <f t="shared" ca="1" si="112"/>
        <v>0</v>
      </c>
      <c r="H1965" s="54">
        <f t="shared" ca="1" si="112"/>
        <v>0</v>
      </c>
      <c r="I1965" s="54">
        <f t="shared" ca="1" si="112"/>
        <v>0</v>
      </c>
      <c r="J1965" s="54" t="str">
        <f t="shared" ca="1" si="112"/>
        <v>ZH1KJG</v>
      </c>
      <c r="K1965" s="54" t="str">
        <f t="shared" ca="1" si="112"/>
        <v>AD1</v>
      </c>
      <c r="L1965" s="54" t="str">
        <f t="shared" ca="1" si="110"/>
        <v>COMPLET</v>
      </c>
      <c r="M1965" s="54">
        <f t="shared" ca="1" si="110"/>
        <v>0</v>
      </c>
      <c r="N1965" s="54" t="str">
        <f t="shared" ca="1" si="110"/>
        <v>ZH12JG</v>
      </c>
      <c r="O1965" s="54">
        <f t="shared" ca="1" si="109"/>
        <v>0</v>
      </c>
    </row>
    <row r="1966" spans="1:15" hidden="1" x14ac:dyDescent="0.25">
      <c r="A1966" s="97">
        <v>1590</v>
      </c>
      <c r="B1966" s="98" t="s">
        <v>8097</v>
      </c>
      <c r="C1966" s="54" t="str">
        <f t="shared" ca="1" si="113"/>
        <v>CPMC</v>
      </c>
      <c r="D1966" s="54" t="str">
        <f t="shared" ca="1" si="113"/>
        <v xml:space="preserve">V0T3R13  </v>
      </c>
      <c r="E1966" s="98">
        <f t="shared" ca="1" si="113"/>
        <v>0</v>
      </c>
      <c r="F1966" s="54">
        <f t="shared" ca="1" si="112"/>
        <v>0</v>
      </c>
      <c r="G1966" s="54">
        <f t="shared" ca="1" si="112"/>
        <v>0</v>
      </c>
      <c r="H1966" s="54">
        <f t="shared" ca="1" si="112"/>
        <v>0</v>
      </c>
      <c r="I1966" s="54">
        <f t="shared" ca="1" si="112"/>
        <v>0</v>
      </c>
      <c r="J1966" s="54" t="str">
        <f t="shared" ca="1" si="112"/>
        <v>ZH4GJH</v>
      </c>
      <c r="K1966" s="54" t="str">
        <f t="shared" ca="1" si="112"/>
        <v>AD1</v>
      </c>
      <c r="L1966" s="54" t="str">
        <f t="shared" ca="1" si="110"/>
        <v>COMPLET</v>
      </c>
      <c r="M1966" s="54">
        <f t="shared" ca="1" si="110"/>
        <v>0</v>
      </c>
      <c r="N1966" s="54" t="str">
        <f t="shared" ca="1" si="110"/>
        <v>ZH4YJH</v>
      </c>
      <c r="O1966" s="54">
        <f t="shared" ca="1" si="109"/>
        <v>0</v>
      </c>
    </row>
    <row r="1967" spans="1:15" hidden="1" x14ac:dyDescent="0.25">
      <c r="A1967" s="97">
        <v>1591</v>
      </c>
      <c r="B1967" s="98" t="s">
        <v>8101</v>
      </c>
      <c r="C1967" s="54" t="str">
        <f t="shared" ca="1" si="113"/>
        <v>CPMC</v>
      </c>
      <c r="D1967" s="54" t="str">
        <f t="shared" ca="1" si="113"/>
        <v>V0T3R</v>
      </c>
      <c r="E1967" s="98">
        <f t="shared" ca="1" si="113"/>
        <v>0</v>
      </c>
      <c r="F1967" s="54">
        <f t="shared" ca="1" si="112"/>
        <v>0</v>
      </c>
      <c r="G1967" s="54">
        <f t="shared" ca="1" si="112"/>
        <v>0</v>
      </c>
      <c r="H1967" s="54">
        <f t="shared" ca="1" si="112"/>
        <v>0</v>
      </c>
      <c r="I1967" s="54">
        <f t="shared" ca="1" si="112"/>
        <v>0</v>
      </c>
      <c r="J1967" s="54" t="str">
        <f t="shared" ca="1" si="112"/>
        <v>ZH4GJI</v>
      </c>
      <c r="K1967" s="54" t="str">
        <f t="shared" ca="1" si="112"/>
        <v>AD1</v>
      </c>
      <c r="L1967" s="54" t="str">
        <f t="shared" ca="1" si="110"/>
        <v>COMPLET</v>
      </c>
      <c r="M1967" s="54">
        <f t="shared" ca="1" si="110"/>
        <v>0</v>
      </c>
      <c r="N1967" s="54" t="str">
        <f t="shared" ca="1" si="110"/>
        <v>ZH4YJI</v>
      </c>
      <c r="O1967" s="54">
        <f t="shared" ca="1" si="109"/>
        <v>0</v>
      </c>
    </row>
    <row r="1968" spans="1:15" hidden="1" x14ac:dyDescent="0.25">
      <c r="A1968" s="97">
        <v>1592</v>
      </c>
      <c r="B1968" s="98" t="s">
        <v>8106</v>
      </c>
      <c r="C1968" s="54" t="str">
        <f t="shared" ca="1" si="113"/>
        <v>CPCI</v>
      </c>
      <c r="D1968" s="54" t="str">
        <f t="shared" ca="1" si="113"/>
        <v xml:space="preserve"> V1T3R17C   </v>
      </c>
      <c r="E1968" s="98">
        <f t="shared" ca="1" si="113"/>
        <v>0</v>
      </c>
      <c r="F1968" s="54">
        <f t="shared" ca="1" si="112"/>
        <v>0</v>
      </c>
      <c r="G1968" s="54">
        <f t="shared" ca="1" si="112"/>
        <v>0</v>
      </c>
      <c r="H1968" s="54">
        <f t="shared" ca="1" si="112"/>
        <v>0</v>
      </c>
      <c r="I1968" s="54">
        <f t="shared" ca="1" si="112"/>
        <v>0</v>
      </c>
      <c r="J1968" s="54" t="str">
        <f t="shared" ca="1" si="112"/>
        <v>ZH0EJI</v>
      </c>
      <c r="K1968" s="54" t="str">
        <f t="shared" ca="1" si="112"/>
        <v>AD3</v>
      </c>
      <c r="L1968" s="54" t="str">
        <f t="shared" ca="1" si="110"/>
        <v>COMPLET</v>
      </c>
      <c r="M1968" s="54">
        <f t="shared" ca="1" si="110"/>
        <v>0</v>
      </c>
      <c r="N1968" s="54" t="str">
        <f t="shared" ca="1" si="110"/>
        <v>ZH0WJI</v>
      </c>
      <c r="O1968" s="54">
        <f t="shared" ca="1" si="109"/>
        <v>0</v>
      </c>
    </row>
    <row r="1969" spans="1:15" hidden="1" x14ac:dyDescent="0.25">
      <c r="A1969" s="97">
        <v>1593</v>
      </c>
      <c r="B1969" s="98" t="s">
        <v>8112</v>
      </c>
      <c r="C1969" s="54" t="str">
        <f t="shared" ca="1" si="113"/>
        <v>CPCC</v>
      </c>
      <c r="D1969" s="54" t="str">
        <f t="shared" ca="1" si="113"/>
        <v xml:space="preserve">V0T4R13  </v>
      </c>
      <c r="E1969" s="98">
        <f t="shared" ca="1" si="113"/>
        <v>0</v>
      </c>
      <c r="F1969" s="54">
        <f t="shared" ca="1" si="112"/>
        <v>0</v>
      </c>
      <c r="G1969" s="54">
        <f t="shared" ca="1" si="112"/>
        <v>0</v>
      </c>
      <c r="H1969" s="54">
        <f t="shared" ca="1" si="112"/>
        <v>0</v>
      </c>
      <c r="I1969" s="54">
        <f t="shared" ca="1" si="112"/>
        <v>0</v>
      </c>
      <c r="J1969" s="54" t="str">
        <f t="shared" ca="1" si="112"/>
        <v>ZH1KJH</v>
      </c>
      <c r="K1969" s="54" t="str">
        <f t="shared" ca="1" si="112"/>
        <v>AD3</v>
      </c>
      <c r="L1969" s="54" t="str">
        <f t="shared" ca="1" si="110"/>
        <v>COMPLET</v>
      </c>
      <c r="M1969" s="54">
        <f t="shared" ca="1" si="110"/>
        <v>0</v>
      </c>
      <c r="N1969" s="54" t="str">
        <f t="shared" ca="1" si="110"/>
        <v>ZH12JH</v>
      </c>
      <c r="O1969" s="54">
        <f t="shared" ca="1" si="110"/>
        <v>0</v>
      </c>
    </row>
    <row r="1970" spans="1:15" hidden="1" x14ac:dyDescent="0.25">
      <c r="A1970" s="97">
        <v>1594</v>
      </c>
      <c r="B1970" s="98" t="s">
        <v>8119</v>
      </c>
      <c r="C1970" s="54" t="str">
        <f t="shared" ca="1" si="113"/>
        <v>CPCI</v>
      </c>
      <c r="D1970" s="54" t="str">
        <f t="shared" ca="1" si="113"/>
        <v xml:space="preserve">V0T5R01        </v>
      </c>
      <c r="E1970" s="98">
        <f t="shared" ca="1" si="113"/>
        <v>0</v>
      </c>
      <c r="F1970" s="54">
        <f t="shared" ca="1" si="112"/>
        <v>0</v>
      </c>
      <c r="G1970" s="54">
        <f t="shared" ca="1" si="112"/>
        <v>0</v>
      </c>
      <c r="H1970" s="54">
        <f t="shared" ca="1" si="112"/>
        <v>0</v>
      </c>
      <c r="I1970" s="54">
        <f t="shared" ca="1" si="112"/>
        <v>0</v>
      </c>
      <c r="J1970" s="54" t="str">
        <f t="shared" ca="1" si="112"/>
        <v>ZH0AJT</v>
      </c>
      <c r="K1970" s="54" t="str">
        <f t="shared" ca="1" si="112"/>
        <v>AD3</v>
      </c>
      <c r="L1970" s="54" t="str">
        <f t="shared" ca="1" si="110"/>
        <v>COMPLET</v>
      </c>
      <c r="M1970" s="54">
        <f t="shared" ca="1" si="110"/>
        <v>0</v>
      </c>
      <c r="N1970" s="54" t="str">
        <f t="shared" ca="1" si="110"/>
        <v>ZH0SJR</v>
      </c>
      <c r="O1970" s="54">
        <f t="shared" ca="1" si="110"/>
        <v>0</v>
      </c>
    </row>
    <row r="1971" spans="1:15" hidden="1" x14ac:dyDescent="0.25">
      <c r="A1971" s="97">
        <v>1595</v>
      </c>
      <c r="B1971" s="98" t="s">
        <v>8124</v>
      </c>
      <c r="C1971" s="54" t="str">
        <f t="shared" ca="1" si="113"/>
        <v>CPCC</v>
      </c>
      <c r="D1971" s="54" t="str">
        <f t="shared" ca="1" si="113"/>
        <v xml:space="preserve">V0T5R02  </v>
      </c>
      <c r="E1971" s="98">
        <f t="shared" ca="1" si="113"/>
        <v>0</v>
      </c>
      <c r="F1971" s="54">
        <f t="shared" ca="1" si="112"/>
        <v>0</v>
      </c>
      <c r="G1971" s="54">
        <f t="shared" ca="1" si="112"/>
        <v>0</v>
      </c>
      <c r="H1971" s="54">
        <f t="shared" ca="1" si="112"/>
        <v>0</v>
      </c>
      <c r="I1971" s="54">
        <f t="shared" ca="1" si="112"/>
        <v>0</v>
      </c>
      <c r="J1971" s="54" t="str">
        <f t="shared" ca="1" si="112"/>
        <v>ZH1KJI</v>
      </c>
      <c r="K1971" s="54" t="str">
        <f t="shared" ca="1" si="112"/>
        <v>AD1</v>
      </c>
      <c r="L1971" s="54" t="str">
        <f t="shared" ca="1" si="110"/>
        <v>COMPLET</v>
      </c>
      <c r="M1971" s="54">
        <f t="shared" ca="1" si="110"/>
        <v>0</v>
      </c>
      <c r="N1971" s="54" t="str">
        <f t="shared" ca="1" si="110"/>
        <v>ZH12JI</v>
      </c>
      <c r="O1971" s="54">
        <f t="shared" ca="1" si="110"/>
        <v>0</v>
      </c>
    </row>
    <row r="1972" spans="1:15" hidden="1" x14ac:dyDescent="0.25">
      <c r="A1972" s="97">
        <v>1596</v>
      </c>
      <c r="B1972" s="98" t="s">
        <v>8129</v>
      </c>
      <c r="C1972" s="54" t="str">
        <f t="shared" ca="1" si="113"/>
        <v>CPCC</v>
      </c>
      <c r="D1972" s="54" t="str">
        <f t="shared" ca="1" si="113"/>
        <v xml:space="preserve">V0T5R03  </v>
      </c>
      <c r="E1972" s="98">
        <f t="shared" ca="1" si="113"/>
        <v>0</v>
      </c>
      <c r="F1972" s="54">
        <f t="shared" ca="1" si="112"/>
        <v>0</v>
      </c>
      <c r="G1972" s="54">
        <f t="shared" ca="1" si="112"/>
        <v>0</v>
      </c>
      <c r="H1972" s="54">
        <f t="shared" ca="1" si="112"/>
        <v>0</v>
      </c>
      <c r="I1972" s="54">
        <f t="shared" ca="1" si="112"/>
        <v>0</v>
      </c>
      <c r="J1972" s="54" t="str">
        <f t="shared" ca="1" si="112"/>
        <v>ZH1KJJ</v>
      </c>
      <c r="K1972" s="54" t="str">
        <f t="shared" ca="1" si="112"/>
        <v>AD1</v>
      </c>
      <c r="L1972" s="54" t="str">
        <f t="shared" ca="1" si="110"/>
        <v>COMPLET</v>
      </c>
      <c r="M1972" s="54">
        <f t="shared" ca="1" si="110"/>
        <v>0</v>
      </c>
      <c r="N1972" s="54" t="str">
        <f t="shared" ca="1" si="110"/>
        <v>ZH12JJ</v>
      </c>
      <c r="O1972" s="54">
        <f t="shared" ca="1" si="110"/>
        <v>0</v>
      </c>
    </row>
    <row r="1973" spans="1:15" hidden="1" x14ac:dyDescent="0.25">
      <c r="A1973" s="97">
        <v>1597</v>
      </c>
      <c r="B1973" s="98" t="s">
        <v>8133</v>
      </c>
      <c r="C1973" s="54" t="str">
        <f t="shared" ca="1" si="113"/>
        <v>CPCC</v>
      </c>
      <c r="D1973" s="54" t="str">
        <f t="shared" ca="1" si="113"/>
        <v xml:space="preserve">V0T5R03D </v>
      </c>
      <c r="E1973" s="98">
        <f t="shared" ca="1" si="113"/>
        <v>0</v>
      </c>
      <c r="F1973" s="54">
        <f t="shared" ca="1" si="112"/>
        <v>0</v>
      </c>
      <c r="G1973" s="54">
        <f t="shared" ca="1" si="112"/>
        <v>0</v>
      </c>
      <c r="H1973" s="54">
        <f t="shared" ca="1" si="112"/>
        <v>0</v>
      </c>
      <c r="I1973" s="54">
        <f t="shared" ca="1" si="112"/>
        <v>0</v>
      </c>
      <c r="J1973" s="54" t="str">
        <f t="shared" ca="1" si="112"/>
        <v>ZH1KJK</v>
      </c>
      <c r="K1973" s="54" t="str">
        <f t="shared" ca="1" si="112"/>
        <v>AD1</v>
      </c>
      <c r="L1973" s="54" t="str">
        <f t="shared" ca="1" si="110"/>
        <v>COMPLET</v>
      </c>
      <c r="M1973" s="54">
        <f t="shared" ca="1" si="110"/>
        <v>0</v>
      </c>
      <c r="N1973" s="54" t="str">
        <f t="shared" ca="1" si="110"/>
        <v>ZH12JK</v>
      </c>
      <c r="O1973" s="54">
        <f t="shared" ca="1" si="110"/>
        <v>0</v>
      </c>
    </row>
    <row r="1974" spans="1:15" hidden="1" x14ac:dyDescent="0.25">
      <c r="A1974" s="97">
        <v>1598</v>
      </c>
      <c r="B1974" s="98" t="s">
        <v>8138</v>
      </c>
      <c r="C1974" s="54" t="str">
        <f t="shared" ca="1" si="113"/>
        <v>CPCC</v>
      </c>
      <c r="D1974" s="54" t="str">
        <f t="shared" ca="1" si="113"/>
        <v xml:space="preserve">V0T5R04P </v>
      </c>
      <c r="E1974" s="98">
        <f t="shared" ca="1" si="113"/>
        <v>0</v>
      </c>
      <c r="F1974" s="54">
        <f t="shared" ca="1" si="112"/>
        <v>0</v>
      </c>
      <c r="G1974" s="54">
        <f t="shared" ca="1" si="112"/>
        <v>0</v>
      </c>
      <c r="H1974" s="54">
        <f t="shared" ca="1" si="112"/>
        <v>0</v>
      </c>
      <c r="I1974" s="54">
        <f t="shared" ca="1" si="112"/>
        <v>0</v>
      </c>
      <c r="J1974" s="54" t="str">
        <f t="shared" ca="1" si="112"/>
        <v>ZH1KJL</v>
      </c>
      <c r="K1974" s="54" t="str">
        <f t="shared" ca="1" si="112"/>
        <v>AD3</v>
      </c>
      <c r="L1974" s="54" t="str">
        <f t="shared" ca="1" si="110"/>
        <v>COMPLET</v>
      </c>
      <c r="M1974" s="54">
        <f t="shared" ca="1" si="110"/>
        <v>0</v>
      </c>
      <c r="N1974" s="54" t="str">
        <f t="shared" ca="1" si="110"/>
        <v>ZH12JL</v>
      </c>
      <c r="O1974" s="54">
        <f t="shared" ca="1" si="110"/>
        <v>0</v>
      </c>
    </row>
    <row r="1975" spans="1:15" hidden="1" x14ac:dyDescent="0.25">
      <c r="A1975" s="97">
        <v>1599</v>
      </c>
      <c r="B1975" s="98" t="s">
        <v>8143</v>
      </c>
      <c r="C1975" s="54" t="str">
        <f t="shared" ca="1" si="113"/>
        <v>CPCC</v>
      </c>
      <c r="D1975" s="54" t="str">
        <f t="shared" ca="1" si="113"/>
        <v xml:space="preserve">V0T5R05P </v>
      </c>
      <c r="E1975" s="98">
        <f t="shared" ca="1" si="113"/>
        <v>0</v>
      </c>
      <c r="F1975" s="54">
        <f t="shared" ca="1" si="112"/>
        <v>0</v>
      </c>
      <c r="G1975" s="54">
        <f t="shared" ca="1" si="112"/>
        <v>0</v>
      </c>
      <c r="H1975" s="54">
        <f t="shared" ca="1" si="112"/>
        <v>0</v>
      </c>
      <c r="I1975" s="54">
        <f t="shared" ca="1" si="112"/>
        <v>0</v>
      </c>
      <c r="J1975" s="54" t="str">
        <f t="shared" ca="1" si="112"/>
        <v>ZH1KJM</v>
      </c>
      <c r="K1975" s="54" t="str">
        <f t="shared" ca="1" si="112"/>
        <v>AD1</v>
      </c>
      <c r="L1975" s="54" t="str">
        <f t="shared" ca="1" si="110"/>
        <v>COMPLET</v>
      </c>
      <c r="M1975" s="54">
        <f t="shared" ca="1" si="110"/>
        <v>0</v>
      </c>
      <c r="N1975" s="54" t="str">
        <f t="shared" ca="1" si="110"/>
        <v>ZH12JM</v>
      </c>
      <c r="O1975" s="54">
        <f t="shared" ca="1" si="110"/>
        <v>0</v>
      </c>
    </row>
    <row r="1976" spans="1:15" hidden="1" x14ac:dyDescent="0.25">
      <c r="A1976" s="97">
        <v>1600</v>
      </c>
      <c r="B1976" s="98" t="s">
        <v>8148</v>
      </c>
      <c r="C1976" s="54" t="str">
        <f t="shared" ca="1" si="113"/>
        <v>CPCC</v>
      </c>
      <c r="D1976" s="54" t="str">
        <f t="shared" ca="1" si="113"/>
        <v xml:space="preserve">V0T5R09  </v>
      </c>
      <c r="E1976" s="98">
        <f t="shared" ca="1" si="113"/>
        <v>0</v>
      </c>
      <c r="F1976" s="54">
        <f t="shared" ca="1" si="112"/>
        <v>0</v>
      </c>
      <c r="G1976" s="54">
        <f t="shared" ca="1" si="112"/>
        <v>0</v>
      </c>
      <c r="H1976" s="54">
        <f t="shared" ca="1" si="112"/>
        <v>0</v>
      </c>
      <c r="I1976" s="54">
        <f t="shared" ca="1" si="112"/>
        <v>0</v>
      </c>
      <c r="J1976" s="54" t="str">
        <f t="shared" ca="1" si="112"/>
        <v>ZH1KJN</v>
      </c>
      <c r="K1976" s="54" t="str">
        <f t="shared" ca="1" si="112"/>
        <v>AD1</v>
      </c>
      <c r="L1976" s="54" t="str">
        <f t="shared" ca="1" si="110"/>
        <v>COMPLET</v>
      </c>
      <c r="M1976" s="54">
        <f t="shared" ca="1" si="110"/>
        <v>0</v>
      </c>
      <c r="N1976" s="54" t="str">
        <f t="shared" ca="1" si="110"/>
        <v>ZH12JN</v>
      </c>
      <c r="O1976" s="54">
        <f t="shared" ca="1" si="110"/>
        <v>0</v>
      </c>
    </row>
    <row r="1977" spans="1:15" hidden="1" x14ac:dyDescent="0.25">
      <c r="A1977" s="97">
        <v>1601</v>
      </c>
      <c r="B1977" s="98" t="s">
        <v>8152</v>
      </c>
      <c r="C1977" s="54" t="str">
        <f t="shared" ca="1" si="113"/>
        <v>CPCI</v>
      </c>
      <c r="D1977" s="54" t="str">
        <f t="shared" ca="1" si="113"/>
        <v xml:space="preserve"> V0T5R15   </v>
      </c>
      <c r="E1977" s="98">
        <f t="shared" ca="1" si="113"/>
        <v>0</v>
      </c>
      <c r="F1977" s="54">
        <f t="shared" ca="1" si="112"/>
        <v>0</v>
      </c>
      <c r="G1977" s="54">
        <f t="shared" ca="1" si="112"/>
        <v>0</v>
      </c>
      <c r="H1977" s="54">
        <f t="shared" ca="1" si="112"/>
        <v>0</v>
      </c>
      <c r="I1977" s="54">
        <f t="shared" ca="1" si="112"/>
        <v>0</v>
      </c>
      <c r="J1977" s="54" t="str">
        <f t="shared" ca="1" si="112"/>
        <v>ZH0EJJ</v>
      </c>
      <c r="K1977" s="54" t="str">
        <f t="shared" ca="1" si="112"/>
        <v>AD3</v>
      </c>
      <c r="L1977" s="54" t="str">
        <f t="shared" ca="1" si="110"/>
        <v>COMPLET</v>
      </c>
      <c r="M1977" s="54">
        <f t="shared" ca="1" si="110"/>
        <v>0</v>
      </c>
      <c r="N1977" s="54" t="str">
        <f t="shared" ca="1" si="110"/>
        <v>ZH0WJJ</v>
      </c>
      <c r="O1977" s="54">
        <f t="shared" ca="1" si="110"/>
        <v>0</v>
      </c>
    </row>
    <row r="1978" spans="1:15" hidden="1" x14ac:dyDescent="0.25">
      <c r="A1978" s="97">
        <v>1602</v>
      </c>
      <c r="B1978" s="98" t="s">
        <v>8158</v>
      </c>
      <c r="C1978" s="54" t="str">
        <f t="shared" ca="1" si="113"/>
        <v>CPCI</v>
      </c>
      <c r="D1978" s="54" t="str">
        <f t="shared" ca="1" si="113"/>
        <v xml:space="preserve">V0T5R25        </v>
      </c>
      <c r="E1978" s="98">
        <f t="shared" ca="1" si="113"/>
        <v>0</v>
      </c>
      <c r="F1978" s="54">
        <f t="shared" ca="1" si="112"/>
        <v>0</v>
      </c>
      <c r="G1978" s="54">
        <f t="shared" ca="1" si="112"/>
        <v>0</v>
      </c>
      <c r="H1978" s="54">
        <f t="shared" ca="1" si="112"/>
        <v>0</v>
      </c>
      <c r="I1978" s="54">
        <f t="shared" ca="1" si="112"/>
        <v>0</v>
      </c>
      <c r="J1978" s="54" t="str">
        <f t="shared" ca="1" si="112"/>
        <v>ZH0AJS</v>
      </c>
      <c r="K1978" s="54" t="str">
        <f t="shared" ca="1" si="112"/>
        <v>AD3</v>
      </c>
      <c r="L1978" s="54" t="str">
        <f t="shared" ca="1" si="110"/>
        <v>COMPLET</v>
      </c>
      <c r="M1978" s="54">
        <f t="shared" ca="1" si="110"/>
        <v>0</v>
      </c>
      <c r="N1978" s="54" t="str">
        <f t="shared" ca="1" si="110"/>
        <v>ZH0SJE</v>
      </c>
      <c r="O1978" s="54">
        <f t="shared" ca="1" si="110"/>
        <v>0</v>
      </c>
    </row>
    <row r="1979" spans="1:15" hidden="1" x14ac:dyDescent="0.25">
      <c r="A1979" s="97">
        <v>1603</v>
      </c>
      <c r="B1979" s="98" t="s">
        <v>8163</v>
      </c>
      <c r="C1979" s="54" t="str">
        <f t="shared" ca="1" si="113"/>
        <v>CPCC</v>
      </c>
      <c r="D1979" s="54" t="str">
        <f t="shared" ca="1" si="113"/>
        <v xml:space="preserve">V0T6R01  </v>
      </c>
      <c r="E1979" s="98">
        <f t="shared" ca="1" si="113"/>
        <v>0</v>
      </c>
      <c r="F1979" s="54">
        <f t="shared" ca="1" si="112"/>
        <v>0</v>
      </c>
      <c r="G1979" s="54">
        <f t="shared" ca="1" si="112"/>
        <v>0</v>
      </c>
      <c r="H1979" s="54">
        <f t="shared" ca="1" si="112"/>
        <v>0</v>
      </c>
      <c r="I1979" s="54">
        <f t="shared" ca="1" si="112"/>
        <v>0</v>
      </c>
      <c r="J1979" s="54" t="str">
        <f t="shared" ca="1" si="112"/>
        <v>ZH1KJO</v>
      </c>
      <c r="K1979" s="54" t="str">
        <f t="shared" ca="1" si="112"/>
        <v>AD1</v>
      </c>
      <c r="L1979" s="54" t="str">
        <f t="shared" ca="1" si="110"/>
        <v>COMPLET</v>
      </c>
      <c r="M1979" s="54">
        <f t="shared" ca="1" si="110"/>
        <v>0</v>
      </c>
      <c r="N1979" s="54" t="str">
        <f t="shared" ca="1" si="110"/>
        <v>ZH12JO</v>
      </c>
      <c r="O1979" s="54">
        <f t="shared" ca="1" si="110"/>
        <v>0</v>
      </c>
    </row>
    <row r="1980" spans="1:15" hidden="1" x14ac:dyDescent="0.25">
      <c r="A1980" s="97">
        <v>1604</v>
      </c>
      <c r="B1980" s="98" t="s">
        <v>8169</v>
      </c>
      <c r="C1980" s="54" t="str">
        <f t="shared" ca="1" si="113"/>
        <v>CPCC</v>
      </c>
      <c r="D1980" s="54" t="str">
        <f t="shared" ca="1" si="113"/>
        <v xml:space="preserve">V0T6R05  </v>
      </c>
      <c r="E1980" s="98">
        <f t="shared" ca="1" si="113"/>
        <v>0</v>
      </c>
      <c r="F1980" s="54">
        <f t="shared" ca="1" si="112"/>
        <v>0</v>
      </c>
      <c r="G1980" s="54">
        <f t="shared" ca="1" si="112"/>
        <v>0</v>
      </c>
      <c r="H1980" s="54">
        <f t="shared" ca="1" si="112"/>
        <v>0</v>
      </c>
      <c r="I1980" s="54">
        <f t="shared" ca="1" si="112"/>
        <v>0</v>
      </c>
      <c r="J1980" s="54" t="str">
        <f t="shared" ca="1" si="112"/>
        <v>ZH1KJP</v>
      </c>
      <c r="K1980" s="54" t="str">
        <f t="shared" ca="1" si="112"/>
        <v>AD1</v>
      </c>
      <c r="L1980" s="54" t="str">
        <f t="shared" ca="1" si="112"/>
        <v>COMPLET</v>
      </c>
      <c r="M1980" s="54">
        <f t="shared" ca="1" si="112"/>
        <v>0</v>
      </c>
      <c r="N1980" s="54" t="str">
        <f t="shared" ca="1" si="112"/>
        <v>ZH12JP</v>
      </c>
      <c r="O1980" s="54">
        <f t="shared" ca="1" si="112"/>
        <v>0</v>
      </c>
    </row>
    <row r="1981" spans="1:15" hidden="1" x14ac:dyDescent="0.25">
      <c r="A1981" s="97">
        <v>1605</v>
      </c>
      <c r="B1981" s="98" t="s">
        <v>8175</v>
      </c>
      <c r="C1981" s="54" t="str">
        <f t="shared" ca="1" si="113"/>
        <v>CPCC</v>
      </c>
      <c r="D1981" s="54" t="str">
        <f t="shared" ca="1" si="113"/>
        <v xml:space="preserve">V0T6R10  </v>
      </c>
      <c r="E1981" s="98">
        <f t="shared" ca="1" si="113"/>
        <v>0</v>
      </c>
      <c r="F1981" s="54">
        <f t="shared" ca="1" si="112"/>
        <v>0</v>
      </c>
      <c r="G1981" s="54">
        <f t="shared" ca="1" si="112"/>
        <v>0</v>
      </c>
      <c r="H1981" s="54">
        <f t="shared" ca="1" si="112"/>
        <v>0</v>
      </c>
      <c r="I1981" s="54">
        <f t="shared" ca="1" si="112"/>
        <v>0</v>
      </c>
      <c r="J1981" s="54" t="str">
        <f t="shared" ca="1" si="112"/>
        <v>ZH1KJQ</v>
      </c>
      <c r="K1981" s="54" t="str">
        <f t="shared" ca="1" si="112"/>
        <v>AD1</v>
      </c>
      <c r="L1981" s="54" t="str">
        <f t="shared" ca="1" si="112"/>
        <v>COMPLET</v>
      </c>
      <c r="M1981" s="54">
        <f t="shared" ca="1" si="112"/>
        <v>0</v>
      </c>
      <c r="N1981" s="54" t="str">
        <f t="shared" ca="1" si="112"/>
        <v>ZH12JQ</v>
      </c>
      <c r="O1981" s="54">
        <f t="shared" ca="1" si="112"/>
        <v>0</v>
      </c>
    </row>
    <row r="1982" spans="1:15" hidden="1" x14ac:dyDescent="0.25">
      <c r="A1982" s="97">
        <v>1606</v>
      </c>
      <c r="B1982" s="98" t="s">
        <v>8179</v>
      </c>
      <c r="C1982" s="54" t="str">
        <f t="shared" ca="1" si="113"/>
        <v>CPCC</v>
      </c>
      <c r="D1982" s="54" t="str">
        <f t="shared" ca="1" si="113"/>
        <v xml:space="preserve">V0T6R15  </v>
      </c>
      <c r="E1982" s="98">
        <f t="shared" ca="1" si="113"/>
        <v>0</v>
      </c>
      <c r="F1982" s="54">
        <f t="shared" ca="1" si="112"/>
        <v>0</v>
      </c>
      <c r="G1982" s="54">
        <f t="shared" ca="1" si="112"/>
        <v>0</v>
      </c>
      <c r="H1982" s="54">
        <f t="shared" ca="1" si="112"/>
        <v>0</v>
      </c>
      <c r="I1982" s="54">
        <f t="shared" ca="1" si="112"/>
        <v>0</v>
      </c>
      <c r="J1982" s="54" t="str">
        <f t="shared" ca="1" si="112"/>
        <v>ZH1KJR</v>
      </c>
      <c r="K1982" s="54" t="str">
        <f t="shared" ca="1" si="112"/>
        <v>AD1</v>
      </c>
      <c r="L1982" s="54" t="str">
        <f t="shared" ca="1" si="112"/>
        <v>COMPLET</v>
      </c>
      <c r="M1982" s="54">
        <f t="shared" ca="1" si="112"/>
        <v>0</v>
      </c>
      <c r="N1982" s="54" t="str">
        <f t="shared" ca="1" si="112"/>
        <v>ZH12JR</v>
      </c>
      <c r="O1982" s="54">
        <f t="shared" ca="1" si="112"/>
        <v>0</v>
      </c>
    </row>
    <row r="1983" spans="1:15" hidden="1" x14ac:dyDescent="0.25">
      <c r="A1983" s="97">
        <v>1607</v>
      </c>
      <c r="B1983" s="98" t="s">
        <v>8183</v>
      </c>
      <c r="C1983" s="54" t="str">
        <f t="shared" ca="1" si="113"/>
        <v>CPCC</v>
      </c>
      <c r="D1983" s="54" t="str">
        <f t="shared" ca="1" si="113"/>
        <v xml:space="preserve">V0T6R21C </v>
      </c>
      <c r="E1983" s="98">
        <f t="shared" ca="1" si="113"/>
        <v>0</v>
      </c>
      <c r="F1983" s="54">
        <f t="shared" ca="1" si="112"/>
        <v>0</v>
      </c>
      <c r="G1983" s="54">
        <f t="shared" ca="1" si="112"/>
        <v>0</v>
      </c>
      <c r="H1983" s="54">
        <f t="shared" ca="1" si="112"/>
        <v>0</v>
      </c>
      <c r="I1983" s="54">
        <f t="shared" ca="1" si="112"/>
        <v>0</v>
      </c>
      <c r="J1983" s="54" t="str">
        <f t="shared" ca="1" si="112"/>
        <v>ZH1KJS</v>
      </c>
      <c r="K1983" s="54" t="str">
        <f t="shared" ca="1" si="112"/>
        <v>AD1</v>
      </c>
      <c r="L1983" s="54" t="str">
        <f t="shared" ca="1" si="112"/>
        <v>COMPLET</v>
      </c>
      <c r="M1983" s="54">
        <f t="shared" ca="1" si="112"/>
        <v>0</v>
      </c>
      <c r="N1983" s="54" t="str">
        <f t="shared" ca="1" si="112"/>
        <v>ZH12JS</v>
      </c>
      <c r="O1983" s="54">
        <f t="shared" ca="1" si="112"/>
        <v>0</v>
      </c>
    </row>
    <row r="1984" spans="1:15" hidden="1" x14ac:dyDescent="0.25">
      <c r="A1984" s="97">
        <v>1608</v>
      </c>
      <c r="B1984" s="98" t="s">
        <v>8189</v>
      </c>
      <c r="C1984" s="54" t="str">
        <f t="shared" ca="1" si="113"/>
        <v>CPCC</v>
      </c>
      <c r="D1984" s="54" t="str">
        <f t="shared" ca="1" si="113"/>
        <v xml:space="preserve">V1T6R21P </v>
      </c>
      <c r="E1984" s="98">
        <f t="shared" ca="1" si="113"/>
        <v>0</v>
      </c>
      <c r="F1984" s="54">
        <f t="shared" ca="1" si="112"/>
        <v>0</v>
      </c>
      <c r="G1984" s="54">
        <f t="shared" ca="1" si="112"/>
        <v>0</v>
      </c>
      <c r="H1984" s="54">
        <f t="shared" ca="1" si="112"/>
        <v>0</v>
      </c>
      <c r="I1984" s="54">
        <f t="shared" ca="1" si="112"/>
        <v>0</v>
      </c>
      <c r="J1984" s="54" t="str">
        <f t="shared" ca="1" si="112"/>
        <v>ZH1KJT</v>
      </c>
      <c r="K1984" s="54" t="str">
        <f t="shared" ref="K1984:O2034" ca="1" si="114">IF((INDIRECT("'Referentiel'!"&amp;K$1&amp;$A1984)="N/A"),"",INDIRECT("'Referentiel'!"&amp;K$1&amp;$A1984))</f>
        <v>AD3</v>
      </c>
      <c r="L1984" s="54" t="str">
        <f t="shared" ca="1" si="114"/>
        <v>COMPLET</v>
      </c>
      <c r="M1984" s="54">
        <f t="shared" ca="1" si="114"/>
        <v>0</v>
      </c>
      <c r="N1984" s="54" t="str">
        <f t="shared" ca="1" si="114"/>
        <v>ZH12JT</v>
      </c>
      <c r="O1984" s="54">
        <f t="shared" ca="1" si="114"/>
        <v>0</v>
      </c>
    </row>
    <row r="1985" spans="1:15" hidden="1" x14ac:dyDescent="0.25">
      <c r="A1985" s="97">
        <v>1609</v>
      </c>
      <c r="B1985" s="98" t="s">
        <v>8194</v>
      </c>
      <c r="C1985" s="54" t="str">
        <f t="shared" ca="1" si="113"/>
        <v>CPCC</v>
      </c>
      <c r="D1985" s="54" t="str">
        <f t="shared" ca="1" si="113"/>
        <v xml:space="preserve">V0T6R27C </v>
      </c>
      <c r="E1985" s="98">
        <f t="shared" ca="1" si="113"/>
        <v>0</v>
      </c>
      <c r="F1985" s="54">
        <f t="shared" ca="1" si="113"/>
        <v>0</v>
      </c>
      <c r="G1985" s="54">
        <f t="shared" ca="1" si="113"/>
        <v>0</v>
      </c>
      <c r="H1985" s="54">
        <f t="shared" ca="1" si="113"/>
        <v>0</v>
      </c>
      <c r="I1985" s="54">
        <f t="shared" ca="1" si="113"/>
        <v>0</v>
      </c>
      <c r="J1985" s="54" t="str">
        <f t="shared" ca="1" si="113"/>
        <v>ZH1KJU</v>
      </c>
      <c r="K1985" s="54" t="str">
        <f t="shared" ca="1" si="114"/>
        <v>AD1</v>
      </c>
      <c r="L1985" s="54" t="str">
        <f t="shared" ca="1" si="114"/>
        <v>COMPLET</v>
      </c>
      <c r="M1985" s="54">
        <f t="shared" ca="1" si="114"/>
        <v>0</v>
      </c>
      <c r="N1985" s="54" t="str">
        <f t="shared" ca="1" si="114"/>
        <v>ZH12JU</v>
      </c>
      <c r="O1985" s="54">
        <f t="shared" ca="1" si="114"/>
        <v>0</v>
      </c>
    </row>
    <row r="1986" spans="1:15" hidden="1" x14ac:dyDescent="0.25">
      <c r="A1986" s="97">
        <v>1610</v>
      </c>
      <c r="B1986" s="98" t="s">
        <v>8198</v>
      </c>
      <c r="C1986" s="54" t="str">
        <f t="shared" ca="1" si="113"/>
        <v>CPCC</v>
      </c>
      <c r="D1986" s="54" t="str">
        <f t="shared" ca="1" si="113"/>
        <v xml:space="preserve">V0T7R02  </v>
      </c>
      <c r="E1986" s="98">
        <f t="shared" ca="1" si="113"/>
        <v>0</v>
      </c>
      <c r="F1986" s="54">
        <f t="shared" ca="1" si="113"/>
        <v>0</v>
      </c>
      <c r="G1986" s="54">
        <f t="shared" ca="1" si="113"/>
        <v>0</v>
      </c>
      <c r="H1986" s="54">
        <f t="shared" ca="1" si="113"/>
        <v>0</v>
      </c>
      <c r="I1986" s="54">
        <f t="shared" ca="1" si="113"/>
        <v>0</v>
      </c>
      <c r="J1986" s="54" t="str">
        <f t="shared" ca="1" si="113"/>
        <v>ZH1KJV</v>
      </c>
      <c r="K1986" s="54" t="str">
        <f t="shared" ca="1" si="114"/>
        <v>AD3</v>
      </c>
      <c r="L1986" s="54" t="str">
        <f t="shared" ca="1" si="114"/>
        <v>COMPLET</v>
      </c>
      <c r="M1986" s="54">
        <f t="shared" ca="1" si="114"/>
        <v>0</v>
      </c>
      <c r="N1986" s="54" t="str">
        <f t="shared" ca="1" si="114"/>
        <v>ZH12JV</v>
      </c>
      <c r="O1986" s="54">
        <f t="shared" ca="1" si="114"/>
        <v>0</v>
      </c>
    </row>
    <row r="1987" spans="1:15" hidden="1" x14ac:dyDescent="0.25">
      <c r="A1987" s="97">
        <v>1611</v>
      </c>
      <c r="B1987" s="98" t="s">
        <v>8202</v>
      </c>
      <c r="C1987" s="54" t="str">
        <f t="shared" ca="1" si="113"/>
        <v>CPCC</v>
      </c>
      <c r="D1987" s="54" t="str">
        <f t="shared" ca="1" si="113"/>
        <v xml:space="preserve">V1T7R05  </v>
      </c>
      <c r="E1987" s="98">
        <f t="shared" ca="1" si="113"/>
        <v>0</v>
      </c>
      <c r="F1987" s="54">
        <f t="shared" ca="1" si="113"/>
        <v>0</v>
      </c>
      <c r="G1987" s="54">
        <f t="shared" ca="1" si="113"/>
        <v>0</v>
      </c>
      <c r="H1987" s="54">
        <f t="shared" ca="1" si="113"/>
        <v>0</v>
      </c>
      <c r="I1987" s="54">
        <f t="shared" ca="1" si="113"/>
        <v>0</v>
      </c>
      <c r="J1987" s="54" t="str">
        <f t="shared" ca="1" si="113"/>
        <v>ZH1KJW</v>
      </c>
      <c r="K1987" s="54" t="str">
        <f t="shared" ca="1" si="114"/>
        <v>AD3</v>
      </c>
      <c r="L1987" s="54" t="str">
        <f t="shared" ca="1" si="114"/>
        <v>COMPLET</v>
      </c>
      <c r="M1987" s="54">
        <f t="shared" ca="1" si="114"/>
        <v>0</v>
      </c>
      <c r="N1987" s="54" t="str">
        <f t="shared" ca="1" si="114"/>
        <v>ZH12JW</v>
      </c>
      <c r="O1987" s="54">
        <f t="shared" ca="1" si="114"/>
        <v>0</v>
      </c>
    </row>
    <row r="1988" spans="1:15" hidden="1" x14ac:dyDescent="0.25">
      <c r="A1988" s="97">
        <v>1612</v>
      </c>
      <c r="B1988" s="98" t="s">
        <v>8206</v>
      </c>
      <c r="C1988" s="54" t="str">
        <f t="shared" ca="1" si="113"/>
        <v>CPPL</v>
      </c>
      <c r="D1988" s="54" t="str">
        <f t="shared" ca="1" si="113"/>
        <v xml:space="preserve"> </v>
      </c>
      <c r="E1988" s="98">
        <f t="shared" ca="1" si="113"/>
        <v>0</v>
      </c>
      <c r="F1988" s="54">
        <f t="shared" ca="1" si="113"/>
        <v>0</v>
      </c>
      <c r="G1988" s="54">
        <f t="shared" ca="1" si="113"/>
        <v>0</v>
      </c>
      <c r="H1988" s="54">
        <f t="shared" ca="1" si="113"/>
        <v>0</v>
      </c>
      <c r="I1988" s="54">
        <f t="shared" ca="1" si="113"/>
        <v>0</v>
      </c>
      <c r="J1988" s="54" t="str">
        <f t="shared" ca="1" si="113"/>
        <v>ZH2VMP</v>
      </c>
      <c r="K1988" s="54" t="str">
        <f t="shared" ca="1" si="114"/>
        <v>AD3</v>
      </c>
      <c r="L1988" s="54" t="str">
        <f t="shared" ca="1" si="114"/>
        <v>COMPLET</v>
      </c>
      <c r="M1988" s="54" t="str">
        <f t="shared" ca="1" si="114"/>
        <v xml:space="preserve"> </v>
      </c>
      <c r="N1988" s="54" t="str">
        <f t="shared" ca="1" si="114"/>
        <v>ZH2UMP</v>
      </c>
      <c r="O1988" s="54">
        <f t="shared" ca="1" si="114"/>
        <v>0</v>
      </c>
    </row>
    <row r="1989" spans="1:15" hidden="1" x14ac:dyDescent="0.25">
      <c r="A1989" s="97">
        <v>1903</v>
      </c>
      <c r="B1989" s="98" t="s">
        <v>9555</v>
      </c>
      <c r="C1989" s="54" t="str">
        <f t="shared" ca="1" si="113"/>
        <v>CPFI</v>
      </c>
      <c r="D1989" s="54" t="str">
        <f t="shared" ca="1" si="113"/>
        <v>TB3ACTVU02</v>
      </c>
      <c r="E1989" s="98">
        <f t="shared" ca="1" si="113"/>
        <v>0</v>
      </c>
      <c r="F1989" s="54">
        <f t="shared" ca="1" si="113"/>
        <v>0</v>
      </c>
      <c r="G1989" s="54">
        <f t="shared" ca="1" si="113"/>
        <v>0</v>
      </c>
      <c r="H1989" s="54">
        <f t="shared" ca="1" si="113"/>
        <v>0</v>
      </c>
      <c r="I1989" s="54">
        <f t="shared" ca="1" si="113"/>
        <v>0</v>
      </c>
      <c r="J1989" s="54" t="str">
        <f t="shared" ca="1" si="113"/>
        <v>ZH2EMB</v>
      </c>
      <c r="K1989" s="54" t="str">
        <f t="shared" ca="1" si="114"/>
        <v>AD3</v>
      </c>
      <c r="L1989" s="54" t="str">
        <f t="shared" ca="1" si="114"/>
        <v>COMPLET</v>
      </c>
      <c r="M1989" s="54" t="str">
        <f t="shared" ca="1" si="114"/>
        <v xml:space="preserve"> </v>
      </c>
      <c r="N1989" s="54" t="str">
        <f t="shared" ca="1" si="114"/>
        <v>ZH2DMB</v>
      </c>
      <c r="O1989" s="54">
        <f t="shared" ca="1" si="114"/>
        <v>0</v>
      </c>
    </row>
    <row r="1990" spans="1:15" hidden="1" x14ac:dyDescent="0.25">
      <c r="A1990" s="97">
        <v>1613</v>
      </c>
      <c r="B1990" s="98" t="s">
        <v>8211</v>
      </c>
      <c r="C1990" s="54" t="str">
        <f t="shared" ca="1" si="113"/>
        <v>CPMP</v>
      </c>
      <c r="D1990" s="54" t="str">
        <f t="shared" ca="1" si="113"/>
        <v>TB3ARGVU0</v>
      </c>
      <c r="E1990" s="98">
        <f t="shared" ca="1" si="113"/>
        <v>0</v>
      </c>
      <c r="F1990" s="54">
        <f t="shared" ca="1" si="113"/>
        <v>0</v>
      </c>
      <c r="G1990" s="54">
        <f t="shared" ca="1" si="113"/>
        <v>0</v>
      </c>
      <c r="H1990" s="54">
        <f t="shared" ca="1" si="113"/>
        <v>0</v>
      </c>
      <c r="I1990" s="54">
        <f t="shared" ca="1" si="113"/>
        <v>0</v>
      </c>
      <c r="J1990" s="54" t="str">
        <f t="shared" ca="1" si="113"/>
        <v>ZH2FJS</v>
      </c>
      <c r="K1990" s="54" t="str">
        <f t="shared" ca="1" si="114"/>
        <v>AD3</v>
      </c>
      <c r="L1990" s="54" t="str">
        <f t="shared" ca="1" si="114"/>
        <v>COMPLET</v>
      </c>
      <c r="M1990" s="54">
        <f t="shared" ca="1" si="114"/>
        <v>0</v>
      </c>
      <c r="N1990" s="54" t="str">
        <f t="shared" ca="1" si="114"/>
        <v>ZH2XJS</v>
      </c>
      <c r="O1990" s="54">
        <f t="shared" ca="1" si="114"/>
        <v>0</v>
      </c>
    </row>
    <row r="1991" spans="1:15" hidden="1" x14ac:dyDescent="0.25">
      <c r="A1991" s="97">
        <v>1614</v>
      </c>
      <c r="B1991" s="98" t="s">
        <v>8216</v>
      </c>
      <c r="C1991" s="54" t="str">
        <f t="shared" ca="1" si="113"/>
        <v>CPMP</v>
      </c>
      <c r="D1991" s="54" t="str">
        <f t="shared" ca="1" si="113"/>
        <v>TB3AUTVU0</v>
      </c>
      <c r="E1991" s="98">
        <f t="shared" ca="1" si="113"/>
        <v>0</v>
      </c>
      <c r="F1991" s="54">
        <f t="shared" ca="1" si="113"/>
        <v>0</v>
      </c>
      <c r="G1991" s="54">
        <f t="shared" ca="1" si="113"/>
        <v>0</v>
      </c>
      <c r="H1991" s="54">
        <f t="shared" ca="1" si="113"/>
        <v>0</v>
      </c>
      <c r="I1991" s="54">
        <f t="shared" ca="1" si="113"/>
        <v>0</v>
      </c>
      <c r="J1991" s="54" t="str">
        <f t="shared" ca="1" si="113"/>
        <v>ZH2FJT</v>
      </c>
      <c r="K1991" s="54" t="str">
        <f t="shared" ca="1" si="114"/>
        <v>AD3</v>
      </c>
      <c r="L1991" s="54" t="str">
        <f t="shared" ca="1" si="114"/>
        <v>COMPLET</v>
      </c>
      <c r="M1991" s="54">
        <f t="shared" ca="1" si="114"/>
        <v>0</v>
      </c>
      <c r="N1991" s="54" t="str">
        <f t="shared" ca="1" si="114"/>
        <v>ZH2XJT</v>
      </c>
      <c r="O1991" s="54">
        <f t="shared" ca="1" si="114"/>
        <v>0</v>
      </c>
    </row>
    <row r="1992" spans="1:15" hidden="1" x14ac:dyDescent="0.25">
      <c r="A1992" s="97">
        <v>35</v>
      </c>
      <c r="B1992" s="98" t="s">
        <v>299</v>
      </c>
      <c r="C1992" s="54" t="str">
        <f t="shared" ca="1" si="113"/>
        <v>CPMP</v>
      </c>
      <c r="D1992" s="54" t="str">
        <f t="shared" ca="1" si="113"/>
        <v>TB3BORVU0</v>
      </c>
      <c r="E1992" s="98">
        <f t="shared" ca="1" si="113"/>
        <v>0</v>
      </c>
      <c r="F1992" s="54">
        <f t="shared" ca="1" si="113"/>
        <v>0</v>
      </c>
      <c r="G1992" s="54">
        <f t="shared" ca="1" si="113"/>
        <v>0</v>
      </c>
      <c r="H1992" s="54">
        <f t="shared" ca="1" si="113"/>
        <v>0</v>
      </c>
      <c r="I1992" s="54">
        <f t="shared" ca="1" si="113"/>
        <v>0</v>
      </c>
      <c r="J1992" s="54" t="str">
        <f t="shared" ca="1" si="113"/>
        <v>ZH2FJU</v>
      </c>
      <c r="K1992" s="54" t="str">
        <f t="shared" ca="1" si="114"/>
        <v>AD3</v>
      </c>
      <c r="L1992" s="54" t="str">
        <f t="shared" ca="1" si="114"/>
        <v>COMPLET</v>
      </c>
      <c r="M1992" s="54">
        <f t="shared" ca="1" si="114"/>
        <v>0</v>
      </c>
      <c r="N1992" s="54" t="str">
        <f t="shared" ca="1" si="114"/>
        <v>ZH2XJU</v>
      </c>
      <c r="O1992" s="54">
        <f t="shared" ca="1" si="114"/>
        <v>0</v>
      </c>
    </row>
    <row r="1993" spans="1:15" hidden="1" x14ac:dyDescent="0.25">
      <c r="A1993" s="97">
        <v>1616</v>
      </c>
      <c r="B1993" s="98" t="s">
        <v>8225</v>
      </c>
      <c r="C1993" s="54" t="str">
        <f t="shared" ca="1" si="113"/>
        <v>CPMP</v>
      </c>
      <c r="D1993" s="54" t="str">
        <f t="shared" ca="1" si="113"/>
        <v>TB3CLNVU01</v>
      </c>
      <c r="E1993" s="98">
        <f t="shared" ca="1" si="113"/>
        <v>0</v>
      </c>
      <c r="F1993" s="54">
        <f t="shared" ca="1" si="113"/>
        <v>0</v>
      </c>
      <c r="G1993" s="54">
        <f t="shared" ca="1" si="113"/>
        <v>0</v>
      </c>
      <c r="H1993" s="54">
        <f t="shared" ca="1" si="113"/>
        <v>0</v>
      </c>
      <c r="I1993" s="54">
        <f t="shared" ca="1" si="113"/>
        <v>0</v>
      </c>
      <c r="J1993" s="54" t="str">
        <f t="shared" ca="1" si="113"/>
        <v>ZH2CMQ</v>
      </c>
      <c r="K1993" s="54" t="str">
        <f t="shared" ca="1" si="114"/>
        <v>AD3</v>
      </c>
      <c r="L1993" s="54" t="str">
        <f t="shared" ca="1" si="114"/>
        <v>COMPLET</v>
      </c>
      <c r="M1993" s="54" t="str">
        <f t="shared" ca="1" si="114"/>
        <v xml:space="preserve"> </v>
      </c>
      <c r="N1993" s="54" t="str">
        <f t="shared" ca="1" si="114"/>
        <v>ZH2UMQ</v>
      </c>
      <c r="O1993" s="54">
        <f t="shared" ca="1" si="114"/>
        <v>0</v>
      </c>
    </row>
    <row r="1994" spans="1:15" hidden="1" x14ac:dyDescent="0.25">
      <c r="A1994" s="97">
        <v>1617</v>
      </c>
      <c r="B1994" s="98" t="s">
        <v>8231</v>
      </c>
      <c r="C1994" s="54" t="str">
        <f t="shared" ca="1" si="113"/>
        <v>CPMP</v>
      </c>
      <c r="D1994" s="54" t="str">
        <f t="shared" ca="1" si="113"/>
        <v>TB3DEMVU1</v>
      </c>
      <c r="E1994" s="98">
        <f t="shared" ca="1" si="113"/>
        <v>0</v>
      </c>
      <c r="F1994" s="54">
        <f t="shared" ca="1" si="113"/>
        <v>0</v>
      </c>
      <c r="G1994" s="54">
        <f t="shared" ca="1" si="113"/>
        <v>0</v>
      </c>
      <c r="H1994" s="54">
        <f t="shared" ca="1" si="113"/>
        <v>0</v>
      </c>
      <c r="I1994" s="54">
        <f t="shared" ca="1" si="113"/>
        <v>0</v>
      </c>
      <c r="J1994" s="54" t="str">
        <f t="shared" ca="1" si="113"/>
        <v>ZH2FJV</v>
      </c>
      <c r="K1994" s="54" t="str">
        <f t="shared" ca="1" si="114"/>
        <v>AD3</v>
      </c>
      <c r="L1994" s="54" t="str">
        <f t="shared" ca="1" si="114"/>
        <v>COMPLET</v>
      </c>
      <c r="M1994" s="54">
        <f t="shared" ca="1" si="114"/>
        <v>0</v>
      </c>
      <c r="N1994" s="54" t="str">
        <f t="shared" ca="1" si="114"/>
        <v>ZH2XJV</v>
      </c>
      <c r="O1994" s="54">
        <f t="shared" ca="1" si="114"/>
        <v>0</v>
      </c>
    </row>
    <row r="1995" spans="1:15" hidden="1" x14ac:dyDescent="0.25">
      <c r="A1995" s="97">
        <v>1618</v>
      </c>
      <c r="B1995" s="98" t="s">
        <v>8236</v>
      </c>
      <c r="C1995" s="54" t="str">
        <f t="shared" ca="1" si="113"/>
        <v>CPMP</v>
      </c>
      <c r="D1995" s="54" t="str">
        <f t="shared" ca="1" si="113"/>
        <v>TB3DVAVU0</v>
      </c>
      <c r="E1995" s="98">
        <f t="shared" ca="1" si="113"/>
        <v>0</v>
      </c>
      <c r="F1995" s="54">
        <f t="shared" ca="1" si="113"/>
        <v>0</v>
      </c>
      <c r="G1995" s="54">
        <f t="shared" ca="1" si="113"/>
        <v>0</v>
      </c>
      <c r="H1995" s="54">
        <f t="shared" ca="1" si="113"/>
        <v>0</v>
      </c>
      <c r="I1995" s="54">
        <f t="shared" ca="1" si="113"/>
        <v>0</v>
      </c>
      <c r="J1995" s="54" t="str">
        <f t="shared" ca="1" si="113"/>
        <v>ZH2FJW</v>
      </c>
      <c r="K1995" s="54" t="str">
        <f t="shared" ca="1" si="114"/>
        <v>AD3</v>
      </c>
      <c r="L1995" s="54" t="str">
        <f t="shared" ca="1" si="114"/>
        <v>COMPLET</v>
      </c>
      <c r="M1995" s="54">
        <f t="shared" ca="1" si="114"/>
        <v>0</v>
      </c>
      <c r="N1995" s="54" t="str">
        <f t="shared" ca="1" si="114"/>
        <v>ZH2XJW</v>
      </c>
      <c r="O1995" s="54">
        <f t="shared" ca="1" si="114"/>
        <v>0</v>
      </c>
    </row>
    <row r="1996" spans="1:15" hidden="1" x14ac:dyDescent="0.25">
      <c r="A1996" s="97">
        <v>1619</v>
      </c>
      <c r="B1996" s="98" t="s">
        <v>8241</v>
      </c>
      <c r="C1996" s="54" t="str">
        <f t="shared" ca="1" si="113"/>
        <v>CPMP</v>
      </c>
      <c r="D1996" s="54" t="str">
        <f t="shared" ca="1" si="113"/>
        <v>TB3FORVU0</v>
      </c>
      <c r="E1996" s="98">
        <f t="shared" ca="1" si="113"/>
        <v>0</v>
      </c>
      <c r="F1996" s="54">
        <f t="shared" ca="1" si="113"/>
        <v>0</v>
      </c>
      <c r="G1996" s="54">
        <f t="shared" ca="1" si="113"/>
        <v>0</v>
      </c>
      <c r="H1996" s="54">
        <f t="shared" ca="1" si="113"/>
        <v>0</v>
      </c>
      <c r="I1996" s="54">
        <f t="shared" ca="1" si="113"/>
        <v>0</v>
      </c>
      <c r="J1996" s="54" t="str">
        <f t="shared" ca="1" si="113"/>
        <v>ZH2FJX</v>
      </c>
      <c r="K1996" s="54" t="str">
        <f t="shared" ca="1" si="114"/>
        <v>AD3</v>
      </c>
      <c r="L1996" s="54" t="str">
        <f t="shared" ca="1" si="114"/>
        <v>COMPLET</v>
      </c>
      <c r="M1996" s="54">
        <f t="shared" ca="1" si="114"/>
        <v>0</v>
      </c>
      <c r="N1996" s="54" t="str">
        <f t="shared" ca="1" si="114"/>
        <v>ZH2XJX</v>
      </c>
      <c r="O1996" s="54">
        <f t="shared" ca="1" si="114"/>
        <v>0</v>
      </c>
    </row>
    <row r="1997" spans="1:15" hidden="1" x14ac:dyDescent="0.25">
      <c r="A1997" s="97">
        <v>1620</v>
      </c>
      <c r="B1997" s="98" t="s">
        <v>8246</v>
      </c>
      <c r="C1997" s="54" t="str">
        <f t="shared" ca="1" si="113"/>
        <v>CPMP</v>
      </c>
      <c r="D1997" s="54" t="str">
        <f t="shared" ca="1" si="113"/>
        <v>TB3IDTVU0</v>
      </c>
      <c r="E1997" s="98">
        <f t="shared" ca="1" si="113"/>
        <v>0</v>
      </c>
      <c r="F1997" s="54">
        <f t="shared" ca="1" si="113"/>
        <v>0</v>
      </c>
      <c r="G1997" s="54">
        <f t="shared" ca="1" si="113"/>
        <v>0</v>
      </c>
      <c r="H1997" s="54">
        <f t="shared" ca="1" si="113"/>
        <v>0</v>
      </c>
      <c r="I1997" s="54">
        <f t="shared" ca="1" si="113"/>
        <v>0</v>
      </c>
      <c r="J1997" s="54" t="str">
        <f t="shared" ca="1" si="113"/>
        <v>ZH2FJY</v>
      </c>
      <c r="K1997" s="54" t="str">
        <f t="shared" ca="1" si="114"/>
        <v>AD3</v>
      </c>
      <c r="L1997" s="54" t="str">
        <f t="shared" ca="1" si="114"/>
        <v>COMPLET</v>
      </c>
      <c r="M1997" s="54">
        <f t="shared" ca="1" si="114"/>
        <v>0</v>
      </c>
      <c r="N1997" s="54" t="str">
        <f t="shared" ca="1" si="114"/>
        <v>ZH2XJY</v>
      </c>
      <c r="O1997" s="54">
        <f t="shared" ca="1" si="114"/>
        <v>0</v>
      </c>
    </row>
    <row r="1998" spans="1:15" hidden="1" x14ac:dyDescent="0.25">
      <c r="A1998" s="97">
        <v>1621</v>
      </c>
      <c r="B1998" s="98" t="s">
        <v>8251</v>
      </c>
      <c r="C1998" s="54" t="str">
        <f t="shared" ca="1" si="113"/>
        <v>CPMP</v>
      </c>
      <c r="D1998" s="54" t="str">
        <f t="shared" ca="1" si="113"/>
        <v xml:space="preserve">TB3LOAVU10 </v>
      </c>
      <c r="E1998" s="98">
        <f t="shared" ca="1" si="113"/>
        <v>0</v>
      </c>
      <c r="F1998" s="54">
        <f t="shared" ca="1" si="113"/>
        <v>0</v>
      </c>
      <c r="G1998" s="54">
        <f t="shared" ca="1" si="113"/>
        <v>0</v>
      </c>
      <c r="H1998" s="54">
        <f t="shared" ca="1" si="113"/>
        <v>0</v>
      </c>
      <c r="I1998" s="54">
        <f t="shared" ca="1" si="113"/>
        <v>0</v>
      </c>
      <c r="J1998" s="54" t="str">
        <f t="shared" ca="1" si="113"/>
        <v>ZH2FJZ</v>
      </c>
      <c r="K1998" s="54" t="str">
        <f t="shared" ca="1" si="114"/>
        <v>AD3</v>
      </c>
      <c r="L1998" s="54" t="str">
        <f t="shared" ca="1" si="114"/>
        <v>COMPLET</v>
      </c>
      <c r="M1998" s="54">
        <f t="shared" ca="1" si="114"/>
        <v>0</v>
      </c>
      <c r="N1998" s="54" t="str">
        <f t="shared" ca="1" si="114"/>
        <v>ZH2XJZ</v>
      </c>
      <c r="O1998" s="54">
        <f t="shared" ca="1" si="114"/>
        <v>0</v>
      </c>
    </row>
    <row r="1999" spans="1:15" hidden="1" x14ac:dyDescent="0.25">
      <c r="A1999" s="97">
        <v>1622</v>
      </c>
      <c r="B1999" s="98" t="s">
        <v>8256</v>
      </c>
      <c r="C1999" s="54" t="str">
        <f t="shared" ca="1" si="113"/>
        <v>CPMP</v>
      </c>
      <c r="D1999" s="54" t="str">
        <f t="shared" ca="1" si="113"/>
        <v>TB3LORVU02</v>
      </c>
      <c r="E1999" s="98">
        <f t="shared" ca="1" si="113"/>
        <v>0</v>
      </c>
      <c r="F1999" s="54">
        <f t="shared" ca="1" si="113"/>
        <v>0</v>
      </c>
      <c r="G1999" s="54">
        <f t="shared" ca="1" si="113"/>
        <v>0</v>
      </c>
      <c r="H1999" s="54">
        <f t="shared" ca="1" si="113"/>
        <v>0</v>
      </c>
      <c r="I1999" s="54">
        <f t="shared" ca="1" si="113"/>
        <v>0</v>
      </c>
      <c r="J1999" s="54" t="str">
        <f t="shared" ca="1" si="113"/>
        <v>ZH2GJ0</v>
      </c>
      <c r="K1999" s="54" t="str">
        <f t="shared" ca="1" si="114"/>
        <v>AD3</v>
      </c>
      <c r="L1999" s="54" t="str">
        <f t="shared" ca="1" si="114"/>
        <v>COMPLET</v>
      </c>
      <c r="M1999" s="54">
        <f t="shared" ca="1" si="114"/>
        <v>0</v>
      </c>
      <c r="N1999" s="54" t="str">
        <f t="shared" ca="1" si="114"/>
        <v>ZH2YJ0</v>
      </c>
      <c r="O1999" s="54">
        <f t="shared" ca="1" si="114"/>
        <v>0</v>
      </c>
    </row>
    <row r="2000" spans="1:15" hidden="1" x14ac:dyDescent="0.25">
      <c r="A2000" s="97">
        <v>1623</v>
      </c>
      <c r="B2000" s="98" t="s">
        <v>8262</v>
      </c>
      <c r="C2000" s="54" t="str">
        <f t="shared" ca="1" si="113"/>
        <v>CPMP</v>
      </c>
      <c r="D2000" s="54" t="str">
        <f t="shared" ca="1" si="113"/>
        <v>TB3MVAVU02</v>
      </c>
      <c r="E2000" s="98">
        <f t="shared" ca="1" si="113"/>
        <v>0</v>
      </c>
      <c r="F2000" s="54">
        <f t="shared" ca="1" si="113"/>
        <v>0</v>
      </c>
      <c r="G2000" s="54">
        <f t="shared" ca="1" si="113"/>
        <v>0</v>
      </c>
      <c r="H2000" s="54">
        <f t="shared" ca="1" si="113"/>
        <v>0</v>
      </c>
      <c r="I2000" s="54">
        <f t="shared" ca="1" si="113"/>
        <v>0</v>
      </c>
      <c r="J2000" s="54" t="str">
        <f t="shared" ca="1" si="113"/>
        <v>ZH2GJ1</v>
      </c>
      <c r="K2000" s="54" t="str">
        <f t="shared" ca="1" si="114"/>
        <v>AD3</v>
      </c>
      <c r="L2000" s="54" t="str">
        <f t="shared" ca="1" si="114"/>
        <v>COMPLET</v>
      </c>
      <c r="M2000" s="54">
        <f t="shared" ca="1" si="114"/>
        <v>0</v>
      </c>
      <c r="N2000" s="54" t="str">
        <f t="shared" ca="1" si="114"/>
        <v>ZH2YJ1</v>
      </c>
      <c r="O2000" s="54">
        <f t="shared" ca="1" si="114"/>
        <v>0</v>
      </c>
    </row>
    <row r="2001" spans="1:15" hidden="1" x14ac:dyDescent="0.25">
      <c r="A2001" s="97">
        <v>1624</v>
      </c>
      <c r="B2001" s="98" t="s">
        <v>8268</v>
      </c>
      <c r="C2001" s="54" t="str">
        <f t="shared" ca="1" si="113"/>
        <v>CPMP</v>
      </c>
      <c r="D2001" s="54" t="str">
        <f t="shared" ca="1" si="113"/>
        <v>TB3MVRVU01</v>
      </c>
      <c r="E2001" s="98">
        <f t="shared" ca="1" si="113"/>
        <v>0</v>
      </c>
      <c r="F2001" s="54">
        <f t="shared" ca="1" si="113"/>
        <v>0</v>
      </c>
      <c r="G2001" s="54">
        <f t="shared" ca="1" si="113"/>
        <v>0</v>
      </c>
      <c r="H2001" s="54">
        <f t="shared" ca="1" si="113"/>
        <v>0</v>
      </c>
      <c r="I2001" s="54">
        <f t="shared" ca="1" si="113"/>
        <v>0</v>
      </c>
      <c r="J2001" s="54" t="str">
        <f t="shared" ca="1" si="113"/>
        <v>ZH2GJ2</v>
      </c>
      <c r="K2001" s="54" t="str">
        <f t="shared" ca="1" si="114"/>
        <v>AD3</v>
      </c>
      <c r="L2001" s="54" t="str">
        <f t="shared" ca="1" si="114"/>
        <v>COMPLET</v>
      </c>
      <c r="M2001" s="54">
        <f t="shared" ca="1" si="114"/>
        <v>0</v>
      </c>
      <c r="N2001" s="54" t="str">
        <f t="shared" ca="1" si="114"/>
        <v>ZH2YJ2</v>
      </c>
      <c r="O2001" s="54">
        <f t="shared" ca="1" si="114"/>
        <v>0</v>
      </c>
    </row>
    <row r="2002" spans="1:15" hidden="1" x14ac:dyDescent="0.25">
      <c r="A2002" s="97">
        <v>1625</v>
      </c>
      <c r="B2002" s="98" t="s">
        <v>8274</v>
      </c>
      <c r="C2002" s="54" t="str">
        <f t="shared" ca="1" si="113"/>
        <v>CPMP</v>
      </c>
      <c r="D2002" s="54" t="str">
        <f t="shared" ca="1" si="113"/>
        <v>TB3SERVU0</v>
      </c>
      <c r="E2002" s="98">
        <f t="shared" ref="E2002:O2040" ca="1" si="115">IF((INDIRECT("'Referentiel'!"&amp;E$1&amp;$A2002)="N/A"),"",INDIRECT("'Referentiel'!"&amp;E$1&amp;$A2002))</f>
        <v>0</v>
      </c>
      <c r="F2002" s="54">
        <f t="shared" ca="1" si="115"/>
        <v>0</v>
      </c>
      <c r="G2002" s="54">
        <f t="shared" ca="1" si="115"/>
        <v>0</v>
      </c>
      <c r="H2002" s="54">
        <f t="shared" ca="1" si="115"/>
        <v>0</v>
      </c>
      <c r="I2002" s="54">
        <f t="shared" ca="1" si="115"/>
        <v>0</v>
      </c>
      <c r="J2002" s="54" t="str">
        <f t="shared" ca="1" si="115"/>
        <v>ZH2GJ3</v>
      </c>
      <c r="K2002" s="54" t="str">
        <f t="shared" ca="1" si="114"/>
        <v>AD3</v>
      </c>
      <c r="L2002" s="54" t="str">
        <f t="shared" ca="1" si="114"/>
        <v>COMPLET</v>
      </c>
      <c r="M2002" s="54">
        <f t="shared" ca="1" si="114"/>
        <v>0</v>
      </c>
      <c r="N2002" s="54" t="str">
        <f t="shared" ca="1" si="114"/>
        <v>ZH2YJ3</v>
      </c>
      <c r="O2002" s="54">
        <f t="shared" ca="1" si="114"/>
        <v>0</v>
      </c>
    </row>
    <row r="2003" spans="1:15" hidden="1" x14ac:dyDescent="0.25">
      <c r="A2003" s="97">
        <v>1626</v>
      </c>
      <c r="B2003" s="98" t="s">
        <v>8279</v>
      </c>
      <c r="C2003" s="54" t="str">
        <f t="shared" ref="C2003:F2066" ca="1" si="116">IF((INDIRECT("'Referentiel'!"&amp;C$1&amp;$A2003)="N/A"),"",INDIRECT("'Referentiel'!"&amp;C$1&amp;$A2003))</f>
        <v>CPMP</v>
      </c>
      <c r="D2003" s="54" t="str">
        <f t="shared" ca="1" si="116"/>
        <v>V2A24</v>
      </c>
      <c r="E2003" s="98">
        <f t="shared" ca="1" si="115"/>
        <v>0</v>
      </c>
      <c r="F2003" s="54">
        <f t="shared" ca="1" si="115"/>
        <v>0</v>
      </c>
      <c r="G2003" s="54">
        <f t="shared" ca="1" si="115"/>
        <v>0</v>
      </c>
      <c r="H2003" s="54">
        <f t="shared" ca="1" si="115"/>
        <v>0</v>
      </c>
      <c r="I2003" s="54">
        <f t="shared" ca="1" si="115"/>
        <v>0</v>
      </c>
      <c r="J2003" s="54" t="str">
        <f t="shared" ca="1" si="115"/>
        <v>ZH2GJ4</v>
      </c>
      <c r="K2003" s="54" t="str">
        <f t="shared" ca="1" si="114"/>
        <v>AD3</v>
      </c>
      <c r="L2003" s="54" t="str">
        <f t="shared" ca="1" si="114"/>
        <v>PARTIEL</v>
      </c>
      <c r="M2003" s="54">
        <f t="shared" ca="1" si="114"/>
        <v>0</v>
      </c>
      <c r="N2003" s="54" t="str">
        <f t="shared" ca="1" si="114"/>
        <v>ZH2YJ4</v>
      </c>
      <c r="O2003" s="54">
        <f t="shared" ca="1" si="114"/>
        <v>0</v>
      </c>
    </row>
    <row r="2004" spans="1:15" hidden="1" x14ac:dyDescent="0.25">
      <c r="A2004" s="97">
        <v>1966</v>
      </c>
      <c r="B2004" s="98" t="s">
        <v>9816</v>
      </c>
      <c r="C2004" s="54" t="str">
        <f t="shared" ca="1" si="116"/>
        <v>CPMP</v>
      </c>
      <c r="D2004" s="54" t="str">
        <f t="shared" ca="1" si="116"/>
        <v xml:space="preserve">V2A25   </v>
      </c>
      <c r="E2004" s="98">
        <f t="shared" ca="1" si="115"/>
        <v>0</v>
      </c>
      <c r="F2004" s="54">
        <f t="shared" ca="1" si="115"/>
        <v>0</v>
      </c>
      <c r="G2004" s="54">
        <f t="shared" ca="1" si="115"/>
        <v>0</v>
      </c>
      <c r="H2004" s="54">
        <f t="shared" ca="1" si="115"/>
        <v>0</v>
      </c>
      <c r="I2004" s="54">
        <f t="shared" ca="1" si="115"/>
        <v>0</v>
      </c>
      <c r="J2004" s="54" t="str">
        <f t="shared" ca="1" si="115"/>
        <v>ZH2NJ6</v>
      </c>
      <c r="K2004" s="54" t="str">
        <f t="shared" ca="1" si="114"/>
        <v>AD3</v>
      </c>
      <c r="L2004" s="54" t="str">
        <f t="shared" ca="1" si="114"/>
        <v>COMPLET</v>
      </c>
      <c r="M2004" s="54">
        <f t="shared" ca="1" si="114"/>
        <v>0</v>
      </c>
      <c r="N2004" s="54" t="str">
        <f t="shared" ca="1" si="114"/>
        <v>ZH2MJ6</v>
      </c>
      <c r="O2004" s="54">
        <f t="shared" ca="1" si="114"/>
        <v>0</v>
      </c>
    </row>
    <row r="2005" spans="1:15" hidden="1" x14ac:dyDescent="0.25">
      <c r="A2005" s="97">
        <v>1967</v>
      </c>
      <c r="B2005" s="98" t="s">
        <v>9821</v>
      </c>
      <c r="C2005" s="54" t="str">
        <f t="shared" ca="1" si="116"/>
        <v>CPMP</v>
      </c>
      <c r="D2005" s="54" t="str">
        <f t="shared" ca="1" si="116"/>
        <v xml:space="preserve">V2A26   </v>
      </c>
      <c r="E2005" s="98">
        <f t="shared" ca="1" si="115"/>
        <v>0</v>
      </c>
      <c r="F2005" s="54">
        <f t="shared" ca="1" si="115"/>
        <v>0</v>
      </c>
      <c r="G2005" s="54">
        <f t="shared" ca="1" si="115"/>
        <v>0</v>
      </c>
      <c r="H2005" s="54">
        <f t="shared" ca="1" si="115"/>
        <v>0</v>
      </c>
      <c r="I2005" s="54">
        <f t="shared" ca="1" si="115"/>
        <v>0</v>
      </c>
      <c r="J2005" s="54" t="str">
        <f t="shared" ca="1" si="115"/>
        <v>ZH2NJ2</v>
      </c>
      <c r="K2005" s="54" t="str">
        <f t="shared" ca="1" si="114"/>
        <v>AD3</v>
      </c>
      <c r="L2005" s="54" t="str">
        <f t="shared" ca="1" si="114"/>
        <v>COMPLET</v>
      </c>
      <c r="M2005" s="54">
        <f t="shared" ca="1" si="114"/>
        <v>0</v>
      </c>
      <c r="N2005" s="54" t="str">
        <f t="shared" ca="1" si="114"/>
        <v>ZH2MJ2</v>
      </c>
      <c r="O2005" s="54">
        <f t="shared" ca="1" si="114"/>
        <v>0</v>
      </c>
    </row>
    <row r="2006" spans="1:15" hidden="1" x14ac:dyDescent="0.25">
      <c r="A2006" s="97">
        <v>1912</v>
      </c>
      <c r="B2006" s="98" t="s">
        <v>9596</v>
      </c>
      <c r="C2006" s="54" t="str">
        <f t="shared" ca="1" si="116"/>
        <v>CPCI</v>
      </c>
      <c r="D2006" s="54" t="str">
        <f t="shared" ca="1" si="116"/>
        <v>TBEAPPL1</v>
      </c>
      <c r="E2006" s="98">
        <f t="shared" ca="1" si="115"/>
        <v>0</v>
      </c>
      <c r="F2006" s="54">
        <f t="shared" ca="1" si="115"/>
        <v>0</v>
      </c>
      <c r="G2006" s="54">
        <f t="shared" ca="1" si="115"/>
        <v>0</v>
      </c>
      <c r="H2006" s="54">
        <f t="shared" ca="1" si="115"/>
        <v>0</v>
      </c>
      <c r="I2006" s="54">
        <f t="shared" ca="1" si="115"/>
        <v>0</v>
      </c>
      <c r="J2006" s="54" t="str">
        <f t="shared" ca="1" si="115"/>
        <v>ZH00J3</v>
      </c>
      <c r="K2006" s="54" t="str">
        <f t="shared" ca="1" si="114"/>
        <v>AD3</v>
      </c>
      <c r="L2006" s="54" t="str">
        <f t="shared" ca="1" si="114"/>
        <v>COMPLET</v>
      </c>
      <c r="M2006" s="54">
        <f t="shared" ca="1" si="114"/>
        <v>0</v>
      </c>
      <c r="N2006" s="54" t="str">
        <f t="shared" ca="1" si="114"/>
        <v>ZH00J4</v>
      </c>
      <c r="O2006" s="54">
        <f t="shared" ca="1" si="114"/>
        <v>0</v>
      </c>
    </row>
    <row r="2007" spans="1:15" hidden="1" x14ac:dyDescent="0.25">
      <c r="A2007" s="97">
        <v>1627</v>
      </c>
      <c r="B2007" s="98" t="s">
        <v>8286</v>
      </c>
      <c r="C2007" s="54" t="str">
        <f t="shared" ca="1" si="116"/>
        <v>CPCI</v>
      </c>
      <c r="D2007" s="54" t="str">
        <f t="shared" ca="1" si="116"/>
        <v xml:space="preserve"> TBECRIT   </v>
      </c>
      <c r="E2007" s="98">
        <f t="shared" ca="1" si="115"/>
        <v>0</v>
      </c>
      <c r="F2007" s="54">
        <f t="shared" ca="1" si="115"/>
        <v>0</v>
      </c>
      <c r="G2007" s="54">
        <f t="shared" ca="1" si="115"/>
        <v>0</v>
      </c>
      <c r="H2007" s="54">
        <f t="shared" ca="1" si="115"/>
        <v>0</v>
      </c>
      <c r="I2007" s="54">
        <f t="shared" ca="1" si="115"/>
        <v>0</v>
      </c>
      <c r="J2007" s="54" t="str">
        <f t="shared" ca="1" si="115"/>
        <v>ZH0EJL</v>
      </c>
      <c r="K2007" s="54" t="str">
        <f t="shared" ca="1" si="114"/>
        <v>AD3</v>
      </c>
      <c r="L2007" s="54" t="str">
        <f t="shared" ca="1" si="114"/>
        <v>COMPLET</v>
      </c>
      <c r="M2007" s="54">
        <f t="shared" ca="1" si="114"/>
        <v>0</v>
      </c>
      <c r="N2007" s="54" t="str">
        <f t="shared" ca="1" si="114"/>
        <v>ZH0WJL</v>
      </c>
      <c r="O2007" s="54">
        <f t="shared" ca="1" si="114"/>
        <v>0</v>
      </c>
    </row>
    <row r="2008" spans="1:15" hidden="1" x14ac:dyDescent="0.25">
      <c r="A2008" s="97">
        <v>1628</v>
      </c>
      <c r="B2008" s="98" t="s">
        <v>8291</v>
      </c>
      <c r="C2008" s="54" t="str">
        <f t="shared" ca="1" si="116"/>
        <v>CPCI</v>
      </c>
      <c r="D2008" s="54" t="str">
        <f t="shared" ca="1" si="116"/>
        <v xml:space="preserve"> TBEDELM1   </v>
      </c>
      <c r="E2008" s="98">
        <f t="shared" ca="1" si="115"/>
        <v>0</v>
      </c>
      <c r="F2008" s="54">
        <f t="shared" ca="1" si="115"/>
        <v>0</v>
      </c>
      <c r="G2008" s="54">
        <f t="shared" ca="1" si="115"/>
        <v>0</v>
      </c>
      <c r="H2008" s="54">
        <f t="shared" ca="1" si="115"/>
        <v>0</v>
      </c>
      <c r="I2008" s="54">
        <f t="shared" ca="1" si="115"/>
        <v>0</v>
      </c>
      <c r="J2008" s="54" t="str">
        <f t="shared" ca="1" si="115"/>
        <v>ZH0EJM</v>
      </c>
      <c r="K2008" s="54" t="str">
        <f t="shared" ca="1" si="114"/>
        <v>AD3</v>
      </c>
      <c r="L2008" s="54" t="str">
        <f t="shared" ca="1" si="114"/>
        <v>COMPLET</v>
      </c>
      <c r="M2008" s="54">
        <f t="shared" ca="1" si="114"/>
        <v>0</v>
      </c>
      <c r="N2008" s="54" t="str">
        <f t="shared" ca="1" si="114"/>
        <v>ZH0WJM</v>
      </c>
      <c r="O2008" s="54">
        <f t="shared" ca="1" si="114"/>
        <v>0</v>
      </c>
    </row>
    <row r="2009" spans="1:15" hidden="1" x14ac:dyDescent="0.25">
      <c r="A2009" s="97">
        <v>1629</v>
      </c>
      <c r="B2009" s="98" t="s">
        <v>8296</v>
      </c>
      <c r="C2009" s="54" t="str">
        <f t="shared" ca="1" si="116"/>
        <v>CPCI</v>
      </c>
      <c r="D2009" s="54" t="str">
        <f t="shared" ca="1" si="116"/>
        <v xml:space="preserve"> TBEDEP   </v>
      </c>
      <c r="E2009" s="98">
        <f t="shared" ca="1" si="115"/>
        <v>0</v>
      </c>
      <c r="F2009" s="54">
        <f t="shared" ca="1" si="115"/>
        <v>0</v>
      </c>
      <c r="G2009" s="54">
        <f t="shared" ca="1" si="115"/>
        <v>0</v>
      </c>
      <c r="H2009" s="54">
        <f t="shared" ca="1" si="115"/>
        <v>0</v>
      </c>
      <c r="I2009" s="54">
        <f t="shared" ca="1" si="115"/>
        <v>0</v>
      </c>
      <c r="J2009" s="54" t="str">
        <f t="shared" ca="1" si="115"/>
        <v>ZH0EJN</v>
      </c>
      <c r="K2009" s="54" t="str">
        <f t="shared" ca="1" si="114"/>
        <v>AD3</v>
      </c>
      <c r="L2009" s="54" t="str">
        <f t="shared" ca="1" si="114"/>
        <v>COMPLET</v>
      </c>
      <c r="M2009" s="54">
        <f t="shared" ca="1" si="114"/>
        <v>0</v>
      </c>
      <c r="N2009" s="54" t="str">
        <f t="shared" ca="1" si="114"/>
        <v>ZH0WJN</v>
      </c>
      <c r="O2009" s="54">
        <f t="shared" ca="1" si="114"/>
        <v>0</v>
      </c>
    </row>
    <row r="2010" spans="1:15" hidden="1" x14ac:dyDescent="0.25">
      <c r="A2010" s="97">
        <v>1916</v>
      </c>
      <c r="B2010" s="98" t="s">
        <v>9612</v>
      </c>
      <c r="C2010" s="54" t="str">
        <f t="shared" ca="1" si="116"/>
        <v>CPCI</v>
      </c>
      <c r="D2010" s="54" t="str">
        <f t="shared" ca="1" si="116"/>
        <v>TBEDIV</v>
      </c>
      <c r="E2010" s="98">
        <f t="shared" ca="1" si="115"/>
        <v>0</v>
      </c>
      <c r="F2010" s="54">
        <f t="shared" ca="1" si="115"/>
        <v>0</v>
      </c>
      <c r="G2010" s="54">
        <f t="shared" ca="1" si="115"/>
        <v>0</v>
      </c>
      <c r="H2010" s="54">
        <f t="shared" ca="1" si="115"/>
        <v>0</v>
      </c>
      <c r="I2010" s="54">
        <f t="shared" ca="1" si="115"/>
        <v>0</v>
      </c>
      <c r="J2010" s="54" t="str">
        <f t="shared" ca="1" si="115"/>
        <v>ZH0NJA</v>
      </c>
      <c r="K2010" s="54" t="str">
        <f t="shared" ca="1" si="114"/>
        <v>AD3</v>
      </c>
      <c r="L2010" s="54" t="str">
        <f t="shared" ca="1" si="114"/>
        <v>COMPLET</v>
      </c>
      <c r="M2010" s="54">
        <f t="shared" ca="1" si="114"/>
        <v>0</v>
      </c>
      <c r="N2010" s="54" t="str">
        <f t="shared" ca="1" si="114"/>
        <v>ZH0OJA</v>
      </c>
      <c r="O2010" s="54">
        <f t="shared" ca="1" si="114"/>
        <v>0</v>
      </c>
    </row>
    <row r="2011" spans="1:15" hidden="1" x14ac:dyDescent="0.25">
      <c r="A2011" s="97">
        <v>1911</v>
      </c>
      <c r="B2011" s="98" t="s">
        <v>9592</v>
      </c>
      <c r="C2011" s="54" t="str">
        <f t="shared" ca="1" si="116"/>
        <v>CPCI</v>
      </c>
      <c r="D2011" s="54" t="str">
        <f t="shared" ca="1" si="116"/>
        <v>TBEENFIC</v>
      </c>
      <c r="E2011" s="98">
        <f t="shared" ca="1" si="115"/>
        <v>0</v>
      </c>
      <c r="F2011" s="54">
        <f t="shared" ca="1" si="115"/>
        <v>0</v>
      </c>
      <c r="G2011" s="54">
        <f t="shared" ca="1" si="115"/>
        <v>0</v>
      </c>
      <c r="H2011" s="54">
        <f t="shared" ca="1" si="115"/>
        <v>0</v>
      </c>
      <c r="I2011" s="54">
        <f t="shared" ca="1" si="115"/>
        <v>0</v>
      </c>
      <c r="J2011" s="54" t="str">
        <f t="shared" ca="1" si="115"/>
        <v>ZH00J1</v>
      </c>
      <c r="K2011" s="54" t="str">
        <f t="shared" ca="1" si="114"/>
        <v>AD3</v>
      </c>
      <c r="L2011" s="54" t="str">
        <f t="shared" ca="1" si="114"/>
        <v>COMPLET</v>
      </c>
      <c r="M2011" s="54">
        <f t="shared" ca="1" si="114"/>
        <v>0</v>
      </c>
      <c r="N2011" s="54" t="str">
        <f t="shared" ca="1" si="114"/>
        <v>ZH00J2</v>
      </c>
      <c r="O2011" s="54">
        <f t="shared" ca="1" si="114"/>
        <v>0</v>
      </c>
    </row>
    <row r="2012" spans="1:15" hidden="1" x14ac:dyDescent="0.25">
      <c r="A2012" s="97">
        <v>1630</v>
      </c>
      <c r="B2012" s="98" t="s">
        <v>8301</v>
      </c>
      <c r="C2012" s="54" t="str">
        <f t="shared" ca="1" si="116"/>
        <v>CPCI</v>
      </c>
      <c r="D2012" s="54" t="str">
        <f t="shared" ca="1" si="116"/>
        <v xml:space="preserve"> TBEFIC   </v>
      </c>
      <c r="E2012" s="98">
        <f t="shared" ca="1" si="115"/>
        <v>0</v>
      </c>
      <c r="F2012" s="54">
        <f t="shared" ca="1" si="115"/>
        <v>0</v>
      </c>
      <c r="G2012" s="54">
        <f t="shared" ca="1" si="115"/>
        <v>0</v>
      </c>
      <c r="H2012" s="54">
        <f t="shared" ca="1" si="115"/>
        <v>0</v>
      </c>
      <c r="I2012" s="54">
        <f t="shared" ca="1" si="115"/>
        <v>0</v>
      </c>
      <c r="J2012" s="54" t="str">
        <f t="shared" ca="1" si="115"/>
        <v>ZH0EJO</v>
      </c>
      <c r="K2012" s="54" t="str">
        <f t="shared" ca="1" si="114"/>
        <v>AD3</v>
      </c>
      <c r="L2012" s="54" t="str">
        <f t="shared" ca="1" si="114"/>
        <v>COMPLET</v>
      </c>
      <c r="M2012" s="54">
        <f t="shared" ca="1" si="114"/>
        <v>0</v>
      </c>
      <c r="N2012" s="54" t="str">
        <f t="shared" ca="1" si="114"/>
        <v>ZH0WJO</v>
      </c>
      <c r="O2012" s="54">
        <f t="shared" ca="1" si="114"/>
        <v>0</v>
      </c>
    </row>
    <row r="2013" spans="1:15" hidden="1" x14ac:dyDescent="0.25">
      <c r="A2013" s="97">
        <v>1898</v>
      </c>
      <c r="B2013" s="98" t="s">
        <v>9529</v>
      </c>
      <c r="C2013" s="54" t="str">
        <f t="shared" ca="1" si="116"/>
        <v>CPDT</v>
      </c>
      <c r="D2013" s="54" t="str">
        <f t="shared" ca="1" si="116"/>
        <v xml:space="preserve">TBEFICMA   </v>
      </c>
      <c r="E2013" s="98">
        <f t="shared" ca="1" si="115"/>
        <v>0</v>
      </c>
      <c r="F2013" s="54">
        <f t="shared" ca="1" si="115"/>
        <v>0</v>
      </c>
      <c r="G2013" s="54">
        <f t="shared" ca="1" si="115"/>
        <v>0</v>
      </c>
      <c r="H2013" s="54">
        <f t="shared" ca="1" si="115"/>
        <v>0</v>
      </c>
      <c r="I2013" s="54">
        <f t="shared" ca="1" si="115"/>
        <v>0</v>
      </c>
      <c r="J2013" s="54" t="str">
        <f t="shared" ca="1" si="115"/>
        <v>ZH0EJP</v>
      </c>
      <c r="K2013" s="54" t="str">
        <f t="shared" ca="1" si="114"/>
        <v>AD3</v>
      </c>
      <c r="L2013" s="54" t="str">
        <f t="shared" ca="1" si="114"/>
        <v>COMPLET</v>
      </c>
      <c r="M2013" s="54">
        <f t="shared" ca="1" si="114"/>
        <v>0</v>
      </c>
      <c r="N2013" s="54" t="str">
        <f t="shared" ca="1" si="114"/>
        <v>ZH0WJP</v>
      </c>
      <c r="O2013" s="54">
        <f t="shared" ca="1" si="114"/>
        <v>0</v>
      </c>
    </row>
    <row r="2014" spans="1:15" hidden="1" x14ac:dyDescent="0.25">
      <c r="A2014" s="97">
        <v>1631</v>
      </c>
      <c r="B2014" s="98" t="s">
        <v>8306</v>
      </c>
      <c r="C2014" s="54" t="str">
        <f t="shared" ca="1" si="116"/>
        <v>CPCI</v>
      </c>
      <c r="D2014" s="54" t="str">
        <f t="shared" ca="1" si="116"/>
        <v xml:space="preserve"> TBEMET1   </v>
      </c>
      <c r="E2014" s="98">
        <f t="shared" ca="1" si="115"/>
        <v>0</v>
      </c>
      <c r="F2014" s="54">
        <f t="shared" ca="1" si="115"/>
        <v>0</v>
      </c>
      <c r="G2014" s="54">
        <f t="shared" ca="1" si="115"/>
        <v>0</v>
      </c>
      <c r="H2014" s="54">
        <f t="shared" ca="1" si="115"/>
        <v>0</v>
      </c>
      <c r="I2014" s="54">
        <f t="shared" ca="1" si="115"/>
        <v>0</v>
      </c>
      <c r="J2014" s="54" t="str">
        <f t="shared" ca="1" si="115"/>
        <v>ZH0EJQ</v>
      </c>
      <c r="K2014" s="54" t="str">
        <f t="shared" ca="1" si="114"/>
        <v>AD3</v>
      </c>
      <c r="L2014" s="54" t="str">
        <f t="shared" ca="1" si="114"/>
        <v>COMPLET</v>
      </c>
      <c r="M2014" s="54">
        <f t="shared" ca="1" si="114"/>
        <v>0</v>
      </c>
      <c r="N2014" s="54" t="str">
        <f t="shared" ca="1" si="114"/>
        <v>ZH0WJQ</v>
      </c>
      <c r="O2014" s="54">
        <f t="shared" ca="1" si="114"/>
        <v>0</v>
      </c>
    </row>
    <row r="2015" spans="1:15" hidden="1" x14ac:dyDescent="0.25">
      <c r="A2015" s="97">
        <v>1632</v>
      </c>
      <c r="B2015" s="98" t="s">
        <v>8311</v>
      </c>
      <c r="C2015" s="54" t="str">
        <f t="shared" ca="1" si="116"/>
        <v>CPCI</v>
      </c>
      <c r="D2015" s="54" t="str">
        <f t="shared" ca="1" si="116"/>
        <v xml:space="preserve"> TBERDEM1   </v>
      </c>
      <c r="E2015" s="98">
        <f t="shared" ca="1" si="115"/>
        <v>0</v>
      </c>
      <c r="F2015" s="54">
        <f t="shared" ca="1" si="115"/>
        <v>0</v>
      </c>
      <c r="G2015" s="54">
        <f t="shared" ca="1" si="115"/>
        <v>0</v>
      </c>
      <c r="H2015" s="54">
        <f t="shared" ca="1" si="115"/>
        <v>0</v>
      </c>
      <c r="I2015" s="54">
        <f t="shared" ca="1" si="115"/>
        <v>0</v>
      </c>
      <c r="J2015" s="54" t="str">
        <f t="shared" ca="1" si="115"/>
        <v>ZH0EJR</v>
      </c>
      <c r="K2015" s="54" t="str">
        <f t="shared" ca="1" si="114"/>
        <v>AD3</v>
      </c>
      <c r="L2015" s="54" t="str">
        <f t="shared" ca="1" si="114"/>
        <v>COMPLET</v>
      </c>
      <c r="M2015" s="54">
        <f t="shared" ca="1" si="114"/>
        <v>0</v>
      </c>
      <c r="N2015" s="54" t="str">
        <f t="shared" ca="1" si="114"/>
        <v>ZH0WJR</v>
      </c>
      <c r="O2015" s="54">
        <f t="shared" ca="1" si="114"/>
        <v>0</v>
      </c>
    </row>
    <row r="2016" spans="1:15" hidden="1" x14ac:dyDescent="0.25">
      <c r="A2016" s="97">
        <v>1633</v>
      </c>
      <c r="B2016" s="98" t="s">
        <v>8317</v>
      </c>
      <c r="C2016" s="54" t="str">
        <f t="shared" ca="1" si="116"/>
        <v>CPCI</v>
      </c>
      <c r="D2016" s="54" t="str">
        <f t="shared" ca="1" si="116"/>
        <v xml:space="preserve"> TBETRANS   </v>
      </c>
      <c r="E2016" s="98">
        <f t="shared" ca="1" si="115"/>
        <v>0</v>
      </c>
      <c r="F2016" s="54">
        <f t="shared" ca="1" si="115"/>
        <v>0</v>
      </c>
      <c r="G2016" s="54">
        <f t="shared" ca="1" si="115"/>
        <v>0</v>
      </c>
      <c r="H2016" s="54">
        <f t="shared" ca="1" si="115"/>
        <v>0</v>
      </c>
      <c r="I2016" s="54">
        <f t="shared" ca="1" si="115"/>
        <v>0</v>
      </c>
      <c r="J2016" s="54" t="str">
        <f t="shared" ca="1" si="115"/>
        <v>ZH0EJT</v>
      </c>
      <c r="K2016" s="54" t="str">
        <f t="shared" ca="1" si="114"/>
        <v>AD3</v>
      </c>
      <c r="L2016" s="54" t="str">
        <f t="shared" ca="1" si="114"/>
        <v>COMPLET</v>
      </c>
      <c r="M2016" s="54">
        <f t="shared" ca="1" si="114"/>
        <v>0</v>
      </c>
      <c r="N2016" s="54" t="str">
        <f t="shared" ca="1" si="114"/>
        <v>ZH0WJT</v>
      </c>
      <c r="O2016" s="54">
        <f t="shared" ca="1" si="114"/>
        <v>0</v>
      </c>
    </row>
    <row r="2017" spans="1:15" hidden="1" x14ac:dyDescent="0.25">
      <c r="A2017" s="97">
        <v>1634</v>
      </c>
      <c r="B2017" s="98" t="s">
        <v>8322</v>
      </c>
      <c r="C2017" s="54" t="str">
        <f t="shared" ca="1" si="116"/>
        <v>CPCI</v>
      </c>
      <c r="D2017" s="54" t="str">
        <f t="shared" ca="1" si="116"/>
        <v xml:space="preserve"> TBETRAM2   </v>
      </c>
      <c r="E2017" s="98">
        <f t="shared" ca="1" si="115"/>
        <v>0</v>
      </c>
      <c r="F2017" s="54">
        <f t="shared" ca="1" si="115"/>
        <v>0</v>
      </c>
      <c r="G2017" s="54">
        <f t="shared" ca="1" si="115"/>
        <v>0</v>
      </c>
      <c r="H2017" s="54">
        <f t="shared" ca="1" si="115"/>
        <v>0</v>
      </c>
      <c r="I2017" s="54">
        <f t="shared" ca="1" si="115"/>
        <v>0</v>
      </c>
      <c r="J2017" s="54" t="str">
        <f t="shared" ca="1" si="115"/>
        <v>ZH0EJS</v>
      </c>
      <c r="K2017" s="54" t="str">
        <f t="shared" ca="1" si="114"/>
        <v>AD3</v>
      </c>
      <c r="L2017" s="54" t="str">
        <f t="shared" ca="1" si="114"/>
        <v>COMPLET</v>
      </c>
      <c r="M2017" s="54">
        <f t="shared" ca="1" si="114"/>
        <v>0</v>
      </c>
      <c r="N2017" s="54" t="str">
        <f t="shared" ca="1" si="114"/>
        <v>ZH0WJS</v>
      </c>
      <c r="O2017" s="54">
        <f t="shared" ca="1" si="114"/>
        <v>0</v>
      </c>
    </row>
    <row r="2018" spans="1:15" hidden="1" x14ac:dyDescent="0.25">
      <c r="A2018" s="97">
        <v>1635</v>
      </c>
      <c r="B2018" s="98" t="s">
        <v>8327</v>
      </c>
      <c r="C2018" s="54" t="str">
        <f t="shared" ca="1" si="116"/>
        <v>CPCI</v>
      </c>
      <c r="D2018" s="54" t="str">
        <f t="shared" ca="1" si="116"/>
        <v xml:space="preserve"> TBEUSER1   </v>
      </c>
      <c r="E2018" s="98">
        <f t="shared" ca="1" si="115"/>
        <v>0</v>
      </c>
      <c r="F2018" s="54">
        <f t="shared" ca="1" si="115"/>
        <v>0</v>
      </c>
      <c r="G2018" s="54">
        <f t="shared" ca="1" si="115"/>
        <v>0</v>
      </c>
      <c r="H2018" s="54">
        <f t="shared" ca="1" si="115"/>
        <v>0</v>
      </c>
      <c r="I2018" s="54">
        <f t="shared" ca="1" si="115"/>
        <v>0</v>
      </c>
      <c r="J2018" s="54" t="str">
        <f t="shared" ca="1" si="115"/>
        <v>ZH0EJU</v>
      </c>
      <c r="K2018" s="54" t="str">
        <f t="shared" ca="1" si="114"/>
        <v>AD3</v>
      </c>
      <c r="L2018" s="54" t="str">
        <f t="shared" ca="1" si="114"/>
        <v>COMPLET</v>
      </c>
      <c r="M2018" s="54">
        <f t="shared" ca="1" si="114"/>
        <v>0</v>
      </c>
      <c r="N2018" s="54" t="str">
        <f t="shared" ca="1" si="114"/>
        <v>ZH0WJU</v>
      </c>
      <c r="O2018" s="54">
        <f t="shared" ca="1" si="114"/>
        <v>0</v>
      </c>
    </row>
    <row r="2019" spans="1:15" hidden="1" x14ac:dyDescent="0.25">
      <c r="A2019" s="97">
        <v>1636</v>
      </c>
      <c r="B2019" s="98" t="s">
        <v>8332</v>
      </c>
      <c r="C2019" s="54" t="str">
        <f t="shared" ca="1" si="116"/>
        <v>CPCI</v>
      </c>
      <c r="D2019" s="54" t="str">
        <f t="shared" ca="1" si="116"/>
        <v>TBEUSMT2</v>
      </c>
      <c r="E2019" s="98">
        <f t="shared" ca="1" si="115"/>
        <v>0</v>
      </c>
      <c r="F2019" s="54">
        <f t="shared" ca="1" si="115"/>
        <v>0</v>
      </c>
      <c r="G2019" s="54" t="str">
        <f t="shared" ca="1" si="115"/>
        <v>ZH0EJV</v>
      </c>
      <c r="H2019" s="54" t="str">
        <f t="shared" ca="1" si="115"/>
        <v>H2021</v>
      </c>
      <c r="I2019" s="54">
        <f t="shared" ca="1" si="115"/>
        <v>0</v>
      </c>
      <c r="J2019" s="54" t="str">
        <f t="shared" ca="1" si="115"/>
        <v>ZH0IJV</v>
      </c>
      <c r="K2019" s="54" t="str">
        <f t="shared" ca="1" si="114"/>
        <v>AD3</v>
      </c>
      <c r="L2019" s="54" t="str">
        <f t="shared" ca="1" si="114"/>
        <v>PARTIEL</v>
      </c>
      <c r="M2019" s="54">
        <f t="shared" ca="1" si="114"/>
        <v>0</v>
      </c>
      <c r="N2019" s="54" t="str">
        <f t="shared" ca="1" si="114"/>
        <v>ZH0WJV</v>
      </c>
      <c r="O2019" s="54">
        <f t="shared" ca="1" si="114"/>
        <v>0</v>
      </c>
    </row>
    <row r="2020" spans="1:15" hidden="1" x14ac:dyDescent="0.25">
      <c r="A2020" s="97">
        <v>1637</v>
      </c>
      <c r="B2020" s="98" t="s">
        <v>8339</v>
      </c>
      <c r="C2020" s="54" t="str">
        <f t="shared" ca="1" si="116"/>
        <v>CPMP</v>
      </c>
      <c r="D2020" s="54" t="str">
        <f t="shared" ca="1" si="116"/>
        <v xml:space="preserve">V2F11    </v>
      </c>
      <c r="E2020" s="98">
        <f t="shared" ca="1" si="115"/>
        <v>0</v>
      </c>
      <c r="F2020" s="54">
        <f t="shared" ca="1" si="115"/>
        <v>0</v>
      </c>
      <c r="G2020" s="54">
        <f t="shared" ca="1" si="115"/>
        <v>0</v>
      </c>
      <c r="H2020" s="54">
        <f t="shared" ca="1" si="115"/>
        <v>0</v>
      </c>
      <c r="I2020" s="54">
        <f t="shared" ca="1" si="115"/>
        <v>0</v>
      </c>
      <c r="J2020" s="54" t="str">
        <f t="shared" ca="1" si="115"/>
        <v>ZH2GJ5</v>
      </c>
      <c r="K2020" s="54" t="str">
        <f t="shared" ca="1" si="114"/>
        <v>AD3</v>
      </c>
      <c r="L2020" s="54" t="str">
        <f t="shared" ca="1" si="114"/>
        <v>COMPLET</v>
      </c>
      <c r="M2020" s="54">
        <f t="shared" ca="1" si="114"/>
        <v>0</v>
      </c>
      <c r="N2020" s="54" t="str">
        <f t="shared" ca="1" si="114"/>
        <v>ZH2YJ5</v>
      </c>
      <c r="O2020" s="54">
        <f t="shared" ca="1" si="114"/>
        <v>0</v>
      </c>
    </row>
    <row r="2021" spans="1:15" hidden="1" x14ac:dyDescent="0.25">
      <c r="A2021" s="97">
        <v>1638</v>
      </c>
      <c r="B2021" s="98" t="s">
        <v>8344</v>
      </c>
      <c r="C2021" s="54" t="str">
        <f t="shared" ca="1" si="116"/>
        <v>CPMP</v>
      </c>
      <c r="D2021" s="54" t="str">
        <f t="shared" ca="1" si="116"/>
        <v>TIMBG20T</v>
      </c>
      <c r="E2021" s="98">
        <f t="shared" ca="1" si="115"/>
        <v>0</v>
      </c>
      <c r="F2021" s="54">
        <f t="shared" ca="1" si="115"/>
        <v>0</v>
      </c>
      <c r="G2021" s="54">
        <f t="shared" ca="1" si="115"/>
        <v>0</v>
      </c>
      <c r="H2021" s="54">
        <f t="shared" ca="1" si="115"/>
        <v>0</v>
      </c>
      <c r="I2021" s="54">
        <f t="shared" ca="1" si="115"/>
        <v>0</v>
      </c>
      <c r="J2021" s="54" t="str">
        <f t="shared" ca="1" si="115"/>
        <v>ZH2GJ6</v>
      </c>
      <c r="K2021" s="54" t="str">
        <f t="shared" ca="1" si="114"/>
        <v>AD3</v>
      </c>
      <c r="L2021" s="54" t="str">
        <f t="shared" ca="1" si="114"/>
        <v>PARTIEL</v>
      </c>
      <c r="M2021" s="54">
        <f t="shared" ca="1" si="114"/>
        <v>0</v>
      </c>
      <c r="N2021" s="54" t="str">
        <f t="shared" ca="1" si="114"/>
        <v>ZH2YJ6</v>
      </c>
      <c r="O2021" s="54">
        <f t="shared" ca="1" si="114"/>
        <v>0</v>
      </c>
    </row>
    <row r="2022" spans="1:15" hidden="1" x14ac:dyDescent="0.25">
      <c r="A2022" s="97">
        <v>1639</v>
      </c>
      <c r="B2022" s="98" t="s">
        <v>8351</v>
      </c>
      <c r="C2022" s="54" t="str">
        <f t="shared" ca="1" si="116"/>
        <v>CPMP</v>
      </c>
      <c r="D2022" s="54" t="str">
        <f t="shared" ca="1" si="116"/>
        <v xml:space="preserve">ADELETER </v>
      </c>
      <c r="E2022" s="98">
        <f t="shared" ca="1" si="115"/>
        <v>0</v>
      </c>
      <c r="F2022" s="54">
        <f t="shared" ca="1" si="115"/>
        <v>0</v>
      </c>
      <c r="G2022" s="54">
        <f t="shared" ca="1" si="115"/>
        <v>0</v>
      </c>
      <c r="H2022" s="54">
        <f t="shared" ca="1" si="115"/>
        <v>0</v>
      </c>
      <c r="I2022" s="54">
        <f t="shared" ca="1" si="115"/>
        <v>0</v>
      </c>
      <c r="J2022" s="54" t="str">
        <f t="shared" ca="1" si="115"/>
        <v>ZH2GJ7</v>
      </c>
      <c r="K2022" s="54" t="str">
        <f t="shared" ca="1" si="114"/>
        <v>AD3</v>
      </c>
      <c r="L2022" s="54" t="str">
        <f t="shared" ca="1" si="114"/>
        <v>COMPLET</v>
      </c>
      <c r="M2022" s="54">
        <f t="shared" ca="1" si="114"/>
        <v>0</v>
      </c>
      <c r="N2022" s="54" t="str">
        <f t="shared" ca="1" si="114"/>
        <v>ZH2YJ7</v>
      </c>
      <c r="O2022" s="54">
        <f t="shared" ca="1" si="114"/>
        <v>0</v>
      </c>
    </row>
    <row r="2023" spans="1:15" hidden="1" x14ac:dyDescent="0.25">
      <c r="A2023" s="97">
        <v>1640</v>
      </c>
      <c r="B2023" s="98" t="s">
        <v>8356</v>
      </c>
      <c r="C2023" s="54" t="str">
        <f t="shared" ca="1" si="116"/>
        <v>CPMP</v>
      </c>
      <c r="D2023" s="54" t="str">
        <f t="shared" ca="1" si="116"/>
        <v xml:space="preserve">V2K13    </v>
      </c>
      <c r="E2023" s="98">
        <f t="shared" ca="1" si="115"/>
        <v>0</v>
      </c>
      <c r="F2023" s="54">
        <f t="shared" ca="1" si="115"/>
        <v>0</v>
      </c>
      <c r="G2023" s="54">
        <f t="shared" ca="1" si="115"/>
        <v>0</v>
      </c>
      <c r="H2023" s="54">
        <f t="shared" ca="1" si="115"/>
        <v>0</v>
      </c>
      <c r="I2023" s="54">
        <f t="shared" ca="1" si="115"/>
        <v>0</v>
      </c>
      <c r="J2023" s="54" t="str">
        <f t="shared" ca="1" si="115"/>
        <v>ZH2GJ8</v>
      </c>
      <c r="K2023" s="54" t="str">
        <f t="shared" ca="1" si="114"/>
        <v>AD3</v>
      </c>
      <c r="L2023" s="54" t="str">
        <f t="shared" ca="1" si="114"/>
        <v>COMPLET</v>
      </c>
      <c r="M2023" s="54">
        <f t="shared" ca="1" si="114"/>
        <v>0</v>
      </c>
      <c r="N2023" s="54" t="str">
        <f t="shared" ca="1" si="114"/>
        <v>ZH2YJ8</v>
      </c>
      <c r="O2023" s="54">
        <f t="shared" ca="1" si="114"/>
        <v>0</v>
      </c>
    </row>
    <row r="2024" spans="1:15" hidden="1" x14ac:dyDescent="0.25">
      <c r="A2024" s="97">
        <v>1641</v>
      </c>
      <c r="B2024" s="98" t="s">
        <v>8361</v>
      </c>
      <c r="C2024" s="54" t="str">
        <f t="shared" ca="1" si="116"/>
        <v>CPMP</v>
      </c>
      <c r="D2024" s="54" t="str">
        <f t="shared" ca="1" si="116"/>
        <v xml:space="preserve">V2K14    </v>
      </c>
      <c r="E2024" s="98">
        <f t="shared" ca="1" si="115"/>
        <v>0</v>
      </c>
      <c r="F2024" s="54">
        <f t="shared" ca="1" si="115"/>
        <v>0</v>
      </c>
      <c r="G2024" s="54">
        <f t="shared" ca="1" si="115"/>
        <v>0</v>
      </c>
      <c r="H2024" s="54">
        <f t="shared" ca="1" si="115"/>
        <v>0</v>
      </c>
      <c r="I2024" s="54">
        <f t="shared" ca="1" si="115"/>
        <v>0</v>
      </c>
      <c r="J2024" s="54" t="str">
        <f t="shared" ca="1" si="115"/>
        <v>ZH2GJ9</v>
      </c>
      <c r="K2024" s="54" t="str">
        <f t="shared" ca="1" si="114"/>
        <v>AD3</v>
      </c>
      <c r="L2024" s="54" t="str">
        <f t="shared" ca="1" si="114"/>
        <v>COMPLET</v>
      </c>
      <c r="M2024" s="54">
        <f t="shared" ca="1" si="114"/>
        <v>0</v>
      </c>
      <c r="N2024" s="54" t="str">
        <f t="shared" ca="1" si="114"/>
        <v>ZH2YJ9</v>
      </c>
      <c r="O2024" s="54">
        <f t="shared" ca="1" si="114"/>
        <v>0</v>
      </c>
    </row>
    <row r="2025" spans="1:15" hidden="1" x14ac:dyDescent="0.25">
      <c r="A2025" s="97">
        <v>1642</v>
      </c>
      <c r="B2025" s="98" t="s">
        <v>8366</v>
      </c>
      <c r="C2025" s="54" t="str">
        <f t="shared" ca="1" si="116"/>
        <v>CPMP</v>
      </c>
      <c r="D2025" s="54" t="str">
        <f t="shared" ca="1" si="116"/>
        <v xml:space="preserve">ADELETER </v>
      </c>
      <c r="E2025" s="98">
        <f t="shared" ca="1" si="115"/>
        <v>0</v>
      </c>
      <c r="F2025" s="54">
        <f t="shared" ca="1" si="115"/>
        <v>0</v>
      </c>
      <c r="G2025" s="54">
        <f t="shared" ca="1" si="115"/>
        <v>0</v>
      </c>
      <c r="H2025" s="54">
        <f t="shared" ca="1" si="115"/>
        <v>0</v>
      </c>
      <c r="I2025" s="54">
        <f t="shared" ca="1" si="115"/>
        <v>0</v>
      </c>
      <c r="J2025" s="54" t="str">
        <f t="shared" ca="1" si="115"/>
        <v>ZH2GJA</v>
      </c>
      <c r="K2025" s="54" t="str">
        <f t="shared" ca="1" si="114"/>
        <v>AD3</v>
      </c>
      <c r="L2025" s="54" t="str">
        <f t="shared" ca="1" si="114"/>
        <v>COMPLET</v>
      </c>
      <c r="M2025" s="54">
        <f t="shared" ca="1" si="114"/>
        <v>0</v>
      </c>
      <c r="N2025" s="54" t="str">
        <f t="shared" ca="1" si="114"/>
        <v>ZH2YJA</v>
      </c>
      <c r="O2025" s="54">
        <f t="shared" ca="1" si="114"/>
        <v>0</v>
      </c>
    </row>
    <row r="2026" spans="1:15" hidden="1" x14ac:dyDescent="0.25">
      <c r="A2026" s="97">
        <v>2104</v>
      </c>
      <c r="B2026" s="98" t="s">
        <v>10292</v>
      </c>
      <c r="C2026" s="54" t="str">
        <f t="shared" ca="1" si="116"/>
        <v>CPMP</v>
      </c>
      <c r="D2026" s="54" t="str">
        <f t="shared" ca="1" si="116"/>
        <v>V3K31</v>
      </c>
      <c r="E2026" s="98">
        <f t="shared" ca="1" si="115"/>
        <v>0</v>
      </c>
      <c r="F2026" s="54">
        <f t="shared" ca="1" si="115"/>
        <v>0</v>
      </c>
      <c r="G2026" s="54">
        <f t="shared" ca="1" si="115"/>
        <v>0</v>
      </c>
      <c r="H2026" s="54">
        <f t="shared" ca="1" si="115"/>
        <v>0</v>
      </c>
      <c r="I2026" s="54">
        <f t="shared" ca="1" si="115"/>
        <v>0</v>
      </c>
      <c r="J2026" s="54" t="str">
        <f t="shared" ca="1" si="115"/>
        <v>ZH2MJA</v>
      </c>
      <c r="K2026" s="54" t="str">
        <f t="shared" ca="1" si="114"/>
        <v>AD3</v>
      </c>
      <c r="L2026" s="54" t="str">
        <f t="shared" ca="1" si="114"/>
        <v>COMPLET</v>
      </c>
      <c r="M2026" s="54" t="str">
        <f t="shared" ca="1" si="114"/>
        <v xml:space="preserve"> </v>
      </c>
      <c r="N2026" s="54" t="str">
        <f t="shared" ca="1" si="114"/>
        <v>ZH2NJA</v>
      </c>
      <c r="O2026" s="54">
        <f t="shared" ca="1" si="114"/>
        <v>0</v>
      </c>
    </row>
    <row r="2027" spans="1:15" hidden="1" x14ac:dyDescent="0.25">
      <c r="A2027" s="97">
        <v>2037</v>
      </c>
      <c r="B2027" s="98" t="s">
        <v>10087</v>
      </c>
      <c r="C2027" s="54" t="str">
        <f t="shared" ca="1" si="116"/>
        <v>CPMP</v>
      </c>
      <c r="D2027" s="54" t="str">
        <f t="shared" ca="1" si="116"/>
        <v xml:space="preserve">V2K34    </v>
      </c>
      <c r="E2027" s="98">
        <f t="shared" ca="1" si="115"/>
        <v>0</v>
      </c>
      <c r="F2027" s="54">
        <f t="shared" ca="1" si="115"/>
        <v>0</v>
      </c>
      <c r="G2027" s="54">
        <f t="shared" ca="1" si="115"/>
        <v>0</v>
      </c>
      <c r="H2027" s="54">
        <f t="shared" ca="1" si="115"/>
        <v>0</v>
      </c>
      <c r="I2027" s="54">
        <f t="shared" ca="1" si="115"/>
        <v>0</v>
      </c>
      <c r="J2027" s="54" t="str">
        <f t="shared" ca="1" si="115"/>
        <v>ZH2IJK</v>
      </c>
      <c r="K2027" s="54" t="str">
        <f t="shared" ca="1" si="114"/>
        <v>AD3</v>
      </c>
      <c r="L2027" s="54" t="str">
        <f t="shared" ca="1" si="114"/>
        <v>COMPLET</v>
      </c>
      <c r="M2027" s="54">
        <f t="shared" ca="1" si="114"/>
        <v>0</v>
      </c>
      <c r="N2027" s="54" t="str">
        <f t="shared" ca="1" si="114"/>
        <v>ZH2JJK</v>
      </c>
      <c r="O2027" s="54">
        <f t="shared" ca="1" si="114"/>
        <v>0</v>
      </c>
    </row>
    <row r="2028" spans="1:15" hidden="1" x14ac:dyDescent="0.25">
      <c r="A2028" s="97">
        <v>1643</v>
      </c>
      <c r="B2028" s="98" t="s">
        <v>8371</v>
      </c>
      <c r="C2028" s="54" t="str">
        <f t="shared" ca="1" si="116"/>
        <v>CPMP</v>
      </c>
      <c r="D2028" s="54" t="str">
        <f t="shared" ca="1" si="116"/>
        <v xml:space="preserve">ADELETER </v>
      </c>
      <c r="E2028" s="98">
        <f t="shared" ca="1" si="115"/>
        <v>0</v>
      </c>
      <c r="F2028" s="54">
        <f t="shared" ca="1" si="115"/>
        <v>0</v>
      </c>
      <c r="G2028" s="54">
        <f t="shared" ca="1" si="115"/>
        <v>0</v>
      </c>
      <c r="H2028" s="54">
        <f t="shared" ca="1" si="115"/>
        <v>0</v>
      </c>
      <c r="I2028" s="54">
        <f t="shared" ca="1" si="115"/>
        <v>0</v>
      </c>
      <c r="J2028" s="54" t="str">
        <f t="shared" ca="1" si="115"/>
        <v>ZH2GJB</v>
      </c>
      <c r="K2028" s="54" t="str">
        <f t="shared" ca="1" si="114"/>
        <v>AD3</v>
      </c>
      <c r="L2028" s="54" t="str">
        <f t="shared" ca="1" si="114"/>
        <v>COMPLET</v>
      </c>
      <c r="M2028" s="54">
        <f t="shared" ca="1" si="114"/>
        <v>0</v>
      </c>
      <c r="N2028" s="54" t="str">
        <f t="shared" ca="1" si="114"/>
        <v>ZH2YJB</v>
      </c>
      <c r="O2028" s="54">
        <f t="shared" ca="1" si="114"/>
        <v>0</v>
      </c>
    </row>
    <row r="2029" spans="1:15" hidden="1" x14ac:dyDescent="0.25">
      <c r="A2029" s="97">
        <v>1644</v>
      </c>
      <c r="B2029" s="98" t="s">
        <v>8376</v>
      </c>
      <c r="C2029" s="54" t="str">
        <f t="shared" ca="1" si="116"/>
        <v>CPMP</v>
      </c>
      <c r="D2029" s="54" t="str">
        <f t="shared" ca="1" si="116"/>
        <v>TIMTBQ02</v>
      </c>
      <c r="E2029" s="98">
        <f t="shared" ca="1" si="115"/>
        <v>0</v>
      </c>
      <c r="F2029" s="54">
        <f t="shared" ca="1" si="115"/>
        <v>0</v>
      </c>
      <c r="G2029" s="54" t="str">
        <f t="shared" ca="1" si="115"/>
        <v>ZH2XJL</v>
      </c>
      <c r="H2029" s="54" t="str">
        <f t="shared" ca="1" si="115"/>
        <v>H2059</v>
      </c>
      <c r="I2029" s="54">
        <f t="shared" ca="1" si="115"/>
        <v>0</v>
      </c>
      <c r="J2029" s="54" t="str">
        <f t="shared" ca="1" si="115"/>
        <v>ZH2XJM</v>
      </c>
      <c r="K2029" s="54" t="str">
        <f t="shared" ca="1" si="114"/>
        <v>AD3</v>
      </c>
      <c r="L2029" s="54" t="str">
        <f t="shared" ca="1" si="114"/>
        <v>PARTIEL</v>
      </c>
      <c r="M2029" s="54">
        <f t="shared" ca="1" si="114"/>
        <v>0</v>
      </c>
      <c r="N2029" s="54" t="str">
        <f t="shared" ca="1" si="114"/>
        <v>ZH2YJC</v>
      </c>
      <c r="O2029" s="54">
        <f t="shared" ca="1" si="114"/>
        <v>0</v>
      </c>
    </row>
    <row r="2030" spans="1:15" hidden="1" x14ac:dyDescent="0.25">
      <c r="A2030" s="97">
        <v>1645</v>
      </c>
      <c r="B2030" s="98" t="s">
        <v>8381</v>
      </c>
      <c r="C2030" s="54" t="str">
        <f t="shared" ca="1" si="116"/>
        <v>CPMP</v>
      </c>
      <c r="D2030" s="54" t="str">
        <f t="shared" ca="1" si="116"/>
        <v xml:space="preserve">ADELETER </v>
      </c>
      <c r="E2030" s="98">
        <f t="shared" ca="1" si="115"/>
        <v>0</v>
      </c>
      <c r="F2030" s="54">
        <f t="shared" ca="1" si="115"/>
        <v>0</v>
      </c>
      <c r="G2030" s="54">
        <f t="shared" ca="1" si="115"/>
        <v>0</v>
      </c>
      <c r="H2030" s="54">
        <f t="shared" ca="1" si="115"/>
        <v>0</v>
      </c>
      <c r="I2030" s="54">
        <f t="shared" ca="1" si="115"/>
        <v>0</v>
      </c>
      <c r="J2030" s="54" t="str">
        <f t="shared" ca="1" si="115"/>
        <v>ZH2GJD</v>
      </c>
      <c r="K2030" s="54" t="str">
        <f t="shared" ca="1" si="114"/>
        <v>AD3</v>
      </c>
      <c r="L2030" s="54" t="str">
        <f t="shared" ca="1" si="114"/>
        <v>COMPLET</v>
      </c>
      <c r="M2030" s="54">
        <f t="shared" ca="1" si="114"/>
        <v>0</v>
      </c>
      <c r="N2030" s="54" t="str">
        <f t="shared" ca="1" si="114"/>
        <v>ZH2YJD</v>
      </c>
      <c r="O2030" s="54">
        <f t="shared" ca="1" si="114"/>
        <v>0</v>
      </c>
    </row>
    <row r="2031" spans="1:15" hidden="1" x14ac:dyDescent="0.25">
      <c r="A2031" s="97">
        <v>1971</v>
      </c>
      <c r="B2031" s="98" t="s">
        <v>9842</v>
      </c>
      <c r="C2031" s="54" t="str">
        <f t="shared" ca="1" si="116"/>
        <v>CPMP</v>
      </c>
      <c r="D2031" s="54" t="str">
        <f t="shared" ca="1" si="116"/>
        <v xml:space="preserve">V2T01   </v>
      </c>
      <c r="E2031" s="98">
        <f t="shared" ca="1" si="115"/>
        <v>0</v>
      </c>
      <c r="F2031" s="54">
        <f t="shared" ca="1" si="115"/>
        <v>0</v>
      </c>
      <c r="G2031" s="54">
        <f t="shared" ca="1" si="115"/>
        <v>0</v>
      </c>
      <c r="H2031" s="54">
        <f t="shared" ca="1" si="115"/>
        <v>0</v>
      </c>
      <c r="I2031" s="54">
        <f t="shared" ca="1" si="115"/>
        <v>0</v>
      </c>
      <c r="J2031" s="54" t="str">
        <f t="shared" ca="1" si="115"/>
        <v>ZH2NJ7</v>
      </c>
      <c r="K2031" s="54" t="str">
        <f t="shared" ca="1" si="114"/>
        <v>AD3</v>
      </c>
      <c r="L2031" s="54" t="str">
        <f t="shared" ca="1" si="114"/>
        <v>COMPLET</v>
      </c>
      <c r="M2031" s="54">
        <f t="shared" ca="1" si="114"/>
        <v>0</v>
      </c>
      <c r="N2031" s="54" t="str">
        <f t="shared" ca="1" si="114"/>
        <v>ZH2MJ7</v>
      </c>
      <c r="O2031" s="54">
        <f t="shared" ca="1" si="114"/>
        <v>0</v>
      </c>
    </row>
    <row r="2032" spans="1:15" hidden="1" x14ac:dyDescent="0.25">
      <c r="A2032" s="97">
        <v>1969</v>
      </c>
      <c r="B2032" s="98" t="s">
        <v>9831</v>
      </c>
      <c r="C2032" s="54" t="str">
        <f t="shared" ca="1" si="116"/>
        <v>CPMP</v>
      </c>
      <c r="D2032" s="54" t="str">
        <f t="shared" ca="1" si="116"/>
        <v>V2T10</v>
      </c>
      <c r="E2032" s="98">
        <f t="shared" ca="1" si="115"/>
        <v>0</v>
      </c>
      <c r="F2032" s="54">
        <f t="shared" ca="1" si="115"/>
        <v>0</v>
      </c>
      <c r="G2032" s="54">
        <f t="shared" ca="1" si="115"/>
        <v>0</v>
      </c>
      <c r="H2032" s="54">
        <f t="shared" ca="1" si="115"/>
        <v>0</v>
      </c>
      <c r="I2032" s="54">
        <f t="shared" ca="1" si="115"/>
        <v>0</v>
      </c>
      <c r="J2032" s="54" t="str">
        <f t="shared" ca="1" si="115"/>
        <v>ZH2MJ1</v>
      </c>
      <c r="K2032" s="54" t="str">
        <f t="shared" ca="1" si="114"/>
        <v>AD3</v>
      </c>
      <c r="L2032" s="54" t="str">
        <f t="shared" ca="1" si="114"/>
        <v>COMPLET</v>
      </c>
      <c r="M2032" s="54">
        <f t="shared" ca="1" si="114"/>
        <v>0</v>
      </c>
      <c r="N2032" s="54" t="str">
        <f t="shared" ca="1" si="114"/>
        <v>ZH2DJ9</v>
      </c>
      <c r="O2032" s="54">
        <f t="shared" ca="1" si="114"/>
        <v>0</v>
      </c>
    </row>
    <row r="2033" spans="1:15" hidden="1" x14ac:dyDescent="0.25">
      <c r="A2033" s="97">
        <v>1970</v>
      </c>
      <c r="B2033" s="98" t="s">
        <v>9836</v>
      </c>
      <c r="C2033" s="54" t="str">
        <f t="shared" ca="1" si="116"/>
        <v>CPMP</v>
      </c>
      <c r="D2033" s="54" t="str">
        <f t="shared" ca="1" si="116"/>
        <v xml:space="preserve">V2T11   </v>
      </c>
      <c r="E2033" s="98">
        <f t="shared" ca="1" si="115"/>
        <v>0</v>
      </c>
      <c r="F2033" s="54">
        <f t="shared" ca="1" si="115"/>
        <v>0</v>
      </c>
      <c r="G2033" s="54">
        <f t="shared" ca="1" si="115"/>
        <v>0</v>
      </c>
      <c r="H2033" s="54">
        <f t="shared" ca="1" si="115"/>
        <v>0</v>
      </c>
      <c r="I2033" s="54">
        <f t="shared" ca="1" si="115"/>
        <v>0</v>
      </c>
      <c r="J2033" s="54" t="str">
        <f t="shared" ca="1" si="115"/>
        <v>ZH2NJ8</v>
      </c>
      <c r="K2033" s="54" t="str">
        <f t="shared" ca="1" si="114"/>
        <v>AD3</v>
      </c>
      <c r="L2033" s="54" t="str">
        <f t="shared" ca="1" si="114"/>
        <v>COMPLET</v>
      </c>
      <c r="M2033" s="54">
        <f t="shared" ca="1" si="114"/>
        <v>0</v>
      </c>
      <c r="N2033" s="54" t="str">
        <f t="shared" ca="1" si="114"/>
        <v>ZH2MJ0</v>
      </c>
      <c r="O2033" s="54">
        <f t="shared" ca="1" si="114"/>
        <v>0</v>
      </c>
    </row>
    <row r="2034" spans="1:15" hidden="1" x14ac:dyDescent="0.25">
      <c r="A2034" s="97">
        <v>1968</v>
      </c>
      <c r="B2034" s="98" t="s">
        <v>9826</v>
      </c>
      <c r="C2034" s="54" t="str">
        <f t="shared" ca="1" si="116"/>
        <v>CPMP</v>
      </c>
      <c r="D2034" s="54" t="str">
        <f t="shared" ca="1" si="116"/>
        <v xml:space="preserve">V2T16   </v>
      </c>
      <c r="E2034" s="98">
        <f t="shared" ca="1" si="115"/>
        <v>0</v>
      </c>
      <c r="F2034" s="54">
        <f t="shared" ca="1" si="115"/>
        <v>0</v>
      </c>
      <c r="G2034" s="54">
        <f t="shared" ca="1" si="115"/>
        <v>0</v>
      </c>
      <c r="H2034" s="54">
        <f t="shared" ca="1" si="115"/>
        <v>0</v>
      </c>
      <c r="I2034" s="54">
        <f t="shared" ca="1" si="115"/>
        <v>0</v>
      </c>
      <c r="J2034" s="54" t="str">
        <f t="shared" ca="1" si="115"/>
        <v>ZH2DJ7</v>
      </c>
      <c r="K2034" s="54" t="str">
        <f t="shared" ca="1" si="114"/>
        <v>AD3</v>
      </c>
      <c r="L2034" s="54" t="str">
        <f t="shared" ca="1" si="114"/>
        <v>COMPLET</v>
      </c>
      <c r="M2034" s="54">
        <f t="shared" ca="1" si="114"/>
        <v>0</v>
      </c>
      <c r="N2034" s="54" t="str">
        <f t="shared" ca="1" si="114"/>
        <v>ZH2DJ8</v>
      </c>
      <c r="O2034" s="54">
        <f t="shared" ca="1" si="114"/>
        <v>0</v>
      </c>
    </row>
    <row r="2035" spans="1:15" hidden="1" x14ac:dyDescent="0.25">
      <c r="A2035" s="97">
        <v>1646</v>
      </c>
      <c r="B2035" s="98" t="s">
        <v>8387</v>
      </c>
      <c r="C2035" s="54" t="str">
        <f t="shared" ca="1" si="116"/>
        <v>CPMP</v>
      </c>
      <c r="D2035" s="54" t="str">
        <f t="shared" ca="1" si="116"/>
        <v xml:space="preserve">V2T46    </v>
      </c>
      <c r="E2035" s="98">
        <f t="shared" ca="1" si="115"/>
        <v>0</v>
      </c>
      <c r="F2035" s="54">
        <f t="shared" ca="1" si="115"/>
        <v>0</v>
      </c>
      <c r="G2035" s="54">
        <f t="shared" ca="1" si="115"/>
        <v>0</v>
      </c>
      <c r="H2035" s="54">
        <f t="shared" ca="1" si="115"/>
        <v>0</v>
      </c>
      <c r="I2035" s="54">
        <f t="shared" ca="1" si="115"/>
        <v>0</v>
      </c>
      <c r="J2035" s="54" t="str">
        <f t="shared" ca="1" si="115"/>
        <v>ZH2GJE</v>
      </c>
      <c r="K2035" s="54" t="str">
        <f t="shared" ca="1" si="115"/>
        <v>AD3</v>
      </c>
      <c r="L2035" s="54" t="str">
        <f t="shared" ca="1" si="115"/>
        <v>COMPLET</v>
      </c>
      <c r="M2035" s="54">
        <f t="shared" ca="1" si="115"/>
        <v>0</v>
      </c>
      <c r="N2035" s="54" t="str">
        <f t="shared" ca="1" si="115"/>
        <v>ZH2YJE</v>
      </c>
      <c r="O2035" s="54">
        <f t="shared" ca="1" si="115"/>
        <v>0</v>
      </c>
    </row>
    <row r="2036" spans="1:15" hidden="1" x14ac:dyDescent="0.25">
      <c r="A2036" s="97">
        <v>1647</v>
      </c>
      <c r="B2036" s="98" t="s">
        <v>8393</v>
      </c>
      <c r="C2036" s="54" t="str">
        <f t="shared" ca="1" si="116"/>
        <v>CPMP</v>
      </c>
      <c r="D2036" s="54" t="str">
        <f t="shared" ca="1" si="116"/>
        <v xml:space="preserve">V2T4D    </v>
      </c>
      <c r="E2036" s="98">
        <f t="shared" ca="1" si="115"/>
        <v>0</v>
      </c>
      <c r="F2036" s="54">
        <f t="shared" ca="1" si="115"/>
        <v>0</v>
      </c>
      <c r="G2036" s="54">
        <f t="shared" ca="1" si="115"/>
        <v>0</v>
      </c>
      <c r="H2036" s="54">
        <f t="shared" ca="1" si="115"/>
        <v>0</v>
      </c>
      <c r="I2036" s="54">
        <f t="shared" ca="1" si="115"/>
        <v>0</v>
      </c>
      <c r="J2036" s="54" t="str">
        <f t="shared" ca="1" si="115"/>
        <v>ZH2GJF</v>
      </c>
      <c r="K2036" s="54" t="str">
        <f t="shared" ca="1" si="115"/>
        <v>AD3</v>
      </c>
      <c r="L2036" s="54" t="str">
        <f t="shared" ca="1" si="115"/>
        <v>COMPLET</v>
      </c>
      <c r="M2036" s="54">
        <f t="shared" ca="1" si="115"/>
        <v>0</v>
      </c>
      <c r="N2036" s="54" t="str">
        <f t="shared" ca="1" si="115"/>
        <v>ZH2YJF</v>
      </c>
      <c r="O2036" s="54">
        <f t="shared" ca="1" si="115"/>
        <v>0</v>
      </c>
    </row>
    <row r="2037" spans="1:15" hidden="1" x14ac:dyDescent="0.25">
      <c r="A2037" s="97">
        <v>1648</v>
      </c>
      <c r="B2037" s="98" t="s">
        <v>8399</v>
      </c>
      <c r="C2037" s="54" t="str">
        <f t="shared" ca="1" si="116"/>
        <v>CPMP</v>
      </c>
      <c r="D2037" s="54" t="str">
        <f t="shared" ca="1" si="116"/>
        <v xml:space="preserve">V2T65    </v>
      </c>
      <c r="E2037" s="98">
        <f t="shared" ca="1" si="115"/>
        <v>0</v>
      </c>
      <c r="F2037" s="54">
        <f t="shared" ca="1" si="115"/>
        <v>0</v>
      </c>
      <c r="G2037" s="54">
        <f t="shared" ca="1" si="115"/>
        <v>0</v>
      </c>
      <c r="H2037" s="54">
        <f t="shared" ca="1" si="115"/>
        <v>0</v>
      </c>
      <c r="I2037" s="54">
        <f t="shared" ca="1" si="115"/>
        <v>0</v>
      </c>
      <c r="J2037" s="54" t="str">
        <f t="shared" ca="1" si="115"/>
        <v>ZH2GJG</v>
      </c>
      <c r="K2037" s="54" t="str">
        <f t="shared" ca="1" si="115"/>
        <v>AD3</v>
      </c>
      <c r="L2037" s="54" t="str">
        <f t="shared" ca="1" si="115"/>
        <v>COMPLET</v>
      </c>
      <c r="M2037" s="54">
        <f t="shared" ca="1" si="115"/>
        <v>0</v>
      </c>
      <c r="N2037" s="54" t="str">
        <f t="shared" ca="1" si="115"/>
        <v>ZH2YJG</v>
      </c>
      <c r="O2037" s="54">
        <f t="shared" ca="1" si="115"/>
        <v>0</v>
      </c>
    </row>
    <row r="2038" spans="1:15" hidden="1" x14ac:dyDescent="0.25">
      <c r="A2038" s="97">
        <v>1649</v>
      </c>
      <c r="B2038" s="98" t="s">
        <v>8405</v>
      </c>
      <c r="C2038" s="54" t="str">
        <f t="shared" ca="1" si="116"/>
        <v>CPMP</v>
      </c>
      <c r="D2038" s="54" t="str">
        <f t="shared" ca="1" si="116"/>
        <v xml:space="preserve">V2T66    </v>
      </c>
      <c r="E2038" s="98">
        <f t="shared" ca="1" si="115"/>
        <v>0</v>
      </c>
      <c r="F2038" s="54">
        <f t="shared" ca="1" si="115"/>
        <v>0</v>
      </c>
      <c r="G2038" s="54">
        <f t="shared" ca="1" si="115"/>
        <v>0</v>
      </c>
      <c r="H2038" s="54">
        <f t="shared" ca="1" si="115"/>
        <v>0</v>
      </c>
      <c r="I2038" s="54">
        <f t="shared" ca="1" si="115"/>
        <v>0</v>
      </c>
      <c r="J2038" s="54" t="str">
        <f t="shared" ca="1" si="115"/>
        <v>ZH2GJH</v>
      </c>
      <c r="K2038" s="54" t="str">
        <f t="shared" ca="1" si="115"/>
        <v>AD3</v>
      </c>
      <c r="L2038" s="54" t="str">
        <f t="shared" ca="1" si="115"/>
        <v>COMPLET</v>
      </c>
      <c r="M2038" s="54">
        <f t="shared" ca="1" si="115"/>
        <v>0</v>
      </c>
      <c r="N2038" s="54" t="str">
        <f t="shared" ca="1" si="115"/>
        <v>ZH2YJH</v>
      </c>
      <c r="O2038" s="54">
        <f t="shared" ca="1" si="115"/>
        <v>0</v>
      </c>
    </row>
    <row r="2039" spans="1:15" hidden="1" x14ac:dyDescent="0.25">
      <c r="A2039" s="97">
        <v>1650</v>
      </c>
      <c r="B2039" s="98" t="s">
        <v>8411</v>
      </c>
      <c r="C2039" s="54" t="str">
        <f t="shared" ca="1" si="116"/>
        <v>CPMP</v>
      </c>
      <c r="D2039" s="54" t="str">
        <f t="shared" ca="1" si="116"/>
        <v xml:space="preserve">V2T67    </v>
      </c>
      <c r="E2039" s="98">
        <f t="shared" ca="1" si="115"/>
        <v>0</v>
      </c>
      <c r="F2039" s="54">
        <f t="shared" ca="1" si="115"/>
        <v>0</v>
      </c>
      <c r="G2039" s="54">
        <f t="shared" ca="1" si="115"/>
        <v>0</v>
      </c>
      <c r="H2039" s="54">
        <f t="shared" ca="1" si="115"/>
        <v>0</v>
      </c>
      <c r="I2039" s="54">
        <f t="shared" ca="1" si="115"/>
        <v>0</v>
      </c>
      <c r="J2039" s="54" t="str">
        <f t="shared" ca="1" si="115"/>
        <v>ZH2GJI</v>
      </c>
      <c r="K2039" s="54" t="str">
        <f t="shared" ca="1" si="115"/>
        <v>AD3</v>
      </c>
      <c r="L2039" s="54" t="str">
        <f t="shared" ca="1" si="115"/>
        <v>COMPLET</v>
      </c>
      <c r="M2039" s="54">
        <f t="shared" ca="1" si="115"/>
        <v>0</v>
      </c>
      <c r="N2039" s="54" t="str">
        <f t="shared" ca="1" si="115"/>
        <v>ZH2YJI</v>
      </c>
      <c r="O2039" s="54">
        <f t="shared" ca="1" si="115"/>
        <v>0</v>
      </c>
    </row>
    <row r="2040" spans="1:15" hidden="1" x14ac:dyDescent="0.25">
      <c r="A2040" s="97">
        <v>1651</v>
      </c>
      <c r="B2040" s="98" t="s">
        <v>8417</v>
      </c>
      <c r="C2040" s="54" t="str">
        <f t="shared" ca="1" si="116"/>
        <v>CPMP</v>
      </c>
      <c r="D2040" s="54" t="str">
        <f t="shared" ca="1" si="116"/>
        <v xml:space="preserve">V2T68    </v>
      </c>
      <c r="E2040" s="98">
        <f t="shared" ca="1" si="115"/>
        <v>0</v>
      </c>
      <c r="F2040" s="54">
        <f t="shared" ca="1" si="115"/>
        <v>0</v>
      </c>
      <c r="G2040" s="54">
        <f t="shared" ref="G2040:O2068" ca="1" si="117">IF((INDIRECT("'Referentiel'!"&amp;G$1&amp;$A2040)="N/A"),"",INDIRECT("'Referentiel'!"&amp;G$1&amp;$A2040))</f>
        <v>0</v>
      </c>
      <c r="H2040" s="54">
        <f t="shared" ca="1" si="117"/>
        <v>0</v>
      </c>
      <c r="I2040" s="54">
        <f t="shared" ca="1" si="117"/>
        <v>0</v>
      </c>
      <c r="J2040" s="54" t="str">
        <f t="shared" ca="1" si="117"/>
        <v>ZH2GJJ</v>
      </c>
      <c r="K2040" s="54" t="str">
        <f t="shared" ca="1" si="117"/>
        <v>AD3</v>
      </c>
      <c r="L2040" s="54" t="str">
        <f t="shared" ca="1" si="117"/>
        <v>COMPLET</v>
      </c>
      <c r="M2040" s="54">
        <f t="shared" ca="1" si="117"/>
        <v>0</v>
      </c>
      <c r="N2040" s="54" t="str">
        <f t="shared" ca="1" si="117"/>
        <v>ZH2YJJ</v>
      </c>
      <c r="O2040" s="54">
        <f t="shared" ca="1" si="117"/>
        <v>0</v>
      </c>
    </row>
    <row r="2041" spans="1:15" hidden="1" x14ac:dyDescent="0.25">
      <c r="A2041" s="97">
        <v>1652</v>
      </c>
      <c r="B2041" s="98" t="s">
        <v>8423</v>
      </c>
      <c r="C2041" s="54" t="str">
        <f t="shared" ca="1" si="116"/>
        <v>CPMP</v>
      </c>
      <c r="D2041" s="54" t="str">
        <f t="shared" ca="1" si="116"/>
        <v xml:space="preserve">V2T69    </v>
      </c>
      <c r="E2041" s="98">
        <f t="shared" ca="1" si="116"/>
        <v>0</v>
      </c>
      <c r="F2041" s="54">
        <f t="shared" ca="1" si="116"/>
        <v>0</v>
      </c>
      <c r="G2041" s="54">
        <f t="shared" ca="1" si="117"/>
        <v>0</v>
      </c>
      <c r="H2041" s="54">
        <f t="shared" ca="1" si="117"/>
        <v>0</v>
      </c>
      <c r="I2041" s="54">
        <f t="shared" ca="1" si="117"/>
        <v>0</v>
      </c>
      <c r="J2041" s="54" t="str">
        <f t="shared" ca="1" si="117"/>
        <v>ZH2GJK</v>
      </c>
      <c r="K2041" s="54" t="str">
        <f t="shared" ca="1" si="117"/>
        <v>AD3</v>
      </c>
      <c r="L2041" s="54" t="str">
        <f t="shared" ca="1" si="117"/>
        <v>COMPLET</v>
      </c>
      <c r="M2041" s="54">
        <f t="shared" ca="1" si="117"/>
        <v>0</v>
      </c>
      <c r="N2041" s="54" t="str">
        <f t="shared" ca="1" si="117"/>
        <v>ZH2YJK</v>
      </c>
      <c r="O2041" s="54">
        <f t="shared" ca="1" si="117"/>
        <v>0</v>
      </c>
    </row>
    <row r="2042" spans="1:15" hidden="1" x14ac:dyDescent="0.25">
      <c r="A2042" s="97">
        <v>1653</v>
      </c>
      <c r="B2042" s="98" t="s">
        <v>8429</v>
      </c>
      <c r="C2042" s="54" t="str">
        <f t="shared" ca="1" si="116"/>
        <v>CPMP</v>
      </c>
      <c r="D2042" s="54" t="str">
        <f t="shared" ca="1" si="116"/>
        <v>V2T92</v>
      </c>
      <c r="E2042" s="98">
        <f t="shared" ca="1" si="116"/>
        <v>0</v>
      </c>
      <c r="F2042" s="54">
        <f t="shared" ca="1" si="116"/>
        <v>0</v>
      </c>
      <c r="G2042" s="54">
        <f t="shared" ca="1" si="117"/>
        <v>0</v>
      </c>
      <c r="H2042" s="54">
        <f t="shared" ca="1" si="117"/>
        <v>0</v>
      </c>
      <c r="I2042" s="54">
        <f t="shared" ca="1" si="117"/>
        <v>0</v>
      </c>
      <c r="J2042" s="54" t="str">
        <f t="shared" ca="1" si="117"/>
        <v>ZH2CMR</v>
      </c>
      <c r="K2042" s="54" t="str">
        <f t="shared" ca="1" si="117"/>
        <v>AD3</v>
      </c>
      <c r="L2042" s="54" t="str">
        <f t="shared" ca="1" si="117"/>
        <v>COMPLET</v>
      </c>
      <c r="M2042" s="54" t="str">
        <f t="shared" ca="1" si="117"/>
        <v xml:space="preserve"> </v>
      </c>
      <c r="N2042" s="54" t="str">
        <f t="shared" ca="1" si="117"/>
        <v>ZH2UMR</v>
      </c>
      <c r="O2042" s="54">
        <f t="shared" ca="1" si="117"/>
        <v>0</v>
      </c>
    </row>
    <row r="2043" spans="1:15" hidden="1" x14ac:dyDescent="0.25">
      <c r="A2043" s="97">
        <v>1963</v>
      </c>
      <c r="B2043" s="98" t="s">
        <v>9800</v>
      </c>
      <c r="C2043" s="54" t="str">
        <f t="shared" ca="1" si="116"/>
        <v>CPMP</v>
      </c>
      <c r="D2043" s="54" t="str">
        <f t="shared" ca="1" si="116"/>
        <v xml:space="preserve">V2T9C    </v>
      </c>
      <c r="E2043" s="98">
        <f t="shared" ca="1" si="116"/>
        <v>0</v>
      </c>
      <c r="F2043" s="54">
        <f t="shared" ca="1" si="116"/>
        <v>0</v>
      </c>
      <c r="G2043" s="54">
        <f t="shared" ca="1" si="117"/>
        <v>0</v>
      </c>
      <c r="H2043" s="54">
        <f t="shared" ca="1" si="117"/>
        <v>0</v>
      </c>
      <c r="I2043" s="54">
        <f t="shared" ca="1" si="117"/>
        <v>0</v>
      </c>
      <c r="J2043" s="54" t="str">
        <f t="shared" ca="1" si="117"/>
        <v>ZH2NJ3</v>
      </c>
      <c r="K2043" s="54" t="str">
        <f t="shared" ca="1" si="117"/>
        <v>AD3</v>
      </c>
      <c r="L2043" s="54" t="str">
        <f t="shared" ca="1" si="117"/>
        <v>COMPLET</v>
      </c>
      <c r="M2043" s="54">
        <f t="shared" ca="1" si="117"/>
        <v>0</v>
      </c>
      <c r="N2043" s="54" t="str">
        <f t="shared" ca="1" si="117"/>
        <v>ZH2MJ3</v>
      </c>
      <c r="O2043" s="54">
        <f t="shared" ca="1" si="117"/>
        <v>0</v>
      </c>
    </row>
    <row r="2044" spans="1:15" hidden="1" x14ac:dyDescent="0.25">
      <c r="A2044" s="97">
        <v>1964</v>
      </c>
      <c r="B2044" s="98" t="s">
        <v>9806</v>
      </c>
      <c r="C2044" s="54" t="str">
        <f t="shared" ca="1" si="116"/>
        <v>CPMP</v>
      </c>
      <c r="D2044" s="54" t="str">
        <f t="shared" ca="1" si="116"/>
        <v xml:space="preserve">V2T9D   </v>
      </c>
      <c r="E2044" s="98">
        <f t="shared" ca="1" si="116"/>
        <v>0</v>
      </c>
      <c r="F2044" s="54">
        <f t="shared" ca="1" si="116"/>
        <v>0</v>
      </c>
      <c r="G2044" s="54">
        <f t="shared" ca="1" si="117"/>
        <v>0</v>
      </c>
      <c r="H2044" s="54">
        <f t="shared" ca="1" si="117"/>
        <v>0</v>
      </c>
      <c r="I2044" s="54">
        <f t="shared" ca="1" si="117"/>
        <v>0</v>
      </c>
      <c r="J2044" s="54" t="str">
        <f t="shared" ca="1" si="117"/>
        <v>ZH2NJ4</v>
      </c>
      <c r="K2044" s="54" t="str">
        <f t="shared" ca="1" si="117"/>
        <v>AD3</v>
      </c>
      <c r="L2044" s="54" t="str">
        <f t="shared" ca="1" si="117"/>
        <v>COMPLET</v>
      </c>
      <c r="M2044" s="54">
        <f t="shared" ca="1" si="117"/>
        <v>0</v>
      </c>
      <c r="N2044" s="54" t="str">
        <f t="shared" ca="1" si="117"/>
        <v>ZH2MJ4</v>
      </c>
      <c r="O2044" s="54">
        <f t="shared" ca="1" si="117"/>
        <v>0</v>
      </c>
    </row>
    <row r="2045" spans="1:15" hidden="1" x14ac:dyDescent="0.25">
      <c r="A2045" s="97">
        <v>1965</v>
      </c>
      <c r="B2045" s="98" t="s">
        <v>9811</v>
      </c>
      <c r="C2045" s="54" t="str">
        <f t="shared" ca="1" si="116"/>
        <v>CPMP</v>
      </c>
      <c r="D2045" s="54" t="str">
        <f t="shared" ca="1" si="116"/>
        <v xml:space="preserve">V2T9E   </v>
      </c>
      <c r="E2045" s="98">
        <f t="shared" ca="1" si="116"/>
        <v>0</v>
      </c>
      <c r="F2045" s="54">
        <f t="shared" ca="1" si="116"/>
        <v>0</v>
      </c>
      <c r="G2045" s="54">
        <f t="shared" ca="1" si="117"/>
        <v>0</v>
      </c>
      <c r="H2045" s="54">
        <f t="shared" ca="1" si="117"/>
        <v>0</v>
      </c>
      <c r="I2045" s="54">
        <f t="shared" ca="1" si="117"/>
        <v>0</v>
      </c>
      <c r="J2045" s="54" t="str">
        <f t="shared" ca="1" si="117"/>
        <v>ZH2NJ5</v>
      </c>
      <c r="K2045" s="54" t="str">
        <f t="shared" ca="1" si="117"/>
        <v>AD3</v>
      </c>
      <c r="L2045" s="54" t="str">
        <f t="shared" ca="1" si="117"/>
        <v>COMPLET</v>
      </c>
      <c r="M2045" s="54">
        <f t="shared" ca="1" si="117"/>
        <v>0</v>
      </c>
      <c r="N2045" s="54" t="str">
        <f t="shared" ca="1" si="117"/>
        <v>ZH2MJ5</v>
      </c>
      <c r="O2045" s="54">
        <f t="shared" ca="1" si="117"/>
        <v>0</v>
      </c>
    </row>
    <row r="2046" spans="1:15" hidden="1" x14ac:dyDescent="0.25">
      <c r="A2046" s="97">
        <v>1870</v>
      </c>
      <c r="B2046" s="98" t="s">
        <v>9419</v>
      </c>
      <c r="C2046" s="54" t="str">
        <f t="shared" ca="1" si="116"/>
        <v>CPDT</v>
      </c>
      <c r="D2046" s="54" t="str">
        <f t="shared" ca="1" si="116"/>
        <v>V0TCALEN</v>
      </c>
      <c r="E2046" s="98">
        <f t="shared" ca="1" si="116"/>
        <v>0</v>
      </c>
      <c r="F2046" s="54">
        <f t="shared" ca="1" si="116"/>
        <v>0</v>
      </c>
      <c r="G2046" s="54">
        <f t="shared" ca="1" si="117"/>
        <v>0</v>
      </c>
      <c r="H2046" s="54">
        <f t="shared" ca="1" si="117"/>
        <v>0</v>
      </c>
      <c r="I2046" s="54">
        <f t="shared" ca="1" si="117"/>
        <v>0</v>
      </c>
      <c r="J2046" s="54" t="str">
        <f t="shared" ca="1" si="117"/>
        <v>ZH0TJG</v>
      </c>
      <c r="K2046" s="54" t="str">
        <f t="shared" ca="1" si="117"/>
        <v>AD3</v>
      </c>
      <c r="L2046" s="54" t="str">
        <f t="shared" ca="1" si="117"/>
        <v>COMPLET</v>
      </c>
      <c r="M2046" s="54">
        <f t="shared" ca="1" si="117"/>
        <v>0</v>
      </c>
      <c r="N2046" s="54" t="str">
        <f t="shared" ca="1" si="117"/>
        <v>ZH0TJ9</v>
      </c>
      <c r="O2046" s="54">
        <f t="shared" ca="1" si="117"/>
        <v>0</v>
      </c>
    </row>
    <row r="2047" spans="1:15" hidden="1" x14ac:dyDescent="0.25">
      <c r="A2047" s="97">
        <v>1654</v>
      </c>
      <c r="B2047" s="98" t="s">
        <v>8436</v>
      </c>
      <c r="C2047" s="54" t="str">
        <f t="shared" ca="1" si="116"/>
        <v>CPCC</v>
      </c>
      <c r="D2047" s="54" t="str">
        <f t="shared" ca="1" si="116"/>
        <v xml:space="preserve">TCASFM </v>
      </c>
      <c r="E2047" s="98">
        <f t="shared" ca="1" si="116"/>
        <v>0</v>
      </c>
      <c r="F2047" s="54">
        <f t="shared" ca="1" si="116"/>
        <v>0</v>
      </c>
      <c r="G2047" s="54">
        <f t="shared" ca="1" si="117"/>
        <v>0</v>
      </c>
      <c r="H2047" s="54">
        <f t="shared" ca="1" si="117"/>
        <v>0</v>
      </c>
      <c r="I2047" s="54">
        <f t="shared" ca="1" si="117"/>
        <v>0</v>
      </c>
      <c r="J2047" s="54" t="str">
        <f t="shared" ca="1" si="117"/>
        <v>ZH1CM7</v>
      </c>
      <c r="K2047" s="54" t="str">
        <f t="shared" ca="1" si="117"/>
        <v>AD1</v>
      </c>
      <c r="L2047" s="54" t="str">
        <f t="shared" ca="1" si="117"/>
        <v>PARTIEL</v>
      </c>
      <c r="M2047" s="54">
        <f t="shared" ca="1" si="117"/>
        <v>0</v>
      </c>
      <c r="N2047" s="54" t="str">
        <f t="shared" ca="1" si="117"/>
        <v>ZH1UM7</v>
      </c>
      <c r="O2047" s="54">
        <f t="shared" ca="1" si="117"/>
        <v>0</v>
      </c>
    </row>
    <row r="2048" spans="1:15" hidden="1" x14ac:dyDescent="0.25">
      <c r="A2048" s="97">
        <v>2039</v>
      </c>
      <c r="B2048" s="98" t="s">
        <v>10097</v>
      </c>
      <c r="C2048" s="54" t="str">
        <f t="shared" ca="1" si="116"/>
        <v>CPMP</v>
      </c>
      <c r="D2048" s="54" t="str">
        <f t="shared" ca="1" si="116"/>
        <v>TCHQEM</v>
      </c>
      <c r="E2048" s="98">
        <f t="shared" ca="1" si="116"/>
        <v>0</v>
      </c>
      <c r="F2048" s="54">
        <f t="shared" ca="1" si="116"/>
        <v>0</v>
      </c>
      <c r="G2048" s="54" t="str">
        <f t="shared" ca="1" si="117"/>
        <v>ZCEEJQ</v>
      </c>
      <c r="H2048" s="54" t="str">
        <f t="shared" ca="1" si="117"/>
        <v>H2029</v>
      </c>
      <c r="I2048" s="54">
        <f t="shared" ca="1" si="117"/>
        <v>0</v>
      </c>
      <c r="J2048" s="54" t="str">
        <f t="shared" ca="1" si="117"/>
        <v>ZH2IJ4</v>
      </c>
      <c r="K2048" s="54" t="str">
        <f t="shared" ca="1" si="117"/>
        <v>AD3</v>
      </c>
      <c r="L2048" s="54" t="str">
        <f t="shared" ca="1" si="117"/>
        <v>PARTIEL</v>
      </c>
      <c r="M2048" s="54">
        <f t="shared" ca="1" si="117"/>
        <v>0</v>
      </c>
      <c r="N2048" s="54" t="str">
        <f t="shared" ca="1" si="117"/>
        <v>ZH2DJ4</v>
      </c>
      <c r="O2048" s="54">
        <f t="shared" ca="1" si="117"/>
        <v>0</v>
      </c>
    </row>
    <row r="2049" spans="1:16" hidden="1" x14ac:dyDescent="0.25">
      <c r="A2049" s="97">
        <v>2038</v>
      </c>
      <c r="B2049" s="98" t="s">
        <v>10091</v>
      </c>
      <c r="C2049" s="54" t="str">
        <f t="shared" ca="1" si="116"/>
        <v>CPMP</v>
      </c>
      <c r="D2049" s="54" t="str">
        <f t="shared" ca="1" si="116"/>
        <v>TCHQRE</v>
      </c>
      <c r="E2049" s="98">
        <f t="shared" ca="1" si="116"/>
        <v>0</v>
      </c>
      <c r="F2049" s="54">
        <f t="shared" ca="1" si="116"/>
        <v>0</v>
      </c>
      <c r="G2049" s="54" t="str">
        <f t="shared" ca="1" si="117"/>
        <v>ZCEEJP</v>
      </c>
      <c r="H2049" s="54" t="str">
        <f t="shared" ca="1" si="117"/>
        <v>H2030</v>
      </c>
      <c r="I2049" s="54">
        <f t="shared" ca="1" si="117"/>
        <v>0</v>
      </c>
      <c r="J2049" s="54" t="str">
        <f t="shared" ca="1" si="117"/>
        <v>ZH2IJA</v>
      </c>
      <c r="K2049" s="54" t="str">
        <f t="shared" ca="1" si="117"/>
        <v>AD3</v>
      </c>
      <c r="L2049" s="54" t="str">
        <f t="shared" ca="1" si="117"/>
        <v>PARTIEL</v>
      </c>
      <c r="M2049" s="54">
        <f t="shared" ca="1" si="117"/>
        <v>0</v>
      </c>
      <c r="N2049" s="54" t="str">
        <f t="shared" ca="1" si="117"/>
        <v>ZH2DJA</v>
      </c>
      <c r="O2049" s="54">
        <f t="shared" ca="1" si="117"/>
        <v>0</v>
      </c>
      <c r="P2049" s="126" t="str">
        <f ca="1">G2049&amp;" "&amp;I2049</f>
        <v>ZCEEJP 0</v>
      </c>
    </row>
    <row r="2050" spans="1:16" hidden="1" x14ac:dyDescent="0.25">
      <c r="A2050" s="97">
        <v>1655</v>
      </c>
      <c r="B2050" s="98" t="s">
        <v>8441</v>
      </c>
      <c r="C2050" s="54" t="str">
        <f t="shared" ca="1" si="116"/>
        <v>CPFI</v>
      </c>
      <c r="D2050" s="54" t="str">
        <f t="shared" ca="1" si="116"/>
        <v xml:space="preserve">V0TCNEG  </v>
      </c>
      <c r="E2050" s="98">
        <f t="shared" ca="1" si="116"/>
        <v>0</v>
      </c>
      <c r="F2050" s="54">
        <f t="shared" ca="1" si="116"/>
        <v>0</v>
      </c>
      <c r="G2050" s="54">
        <f t="shared" ca="1" si="117"/>
        <v>0</v>
      </c>
      <c r="H2050" s="54">
        <f t="shared" ca="1" si="117"/>
        <v>0</v>
      </c>
      <c r="I2050" s="54">
        <f t="shared" ca="1" si="117"/>
        <v>0</v>
      </c>
      <c r="J2050" s="54" t="str">
        <f t="shared" ca="1" si="117"/>
        <v>ZH2GJL</v>
      </c>
      <c r="K2050" s="54" t="str">
        <f t="shared" ca="1" si="117"/>
        <v>AD3</v>
      </c>
      <c r="L2050" s="54" t="str">
        <f t="shared" ca="1" si="117"/>
        <v>COMPLET</v>
      </c>
      <c r="M2050" s="54">
        <f t="shared" ca="1" si="117"/>
        <v>0</v>
      </c>
      <c r="N2050" s="54" t="str">
        <f t="shared" ca="1" si="117"/>
        <v>ZH2YJL</v>
      </c>
      <c r="O2050" s="54">
        <f t="shared" ca="1" si="117"/>
        <v>0</v>
      </c>
    </row>
    <row r="2051" spans="1:16" hidden="1" x14ac:dyDescent="0.25">
      <c r="A2051" s="97">
        <v>1656</v>
      </c>
      <c r="B2051" s="98" t="s">
        <v>8446</v>
      </c>
      <c r="C2051" s="54" t="str">
        <f t="shared" ca="1" si="116"/>
        <v>CPCC</v>
      </c>
      <c r="D2051" s="54" t="str">
        <f t="shared" ca="1" si="116"/>
        <v xml:space="preserve"> </v>
      </c>
      <c r="E2051" s="98">
        <f t="shared" ca="1" si="116"/>
        <v>0</v>
      </c>
      <c r="F2051" s="54">
        <f t="shared" ca="1" si="116"/>
        <v>0</v>
      </c>
      <c r="G2051" s="54">
        <f t="shared" ca="1" si="117"/>
        <v>0</v>
      </c>
      <c r="H2051" s="54">
        <f t="shared" ca="1" si="117"/>
        <v>0</v>
      </c>
      <c r="I2051" s="54">
        <f t="shared" ca="1" si="117"/>
        <v>0</v>
      </c>
      <c r="J2051" s="54">
        <f t="shared" ca="1" si="117"/>
        <v>0</v>
      </c>
      <c r="K2051" s="54" t="str">
        <f t="shared" ca="1" si="117"/>
        <v>AD3</v>
      </c>
      <c r="L2051" s="54" t="str">
        <f t="shared" ca="1" si="117"/>
        <v>COMPLET</v>
      </c>
      <c r="M2051" s="54" t="str">
        <f t="shared" ca="1" si="117"/>
        <v xml:space="preserve"> </v>
      </c>
      <c r="N2051" s="54" t="str">
        <f t="shared" ca="1" si="117"/>
        <v>ZH12JX</v>
      </c>
      <c r="O2051" s="54">
        <f t="shared" ca="1" si="117"/>
        <v>0</v>
      </c>
    </row>
    <row r="2052" spans="1:16" hidden="1" x14ac:dyDescent="0.25">
      <c r="A2052" s="97">
        <v>1657</v>
      </c>
      <c r="B2052" s="98" t="s">
        <v>8449</v>
      </c>
      <c r="C2052" s="54" t="str">
        <f t="shared" ca="1" si="116"/>
        <v>CPCC</v>
      </c>
      <c r="D2052" s="54" t="str">
        <f t="shared" ca="1" si="116"/>
        <v xml:space="preserve"> </v>
      </c>
      <c r="E2052" s="98">
        <f t="shared" ca="1" si="116"/>
        <v>0</v>
      </c>
      <c r="F2052" s="54">
        <f t="shared" ca="1" si="116"/>
        <v>0</v>
      </c>
      <c r="G2052" s="54">
        <f t="shared" ca="1" si="117"/>
        <v>0</v>
      </c>
      <c r="H2052" s="54">
        <f t="shared" ca="1" si="117"/>
        <v>0</v>
      </c>
      <c r="I2052" s="54">
        <f t="shared" ca="1" si="117"/>
        <v>0</v>
      </c>
      <c r="J2052" s="54">
        <f t="shared" ca="1" si="117"/>
        <v>0</v>
      </c>
      <c r="K2052" s="54" t="str">
        <f t="shared" ca="1" si="117"/>
        <v>AD3</v>
      </c>
      <c r="L2052" s="54" t="str">
        <f t="shared" ca="1" si="117"/>
        <v>COMPLET</v>
      </c>
      <c r="M2052" s="54" t="str">
        <f t="shared" ca="1" si="117"/>
        <v xml:space="preserve"> </v>
      </c>
      <c r="N2052" s="54" t="str">
        <f t="shared" ca="1" si="117"/>
        <v>ZH1UM8</v>
      </c>
      <c r="O2052" s="54">
        <f t="shared" ca="1" si="117"/>
        <v>0</v>
      </c>
    </row>
    <row r="2053" spans="1:16" hidden="1" x14ac:dyDescent="0.25">
      <c r="A2053" s="97">
        <v>1658</v>
      </c>
      <c r="B2053" s="98" t="s">
        <v>8452</v>
      </c>
      <c r="C2053" s="54" t="str">
        <f t="shared" ca="1" si="116"/>
        <v>CPCC</v>
      </c>
      <c r="D2053" s="54" t="str">
        <f t="shared" ca="1" si="116"/>
        <v xml:space="preserve"> </v>
      </c>
      <c r="E2053" s="98">
        <f t="shared" ca="1" si="116"/>
        <v>0</v>
      </c>
      <c r="F2053" s="54">
        <f t="shared" ca="1" si="116"/>
        <v>0</v>
      </c>
      <c r="G2053" s="54">
        <f t="shared" ca="1" si="117"/>
        <v>0</v>
      </c>
      <c r="H2053" s="54">
        <f t="shared" ca="1" si="117"/>
        <v>0</v>
      </c>
      <c r="I2053" s="54">
        <f t="shared" ca="1" si="117"/>
        <v>0</v>
      </c>
      <c r="J2053" s="54">
        <f t="shared" ca="1" si="117"/>
        <v>0</v>
      </c>
      <c r="K2053" s="54" t="str">
        <f t="shared" ca="1" si="117"/>
        <v>AD3</v>
      </c>
      <c r="L2053" s="54" t="str">
        <f t="shared" ca="1" si="117"/>
        <v>COMPLET</v>
      </c>
      <c r="M2053" s="54" t="str">
        <f t="shared" ca="1" si="117"/>
        <v xml:space="preserve"> </v>
      </c>
      <c r="N2053" s="54" t="str">
        <f t="shared" ca="1" si="117"/>
        <v>ZH1UM9</v>
      </c>
      <c r="O2053" s="54">
        <f t="shared" ca="1" si="117"/>
        <v>0</v>
      </c>
    </row>
    <row r="2054" spans="1:16" hidden="1" x14ac:dyDescent="0.25">
      <c r="A2054" s="97">
        <v>1659</v>
      </c>
      <c r="B2054" s="98" t="s">
        <v>8456</v>
      </c>
      <c r="C2054" s="54" t="str">
        <f t="shared" ca="1" si="116"/>
        <v>CPCC</v>
      </c>
      <c r="D2054" s="54" t="str">
        <f t="shared" ca="1" si="116"/>
        <v>TDSCRAIM</v>
      </c>
      <c r="E2054" s="98">
        <f t="shared" ca="1" si="116"/>
        <v>0</v>
      </c>
      <c r="F2054" s="54">
        <f t="shared" ca="1" si="116"/>
        <v>0</v>
      </c>
      <c r="G2054" s="54">
        <f t="shared" ca="1" si="117"/>
        <v>0</v>
      </c>
      <c r="H2054" s="54">
        <f t="shared" ca="1" si="117"/>
        <v>0</v>
      </c>
      <c r="I2054" s="54">
        <f t="shared" ca="1" si="117"/>
        <v>0</v>
      </c>
      <c r="J2054" s="54" t="str">
        <f t="shared" ca="1" si="117"/>
        <v>ZH1KJY</v>
      </c>
      <c r="K2054" s="54" t="str">
        <f t="shared" ca="1" si="117"/>
        <v>AD1</v>
      </c>
      <c r="L2054" s="54" t="str">
        <f t="shared" ca="1" si="117"/>
        <v>PARTIEL</v>
      </c>
      <c r="M2054" s="54">
        <f t="shared" ca="1" si="117"/>
        <v>0</v>
      </c>
      <c r="N2054" s="54" t="str">
        <f t="shared" ca="1" si="117"/>
        <v>ZH12JY</v>
      </c>
      <c r="O2054" s="54">
        <f t="shared" ca="1" si="117"/>
        <v>0</v>
      </c>
    </row>
    <row r="2055" spans="1:16" hidden="1" x14ac:dyDescent="0.25">
      <c r="A2055" s="97">
        <v>1660</v>
      </c>
      <c r="B2055" s="98" t="s">
        <v>8461</v>
      </c>
      <c r="C2055" s="54" t="str">
        <f t="shared" ca="1" si="116"/>
        <v>CPCC</v>
      </c>
      <c r="D2055" s="54" t="str">
        <f t="shared" ca="1" si="116"/>
        <v>TDSCRAIM</v>
      </c>
      <c r="E2055" s="98">
        <f t="shared" ca="1" si="116"/>
        <v>0</v>
      </c>
      <c r="F2055" s="54">
        <f t="shared" ca="1" si="116"/>
        <v>0</v>
      </c>
      <c r="G2055" s="54">
        <f t="shared" ca="1" si="117"/>
        <v>0</v>
      </c>
      <c r="H2055" s="54">
        <f t="shared" ca="1" si="117"/>
        <v>0</v>
      </c>
      <c r="I2055" s="54">
        <f t="shared" ca="1" si="117"/>
        <v>0</v>
      </c>
      <c r="J2055" s="54" t="str">
        <f t="shared" ca="1" si="117"/>
        <v>ZH1KJY</v>
      </c>
      <c r="K2055" s="54" t="str">
        <f t="shared" ca="1" si="117"/>
        <v>AD1</v>
      </c>
      <c r="L2055" s="54" t="str">
        <f t="shared" ca="1" si="117"/>
        <v>PARTIEL</v>
      </c>
      <c r="M2055" s="54">
        <f t="shared" ca="1" si="117"/>
        <v>0</v>
      </c>
      <c r="N2055" s="54" t="str">
        <f t="shared" ca="1" si="117"/>
        <v>ZH12JZ</v>
      </c>
      <c r="O2055" s="54">
        <f t="shared" ca="1" si="117"/>
        <v>0</v>
      </c>
    </row>
    <row r="2056" spans="1:16" hidden="1" x14ac:dyDescent="0.25">
      <c r="A2056" s="97">
        <v>1661</v>
      </c>
      <c r="B2056" s="98" t="s">
        <v>8464</v>
      </c>
      <c r="C2056" s="54" t="str">
        <f t="shared" ca="1" si="116"/>
        <v>CPCC</v>
      </c>
      <c r="D2056" s="54" t="str">
        <f t="shared" ca="1" si="116"/>
        <v>TDSCRAIM</v>
      </c>
      <c r="E2056" s="98">
        <f t="shared" ca="1" si="116"/>
        <v>0</v>
      </c>
      <c r="F2056" s="54">
        <f t="shared" ca="1" si="116"/>
        <v>0</v>
      </c>
      <c r="G2056" s="54">
        <f t="shared" ca="1" si="117"/>
        <v>0</v>
      </c>
      <c r="H2056" s="54">
        <f t="shared" ca="1" si="117"/>
        <v>0</v>
      </c>
      <c r="I2056" s="54">
        <f t="shared" ca="1" si="117"/>
        <v>0</v>
      </c>
      <c r="J2056" s="54" t="str">
        <f t="shared" ca="1" si="117"/>
        <v>ZH1KJY</v>
      </c>
      <c r="K2056" s="54" t="str">
        <f t="shared" ca="1" si="117"/>
        <v>AD1</v>
      </c>
      <c r="L2056" s="54" t="str">
        <f t="shared" ca="1" si="117"/>
        <v>PARTIEL</v>
      </c>
      <c r="M2056" s="54">
        <f t="shared" ca="1" si="117"/>
        <v>0</v>
      </c>
      <c r="N2056" s="54" t="str">
        <f t="shared" ca="1" si="117"/>
        <v>ZH13J0</v>
      </c>
      <c r="O2056" s="54">
        <f t="shared" ca="1" si="117"/>
        <v>0</v>
      </c>
    </row>
    <row r="2057" spans="1:16" hidden="1" x14ac:dyDescent="0.25">
      <c r="A2057" s="97">
        <v>1662</v>
      </c>
      <c r="B2057" s="98" t="s">
        <v>8467</v>
      </c>
      <c r="C2057" s="54" t="str">
        <f t="shared" ca="1" si="116"/>
        <v>CPCC</v>
      </c>
      <c r="D2057" s="54" t="str">
        <f t="shared" ca="1" si="116"/>
        <v>TDSCRAIM</v>
      </c>
      <c r="E2057" s="98">
        <f t="shared" ca="1" si="116"/>
        <v>0</v>
      </c>
      <c r="F2057" s="54">
        <f t="shared" ca="1" si="116"/>
        <v>0</v>
      </c>
      <c r="G2057" s="54">
        <f t="shared" ca="1" si="117"/>
        <v>0</v>
      </c>
      <c r="H2057" s="54">
        <f t="shared" ca="1" si="117"/>
        <v>0</v>
      </c>
      <c r="I2057" s="54">
        <f t="shared" ca="1" si="117"/>
        <v>0</v>
      </c>
      <c r="J2057" s="54" t="str">
        <f t="shared" ca="1" si="117"/>
        <v>ZH1KJY</v>
      </c>
      <c r="K2057" s="54" t="str">
        <f t="shared" ca="1" si="117"/>
        <v>AD1</v>
      </c>
      <c r="L2057" s="54" t="str">
        <f t="shared" ca="1" si="117"/>
        <v>PARTIEL</v>
      </c>
      <c r="M2057" s="54">
        <f t="shared" ca="1" si="117"/>
        <v>0</v>
      </c>
      <c r="N2057" s="54" t="str">
        <f t="shared" ca="1" si="117"/>
        <v>ZH13J1</v>
      </c>
      <c r="O2057" s="54">
        <f t="shared" ca="1" si="117"/>
        <v>0</v>
      </c>
    </row>
    <row r="2058" spans="1:16" hidden="1" x14ac:dyDescent="0.25">
      <c r="A2058" s="97">
        <v>1663</v>
      </c>
      <c r="B2058" s="98" t="s">
        <v>8470</v>
      </c>
      <c r="C2058" s="54" t="str">
        <f t="shared" ca="1" si="116"/>
        <v>CPCC</v>
      </c>
      <c r="D2058" s="54" t="str">
        <f t="shared" ca="1" si="116"/>
        <v>TDSCRAIM</v>
      </c>
      <c r="E2058" s="98">
        <f t="shared" ca="1" si="116"/>
        <v>0</v>
      </c>
      <c r="F2058" s="54">
        <f t="shared" ca="1" si="116"/>
        <v>0</v>
      </c>
      <c r="G2058" s="54">
        <f t="shared" ca="1" si="117"/>
        <v>0</v>
      </c>
      <c r="H2058" s="54">
        <f t="shared" ca="1" si="117"/>
        <v>0</v>
      </c>
      <c r="I2058" s="54">
        <f t="shared" ca="1" si="117"/>
        <v>0</v>
      </c>
      <c r="J2058" s="54" t="str">
        <f t="shared" ca="1" si="117"/>
        <v>ZH1KJY</v>
      </c>
      <c r="K2058" s="54" t="str">
        <f t="shared" ca="1" si="117"/>
        <v>AD1</v>
      </c>
      <c r="L2058" s="54" t="str">
        <f t="shared" ca="1" si="117"/>
        <v>PARTIEL</v>
      </c>
      <c r="M2058" s="54">
        <f t="shared" ca="1" si="117"/>
        <v>0</v>
      </c>
      <c r="N2058" s="54" t="str">
        <f t="shared" ca="1" si="117"/>
        <v>ZH13J2</v>
      </c>
      <c r="O2058" s="54">
        <f t="shared" ca="1" si="117"/>
        <v>0</v>
      </c>
    </row>
    <row r="2059" spans="1:16" hidden="1" x14ac:dyDescent="0.25">
      <c r="A2059" s="97">
        <v>1664</v>
      </c>
      <c r="B2059" s="98" t="s">
        <v>8473</v>
      </c>
      <c r="C2059" s="54" t="str">
        <f t="shared" ca="1" si="116"/>
        <v>CPCC</v>
      </c>
      <c r="D2059" s="54" t="str">
        <f t="shared" ca="1" si="116"/>
        <v>TDSCRAIM</v>
      </c>
      <c r="E2059" s="98">
        <f t="shared" ca="1" si="116"/>
        <v>0</v>
      </c>
      <c r="F2059" s="54">
        <f t="shared" ca="1" si="116"/>
        <v>0</v>
      </c>
      <c r="G2059" s="54">
        <f t="shared" ca="1" si="117"/>
        <v>0</v>
      </c>
      <c r="H2059" s="54">
        <f t="shared" ca="1" si="117"/>
        <v>0</v>
      </c>
      <c r="I2059" s="54">
        <f t="shared" ca="1" si="117"/>
        <v>0</v>
      </c>
      <c r="J2059" s="54" t="str">
        <f t="shared" ca="1" si="117"/>
        <v>ZH1KJY</v>
      </c>
      <c r="K2059" s="54" t="str">
        <f t="shared" ca="1" si="117"/>
        <v>AD1</v>
      </c>
      <c r="L2059" s="54" t="str">
        <f t="shared" ca="1" si="117"/>
        <v>PARTIEL</v>
      </c>
      <c r="M2059" s="54">
        <f t="shared" ca="1" si="117"/>
        <v>0</v>
      </c>
      <c r="N2059" s="54" t="str">
        <f t="shared" ca="1" si="117"/>
        <v>ZH13J3</v>
      </c>
      <c r="O2059" s="54">
        <f t="shared" ca="1" si="117"/>
        <v>0</v>
      </c>
    </row>
    <row r="2060" spans="1:16" hidden="1" x14ac:dyDescent="0.25">
      <c r="A2060" s="97">
        <v>1665</v>
      </c>
      <c r="B2060" s="98" t="s">
        <v>8476</v>
      </c>
      <c r="C2060" s="54" t="str">
        <f t="shared" ca="1" si="116"/>
        <v>CPCC</v>
      </c>
      <c r="D2060" s="54" t="str">
        <f t="shared" ca="1" si="116"/>
        <v>TDSCRAIM</v>
      </c>
      <c r="E2060" s="98">
        <f t="shared" ca="1" si="116"/>
        <v>0</v>
      </c>
      <c r="F2060" s="54">
        <f t="shared" ca="1" si="116"/>
        <v>0</v>
      </c>
      <c r="G2060" s="54">
        <f t="shared" ca="1" si="117"/>
        <v>0</v>
      </c>
      <c r="H2060" s="54">
        <f t="shared" ca="1" si="117"/>
        <v>0</v>
      </c>
      <c r="I2060" s="54">
        <f t="shared" ca="1" si="117"/>
        <v>0</v>
      </c>
      <c r="J2060" s="54" t="str">
        <f t="shared" ca="1" si="117"/>
        <v>ZH1KJY</v>
      </c>
      <c r="K2060" s="54" t="str">
        <f t="shared" ca="1" si="117"/>
        <v>AD1</v>
      </c>
      <c r="L2060" s="54" t="str">
        <f t="shared" ca="1" si="117"/>
        <v>PARTIEL</v>
      </c>
      <c r="M2060" s="54">
        <f t="shared" ca="1" si="117"/>
        <v>0</v>
      </c>
      <c r="N2060" s="54" t="str">
        <f t="shared" ca="1" si="117"/>
        <v>ZH13J4</v>
      </c>
      <c r="O2060" s="54">
        <f t="shared" ca="1" si="117"/>
        <v>0</v>
      </c>
    </row>
    <row r="2061" spans="1:16" hidden="1" x14ac:dyDescent="0.25">
      <c r="A2061" s="97">
        <v>1666</v>
      </c>
      <c r="B2061" s="98" t="s">
        <v>8479</v>
      </c>
      <c r="C2061" s="54" t="str">
        <f t="shared" ca="1" si="116"/>
        <v>CPCC</v>
      </c>
      <c r="D2061" s="54" t="str">
        <f t="shared" ca="1" si="116"/>
        <v>TDSCRAIM</v>
      </c>
      <c r="E2061" s="98">
        <f t="shared" ca="1" si="116"/>
        <v>0</v>
      </c>
      <c r="F2061" s="54">
        <f t="shared" ca="1" si="116"/>
        <v>0</v>
      </c>
      <c r="G2061" s="54">
        <f t="shared" ca="1" si="117"/>
        <v>0</v>
      </c>
      <c r="H2061" s="54">
        <f t="shared" ca="1" si="117"/>
        <v>0</v>
      </c>
      <c r="I2061" s="54">
        <f t="shared" ca="1" si="117"/>
        <v>0</v>
      </c>
      <c r="J2061" s="54" t="str">
        <f t="shared" ca="1" si="117"/>
        <v>ZH1KJY</v>
      </c>
      <c r="K2061" s="54" t="str">
        <f t="shared" ca="1" si="117"/>
        <v>AD1</v>
      </c>
      <c r="L2061" s="54" t="str">
        <f t="shared" ca="1" si="117"/>
        <v>PARTIEL</v>
      </c>
      <c r="M2061" s="54">
        <f t="shared" ca="1" si="117"/>
        <v>0</v>
      </c>
      <c r="N2061" s="54" t="str">
        <f t="shared" ca="1" si="117"/>
        <v>ZH13J5</v>
      </c>
      <c r="O2061" s="54">
        <f t="shared" ca="1" si="117"/>
        <v>0</v>
      </c>
    </row>
    <row r="2062" spans="1:16" hidden="1" x14ac:dyDescent="0.25">
      <c r="A2062" s="97">
        <v>1667</v>
      </c>
      <c r="B2062" s="98" t="s">
        <v>8483</v>
      </c>
      <c r="C2062" s="54" t="str">
        <f t="shared" ca="1" si="116"/>
        <v>CPCC</v>
      </c>
      <c r="D2062" s="54" t="str">
        <f t="shared" ca="1" si="116"/>
        <v>TDSCRAIM</v>
      </c>
      <c r="E2062" s="98">
        <f t="shared" ca="1" si="116"/>
        <v>0</v>
      </c>
      <c r="F2062" s="54">
        <f t="shared" ca="1" si="116"/>
        <v>0</v>
      </c>
      <c r="G2062" s="54">
        <f t="shared" ca="1" si="117"/>
        <v>0</v>
      </c>
      <c r="H2062" s="54">
        <f t="shared" ca="1" si="117"/>
        <v>0</v>
      </c>
      <c r="I2062" s="54">
        <f t="shared" ca="1" si="117"/>
        <v>0</v>
      </c>
      <c r="J2062" s="54" t="str">
        <f t="shared" ca="1" si="117"/>
        <v>ZH1KJY</v>
      </c>
      <c r="K2062" s="54" t="str">
        <f t="shared" ca="1" si="117"/>
        <v>AD1</v>
      </c>
      <c r="L2062" s="54" t="str">
        <f t="shared" ca="1" si="117"/>
        <v>PARTIEL</v>
      </c>
      <c r="M2062" s="54">
        <f t="shared" ca="1" si="117"/>
        <v>0</v>
      </c>
      <c r="N2062" s="54" t="str">
        <f t="shared" ca="1" si="117"/>
        <v>ZH13J6</v>
      </c>
      <c r="O2062" s="54">
        <f t="shared" ca="1" si="117"/>
        <v>0</v>
      </c>
    </row>
    <row r="2063" spans="1:16" hidden="1" x14ac:dyDescent="0.25">
      <c r="A2063" s="97">
        <v>1668</v>
      </c>
      <c r="B2063" s="98" t="s">
        <v>8486</v>
      </c>
      <c r="C2063" s="54" t="str">
        <f t="shared" ca="1" si="116"/>
        <v>CPCC</v>
      </c>
      <c r="D2063" s="54" t="str">
        <f t="shared" ca="1" si="116"/>
        <v>TDSCRAIM</v>
      </c>
      <c r="E2063" s="98">
        <f t="shared" ca="1" si="116"/>
        <v>0</v>
      </c>
      <c r="F2063" s="54">
        <f t="shared" ca="1" si="116"/>
        <v>0</v>
      </c>
      <c r="G2063" s="54">
        <f t="shared" ca="1" si="117"/>
        <v>0</v>
      </c>
      <c r="H2063" s="54">
        <f t="shared" ca="1" si="117"/>
        <v>0</v>
      </c>
      <c r="I2063" s="54">
        <f t="shared" ca="1" si="117"/>
        <v>0</v>
      </c>
      <c r="J2063" s="54" t="str">
        <f t="shared" ca="1" si="117"/>
        <v>ZH1KJY</v>
      </c>
      <c r="K2063" s="54" t="str">
        <f t="shared" ca="1" si="117"/>
        <v>AD1</v>
      </c>
      <c r="L2063" s="54" t="str">
        <f t="shared" ca="1" si="117"/>
        <v>PARTIEL</v>
      </c>
      <c r="M2063" s="54">
        <f t="shared" ca="1" si="117"/>
        <v>0</v>
      </c>
      <c r="N2063" s="54" t="str">
        <f t="shared" ca="1" si="117"/>
        <v>ZH13J7</v>
      </c>
      <c r="O2063" s="54">
        <f t="shared" ca="1" si="117"/>
        <v>0</v>
      </c>
    </row>
    <row r="2064" spans="1:16" hidden="1" x14ac:dyDescent="0.25">
      <c r="A2064" s="97">
        <v>1669</v>
      </c>
      <c r="B2064" s="98" t="s">
        <v>8489</v>
      </c>
      <c r="C2064" s="54" t="str">
        <f t="shared" ca="1" si="116"/>
        <v>CPCC</v>
      </c>
      <c r="D2064" s="54" t="str">
        <f t="shared" ca="1" si="116"/>
        <v>TDSCRAIM</v>
      </c>
      <c r="E2064" s="98">
        <f t="shared" ca="1" si="116"/>
        <v>0</v>
      </c>
      <c r="F2064" s="54">
        <f t="shared" ca="1" si="116"/>
        <v>0</v>
      </c>
      <c r="G2064" s="54">
        <f t="shared" ca="1" si="117"/>
        <v>0</v>
      </c>
      <c r="H2064" s="54">
        <f t="shared" ca="1" si="117"/>
        <v>0</v>
      </c>
      <c r="I2064" s="54">
        <f t="shared" ca="1" si="117"/>
        <v>0</v>
      </c>
      <c r="J2064" s="54" t="str">
        <f t="shared" ca="1" si="117"/>
        <v>ZH1KJY</v>
      </c>
      <c r="K2064" s="54" t="str">
        <f t="shared" ca="1" si="117"/>
        <v>AD1</v>
      </c>
      <c r="L2064" s="54" t="str">
        <f t="shared" ca="1" si="117"/>
        <v>PARTIEL</v>
      </c>
      <c r="M2064" s="54">
        <f t="shared" ca="1" si="117"/>
        <v>0</v>
      </c>
      <c r="N2064" s="54" t="str">
        <f t="shared" ca="1" si="117"/>
        <v>ZH13J8</v>
      </c>
      <c r="O2064" s="54">
        <f t="shared" ca="1" si="117"/>
        <v>0</v>
      </c>
    </row>
    <row r="2065" spans="1:15" hidden="1" x14ac:dyDescent="0.25">
      <c r="A2065" s="97">
        <v>1670</v>
      </c>
      <c r="B2065" s="98" t="s">
        <v>8492</v>
      </c>
      <c r="C2065" s="54" t="str">
        <f t="shared" ca="1" si="116"/>
        <v>CPCC</v>
      </c>
      <c r="D2065" s="54" t="str">
        <f t="shared" ca="1" si="116"/>
        <v>TDSCRAIM</v>
      </c>
      <c r="E2065" s="98">
        <f t="shared" ca="1" si="116"/>
        <v>0</v>
      </c>
      <c r="F2065" s="54">
        <f t="shared" ca="1" si="116"/>
        <v>0</v>
      </c>
      <c r="G2065" s="54">
        <f t="shared" ca="1" si="117"/>
        <v>0</v>
      </c>
      <c r="H2065" s="54">
        <f t="shared" ca="1" si="117"/>
        <v>0</v>
      </c>
      <c r="I2065" s="54">
        <f t="shared" ca="1" si="117"/>
        <v>0</v>
      </c>
      <c r="J2065" s="54" t="str">
        <f t="shared" ca="1" si="117"/>
        <v>ZH1KJY</v>
      </c>
      <c r="K2065" s="54" t="str">
        <f t="shared" ca="1" si="117"/>
        <v>AD1</v>
      </c>
      <c r="L2065" s="54" t="str">
        <f t="shared" ca="1" si="117"/>
        <v>PARTIEL</v>
      </c>
      <c r="M2065" s="54">
        <f t="shared" ca="1" si="117"/>
        <v>0</v>
      </c>
      <c r="N2065" s="54" t="str">
        <f t="shared" ca="1" si="117"/>
        <v>ZH13J9</v>
      </c>
      <c r="O2065" s="54">
        <f t="shared" ca="1" si="117"/>
        <v>0</v>
      </c>
    </row>
    <row r="2066" spans="1:15" hidden="1" x14ac:dyDescent="0.25">
      <c r="A2066" s="97">
        <v>1671</v>
      </c>
      <c r="B2066" s="98" t="s">
        <v>8495</v>
      </c>
      <c r="C2066" s="54" t="str">
        <f t="shared" ca="1" si="116"/>
        <v>CPCC</v>
      </c>
      <c r="D2066" s="54" t="str">
        <f t="shared" ca="1" si="116"/>
        <v>TDSCRAIM</v>
      </c>
      <c r="E2066" s="98">
        <f t="shared" ca="1" si="116"/>
        <v>0</v>
      </c>
      <c r="F2066" s="54">
        <f t="shared" ca="1" si="116"/>
        <v>0</v>
      </c>
      <c r="G2066" s="54">
        <f t="shared" ca="1" si="117"/>
        <v>0</v>
      </c>
      <c r="H2066" s="54">
        <f t="shared" ca="1" si="117"/>
        <v>0</v>
      </c>
      <c r="I2066" s="54">
        <f t="shared" ca="1" si="117"/>
        <v>0</v>
      </c>
      <c r="J2066" s="54" t="str">
        <f t="shared" ca="1" si="117"/>
        <v>ZH1KJY</v>
      </c>
      <c r="K2066" s="54" t="str">
        <f t="shared" ca="1" si="117"/>
        <v>AD1</v>
      </c>
      <c r="L2066" s="54" t="str">
        <f t="shared" ca="1" si="117"/>
        <v>PARTIEL</v>
      </c>
      <c r="M2066" s="54">
        <f t="shared" ca="1" si="117"/>
        <v>0</v>
      </c>
      <c r="N2066" s="54" t="str">
        <f t="shared" ca="1" si="117"/>
        <v>ZH13JA</v>
      </c>
      <c r="O2066" s="54">
        <f t="shared" ca="1" si="117"/>
        <v>0</v>
      </c>
    </row>
    <row r="2067" spans="1:15" hidden="1" x14ac:dyDescent="0.25">
      <c r="A2067" s="97">
        <v>1672</v>
      </c>
      <c r="B2067" s="98" t="s">
        <v>8498</v>
      </c>
      <c r="C2067" s="54" t="str">
        <f t="shared" ref="C2067:I2098" ca="1" si="118">IF((INDIRECT("'Referentiel'!"&amp;C$1&amp;$A2067)="N/A"),"",INDIRECT("'Referentiel'!"&amp;C$1&amp;$A2067))</f>
        <v>CPCC</v>
      </c>
      <c r="D2067" s="54" t="str">
        <f t="shared" ca="1" si="118"/>
        <v>TDSCRAIM</v>
      </c>
      <c r="E2067" s="98">
        <f t="shared" ca="1" si="118"/>
        <v>0</v>
      </c>
      <c r="F2067" s="54">
        <f t="shared" ca="1" si="118"/>
        <v>0</v>
      </c>
      <c r="G2067" s="54">
        <f t="shared" ca="1" si="117"/>
        <v>0</v>
      </c>
      <c r="H2067" s="54">
        <f t="shared" ca="1" si="117"/>
        <v>0</v>
      </c>
      <c r="I2067" s="54">
        <f t="shared" ca="1" si="117"/>
        <v>0</v>
      </c>
      <c r="J2067" s="54" t="str">
        <f t="shared" ca="1" si="117"/>
        <v>ZH1KJY</v>
      </c>
      <c r="K2067" s="54" t="str">
        <f t="shared" ca="1" si="117"/>
        <v>AD1</v>
      </c>
      <c r="L2067" s="54" t="str">
        <f t="shared" ca="1" si="117"/>
        <v>PARTIEL</v>
      </c>
      <c r="M2067" s="54">
        <f t="shared" ca="1" si="117"/>
        <v>0</v>
      </c>
      <c r="N2067" s="54" t="str">
        <f t="shared" ca="1" si="117"/>
        <v>ZH13JB</v>
      </c>
      <c r="O2067" s="54">
        <f t="shared" ca="1" si="117"/>
        <v>0</v>
      </c>
    </row>
    <row r="2068" spans="1:15" hidden="1" x14ac:dyDescent="0.25">
      <c r="A2068" s="97">
        <v>1673</v>
      </c>
      <c r="B2068" s="98" t="s">
        <v>8501</v>
      </c>
      <c r="C2068" s="54" t="str">
        <f t="shared" ca="1" si="118"/>
        <v>CPCC</v>
      </c>
      <c r="D2068" s="54" t="str">
        <f t="shared" ca="1" si="118"/>
        <v>TDSCRAIM</v>
      </c>
      <c r="E2068" s="98">
        <f t="shared" ca="1" si="118"/>
        <v>0</v>
      </c>
      <c r="F2068" s="54">
        <f t="shared" ca="1" si="118"/>
        <v>0</v>
      </c>
      <c r="G2068" s="54">
        <f t="shared" ca="1" si="117"/>
        <v>0</v>
      </c>
      <c r="H2068" s="54">
        <f t="shared" ca="1" si="117"/>
        <v>0</v>
      </c>
      <c r="I2068" s="54">
        <f t="shared" ca="1" si="117"/>
        <v>0</v>
      </c>
      <c r="J2068" s="54" t="str">
        <f t="shared" ref="J2068:O2099" ca="1" si="119">IF((INDIRECT("'Referentiel'!"&amp;J$1&amp;$A2068)="N/A"),"",INDIRECT("'Referentiel'!"&amp;J$1&amp;$A2068))</f>
        <v>ZH1KJY</v>
      </c>
      <c r="K2068" s="54" t="str">
        <f t="shared" ca="1" si="119"/>
        <v>AD1</v>
      </c>
      <c r="L2068" s="54" t="str">
        <f t="shared" ca="1" si="119"/>
        <v>PARTIEL</v>
      </c>
      <c r="M2068" s="54">
        <f t="shared" ca="1" si="119"/>
        <v>0</v>
      </c>
      <c r="N2068" s="54" t="str">
        <f t="shared" ca="1" si="119"/>
        <v>ZH13JC</v>
      </c>
      <c r="O2068" s="54">
        <f t="shared" ca="1" si="119"/>
        <v>0</v>
      </c>
    </row>
    <row r="2069" spans="1:15" hidden="1" x14ac:dyDescent="0.25">
      <c r="A2069" s="97">
        <v>1674</v>
      </c>
      <c r="B2069" s="98" t="s">
        <v>8504</v>
      </c>
      <c r="C2069" s="54" t="str">
        <f t="shared" ca="1" si="118"/>
        <v>CPCC</v>
      </c>
      <c r="D2069" s="54" t="str">
        <f t="shared" ca="1" si="118"/>
        <v>TDSCRAIM</v>
      </c>
      <c r="E2069" s="98">
        <f t="shared" ca="1" si="118"/>
        <v>0</v>
      </c>
      <c r="F2069" s="54">
        <f t="shared" ca="1" si="118"/>
        <v>0</v>
      </c>
      <c r="G2069" s="54">
        <f t="shared" ca="1" si="118"/>
        <v>0</v>
      </c>
      <c r="H2069" s="54">
        <f t="shared" ca="1" si="118"/>
        <v>0</v>
      </c>
      <c r="I2069" s="54">
        <f t="shared" ca="1" si="118"/>
        <v>0</v>
      </c>
      <c r="J2069" s="54" t="str">
        <f t="shared" ca="1" si="119"/>
        <v>ZH1KJY</v>
      </c>
      <c r="K2069" s="54" t="str">
        <f t="shared" ca="1" si="119"/>
        <v>AD1</v>
      </c>
      <c r="L2069" s="54" t="str">
        <f t="shared" ca="1" si="119"/>
        <v>PARTIEL</v>
      </c>
      <c r="M2069" s="54">
        <f t="shared" ca="1" si="119"/>
        <v>0</v>
      </c>
      <c r="N2069" s="54" t="str">
        <f t="shared" ca="1" si="119"/>
        <v>ZH13JD</v>
      </c>
      <c r="O2069" s="54">
        <f t="shared" ca="1" si="119"/>
        <v>0</v>
      </c>
    </row>
    <row r="2070" spans="1:15" hidden="1" x14ac:dyDescent="0.25">
      <c r="A2070" s="97">
        <v>1675</v>
      </c>
      <c r="B2070" s="98" t="s">
        <v>8507</v>
      </c>
      <c r="C2070" s="54" t="str">
        <f t="shared" ca="1" si="118"/>
        <v>CPCC</v>
      </c>
      <c r="D2070" s="54" t="str">
        <f t="shared" ca="1" si="118"/>
        <v>TDSCRAIM</v>
      </c>
      <c r="E2070" s="98">
        <f t="shared" ca="1" si="118"/>
        <v>0</v>
      </c>
      <c r="F2070" s="54">
        <f t="shared" ca="1" si="118"/>
        <v>0</v>
      </c>
      <c r="G2070" s="54">
        <f t="shared" ca="1" si="118"/>
        <v>0</v>
      </c>
      <c r="H2070" s="54">
        <f t="shared" ca="1" si="118"/>
        <v>0</v>
      </c>
      <c r="I2070" s="54">
        <f t="shared" ca="1" si="118"/>
        <v>0</v>
      </c>
      <c r="J2070" s="54" t="str">
        <f t="shared" ca="1" si="119"/>
        <v>ZH1KJY</v>
      </c>
      <c r="K2070" s="54" t="str">
        <f t="shared" ca="1" si="119"/>
        <v>AD1</v>
      </c>
      <c r="L2070" s="54" t="str">
        <f t="shared" ca="1" si="119"/>
        <v>PARTIEL</v>
      </c>
      <c r="M2070" s="54">
        <f t="shared" ca="1" si="119"/>
        <v>0</v>
      </c>
      <c r="N2070" s="54" t="str">
        <f t="shared" ca="1" si="119"/>
        <v>ZH13JE</v>
      </c>
      <c r="O2070" s="54">
        <f t="shared" ca="1" si="119"/>
        <v>0</v>
      </c>
    </row>
    <row r="2071" spans="1:15" hidden="1" x14ac:dyDescent="0.25">
      <c r="A2071" s="97">
        <v>1676</v>
      </c>
      <c r="B2071" s="98" t="s">
        <v>8510</v>
      </c>
      <c r="C2071" s="54" t="str">
        <f t="shared" ca="1" si="118"/>
        <v>CPCC</v>
      </c>
      <c r="D2071" s="54" t="str">
        <f t="shared" ca="1" si="118"/>
        <v>TDSCRAIM</v>
      </c>
      <c r="E2071" s="98">
        <f t="shared" ca="1" si="118"/>
        <v>0</v>
      </c>
      <c r="F2071" s="54">
        <f t="shared" ca="1" si="118"/>
        <v>0</v>
      </c>
      <c r="G2071" s="54">
        <f t="shared" ca="1" si="118"/>
        <v>0</v>
      </c>
      <c r="H2071" s="54">
        <f t="shared" ca="1" si="118"/>
        <v>0</v>
      </c>
      <c r="I2071" s="54">
        <f t="shared" ca="1" si="118"/>
        <v>0</v>
      </c>
      <c r="J2071" s="54" t="str">
        <f t="shared" ca="1" si="119"/>
        <v>ZH1KJY</v>
      </c>
      <c r="K2071" s="54" t="str">
        <f t="shared" ca="1" si="119"/>
        <v>AD1</v>
      </c>
      <c r="L2071" s="54" t="str">
        <f t="shared" ca="1" si="119"/>
        <v>PARTIEL</v>
      </c>
      <c r="M2071" s="54">
        <f t="shared" ca="1" si="119"/>
        <v>0</v>
      </c>
      <c r="N2071" s="54" t="str">
        <f t="shared" ca="1" si="119"/>
        <v>ZH13JF</v>
      </c>
      <c r="O2071" s="54">
        <f t="shared" ca="1" si="119"/>
        <v>0</v>
      </c>
    </row>
    <row r="2072" spans="1:15" hidden="1" x14ac:dyDescent="0.25">
      <c r="A2072" s="97">
        <v>1677</v>
      </c>
      <c r="B2072" s="98" t="s">
        <v>8513</v>
      </c>
      <c r="C2072" s="54" t="str">
        <f t="shared" ca="1" si="118"/>
        <v>CPCC</v>
      </c>
      <c r="D2072" s="54" t="str">
        <f t="shared" ca="1" si="118"/>
        <v>TDSCRAIM</v>
      </c>
      <c r="E2072" s="98">
        <f t="shared" ca="1" si="118"/>
        <v>0</v>
      </c>
      <c r="F2072" s="54">
        <f t="shared" ca="1" si="118"/>
        <v>0</v>
      </c>
      <c r="G2072" s="54">
        <f t="shared" ca="1" si="118"/>
        <v>0</v>
      </c>
      <c r="H2072" s="54">
        <f t="shared" ca="1" si="118"/>
        <v>0</v>
      </c>
      <c r="I2072" s="54">
        <f t="shared" ca="1" si="118"/>
        <v>0</v>
      </c>
      <c r="J2072" s="54" t="str">
        <f t="shared" ca="1" si="119"/>
        <v>ZH1KJY</v>
      </c>
      <c r="K2072" s="54" t="str">
        <f t="shared" ca="1" si="119"/>
        <v>AD1</v>
      </c>
      <c r="L2072" s="54" t="str">
        <f t="shared" ca="1" si="119"/>
        <v>PARTIEL</v>
      </c>
      <c r="M2072" s="54">
        <f t="shared" ca="1" si="119"/>
        <v>0</v>
      </c>
      <c r="N2072" s="54" t="str">
        <f t="shared" ca="1" si="119"/>
        <v>ZH13JG</v>
      </c>
      <c r="O2072" s="54">
        <f t="shared" ca="1" si="119"/>
        <v>0</v>
      </c>
    </row>
    <row r="2073" spans="1:15" hidden="1" x14ac:dyDescent="0.25">
      <c r="A2073" s="97">
        <v>1678</v>
      </c>
      <c r="B2073" s="98" t="s">
        <v>8516</v>
      </c>
      <c r="C2073" s="54" t="str">
        <f t="shared" ca="1" si="118"/>
        <v>CPCC</v>
      </c>
      <c r="D2073" s="54" t="str">
        <f t="shared" ca="1" si="118"/>
        <v>TDSCRAIM</v>
      </c>
      <c r="E2073" s="98">
        <f t="shared" ca="1" si="118"/>
        <v>0</v>
      </c>
      <c r="F2073" s="54">
        <f t="shared" ca="1" si="118"/>
        <v>0</v>
      </c>
      <c r="G2073" s="54">
        <f t="shared" ca="1" si="118"/>
        <v>0</v>
      </c>
      <c r="H2073" s="54">
        <f t="shared" ca="1" si="118"/>
        <v>0</v>
      </c>
      <c r="I2073" s="54">
        <f t="shared" ca="1" si="118"/>
        <v>0</v>
      </c>
      <c r="J2073" s="54" t="str">
        <f t="shared" ca="1" si="119"/>
        <v>ZH1KJY</v>
      </c>
      <c r="K2073" s="54" t="str">
        <f t="shared" ca="1" si="119"/>
        <v>AD1</v>
      </c>
      <c r="L2073" s="54" t="str">
        <f t="shared" ca="1" si="119"/>
        <v>PARTIEL</v>
      </c>
      <c r="M2073" s="54">
        <f t="shared" ca="1" si="119"/>
        <v>0</v>
      </c>
      <c r="N2073" s="54" t="str">
        <f t="shared" ca="1" si="119"/>
        <v>ZH13JH</v>
      </c>
      <c r="O2073" s="54">
        <f t="shared" ca="1" si="119"/>
        <v>0</v>
      </c>
    </row>
    <row r="2074" spans="1:15" hidden="1" x14ac:dyDescent="0.25">
      <c r="A2074" s="97">
        <v>1814</v>
      </c>
      <c r="B2074" s="98" t="s">
        <v>9251</v>
      </c>
      <c r="C2074" s="54" t="str">
        <f t="shared" ca="1" si="118"/>
        <v>CPCC</v>
      </c>
      <c r="D2074" s="54" t="str">
        <f t="shared" ca="1" si="118"/>
        <v>TDSCRANI</v>
      </c>
      <c r="E2074" s="98">
        <f t="shared" ca="1" si="118"/>
        <v>0</v>
      </c>
      <c r="F2074" s="54">
        <f t="shared" ca="1" si="118"/>
        <v>0</v>
      </c>
      <c r="G2074" s="54">
        <f t="shared" ca="1" si="118"/>
        <v>0</v>
      </c>
      <c r="H2074" s="54">
        <f t="shared" ca="1" si="118"/>
        <v>0</v>
      </c>
      <c r="I2074" s="54">
        <f t="shared" ca="1" si="118"/>
        <v>0</v>
      </c>
      <c r="J2074" s="54" t="str">
        <f t="shared" ca="1" si="119"/>
        <v>ZH1LJJ</v>
      </c>
      <c r="K2074" s="54" t="str">
        <f t="shared" ca="1" si="119"/>
        <v>AD3</v>
      </c>
      <c r="L2074" s="54" t="str">
        <f t="shared" ca="1" si="119"/>
        <v>COMPLET</v>
      </c>
      <c r="M2074" s="54">
        <f t="shared" ca="1" si="119"/>
        <v>0</v>
      </c>
      <c r="N2074" s="54" t="str">
        <f t="shared" ca="1" si="119"/>
        <v>ZH17JZ</v>
      </c>
      <c r="O2074" s="54">
        <f t="shared" ca="1" si="119"/>
        <v>0</v>
      </c>
    </row>
    <row r="2075" spans="1:15" hidden="1" x14ac:dyDescent="0.25">
      <c r="A2075" s="97">
        <v>1815</v>
      </c>
      <c r="B2075" s="98" t="s">
        <v>9254</v>
      </c>
      <c r="C2075" s="54" t="str">
        <f t="shared" ca="1" si="118"/>
        <v>CPCC</v>
      </c>
      <c r="D2075" s="54" t="str">
        <f t="shared" ca="1" si="118"/>
        <v>TDSCRANI</v>
      </c>
      <c r="E2075" s="98">
        <f t="shared" ca="1" si="118"/>
        <v>0</v>
      </c>
      <c r="F2075" s="54">
        <f t="shared" ca="1" si="118"/>
        <v>0</v>
      </c>
      <c r="G2075" s="54">
        <f t="shared" ca="1" si="118"/>
        <v>0</v>
      </c>
      <c r="H2075" s="54">
        <f t="shared" ca="1" si="118"/>
        <v>0</v>
      </c>
      <c r="I2075" s="54">
        <f t="shared" ca="1" si="118"/>
        <v>0</v>
      </c>
      <c r="J2075" s="54" t="str">
        <f t="shared" ca="1" si="119"/>
        <v>ZH1LJJ</v>
      </c>
      <c r="K2075" s="54" t="str">
        <f t="shared" ca="1" si="119"/>
        <v>AD3</v>
      </c>
      <c r="L2075" s="54" t="str">
        <f t="shared" ca="1" si="119"/>
        <v>COMPLET</v>
      </c>
      <c r="M2075" s="54">
        <f t="shared" ca="1" si="119"/>
        <v>0</v>
      </c>
      <c r="N2075" s="54" t="str">
        <f t="shared" ca="1" si="119"/>
        <v>ZH17J0</v>
      </c>
      <c r="O2075" s="54">
        <f t="shared" ca="1" si="119"/>
        <v>0</v>
      </c>
    </row>
    <row r="2076" spans="1:15" hidden="1" x14ac:dyDescent="0.25">
      <c r="A2076" s="97">
        <v>1816</v>
      </c>
      <c r="B2076" s="98" t="s">
        <v>9257</v>
      </c>
      <c r="C2076" s="54" t="str">
        <f t="shared" ca="1" si="118"/>
        <v>CPCC</v>
      </c>
      <c r="D2076" s="54" t="str">
        <f t="shared" ca="1" si="118"/>
        <v>TDSCRANI</v>
      </c>
      <c r="E2076" s="98">
        <f t="shared" ca="1" si="118"/>
        <v>0</v>
      </c>
      <c r="F2076" s="54">
        <f t="shared" ca="1" si="118"/>
        <v>0</v>
      </c>
      <c r="G2076" s="54">
        <f t="shared" ca="1" si="118"/>
        <v>0</v>
      </c>
      <c r="H2076" s="54">
        <f t="shared" ca="1" si="118"/>
        <v>0</v>
      </c>
      <c r="I2076" s="54">
        <f t="shared" ca="1" si="118"/>
        <v>0</v>
      </c>
      <c r="J2076" s="54" t="str">
        <f t="shared" ca="1" si="119"/>
        <v>ZH1LJJ</v>
      </c>
      <c r="K2076" s="54" t="str">
        <f t="shared" ca="1" si="119"/>
        <v>AD3</v>
      </c>
      <c r="L2076" s="54" t="str">
        <f t="shared" ca="1" si="119"/>
        <v>COMPLET</v>
      </c>
      <c r="M2076" s="54">
        <f t="shared" ca="1" si="119"/>
        <v>0</v>
      </c>
      <c r="N2076" s="54" t="str">
        <f t="shared" ca="1" si="119"/>
        <v>ZH17J1</v>
      </c>
      <c r="O2076" s="54">
        <f t="shared" ca="1" si="119"/>
        <v>0</v>
      </c>
    </row>
    <row r="2077" spans="1:15" hidden="1" x14ac:dyDescent="0.25">
      <c r="A2077" s="97">
        <v>1817</v>
      </c>
      <c r="B2077" s="98" t="s">
        <v>9260</v>
      </c>
      <c r="C2077" s="54" t="str">
        <f t="shared" ca="1" si="118"/>
        <v>CPCC</v>
      </c>
      <c r="D2077" s="54" t="str">
        <f t="shared" ca="1" si="118"/>
        <v>TDSCRANI</v>
      </c>
      <c r="E2077" s="98">
        <f t="shared" ca="1" si="118"/>
        <v>0</v>
      </c>
      <c r="F2077" s="54">
        <f t="shared" ca="1" si="118"/>
        <v>0</v>
      </c>
      <c r="G2077" s="54">
        <f t="shared" ca="1" si="118"/>
        <v>0</v>
      </c>
      <c r="H2077" s="54">
        <f t="shared" ca="1" si="118"/>
        <v>0</v>
      </c>
      <c r="I2077" s="54">
        <f t="shared" ca="1" si="118"/>
        <v>0</v>
      </c>
      <c r="J2077" s="54" t="str">
        <f t="shared" ca="1" si="119"/>
        <v>ZH1LJJ</v>
      </c>
      <c r="K2077" s="54" t="str">
        <f t="shared" ca="1" si="119"/>
        <v>AD3</v>
      </c>
      <c r="L2077" s="54" t="str">
        <f t="shared" ca="1" si="119"/>
        <v>COMPLET</v>
      </c>
      <c r="M2077" s="54">
        <f t="shared" ca="1" si="119"/>
        <v>0</v>
      </c>
      <c r="N2077" s="54" t="str">
        <f t="shared" ca="1" si="119"/>
        <v>ZH17J2</v>
      </c>
      <c r="O2077" s="54">
        <f t="shared" ca="1" si="119"/>
        <v>0</v>
      </c>
    </row>
    <row r="2078" spans="1:15" hidden="1" x14ac:dyDescent="0.25">
      <c r="A2078" s="97">
        <v>1818</v>
      </c>
      <c r="B2078" s="98" t="s">
        <v>9263</v>
      </c>
      <c r="C2078" s="54" t="str">
        <f t="shared" ca="1" si="118"/>
        <v>CPCC</v>
      </c>
      <c r="D2078" s="54" t="str">
        <f t="shared" ca="1" si="118"/>
        <v>TDSCRANI</v>
      </c>
      <c r="E2078" s="98">
        <f t="shared" ca="1" si="118"/>
        <v>0</v>
      </c>
      <c r="F2078" s="54">
        <f t="shared" ca="1" si="118"/>
        <v>0</v>
      </c>
      <c r="G2078" s="54">
        <f t="shared" ca="1" si="118"/>
        <v>0</v>
      </c>
      <c r="H2078" s="54">
        <f t="shared" ca="1" si="118"/>
        <v>0</v>
      </c>
      <c r="I2078" s="54">
        <f t="shared" ca="1" si="118"/>
        <v>0</v>
      </c>
      <c r="J2078" s="54" t="str">
        <f t="shared" ca="1" si="119"/>
        <v>ZH1LJJ</v>
      </c>
      <c r="K2078" s="54" t="str">
        <f t="shared" ca="1" si="119"/>
        <v>AD3</v>
      </c>
      <c r="L2078" s="54" t="str">
        <f t="shared" ca="1" si="119"/>
        <v>COMPLET</v>
      </c>
      <c r="M2078" s="54">
        <f t="shared" ca="1" si="119"/>
        <v>0</v>
      </c>
      <c r="N2078" s="54" t="str">
        <f t="shared" ca="1" si="119"/>
        <v>ZH17J3</v>
      </c>
      <c r="O2078" s="54">
        <f t="shared" ca="1" si="119"/>
        <v>0</v>
      </c>
    </row>
    <row r="2079" spans="1:15" hidden="1" x14ac:dyDescent="0.25">
      <c r="A2079" s="97">
        <v>1819</v>
      </c>
      <c r="B2079" s="98" t="s">
        <v>9266</v>
      </c>
      <c r="C2079" s="54" t="str">
        <f t="shared" ca="1" si="118"/>
        <v>CPCC</v>
      </c>
      <c r="D2079" s="54" t="str">
        <f t="shared" ca="1" si="118"/>
        <v>TDSCRANI</v>
      </c>
      <c r="E2079" s="98">
        <f t="shared" ca="1" si="118"/>
        <v>0</v>
      </c>
      <c r="F2079" s="54">
        <f t="shared" ca="1" si="118"/>
        <v>0</v>
      </c>
      <c r="G2079" s="54">
        <f t="shared" ca="1" si="118"/>
        <v>0</v>
      </c>
      <c r="H2079" s="54">
        <f t="shared" ca="1" si="118"/>
        <v>0</v>
      </c>
      <c r="I2079" s="54">
        <f t="shared" ca="1" si="118"/>
        <v>0</v>
      </c>
      <c r="J2079" s="54" t="str">
        <f t="shared" ca="1" si="119"/>
        <v>ZH1LJJ</v>
      </c>
      <c r="K2079" s="54" t="str">
        <f t="shared" ca="1" si="119"/>
        <v>AD3</v>
      </c>
      <c r="L2079" s="54" t="str">
        <f t="shared" ca="1" si="119"/>
        <v>COMPLET</v>
      </c>
      <c r="M2079" s="54">
        <f t="shared" ca="1" si="119"/>
        <v>0</v>
      </c>
      <c r="N2079" s="54" t="str">
        <f t="shared" ca="1" si="119"/>
        <v>ZH17J4</v>
      </c>
      <c r="O2079" s="54">
        <f t="shared" ca="1" si="119"/>
        <v>0</v>
      </c>
    </row>
    <row r="2080" spans="1:15" hidden="1" x14ac:dyDescent="0.25">
      <c r="A2080" s="97">
        <v>1820</v>
      </c>
      <c r="B2080" s="98" t="s">
        <v>9269</v>
      </c>
      <c r="C2080" s="54" t="str">
        <f t="shared" ca="1" si="118"/>
        <v>CPCC</v>
      </c>
      <c r="D2080" s="54" t="str">
        <f t="shared" ca="1" si="118"/>
        <v>TDSCRANI</v>
      </c>
      <c r="E2080" s="98">
        <f t="shared" ca="1" si="118"/>
        <v>0</v>
      </c>
      <c r="F2080" s="54">
        <f t="shared" ca="1" si="118"/>
        <v>0</v>
      </c>
      <c r="G2080" s="54">
        <f t="shared" ca="1" si="118"/>
        <v>0</v>
      </c>
      <c r="H2080" s="54">
        <f t="shared" ca="1" si="118"/>
        <v>0</v>
      </c>
      <c r="I2080" s="54">
        <f t="shared" ca="1" si="118"/>
        <v>0</v>
      </c>
      <c r="J2080" s="54" t="str">
        <f t="shared" ca="1" si="119"/>
        <v>ZH1LJJ</v>
      </c>
      <c r="K2080" s="54" t="str">
        <f t="shared" ca="1" si="119"/>
        <v>AD3</v>
      </c>
      <c r="L2080" s="54" t="str">
        <f t="shared" ca="1" si="119"/>
        <v>COMPLET</v>
      </c>
      <c r="M2080" s="54">
        <f t="shared" ca="1" si="119"/>
        <v>0</v>
      </c>
      <c r="N2080" s="54" t="str">
        <f t="shared" ca="1" si="119"/>
        <v>ZH17J5</v>
      </c>
      <c r="O2080" s="54">
        <f t="shared" ca="1" si="119"/>
        <v>0</v>
      </c>
    </row>
    <row r="2081" spans="1:15" hidden="1" x14ac:dyDescent="0.25">
      <c r="A2081" s="97">
        <v>1821</v>
      </c>
      <c r="B2081" s="98" t="s">
        <v>9272</v>
      </c>
      <c r="C2081" s="54" t="str">
        <f t="shared" ca="1" si="118"/>
        <v>CPCC</v>
      </c>
      <c r="D2081" s="54" t="str">
        <f t="shared" ca="1" si="118"/>
        <v>TDSCRANI</v>
      </c>
      <c r="E2081" s="98">
        <f t="shared" ca="1" si="118"/>
        <v>0</v>
      </c>
      <c r="F2081" s="54">
        <f t="shared" ca="1" si="118"/>
        <v>0</v>
      </c>
      <c r="G2081" s="54">
        <f t="shared" ca="1" si="118"/>
        <v>0</v>
      </c>
      <c r="H2081" s="54">
        <f t="shared" ca="1" si="118"/>
        <v>0</v>
      </c>
      <c r="I2081" s="54">
        <f t="shared" ca="1" si="118"/>
        <v>0</v>
      </c>
      <c r="J2081" s="54" t="str">
        <f t="shared" ca="1" si="119"/>
        <v>ZH1LJJ</v>
      </c>
      <c r="K2081" s="54" t="str">
        <f t="shared" ca="1" si="119"/>
        <v>AD3</v>
      </c>
      <c r="L2081" s="54" t="str">
        <f t="shared" ca="1" si="119"/>
        <v>COMPLET</v>
      </c>
      <c r="M2081" s="54">
        <f t="shared" ca="1" si="119"/>
        <v>0</v>
      </c>
      <c r="N2081" s="54" t="str">
        <f t="shared" ca="1" si="119"/>
        <v>ZH17J6</v>
      </c>
      <c r="O2081" s="54">
        <f t="shared" ca="1" si="119"/>
        <v>0</v>
      </c>
    </row>
    <row r="2082" spans="1:15" hidden="1" x14ac:dyDescent="0.25">
      <c r="A2082" s="97">
        <v>1822</v>
      </c>
      <c r="B2082" s="98" t="s">
        <v>9275</v>
      </c>
      <c r="C2082" s="54" t="str">
        <f t="shared" ca="1" si="118"/>
        <v>CPCC</v>
      </c>
      <c r="D2082" s="54" t="str">
        <f t="shared" ca="1" si="118"/>
        <v>TDSCRANI</v>
      </c>
      <c r="E2082" s="98">
        <f t="shared" ca="1" si="118"/>
        <v>0</v>
      </c>
      <c r="F2082" s="54">
        <f t="shared" ca="1" si="118"/>
        <v>0</v>
      </c>
      <c r="G2082" s="54">
        <f t="shared" ca="1" si="118"/>
        <v>0</v>
      </c>
      <c r="H2082" s="54">
        <f t="shared" ca="1" si="118"/>
        <v>0</v>
      </c>
      <c r="I2082" s="54">
        <f t="shared" ca="1" si="118"/>
        <v>0</v>
      </c>
      <c r="J2082" s="54" t="str">
        <f t="shared" ca="1" si="119"/>
        <v>ZH1LJJ</v>
      </c>
      <c r="K2082" s="54" t="str">
        <f t="shared" ca="1" si="119"/>
        <v>AD3</v>
      </c>
      <c r="L2082" s="54" t="str">
        <f t="shared" ca="1" si="119"/>
        <v>COMPLET</v>
      </c>
      <c r="M2082" s="54">
        <f t="shared" ca="1" si="119"/>
        <v>0</v>
      </c>
      <c r="N2082" s="54" t="str">
        <f t="shared" ca="1" si="119"/>
        <v>ZH17J7</v>
      </c>
      <c r="O2082" s="54">
        <f t="shared" ca="1" si="119"/>
        <v>0</v>
      </c>
    </row>
    <row r="2083" spans="1:15" hidden="1" x14ac:dyDescent="0.25">
      <c r="A2083" s="97">
        <v>1823</v>
      </c>
      <c r="B2083" s="98" t="s">
        <v>9278</v>
      </c>
      <c r="C2083" s="54" t="str">
        <f t="shared" ca="1" si="118"/>
        <v>CPCC</v>
      </c>
      <c r="D2083" s="54" t="str">
        <f t="shared" ca="1" si="118"/>
        <v>TDSCRANI</v>
      </c>
      <c r="E2083" s="98">
        <f t="shared" ca="1" si="118"/>
        <v>0</v>
      </c>
      <c r="F2083" s="54">
        <f t="shared" ca="1" si="118"/>
        <v>0</v>
      </c>
      <c r="G2083" s="54">
        <f t="shared" ca="1" si="118"/>
        <v>0</v>
      </c>
      <c r="H2083" s="54">
        <f t="shared" ca="1" si="118"/>
        <v>0</v>
      </c>
      <c r="I2083" s="54">
        <f t="shared" ca="1" si="118"/>
        <v>0</v>
      </c>
      <c r="J2083" s="54" t="str">
        <f t="shared" ca="1" si="119"/>
        <v>ZH1LJJ</v>
      </c>
      <c r="K2083" s="54" t="str">
        <f t="shared" ca="1" si="119"/>
        <v>AD3</v>
      </c>
      <c r="L2083" s="54" t="str">
        <f t="shared" ca="1" si="119"/>
        <v>COMPLET</v>
      </c>
      <c r="M2083" s="54">
        <f t="shared" ca="1" si="119"/>
        <v>0</v>
      </c>
      <c r="N2083" s="54" t="str">
        <f t="shared" ca="1" si="119"/>
        <v>ZH17J8</v>
      </c>
      <c r="O2083" s="54">
        <f t="shared" ca="1" si="119"/>
        <v>0</v>
      </c>
    </row>
    <row r="2084" spans="1:15" hidden="1" x14ac:dyDescent="0.25">
      <c r="A2084" s="97">
        <v>1824</v>
      </c>
      <c r="B2084" s="98" t="s">
        <v>9281</v>
      </c>
      <c r="C2084" s="54" t="str">
        <f t="shared" ca="1" si="118"/>
        <v>CPCC</v>
      </c>
      <c r="D2084" s="54" t="str">
        <f t="shared" ca="1" si="118"/>
        <v>TDSCRANI</v>
      </c>
      <c r="E2084" s="98">
        <f t="shared" ca="1" si="118"/>
        <v>0</v>
      </c>
      <c r="F2084" s="54">
        <f t="shared" ca="1" si="118"/>
        <v>0</v>
      </c>
      <c r="G2084" s="54">
        <f t="shared" ca="1" si="118"/>
        <v>0</v>
      </c>
      <c r="H2084" s="54">
        <f t="shared" ca="1" si="118"/>
        <v>0</v>
      </c>
      <c r="I2084" s="54">
        <f t="shared" ca="1" si="118"/>
        <v>0</v>
      </c>
      <c r="J2084" s="54" t="str">
        <f t="shared" ca="1" si="119"/>
        <v>ZH1LJJ</v>
      </c>
      <c r="K2084" s="54" t="str">
        <f t="shared" ca="1" si="119"/>
        <v>AD3</v>
      </c>
      <c r="L2084" s="54" t="str">
        <f t="shared" ca="1" si="119"/>
        <v>COMPLET</v>
      </c>
      <c r="M2084" s="54">
        <f t="shared" ca="1" si="119"/>
        <v>0</v>
      </c>
      <c r="N2084" s="54" t="str">
        <f t="shared" ca="1" si="119"/>
        <v>ZH17J9</v>
      </c>
      <c r="O2084" s="54">
        <f t="shared" ca="1" si="119"/>
        <v>0</v>
      </c>
    </row>
    <row r="2085" spans="1:15" hidden="1" x14ac:dyDescent="0.25">
      <c r="A2085" s="97">
        <v>1825</v>
      </c>
      <c r="B2085" s="98" t="s">
        <v>9284</v>
      </c>
      <c r="C2085" s="54" t="str">
        <f t="shared" ca="1" si="118"/>
        <v>CPCC</v>
      </c>
      <c r="D2085" s="54" t="str">
        <f t="shared" ca="1" si="118"/>
        <v>TDSCRANI</v>
      </c>
      <c r="E2085" s="98">
        <f t="shared" ca="1" si="118"/>
        <v>0</v>
      </c>
      <c r="F2085" s="54">
        <f t="shared" ca="1" si="118"/>
        <v>0</v>
      </c>
      <c r="G2085" s="54">
        <f t="shared" ca="1" si="118"/>
        <v>0</v>
      </c>
      <c r="H2085" s="54">
        <f t="shared" ca="1" si="118"/>
        <v>0</v>
      </c>
      <c r="I2085" s="54">
        <f t="shared" ca="1" si="118"/>
        <v>0</v>
      </c>
      <c r="J2085" s="54" t="str">
        <f t="shared" ca="1" si="119"/>
        <v>ZH1LJJ</v>
      </c>
      <c r="K2085" s="54" t="str">
        <f t="shared" ca="1" si="119"/>
        <v>AD3</v>
      </c>
      <c r="L2085" s="54" t="str">
        <f t="shared" ca="1" si="119"/>
        <v>COMPLET</v>
      </c>
      <c r="M2085" s="54">
        <f t="shared" ca="1" si="119"/>
        <v>0</v>
      </c>
      <c r="N2085" s="54" t="str">
        <f t="shared" ca="1" si="119"/>
        <v>ZH17JA</v>
      </c>
      <c r="O2085" s="54">
        <f t="shared" ca="1" si="119"/>
        <v>0</v>
      </c>
    </row>
    <row r="2086" spans="1:15" hidden="1" x14ac:dyDescent="0.25">
      <c r="A2086" s="97">
        <v>1826</v>
      </c>
      <c r="B2086" s="98" t="s">
        <v>9287</v>
      </c>
      <c r="C2086" s="54" t="str">
        <f t="shared" ca="1" si="118"/>
        <v>CPCC</v>
      </c>
      <c r="D2086" s="54" t="str">
        <f t="shared" ca="1" si="118"/>
        <v>TDSCRANI</v>
      </c>
      <c r="E2086" s="98">
        <f t="shared" ca="1" si="118"/>
        <v>0</v>
      </c>
      <c r="F2086" s="54">
        <f t="shared" ca="1" si="118"/>
        <v>0</v>
      </c>
      <c r="G2086" s="54">
        <f t="shared" ca="1" si="118"/>
        <v>0</v>
      </c>
      <c r="H2086" s="54">
        <f t="shared" ca="1" si="118"/>
        <v>0</v>
      </c>
      <c r="I2086" s="54">
        <f t="shared" ca="1" si="118"/>
        <v>0</v>
      </c>
      <c r="J2086" s="54" t="str">
        <f t="shared" ca="1" si="119"/>
        <v>ZH1LJJ</v>
      </c>
      <c r="K2086" s="54" t="str">
        <f t="shared" ca="1" si="119"/>
        <v>AD3</v>
      </c>
      <c r="L2086" s="54" t="str">
        <f t="shared" ca="1" si="119"/>
        <v>COMPLET</v>
      </c>
      <c r="M2086" s="54">
        <f t="shared" ca="1" si="119"/>
        <v>0</v>
      </c>
      <c r="N2086" s="54" t="str">
        <f t="shared" ca="1" si="119"/>
        <v>ZH17JB</v>
      </c>
      <c r="O2086" s="54">
        <f t="shared" ca="1" si="119"/>
        <v>0</v>
      </c>
    </row>
    <row r="2087" spans="1:15" hidden="1" x14ac:dyDescent="0.25">
      <c r="A2087" s="97">
        <v>1827</v>
      </c>
      <c r="B2087" s="98" t="s">
        <v>9290</v>
      </c>
      <c r="C2087" s="54" t="str">
        <f t="shared" ca="1" si="118"/>
        <v>CPCC</v>
      </c>
      <c r="D2087" s="54" t="str">
        <f t="shared" ca="1" si="118"/>
        <v>TDSCRANI</v>
      </c>
      <c r="E2087" s="98">
        <f t="shared" ca="1" si="118"/>
        <v>0</v>
      </c>
      <c r="F2087" s="54">
        <f t="shared" ca="1" si="118"/>
        <v>0</v>
      </c>
      <c r="G2087" s="54">
        <f t="shared" ca="1" si="118"/>
        <v>0</v>
      </c>
      <c r="H2087" s="54">
        <f t="shared" ca="1" si="118"/>
        <v>0</v>
      </c>
      <c r="I2087" s="54">
        <f t="shared" ca="1" si="118"/>
        <v>0</v>
      </c>
      <c r="J2087" s="54" t="str">
        <f t="shared" ca="1" si="119"/>
        <v>ZH1LJJ</v>
      </c>
      <c r="K2087" s="54" t="str">
        <f t="shared" ca="1" si="119"/>
        <v>AD3</v>
      </c>
      <c r="L2087" s="54" t="str">
        <f t="shared" ca="1" si="119"/>
        <v>COMPLET</v>
      </c>
      <c r="M2087" s="54">
        <f t="shared" ca="1" si="119"/>
        <v>0</v>
      </c>
      <c r="N2087" s="54" t="str">
        <f t="shared" ca="1" si="119"/>
        <v>ZH17JC</v>
      </c>
      <c r="O2087" s="54">
        <f t="shared" ca="1" si="119"/>
        <v>0</v>
      </c>
    </row>
    <row r="2088" spans="1:15" hidden="1" x14ac:dyDescent="0.25">
      <c r="A2088" s="97">
        <v>1828</v>
      </c>
      <c r="B2088" s="98" t="s">
        <v>9293</v>
      </c>
      <c r="C2088" s="54" t="str">
        <f t="shared" ca="1" si="118"/>
        <v>CPCC</v>
      </c>
      <c r="D2088" s="54" t="str">
        <f t="shared" ca="1" si="118"/>
        <v>TDSCRANI</v>
      </c>
      <c r="E2088" s="98">
        <f t="shared" ca="1" si="118"/>
        <v>0</v>
      </c>
      <c r="F2088" s="54">
        <f t="shared" ca="1" si="118"/>
        <v>0</v>
      </c>
      <c r="G2088" s="54">
        <f t="shared" ca="1" si="118"/>
        <v>0</v>
      </c>
      <c r="H2088" s="54">
        <f t="shared" ca="1" si="118"/>
        <v>0</v>
      </c>
      <c r="I2088" s="54">
        <f t="shared" ca="1" si="118"/>
        <v>0</v>
      </c>
      <c r="J2088" s="54" t="str">
        <f t="shared" ca="1" si="119"/>
        <v>ZH1LJJ</v>
      </c>
      <c r="K2088" s="54" t="str">
        <f t="shared" ca="1" si="119"/>
        <v>AD3</v>
      </c>
      <c r="L2088" s="54" t="str">
        <f t="shared" ca="1" si="119"/>
        <v>COMPLET</v>
      </c>
      <c r="M2088" s="54">
        <f t="shared" ca="1" si="119"/>
        <v>0</v>
      </c>
      <c r="N2088" s="54" t="str">
        <f t="shared" ca="1" si="119"/>
        <v>ZH17JD</v>
      </c>
      <c r="O2088" s="54">
        <f t="shared" ca="1" si="119"/>
        <v>0</v>
      </c>
    </row>
    <row r="2089" spans="1:15" hidden="1" x14ac:dyDescent="0.25">
      <c r="A2089" s="97">
        <v>1829</v>
      </c>
      <c r="B2089" s="98" t="s">
        <v>9296</v>
      </c>
      <c r="C2089" s="54" t="str">
        <f t="shared" ca="1" si="118"/>
        <v>CPCC</v>
      </c>
      <c r="D2089" s="54" t="str">
        <f t="shared" ca="1" si="118"/>
        <v>TDSCRANI</v>
      </c>
      <c r="E2089" s="98">
        <f t="shared" ca="1" si="118"/>
        <v>0</v>
      </c>
      <c r="F2089" s="54">
        <f t="shared" ca="1" si="118"/>
        <v>0</v>
      </c>
      <c r="G2089" s="54">
        <f t="shared" ca="1" si="118"/>
        <v>0</v>
      </c>
      <c r="H2089" s="54">
        <f t="shared" ca="1" si="118"/>
        <v>0</v>
      </c>
      <c r="I2089" s="54">
        <f t="shared" ca="1" si="118"/>
        <v>0</v>
      </c>
      <c r="J2089" s="54" t="str">
        <f t="shared" ca="1" si="119"/>
        <v>ZH1LJJ</v>
      </c>
      <c r="K2089" s="54" t="str">
        <f t="shared" ca="1" si="119"/>
        <v>AD3</v>
      </c>
      <c r="L2089" s="54" t="str">
        <f t="shared" ca="1" si="119"/>
        <v>COMPLET</v>
      </c>
      <c r="M2089" s="54">
        <f t="shared" ca="1" si="119"/>
        <v>0</v>
      </c>
      <c r="N2089" s="54" t="str">
        <f t="shared" ca="1" si="119"/>
        <v>ZH17JE</v>
      </c>
      <c r="O2089" s="54">
        <f t="shared" ca="1" si="119"/>
        <v>0</v>
      </c>
    </row>
    <row r="2090" spans="1:15" hidden="1" x14ac:dyDescent="0.25">
      <c r="A2090" s="97">
        <v>1830</v>
      </c>
      <c r="B2090" s="98" t="s">
        <v>9299</v>
      </c>
      <c r="C2090" s="54" t="str">
        <f t="shared" ca="1" si="118"/>
        <v>CPCC</v>
      </c>
      <c r="D2090" s="54" t="str">
        <f t="shared" ca="1" si="118"/>
        <v>TDSCRANI</v>
      </c>
      <c r="E2090" s="98">
        <f t="shared" ca="1" si="118"/>
        <v>0</v>
      </c>
      <c r="F2090" s="54">
        <f t="shared" ca="1" si="118"/>
        <v>0</v>
      </c>
      <c r="G2090" s="54">
        <f t="shared" ca="1" si="118"/>
        <v>0</v>
      </c>
      <c r="H2090" s="54">
        <f t="shared" ca="1" si="118"/>
        <v>0</v>
      </c>
      <c r="I2090" s="54">
        <f t="shared" ca="1" si="118"/>
        <v>0</v>
      </c>
      <c r="J2090" s="54" t="str">
        <f t="shared" ca="1" si="119"/>
        <v>ZH1LJJ</v>
      </c>
      <c r="K2090" s="54" t="str">
        <f t="shared" ca="1" si="119"/>
        <v>AD3</v>
      </c>
      <c r="L2090" s="54" t="str">
        <f t="shared" ca="1" si="119"/>
        <v>COMPLET</v>
      </c>
      <c r="M2090" s="54">
        <f t="shared" ca="1" si="119"/>
        <v>0</v>
      </c>
      <c r="N2090" s="54" t="str">
        <f t="shared" ca="1" si="119"/>
        <v>ZH17JF</v>
      </c>
      <c r="O2090" s="54">
        <f t="shared" ca="1" si="119"/>
        <v>0</v>
      </c>
    </row>
    <row r="2091" spans="1:15" hidden="1" x14ac:dyDescent="0.25">
      <c r="A2091" s="97">
        <v>1831</v>
      </c>
      <c r="B2091" s="98" t="s">
        <v>9302</v>
      </c>
      <c r="C2091" s="54" t="str">
        <f t="shared" ca="1" si="118"/>
        <v>CPCC</v>
      </c>
      <c r="D2091" s="54" t="str">
        <f t="shared" ca="1" si="118"/>
        <v>TDSCRANI</v>
      </c>
      <c r="E2091" s="98">
        <f t="shared" ca="1" si="118"/>
        <v>0</v>
      </c>
      <c r="F2091" s="54">
        <f t="shared" ca="1" si="118"/>
        <v>0</v>
      </c>
      <c r="G2091" s="54">
        <f t="shared" ca="1" si="118"/>
        <v>0</v>
      </c>
      <c r="H2091" s="54">
        <f t="shared" ca="1" si="118"/>
        <v>0</v>
      </c>
      <c r="I2091" s="54">
        <f t="shared" ca="1" si="118"/>
        <v>0</v>
      </c>
      <c r="J2091" s="54" t="str">
        <f t="shared" ca="1" si="119"/>
        <v>ZH1LJJ</v>
      </c>
      <c r="K2091" s="54" t="str">
        <f t="shared" ca="1" si="119"/>
        <v>AD3</v>
      </c>
      <c r="L2091" s="54" t="str">
        <f t="shared" ca="1" si="119"/>
        <v>COMPLET</v>
      </c>
      <c r="M2091" s="54">
        <f t="shared" ca="1" si="119"/>
        <v>0</v>
      </c>
      <c r="N2091" s="54" t="str">
        <f t="shared" ca="1" si="119"/>
        <v>ZH17JG</v>
      </c>
      <c r="O2091" s="54">
        <f t="shared" ca="1" si="119"/>
        <v>0</v>
      </c>
    </row>
    <row r="2092" spans="1:15" hidden="1" x14ac:dyDescent="0.25">
      <c r="A2092" s="97">
        <v>1832</v>
      </c>
      <c r="B2092" s="98" t="s">
        <v>9305</v>
      </c>
      <c r="C2092" s="54" t="str">
        <f t="shared" ca="1" si="118"/>
        <v>CPCC</v>
      </c>
      <c r="D2092" s="54" t="str">
        <f t="shared" ca="1" si="118"/>
        <v>TDSCRANI</v>
      </c>
      <c r="E2092" s="98">
        <f t="shared" ca="1" si="118"/>
        <v>0</v>
      </c>
      <c r="F2092" s="54">
        <f t="shared" ca="1" si="118"/>
        <v>0</v>
      </c>
      <c r="G2092" s="54">
        <f t="shared" ca="1" si="118"/>
        <v>0</v>
      </c>
      <c r="H2092" s="54">
        <f t="shared" ca="1" si="118"/>
        <v>0</v>
      </c>
      <c r="I2092" s="54">
        <f t="shared" ca="1" si="118"/>
        <v>0</v>
      </c>
      <c r="J2092" s="54" t="str">
        <f t="shared" ca="1" si="119"/>
        <v>ZH1LJJ</v>
      </c>
      <c r="K2092" s="54" t="str">
        <f t="shared" ca="1" si="119"/>
        <v>AD3</v>
      </c>
      <c r="L2092" s="54" t="str">
        <f t="shared" ca="1" si="119"/>
        <v>COMPLET</v>
      </c>
      <c r="M2092" s="54">
        <f t="shared" ca="1" si="119"/>
        <v>0</v>
      </c>
      <c r="N2092" s="54" t="str">
        <f t="shared" ca="1" si="119"/>
        <v>ZH17JH</v>
      </c>
      <c r="O2092" s="54">
        <f t="shared" ca="1" si="119"/>
        <v>0</v>
      </c>
    </row>
    <row r="2093" spans="1:15" hidden="1" x14ac:dyDescent="0.25">
      <c r="A2093" s="97">
        <v>1813</v>
      </c>
      <c r="B2093" s="98" t="s">
        <v>9246</v>
      </c>
      <c r="C2093" s="54" t="str">
        <f t="shared" ca="1" si="118"/>
        <v>CPCC</v>
      </c>
      <c r="D2093" s="54" t="str">
        <f t="shared" ca="1" si="118"/>
        <v>TDSCRANI</v>
      </c>
      <c r="E2093" s="98">
        <f t="shared" ca="1" si="118"/>
        <v>0</v>
      </c>
      <c r="F2093" s="54">
        <f t="shared" ca="1" si="118"/>
        <v>0</v>
      </c>
      <c r="G2093" s="54">
        <f t="shared" ca="1" si="118"/>
        <v>0</v>
      </c>
      <c r="H2093" s="54">
        <f t="shared" ca="1" si="118"/>
        <v>0</v>
      </c>
      <c r="I2093" s="54">
        <f t="shared" ca="1" si="118"/>
        <v>0</v>
      </c>
      <c r="J2093" s="54" t="str">
        <f t="shared" ca="1" si="119"/>
        <v>ZH1LJJ</v>
      </c>
      <c r="K2093" s="54" t="str">
        <f t="shared" ca="1" si="119"/>
        <v>AD3</v>
      </c>
      <c r="L2093" s="54" t="str">
        <f t="shared" ca="1" si="119"/>
        <v>COMPLET</v>
      </c>
      <c r="M2093" s="54">
        <f t="shared" ca="1" si="119"/>
        <v>0</v>
      </c>
      <c r="N2093" s="54" t="str">
        <f t="shared" ca="1" si="119"/>
        <v>ZH13JJ</v>
      </c>
      <c r="O2093" s="54">
        <f t="shared" ca="1" si="119"/>
        <v>0</v>
      </c>
    </row>
    <row r="2094" spans="1:15" hidden="1" x14ac:dyDescent="0.25">
      <c r="A2094" s="97">
        <v>1679</v>
      </c>
      <c r="B2094" s="98" t="s">
        <v>8519</v>
      </c>
      <c r="C2094" s="54" t="str">
        <f t="shared" ca="1" si="118"/>
        <v>CPCC</v>
      </c>
      <c r="D2094" s="54" t="str">
        <f t="shared" ca="1" si="118"/>
        <v xml:space="preserve">V0TDSSOL </v>
      </c>
      <c r="E2094" s="98">
        <f t="shared" ca="1" si="118"/>
        <v>0</v>
      </c>
      <c r="F2094" s="54">
        <f t="shared" ca="1" si="118"/>
        <v>0</v>
      </c>
      <c r="G2094" s="54">
        <f t="shared" ca="1" si="118"/>
        <v>0</v>
      </c>
      <c r="H2094" s="54">
        <f t="shared" ca="1" si="118"/>
        <v>0</v>
      </c>
      <c r="I2094" s="54">
        <f t="shared" ca="1" si="118"/>
        <v>0</v>
      </c>
      <c r="J2094" s="54" t="str">
        <f t="shared" ca="1" si="119"/>
        <v>ZH1LJK</v>
      </c>
      <c r="K2094" s="54" t="str">
        <f t="shared" ca="1" si="119"/>
        <v>AD1</v>
      </c>
      <c r="L2094" s="54" t="str">
        <f t="shared" ca="1" si="119"/>
        <v>COMPLET</v>
      </c>
      <c r="M2094" s="54">
        <f t="shared" ca="1" si="119"/>
        <v>0</v>
      </c>
      <c r="N2094" s="54" t="str">
        <f t="shared" ca="1" si="119"/>
        <v>ZH13JK</v>
      </c>
      <c r="O2094" s="54">
        <f t="shared" ca="1" si="119"/>
        <v>0</v>
      </c>
    </row>
    <row r="2095" spans="1:15" hidden="1" x14ac:dyDescent="0.25">
      <c r="A2095" s="97">
        <v>1680</v>
      </c>
      <c r="B2095" s="98" t="s">
        <v>8523</v>
      </c>
      <c r="C2095" s="54" t="str">
        <f t="shared" ca="1" si="118"/>
        <v>CPMC</v>
      </c>
      <c r="D2095" s="54" t="str">
        <f t="shared" ca="1" si="118"/>
        <v xml:space="preserve">V1TECCOM </v>
      </c>
      <c r="E2095" s="98">
        <f t="shared" ca="1" si="118"/>
        <v>0</v>
      </c>
      <c r="F2095" s="54">
        <f t="shared" ca="1" si="118"/>
        <v>0</v>
      </c>
      <c r="G2095" s="54">
        <f t="shared" ca="1" si="118"/>
        <v>0</v>
      </c>
      <c r="H2095" s="54">
        <f t="shared" ca="1" si="118"/>
        <v>0</v>
      </c>
      <c r="I2095" s="54">
        <f t="shared" ca="1" si="118"/>
        <v>0</v>
      </c>
      <c r="J2095" s="54" t="str">
        <f t="shared" ca="1" si="119"/>
        <v>ZH4GJJ</v>
      </c>
      <c r="K2095" s="54" t="str">
        <f t="shared" ca="1" si="119"/>
        <v>AD1</v>
      </c>
      <c r="L2095" s="54" t="str">
        <f t="shared" ca="1" si="119"/>
        <v>COMPLET</v>
      </c>
      <c r="M2095" s="54">
        <f t="shared" ca="1" si="119"/>
        <v>0</v>
      </c>
      <c r="N2095" s="54" t="str">
        <f t="shared" ca="1" si="119"/>
        <v>ZH4YJJ</v>
      </c>
      <c r="O2095" s="54">
        <f t="shared" ca="1" si="119"/>
        <v>0</v>
      </c>
    </row>
    <row r="2096" spans="1:15" hidden="1" x14ac:dyDescent="0.25">
      <c r="A2096" s="97">
        <v>1681</v>
      </c>
      <c r="B2096" s="98" t="s">
        <v>8529</v>
      </c>
      <c r="C2096" s="54" t="str">
        <f t="shared" ca="1" si="118"/>
        <v>CPCC</v>
      </c>
      <c r="D2096" s="54" t="str">
        <f t="shared" ca="1" si="118"/>
        <v>TECHISTO</v>
      </c>
      <c r="E2096" s="98">
        <f t="shared" ca="1" si="118"/>
        <v>0</v>
      </c>
      <c r="F2096" s="54">
        <f t="shared" ca="1" si="118"/>
        <v>0</v>
      </c>
      <c r="G2096" s="54">
        <f t="shared" ca="1" si="118"/>
        <v>0</v>
      </c>
      <c r="H2096" s="54">
        <f t="shared" ca="1" si="118"/>
        <v>0</v>
      </c>
      <c r="I2096" s="54">
        <f t="shared" ca="1" si="118"/>
        <v>0</v>
      </c>
      <c r="J2096" s="54">
        <f t="shared" ca="1" si="119"/>
        <v>0</v>
      </c>
      <c r="K2096" s="54" t="str">
        <f t="shared" ca="1" si="119"/>
        <v>AD3</v>
      </c>
      <c r="L2096" s="54" t="str">
        <f t="shared" ca="1" si="119"/>
        <v>PARTIEL</v>
      </c>
      <c r="M2096" s="54">
        <f t="shared" ca="1" si="119"/>
        <v>0</v>
      </c>
      <c r="N2096" s="54" t="str">
        <f t="shared" ca="1" si="119"/>
        <v>ZH1UMA</v>
      </c>
      <c r="O2096" s="54">
        <f t="shared" ca="1" si="119"/>
        <v>0</v>
      </c>
    </row>
    <row r="2097" spans="1:15" hidden="1" x14ac:dyDescent="0.25">
      <c r="A2097" s="97">
        <v>1682</v>
      </c>
      <c r="B2097" s="98" t="s">
        <v>8533</v>
      </c>
      <c r="C2097" s="54" t="str">
        <f t="shared" ca="1" si="118"/>
        <v>CPDM</v>
      </c>
      <c r="D2097" s="54" t="str">
        <f t="shared" ca="1" si="118"/>
        <v xml:space="preserve">V1TELFIA </v>
      </c>
      <c r="E2097" s="98">
        <f t="shared" ca="1" si="118"/>
        <v>0</v>
      </c>
      <c r="F2097" s="54">
        <f t="shared" ca="1" si="118"/>
        <v>0</v>
      </c>
      <c r="G2097" s="54">
        <f t="shared" ca="1" si="118"/>
        <v>0</v>
      </c>
      <c r="H2097" s="54">
        <f t="shared" ca="1" si="118"/>
        <v>0</v>
      </c>
      <c r="I2097" s="54">
        <f t="shared" ca="1" si="118"/>
        <v>0</v>
      </c>
      <c r="J2097" s="54" t="str">
        <f t="shared" ca="1" si="119"/>
        <v>ZH4GJK</v>
      </c>
      <c r="K2097" s="54" t="str">
        <f t="shared" ca="1" si="119"/>
        <v>AD3</v>
      </c>
      <c r="L2097" s="54" t="str">
        <f t="shared" ca="1" si="119"/>
        <v>COMPLET</v>
      </c>
      <c r="M2097" s="54">
        <f t="shared" ca="1" si="119"/>
        <v>0</v>
      </c>
      <c r="N2097" s="54" t="str">
        <f t="shared" ca="1" si="119"/>
        <v>ZH4YJK</v>
      </c>
      <c r="O2097" s="54">
        <f t="shared" ca="1" si="119"/>
        <v>0</v>
      </c>
    </row>
    <row r="2098" spans="1:15" hidden="1" x14ac:dyDescent="0.25">
      <c r="A2098" s="97">
        <v>1683</v>
      </c>
      <c r="B2098" s="98" t="s">
        <v>8538</v>
      </c>
      <c r="C2098" s="54" t="str">
        <f t="shared" ca="1" si="118"/>
        <v>CPDT</v>
      </c>
      <c r="D2098" s="54" t="str">
        <f t="shared" ca="1" si="118"/>
        <v xml:space="preserve"> </v>
      </c>
      <c r="E2098" s="98">
        <f t="shared" ca="1" si="118"/>
        <v>0</v>
      </c>
      <c r="F2098" s="54">
        <f t="shared" ca="1" si="118"/>
        <v>0</v>
      </c>
      <c r="G2098" s="54">
        <f t="shared" ca="1" si="118"/>
        <v>0</v>
      </c>
      <c r="H2098" s="54">
        <f t="shared" ca="1" si="118"/>
        <v>0</v>
      </c>
      <c r="I2098" s="54">
        <f t="shared" ca="1" si="118"/>
        <v>0</v>
      </c>
      <c r="J2098" s="54">
        <f t="shared" ca="1" si="119"/>
        <v>0</v>
      </c>
      <c r="K2098" s="54" t="str">
        <f t="shared" ca="1" si="119"/>
        <v>AD3</v>
      </c>
      <c r="L2098" s="54" t="str">
        <f t="shared" ca="1" si="119"/>
        <v>COMPLET</v>
      </c>
      <c r="M2098" s="54" t="str">
        <f t="shared" ca="1" si="119"/>
        <v xml:space="preserve"> </v>
      </c>
      <c r="N2098" s="54" t="str">
        <f t="shared" ca="1" si="119"/>
        <v>ZH0WJW</v>
      </c>
      <c r="O2098" s="54">
        <f t="shared" ca="1" si="119"/>
        <v>0</v>
      </c>
    </row>
    <row r="2099" spans="1:15" hidden="1" x14ac:dyDescent="0.25">
      <c r="A2099" s="97">
        <v>1684</v>
      </c>
      <c r="B2099" s="98" t="s">
        <v>8541</v>
      </c>
      <c r="C2099" s="54" t="str">
        <f t="shared" ref="C2099:O2119" ca="1" si="120">IF((INDIRECT("'Referentiel'!"&amp;C$1&amp;$A2099)="N/A"),"",INDIRECT("'Referentiel'!"&amp;C$1&amp;$A2099))</f>
        <v>CPDT</v>
      </c>
      <c r="D2099" s="54" t="str">
        <f t="shared" ca="1" si="120"/>
        <v>MDD07</v>
      </c>
      <c r="E2099" s="98">
        <f t="shared" ca="1" si="120"/>
        <v>0</v>
      </c>
      <c r="F2099" s="54">
        <f t="shared" ca="1" si="120"/>
        <v>0</v>
      </c>
      <c r="G2099" s="54">
        <f t="shared" ca="1" si="120"/>
        <v>0</v>
      </c>
      <c r="H2099" s="54" t="str">
        <f t="shared" ca="1" si="120"/>
        <v>MDD07</v>
      </c>
      <c r="I2099" s="54">
        <f t="shared" ca="1" si="120"/>
        <v>0</v>
      </c>
      <c r="J2099" s="54" t="str">
        <f t="shared" ca="1" si="119"/>
        <v>ZH0AJR</v>
      </c>
      <c r="K2099" s="54" t="str">
        <f t="shared" ca="1" si="119"/>
        <v>AD3</v>
      </c>
      <c r="L2099" s="54" t="str">
        <f t="shared" ca="1" si="119"/>
        <v>PARTIEL</v>
      </c>
      <c r="M2099" s="54">
        <f t="shared" ca="1" si="119"/>
        <v>0</v>
      </c>
      <c r="N2099" s="54" t="str">
        <f t="shared" ca="1" si="119"/>
        <v>ZH0WJX</v>
      </c>
      <c r="O2099" s="54">
        <f t="shared" ca="1" si="119"/>
        <v>0</v>
      </c>
    </row>
    <row r="2100" spans="1:15" hidden="1" x14ac:dyDescent="0.25">
      <c r="A2100" s="97">
        <v>1685</v>
      </c>
      <c r="B2100" s="98" t="s">
        <v>8547</v>
      </c>
      <c r="C2100" s="54" t="str">
        <f t="shared" ca="1" si="120"/>
        <v>CPMP</v>
      </c>
      <c r="D2100" s="54" t="str">
        <f t="shared" ca="1" si="120"/>
        <v>TEMXSCRE</v>
      </c>
      <c r="E2100" s="98">
        <f t="shared" ca="1" si="120"/>
        <v>0</v>
      </c>
      <c r="F2100" s="54">
        <f t="shared" ca="1" si="120"/>
        <v>0</v>
      </c>
      <c r="G2100" s="54">
        <f t="shared" ca="1" si="120"/>
        <v>0</v>
      </c>
      <c r="H2100" s="54">
        <f t="shared" ca="1" si="120"/>
        <v>0</v>
      </c>
      <c r="I2100" s="54">
        <f t="shared" ca="1" si="120"/>
        <v>0</v>
      </c>
      <c r="J2100" s="54" t="str">
        <f t="shared" ca="1" si="120"/>
        <v>ZH2AJX</v>
      </c>
      <c r="K2100" s="54" t="str">
        <f t="shared" ca="1" si="120"/>
        <v>AD3</v>
      </c>
      <c r="L2100" s="54" t="str">
        <f t="shared" ca="1" si="120"/>
        <v>COMPLET</v>
      </c>
      <c r="M2100" s="54">
        <f t="shared" ca="1" si="120"/>
        <v>0</v>
      </c>
      <c r="N2100" s="54" t="str">
        <f t="shared" ca="1" si="120"/>
        <v>ZH2YJM</v>
      </c>
      <c r="O2100" s="54">
        <f t="shared" ca="1" si="120"/>
        <v>0</v>
      </c>
    </row>
    <row r="2101" spans="1:15" hidden="1" x14ac:dyDescent="0.25">
      <c r="A2101" s="97">
        <v>1686</v>
      </c>
      <c r="B2101" s="98" t="s">
        <v>8553</v>
      </c>
      <c r="C2101" s="54" t="str">
        <f t="shared" ca="1" si="120"/>
        <v>CPPL</v>
      </c>
      <c r="D2101" s="54" t="str">
        <f t="shared" ca="1" si="120"/>
        <v xml:space="preserve">V0TEPAR  </v>
      </c>
      <c r="E2101" s="98">
        <f t="shared" ca="1" si="120"/>
        <v>0</v>
      </c>
      <c r="F2101" s="54">
        <f t="shared" ca="1" si="120"/>
        <v>0</v>
      </c>
      <c r="G2101" s="54">
        <f t="shared" ca="1" si="120"/>
        <v>0</v>
      </c>
      <c r="H2101" s="54">
        <f t="shared" ca="1" si="120"/>
        <v>0</v>
      </c>
      <c r="I2101" s="54">
        <f t="shared" ca="1" si="120"/>
        <v>0</v>
      </c>
      <c r="J2101" s="54" t="str">
        <f t="shared" ca="1" si="120"/>
        <v>ZH2AJY</v>
      </c>
      <c r="K2101" s="54" t="str">
        <f t="shared" ca="1" si="120"/>
        <v>AD3</v>
      </c>
      <c r="L2101" s="54" t="str">
        <f t="shared" ca="1" si="120"/>
        <v>COMPLET</v>
      </c>
      <c r="M2101" s="54">
        <f t="shared" ca="1" si="120"/>
        <v>0</v>
      </c>
      <c r="N2101" s="54" t="str">
        <f t="shared" ca="1" si="120"/>
        <v>ZH2XJC</v>
      </c>
      <c r="O2101" s="54">
        <f t="shared" ca="1" si="120"/>
        <v>0</v>
      </c>
    </row>
    <row r="2102" spans="1:15" hidden="1" x14ac:dyDescent="0.25">
      <c r="A2102" s="97">
        <v>1687</v>
      </c>
      <c r="B2102" s="98" t="s">
        <v>8560</v>
      </c>
      <c r="C2102" s="54" t="str">
        <f t="shared" ca="1" si="120"/>
        <v>CPDT</v>
      </c>
      <c r="D2102" s="54" t="str">
        <f t="shared" ca="1" si="120"/>
        <v>$TERDET</v>
      </c>
      <c r="E2102" s="98">
        <f t="shared" ca="1" si="120"/>
        <v>0</v>
      </c>
      <c r="F2102" s="54">
        <f t="shared" ca="1" si="120"/>
        <v>0</v>
      </c>
      <c r="G2102" s="54">
        <f t="shared" ca="1" si="120"/>
        <v>0</v>
      </c>
      <c r="H2102" s="54">
        <f t="shared" ca="1" si="120"/>
        <v>0</v>
      </c>
      <c r="I2102" s="54">
        <f t="shared" ca="1" si="120"/>
        <v>0</v>
      </c>
      <c r="J2102" s="54" t="str">
        <f t="shared" ca="1" si="120"/>
        <v>ZH0AJB</v>
      </c>
      <c r="K2102" s="54" t="str">
        <f t="shared" ca="1" si="120"/>
        <v>AD3</v>
      </c>
      <c r="L2102" s="54" t="str">
        <f t="shared" ca="1" si="120"/>
        <v>COMPLET</v>
      </c>
      <c r="M2102" s="54">
        <f t="shared" ca="1" si="120"/>
        <v>0</v>
      </c>
      <c r="N2102" s="54" t="str">
        <f t="shared" ca="1" si="120"/>
        <v>ZH0SJC</v>
      </c>
      <c r="O2102" s="54">
        <f t="shared" ca="1" si="120"/>
        <v>0</v>
      </c>
    </row>
    <row r="2103" spans="1:15" hidden="1" x14ac:dyDescent="0.25">
      <c r="A2103" s="97">
        <v>1688</v>
      </c>
      <c r="B2103" s="98" t="s">
        <v>8566</v>
      </c>
      <c r="C2103" s="54" t="str">
        <f t="shared" ca="1" si="120"/>
        <v>CPDT</v>
      </c>
      <c r="D2103" s="54" t="str">
        <f t="shared" ca="1" si="120"/>
        <v>$TERLOC</v>
      </c>
      <c r="E2103" s="98">
        <f t="shared" ca="1" si="120"/>
        <v>0</v>
      </c>
      <c r="F2103" s="54">
        <f t="shared" ca="1" si="120"/>
        <v>0</v>
      </c>
      <c r="G2103" s="54">
        <f t="shared" ca="1" si="120"/>
        <v>0</v>
      </c>
      <c r="H2103" s="54">
        <f t="shared" ca="1" si="120"/>
        <v>0</v>
      </c>
      <c r="I2103" s="54">
        <f t="shared" ca="1" si="120"/>
        <v>0</v>
      </c>
      <c r="J2103" s="54" t="str">
        <f t="shared" ca="1" si="120"/>
        <v>ZH0AJC</v>
      </c>
      <c r="K2103" s="54" t="str">
        <f t="shared" ca="1" si="120"/>
        <v>AD3</v>
      </c>
      <c r="L2103" s="54" t="str">
        <f t="shared" ca="1" si="120"/>
        <v>COMPLET</v>
      </c>
      <c r="M2103" s="54">
        <f t="shared" ca="1" si="120"/>
        <v>0</v>
      </c>
      <c r="N2103" s="54" t="str">
        <f t="shared" ca="1" si="120"/>
        <v>ZH0SJD</v>
      </c>
      <c r="O2103" s="54">
        <f t="shared" ca="1" si="120"/>
        <v>0</v>
      </c>
    </row>
    <row r="2104" spans="1:15" hidden="1" x14ac:dyDescent="0.25">
      <c r="A2104" s="97">
        <v>1689</v>
      </c>
      <c r="B2104" s="98" t="s">
        <v>8571</v>
      </c>
      <c r="C2104" s="54" t="str">
        <f t="shared" ca="1" si="120"/>
        <v>CPCI</v>
      </c>
      <c r="D2104" s="54" t="str">
        <f t="shared" ca="1" si="120"/>
        <v>ZH0WJY</v>
      </c>
      <c r="E2104" s="98">
        <f t="shared" ca="1" si="120"/>
        <v>0</v>
      </c>
      <c r="F2104" s="54">
        <f t="shared" ca="1" si="120"/>
        <v>0</v>
      </c>
      <c r="G2104" s="54">
        <f t="shared" ca="1" si="120"/>
        <v>0</v>
      </c>
      <c r="H2104" s="54">
        <f t="shared" ca="1" si="120"/>
        <v>0</v>
      </c>
      <c r="I2104" s="54">
        <f t="shared" ca="1" si="120"/>
        <v>0</v>
      </c>
      <c r="J2104" s="54">
        <f t="shared" ca="1" si="120"/>
        <v>0</v>
      </c>
      <c r="K2104" s="54" t="str">
        <f t="shared" ca="1" si="120"/>
        <v>AD3</v>
      </c>
      <c r="L2104" s="54" t="str">
        <f t="shared" ca="1" si="120"/>
        <v>PARTIEL</v>
      </c>
      <c r="M2104" s="54">
        <f t="shared" ca="1" si="120"/>
        <v>0</v>
      </c>
      <c r="N2104" s="54" t="str">
        <f t="shared" ca="1" si="120"/>
        <v>ZH0WJY</v>
      </c>
      <c r="O2104" s="54">
        <f t="shared" ca="1" si="120"/>
        <v>0</v>
      </c>
    </row>
    <row r="2105" spans="1:15" hidden="1" x14ac:dyDescent="0.25">
      <c r="A2105" s="97">
        <v>1690</v>
      </c>
      <c r="B2105" s="98" t="s">
        <v>8576</v>
      </c>
      <c r="C2105" s="54" t="str">
        <f t="shared" ca="1" si="120"/>
        <v>CPMC</v>
      </c>
      <c r="D2105" s="54" t="str">
        <f t="shared" ca="1" si="120"/>
        <v>VHICONSP</v>
      </c>
      <c r="E2105" s="98">
        <f t="shared" ca="1" si="120"/>
        <v>0</v>
      </c>
      <c r="F2105" s="54">
        <f t="shared" ca="1" si="120"/>
        <v>0</v>
      </c>
      <c r="G2105" s="54">
        <f t="shared" ca="1" si="120"/>
        <v>0</v>
      </c>
      <c r="H2105" s="54">
        <f t="shared" ca="1" si="120"/>
        <v>0</v>
      </c>
      <c r="I2105" s="54">
        <f t="shared" ca="1" si="120"/>
        <v>0</v>
      </c>
      <c r="J2105" s="54" t="str">
        <f t="shared" ca="1" si="120"/>
        <v>ZH4BM1</v>
      </c>
      <c r="K2105" s="54" t="str">
        <f t="shared" ca="1" si="120"/>
        <v>AD1</v>
      </c>
      <c r="L2105" s="54" t="str">
        <f t="shared" ca="1" si="120"/>
        <v>PARTIEL</v>
      </c>
      <c r="M2105" s="54">
        <f t="shared" ca="1" si="120"/>
        <v>0</v>
      </c>
      <c r="N2105" s="54" t="str">
        <f t="shared" ca="1" si="120"/>
        <v>ZH4TM1</v>
      </c>
      <c r="O2105" s="54">
        <f t="shared" ca="1" si="120"/>
        <v>0</v>
      </c>
    </row>
    <row r="2106" spans="1:15" hidden="1" x14ac:dyDescent="0.25">
      <c r="A2106" s="97">
        <v>1691</v>
      </c>
      <c r="B2106" s="98" t="s">
        <v>8582</v>
      </c>
      <c r="C2106" s="54" t="str">
        <f t="shared" ca="1" si="120"/>
        <v>CPPI</v>
      </c>
      <c r="D2106" s="54" t="str">
        <f t="shared" ca="1" si="120"/>
        <v>$IATKEMV</v>
      </c>
      <c r="E2106" s="98">
        <f t="shared" ca="1" si="120"/>
        <v>0</v>
      </c>
      <c r="F2106" s="54">
        <f t="shared" ca="1" si="120"/>
        <v>0</v>
      </c>
      <c r="G2106" s="54">
        <f t="shared" ca="1" si="120"/>
        <v>0</v>
      </c>
      <c r="H2106" s="54">
        <f t="shared" ca="1" si="120"/>
        <v>0</v>
      </c>
      <c r="I2106" s="54">
        <f t="shared" ca="1" si="120"/>
        <v>0</v>
      </c>
      <c r="J2106" s="54" t="str">
        <f t="shared" ca="1" si="120"/>
        <v>ZH0EJZ</v>
      </c>
      <c r="K2106" s="54" t="str">
        <f t="shared" ca="1" si="120"/>
        <v>AD3</v>
      </c>
      <c r="L2106" s="54" t="str">
        <f t="shared" ca="1" si="120"/>
        <v>COMPLET</v>
      </c>
      <c r="M2106" s="54">
        <f t="shared" ca="1" si="120"/>
        <v>0</v>
      </c>
      <c r="N2106" s="54" t="str">
        <f t="shared" ca="1" si="120"/>
        <v>ZH0WJZ</v>
      </c>
      <c r="O2106" s="54">
        <f t="shared" ca="1" si="120"/>
        <v>0</v>
      </c>
    </row>
    <row r="2107" spans="1:15" hidden="1" x14ac:dyDescent="0.25">
      <c r="A2107" s="97">
        <v>1692</v>
      </c>
      <c r="B2107" s="98" t="s">
        <v>8587</v>
      </c>
      <c r="C2107" s="54" t="str">
        <f t="shared" ca="1" si="120"/>
        <v>CPMP</v>
      </c>
      <c r="D2107" s="54" t="str">
        <f t="shared" ca="1" si="120"/>
        <v>TIAXT008</v>
      </c>
      <c r="E2107" s="98">
        <f t="shared" ca="1" si="120"/>
        <v>0</v>
      </c>
      <c r="F2107" s="54">
        <f t="shared" ca="1" si="120"/>
        <v>0</v>
      </c>
      <c r="G2107" s="54" t="str">
        <f t="shared" ca="1" si="120"/>
        <v>ZH2GJO</v>
      </c>
      <c r="H2107" s="54">
        <f t="shared" ca="1" si="120"/>
        <v>0</v>
      </c>
      <c r="I2107" s="54">
        <f t="shared" ca="1" si="120"/>
        <v>0</v>
      </c>
      <c r="J2107" s="54">
        <f t="shared" ca="1" si="120"/>
        <v>0</v>
      </c>
      <c r="K2107" s="54" t="str">
        <f t="shared" ca="1" si="120"/>
        <v>AD3</v>
      </c>
      <c r="L2107" s="54" t="str">
        <f t="shared" ca="1" si="120"/>
        <v>PARTIEL</v>
      </c>
      <c r="M2107" s="54">
        <f t="shared" ca="1" si="120"/>
        <v>0</v>
      </c>
      <c r="N2107" s="54" t="str">
        <f t="shared" ca="1" si="120"/>
        <v>ZH2YJO</v>
      </c>
      <c r="O2107" s="54">
        <f t="shared" ca="1" si="120"/>
        <v>0</v>
      </c>
    </row>
    <row r="2108" spans="1:15" hidden="1" x14ac:dyDescent="0.25">
      <c r="A2108" s="97">
        <v>1693</v>
      </c>
      <c r="B2108" s="98" t="s">
        <v>8592</v>
      </c>
      <c r="C2108" s="54" t="str">
        <f t="shared" ca="1" si="120"/>
        <v>CPRI</v>
      </c>
      <c r="D2108" s="54" t="str">
        <f t="shared" ca="1" si="120"/>
        <v>V3TIERS</v>
      </c>
      <c r="E2108" s="98">
        <f t="shared" ca="1" si="120"/>
        <v>0</v>
      </c>
      <c r="F2108" s="54">
        <f t="shared" ca="1" si="120"/>
        <v>0</v>
      </c>
      <c r="G2108" s="54">
        <f t="shared" ca="1" si="120"/>
        <v>0</v>
      </c>
      <c r="H2108" s="54">
        <f t="shared" ca="1" si="120"/>
        <v>0</v>
      </c>
      <c r="I2108" s="54">
        <f t="shared" ca="1" si="120"/>
        <v>0</v>
      </c>
      <c r="J2108" s="54" t="str">
        <f t="shared" ca="1" si="120"/>
        <v>ZH0FJ0</v>
      </c>
      <c r="K2108" s="54" t="str">
        <f t="shared" ca="1" si="120"/>
        <v>AD3</v>
      </c>
      <c r="L2108" s="54" t="str">
        <f t="shared" ca="1" si="120"/>
        <v>COMPLET</v>
      </c>
      <c r="M2108" s="54">
        <f t="shared" ca="1" si="120"/>
        <v>0</v>
      </c>
      <c r="N2108" s="54" t="str">
        <f t="shared" ca="1" si="120"/>
        <v>ZH0XJ0</v>
      </c>
      <c r="O2108" s="54">
        <f t="shared" ca="1" si="120"/>
        <v>0</v>
      </c>
    </row>
    <row r="2109" spans="1:15" hidden="1" x14ac:dyDescent="0.25">
      <c r="A2109" s="97">
        <v>1694</v>
      </c>
      <c r="B2109" s="98" t="s">
        <v>8599</v>
      </c>
      <c r="C2109" s="54" t="str">
        <f t="shared" ca="1" si="120"/>
        <v>CPMP</v>
      </c>
      <c r="D2109" s="54" t="str">
        <f t="shared" ca="1" si="120"/>
        <v xml:space="preserve"> </v>
      </c>
      <c r="E2109" s="98">
        <f t="shared" ca="1" si="120"/>
        <v>0</v>
      </c>
      <c r="F2109" s="54">
        <f t="shared" ca="1" si="120"/>
        <v>0</v>
      </c>
      <c r="G2109" s="54">
        <f t="shared" ca="1" si="120"/>
        <v>0</v>
      </c>
      <c r="H2109" s="54">
        <f t="shared" ca="1" si="120"/>
        <v>0</v>
      </c>
      <c r="I2109" s="54">
        <f t="shared" ca="1" si="120"/>
        <v>0</v>
      </c>
      <c r="J2109" s="54">
        <f t="shared" ca="1" si="120"/>
        <v>0</v>
      </c>
      <c r="K2109" s="54" t="str">
        <f t="shared" ca="1" si="120"/>
        <v>AD3</v>
      </c>
      <c r="L2109" s="54" t="str">
        <f t="shared" ca="1" si="120"/>
        <v>COMPLET</v>
      </c>
      <c r="M2109" s="54" t="str">
        <f t="shared" ca="1" si="120"/>
        <v xml:space="preserve"> </v>
      </c>
      <c r="N2109" s="54" t="str">
        <f t="shared" ca="1" si="120"/>
        <v>ZH2YJP</v>
      </c>
      <c r="O2109" s="54">
        <f t="shared" ca="1" si="120"/>
        <v>0</v>
      </c>
    </row>
    <row r="2110" spans="1:15" hidden="1" x14ac:dyDescent="0.25">
      <c r="A2110" s="97">
        <v>1695</v>
      </c>
      <c r="B2110" s="98" t="s">
        <v>8604</v>
      </c>
      <c r="C2110" s="54" t="str">
        <f t="shared" ca="1" si="120"/>
        <v>CPMP</v>
      </c>
      <c r="D2110" s="54" t="str">
        <f t="shared" ca="1" si="120"/>
        <v xml:space="preserve"> </v>
      </c>
      <c r="E2110" s="98">
        <f t="shared" ca="1" si="120"/>
        <v>0</v>
      </c>
      <c r="F2110" s="54">
        <f t="shared" ca="1" si="120"/>
        <v>0</v>
      </c>
      <c r="G2110" s="54">
        <f t="shared" ca="1" si="120"/>
        <v>0</v>
      </c>
      <c r="H2110" s="54">
        <f t="shared" ca="1" si="120"/>
        <v>0</v>
      </c>
      <c r="I2110" s="54">
        <f t="shared" ca="1" si="120"/>
        <v>0</v>
      </c>
      <c r="J2110" s="54">
        <f t="shared" ca="1" si="120"/>
        <v>0</v>
      </c>
      <c r="K2110" s="54" t="str">
        <f t="shared" ca="1" si="120"/>
        <v>AD3</v>
      </c>
      <c r="L2110" s="54" t="str">
        <f t="shared" ca="1" si="120"/>
        <v>COMPLET</v>
      </c>
      <c r="M2110" s="54" t="str">
        <f t="shared" ca="1" si="120"/>
        <v xml:space="preserve"> </v>
      </c>
      <c r="N2110" s="54" t="str">
        <f t="shared" ca="1" si="120"/>
        <v>ZH2YJQ</v>
      </c>
      <c r="O2110" s="54">
        <f t="shared" ca="1" si="120"/>
        <v>0</v>
      </c>
    </row>
    <row r="2111" spans="1:15" hidden="1" x14ac:dyDescent="0.25">
      <c r="A2111" s="97">
        <v>1696</v>
      </c>
      <c r="B2111" s="98" t="s">
        <v>8608</v>
      </c>
      <c r="C2111" s="54" t="str">
        <f t="shared" ca="1" si="120"/>
        <v>CPMP</v>
      </c>
      <c r="D2111" s="54" t="str">
        <f t="shared" ca="1" si="120"/>
        <v>TIKXT006</v>
      </c>
      <c r="E2111" s="98">
        <f t="shared" ca="1" si="120"/>
        <v>0</v>
      </c>
      <c r="F2111" s="54">
        <f t="shared" ca="1" si="120"/>
        <v>0</v>
      </c>
      <c r="G2111" s="54" t="str">
        <f t="shared" ca="1" si="120"/>
        <v>zH24J6</v>
      </c>
      <c r="H2111" s="54" t="str">
        <f t="shared" ca="1" si="120"/>
        <v>H2013</v>
      </c>
      <c r="I2111" s="54">
        <f t="shared" ca="1" si="120"/>
        <v>0</v>
      </c>
      <c r="J2111" s="54" t="str">
        <f t="shared" ca="1" si="120"/>
        <v>zH24J7</v>
      </c>
      <c r="K2111" s="54" t="str">
        <f t="shared" ca="1" si="120"/>
        <v>AD3</v>
      </c>
      <c r="L2111" s="54" t="str">
        <f t="shared" ca="1" si="120"/>
        <v>PARTIEL</v>
      </c>
      <c r="M2111" s="54">
        <f t="shared" ca="1" si="120"/>
        <v>0</v>
      </c>
      <c r="N2111" s="54" t="str">
        <f t="shared" ca="1" si="120"/>
        <v>ZH2YJS</v>
      </c>
      <c r="O2111" s="54">
        <f t="shared" ca="1" si="120"/>
        <v>0</v>
      </c>
    </row>
    <row r="2112" spans="1:15" hidden="1" x14ac:dyDescent="0.25">
      <c r="A2112" s="97">
        <v>1697</v>
      </c>
      <c r="B2112" s="98" t="s">
        <v>8614</v>
      </c>
      <c r="C2112" s="54" t="str">
        <f t="shared" ca="1" si="120"/>
        <v>CPMP</v>
      </c>
      <c r="D2112" s="54" t="str">
        <f t="shared" ca="1" si="120"/>
        <v xml:space="preserve">V1TIMELC </v>
      </c>
      <c r="E2112" s="98">
        <f t="shared" ca="1" si="120"/>
        <v>0</v>
      </c>
      <c r="F2112" s="54">
        <f t="shared" ca="1" si="120"/>
        <v>0</v>
      </c>
      <c r="G2112" s="54">
        <f t="shared" ca="1" si="120"/>
        <v>0</v>
      </c>
      <c r="H2112" s="54">
        <f t="shared" ca="1" si="120"/>
        <v>0</v>
      </c>
      <c r="I2112" s="54">
        <f t="shared" ca="1" si="120"/>
        <v>0</v>
      </c>
      <c r="J2112" s="54" t="str">
        <f t="shared" ca="1" si="120"/>
        <v>ZH2GJT</v>
      </c>
      <c r="K2112" s="54" t="str">
        <f t="shared" ca="1" si="120"/>
        <v>AD1</v>
      </c>
      <c r="L2112" s="54" t="str">
        <f t="shared" ca="1" si="120"/>
        <v>COMPLET</v>
      </c>
      <c r="M2112" s="54">
        <f t="shared" ca="1" si="120"/>
        <v>0</v>
      </c>
      <c r="N2112" s="54" t="str">
        <f t="shared" ca="1" si="120"/>
        <v>ZH2YJT</v>
      </c>
      <c r="O2112" s="54">
        <f t="shared" ca="1" si="120"/>
        <v>0</v>
      </c>
    </row>
    <row r="2113" spans="1:15" hidden="1" x14ac:dyDescent="0.25">
      <c r="A2113" s="97">
        <v>1698</v>
      </c>
      <c r="B2113" s="98" t="s">
        <v>8621</v>
      </c>
      <c r="C2113" s="54" t="str">
        <f t="shared" ca="1" si="120"/>
        <v>CPMP</v>
      </c>
      <c r="D2113" s="54" t="str">
        <f t="shared" ca="1" si="120"/>
        <v xml:space="preserve">V2A02    </v>
      </c>
      <c r="E2113" s="98">
        <f t="shared" ca="1" si="120"/>
        <v>0</v>
      </c>
      <c r="F2113" s="54">
        <f t="shared" ca="1" si="120"/>
        <v>0</v>
      </c>
      <c r="G2113" s="54">
        <f t="shared" ca="1" si="120"/>
        <v>0</v>
      </c>
      <c r="H2113" s="54">
        <f t="shared" ca="1" si="120"/>
        <v>0</v>
      </c>
      <c r="I2113" s="54">
        <f t="shared" ca="1" si="120"/>
        <v>0</v>
      </c>
      <c r="J2113" s="54" t="str">
        <f t="shared" ca="1" si="120"/>
        <v>ZH2GJU</v>
      </c>
      <c r="K2113" s="54" t="str">
        <f t="shared" ca="1" si="120"/>
        <v>AD1</v>
      </c>
      <c r="L2113" s="54" t="str">
        <f t="shared" ca="1" si="120"/>
        <v>COMPLET</v>
      </c>
      <c r="M2113" s="54">
        <f t="shared" ca="1" si="120"/>
        <v>0</v>
      </c>
      <c r="N2113" s="54" t="str">
        <f t="shared" ca="1" si="120"/>
        <v>ZH2YJU</v>
      </c>
      <c r="O2113" s="54">
        <f t="shared" ca="1" si="120"/>
        <v>0</v>
      </c>
    </row>
    <row r="2114" spans="1:15" hidden="1" x14ac:dyDescent="0.25">
      <c r="A2114" s="97">
        <v>1699</v>
      </c>
      <c r="B2114" s="98" t="s">
        <v>8627</v>
      </c>
      <c r="C2114" s="54" t="str">
        <f t="shared" ca="1" si="120"/>
        <v>CPMP</v>
      </c>
      <c r="D2114" s="54" t="str">
        <f t="shared" ca="1" si="120"/>
        <v xml:space="preserve">TBA03    </v>
      </c>
      <c r="E2114" s="98">
        <f t="shared" ca="1" si="120"/>
        <v>0</v>
      </c>
      <c r="F2114" s="54">
        <f t="shared" ca="1" si="120"/>
        <v>0</v>
      </c>
      <c r="G2114" s="54">
        <f t="shared" ca="1" si="120"/>
        <v>0</v>
      </c>
      <c r="H2114" s="54">
        <f t="shared" ca="1" si="120"/>
        <v>0</v>
      </c>
      <c r="I2114" s="54">
        <f t="shared" ca="1" si="120"/>
        <v>0</v>
      </c>
      <c r="J2114" s="54" t="str">
        <f t="shared" ca="1" si="120"/>
        <v>ZH2GJV</v>
      </c>
      <c r="K2114" s="54" t="str">
        <f t="shared" ca="1" si="120"/>
        <v>AD3</v>
      </c>
      <c r="L2114" s="54" t="str">
        <f t="shared" ca="1" si="120"/>
        <v>COMPLET</v>
      </c>
      <c r="M2114" s="54">
        <f t="shared" ca="1" si="120"/>
        <v>0</v>
      </c>
      <c r="N2114" s="54" t="str">
        <f t="shared" ca="1" si="120"/>
        <v>ZH2YJV</v>
      </c>
      <c r="O2114" s="54">
        <f t="shared" ca="1" si="120"/>
        <v>0</v>
      </c>
    </row>
    <row r="2115" spans="1:15" hidden="1" x14ac:dyDescent="0.25">
      <c r="A2115" s="97">
        <v>1700</v>
      </c>
      <c r="B2115" s="98" t="s">
        <v>8633</v>
      </c>
      <c r="C2115" s="54" t="str">
        <f t="shared" ca="1" si="120"/>
        <v>CPMP</v>
      </c>
      <c r="D2115" s="54" t="str">
        <f t="shared" ca="1" si="120"/>
        <v xml:space="preserve"> V2A04   </v>
      </c>
      <c r="E2115" s="98">
        <f t="shared" ca="1" si="120"/>
        <v>0</v>
      </c>
      <c r="F2115" s="54">
        <f t="shared" ca="1" si="120"/>
        <v>0</v>
      </c>
      <c r="G2115" s="54">
        <f t="shared" ca="1" si="120"/>
        <v>0</v>
      </c>
      <c r="H2115" s="54">
        <f t="shared" ca="1" si="120"/>
        <v>0</v>
      </c>
      <c r="I2115" s="54">
        <f t="shared" ca="1" si="120"/>
        <v>0</v>
      </c>
      <c r="J2115" s="54" t="str">
        <f t="shared" ca="1" si="120"/>
        <v>ZH2GJW</v>
      </c>
      <c r="K2115" s="54" t="str">
        <f t="shared" ca="1" si="120"/>
        <v>AD1</v>
      </c>
      <c r="L2115" s="54" t="str">
        <f t="shared" ca="1" si="120"/>
        <v>COMPLET</v>
      </c>
      <c r="M2115" s="54">
        <f t="shared" ca="1" si="120"/>
        <v>0</v>
      </c>
      <c r="N2115" s="54" t="str">
        <f t="shared" ca="1" si="120"/>
        <v>ZH2YJW</v>
      </c>
      <c r="O2115" s="54">
        <f t="shared" ca="1" si="120"/>
        <v>0</v>
      </c>
    </row>
    <row r="2116" spans="1:15" hidden="1" x14ac:dyDescent="0.25">
      <c r="A2116" s="97">
        <v>1701</v>
      </c>
      <c r="B2116" s="98" t="s">
        <v>8638</v>
      </c>
      <c r="C2116" s="54" t="str">
        <f t="shared" ca="1" si="120"/>
        <v>CPMP</v>
      </c>
      <c r="D2116" s="54" t="str">
        <f t="shared" ca="1" si="120"/>
        <v xml:space="preserve">TBA05    </v>
      </c>
      <c r="E2116" s="98">
        <f t="shared" ca="1" si="120"/>
        <v>0</v>
      </c>
      <c r="F2116" s="54">
        <f t="shared" ca="1" si="120"/>
        <v>0</v>
      </c>
      <c r="G2116" s="54">
        <f t="shared" ca="1" si="120"/>
        <v>0</v>
      </c>
      <c r="H2116" s="54">
        <f t="shared" ca="1" si="120"/>
        <v>0</v>
      </c>
      <c r="I2116" s="54">
        <f t="shared" ca="1" si="120"/>
        <v>0</v>
      </c>
      <c r="J2116" s="54" t="str">
        <f t="shared" ca="1" si="120"/>
        <v>ZH2GJX</v>
      </c>
      <c r="K2116" s="54" t="str">
        <f t="shared" ca="1" si="120"/>
        <v>AD3</v>
      </c>
      <c r="L2116" s="54" t="str">
        <f t="shared" ca="1" si="120"/>
        <v>COMPLET</v>
      </c>
      <c r="M2116" s="54">
        <f t="shared" ca="1" si="120"/>
        <v>0</v>
      </c>
      <c r="N2116" s="54" t="str">
        <f t="shared" ca="1" si="120"/>
        <v>ZH2YJX</v>
      </c>
      <c r="O2116" s="54">
        <f t="shared" ca="1" si="120"/>
        <v>0</v>
      </c>
    </row>
    <row r="2117" spans="1:15" hidden="1" x14ac:dyDescent="0.25">
      <c r="A2117" s="97">
        <v>1702</v>
      </c>
      <c r="B2117" s="98" t="s">
        <v>8644</v>
      </c>
      <c r="C2117" s="54" t="str">
        <f t="shared" ca="1" si="120"/>
        <v>CPMP</v>
      </c>
      <c r="D2117" s="54" t="str">
        <f t="shared" ca="1" si="120"/>
        <v xml:space="preserve">TBA08    </v>
      </c>
      <c r="E2117" s="98">
        <f t="shared" ca="1" si="120"/>
        <v>0</v>
      </c>
      <c r="F2117" s="54">
        <f t="shared" ca="1" si="120"/>
        <v>0</v>
      </c>
      <c r="G2117" s="54">
        <f t="shared" ca="1" si="120"/>
        <v>0</v>
      </c>
      <c r="H2117" s="54">
        <f t="shared" ca="1" si="120"/>
        <v>0</v>
      </c>
      <c r="I2117" s="54">
        <f t="shared" ca="1" si="120"/>
        <v>0</v>
      </c>
      <c r="J2117" s="54" t="str">
        <f t="shared" ca="1" si="120"/>
        <v>ZH2GJY</v>
      </c>
      <c r="K2117" s="54" t="str">
        <f t="shared" ca="1" si="120"/>
        <v>AD3</v>
      </c>
      <c r="L2117" s="54" t="str">
        <f t="shared" ca="1" si="120"/>
        <v>COMPLET</v>
      </c>
      <c r="M2117" s="54">
        <f t="shared" ca="1" si="120"/>
        <v>0</v>
      </c>
      <c r="N2117" s="54" t="str">
        <f t="shared" ca="1" si="120"/>
        <v>ZH2YJY</v>
      </c>
      <c r="O2117" s="54">
        <f t="shared" ca="1" si="120"/>
        <v>0</v>
      </c>
    </row>
    <row r="2118" spans="1:15" hidden="1" x14ac:dyDescent="0.25">
      <c r="A2118" s="97">
        <v>1703</v>
      </c>
      <c r="B2118" s="98" t="s">
        <v>8650</v>
      </c>
      <c r="C2118" s="54" t="str">
        <f t="shared" ca="1" si="120"/>
        <v>CPMP</v>
      </c>
      <c r="D2118" s="54" t="str">
        <f t="shared" ca="1" si="120"/>
        <v>TIMBA11T</v>
      </c>
      <c r="E2118" s="98">
        <f t="shared" ca="1" si="120"/>
        <v>0</v>
      </c>
      <c r="F2118" s="54">
        <f t="shared" ca="1" si="120"/>
        <v>0</v>
      </c>
      <c r="G2118" s="54">
        <f t="shared" ca="1" si="120"/>
        <v>0</v>
      </c>
      <c r="H2118" s="54">
        <f t="shared" ca="1" si="120"/>
        <v>0</v>
      </c>
      <c r="I2118" s="54">
        <f t="shared" ca="1" si="120"/>
        <v>0</v>
      </c>
      <c r="J2118" s="54" t="str">
        <f t="shared" ca="1" si="120"/>
        <v>ZH2GJZ</v>
      </c>
      <c r="K2118" s="54" t="str">
        <f t="shared" ca="1" si="120"/>
        <v>AD3</v>
      </c>
      <c r="L2118" s="54" t="str">
        <f t="shared" ca="1" si="120"/>
        <v>PARTIEL</v>
      </c>
      <c r="M2118" s="54">
        <f t="shared" ca="1" si="120"/>
        <v>0</v>
      </c>
      <c r="N2118" s="54" t="str">
        <f t="shared" ca="1" si="120"/>
        <v>ZH2YJZ</v>
      </c>
      <c r="O2118" s="54">
        <f t="shared" ca="1" si="120"/>
        <v>0</v>
      </c>
    </row>
    <row r="2119" spans="1:15" hidden="1" x14ac:dyDescent="0.25">
      <c r="A2119" s="97">
        <v>1704</v>
      </c>
      <c r="B2119" s="98" t="s">
        <v>8656</v>
      </c>
      <c r="C2119" s="54" t="str">
        <f t="shared" ca="1" si="120"/>
        <v>CPMP</v>
      </c>
      <c r="D2119" s="54" t="str">
        <f t="shared" ref="D2119:O2140" ca="1" si="121">IF((INDIRECT("'Referentiel'!"&amp;D$1&amp;$A2119)="N/A"),"",INDIRECT("'Referentiel'!"&amp;D$1&amp;$A2119))</f>
        <v xml:space="preserve">TIMTBA12 </v>
      </c>
      <c r="E2119" s="98">
        <f t="shared" ca="1" si="121"/>
        <v>0</v>
      </c>
      <c r="F2119" s="54">
        <f t="shared" ca="1" si="121"/>
        <v>0</v>
      </c>
      <c r="G2119" s="54">
        <f t="shared" ca="1" si="121"/>
        <v>0</v>
      </c>
      <c r="H2119" s="54">
        <f t="shared" ca="1" si="121"/>
        <v>0</v>
      </c>
      <c r="I2119" s="54">
        <f t="shared" ca="1" si="121"/>
        <v>0</v>
      </c>
      <c r="J2119" s="54" t="str">
        <f t="shared" ca="1" si="121"/>
        <v>ZH2CMS</v>
      </c>
      <c r="K2119" s="54" t="str">
        <f t="shared" ca="1" si="121"/>
        <v>AD1</v>
      </c>
      <c r="L2119" s="54" t="str">
        <f t="shared" ca="1" si="121"/>
        <v>PARTIEL</v>
      </c>
      <c r="M2119" s="54">
        <f t="shared" ca="1" si="121"/>
        <v>0</v>
      </c>
      <c r="N2119" s="54" t="str">
        <f t="shared" ca="1" si="121"/>
        <v>ZH2UMS</v>
      </c>
      <c r="O2119" s="54">
        <f t="shared" ca="1" si="121"/>
        <v>0</v>
      </c>
    </row>
    <row r="2120" spans="1:15" hidden="1" x14ac:dyDescent="0.25">
      <c r="A2120" s="97">
        <v>1705</v>
      </c>
      <c r="B2120" s="98" t="s">
        <v>8661</v>
      </c>
      <c r="C2120" s="54" t="str">
        <f t="shared" ref="C2120:F2151" ca="1" si="122">IF((INDIRECT("'Referentiel'!"&amp;C$1&amp;$A2120)="N/A"),"",INDIRECT("'Referentiel'!"&amp;C$1&amp;$A2120))</f>
        <v>CPMP</v>
      </c>
      <c r="D2120" s="54" t="str">
        <f t="shared" ca="1" si="121"/>
        <v xml:space="preserve">ADELETER </v>
      </c>
      <c r="E2120" s="98">
        <f t="shared" ca="1" si="121"/>
        <v>0</v>
      </c>
      <c r="F2120" s="54">
        <f t="shared" ca="1" si="121"/>
        <v>0</v>
      </c>
      <c r="G2120" s="54">
        <f t="shared" ca="1" si="121"/>
        <v>0</v>
      </c>
      <c r="H2120" s="54">
        <f t="shared" ca="1" si="121"/>
        <v>0</v>
      </c>
      <c r="I2120" s="54">
        <f t="shared" ca="1" si="121"/>
        <v>0</v>
      </c>
      <c r="J2120" s="54" t="str">
        <f t="shared" ca="1" si="121"/>
        <v>ZH2HJ0</v>
      </c>
      <c r="K2120" s="54" t="str">
        <f t="shared" ca="1" si="121"/>
        <v>AD3</v>
      </c>
      <c r="L2120" s="54" t="str">
        <f t="shared" ca="1" si="121"/>
        <v>COMPLET</v>
      </c>
      <c r="M2120" s="54">
        <f t="shared" ca="1" si="121"/>
        <v>0</v>
      </c>
      <c r="N2120" s="54" t="str">
        <f t="shared" ca="1" si="121"/>
        <v>ZH2ZJ0</v>
      </c>
      <c r="O2120" s="54">
        <f t="shared" ca="1" si="121"/>
        <v>0</v>
      </c>
    </row>
    <row r="2121" spans="1:15" hidden="1" x14ac:dyDescent="0.25">
      <c r="A2121" s="97">
        <v>1706</v>
      </c>
      <c r="B2121" s="98" t="s">
        <v>8667</v>
      </c>
      <c r="C2121" s="54" t="str">
        <f t="shared" ca="1" si="122"/>
        <v>CPMP</v>
      </c>
      <c r="D2121" s="54" t="str">
        <f t="shared" ca="1" si="121"/>
        <v xml:space="preserve">ADELETER </v>
      </c>
      <c r="E2121" s="98">
        <f t="shared" ca="1" si="121"/>
        <v>0</v>
      </c>
      <c r="F2121" s="54">
        <f t="shared" ca="1" si="121"/>
        <v>0</v>
      </c>
      <c r="G2121" s="54">
        <f t="shared" ca="1" si="121"/>
        <v>0</v>
      </c>
      <c r="H2121" s="54">
        <f t="shared" ca="1" si="121"/>
        <v>0</v>
      </c>
      <c r="I2121" s="54">
        <f t="shared" ca="1" si="121"/>
        <v>0</v>
      </c>
      <c r="J2121" s="54" t="str">
        <f t="shared" ca="1" si="121"/>
        <v>ZH2HJ1</v>
      </c>
      <c r="K2121" s="54" t="str">
        <f t="shared" ca="1" si="121"/>
        <v>AD1</v>
      </c>
      <c r="L2121" s="54" t="str">
        <f t="shared" ca="1" si="121"/>
        <v>COMPLET</v>
      </c>
      <c r="M2121" s="54">
        <f t="shared" ca="1" si="121"/>
        <v>0</v>
      </c>
      <c r="N2121" s="54" t="str">
        <f t="shared" ca="1" si="121"/>
        <v>ZH2ZJ1</v>
      </c>
      <c r="O2121" s="54">
        <f t="shared" ca="1" si="121"/>
        <v>0</v>
      </c>
    </row>
    <row r="2122" spans="1:15" hidden="1" x14ac:dyDescent="0.25">
      <c r="A2122" s="97">
        <v>1707</v>
      </c>
      <c r="B2122" s="98" t="s">
        <v>8674</v>
      </c>
      <c r="C2122" s="54" t="str">
        <f t="shared" ca="1" si="122"/>
        <v>CPMP</v>
      </c>
      <c r="D2122" s="54" t="str">
        <f t="shared" ca="1" si="121"/>
        <v xml:space="preserve">ADELETER </v>
      </c>
      <c r="E2122" s="98">
        <f t="shared" ca="1" si="121"/>
        <v>0</v>
      </c>
      <c r="F2122" s="54">
        <f t="shared" ca="1" si="121"/>
        <v>0</v>
      </c>
      <c r="G2122" s="54">
        <f t="shared" ca="1" si="121"/>
        <v>0</v>
      </c>
      <c r="H2122" s="54">
        <f t="shared" ca="1" si="121"/>
        <v>0</v>
      </c>
      <c r="I2122" s="54">
        <f t="shared" ca="1" si="121"/>
        <v>0</v>
      </c>
      <c r="J2122" s="54" t="str">
        <f t="shared" ca="1" si="121"/>
        <v>ZH2HJ2</v>
      </c>
      <c r="K2122" s="54" t="str">
        <f t="shared" ca="1" si="121"/>
        <v>AD1</v>
      </c>
      <c r="L2122" s="54" t="str">
        <f t="shared" ca="1" si="121"/>
        <v>COMPLET</v>
      </c>
      <c r="M2122" s="54">
        <f t="shared" ca="1" si="121"/>
        <v>0</v>
      </c>
      <c r="N2122" s="54" t="str">
        <f t="shared" ca="1" si="121"/>
        <v>ZH2ZJ2</v>
      </c>
      <c r="O2122" s="54">
        <f t="shared" ca="1" si="121"/>
        <v>0</v>
      </c>
    </row>
    <row r="2123" spans="1:15" hidden="1" x14ac:dyDescent="0.25">
      <c r="A2123" s="97">
        <v>1708</v>
      </c>
      <c r="B2123" s="98" t="s">
        <v>8680</v>
      </c>
      <c r="C2123" s="54" t="str">
        <f t="shared" ca="1" si="122"/>
        <v>CPMP</v>
      </c>
      <c r="D2123" s="54" t="str">
        <f t="shared" ca="1" si="121"/>
        <v xml:space="preserve">V2K03    </v>
      </c>
      <c r="E2123" s="98">
        <f t="shared" ca="1" si="121"/>
        <v>0</v>
      </c>
      <c r="F2123" s="54">
        <f t="shared" ca="1" si="121"/>
        <v>0</v>
      </c>
      <c r="G2123" s="54">
        <f t="shared" ca="1" si="121"/>
        <v>0</v>
      </c>
      <c r="H2123" s="54">
        <f t="shared" ca="1" si="121"/>
        <v>0</v>
      </c>
      <c r="I2123" s="54">
        <f t="shared" ca="1" si="121"/>
        <v>0</v>
      </c>
      <c r="J2123" s="54" t="str">
        <f t="shared" ca="1" si="121"/>
        <v>ZH2HJ3</v>
      </c>
      <c r="K2123" s="54" t="str">
        <f t="shared" ca="1" si="121"/>
        <v>AD1</v>
      </c>
      <c r="L2123" s="54" t="str">
        <f t="shared" ca="1" si="121"/>
        <v>COMPLET</v>
      </c>
      <c r="M2123" s="54">
        <f t="shared" ca="1" si="121"/>
        <v>0</v>
      </c>
      <c r="N2123" s="54" t="str">
        <f t="shared" ca="1" si="121"/>
        <v>ZH2ZJ3</v>
      </c>
      <c r="O2123" s="54">
        <f t="shared" ca="1" si="121"/>
        <v>0</v>
      </c>
    </row>
    <row r="2124" spans="1:15" hidden="1" x14ac:dyDescent="0.25">
      <c r="A2124" s="97">
        <v>1709</v>
      </c>
      <c r="B2124" s="98" t="s">
        <v>8686</v>
      </c>
      <c r="C2124" s="54" t="str">
        <f t="shared" ca="1" si="122"/>
        <v>CPMP</v>
      </c>
      <c r="D2124" s="54" t="str">
        <f t="shared" ca="1" si="121"/>
        <v xml:space="preserve">ADELETER </v>
      </c>
      <c r="E2124" s="98">
        <f t="shared" ca="1" si="121"/>
        <v>0</v>
      </c>
      <c r="F2124" s="54">
        <f t="shared" ca="1" si="121"/>
        <v>0</v>
      </c>
      <c r="G2124" s="54">
        <f t="shared" ca="1" si="121"/>
        <v>0</v>
      </c>
      <c r="H2124" s="54">
        <f t="shared" ca="1" si="121"/>
        <v>0</v>
      </c>
      <c r="I2124" s="54">
        <f t="shared" ca="1" si="121"/>
        <v>0</v>
      </c>
      <c r="J2124" s="54" t="str">
        <f t="shared" ca="1" si="121"/>
        <v>ZH2HJ4</v>
      </c>
      <c r="K2124" s="54" t="str">
        <f t="shared" ca="1" si="121"/>
        <v>AD3</v>
      </c>
      <c r="L2124" s="54" t="str">
        <f t="shared" ca="1" si="121"/>
        <v>COMPLET</v>
      </c>
      <c r="M2124" s="54">
        <f t="shared" ca="1" si="121"/>
        <v>0</v>
      </c>
      <c r="N2124" s="54" t="str">
        <f t="shared" ca="1" si="121"/>
        <v>ZH2ZJ4</v>
      </c>
      <c r="O2124" s="54">
        <f t="shared" ca="1" si="121"/>
        <v>0</v>
      </c>
    </row>
    <row r="2125" spans="1:15" hidden="1" x14ac:dyDescent="0.25">
      <c r="A2125" s="97">
        <v>1710</v>
      </c>
      <c r="B2125" s="98" t="s">
        <v>8692</v>
      </c>
      <c r="C2125" s="54" t="str">
        <f t="shared" ca="1" si="122"/>
        <v>CPMP</v>
      </c>
      <c r="D2125" s="54" t="str">
        <f t="shared" ca="1" si="121"/>
        <v xml:space="preserve">V2K05    </v>
      </c>
      <c r="E2125" s="98">
        <f t="shared" ca="1" si="121"/>
        <v>0</v>
      </c>
      <c r="F2125" s="54">
        <f t="shared" ca="1" si="121"/>
        <v>0</v>
      </c>
      <c r="G2125" s="54">
        <f t="shared" ca="1" si="121"/>
        <v>0</v>
      </c>
      <c r="H2125" s="54">
        <f t="shared" ca="1" si="121"/>
        <v>0</v>
      </c>
      <c r="I2125" s="54">
        <f t="shared" ca="1" si="121"/>
        <v>0</v>
      </c>
      <c r="J2125" s="54" t="str">
        <f t="shared" ca="1" si="121"/>
        <v>ZH2HJ5</v>
      </c>
      <c r="K2125" s="54" t="str">
        <f t="shared" ca="1" si="121"/>
        <v>AD3</v>
      </c>
      <c r="L2125" s="54" t="str">
        <f t="shared" ca="1" si="121"/>
        <v>COMPLET</v>
      </c>
      <c r="M2125" s="54">
        <f t="shared" ca="1" si="121"/>
        <v>0</v>
      </c>
      <c r="N2125" s="54" t="str">
        <f t="shared" ca="1" si="121"/>
        <v>ZH2ZJ5</v>
      </c>
      <c r="O2125" s="54">
        <f t="shared" ca="1" si="121"/>
        <v>0</v>
      </c>
    </row>
    <row r="2126" spans="1:15" hidden="1" x14ac:dyDescent="0.25">
      <c r="A2126" s="97">
        <v>1711</v>
      </c>
      <c r="B2126" s="98" t="s">
        <v>8698</v>
      </c>
      <c r="C2126" s="54" t="str">
        <f t="shared" ca="1" si="122"/>
        <v>CPMP</v>
      </c>
      <c r="D2126" s="54" t="str">
        <f t="shared" ca="1" si="121"/>
        <v>TIMBO01T</v>
      </c>
      <c r="E2126" s="98">
        <f t="shared" ca="1" si="121"/>
        <v>0</v>
      </c>
      <c r="F2126" s="54">
        <f t="shared" ca="1" si="121"/>
        <v>0</v>
      </c>
      <c r="G2126" s="54">
        <f t="shared" ca="1" si="121"/>
        <v>0</v>
      </c>
      <c r="H2126" s="54">
        <f t="shared" ca="1" si="121"/>
        <v>0</v>
      </c>
      <c r="I2126" s="54">
        <f t="shared" ca="1" si="121"/>
        <v>0</v>
      </c>
      <c r="J2126" s="54" t="str">
        <f t="shared" ca="1" si="121"/>
        <v>ZH2HJ6</v>
      </c>
      <c r="K2126" s="54" t="str">
        <f t="shared" ca="1" si="121"/>
        <v>AD1</v>
      </c>
      <c r="L2126" s="54" t="str">
        <f t="shared" ca="1" si="121"/>
        <v>COMPLET</v>
      </c>
      <c r="M2126" s="54">
        <f t="shared" ca="1" si="121"/>
        <v>0</v>
      </c>
      <c r="N2126" s="54" t="str">
        <f t="shared" ca="1" si="121"/>
        <v>ZH2ZJ6</v>
      </c>
      <c r="O2126" s="54">
        <f t="shared" ca="1" si="121"/>
        <v>0</v>
      </c>
    </row>
    <row r="2127" spans="1:15" hidden="1" x14ac:dyDescent="0.25">
      <c r="A2127" s="97">
        <v>1712</v>
      </c>
      <c r="B2127" s="98" t="s">
        <v>8706</v>
      </c>
      <c r="C2127" s="54" t="str">
        <f t="shared" ca="1" si="122"/>
        <v>CPMP</v>
      </c>
      <c r="D2127" s="54" t="str">
        <f t="shared" ca="1" si="121"/>
        <v>TIPXT008</v>
      </c>
      <c r="E2127" s="98">
        <f t="shared" ca="1" si="121"/>
        <v>0</v>
      </c>
      <c r="F2127" s="54">
        <f t="shared" ca="1" si="121"/>
        <v>0</v>
      </c>
      <c r="G2127" s="54">
        <f t="shared" ca="1" si="121"/>
        <v>0</v>
      </c>
      <c r="H2127" s="54">
        <f t="shared" ca="1" si="121"/>
        <v>0</v>
      </c>
      <c r="I2127" s="54">
        <f t="shared" ca="1" si="121"/>
        <v>0</v>
      </c>
      <c r="J2127" s="54" t="str">
        <f t="shared" ca="1" si="121"/>
        <v>ZH2IJ1</v>
      </c>
      <c r="K2127" s="54" t="str">
        <f t="shared" ca="1" si="121"/>
        <v>AD1</v>
      </c>
      <c r="L2127" s="54" t="str">
        <f t="shared" ca="1" si="121"/>
        <v>PARTIEL</v>
      </c>
      <c r="M2127" s="54">
        <f t="shared" ca="1" si="121"/>
        <v>0</v>
      </c>
      <c r="N2127" s="54" t="str">
        <f t="shared" ca="1" si="121"/>
        <v>ZH20J1</v>
      </c>
      <c r="O2127" s="54">
        <f t="shared" ca="1" si="121"/>
        <v>0</v>
      </c>
    </row>
    <row r="2128" spans="1:15" hidden="1" x14ac:dyDescent="0.25">
      <c r="A2128" s="97">
        <v>1713</v>
      </c>
      <c r="B2128" s="98" t="s">
        <v>8709</v>
      </c>
      <c r="C2128" s="54" t="str">
        <f t="shared" ca="1" si="122"/>
        <v>CPMP</v>
      </c>
      <c r="D2128" s="54" t="str">
        <f t="shared" ca="1" si="121"/>
        <v>TBP07</v>
      </c>
      <c r="E2128" s="98">
        <f t="shared" ca="1" si="121"/>
        <v>0</v>
      </c>
      <c r="F2128" s="54">
        <f t="shared" ca="1" si="121"/>
        <v>0</v>
      </c>
      <c r="G2128" s="54" t="str">
        <f t="shared" ca="1" si="121"/>
        <v>ZTISJT</v>
      </c>
      <c r="H2128" s="54" t="str">
        <f t="shared" ca="1" si="121"/>
        <v>H2090</v>
      </c>
      <c r="I2128" s="54">
        <f t="shared" ca="1" si="121"/>
        <v>0</v>
      </c>
      <c r="J2128" s="54" t="str">
        <f t="shared" ca="1" si="121"/>
        <v>ZH2QJZ</v>
      </c>
      <c r="K2128" s="54" t="str">
        <f t="shared" ca="1" si="121"/>
        <v>AD3</v>
      </c>
      <c r="L2128" s="54" t="str">
        <f t="shared" ca="1" si="121"/>
        <v>PARTIEL</v>
      </c>
      <c r="M2128" s="54">
        <f t="shared" ca="1" si="121"/>
        <v>0</v>
      </c>
      <c r="N2128" s="54" t="str">
        <f t="shared" ca="1" si="121"/>
        <v>ZH2ZJ7</v>
      </c>
      <c r="O2128" s="54">
        <f t="shared" ca="1" si="121"/>
        <v>0</v>
      </c>
    </row>
    <row r="2129" spans="1:15" hidden="1" x14ac:dyDescent="0.25">
      <c r="A2129" s="97">
        <v>1714</v>
      </c>
      <c r="B2129" s="98" t="s">
        <v>8715</v>
      </c>
      <c r="C2129" s="54" t="str">
        <f t="shared" ca="1" si="122"/>
        <v>CPMP</v>
      </c>
      <c r="D2129" s="54" t="str">
        <f t="shared" ca="1" si="121"/>
        <v xml:space="preserve">ADELETER </v>
      </c>
      <c r="E2129" s="98">
        <f t="shared" ca="1" si="121"/>
        <v>0</v>
      </c>
      <c r="F2129" s="54">
        <f t="shared" ca="1" si="121"/>
        <v>0</v>
      </c>
      <c r="G2129" s="54">
        <f t="shared" ca="1" si="121"/>
        <v>0</v>
      </c>
      <c r="H2129" s="54">
        <f t="shared" ca="1" si="121"/>
        <v>0</v>
      </c>
      <c r="I2129" s="54">
        <f t="shared" ca="1" si="121"/>
        <v>0</v>
      </c>
      <c r="J2129" s="54" t="str">
        <f t="shared" ca="1" si="121"/>
        <v>ZH2HJ8</v>
      </c>
      <c r="K2129" s="54" t="str">
        <f t="shared" ca="1" si="121"/>
        <v>AD3</v>
      </c>
      <c r="L2129" s="54" t="str">
        <f t="shared" ca="1" si="121"/>
        <v>COMPLET</v>
      </c>
      <c r="M2129" s="54">
        <f t="shared" ca="1" si="121"/>
        <v>0</v>
      </c>
      <c r="N2129" s="54" t="str">
        <f t="shared" ca="1" si="121"/>
        <v>ZH2ZJ8</v>
      </c>
      <c r="O2129" s="54">
        <f t="shared" ca="1" si="121"/>
        <v>0</v>
      </c>
    </row>
    <row r="2130" spans="1:15" hidden="1" x14ac:dyDescent="0.25">
      <c r="A2130" s="97">
        <v>1715</v>
      </c>
      <c r="B2130" s="98" t="s">
        <v>8721</v>
      </c>
      <c r="C2130" s="54" t="str">
        <f t="shared" ca="1" si="122"/>
        <v>CPMP</v>
      </c>
      <c r="D2130" s="54" t="str">
        <f t="shared" ca="1" si="121"/>
        <v xml:space="preserve">ADELETER </v>
      </c>
      <c r="E2130" s="98">
        <f t="shared" ca="1" si="121"/>
        <v>0</v>
      </c>
      <c r="F2130" s="54">
        <f t="shared" ca="1" si="121"/>
        <v>0</v>
      </c>
      <c r="G2130" s="54">
        <f t="shared" ca="1" si="121"/>
        <v>0</v>
      </c>
      <c r="H2130" s="54">
        <f t="shared" ca="1" si="121"/>
        <v>0</v>
      </c>
      <c r="I2130" s="54">
        <f t="shared" ca="1" si="121"/>
        <v>0</v>
      </c>
      <c r="J2130" s="54" t="str">
        <f t="shared" ca="1" si="121"/>
        <v>ZH2HJ9</v>
      </c>
      <c r="K2130" s="54" t="str">
        <f t="shared" ca="1" si="121"/>
        <v>AD3</v>
      </c>
      <c r="L2130" s="54" t="str">
        <f t="shared" ca="1" si="121"/>
        <v>COMPLET</v>
      </c>
      <c r="M2130" s="54">
        <f t="shared" ca="1" si="121"/>
        <v>0</v>
      </c>
      <c r="N2130" s="54" t="str">
        <f t="shared" ca="1" si="121"/>
        <v>ZH2ZJ9</v>
      </c>
      <c r="O2130" s="54">
        <f t="shared" ca="1" si="121"/>
        <v>0</v>
      </c>
    </row>
    <row r="2131" spans="1:15" hidden="1" x14ac:dyDescent="0.25">
      <c r="A2131" s="97">
        <v>1716</v>
      </c>
      <c r="B2131" s="98" t="s">
        <v>8727</v>
      </c>
      <c r="C2131" s="54" t="str">
        <f t="shared" ca="1" si="122"/>
        <v>CPMP</v>
      </c>
      <c r="D2131" s="54" t="str">
        <f t="shared" ca="1" si="121"/>
        <v xml:space="preserve">TBP11    </v>
      </c>
      <c r="E2131" s="98">
        <f t="shared" ca="1" si="121"/>
        <v>0</v>
      </c>
      <c r="F2131" s="54">
        <f t="shared" ca="1" si="121"/>
        <v>0</v>
      </c>
      <c r="G2131" s="54">
        <f t="shared" ca="1" si="121"/>
        <v>0</v>
      </c>
      <c r="H2131" s="54">
        <f t="shared" ca="1" si="121"/>
        <v>0</v>
      </c>
      <c r="I2131" s="54">
        <f t="shared" ca="1" si="121"/>
        <v>0</v>
      </c>
      <c r="J2131" s="54" t="str">
        <f t="shared" ca="1" si="121"/>
        <v>ZH2HJA</v>
      </c>
      <c r="K2131" s="54" t="str">
        <f t="shared" ca="1" si="121"/>
        <v>AD3</v>
      </c>
      <c r="L2131" s="54" t="str">
        <f t="shared" ca="1" si="121"/>
        <v>COMPLET</v>
      </c>
      <c r="M2131" s="54">
        <f t="shared" ca="1" si="121"/>
        <v>0</v>
      </c>
      <c r="N2131" s="54" t="str">
        <f t="shared" ca="1" si="121"/>
        <v>ZH2ZJA</v>
      </c>
      <c r="O2131" s="54">
        <f t="shared" ca="1" si="121"/>
        <v>0</v>
      </c>
    </row>
    <row r="2132" spans="1:15" hidden="1" x14ac:dyDescent="0.25">
      <c r="A2132" s="97">
        <v>1717</v>
      </c>
      <c r="B2132" s="98" t="s">
        <v>8733</v>
      </c>
      <c r="C2132" s="54" t="str">
        <f t="shared" ca="1" si="122"/>
        <v>CPMP</v>
      </c>
      <c r="D2132" s="54" t="str">
        <f t="shared" ca="1" si="121"/>
        <v xml:space="preserve">ADELETER </v>
      </c>
      <c r="E2132" s="98">
        <f t="shared" ca="1" si="121"/>
        <v>0</v>
      </c>
      <c r="F2132" s="54">
        <f t="shared" ca="1" si="121"/>
        <v>0</v>
      </c>
      <c r="G2132" s="54">
        <f t="shared" ca="1" si="121"/>
        <v>0</v>
      </c>
      <c r="H2132" s="54">
        <f t="shared" ca="1" si="121"/>
        <v>0</v>
      </c>
      <c r="I2132" s="54">
        <f t="shared" ca="1" si="121"/>
        <v>0</v>
      </c>
      <c r="J2132" s="54" t="str">
        <f t="shared" ca="1" si="121"/>
        <v>ZH2HJB</v>
      </c>
      <c r="K2132" s="54" t="str">
        <f t="shared" ca="1" si="121"/>
        <v>AD3</v>
      </c>
      <c r="L2132" s="54" t="str">
        <f t="shared" ca="1" si="121"/>
        <v>COMPLET</v>
      </c>
      <c r="M2132" s="54">
        <f t="shared" ca="1" si="121"/>
        <v>0</v>
      </c>
      <c r="N2132" s="54" t="str">
        <f t="shared" ca="1" si="121"/>
        <v>ZH2ZJB</v>
      </c>
      <c r="O2132" s="54">
        <f t="shared" ca="1" si="121"/>
        <v>0</v>
      </c>
    </row>
    <row r="2133" spans="1:15" hidden="1" x14ac:dyDescent="0.25">
      <c r="A2133" s="97">
        <v>1718</v>
      </c>
      <c r="B2133" s="98" t="s">
        <v>8739</v>
      </c>
      <c r="C2133" s="54" t="str">
        <f t="shared" ca="1" si="122"/>
        <v>CPMP</v>
      </c>
      <c r="D2133" s="54" t="str">
        <f t="shared" ca="1" si="121"/>
        <v>TIMTBQ01</v>
      </c>
      <c r="E2133" s="98">
        <f t="shared" ca="1" si="121"/>
        <v>0</v>
      </c>
      <c r="F2133" s="54">
        <f t="shared" ca="1" si="121"/>
        <v>0</v>
      </c>
      <c r="G2133" s="54" t="str">
        <f t="shared" ca="1" si="121"/>
        <v>ZH2XJN</v>
      </c>
      <c r="H2133" s="54" t="str">
        <f t="shared" ca="1" si="121"/>
        <v>H2060</v>
      </c>
      <c r="I2133" s="54">
        <f t="shared" ca="1" si="121"/>
        <v>0</v>
      </c>
      <c r="J2133" s="54" t="str">
        <f t="shared" ca="1" si="121"/>
        <v>ZH2XJO</v>
      </c>
      <c r="K2133" s="54" t="str">
        <f t="shared" ca="1" si="121"/>
        <v>AD3</v>
      </c>
      <c r="L2133" s="54" t="str">
        <f t="shared" ca="1" si="121"/>
        <v>PARTIEL</v>
      </c>
      <c r="M2133" s="54">
        <f t="shared" ca="1" si="121"/>
        <v>0</v>
      </c>
      <c r="N2133" s="54" t="str">
        <f t="shared" ca="1" si="121"/>
        <v>ZH2ZJC</v>
      </c>
      <c r="O2133" s="54">
        <f t="shared" ca="1" si="121"/>
        <v>0</v>
      </c>
    </row>
    <row r="2134" spans="1:15" hidden="1" x14ac:dyDescent="0.25">
      <c r="A2134" s="97">
        <v>1719</v>
      </c>
      <c r="B2134" s="98" t="s">
        <v>8742</v>
      </c>
      <c r="C2134" s="54" t="str">
        <f t="shared" ca="1" si="122"/>
        <v>CPMP</v>
      </c>
      <c r="D2134" s="54" t="str">
        <f t="shared" ca="1" si="121"/>
        <v xml:space="preserve">TBT04    </v>
      </c>
      <c r="E2134" s="98">
        <f t="shared" ca="1" si="121"/>
        <v>0</v>
      </c>
      <c r="F2134" s="54">
        <f t="shared" ca="1" si="121"/>
        <v>0</v>
      </c>
      <c r="G2134" s="54">
        <f t="shared" ca="1" si="121"/>
        <v>0</v>
      </c>
      <c r="H2134" s="54">
        <f t="shared" ca="1" si="121"/>
        <v>0</v>
      </c>
      <c r="I2134" s="54">
        <f t="shared" ca="1" si="121"/>
        <v>0</v>
      </c>
      <c r="J2134" s="54" t="str">
        <f t="shared" ca="1" si="121"/>
        <v>ZH2HJE</v>
      </c>
      <c r="K2134" s="54" t="str">
        <f t="shared" ca="1" si="121"/>
        <v>AD3</v>
      </c>
      <c r="L2134" s="54" t="str">
        <f t="shared" ca="1" si="121"/>
        <v>COMPLET</v>
      </c>
      <c r="M2134" s="54">
        <f t="shared" ca="1" si="121"/>
        <v>0</v>
      </c>
      <c r="N2134" s="54" t="str">
        <f t="shared" ca="1" si="121"/>
        <v>ZH2ZJE</v>
      </c>
      <c r="O2134" s="54">
        <f t="shared" ca="1" si="121"/>
        <v>0</v>
      </c>
    </row>
    <row r="2135" spans="1:15" hidden="1" x14ac:dyDescent="0.25">
      <c r="A2135" s="97">
        <v>1720</v>
      </c>
      <c r="B2135" s="98" t="s">
        <v>8748</v>
      </c>
      <c r="C2135" s="54" t="str">
        <f t="shared" ca="1" si="122"/>
        <v>CPMP</v>
      </c>
      <c r="D2135" s="54" t="str">
        <f t="shared" ca="1" si="121"/>
        <v xml:space="preserve">TBT05    </v>
      </c>
      <c r="E2135" s="98">
        <f t="shared" ca="1" si="121"/>
        <v>0</v>
      </c>
      <c r="F2135" s="54">
        <f t="shared" ca="1" si="121"/>
        <v>0</v>
      </c>
      <c r="G2135" s="54">
        <f t="shared" ca="1" si="121"/>
        <v>0</v>
      </c>
      <c r="H2135" s="54">
        <f t="shared" ca="1" si="121"/>
        <v>0</v>
      </c>
      <c r="I2135" s="54">
        <f t="shared" ca="1" si="121"/>
        <v>0</v>
      </c>
      <c r="J2135" s="54" t="str">
        <f t="shared" ca="1" si="121"/>
        <v>ZH2HJF</v>
      </c>
      <c r="K2135" s="54" t="str">
        <f t="shared" ca="1" si="121"/>
        <v>AD3</v>
      </c>
      <c r="L2135" s="54" t="str">
        <f t="shared" ca="1" si="121"/>
        <v>COMPLET</v>
      </c>
      <c r="M2135" s="54">
        <f t="shared" ca="1" si="121"/>
        <v>0</v>
      </c>
      <c r="N2135" s="54" t="str">
        <f t="shared" ca="1" si="121"/>
        <v>ZH2ZJF</v>
      </c>
      <c r="O2135" s="54">
        <f t="shared" ca="1" si="121"/>
        <v>0</v>
      </c>
    </row>
    <row r="2136" spans="1:15" hidden="1" x14ac:dyDescent="0.25">
      <c r="A2136" s="97">
        <v>1721</v>
      </c>
      <c r="B2136" s="98" t="s">
        <v>8754</v>
      </c>
      <c r="C2136" s="54" t="str">
        <f t="shared" ca="1" si="122"/>
        <v>CPMP</v>
      </c>
      <c r="D2136" s="54" t="str">
        <f t="shared" ca="1" si="121"/>
        <v>TBT06</v>
      </c>
      <c r="E2136" s="98">
        <f t="shared" ca="1" si="121"/>
        <v>0</v>
      </c>
      <c r="F2136" s="54">
        <f t="shared" ca="1" si="121"/>
        <v>0</v>
      </c>
      <c r="G2136" s="54">
        <f t="shared" ca="1" si="121"/>
        <v>0</v>
      </c>
      <c r="H2136" s="54">
        <f t="shared" ca="1" si="121"/>
        <v>0</v>
      </c>
      <c r="I2136" s="54">
        <f t="shared" ca="1" si="121"/>
        <v>0</v>
      </c>
      <c r="J2136" s="54" t="str">
        <f t="shared" ca="1" si="121"/>
        <v>ZH2CMT</v>
      </c>
      <c r="K2136" s="54" t="str">
        <f t="shared" ca="1" si="121"/>
        <v>AD3</v>
      </c>
      <c r="L2136" s="54" t="str">
        <f t="shared" ca="1" si="121"/>
        <v>COMPLET</v>
      </c>
      <c r="M2136" s="54" t="str">
        <f t="shared" ca="1" si="121"/>
        <v xml:space="preserve"> </v>
      </c>
      <c r="N2136" s="54" t="str">
        <f t="shared" ca="1" si="121"/>
        <v>ZH2UMT</v>
      </c>
      <c r="O2136" s="54">
        <f t="shared" ca="1" si="121"/>
        <v>0</v>
      </c>
    </row>
    <row r="2137" spans="1:15" hidden="1" x14ac:dyDescent="0.25">
      <c r="A2137" s="97">
        <v>1722</v>
      </c>
      <c r="B2137" s="98" t="s">
        <v>8761</v>
      </c>
      <c r="C2137" s="54" t="str">
        <f t="shared" ca="1" si="122"/>
        <v>CPMP</v>
      </c>
      <c r="D2137" s="54" t="str">
        <f t="shared" ca="1" si="121"/>
        <v xml:space="preserve">TBT08    </v>
      </c>
      <c r="E2137" s="98">
        <f t="shared" ca="1" si="121"/>
        <v>0</v>
      </c>
      <c r="F2137" s="54">
        <f t="shared" ca="1" si="121"/>
        <v>0</v>
      </c>
      <c r="G2137" s="54">
        <f t="shared" ca="1" si="121"/>
        <v>0</v>
      </c>
      <c r="H2137" s="54">
        <f t="shared" ca="1" si="121"/>
        <v>0</v>
      </c>
      <c r="I2137" s="54">
        <f t="shared" ca="1" si="121"/>
        <v>0</v>
      </c>
      <c r="J2137" s="54" t="str">
        <f t="shared" ca="1" si="121"/>
        <v>ZH2HJG</v>
      </c>
      <c r="K2137" s="54" t="str">
        <f t="shared" ca="1" si="121"/>
        <v>AD3</v>
      </c>
      <c r="L2137" s="54" t="str">
        <f t="shared" ca="1" si="121"/>
        <v>COMPLET</v>
      </c>
      <c r="M2137" s="54">
        <f t="shared" ca="1" si="121"/>
        <v>0</v>
      </c>
      <c r="N2137" s="54" t="str">
        <f t="shared" ca="1" si="121"/>
        <v>ZH2ZJG</v>
      </c>
      <c r="O2137" s="54">
        <f t="shared" ca="1" si="121"/>
        <v>0</v>
      </c>
    </row>
    <row r="2138" spans="1:15" hidden="1" x14ac:dyDescent="0.25">
      <c r="A2138" s="97">
        <v>1723</v>
      </c>
      <c r="B2138" s="98" t="s">
        <v>8767</v>
      </c>
      <c r="C2138" s="54" t="str">
        <f t="shared" ca="1" si="122"/>
        <v>CPMP</v>
      </c>
      <c r="D2138" s="54" t="str">
        <f t="shared" ca="1" si="121"/>
        <v xml:space="preserve">TBT12    </v>
      </c>
      <c r="E2138" s="98">
        <f t="shared" ca="1" si="121"/>
        <v>0</v>
      </c>
      <c r="F2138" s="54">
        <f t="shared" ca="1" si="121"/>
        <v>0</v>
      </c>
      <c r="G2138" s="54">
        <f t="shared" ca="1" si="121"/>
        <v>0</v>
      </c>
      <c r="H2138" s="54">
        <f t="shared" ca="1" si="121"/>
        <v>0</v>
      </c>
      <c r="I2138" s="54">
        <f t="shared" ca="1" si="121"/>
        <v>0</v>
      </c>
      <c r="J2138" s="54" t="str">
        <f t="shared" ca="1" si="121"/>
        <v>ZH2HJH</v>
      </c>
      <c r="K2138" s="54" t="str">
        <f t="shared" ca="1" si="121"/>
        <v>AD3</v>
      </c>
      <c r="L2138" s="54" t="str">
        <f t="shared" ca="1" si="121"/>
        <v>COMPLET</v>
      </c>
      <c r="M2138" s="54">
        <f t="shared" ca="1" si="121"/>
        <v>0</v>
      </c>
      <c r="N2138" s="54" t="str">
        <f t="shared" ca="1" si="121"/>
        <v>ZH2ZJH</v>
      </c>
      <c r="O2138" s="54">
        <f t="shared" ca="1" si="121"/>
        <v>0</v>
      </c>
    </row>
    <row r="2139" spans="1:15" hidden="1" x14ac:dyDescent="0.25">
      <c r="A2139" s="97">
        <v>1724</v>
      </c>
      <c r="B2139" s="98" t="s">
        <v>8773</v>
      </c>
      <c r="C2139" s="54" t="str">
        <f t="shared" ca="1" si="122"/>
        <v>CPMP</v>
      </c>
      <c r="D2139" s="54" t="str">
        <f t="shared" ca="1" si="121"/>
        <v xml:space="preserve">V2T14    </v>
      </c>
      <c r="E2139" s="98">
        <f t="shared" ca="1" si="121"/>
        <v>0</v>
      </c>
      <c r="F2139" s="54">
        <f t="shared" ca="1" si="121"/>
        <v>0</v>
      </c>
      <c r="G2139" s="54">
        <f t="shared" ca="1" si="121"/>
        <v>0</v>
      </c>
      <c r="H2139" s="54">
        <f t="shared" ca="1" si="121"/>
        <v>0</v>
      </c>
      <c r="I2139" s="54">
        <f t="shared" ca="1" si="121"/>
        <v>0</v>
      </c>
      <c r="J2139" s="54" t="str">
        <f t="shared" ca="1" si="121"/>
        <v>ZH2HJI</v>
      </c>
      <c r="K2139" s="54" t="str">
        <f t="shared" ca="1" si="121"/>
        <v>AD3</v>
      </c>
      <c r="L2139" s="54" t="str">
        <f t="shared" ca="1" si="121"/>
        <v>COMPLET</v>
      </c>
      <c r="M2139" s="54">
        <f t="shared" ca="1" si="121"/>
        <v>0</v>
      </c>
      <c r="N2139" s="54" t="str">
        <f t="shared" ca="1" si="121"/>
        <v>ZH2ZJI</v>
      </c>
      <c r="O2139" s="54">
        <f t="shared" ca="1" si="121"/>
        <v>0</v>
      </c>
    </row>
    <row r="2140" spans="1:15" hidden="1" x14ac:dyDescent="0.25">
      <c r="A2140" s="97">
        <v>1725</v>
      </c>
      <c r="B2140" s="98" t="s">
        <v>8778</v>
      </c>
      <c r="C2140" s="54" t="str">
        <f t="shared" ca="1" si="122"/>
        <v>CPMP</v>
      </c>
      <c r="D2140" s="54" t="str">
        <f t="shared" ca="1" si="121"/>
        <v xml:space="preserve">TBT15    </v>
      </c>
      <c r="E2140" s="98">
        <f t="shared" ca="1" si="121"/>
        <v>0</v>
      </c>
      <c r="F2140" s="54">
        <f t="shared" ca="1" si="121"/>
        <v>0</v>
      </c>
      <c r="G2140" s="54">
        <f t="shared" ref="G2140:O2168" ca="1" si="123">IF((INDIRECT("'Referentiel'!"&amp;G$1&amp;$A2140)="N/A"),"",INDIRECT("'Referentiel'!"&amp;G$1&amp;$A2140))</f>
        <v>0</v>
      </c>
      <c r="H2140" s="54">
        <f t="shared" ca="1" si="123"/>
        <v>0</v>
      </c>
      <c r="I2140" s="54">
        <f t="shared" ca="1" si="123"/>
        <v>0</v>
      </c>
      <c r="J2140" s="54" t="str">
        <f t="shared" ca="1" si="123"/>
        <v>ZH2HJJ</v>
      </c>
      <c r="K2140" s="54" t="str">
        <f t="shared" ca="1" si="123"/>
        <v>AD3</v>
      </c>
      <c r="L2140" s="54" t="str">
        <f t="shared" ca="1" si="123"/>
        <v>COMPLET</v>
      </c>
      <c r="M2140" s="54">
        <f t="shared" ca="1" si="123"/>
        <v>0</v>
      </c>
      <c r="N2140" s="54" t="str">
        <f t="shared" ca="1" si="123"/>
        <v>ZH2ZJJ</v>
      </c>
      <c r="O2140" s="54">
        <f t="shared" ca="1" si="123"/>
        <v>0</v>
      </c>
    </row>
    <row r="2141" spans="1:15" hidden="1" x14ac:dyDescent="0.25">
      <c r="A2141" s="97">
        <v>1726</v>
      </c>
      <c r="B2141" s="98" t="s">
        <v>8783</v>
      </c>
      <c r="C2141" s="54" t="str">
        <f t="shared" ca="1" si="122"/>
        <v>CPMP</v>
      </c>
      <c r="D2141" s="54" t="str">
        <f t="shared" ca="1" si="122"/>
        <v xml:space="preserve">TBT1I    </v>
      </c>
      <c r="E2141" s="98">
        <f t="shared" ca="1" si="122"/>
        <v>0</v>
      </c>
      <c r="F2141" s="54">
        <f t="shared" ca="1" si="122"/>
        <v>0</v>
      </c>
      <c r="G2141" s="54">
        <f t="shared" ca="1" si="123"/>
        <v>0</v>
      </c>
      <c r="H2141" s="54">
        <f t="shared" ca="1" si="123"/>
        <v>0</v>
      </c>
      <c r="I2141" s="54">
        <f t="shared" ca="1" si="123"/>
        <v>0</v>
      </c>
      <c r="J2141" s="54" t="str">
        <f t="shared" ca="1" si="123"/>
        <v>ZH2HJK</v>
      </c>
      <c r="K2141" s="54" t="str">
        <f t="shared" ca="1" si="123"/>
        <v>AD3</v>
      </c>
      <c r="L2141" s="54" t="str">
        <f t="shared" ca="1" si="123"/>
        <v>COMPLET</v>
      </c>
      <c r="M2141" s="54">
        <f t="shared" ca="1" si="123"/>
        <v>0</v>
      </c>
      <c r="N2141" s="54" t="str">
        <f t="shared" ca="1" si="123"/>
        <v>ZH2ZJK</v>
      </c>
      <c r="O2141" s="54">
        <f t="shared" ca="1" si="123"/>
        <v>0</v>
      </c>
    </row>
    <row r="2142" spans="1:15" hidden="1" x14ac:dyDescent="0.25">
      <c r="A2142" s="97">
        <v>1727</v>
      </c>
      <c r="B2142" s="98" t="s">
        <v>8789</v>
      </c>
      <c r="C2142" s="54" t="str">
        <f t="shared" ca="1" si="122"/>
        <v>CPMP</v>
      </c>
      <c r="D2142" s="54" t="str">
        <f t="shared" ca="1" si="122"/>
        <v xml:space="preserve">TBT1Q    </v>
      </c>
      <c r="E2142" s="98">
        <f t="shared" ca="1" si="122"/>
        <v>0</v>
      </c>
      <c r="F2142" s="54">
        <f t="shared" ca="1" si="122"/>
        <v>0</v>
      </c>
      <c r="G2142" s="54">
        <f t="shared" ca="1" si="123"/>
        <v>0</v>
      </c>
      <c r="H2142" s="54">
        <f t="shared" ca="1" si="123"/>
        <v>0</v>
      </c>
      <c r="I2142" s="54">
        <f t="shared" ca="1" si="123"/>
        <v>0</v>
      </c>
      <c r="J2142" s="54" t="str">
        <f t="shared" ca="1" si="123"/>
        <v>ZH2HJL</v>
      </c>
      <c r="K2142" s="54" t="str">
        <f t="shared" ca="1" si="123"/>
        <v>AD3</v>
      </c>
      <c r="L2142" s="54" t="str">
        <f t="shared" ca="1" si="123"/>
        <v>COMPLET</v>
      </c>
      <c r="M2142" s="54">
        <f t="shared" ca="1" si="123"/>
        <v>0</v>
      </c>
      <c r="N2142" s="54" t="str">
        <f t="shared" ca="1" si="123"/>
        <v>ZH2ZJL</v>
      </c>
      <c r="O2142" s="54">
        <f t="shared" ca="1" si="123"/>
        <v>0</v>
      </c>
    </row>
    <row r="2143" spans="1:15" hidden="1" x14ac:dyDescent="0.25">
      <c r="A2143" s="97">
        <v>1728</v>
      </c>
      <c r="B2143" s="98" t="s">
        <v>8795</v>
      </c>
      <c r="C2143" s="54" t="str">
        <f t="shared" ca="1" si="122"/>
        <v>CPMP</v>
      </c>
      <c r="D2143" s="54" t="str">
        <f t="shared" ca="1" si="122"/>
        <v xml:space="preserve">V2T1Y    </v>
      </c>
      <c r="E2143" s="98">
        <f t="shared" ca="1" si="122"/>
        <v>0</v>
      </c>
      <c r="F2143" s="54">
        <f t="shared" ca="1" si="122"/>
        <v>0</v>
      </c>
      <c r="G2143" s="54">
        <f t="shared" ca="1" si="123"/>
        <v>0</v>
      </c>
      <c r="H2143" s="54">
        <f t="shared" ca="1" si="123"/>
        <v>0</v>
      </c>
      <c r="I2143" s="54">
        <f t="shared" ca="1" si="123"/>
        <v>0</v>
      </c>
      <c r="J2143" s="54" t="str">
        <f t="shared" ca="1" si="123"/>
        <v>ZH2HJM</v>
      </c>
      <c r="K2143" s="54" t="str">
        <f t="shared" ca="1" si="123"/>
        <v>AD3</v>
      </c>
      <c r="L2143" s="54" t="str">
        <f t="shared" ca="1" si="123"/>
        <v>COMPLET</v>
      </c>
      <c r="M2143" s="54">
        <f t="shared" ca="1" si="123"/>
        <v>0</v>
      </c>
      <c r="N2143" s="54" t="str">
        <f t="shared" ca="1" si="123"/>
        <v>ZH2ZJM</v>
      </c>
      <c r="O2143" s="54">
        <f t="shared" ca="1" si="123"/>
        <v>0</v>
      </c>
    </row>
    <row r="2144" spans="1:15" x14ac:dyDescent="0.25">
      <c r="A2144" s="97">
        <v>1729</v>
      </c>
      <c r="B2144" s="98" t="s">
        <v>8801</v>
      </c>
      <c r="C2144" s="54" t="str">
        <f t="shared" ca="1" si="122"/>
        <v>CPMP</v>
      </c>
      <c r="D2144" s="54" t="str">
        <f t="shared" ca="1" si="122"/>
        <v>TBT27</v>
      </c>
      <c r="E2144" s="98">
        <f t="shared" ca="1" si="122"/>
        <v>0</v>
      </c>
      <c r="F2144" s="54">
        <f t="shared" ca="1" si="122"/>
        <v>0</v>
      </c>
      <c r="G2144" s="54">
        <f t="shared" ca="1" si="123"/>
        <v>0</v>
      </c>
      <c r="H2144" s="54">
        <f t="shared" ca="1" si="123"/>
        <v>0</v>
      </c>
      <c r="I2144" s="54">
        <f t="shared" ca="1" si="123"/>
        <v>0</v>
      </c>
      <c r="J2144" s="54" t="str">
        <f t="shared" ca="1" si="123"/>
        <v>ZH2AHC</v>
      </c>
      <c r="K2144" s="54" t="str">
        <f t="shared" ca="1" si="123"/>
        <v>AD3</v>
      </c>
      <c r="L2144" s="54" t="str">
        <f t="shared" ca="1" si="123"/>
        <v>COMPLET</v>
      </c>
      <c r="M2144" s="54" t="str">
        <f t="shared" ca="1" si="123"/>
        <v xml:space="preserve"> </v>
      </c>
      <c r="N2144" s="54" t="str">
        <f t="shared" ca="1" si="123"/>
        <v>ZH2SHC</v>
      </c>
      <c r="O2144" s="54">
        <f t="shared" ca="1" si="123"/>
        <v>0</v>
      </c>
    </row>
    <row r="2145" spans="1:15" x14ac:dyDescent="0.25">
      <c r="A2145" s="97">
        <v>1730</v>
      </c>
      <c r="B2145" s="98" t="s">
        <v>8807</v>
      </c>
      <c r="C2145" s="54" t="str">
        <f t="shared" ca="1" si="122"/>
        <v>CPMP</v>
      </c>
      <c r="D2145" s="54" t="str">
        <f t="shared" ca="1" si="122"/>
        <v>V3T28</v>
      </c>
      <c r="E2145" s="98">
        <f t="shared" ca="1" si="122"/>
        <v>0</v>
      </c>
      <c r="F2145" s="54">
        <f t="shared" ca="1" si="122"/>
        <v>0</v>
      </c>
      <c r="G2145" s="54">
        <f t="shared" ca="1" si="123"/>
        <v>0</v>
      </c>
      <c r="H2145" s="54">
        <f t="shared" ca="1" si="123"/>
        <v>0</v>
      </c>
      <c r="I2145" s="54">
        <f t="shared" ca="1" si="123"/>
        <v>0</v>
      </c>
      <c r="J2145" s="54" t="str">
        <f t="shared" ca="1" si="123"/>
        <v>ZH2AHD</v>
      </c>
      <c r="K2145" s="54" t="str">
        <f t="shared" ca="1" si="123"/>
        <v>AD3</v>
      </c>
      <c r="L2145" s="54" t="str">
        <f t="shared" ca="1" si="123"/>
        <v>COMPLET</v>
      </c>
      <c r="M2145" s="54" t="str">
        <f t="shared" ca="1" si="123"/>
        <v xml:space="preserve"> </v>
      </c>
      <c r="N2145" s="54" t="str">
        <f t="shared" ca="1" si="123"/>
        <v>ZH2SHD</v>
      </c>
      <c r="O2145" s="54">
        <f t="shared" ca="1" si="123"/>
        <v>0</v>
      </c>
    </row>
    <row r="2146" spans="1:15" hidden="1" x14ac:dyDescent="0.25">
      <c r="A2146" s="97">
        <v>1731</v>
      </c>
      <c r="B2146" s="98" t="s">
        <v>8812</v>
      </c>
      <c r="C2146" s="54" t="str">
        <f t="shared" ca="1" si="122"/>
        <v>CPMP</v>
      </c>
      <c r="D2146" s="54" t="str">
        <f t="shared" ca="1" si="122"/>
        <v xml:space="preserve">V2T2A    </v>
      </c>
      <c r="E2146" s="98">
        <f t="shared" ca="1" si="122"/>
        <v>0</v>
      </c>
      <c r="F2146" s="54">
        <f t="shared" ca="1" si="122"/>
        <v>0</v>
      </c>
      <c r="G2146" s="54">
        <f t="shared" ca="1" si="123"/>
        <v>0</v>
      </c>
      <c r="H2146" s="54">
        <f t="shared" ca="1" si="123"/>
        <v>0</v>
      </c>
      <c r="I2146" s="54">
        <f t="shared" ca="1" si="123"/>
        <v>0</v>
      </c>
      <c r="J2146" s="54" t="str">
        <f t="shared" ca="1" si="123"/>
        <v>ZH2HJN</v>
      </c>
      <c r="K2146" s="54" t="str">
        <f t="shared" ca="1" si="123"/>
        <v>AD3</v>
      </c>
      <c r="L2146" s="54" t="str">
        <f t="shared" ca="1" si="123"/>
        <v>COMPLET</v>
      </c>
      <c r="M2146" s="54">
        <f t="shared" ca="1" si="123"/>
        <v>0</v>
      </c>
      <c r="N2146" s="54" t="str">
        <f t="shared" ca="1" si="123"/>
        <v>ZH2ZJN</v>
      </c>
      <c r="O2146" s="54">
        <f t="shared" ca="1" si="123"/>
        <v>0</v>
      </c>
    </row>
    <row r="2147" spans="1:15" hidden="1" x14ac:dyDescent="0.25">
      <c r="A2147" s="97">
        <v>1732</v>
      </c>
      <c r="B2147" s="98" t="s">
        <v>8818</v>
      </c>
      <c r="C2147" s="54" t="str">
        <f t="shared" ca="1" si="122"/>
        <v>CPMP</v>
      </c>
      <c r="D2147" s="54" t="str">
        <f t="shared" ca="1" si="122"/>
        <v xml:space="preserve">V2T2B    </v>
      </c>
      <c r="E2147" s="98">
        <f t="shared" ca="1" si="122"/>
        <v>0</v>
      </c>
      <c r="F2147" s="54">
        <f t="shared" ca="1" si="122"/>
        <v>0</v>
      </c>
      <c r="G2147" s="54">
        <f t="shared" ca="1" si="123"/>
        <v>0</v>
      </c>
      <c r="H2147" s="54">
        <f t="shared" ca="1" si="123"/>
        <v>0</v>
      </c>
      <c r="I2147" s="54">
        <f t="shared" ca="1" si="123"/>
        <v>0</v>
      </c>
      <c r="J2147" s="54" t="str">
        <f t="shared" ca="1" si="123"/>
        <v>ZH2HJO</v>
      </c>
      <c r="K2147" s="54" t="str">
        <f t="shared" ca="1" si="123"/>
        <v>AD3</v>
      </c>
      <c r="L2147" s="54" t="str">
        <f t="shared" ca="1" si="123"/>
        <v>COMPLET</v>
      </c>
      <c r="M2147" s="54">
        <f t="shared" ca="1" si="123"/>
        <v>0</v>
      </c>
      <c r="N2147" s="54" t="str">
        <f t="shared" ca="1" si="123"/>
        <v>ZH2ZJO</v>
      </c>
      <c r="O2147" s="54">
        <f t="shared" ca="1" si="123"/>
        <v>0</v>
      </c>
    </row>
    <row r="2148" spans="1:15" hidden="1" x14ac:dyDescent="0.25">
      <c r="A2148" s="97">
        <v>1733</v>
      </c>
      <c r="B2148" s="98" t="s">
        <v>8824</v>
      </c>
      <c r="C2148" s="54" t="str">
        <f t="shared" ca="1" si="122"/>
        <v>CPMP</v>
      </c>
      <c r="D2148" s="54" t="str">
        <f t="shared" ca="1" si="122"/>
        <v xml:space="preserve">TBT2J    </v>
      </c>
      <c r="E2148" s="98">
        <f t="shared" ca="1" si="122"/>
        <v>0</v>
      </c>
      <c r="F2148" s="54">
        <f t="shared" ca="1" si="122"/>
        <v>0</v>
      </c>
      <c r="G2148" s="54">
        <f t="shared" ca="1" si="123"/>
        <v>0</v>
      </c>
      <c r="H2148" s="54">
        <f t="shared" ca="1" si="123"/>
        <v>0</v>
      </c>
      <c r="I2148" s="54">
        <f t="shared" ca="1" si="123"/>
        <v>0</v>
      </c>
      <c r="J2148" s="54" t="str">
        <f t="shared" ca="1" si="123"/>
        <v>ZH2HJP</v>
      </c>
      <c r="K2148" s="54" t="str">
        <f t="shared" ca="1" si="123"/>
        <v>AD3</v>
      </c>
      <c r="L2148" s="54" t="str">
        <f t="shared" ca="1" si="123"/>
        <v>COMPLET</v>
      </c>
      <c r="M2148" s="54">
        <f t="shared" ca="1" si="123"/>
        <v>0</v>
      </c>
      <c r="N2148" s="54" t="str">
        <f t="shared" ca="1" si="123"/>
        <v>ZH2ZJP</v>
      </c>
      <c r="O2148" s="54">
        <f t="shared" ca="1" si="123"/>
        <v>0</v>
      </c>
    </row>
    <row r="2149" spans="1:15" hidden="1" x14ac:dyDescent="0.25">
      <c r="A2149" s="97">
        <v>1734</v>
      </c>
      <c r="B2149" s="98" t="s">
        <v>8830</v>
      </c>
      <c r="C2149" s="54" t="str">
        <f t="shared" ca="1" si="122"/>
        <v>CPMP</v>
      </c>
      <c r="D2149" s="54" t="str">
        <f t="shared" ca="1" si="122"/>
        <v xml:space="preserve">TBT2K    </v>
      </c>
      <c r="E2149" s="98">
        <f t="shared" ca="1" si="122"/>
        <v>0</v>
      </c>
      <c r="F2149" s="54">
        <f t="shared" ca="1" si="122"/>
        <v>0</v>
      </c>
      <c r="G2149" s="54">
        <f t="shared" ca="1" si="123"/>
        <v>0</v>
      </c>
      <c r="H2149" s="54">
        <f t="shared" ca="1" si="123"/>
        <v>0</v>
      </c>
      <c r="I2149" s="54">
        <f t="shared" ca="1" si="123"/>
        <v>0</v>
      </c>
      <c r="J2149" s="54" t="str">
        <f t="shared" ca="1" si="123"/>
        <v>ZH2HJQ</v>
      </c>
      <c r="K2149" s="54" t="str">
        <f t="shared" ca="1" si="123"/>
        <v>AD3</v>
      </c>
      <c r="L2149" s="54" t="str">
        <f t="shared" ca="1" si="123"/>
        <v>COMPLET</v>
      </c>
      <c r="M2149" s="54">
        <f t="shared" ca="1" si="123"/>
        <v>0</v>
      </c>
      <c r="N2149" s="54" t="str">
        <f t="shared" ca="1" si="123"/>
        <v>ZH2ZJQ</v>
      </c>
      <c r="O2149" s="54">
        <f t="shared" ca="1" si="123"/>
        <v>0</v>
      </c>
    </row>
    <row r="2150" spans="1:15" hidden="1" x14ac:dyDescent="0.25">
      <c r="A2150" s="97">
        <v>1735</v>
      </c>
      <c r="B2150" s="98" t="s">
        <v>8836</v>
      </c>
      <c r="C2150" s="54" t="str">
        <f t="shared" ca="1" si="122"/>
        <v>CPMP</v>
      </c>
      <c r="D2150" s="54" t="str">
        <f t="shared" ca="1" si="122"/>
        <v xml:space="preserve">TBT2L    </v>
      </c>
      <c r="E2150" s="98">
        <f t="shared" ca="1" si="122"/>
        <v>0</v>
      </c>
      <c r="F2150" s="54">
        <f t="shared" ca="1" si="122"/>
        <v>0</v>
      </c>
      <c r="G2150" s="54">
        <f t="shared" ca="1" si="123"/>
        <v>0</v>
      </c>
      <c r="H2150" s="54">
        <f t="shared" ca="1" si="123"/>
        <v>0</v>
      </c>
      <c r="I2150" s="54">
        <f t="shared" ca="1" si="123"/>
        <v>0</v>
      </c>
      <c r="J2150" s="54" t="str">
        <f t="shared" ca="1" si="123"/>
        <v>ZH2HJR</v>
      </c>
      <c r="K2150" s="54" t="str">
        <f t="shared" ca="1" si="123"/>
        <v>AD3</v>
      </c>
      <c r="L2150" s="54" t="str">
        <f t="shared" ca="1" si="123"/>
        <v>COMPLET</v>
      </c>
      <c r="M2150" s="54">
        <f t="shared" ca="1" si="123"/>
        <v>0</v>
      </c>
      <c r="N2150" s="54" t="str">
        <f t="shared" ca="1" si="123"/>
        <v>ZH2ZJR</v>
      </c>
      <c r="O2150" s="54">
        <f t="shared" ca="1" si="123"/>
        <v>0</v>
      </c>
    </row>
    <row r="2151" spans="1:15" hidden="1" x14ac:dyDescent="0.25">
      <c r="A2151" s="97">
        <v>1736</v>
      </c>
      <c r="B2151" s="98" t="s">
        <v>8842</v>
      </c>
      <c r="C2151" s="54" t="str">
        <f t="shared" ca="1" si="122"/>
        <v>CPMP</v>
      </c>
      <c r="D2151" s="54" t="str">
        <f t="shared" ca="1" si="122"/>
        <v xml:space="preserve">TBT2N    </v>
      </c>
      <c r="E2151" s="98">
        <f t="shared" ca="1" si="122"/>
        <v>0</v>
      </c>
      <c r="F2151" s="54">
        <f t="shared" ca="1" si="122"/>
        <v>0</v>
      </c>
      <c r="G2151" s="54">
        <f t="shared" ca="1" si="123"/>
        <v>0</v>
      </c>
      <c r="H2151" s="54">
        <f t="shared" ca="1" si="123"/>
        <v>0</v>
      </c>
      <c r="I2151" s="54">
        <f t="shared" ca="1" si="123"/>
        <v>0</v>
      </c>
      <c r="J2151" s="54" t="str">
        <f t="shared" ca="1" si="123"/>
        <v>ZH2HJS</v>
      </c>
      <c r="K2151" s="54" t="str">
        <f t="shared" ca="1" si="123"/>
        <v>AD3</v>
      </c>
      <c r="L2151" s="54" t="str">
        <f t="shared" ca="1" si="123"/>
        <v>COMPLET</v>
      </c>
      <c r="M2151" s="54">
        <f t="shared" ca="1" si="123"/>
        <v>0</v>
      </c>
      <c r="N2151" s="54" t="str">
        <f t="shared" ca="1" si="123"/>
        <v>ZH2ZJS</v>
      </c>
      <c r="O2151" s="54">
        <f t="shared" ca="1" si="123"/>
        <v>0</v>
      </c>
    </row>
    <row r="2152" spans="1:15" hidden="1" x14ac:dyDescent="0.25">
      <c r="A2152" s="97">
        <v>1737</v>
      </c>
      <c r="B2152" s="98" t="s">
        <v>8848</v>
      </c>
      <c r="C2152" s="54" t="str">
        <f t="shared" ref="C2152:I2183" ca="1" si="124">IF((INDIRECT("'Referentiel'!"&amp;C$1&amp;$A2152)="N/A"),"",INDIRECT("'Referentiel'!"&amp;C$1&amp;$A2152))</f>
        <v>CPMP</v>
      </c>
      <c r="D2152" s="54" t="str">
        <f t="shared" ca="1" si="124"/>
        <v xml:space="preserve">TBT2O    </v>
      </c>
      <c r="E2152" s="98">
        <f t="shared" ca="1" si="124"/>
        <v>0</v>
      </c>
      <c r="F2152" s="54">
        <f t="shared" ca="1" si="124"/>
        <v>0</v>
      </c>
      <c r="G2152" s="54">
        <f t="shared" ca="1" si="123"/>
        <v>0</v>
      </c>
      <c r="H2152" s="54">
        <f t="shared" ca="1" si="123"/>
        <v>0</v>
      </c>
      <c r="I2152" s="54">
        <f t="shared" ca="1" si="123"/>
        <v>0</v>
      </c>
      <c r="J2152" s="54" t="str">
        <f t="shared" ca="1" si="123"/>
        <v>ZH2HJT</v>
      </c>
      <c r="K2152" s="54" t="str">
        <f t="shared" ca="1" si="123"/>
        <v>AD3</v>
      </c>
      <c r="L2152" s="54" t="str">
        <f t="shared" ca="1" si="123"/>
        <v>COMPLET</v>
      </c>
      <c r="M2152" s="54">
        <f t="shared" ca="1" si="123"/>
        <v>0</v>
      </c>
      <c r="N2152" s="54" t="str">
        <f t="shared" ca="1" si="123"/>
        <v>ZH2ZJT</v>
      </c>
      <c r="O2152" s="54">
        <f t="shared" ca="1" si="123"/>
        <v>0</v>
      </c>
    </row>
    <row r="2153" spans="1:15" hidden="1" x14ac:dyDescent="0.25">
      <c r="A2153" s="97">
        <v>1738</v>
      </c>
      <c r="B2153" s="98" t="s">
        <v>8854</v>
      </c>
      <c r="C2153" s="54" t="str">
        <f t="shared" ca="1" si="124"/>
        <v>CPMP</v>
      </c>
      <c r="D2153" s="54" t="str">
        <f t="shared" ca="1" si="124"/>
        <v xml:space="preserve">V2T2P    </v>
      </c>
      <c r="E2153" s="98">
        <f t="shared" ca="1" si="124"/>
        <v>0</v>
      </c>
      <c r="F2153" s="54">
        <f t="shared" ca="1" si="124"/>
        <v>0</v>
      </c>
      <c r="G2153" s="54">
        <f t="shared" ca="1" si="123"/>
        <v>0</v>
      </c>
      <c r="H2153" s="54">
        <f t="shared" ca="1" si="123"/>
        <v>0</v>
      </c>
      <c r="I2153" s="54">
        <f t="shared" ca="1" si="123"/>
        <v>0</v>
      </c>
      <c r="J2153" s="54" t="str">
        <f t="shared" ca="1" si="123"/>
        <v>ZH2HJU</v>
      </c>
      <c r="K2153" s="54" t="str">
        <f t="shared" ca="1" si="123"/>
        <v>AD3</v>
      </c>
      <c r="L2153" s="54" t="str">
        <f t="shared" ca="1" si="123"/>
        <v>COMPLET</v>
      </c>
      <c r="M2153" s="54">
        <f t="shared" ca="1" si="123"/>
        <v>0</v>
      </c>
      <c r="N2153" s="54" t="str">
        <f t="shared" ca="1" si="123"/>
        <v>ZH2ZJU</v>
      </c>
      <c r="O2153" s="54">
        <f t="shared" ca="1" si="123"/>
        <v>0</v>
      </c>
    </row>
    <row r="2154" spans="1:15" hidden="1" x14ac:dyDescent="0.25">
      <c r="A2154" s="97">
        <v>1739</v>
      </c>
      <c r="B2154" s="98" t="s">
        <v>8860</v>
      </c>
      <c r="C2154" s="54" t="str">
        <f t="shared" ca="1" si="124"/>
        <v>CPMP</v>
      </c>
      <c r="D2154" s="54" t="str">
        <f t="shared" ca="1" si="124"/>
        <v xml:space="preserve">TBT2R    </v>
      </c>
      <c r="E2154" s="98">
        <f t="shared" ca="1" si="124"/>
        <v>0</v>
      </c>
      <c r="F2154" s="54">
        <f t="shared" ca="1" si="124"/>
        <v>0</v>
      </c>
      <c r="G2154" s="54">
        <f t="shared" ca="1" si="123"/>
        <v>0</v>
      </c>
      <c r="H2154" s="54">
        <f t="shared" ca="1" si="123"/>
        <v>0</v>
      </c>
      <c r="I2154" s="54">
        <f t="shared" ca="1" si="123"/>
        <v>0</v>
      </c>
      <c r="J2154" s="54" t="str">
        <f t="shared" ca="1" si="123"/>
        <v>ZH2HJV</v>
      </c>
      <c r="K2154" s="54" t="str">
        <f t="shared" ca="1" si="123"/>
        <v>AD3</v>
      </c>
      <c r="L2154" s="54" t="str">
        <f t="shared" ca="1" si="123"/>
        <v>COMPLET</v>
      </c>
      <c r="M2154" s="54">
        <f t="shared" ca="1" si="123"/>
        <v>0</v>
      </c>
      <c r="N2154" s="54" t="str">
        <f t="shared" ca="1" si="123"/>
        <v>ZH2ZJV</v>
      </c>
      <c r="O2154" s="54">
        <f t="shared" ca="1" si="123"/>
        <v>0</v>
      </c>
    </row>
    <row r="2155" spans="1:15" hidden="1" x14ac:dyDescent="0.25">
      <c r="A2155" s="97">
        <v>1740</v>
      </c>
      <c r="B2155" s="98" t="s">
        <v>8866</v>
      </c>
      <c r="C2155" s="54" t="str">
        <f t="shared" ca="1" si="124"/>
        <v>CPMP</v>
      </c>
      <c r="D2155" s="54" t="str">
        <f t="shared" ca="1" si="124"/>
        <v xml:space="preserve">TBT2S    </v>
      </c>
      <c r="E2155" s="98">
        <f t="shared" ca="1" si="124"/>
        <v>0</v>
      </c>
      <c r="F2155" s="54">
        <f t="shared" ca="1" si="124"/>
        <v>0</v>
      </c>
      <c r="G2155" s="54">
        <f t="shared" ca="1" si="123"/>
        <v>0</v>
      </c>
      <c r="H2155" s="54">
        <f t="shared" ca="1" si="123"/>
        <v>0</v>
      </c>
      <c r="I2155" s="54">
        <f t="shared" ca="1" si="123"/>
        <v>0</v>
      </c>
      <c r="J2155" s="54" t="str">
        <f t="shared" ca="1" si="123"/>
        <v>ZH2HJW</v>
      </c>
      <c r="K2155" s="54" t="str">
        <f t="shared" ca="1" si="123"/>
        <v>AD3</v>
      </c>
      <c r="L2155" s="54" t="str">
        <f t="shared" ca="1" si="123"/>
        <v>COMPLET</v>
      </c>
      <c r="M2155" s="54">
        <f t="shared" ca="1" si="123"/>
        <v>0</v>
      </c>
      <c r="N2155" s="54" t="str">
        <f t="shared" ca="1" si="123"/>
        <v>ZH2ZJW</v>
      </c>
      <c r="O2155" s="54">
        <f t="shared" ca="1" si="123"/>
        <v>0</v>
      </c>
    </row>
    <row r="2156" spans="1:15" hidden="1" x14ac:dyDescent="0.25">
      <c r="A2156" s="97">
        <v>1741</v>
      </c>
      <c r="B2156" s="98" t="s">
        <v>8872</v>
      </c>
      <c r="C2156" s="54" t="str">
        <f t="shared" ca="1" si="124"/>
        <v>CPMP</v>
      </c>
      <c r="D2156" s="54" t="str">
        <f t="shared" ca="1" si="124"/>
        <v xml:space="preserve">V2T2V    </v>
      </c>
      <c r="E2156" s="98">
        <f t="shared" ca="1" si="124"/>
        <v>0</v>
      </c>
      <c r="F2156" s="54">
        <f t="shared" ca="1" si="124"/>
        <v>0</v>
      </c>
      <c r="G2156" s="54">
        <f t="shared" ca="1" si="123"/>
        <v>0</v>
      </c>
      <c r="H2156" s="54">
        <f t="shared" ca="1" si="123"/>
        <v>0</v>
      </c>
      <c r="I2156" s="54">
        <f t="shared" ca="1" si="123"/>
        <v>0</v>
      </c>
      <c r="J2156" s="54" t="str">
        <f t="shared" ca="1" si="123"/>
        <v>ZH2HJX</v>
      </c>
      <c r="K2156" s="54" t="str">
        <f t="shared" ca="1" si="123"/>
        <v>AD3</v>
      </c>
      <c r="L2156" s="54" t="str">
        <f t="shared" ca="1" si="123"/>
        <v>COMPLET</v>
      </c>
      <c r="M2156" s="54">
        <f t="shared" ca="1" si="123"/>
        <v>0</v>
      </c>
      <c r="N2156" s="54" t="str">
        <f t="shared" ca="1" si="123"/>
        <v>ZH2ZJX</v>
      </c>
      <c r="O2156" s="54">
        <f t="shared" ca="1" si="123"/>
        <v>0</v>
      </c>
    </row>
    <row r="2157" spans="1:15" hidden="1" x14ac:dyDescent="0.25">
      <c r="A2157" s="97">
        <v>1742</v>
      </c>
      <c r="B2157" s="98" t="s">
        <v>8878</v>
      </c>
      <c r="C2157" s="54" t="str">
        <f t="shared" ca="1" si="124"/>
        <v>CPMP</v>
      </c>
      <c r="D2157" s="54" t="str">
        <f t="shared" ca="1" si="124"/>
        <v xml:space="preserve">V2T3B    </v>
      </c>
      <c r="E2157" s="98">
        <f t="shared" ca="1" si="124"/>
        <v>0</v>
      </c>
      <c r="F2157" s="54">
        <f t="shared" ca="1" si="124"/>
        <v>0</v>
      </c>
      <c r="G2157" s="54">
        <f t="shared" ca="1" si="123"/>
        <v>0</v>
      </c>
      <c r="H2157" s="54">
        <f t="shared" ca="1" si="123"/>
        <v>0</v>
      </c>
      <c r="I2157" s="54">
        <f t="shared" ca="1" si="123"/>
        <v>0</v>
      </c>
      <c r="J2157" s="54" t="str">
        <f t="shared" ca="1" si="123"/>
        <v>ZH2HJY</v>
      </c>
      <c r="K2157" s="54" t="str">
        <f t="shared" ca="1" si="123"/>
        <v>AD3</v>
      </c>
      <c r="L2157" s="54" t="str">
        <f t="shared" ca="1" si="123"/>
        <v>COMPLET</v>
      </c>
      <c r="M2157" s="54">
        <f t="shared" ca="1" si="123"/>
        <v>0</v>
      </c>
      <c r="N2157" s="54" t="str">
        <f t="shared" ca="1" si="123"/>
        <v>ZH2ZJY</v>
      </c>
      <c r="O2157" s="54">
        <f t="shared" ca="1" si="123"/>
        <v>0</v>
      </c>
    </row>
    <row r="2158" spans="1:15" hidden="1" x14ac:dyDescent="0.25">
      <c r="A2158" s="97">
        <v>1743</v>
      </c>
      <c r="B2158" s="98" t="s">
        <v>8884</v>
      </c>
      <c r="C2158" s="54" t="str">
        <f t="shared" ca="1" si="124"/>
        <v>CPMP</v>
      </c>
      <c r="D2158" s="54" t="str">
        <f t="shared" ca="1" si="124"/>
        <v xml:space="preserve">TBT3F    </v>
      </c>
      <c r="E2158" s="98">
        <f t="shared" ca="1" si="124"/>
        <v>0</v>
      </c>
      <c r="F2158" s="54">
        <f t="shared" ca="1" si="124"/>
        <v>0</v>
      </c>
      <c r="G2158" s="54">
        <f t="shared" ca="1" si="123"/>
        <v>0</v>
      </c>
      <c r="H2158" s="54">
        <f t="shared" ca="1" si="123"/>
        <v>0</v>
      </c>
      <c r="I2158" s="54">
        <f t="shared" ca="1" si="123"/>
        <v>0</v>
      </c>
      <c r="J2158" s="54" t="str">
        <f t="shared" ca="1" si="123"/>
        <v>ZH2HJZ</v>
      </c>
      <c r="K2158" s="54" t="str">
        <f t="shared" ca="1" si="123"/>
        <v>AD3</v>
      </c>
      <c r="L2158" s="54" t="str">
        <f t="shared" ca="1" si="123"/>
        <v>COMPLET</v>
      </c>
      <c r="M2158" s="54">
        <f t="shared" ca="1" si="123"/>
        <v>0</v>
      </c>
      <c r="N2158" s="54" t="str">
        <f t="shared" ca="1" si="123"/>
        <v>ZH2ZJZ</v>
      </c>
      <c r="O2158" s="54">
        <f t="shared" ca="1" si="123"/>
        <v>0</v>
      </c>
    </row>
    <row r="2159" spans="1:15" hidden="1" x14ac:dyDescent="0.25">
      <c r="A2159" s="97">
        <v>1744</v>
      </c>
      <c r="B2159" s="98" t="s">
        <v>8890</v>
      </c>
      <c r="C2159" s="54" t="str">
        <f t="shared" ca="1" si="124"/>
        <v>CPMP</v>
      </c>
      <c r="D2159" s="54" t="str">
        <f t="shared" ca="1" si="124"/>
        <v xml:space="preserve">TBT4B    </v>
      </c>
      <c r="E2159" s="98">
        <f t="shared" ca="1" si="124"/>
        <v>0</v>
      </c>
      <c r="F2159" s="54">
        <f t="shared" ca="1" si="124"/>
        <v>0</v>
      </c>
      <c r="G2159" s="54">
        <f t="shared" ca="1" si="123"/>
        <v>0</v>
      </c>
      <c r="H2159" s="54">
        <f t="shared" ca="1" si="123"/>
        <v>0</v>
      </c>
      <c r="I2159" s="54">
        <f t="shared" ca="1" si="123"/>
        <v>0</v>
      </c>
      <c r="J2159" s="54" t="str">
        <f t="shared" ca="1" si="123"/>
        <v>ZH2IJ0</v>
      </c>
      <c r="K2159" s="54" t="str">
        <f t="shared" ca="1" si="123"/>
        <v>AD3</v>
      </c>
      <c r="L2159" s="54" t="str">
        <f t="shared" ca="1" si="123"/>
        <v>COMPLET</v>
      </c>
      <c r="M2159" s="54">
        <f t="shared" ca="1" si="123"/>
        <v>0</v>
      </c>
      <c r="N2159" s="54" t="str">
        <f t="shared" ca="1" si="123"/>
        <v>ZH20J0</v>
      </c>
      <c r="O2159" s="54">
        <f t="shared" ca="1" si="123"/>
        <v>0</v>
      </c>
    </row>
    <row r="2160" spans="1:15" hidden="1" x14ac:dyDescent="0.25">
      <c r="A2160" s="97">
        <v>1961</v>
      </c>
      <c r="B2160" s="98" t="s">
        <v>9791</v>
      </c>
      <c r="C2160" s="54" t="str">
        <f t="shared" ca="1" si="124"/>
        <v>CPMP</v>
      </c>
      <c r="D2160" s="54" t="str">
        <f t="shared" ca="1" si="124"/>
        <v>TIK65</v>
      </c>
      <c r="E2160" s="98">
        <f t="shared" ca="1" si="124"/>
        <v>0</v>
      </c>
      <c r="F2160" s="54">
        <f t="shared" ca="1" si="124"/>
        <v>0</v>
      </c>
      <c r="G2160" s="54">
        <f t="shared" ca="1" si="123"/>
        <v>0</v>
      </c>
      <c r="H2160" s="54" t="str">
        <f t="shared" ca="1" si="123"/>
        <v>TIK65</v>
      </c>
      <c r="I2160" s="54">
        <f t="shared" ca="1" si="123"/>
        <v>0</v>
      </c>
      <c r="J2160" s="54" t="str">
        <f t="shared" ca="1" si="123"/>
        <v>ZH2XJK</v>
      </c>
      <c r="K2160" s="54" t="str">
        <f t="shared" ca="1" si="123"/>
        <v>AD3</v>
      </c>
      <c r="L2160" s="54" t="str">
        <f t="shared" ca="1" si="123"/>
        <v>PARTIEL</v>
      </c>
      <c r="M2160" s="54">
        <f t="shared" ca="1" si="123"/>
        <v>0</v>
      </c>
      <c r="N2160" s="54" t="str">
        <f t="shared" ca="1" si="123"/>
        <v>ZH2XJH</v>
      </c>
      <c r="O2160" s="54">
        <f t="shared" ca="1" si="123"/>
        <v>0</v>
      </c>
    </row>
    <row r="2161" spans="1:15" hidden="1" x14ac:dyDescent="0.25">
      <c r="A2161" s="97">
        <v>1745</v>
      </c>
      <c r="B2161" s="98" t="s">
        <v>8897</v>
      </c>
      <c r="C2161" s="54" t="str">
        <f t="shared" ca="1" si="124"/>
        <v>CPMP</v>
      </c>
      <c r="D2161" s="54" t="str">
        <f t="shared" ca="1" si="124"/>
        <v xml:space="preserve">V2T02    </v>
      </c>
      <c r="E2161" s="98">
        <f t="shared" ca="1" si="124"/>
        <v>0</v>
      </c>
      <c r="F2161" s="54">
        <f t="shared" ca="1" si="124"/>
        <v>0</v>
      </c>
      <c r="G2161" s="54">
        <f t="shared" ca="1" si="123"/>
        <v>0</v>
      </c>
      <c r="H2161" s="54">
        <f t="shared" ca="1" si="123"/>
        <v>0</v>
      </c>
      <c r="I2161" s="54">
        <f t="shared" ca="1" si="123"/>
        <v>0</v>
      </c>
      <c r="J2161" s="54" t="str">
        <f t="shared" ca="1" si="123"/>
        <v>ZH2HJD</v>
      </c>
      <c r="K2161" s="54" t="str">
        <f t="shared" ca="1" si="123"/>
        <v>AD3</v>
      </c>
      <c r="L2161" s="54" t="str">
        <f t="shared" ca="1" si="123"/>
        <v>COMPLET</v>
      </c>
      <c r="M2161" s="54">
        <f t="shared" ca="1" si="123"/>
        <v>0</v>
      </c>
      <c r="N2161" s="54" t="str">
        <f t="shared" ca="1" si="123"/>
        <v>ZH2ZJD</v>
      </c>
      <c r="O2161" s="54">
        <f t="shared" ca="1" si="123"/>
        <v>0</v>
      </c>
    </row>
    <row r="2162" spans="1:15" hidden="1" x14ac:dyDescent="0.25">
      <c r="A2162" s="97">
        <v>1746</v>
      </c>
      <c r="B2162" s="98" t="s">
        <v>8903</v>
      </c>
      <c r="C2162" s="54" t="str">
        <f t="shared" ca="1" si="124"/>
        <v>CPMP</v>
      </c>
      <c r="D2162" s="54" t="str">
        <f t="shared" ca="1" si="124"/>
        <v>TIP71</v>
      </c>
      <c r="E2162" s="98">
        <f t="shared" ca="1" si="124"/>
        <v>0</v>
      </c>
      <c r="F2162" s="54">
        <f t="shared" ca="1" si="124"/>
        <v>0</v>
      </c>
      <c r="G2162" s="54">
        <f t="shared" ca="1" si="123"/>
        <v>0</v>
      </c>
      <c r="H2162" s="54" t="str">
        <f t="shared" ca="1" si="123"/>
        <v>TIP71</v>
      </c>
      <c r="I2162" s="54">
        <f t="shared" ca="1" si="123"/>
        <v>0</v>
      </c>
      <c r="J2162" s="54" t="str">
        <f t="shared" ca="1" si="123"/>
        <v>ZH2CJU</v>
      </c>
      <c r="K2162" s="54" t="str">
        <f t="shared" ca="1" si="123"/>
        <v>AD3</v>
      </c>
      <c r="L2162" s="54" t="str">
        <f t="shared" ca="1" si="123"/>
        <v>PARTIEL</v>
      </c>
      <c r="M2162" s="54">
        <f t="shared" ca="1" si="123"/>
        <v>0</v>
      </c>
      <c r="N2162" s="54" t="str">
        <f t="shared" ca="1" si="123"/>
        <v>ZH2CJV</v>
      </c>
      <c r="O2162" s="54">
        <f t="shared" ca="1" si="123"/>
        <v>0</v>
      </c>
    </row>
    <row r="2163" spans="1:15" hidden="1" x14ac:dyDescent="0.25">
      <c r="A2163" s="97">
        <v>1747</v>
      </c>
      <c r="B2163" s="98" t="s">
        <v>8908</v>
      </c>
      <c r="C2163" s="54" t="str">
        <f t="shared" ca="1" si="124"/>
        <v>CPPL</v>
      </c>
      <c r="D2163" s="54" t="str">
        <f t="shared" ca="1" si="124"/>
        <v xml:space="preserve"> </v>
      </c>
      <c r="E2163" s="98">
        <f t="shared" ca="1" si="124"/>
        <v>0</v>
      </c>
      <c r="F2163" s="54">
        <f t="shared" ca="1" si="124"/>
        <v>0</v>
      </c>
      <c r="G2163" s="54">
        <f t="shared" ca="1" si="123"/>
        <v>0</v>
      </c>
      <c r="H2163" s="54">
        <f t="shared" ca="1" si="123"/>
        <v>0</v>
      </c>
      <c r="I2163" s="54">
        <f t="shared" ca="1" si="123"/>
        <v>0</v>
      </c>
      <c r="J2163" s="54">
        <f t="shared" ca="1" si="123"/>
        <v>0</v>
      </c>
      <c r="K2163" s="54" t="str">
        <f t="shared" ca="1" si="123"/>
        <v>AD3</v>
      </c>
      <c r="L2163" s="54" t="str">
        <f t="shared" ca="1" si="123"/>
        <v>COMPLET</v>
      </c>
      <c r="M2163" s="54" t="str">
        <f t="shared" ca="1" si="123"/>
        <v xml:space="preserve"> </v>
      </c>
      <c r="N2163" s="54" t="str">
        <f t="shared" ca="1" si="123"/>
        <v>ZH2UMV</v>
      </c>
      <c r="O2163" s="54">
        <f t="shared" ca="1" si="123"/>
        <v>0</v>
      </c>
    </row>
    <row r="2164" spans="1:15" hidden="1" x14ac:dyDescent="0.25">
      <c r="A2164" s="97">
        <v>1748</v>
      </c>
      <c r="B2164" s="98" t="s">
        <v>8912</v>
      </c>
      <c r="C2164" s="54" t="str">
        <f t="shared" ca="1" si="124"/>
        <v>CPPL</v>
      </c>
      <c r="D2164" s="54" t="str">
        <f t="shared" ca="1" si="124"/>
        <v xml:space="preserve"> </v>
      </c>
      <c r="E2164" s="98">
        <f t="shared" ca="1" si="124"/>
        <v>0</v>
      </c>
      <c r="F2164" s="54">
        <f t="shared" ca="1" si="124"/>
        <v>0</v>
      </c>
      <c r="G2164" s="54">
        <f t="shared" ca="1" si="123"/>
        <v>0</v>
      </c>
      <c r="H2164" s="54">
        <f t="shared" ca="1" si="123"/>
        <v>0</v>
      </c>
      <c r="I2164" s="54">
        <f t="shared" ca="1" si="123"/>
        <v>0</v>
      </c>
      <c r="J2164" s="54">
        <f t="shared" ca="1" si="123"/>
        <v>0</v>
      </c>
      <c r="K2164" s="54" t="str">
        <f t="shared" ca="1" si="123"/>
        <v>AD1</v>
      </c>
      <c r="L2164" s="54" t="str">
        <f t="shared" ca="1" si="123"/>
        <v>COMPLET</v>
      </c>
      <c r="M2164" s="54" t="str">
        <f t="shared" ca="1" si="123"/>
        <v xml:space="preserve"> </v>
      </c>
      <c r="N2164" s="54" t="str">
        <f t="shared" ca="1" si="123"/>
        <v>ZH2UMW</v>
      </c>
      <c r="O2164" s="54">
        <f t="shared" ca="1" si="123"/>
        <v>0</v>
      </c>
    </row>
    <row r="2165" spans="1:15" hidden="1" x14ac:dyDescent="0.25">
      <c r="A2165" s="97">
        <v>1749</v>
      </c>
      <c r="B2165" s="98" t="s">
        <v>8915</v>
      </c>
      <c r="C2165" s="54" t="str">
        <f t="shared" ca="1" si="124"/>
        <v>CPCC</v>
      </c>
      <c r="D2165" s="54" t="str">
        <f t="shared" ca="1" si="124"/>
        <v xml:space="preserve"> </v>
      </c>
      <c r="E2165" s="98">
        <f t="shared" ca="1" si="124"/>
        <v>0</v>
      </c>
      <c r="F2165" s="54">
        <f t="shared" ca="1" si="124"/>
        <v>0</v>
      </c>
      <c r="G2165" s="54">
        <f t="shared" ca="1" si="123"/>
        <v>0</v>
      </c>
      <c r="H2165" s="54">
        <f t="shared" ca="1" si="123"/>
        <v>0</v>
      </c>
      <c r="I2165" s="54">
        <f t="shared" ca="1" si="123"/>
        <v>0</v>
      </c>
      <c r="J2165" s="54">
        <f t="shared" ca="1" si="123"/>
        <v>0</v>
      </c>
      <c r="K2165" s="54" t="str">
        <f t="shared" ca="1" si="123"/>
        <v>AD3</v>
      </c>
      <c r="L2165" s="54" t="str">
        <f t="shared" ca="1" si="123"/>
        <v>COMPLET</v>
      </c>
      <c r="M2165" s="54" t="str">
        <f t="shared" ca="1" si="123"/>
        <v xml:space="preserve"> </v>
      </c>
      <c r="N2165" s="54" t="str">
        <f t="shared" ca="1" si="123"/>
        <v>ZH1UMB</v>
      </c>
      <c r="O2165" s="54">
        <f t="shared" ca="1" si="123"/>
        <v>0</v>
      </c>
    </row>
    <row r="2166" spans="1:15" hidden="1" x14ac:dyDescent="0.25">
      <c r="A2166" s="97">
        <v>1750</v>
      </c>
      <c r="B2166" s="98" t="s">
        <v>8918</v>
      </c>
      <c r="C2166" s="54" t="str">
        <f t="shared" ca="1" si="124"/>
        <v>CPMP</v>
      </c>
      <c r="D2166" s="54" t="str">
        <f t="shared" ca="1" si="124"/>
        <v>$TLAFACT</v>
      </c>
      <c r="E2166" s="98">
        <f t="shared" ca="1" si="124"/>
        <v>0</v>
      </c>
      <c r="F2166" s="54">
        <f t="shared" ca="1" si="124"/>
        <v>0</v>
      </c>
      <c r="G2166" s="54">
        <f t="shared" ca="1" si="123"/>
        <v>0</v>
      </c>
      <c r="H2166" s="54">
        <f t="shared" ca="1" si="123"/>
        <v>0</v>
      </c>
      <c r="I2166" s="54">
        <f t="shared" ca="1" si="123"/>
        <v>0</v>
      </c>
      <c r="J2166" s="54" t="str">
        <f t="shared" ca="1" si="123"/>
        <v>ZH2CMX</v>
      </c>
      <c r="K2166" s="54" t="str">
        <f t="shared" ca="1" si="123"/>
        <v>AD3</v>
      </c>
      <c r="L2166" s="54" t="str">
        <f t="shared" ca="1" si="123"/>
        <v>COMPLET</v>
      </c>
      <c r="M2166" s="54" t="str">
        <f t="shared" ca="1" si="123"/>
        <v xml:space="preserve"> </v>
      </c>
      <c r="N2166" s="54" t="str">
        <f t="shared" ca="1" si="123"/>
        <v>ZH2UMX</v>
      </c>
      <c r="O2166" s="54">
        <f t="shared" ca="1" si="123"/>
        <v>0</v>
      </c>
    </row>
    <row r="2167" spans="1:15" hidden="1" x14ac:dyDescent="0.25">
      <c r="A2167" s="97">
        <v>1751</v>
      </c>
      <c r="B2167" s="98" t="s">
        <v>8923</v>
      </c>
      <c r="C2167" s="54" t="str">
        <f t="shared" ca="1" si="124"/>
        <v>CPCR</v>
      </c>
      <c r="D2167" s="54" t="str">
        <f t="shared" ca="1" si="124"/>
        <v>TLDMVDP3</v>
      </c>
      <c r="E2167" s="98">
        <f t="shared" ca="1" si="124"/>
        <v>0</v>
      </c>
      <c r="F2167" s="54">
        <f t="shared" ca="1" si="124"/>
        <v>0</v>
      </c>
      <c r="G2167" s="54" t="str">
        <f t="shared" ca="1" si="123"/>
        <v>ZH1UMR</v>
      </c>
      <c r="H2167" s="54" t="str">
        <f t="shared" ca="1" si="123"/>
        <v>H1003</v>
      </c>
      <c r="I2167" s="54">
        <f t="shared" ca="1" si="123"/>
        <v>0</v>
      </c>
      <c r="J2167" s="54" t="str">
        <f t="shared" ca="1" si="123"/>
        <v>ZH1UMQ</v>
      </c>
      <c r="K2167" s="54" t="str">
        <f t="shared" ca="1" si="123"/>
        <v>AD3</v>
      </c>
      <c r="L2167" s="54" t="str">
        <f t="shared" ca="1" si="123"/>
        <v>PARTIEL</v>
      </c>
      <c r="M2167" s="54" t="str">
        <f t="shared" ca="1" si="123"/>
        <v xml:space="preserve"> </v>
      </c>
      <c r="N2167" s="54" t="str">
        <f t="shared" ca="1" si="123"/>
        <v>ZH1UMC</v>
      </c>
      <c r="O2167" s="54">
        <f t="shared" ca="1" si="123"/>
        <v>0</v>
      </c>
    </row>
    <row r="2168" spans="1:15" hidden="1" x14ac:dyDescent="0.25">
      <c r="A2168" s="97">
        <v>1752</v>
      </c>
      <c r="B2168" s="98" t="s">
        <v>8929</v>
      </c>
      <c r="C2168" s="54" t="str">
        <f t="shared" ca="1" si="124"/>
        <v>CPCR</v>
      </c>
      <c r="D2168" s="54" t="str">
        <f t="shared" ca="1" si="124"/>
        <v>TLDMVPR4</v>
      </c>
      <c r="E2168" s="98">
        <f t="shared" ca="1" si="124"/>
        <v>0</v>
      </c>
      <c r="F2168" s="54">
        <f t="shared" ca="1" si="124"/>
        <v>0</v>
      </c>
      <c r="G2168" s="54" t="str">
        <f t="shared" ca="1" si="123"/>
        <v>ZH1AM5</v>
      </c>
      <c r="H2168" s="54" t="str">
        <f t="shared" ca="1" si="123"/>
        <v>H1001</v>
      </c>
      <c r="I2168" s="54">
        <f t="shared" ca="1" si="123"/>
        <v>0</v>
      </c>
      <c r="J2168" s="54" t="str">
        <f t="shared" ref="J2168:O2199" ca="1" si="125">IF((INDIRECT("'Referentiel'!"&amp;J$1&amp;$A2168)="N/A"),"",INDIRECT("'Referentiel'!"&amp;J$1&amp;$A2168))</f>
        <v>ZH1VMD</v>
      </c>
      <c r="K2168" s="54" t="str">
        <f t="shared" ca="1" si="125"/>
        <v>AD3</v>
      </c>
      <c r="L2168" s="54" t="str">
        <f t="shared" ca="1" si="125"/>
        <v>PARTIEL</v>
      </c>
      <c r="M2168" s="54">
        <f t="shared" ca="1" si="125"/>
        <v>0</v>
      </c>
      <c r="N2168" s="54" t="str">
        <f t="shared" ca="1" si="125"/>
        <v>ZH1UMD</v>
      </c>
      <c r="O2168" s="54">
        <f t="shared" ca="1" si="125"/>
        <v>0</v>
      </c>
    </row>
    <row r="2169" spans="1:15" x14ac:dyDescent="0.25">
      <c r="A2169" s="97">
        <v>1753</v>
      </c>
      <c r="B2169" s="98" t="s">
        <v>8934</v>
      </c>
      <c r="C2169" s="54" t="str">
        <f t="shared" ca="1" si="124"/>
        <v>CPPL</v>
      </c>
      <c r="D2169" s="54" t="str">
        <f t="shared" ca="1" si="124"/>
        <v>VMDDG3S</v>
      </c>
      <c r="E2169" s="98">
        <f t="shared" ca="1" si="124"/>
        <v>0</v>
      </c>
      <c r="F2169" s="54">
        <f t="shared" ca="1" si="124"/>
        <v>0</v>
      </c>
      <c r="G2169" s="54">
        <f t="shared" ca="1" si="124"/>
        <v>0</v>
      </c>
      <c r="H2169" s="54">
        <f t="shared" ca="1" si="124"/>
        <v>0</v>
      </c>
      <c r="I2169" s="54">
        <f t="shared" ca="1" si="124"/>
        <v>0</v>
      </c>
      <c r="J2169" s="54" t="str">
        <f t="shared" ca="1" si="125"/>
        <v>ZH2AHE</v>
      </c>
      <c r="K2169" s="54" t="str">
        <f t="shared" ca="1" si="125"/>
        <v>AD3</v>
      </c>
      <c r="L2169" s="54" t="str">
        <f t="shared" ca="1" si="125"/>
        <v>COMPLET</v>
      </c>
      <c r="M2169" s="54" t="str">
        <f t="shared" ca="1" si="125"/>
        <v xml:space="preserve"> </v>
      </c>
      <c r="N2169" s="54" t="str">
        <f t="shared" ca="1" si="125"/>
        <v>ZH2SHE</v>
      </c>
      <c r="O2169" s="54">
        <f t="shared" ca="1" si="125"/>
        <v>0</v>
      </c>
    </row>
    <row r="2170" spans="1:15" x14ac:dyDescent="0.25">
      <c r="A2170" s="97">
        <v>1754</v>
      </c>
      <c r="B2170" s="98" t="s">
        <v>8940</v>
      </c>
      <c r="C2170" s="54" t="str">
        <f t="shared" ca="1" si="124"/>
        <v>CPPL</v>
      </c>
      <c r="D2170" s="54" t="str">
        <f t="shared" ca="1" si="124"/>
        <v>VMDDG3V</v>
      </c>
      <c r="E2170" s="98">
        <f t="shared" ca="1" si="124"/>
        <v>0</v>
      </c>
      <c r="F2170" s="54">
        <f t="shared" ca="1" si="124"/>
        <v>0</v>
      </c>
      <c r="G2170" s="54">
        <f t="shared" ca="1" si="124"/>
        <v>0</v>
      </c>
      <c r="H2170" s="54">
        <f t="shared" ca="1" si="124"/>
        <v>0</v>
      </c>
      <c r="I2170" s="54">
        <f t="shared" ca="1" si="124"/>
        <v>0</v>
      </c>
      <c r="J2170" s="54" t="str">
        <f t="shared" ca="1" si="125"/>
        <v>ZH2AHF</v>
      </c>
      <c r="K2170" s="54" t="str">
        <f t="shared" ca="1" si="125"/>
        <v>AD3</v>
      </c>
      <c r="L2170" s="54" t="str">
        <f t="shared" ca="1" si="125"/>
        <v>COMPLET</v>
      </c>
      <c r="M2170" s="54" t="str">
        <f t="shared" ca="1" si="125"/>
        <v xml:space="preserve"> </v>
      </c>
      <c r="N2170" s="54" t="str">
        <f t="shared" ca="1" si="125"/>
        <v>ZH2SHF</v>
      </c>
      <c r="O2170" s="54">
        <f t="shared" ca="1" si="125"/>
        <v>0</v>
      </c>
    </row>
    <row r="2171" spans="1:15" hidden="1" x14ac:dyDescent="0.25">
      <c r="A2171" s="97">
        <v>1755</v>
      </c>
      <c r="B2171" s="98" t="s">
        <v>8946</v>
      </c>
      <c r="C2171" s="54" t="str">
        <f t="shared" ca="1" si="124"/>
        <v>CPCC</v>
      </c>
      <c r="D2171" s="54" t="str">
        <f t="shared" ca="1" si="124"/>
        <v xml:space="preserve"> </v>
      </c>
      <c r="E2171" s="98">
        <f t="shared" ca="1" si="124"/>
        <v>0</v>
      </c>
      <c r="F2171" s="54">
        <f t="shared" ca="1" si="124"/>
        <v>0</v>
      </c>
      <c r="G2171" s="54">
        <f t="shared" ca="1" si="124"/>
        <v>0</v>
      </c>
      <c r="H2171" s="54">
        <f t="shared" ca="1" si="124"/>
        <v>0</v>
      </c>
      <c r="I2171" s="54">
        <f t="shared" ca="1" si="124"/>
        <v>0</v>
      </c>
      <c r="J2171" s="54">
        <f t="shared" ca="1" si="125"/>
        <v>0</v>
      </c>
      <c r="K2171" s="54" t="str">
        <f t="shared" ca="1" si="125"/>
        <v>AD3</v>
      </c>
      <c r="L2171" s="54" t="str">
        <f t="shared" ca="1" si="125"/>
        <v>COMPLET</v>
      </c>
      <c r="M2171" s="54" t="str">
        <f t="shared" ca="1" si="125"/>
        <v xml:space="preserve"> </v>
      </c>
      <c r="N2171" s="54" t="str">
        <f t="shared" ca="1" si="125"/>
        <v>ZH1UME</v>
      </c>
      <c r="O2171" s="54">
        <f t="shared" ca="1" si="125"/>
        <v>0</v>
      </c>
    </row>
    <row r="2172" spans="1:15" hidden="1" x14ac:dyDescent="0.25">
      <c r="A2172" s="97">
        <v>1756</v>
      </c>
      <c r="B2172" s="98" t="s">
        <v>8950</v>
      </c>
      <c r="C2172" s="54" t="str">
        <f t="shared" ca="1" si="124"/>
        <v>CPCC</v>
      </c>
      <c r="D2172" s="54" t="str">
        <f t="shared" ca="1" si="124"/>
        <v>TOCDGNAM</v>
      </c>
      <c r="E2172" s="98">
        <f t="shared" ca="1" si="124"/>
        <v>0</v>
      </c>
      <c r="F2172" s="54">
        <f t="shared" ca="1" si="124"/>
        <v>0</v>
      </c>
      <c r="G2172" s="54">
        <f t="shared" ca="1" si="124"/>
        <v>0</v>
      </c>
      <c r="H2172" s="54">
        <f t="shared" ca="1" si="124"/>
        <v>0</v>
      </c>
      <c r="I2172" s="54">
        <f t="shared" ca="1" si="124"/>
        <v>0</v>
      </c>
      <c r="J2172" s="54" t="str">
        <f t="shared" ca="1" si="125"/>
        <v>ZH1CMF</v>
      </c>
      <c r="K2172" s="54" t="str">
        <f t="shared" ca="1" si="125"/>
        <v>AD3</v>
      </c>
      <c r="L2172" s="54" t="str">
        <f t="shared" ca="1" si="125"/>
        <v>COMPLET</v>
      </c>
      <c r="M2172" s="54" t="str">
        <f t="shared" ca="1" si="125"/>
        <v xml:space="preserve"> </v>
      </c>
      <c r="N2172" s="54" t="str">
        <f t="shared" ca="1" si="125"/>
        <v>ZH1UMF</v>
      </c>
      <c r="O2172" s="54">
        <f t="shared" ca="1" si="125"/>
        <v>0</v>
      </c>
    </row>
    <row r="2173" spans="1:15" hidden="1" x14ac:dyDescent="0.25">
      <c r="A2173" s="97">
        <v>1757</v>
      </c>
      <c r="B2173" s="98" t="s">
        <v>8955</v>
      </c>
      <c r="C2173" s="54" t="str">
        <f t="shared" ca="1" si="124"/>
        <v>CPCC</v>
      </c>
      <c r="D2173" s="54" t="str">
        <f t="shared" ca="1" si="124"/>
        <v>TOCDGNAM</v>
      </c>
      <c r="E2173" s="98">
        <f t="shared" ca="1" si="124"/>
        <v>0</v>
      </c>
      <c r="F2173" s="54">
        <f t="shared" ca="1" si="124"/>
        <v>0</v>
      </c>
      <c r="G2173" s="54">
        <f t="shared" ca="1" si="124"/>
        <v>0</v>
      </c>
      <c r="H2173" s="54">
        <f t="shared" ca="1" si="124"/>
        <v>0</v>
      </c>
      <c r="I2173" s="54">
        <f t="shared" ca="1" si="124"/>
        <v>0</v>
      </c>
      <c r="J2173" s="54" t="str">
        <f t="shared" ca="1" si="125"/>
        <v>ZH1CMF</v>
      </c>
      <c r="K2173" s="54" t="str">
        <f t="shared" ca="1" si="125"/>
        <v>AD3</v>
      </c>
      <c r="L2173" s="54" t="str">
        <f t="shared" ca="1" si="125"/>
        <v>COMPLET</v>
      </c>
      <c r="M2173" s="54" t="str">
        <f t="shared" ca="1" si="125"/>
        <v xml:space="preserve"> </v>
      </c>
      <c r="N2173" s="54" t="str">
        <f t="shared" ca="1" si="125"/>
        <v>ZH1UMG</v>
      </c>
      <c r="O2173" s="54">
        <f t="shared" ca="1" si="125"/>
        <v>0</v>
      </c>
    </row>
    <row r="2174" spans="1:15" hidden="1" x14ac:dyDescent="0.25">
      <c r="A2174" s="97">
        <v>2103</v>
      </c>
      <c r="B2174" s="98" t="s">
        <v>10289</v>
      </c>
      <c r="C2174" s="54" t="str">
        <f t="shared" ca="1" si="124"/>
        <v>CPDT</v>
      </c>
      <c r="D2174" s="54" t="str">
        <f t="shared" ca="1" si="124"/>
        <v>#CR#BOJ_YYYYMMDDHHMISS_TPU0.txt</v>
      </c>
      <c r="E2174" s="98" t="str">
        <f t="shared" ca="1" si="124"/>
        <v>ZH0BJ1</v>
      </c>
      <c r="F2174" s="54">
        <f t="shared" ca="1" si="124"/>
        <v>0</v>
      </c>
      <c r="G2174" s="54">
        <f t="shared" ca="1" si="124"/>
        <v>0</v>
      </c>
      <c r="H2174" s="54">
        <f t="shared" ca="1" si="124"/>
        <v>0</v>
      </c>
      <c r="I2174" s="54">
        <f t="shared" ca="1" si="124"/>
        <v>0</v>
      </c>
      <c r="J2174" s="54">
        <f t="shared" ca="1" si="125"/>
        <v>0</v>
      </c>
      <c r="K2174" s="54" t="str">
        <f t="shared" ca="1" si="125"/>
        <v>AD4</v>
      </c>
      <c r="L2174" s="54" t="str">
        <f t="shared" ca="1" si="125"/>
        <v>PARTIEL</v>
      </c>
      <c r="M2174" s="54">
        <f t="shared" ca="1" si="125"/>
        <v>0</v>
      </c>
      <c r="N2174" s="54" t="str">
        <f t="shared" ca="1" si="125"/>
        <v>ZH0BJ2</v>
      </c>
      <c r="O2174" s="54">
        <f t="shared" ca="1" si="125"/>
        <v>0</v>
      </c>
    </row>
    <row r="2175" spans="1:15" hidden="1" x14ac:dyDescent="0.25">
      <c r="A2175" s="97">
        <v>1758</v>
      </c>
      <c r="B2175" s="98" t="s">
        <v>8959</v>
      </c>
      <c r="C2175" s="54" t="str">
        <f t="shared" ca="1" si="124"/>
        <v>CPCC</v>
      </c>
      <c r="D2175" s="54" t="str">
        <f t="shared" ca="1" si="124"/>
        <v xml:space="preserve">V0TQUAEX </v>
      </c>
      <c r="E2175" s="98">
        <f t="shared" ca="1" si="124"/>
        <v>0</v>
      </c>
      <c r="F2175" s="54">
        <f t="shared" ca="1" si="124"/>
        <v>0</v>
      </c>
      <c r="G2175" s="54">
        <f t="shared" ca="1" si="124"/>
        <v>0</v>
      </c>
      <c r="H2175" s="54">
        <f t="shared" ca="1" si="124"/>
        <v>0</v>
      </c>
      <c r="I2175" s="54">
        <f t="shared" ca="1" si="124"/>
        <v>0</v>
      </c>
      <c r="J2175" s="54" t="str">
        <f t="shared" ca="1" si="125"/>
        <v>ZH1LJL</v>
      </c>
      <c r="K2175" s="54" t="str">
        <f t="shared" ca="1" si="125"/>
        <v>AD1</v>
      </c>
      <c r="L2175" s="54" t="str">
        <f t="shared" ca="1" si="125"/>
        <v>COMPLET</v>
      </c>
      <c r="M2175" s="54">
        <f t="shared" ca="1" si="125"/>
        <v>0</v>
      </c>
      <c r="N2175" s="54" t="str">
        <f t="shared" ca="1" si="125"/>
        <v>ZH13JL</v>
      </c>
      <c r="O2175" s="54">
        <f t="shared" ca="1" si="125"/>
        <v>0</v>
      </c>
    </row>
    <row r="2176" spans="1:15" hidden="1" x14ac:dyDescent="0.25">
      <c r="A2176" s="97">
        <v>1759</v>
      </c>
      <c r="B2176" s="98" t="s">
        <v>8965</v>
      </c>
      <c r="C2176" s="54" t="str">
        <f t="shared" ca="1" si="124"/>
        <v>CPCI</v>
      </c>
      <c r="D2176" s="54" t="str">
        <f t="shared" ca="1" si="124"/>
        <v>TRACJOU2</v>
      </c>
      <c r="E2176" s="98">
        <f t="shared" ca="1" si="124"/>
        <v>0</v>
      </c>
      <c r="F2176" s="54">
        <f t="shared" ca="1" si="124"/>
        <v>0</v>
      </c>
      <c r="G2176" s="54">
        <f t="shared" ca="1" si="124"/>
        <v>0</v>
      </c>
      <c r="H2176" s="54">
        <f t="shared" ca="1" si="124"/>
        <v>0</v>
      </c>
      <c r="I2176" s="54">
        <f t="shared" ca="1" si="124"/>
        <v>0</v>
      </c>
      <c r="J2176" s="54" t="str">
        <f t="shared" ca="1" si="125"/>
        <v>ZH0GJA</v>
      </c>
      <c r="K2176" s="54" t="str">
        <f t="shared" ca="1" si="125"/>
        <v>AD3</v>
      </c>
      <c r="L2176" s="54" t="str">
        <f t="shared" ca="1" si="125"/>
        <v>COMPLET</v>
      </c>
      <c r="M2176" s="54">
        <f t="shared" ca="1" si="125"/>
        <v>0</v>
      </c>
      <c r="N2176" s="54" t="str">
        <f t="shared" ca="1" si="125"/>
        <v>ZH0PJ9</v>
      </c>
      <c r="O2176" s="54">
        <f t="shared" ca="1" si="125"/>
        <v>0</v>
      </c>
    </row>
    <row r="2177" spans="1:15" hidden="1" x14ac:dyDescent="0.25">
      <c r="A2177" s="97">
        <v>2020</v>
      </c>
      <c r="B2177" s="98" t="s">
        <v>10036</v>
      </c>
      <c r="C2177" s="54" t="str">
        <f t="shared" ca="1" si="124"/>
        <v>CPMS</v>
      </c>
      <c r="D2177" s="54" t="str">
        <f t="shared" ca="1" si="124"/>
        <v>#CR#OFISJ_YYYYMMDDHHMISS_TRAN_RGLIMP01.split</v>
      </c>
      <c r="E2177" s="98" t="str">
        <f t="shared" ca="1" si="124"/>
        <v>ZH4HJ6</v>
      </c>
      <c r="F2177" s="54" t="str">
        <f t="shared" ca="1" si="124"/>
        <v>ZH4IJC</v>
      </c>
      <c r="G2177" s="54">
        <f t="shared" ca="1" si="124"/>
        <v>0</v>
      </c>
      <c r="H2177" s="54">
        <f t="shared" ca="1" si="124"/>
        <v>0</v>
      </c>
      <c r="I2177" s="54">
        <f t="shared" ca="1" si="124"/>
        <v>0</v>
      </c>
      <c r="J2177" s="54">
        <f t="shared" ca="1" si="125"/>
        <v>0</v>
      </c>
      <c r="K2177" s="54" t="str">
        <f t="shared" ca="1" si="125"/>
        <v>AD4</v>
      </c>
      <c r="L2177" s="54" t="str">
        <f t="shared" ca="1" si="125"/>
        <v>PARTIEL</v>
      </c>
      <c r="M2177" s="54">
        <f t="shared" ca="1" si="125"/>
        <v>0</v>
      </c>
      <c r="N2177" s="54" t="str">
        <f t="shared" ca="1" si="125"/>
        <v>ZH4RJT</v>
      </c>
      <c r="O2177" s="54">
        <f t="shared" ca="1" si="125"/>
        <v>0</v>
      </c>
    </row>
    <row r="2178" spans="1:15" hidden="1" x14ac:dyDescent="0.25">
      <c r="A2178" s="97">
        <v>1760</v>
      </c>
      <c r="B2178" s="98" t="s">
        <v>8973</v>
      </c>
      <c r="C2178" s="54" t="str">
        <f t="shared" ca="1" si="124"/>
        <v>CPMS</v>
      </c>
      <c r="D2178" s="54" t="str">
        <f t="shared" ca="1" si="124"/>
        <v>#CR#OFISJ_YYYYMMDDHHMISS_TRAN_REMBST01.split</v>
      </c>
      <c r="E2178" s="98" t="str">
        <f t="shared" ca="1" si="124"/>
        <v>ZH4HJ6</v>
      </c>
      <c r="F2178" s="54">
        <f t="shared" ca="1" si="124"/>
        <v>0</v>
      </c>
      <c r="G2178" s="54">
        <f t="shared" ca="1" si="124"/>
        <v>0</v>
      </c>
      <c r="H2178" s="54">
        <f t="shared" ca="1" si="124"/>
        <v>0</v>
      </c>
      <c r="I2178" s="54">
        <f t="shared" ca="1" si="124"/>
        <v>0</v>
      </c>
      <c r="J2178" s="54">
        <f t="shared" ca="1" si="125"/>
        <v>0</v>
      </c>
      <c r="K2178" s="54" t="str">
        <f t="shared" ca="1" si="125"/>
        <v>AD4.2</v>
      </c>
      <c r="L2178" s="54" t="str">
        <f t="shared" ca="1" si="125"/>
        <v>PARTIEL</v>
      </c>
      <c r="M2178" s="54">
        <f t="shared" ca="1" si="125"/>
        <v>0</v>
      </c>
      <c r="N2178" s="54" t="str">
        <f t="shared" ca="1" si="125"/>
        <v>ZH4RJO</v>
      </c>
      <c r="O2178" s="54">
        <f t="shared" ca="1" si="125"/>
        <v>0</v>
      </c>
    </row>
    <row r="2179" spans="1:15" hidden="1" x14ac:dyDescent="0.25">
      <c r="A2179" s="97">
        <v>1761</v>
      </c>
      <c r="B2179" s="98" t="s">
        <v>8976</v>
      </c>
      <c r="C2179" s="54" t="str">
        <f t="shared" ca="1" si="124"/>
        <v>CPMS</v>
      </c>
      <c r="D2179" s="54" t="str">
        <f t="shared" ca="1" si="124"/>
        <v>#CR#OFISJ_YYYYMMDDHHMISS_TRAN_REMBST02.split</v>
      </c>
      <c r="E2179" s="98" t="str">
        <f t="shared" ca="1" si="124"/>
        <v>ZH4HJ6</v>
      </c>
      <c r="F2179" s="54">
        <f t="shared" ca="1" si="124"/>
        <v>0</v>
      </c>
      <c r="G2179" s="54">
        <f t="shared" ca="1" si="124"/>
        <v>0</v>
      </c>
      <c r="H2179" s="54">
        <f t="shared" ca="1" si="124"/>
        <v>0</v>
      </c>
      <c r="I2179" s="54">
        <f t="shared" ca="1" si="124"/>
        <v>0</v>
      </c>
      <c r="J2179" s="54">
        <f t="shared" ca="1" si="125"/>
        <v>0</v>
      </c>
      <c r="K2179" s="54" t="str">
        <f t="shared" ca="1" si="125"/>
        <v>AD4</v>
      </c>
      <c r="L2179" s="54" t="str">
        <f t="shared" ca="1" si="125"/>
        <v>PARTIEL</v>
      </c>
      <c r="M2179" s="54">
        <f t="shared" ca="1" si="125"/>
        <v>0</v>
      </c>
      <c r="N2179" s="54" t="str">
        <f t="shared" ca="1" si="125"/>
        <v>ZH4RJP</v>
      </c>
      <c r="O2179" s="54">
        <f t="shared" ca="1" si="125"/>
        <v>0</v>
      </c>
    </row>
    <row r="2180" spans="1:15" hidden="1" x14ac:dyDescent="0.25">
      <c r="A2180" s="97">
        <v>1762</v>
      </c>
      <c r="B2180" s="98" t="s">
        <v>8978</v>
      </c>
      <c r="C2180" s="54" t="str">
        <f t="shared" ca="1" si="124"/>
        <v>CPMC</v>
      </c>
      <c r="D2180" s="54" t="str">
        <f t="shared" ca="1" si="124"/>
        <v>CRM_TRMAIL_YYYYMMDDHHMISS.dat</v>
      </c>
      <c r="E2180" s="98">
        <f t="shared" ca="1" si="124"/>
        <v>0</v>
      </c>
      <c r="F2180" s="54">
        <f t="shared" ca="1" si="124"/>
        <v>0</v>
      </c>
      <c r="G2180" s="54">
        <f t="shared" ca="1" si="124"/>
        <v>0</v>
      </c>
      <c r="H2180" s="54">
        <f t="shared" ca="1" si="124"/>
        <v>0</v>
      </c>
      <c r="I2180" s="54">
        <f t="shared" ca="1" si="124"/>
        <v>0</v>
      </c>
      <c r="J2180" s="54">
        <f t="shared" ca="1" si="125"/>
        <v>0</v>
      </c>
      <c r="K2180" s="54" t="str">
        <f t="shared" ca="1" si="125"/>
        <v>AD4.2</v>
      </c>
      <c r="L2180" s="54" t="str">
        <f t="shared" ca="1" si="125"/>
        <v>PARTIEL</v>
      </c>
      <c r="M2180" s="54">
        <f t="shared" ca="1" si="125"/>
        <v>0</v>
      </c>
      <c r="N2180" s="54" t="str">
        <f t="shared" ca="1" si="125"/>
        <v>ZH4RJQ</v>
      </c>
      <c r="O2180" s="54">
        <f t="shared" ca="1" si="125"/>
        <v>0</v>
      </c>
    </row>
    <row r="2181" spans="1:15" hidden="1" x14ac:dyDescent="0.25">
      <c r="A2181" s="97">
        <v>2065</v>
      </c>
      <c r="B2181" s="98" t="s">
        <v>10185</v>
      </c>
      <c r="C2181" s="54" t="str">
        <f t="shared" ca="1" si="124"/>
        <v>CPMP</v>
      </c>
      <c r="D2181" s="54" t="str">
        <f t="shared" ca="1" si="124"/>
        <v>#CR#VIIPJ_YYYYMMDDHHMISS_TRSCTN_EMISS.txt</v>
      </c>
      <c r="E2181" s="98">
        <f t="shared" ca="1" si="124"/>
        <v>0</v>
      </c>
      <c r="F2181" s="54">
        <f t="shared" ca="1" si="124"/>
        <v>0</v>
      </c>
      <c r="G2181" s="54">
        <f t="shared" ca="1" si="124"/>
        <v>0</v>
      </c>
      <c r="H2181" s="54">
        <f t="shared" ca="1" si="124"/>
        <v>0</v>
      </c>
      <c r="I2181" s="54">
        <f t="shared" ca="1" si="124"/>
        <v>0</v>
      </c>
      <c r="J2181" s="54">
        <f t="shared" ca="1" si="125"/>
        <v>0</v>
      </c>
      <c r="K2181" s="54" t="str">
        <f t="shared" ca="1" si="125"/>
        <v>AD4</v>
      </c>
      <c r="L2181" s="54" t="str">
        <f t="shared" ca="1" si="125"/>
        <v>PARTIEL</v>
      </c>
      <c r="M2181" s="54">
        <f t="shared" ca="1" si="125"/>
        <v>0</v>
      </c>
      <c r="N2181" s="54" t="str">
        <f t="shared" ca="1" si="125"/>
        <v>ZH2IJO</v>
      </c>
      <c r="O2181" s="54">
        <f t="shared" ca="1" si="125"/>
        <v>0</v>
      </c>
    </row>
    <row r="2182" spans="1:15" hidden="1" x14ac:dyDescent="0.25">
      <c r="A2182" s="97">
        <v>2066</v>
      </c>
      <c r="B2182" s="98" t="s">
        <v>10187</v>
      </c>
      <c r="C2182" s="54" t="str">
        <f t="shared" ca="1" si="124"/>
        <v>CPMP</v>
      </c>
      <c r="D2182" s="54" t="str">
        <f t="shared" ca="1" si="124"/>
        <v>#CR#VIIPJ_YYYYMMDDHHMISS_TRSCTN_RCPTN.txt</v>
      </c>
      <c r="E2182" s="98">
        <f t="shared" ca="1" si="124"/>
        <v>0</v>
      </c>
      <c r="F2182" s="54">
        <f t="shared" ca="1" si="124"/>
        <v>0</v>
      </c>
      <c r="G2182" s="54">
        <f t="shared" ca="1" si="124"/>
        <v>0</v>
      </c>
      <c r="H2182" s="54">
        <f t="shared" ca="1" si="124"/>
        <v>0</v>
      </c>
      <c r="I2182" s="54">
        <f t="shared" ca="1" si="124"/>
        <v>0</v>
      </c>
      <c r="J2182" s="54">
        <f t="shared" ca="1" si="125"/>
        <v>0</v>
      </c>
      <c r="K2182" s="54" t="str">
        <f t="shared" ca="1" si="125"/>
        <v>AD4</v>
      </c>
      <c r="L2182" s="54" t="str">
        <f t="shared" ca="1" si="125"/>
        <v>PARTIEL</v>
      </c>
      <c r="M2182" s="54">
        <f t="shared" ca="1" si="125"/>
        <v>0</v>
      </c>
      <c r="N2182" s="54" t="str">
        <f t="shared" ca="1" si="125"/>
        <v>ZH2IJP</v>
      </c>
      <c r="O2182" s="54">
        <f t="shared" ca="1" si="125"/>
        <v>0</v>
      </c>
    </row>
    <row r="2183" spans="1:15" hidden="1" x14ac:dyDescent="0.25">
      <c r="A2183" s="97">
        <v>1763</v>
      </c>
      <c r="B2183" s="98" t="s">
        <v>8981</v>
      </c>
      <c r="C2183" s="54" t="str">
        <f t="shared" ca="1" si="124"/>
        <v>CPCI</v>
      </c>
      <c r="D2183" s="54" t="str">
        <f t="shared" ca="1" si="124"/>
        <v>ZH0XJ3</v>
      </c>
      <c r="E2183" s="98">
        <f t="shared" ca="1" si="124"/>
        <v>0</v>
      </c>
      <c r="F2183" s="54">
        <f t="shared" ca="1" si="124"/>
        <v>0</v>
      </c>
      <c r="G2183" s="54">
        <f t="shared" ca="1" si="124"/>
        <v>0</v>
      </c>
      <c r="H2183" s="54">
        <f t="shared" ca="1" si="124"/>
        <v>0</v>
      </c>
      <c r="I2183" s="54">
        <f t="shared" ca="1" si="124"/>
        <v>0</v>
      </c>
      <c r="J2183" s="54">
        <f t="shared" ca="1" si="125"/>
        <v>0</v>
      </c>
      <c r="K2183" s="54" t="str">
        <f t="shared" ca="1" si="125"/>
        <v>AD3</v>
      </c>
      <c r="L2183" s="54" t="str">
        <f t="shared" ca="1" si="125"/>
        <v>PARTIEL</v>
      </c>
      <c r="M2183" s="54">
        <f t="shared" ca="1" si="125"/>
        <v>0</v>
      </c>
      <c r="N2183" s="54" t="str">
        <f t="shared" ca="1" si="125"/>
        <v>ZH0XJ3</v>
      </c>
      <c r="O2183" s="54">
        <f t="shared" ca="1" si="125"/>
        <v>0</v>
      </c>
    </row>
    <row r="2184" spans="1:15" hidden="1" x14ac:dyDescent="0.25">
      <c r="A2184" s="97">
        <v>2006</v>
      </c>
      <c r="B2184" s="98" t="s">
        <v>9985</v>
      </c>
      <c r="C2184" s="54" t="str">
        <f t="shared" ref="C2184:O2210" ca="1" si="126">IF((INDIRECT("'Referentiel'!"&amp;C$1&amp;$A2184)="N/A"),"",INDIRECT("'Referentiel'!"&amp;C$1&amp;$A2184))</f>
        <v>CPDT</v>
      </c>
      <c r="D2184" s="54" t="str">
        <f t="shared" ca="1" si="126"/>
        <v>SUIVCP</v>
      </c>
      <c r="E2184" s="98">
        <f t="shared" ca="1" si="126"/>
        <v>0</v>
      </c>
      <c r="F2184" s="54">
        <f t="shared" ca="1" si="126"/>
        <v>0</v>
      </c>
      <c r="G2184" s="54">
        <f t="shared" ca="1" si="126"/>
        <v>0</v>
      </c>
      <c r="H2184" s="54">
        <f t="shared" ca="1" si="126"/>
        <v>0</v>
      </c>
      <c r="I2184" s="54">
        <f t="shared" ca="1" si="126"/>
        <v>0</v>
      </c>
      <c r="J2184" s="54" t="str">
        <f t="shared" ca="1" si="125"/>
        <v>ZH0EJB</v>
      </c>
      <c r="K2184" s="54" t="str">
        <f t="shared" ca="1" si="125"/>
        <v>AD3</v>
      </c>
      <c r="L2184" s="54" t="str">
        <f t="shared" ca="1" si="125"/>
        <v>COMPLET</v>
      </c>
      <c r="M2184" s="54">
        <f t="shared" ca="1" si="125"/>
        <v>0</v>
      </c>
      <c r="N2184" s="54" t="str">
        <f t="shared" ca="1" si="125"/>
        <v>ZH0FJB</v>
      </c>
      <c r="O2184" s="54">
        <f t="shared" ca="1" si="125"/>
        <v>0</v>
      </c>
    </row>
    <row r="2185" spans="1:15" hidden="1" x14ac:dyDescent="0.25">
      <c r="A2185" s="97">
        <v>2007</v>
      </c>
      <c r="B2185" s="98" t="s">
        <v>9985</v>
      </c>
      <c r="C2185" s="54" t="str">
        <f t="shared" ca="1" si="126"/>
        <v>CPDT</v>
      </c>
      <c r="D2185" s="54" t="str">
        <f t="shared" ca="1" si="126"/>
        <v>SUIVCP</v>
      </c>
      <c r="E2185" s="98">
        <f t="shared" ca="1" si="126"/>
        <v>0</v>
      </c>
      <c r="F2185" s="54">
        <f t="shared" ca="1" si="126"/>
        <v>0</v>
      </c>
      <c r="G2185" s="54">
        <f t="shared" ca="1" si="126"/>
        <v>0</v>
      </c>
      <c r="H2185" s="54">
        <f t="shared" ca="1" si="126"/>
        <v>0</v>
      </c>
      <c r="I2185" s="54">
        <f t="shared" ca="1" si="126"/>
        <v>0</v>
      </c>
      <c r="J2185" s="54" t="str">
        <f t="shared" ca="1" si="125"/>
        <v>ZH0EJC</v>
      </c>
      <c r="K2185" s="54" t="str">
        <f t="shared" ca="1" si="125"/>
        <v>AD3</v>
      </c>
      <c r="L2185" s="54" t="str">
        <f t="shared" ca="1" si="125"/>
        <v>COMPLET</v>
      </c>
      <c r="M2185" s="54">
        <f t="shared" ca="1" si="125"/>
        <v>0</v>
      </c>
      <c r="N2185" s="54" t="str">
        <f t="shared" ca="1" si="125"/>
        <v>ZH0FJC</v>
      </c>
      <c r="O2185" s="54">
        <f t="shared" ca="1" si="125"/>
        <v>0</v>
      </c>
    </row>
    <row r="2186" spans="1:15" hidden="1" x14ac:dyDescent="0.25">
      <c r="A2186" s="97">
        <v>2008</v>
      </c>
      <c r="B2186" s="98" t="s">
        <v>9985</v>
      </c>
      <c r="C2186" s="54" t="str">
        <f t="shared" ca="1" si="126"/>
        <v>CPDT</v>
      </c>
      <c r="D2186" s="54" t="str">
        <f t="shared" ca="1" si="126"/>
        <v>SUIVCP</v>
      </c>
      <c r="E2186" s="98">
        <f t="shared" ca="1" si="126"/>
        <v>0</v>
      </c>
      <c r="F2186" s="54">
        <f t="shared" ca="1" si="126"/>
        <v>0</v>
      </c>
      <c r="G2186" s="54">
        <f t="shared" ca="1" si="126"/>
        <v>0</v>
      </c>
      <c r="H2186" s="54">
        <f t="shared" ca="1" si="126"/>
        <v>0</v>
      </c>
      <c r="I2186" s="54">
        <f t="shared" ca="1" si="126"/>
        <v>0</v>
      </c>
      <c r="J2186" s="54" t="str">
        <f t="shared" ca="1" si="125"/>
        <v>ZH0EJD</v>
      </c>
      <c r="K2186" s="54" t="str">
        <f t="shared" ca="1" si="125"/>
        <v>AD3</v>
      </c>
      <c r="L2186" s="54" t="str">
        <f t="shared" ca="1" si="125"/>
        <v>COMPLET</v>
      </c>
      <c r="M2186" s="54">
        <f t="shared" ca="1" si="125"/>
        <v>0</v>
      </c>
      <c r="N2186" s="54" t="str">
        <f t="shared" ca="1" si="125"/>
        <v>ZH0FJD</v>
      </c>
      <c r="O2186" s="54">
        <f t="shared" ca="1" si="125"/>
        <v>0</v>
      </c>
    </row>
    <row r="2187" spans="1:15" hidden="1" x14ac:dyDescent="0.25">
      <c r="A2187" s="97">
        <v>2009</v>
      </c>
      <c r="B2187" s="98" t="s">
        <v>9985</v>
      </c>
      <c r="C2187" s="54" t="str">
        <f t="shared" ca="1" si="126"/>
        <v>CPDT</v>
      </c>
      <c r="D2187" s="54" t="str">
        <f t="shared" ca="1" si="126"/>
        <v>SUIVCP</v>
      </c>
      <c r="E2187" s="98">
        <f t="shared" ca="1" si="126"/>
        <v>0</v>
      </c>
      <c r="F2187" s="54">
        <f t="shared" ca="1" si="126"/>
        <v>0</v>
      </c>
      <c r="G2187" s="54">
        <f t="shared" ca="1" si="126"/>
        <v>0</v>
      </c>
      <c r="H2187" s="54">
        <f t="shared" ca="1" si="126"/>
        <v>0</v>
      </c>
      <c r="I2187" s="54">
        <f t="shared" ca="1" si="126"/>
        <v>0</v>
      </c>
      <c r="J2187" s="54" t="str">
        <f t="shared" ca="1" si="125"/>
        <v>ZH0EJE</v>
      </c>
      <c r="K2187" s="54" t="str">
        <f t="shared" ca="1" si="125"/>
        <v>AD3</v>
      </c>
      <c r="L2187" s="54" t="str">
        <f t="shared" ca="1" si="125"/>
        <v>COMPLET</v>
      </c>
      <c r="M2187" s="54">
        <f t="shared" ca="1" si="125"/>
        <v>0</v>
      </c>
      <c r="N2187" s="54" t="str">
        <f t="shared" ca="1" si="125"/>
        <v>ZH0FJE</v>
      </c>
      <c r="O2187" s="54">
        <f t="shared" ca="1" si="125"/>
        <v>0</v>
      </c>
    </row>
    <row r="2188" spans="1:15" hidden="1" x14ac:dyDescent="0.25">
      <c r="A2188" s="97">
        <v>2010</v>
      </c>
      <c r="B2188" s="98" t="s">
        <v>9985</v>
      </c>
      <c r="C2188" s="54" t="str">
        <f t="shared" ca="1" si="126"/>
        <v>CPDT</v>
      </c>
      <c r="D2188" s="54" t="str">
        <f t="shared" ca="1" si="126"/>
        <v>SUIVCP</v>
      </c>
      <c r="E2188" s="98">
        <f t="shared" ca="1" si="126"/>
        <v>0</v>
      </c>
      <c r="F2188" s="54">
        <f t="shared" ca="1" si="126"/>
        <v>0</v>
      </c>
      <c r="G2188" s="54">
        <f t="shared" ca="1" si="126"/>
        <v>0</v>
      </c>
      <c r="H2188" s="54">
        <f t="shared" ca="1" si="126"/>
        <v>0</v>
      </c>
      <c r="I2188" s="54">
        <f t="shared" ca="1" si="126"/>
        <v>0</v>
      </c>
      <c r="J2188" s="54" t="str">
        <f t="shared" ca="1" si="125"/>
        <v>ZH0EDB</v>
      </c>
      <c r="K2188" s="54" t="str">
        <f t="shared" ca="1" si="125"/>
        <v>AD3</v>
      </c>
      <c r="L2188" s="54" t="str">
        <f t="shared" ca="1" si="125"/>
        <v>COMPLET</v>
      </c>
      <c r="M2188" s="54" t="str">
        <f t="shared" ca="1" si="125"/>
        <v xml:space="preserve"> </v>
      </c>
      <c r="N2188" s="54" t="str">
        <f t="shared" ca="1" si="125"/>
        <v>ZH0FDB</v>
      </c>
      <c r="O2188" s="54">
        <f t="shared" ca="1" si="125"/>
        <v>0</v>
      </c>
    </row>
    <row r="2189" spans="1:15" hidden="1" x14ac:dyDescent="0.25">
      <c r="A2189" s="97">
        <v>2011</v>
      </c>
      <c r="B2189" s="98" t="s">
        <v>9985</v>
      </c>
      <c r="C2189" s="54" t="str">
        <f t="shared" ca="1" si="126"/>
        <v>CPDT</v>
      </c>
      <c r="D2189" s="54" t="str">
        <f t="shared" ca="1" si="126"/>
        <v>SUIVCP</v>
      </c>
      <c r="E2189" s="98">
        <f t="shared" ca="1" si="126"/>
        <v>0</v>
      </c>
      <c r="F2189" s="54">
        <f t="shared" ca="1" si="126"/>
        <v>0</v>
      </c>
      <c r="G2189" s="54">
        <f t="shared" ca="1" si="126"/>
        <v>0</v>
      </c>
      <c r="H2189" s="54">
        <f t="shared" ca="1" si="126"/>
        <v>0</v>
      </c>
      <c r="I2189" s="54">
        <f t="shared" ca="1" si="126"/>
        <v>0</v>
      </c>
      <c r="J2189" s="54" t="str">
        <f t="shared" ca="1" si="125"/>
        <v>ZH0EJG</v>
      </c>
      <c r="K2189" s="54" t="str">
        <f t="shared" ca="1" si="125"/>
        <v>AD3</v>
      </c>
      <c r="L2189" s="54" t="str">
        <f t="shared" ca="1" si="125"/>
        <v>COMPLET</v>
      </c>
      <c r="M2189" s="54">
        <f t="shared" ca="1" si="125"/>
        <v>0</v>
      </c>
      <c r="N2189" s="54" t="str">
        <f t="shared" ca="1" si="125"/>
        <v>ZH0FJG</v>
      </c>
      <c r="O2189" s="54">
        <f t="shared" ca="1" si="125"/>
        <v>0</v>
      </c>
    </row>
    <row r="2190" spans="1:15" hidden="1" x14ac:dyDescent="0.25">
      <c r="A2190" s="97">
        <v>2012</v>
      </c>
      <c r="B2190" s="98" t="s">
        <v>9985</v>
      </c>
      <c r="C2190" s="54" t="str">
        <f t="shared" ca="1" si="126"/>
        <v>CPDT</v>
      </c>
      <c r="D2190" s="54" t="str">
        <f t="shared" ca="1" si="126"/>
        <v>SUIVCP</v>
      </c>
      <c r="E2190" s="98">
        <f t="shared" ca="1" si="126"/>
        <v>0</v>
      </c>
      <c r="F2190" s="54">
        <f t="shared" ca="1" si="126"/>
        <v>0</v>
      </c>
      <c r="G2190" s="54">
        <f t="shared" ca="1" si="126"/>
        <v>0</v>
      </c>
      <c r="H2190" s="54">
        <f t="shared" ca="1" si="126"/>
        <v>0</v>
      </c>
      <c r="I2190" s="54">
        <f t="shared" ca="1" si="126"/>
        <v>0</v>
      </c>
      <c r="J2190" s="54" t="str">
        <f t="shared" ca="1" si="125"/>
        <v>ZH0EJ1</v>
      </c>
      <c r="K2190" s="54" t="str">
        <f t="shared" ca="1" si="125"/>
        <v>AD3</v>
      </c>
      <c r="L2190" s="54" t="str">
        <f t="shared" ca="1" si="125"/>
        <v>COMPLET</v>
      </c>
      <c r="M2190" s="54">
        <f t="shared" ca="1" si="125"/>
        <v>0</v>
      </c>
      <c r="N2190" s="54" t="str">
        <f t="shared" ca="1" si="125"/>
        <v>ZH0FJ1</v>
      </c>
      <c r="O2190" s="54">
        <f t="shared" ca="1" si="125"/>
        <v>0</v>
      </c>
    </row>
    <row r="2191" spans="1:15" hidden="1" x14ac:dyDescent="0.25">
      <c r="A2191" s="97">
        <v>2013</v>
      </c>
      <c r="B2191" s="98" t="s">
        <v>9985</v>
      </c>
      <c r="C2191" s="54" t="str">
        <f t="shared" ca="1" si="126"/>
        <v>CPDT</v>
      </c>
      <c r="D2191" s="54" t="str">
        <f t="shared" ca="1" si="126"/>
        <v>SUIVCP</v>
      </c>
      <c r="E2191" s="98">
        <f t="shared" ca="1" si="126"/>
        <v>0</v>
      </c>
      <c r="F2191" s="54">
        <f t="shared" ca="1" si="126"/>
        <v>0</v>
      </c>
      <c r="G2191" s="54">
        <f t="shared" ca="1" si="126"/>
        <v>0</v>
      </c>
      <c r="H2191" s="54">
        <f t="shared" ca="1" si="126"/>
        <v>0</v>
      </c>
      <c r="I2191" s="54">
        <f t="shared" ca="1" si="126"/>
        <v>0</v>
      </c>
      <c r="J2191" s="54" t="str">
        <f t="shared" ca="1" si="125"/>
        <v>ZH0EJ2</v>
      </c>
      <c r="K2191" s="54" t="str">
        <f t="shared" ca="1" si="125"/>
        <v>AD3</v>
      </c>
      <c r="L2191" s="54" t="str">
        <f t="shared" ca="1" si="125"/>
        <v>COMPLET</v>
      </c>
      <c r="M2191" s="54">
        <f t="shared" ca="1" si="125"/>
        <v>0</v>
      </c>
      <c r="N2191" s="54" t="str">
        <f t="shared" ca="1" si="125"/>
        <v>ZH0FJ2</v>
      </c>
      <c r="O2191" s="54">
        <f t="shared" ca="1" si="125"/>
        <v>0</v>
      </c>
    </row>
    <row r="2192" spans="1:15" hidden="1" x14ac:dyDescent="0.25">
      <c r="A2192" s="97">
        <v>2014</v>
      </c>
      <c r="B2192" s="98" t="s">
        <v>9985</v>
      </c>
      <c r="C2192" s="54" t="str">
        <f t="shared" ca="1" si="126"/>
        <v>CPDT</v>
      </c>
      <c r="D2192" s="54" t="str">
        <f t="shared" ca="1" si="126"/>
        <v>SUIVCP</v>
      </c>
      <c r="E2192" s="98">
        <f t="shared" ca="1" si="126"/>
        <v>0</v>
      </c>
      <c r="F2192" s="54">
        <f t="shared" ca="1" si="126"/>
        <v>0</v>
      </c>
      <c r="G2192" s="54">
        <f t="shared" ca="1" si="126"/>
        <v>0</v>
      </c>
      <c r="H2192" s="54">
        <f t="shared" ca="1" si="126"/>
        <v>0</v>
      </c>
      <c r="I2192" s="54">
        <f t="shared" ca="1" si="126"/>
        <v>0</v>
      </c>
      <c r="J2192" s="54" t="str">
        <f t="shared" ca="1" si="125"/>
        <v>ZH0EJ3</v>
      </c>
      <c r="K2192" s="54" t="str">
        <f t="shared" ca="1" si="125"/>
        <v>AD3</v>
      </c>
      <c r="L2192" s="54" t="str">
        <f t="shared" ca="1" si="125"/>
        <v>COMPLET</v>
      </c>
      <c r="M2192" s="54">
        <f t="shared" ca="1" si="125"/>
        <v>0</v>
      </c>
      <c r="N2192" s="54" t="str">
        <f t="shared" ca="1" si="125"/>
        <v>ZH0FJ3</v>
      </c>
      <c r="O2192" s="54">
        <f t="shared" ca="1" si="125"/>
        <v>0</v>
      </c>
    </row>
    <row r="2193" spans="1:15" hidden="1" x14ac:dyDescent="0.25">
      <c r="A2193" s="97">
        <v>1764</v>
      </c>
      <c r="B2193" s="98" t="s">
        <v>8984</v>
      </c>
      <c r="C2193" s="54" t="str">
        <f t="shared" ca="1" si="126"/>
        <v>CPPL</v>
      </c>
      <c r="D2193" s="54" t="str">
        <f t="shared" ca="1" si="126"/>
        <v xml:space="preserve">V0TXTEPL </v>
      </c>
      <c r="E2193" s="98">
        <f t="shared" ca="1" si="126"/>
        <v>0</v>
      </c>
      <c r="F2193" s="54">
        <f t="shared" ca="1" si="126"/>
        <v>0</v>
      </c>
      <c r="G2193" s="54">
        <f t="shared" ca="1" si="126"/>
        <v>0</v>
      </c>
      <c r="H2193" s="54">
        <f t="shared" ca="1" si="126"/>
        <v>0</v>
      </c>
      <c r="I2193" s="54">
        <f t="shared" ca="1" si="126"/>
        <v>0</v>
      </c>
      <c r="J2193" s="54" t="str">
        <f t="shared" ca="1" si="125"/>
        <v>ZH2IJ2</v>
      </c>
      <c r="K2193" s="54" t="str">
        <f t="shared" ca="1" si="125"/>
        <v>AD3</v>
      </c>
      <c r="L2193" s="54" t="str">
        <f t="shared" ca="1" si="125"/>
        <v>COMPLET</v>
      </c>
      <c r="M2193" s="54">
        <f t="shared" ca="1" si="125"/>
        <v>0</v>
      </c>
      <c r="N2193" s="54" t="str">
        <f t="shared" ca="1" si="125"/>
        <v>ZH20J2</v>
      </c>
      <c r="O2193" s="54">
        <f t="shared" ca="1" si="125"/>
        <v>0</v>
      </c>
    </row>
    <row r="2194" spans="1:15" hidden="1" x14ac:dyDescent="0.25">
      <c r="A2194" s="97">
        <v>2157</v>
      </c>
      <c r="B2194" s="98" t="s">
        <v>10506</v>
      </c>
      <c r="C2194" s="54" t="str">
        <f t="shared" ca="1" si="126"/>
        <v>CPMP</v>
      </c>
      <c r="D2194" s="54" t="str">
        <f t="shared" ca="1" si="126"/>
        <v xml:space="preserve">V1TYCPCA </v>
      </c>
      <c r="E2194" s="98">
        <f t="shared" ca="1" si="126"/>
        <v>0</v>
      </c>
      <c r="F2194" s="54">
        <f t="shared" ca="1" si="126"/>
        <v>0</v>
      </c>
      <c r="G2194" s="54">
        <f t="shared" ca="1" si="126"/>
        <v>0</v>
      </c>
      <c r="H2194" s="54">
        <f t="shared" ca="1" si="126"/>
        <v>0</v>
      </c>
      <c r="I2194" s="54">
        <f t="shared" ca="1" si="126"/>
        <v>0</v>
      </c>
      <c r="J2194" s="54" t="str">
        <f t="shared" ca="1" si="125"/>
        <v>ZH2OJM</v>
      </c>
      <c r="K2194" s="54" t="str">
        <f t="shared" ca="1" si="125"/>
        <v>AD3</v>
      </c>
      <c r="L2194" s="54" t="str">
        <f t="shared" ca="1" si="125"/>
        <v>COMPLET</v>
      </c>
      <c r="M2194" s="54">
        <f t="shared" ca="1" si="125"/>
        <v>0</v>
      </c>
      <c r="N2194" s="54" t="str">
        <f t="shared" ca="1" si="125"/>
        <v>ZH2PJM</v>
      </c>
      <c r="O2194" s="54">
        <f t="shared" ca="1" si="125"/>
        <v>0</v>
      </c>
    </row>
    <row r="2195" spans="1:15" hidden="1" x14ac:dyDescent="0.25">
      <c r="A2195" s="97">
        <v>1765</v>
      </c>
      <c r="B2195" s="98" t="s">
        <v>8989</v>
      </c>
      <c r="C2195" s="54" t="str">
        <f t="shared" ca="1" si="126"/>
        <v>CPCC</v>
      </c>
      <c r="D2195" s="54" t="str">
        <f t="shared" ca="1" si="126"/>
        <v>V0TYDOPH</v>
      </c>
      <c r="E2195" s="98">
        <f t="shared" ca="1" si="126"/>
        <v>0</v>
      </c>
      <c r="F2195" s="54">
        <f t="shared" ca="1" si="126"/>
        <v>0</v>
      </c>
      <c r="G2195" s="54">
        <f t="shared" ca="1" si="126"/>
        <v>0</v>
      </c>
      <c r="H2195" s="54">
        <f t="shared" ca="1" si="126"/>
        <v>0</v>
      </c>
      <c r="I2195" s="54">
        <f t="shared" ca="1" si="126"/>
        <v>0</v>
      </c>
      <c r="J2195" s="54" t="str">
        <f t="shared" ca="1" si="125"/>
        <v>ZH1CMH</v>
      </c>
      <c r="K2195" s="54" t="str">
        <f t="shared" ca="1" si="125"/>
        <v>AD3</v>
      </c>
      <c r="L2195" s="54" t="str">
        <f t="shared" ca="1" si="125"/>
        <v>COMPLET</v>
      </c>
      <c r="M2195" s="54" t="str">
        <f t="shared" ca="1" si="125"/>
        <v xml:space="preserve"> </v>
      </c>
      <c r="N2195" s="54" t="str">
        <f t="shared" ca="1" si="125"/>
        <v>ZH1UMH</v>
      </c>
      <c r="O2195" s="54">
        <f t="shared" ca="1" si="125"/>
        <v>0</v>
      </c>
    </row>
    <row r="2196" spans="1:15" hidden="1" x14ac:dyDescent="0.25">
      <c r="A2196" s="97">
        <v>1766</v>
      </c>
      <c r="B2196" s="98" t="s">
        <v>8996</v>
      </c>
      <c r="C2196" s="54" t="str">
        <f t="shared" ca="1" si="126"/>
        <v>CPCC</v>
      </c>
      <c r="D2196" s="54" t="str">
        <f t="shared" ca="1" si="126"/>
        <v xml:space="preserve">V0TYELCO </v>
      </c>
      <c r="E2196" s="98">
        <f t="shared" ca="1" si="126"/>
        <v>0</v>
      </c>
      <c r="F2196" s="54">
        <f t="shared" ca="1" si="126"/>
        <v>0</v>
      </c>
      <c r="G2196" s="54">
        <f t="shared" ca="1" si="126"/>
        <v>0</v>
      </c>
      <c r="H2196" s="54">
        <f t="shared" ca="1" si="126"/>
        <v>0</v>
      </c>
      <c r="I2196" s="54">
        <f t="shared" ca="1" si="126"/>
        <v>0</v>
      </c>
      <c r="J2196" s="54" t="str">
        <f t="shared" ca="1" si="125"/>
        <v>ZH1LJM</v>
      </c>
      <c r="K2196" s="54" t="str">
        <f t="shared" ca="1" si="125"/>
        <v>AD3</v>
      </c>
      <c r="L2196" s="54" t="str">
        <f t="shared" ca="1" si="125"/>
        <v>COMPLET</v>
      </c>
      <c r="M2196" s="54">
        <f t="shared" ca="1" si="125"/>
        <v>0</v>
      </c>
      <c r="N2196" s="54" t="str">
        <f t="shared" ca="1" si="125"/>
        <v>ZH13JM</v>
      </c>
      <c r="O2196" s="54">
        <f t="shared" ca="1" si="125"/>
        <v>0</v>
      </c>
    </row>
    <row r="2197" spans="1:15" hidden="1" x14ac:dyDescent="0.25">
      <c r="A2197" s="97">
        <v>1767</v>
      </c>
      <c r="B2197" s="98" t="s">
        <v>9003</v>
      </c>
      <c r="C2197" s="54" t="str">
        <f t="shared" ca="1" si="126"/>
        <v>CPCC</v>
      </c>
      <c r="D2197" s="54" t="str">
        <f t="shared" ca="1" si="126"/>
        <v xml:space="preserve">V0TYELPA </v>
      </c>
      <c r="E2197" s="98">
        <f t="shared" ca="1" si="126"/>
        <v>0</v>
      </c>
      <c r="F2197" s="54">
        <f t="shared" ca="1" si="126"/>
        <v>0</v>
      </c>
      <c r="G2197" s="54">
        <f t="shared" ca="1" si="126"/>
        <v>0</v>
      </c>
      <c r="H2197" s="54">
        <f t="shared" ca="1" si="126"/>
        <v>0</v>
      </c>
      <c r="I2197" s="54">
        <f t="shared" ca="1" si="126"/>
        <v>0</v>
      </c>
      <c r="J2197" s="54" t="str">
        <f t="shared" ca="1" si="125"/>
        <v>ZH1LJN</v>
      </c>
      <c r="K2197" s="54" t="str">
        <f t="shared" ca="1" si="125"/>
        <v>AD3</v>
      </c>
      <c r="L2197" s="54" t="str">
        <f t="shared" ca="1" si="125"/>
        <v>COMPLET</v>
      </c>
      <c r="M2197" s="54">
        <f t="shared" ca="1" si="125"/>
        <v>0</v>
      </c>
      <c r="N2197" s="54" t="str">
        <f t="shared" ca="1" si="125"/>
        <v>ZH13JN</v>
      </c>
      <c r="O2197" s="54">
        <f t="shared" ca="1" si="125"/>
        <v>0</v>
      </c>
    </row>
    <row r="2198" spans="1:15" hidden="1" x14ac:dyDescent="0.25">
      <c r="A2198" s="97">
        <v>1768</v>
      </c>
      <c r="B2198" s="98" t="s">
        <v>9010</v>
      </c>
      <c r="C2198" s="54" t="str">
        <f t="shared" ca="1" si="126"/>
        <v>CPDT</v>
      </c>
      <c r="D2198" s="54" t="str">
        <f t="shared" ca="1" si="126"/>
        <v xml:space="preserve">TA/0AMT/TYHIERUT/0/        /  </v>
      </c>
      <c r="E2198" s="98">
        <f t="shared" ca="1" si="126"/>
        <v>0</v>
      </c>
      <c r="F2198" s="54">
        <f t="shared" ca="1" si="126"/>
        <v>0</v>
      </c>
      <c r="G2198" s="54">
        <f t="shared" ca="1" si="126"/>
        <v>0</v>
      </c>
      <c r="H2198" s="54">
        <f t="shared" ca="1" si="126"/>
        <v>0</v>
      </c>
      <c r="I2198" s="54">
        <f t="shared" ca="1" si="126"/>
        <v>0</v>
      </c>
      <c r="J2198" s="54" t="str">
        <f t="shared" ca="1" si="125"/>
        <v>ZH0BJ4</v>
      </c>
      <c r="K2198" s="54" t="str">
        <f t="shared" ca="1" si="125"/>
        <v>AD1</v>
      </c>
      <c r="L2198" s="54" t="str">
        <f t="shared" ca="1" si="125"/>
        <v>COMPLET</v>
      </c>
      <c r="M2198" s="54">
        <f t="shared" ca="1" si="125"/>
        <v>0</v>
      </c>
      <c r="N2198" s="54" t="str">
        <f t="shared" ca="1" si="125"/>
        <v>ZH0GJ5</v>
      </c>
      <c r="O2198" s="54">
        <f t="shared" ca="1" si="125"/>
        <v>0</v>
      </c>
    </row>
    <row r="2199" spans="1:15" hidden="1" x14ac:dyDescent="0.25">
      <c r="A2199" s="97">
        <v>1769</v>
      </c>
      <c r="B2199" s="98" t="s">
        <v>9016</v>
      </c>
      <c r="C2199" s="54" t="str">
        <f t="shared" ca="1" si="126"/>
        <v>CPDT</v>
      </c>
      <c r="D2199" s="54" t="str">
        <f t="shared" ca="1" si="126"/>
        <v xml:space="preserve">TA/0AMT/TYFAITUT/0/        /      </v>
      </c>
      <c r="E2199" s="98">
        <f t="shared" ca="1" si="126"/>
        <v>0</v>
      </c>
      <c r="F2199" s="54">
        <f t="shared" ca="1" si="126"/>
        <v>0</v>
      </c>
      <c r="G2199" s="54">
        <f t="shared" ca="1" si="126"/>
        <v>0</v>
      </c>
      <c r="H2199" s="54">
        <f t="shared" ca="1" si="126"/>
        <v>0</v>
      </c>
      <c r="I2199" s="54">
        <f t="shared" ca="1" si="126"/>
        <v>0</v>
      </c>
      <c r="J2199" s="54" t="str">
        <f t="shared" ca="1" si="125"/>
        <v>ZH0BJ3</v>
      </c>
      <c r="K2199" s="54" t="str">
        <f t="shared" ca="1" si="125"/>
        <v>AD1</v>
      </c>
      <c r="L2199" s="54" t="str">
        <f t="shared" ca="1" si="125"/>
        <v>COMPLET</v>
      </c>
      <c r="M2199" s="54">
        <f t="shared" ca="1" si="125"/>
        <v>0</v>
      </c>
      <c r="N2199" s="54" t="str">
        <f t="shared" ca="1" si="125"/>
        <v>ZH0CJ2</v>
      </c>
      <c r="O2199" s="54">
        <f t="shared" ca="1" si="125"/>
        <v>0</v>
      </c>
    </row>
    <row r="2200" spans="1:15" hidden="1" x14ac:dyDescent="0.25">
      <c r="A2200" s="97">
        <v>1770</v>
      </c>
      <c r="B2200" s="98" t="s">
        <v>9020</v>
      </c>
      <c r="C2200" s="54" t="str">
        <f t="shared" ca="1" si="126"/>
        <v>CPDT</v>
      </c>
      <c r="D2200" s="54" t="str">
        <f t="shared" ca="1" si="126"/>
        <v xml:space="preserve">TA/0AMT/TYINDICC/0/        /  </v>
      </c>
      <c r="E2200" s="98">
        <f t="shared" ca="1" si="126"/>
        <v>0</v>
      </c>
      <c r="F2200" s="54">
        <f t="shared" ca="1" si="126"/>
        <v>0</v>
      </c>
      <c r="G2200" s="54">
        <f t="shared" ca="1" si="126"/>
        <v>0</v>
      </c>
      <c r="H2200" s="54">
        <f t="shared" ca="1" si="126"/>
        <v>0</v>
      </c>
      <c r="I2200" s="54">
        <f t="shared" ca="1" si="126"/>
        <v>0</v>
      </c>
      <c r="J2200" s="54" t="str">
        <f t="shared" ca="1" si="126"/>
        <v>ZH0FJ4</v>
      </c>
      <c r="K2200" s="54" t="str">
        <f t="shared" ca="1" si="126"/>
        <v>AD1</v>
      </c>
      <c r="L2200" s="54" t="str">
        <f t="shared" ca="1" si="126"/>
        <v>COMPLET</v>
      </c>
      <c r="M2200" s="54">
        <f t="shared" ca="1" si="126"/>
        <v>0</v>
      </c>
      <c r="N2200" s="54" t="str">
        <f t="shared" ca="1" si="126"/>
        <v>ZH0XJ4</v>
      </c>
      <c r="O2200" s="54">
        <f t="shared" ca="1" si="126"/>
        <v>0</v>
      </c>
    </row>
    <row r="2201" spans="1:15" hidden="1" x14ac:dyDescent="0.25">
      <c r="A2201" s="97">
        <v>1771</v>
      </c>
      <c r="B2201" s="98" t="s">
        <v>9025</v>
      </c>
      <c r="C2201" s="54" t="str">
        <f t="shared" ca="1" si="126"/>
        <v>CPMC</v>
      </c>
      <c r="D2201" s="54" t="str">
        <f t="shared" ca="1" si="126"/>
        <v xml:space="preserve">V0TYMOCO </v>
      </c>
      <c r="E2201" s="98">
        <f t="shared" ca="1" si="126"/>
        <v>0</v>
      </c>
      <c r="F2201" s="54">
        <f t="shared" ca="1" si="126"/>
        <v>0</v>
      </c>
      <c r="G2201" s="54">
        <f t="shared" ca="1" si="126"/>
        <v>0</v>
      </c>
      <c r="H2201" s="54">
        <f t="shared" ca="1" si="126"/>
        <v>0</v>
      </c>
      <c r="I2201" s="54">
        <f t="shared" ca="1" si="126"/>
        <v>0</v>
      </c>
      <c r="J2201" s="54" t="str">
        <f t="shared" ca="1" si="126"/>
        <v>ZH4GJL</v>
      </c>
      <c r="K2201" s="54" t="str">
        <f t="shared" ca="1" si="126"/>
        <v>AD1</v>
      </c>
      <c r="L2201" s="54" t="str">
        <f t="shared" ca="1" si="126"/>
        <v>COMPLET</v>
      </c>
      <c r="M2201" s="54">
        <f t="shared" ca="1" si="126"/>
        <v>0</v>
      </c>
      <c r="N2201" s="54" t="str">
        <f t="shared" ca="1" si="126"/>
        <v>ZH4YJL</v>
      </c>
      <c r="O2201" s="54">
        <f t="shared" ca="1" si="126"/>
        <v>0</v>
      </c>
    </row>
    <row r="2202" spans="1:15" hidden="1" x14ac:dyDescent="0.25">
      <c r="A2202" s="97">
        <v>1772</v>
      </c>
      <c r="B2202" s="98" t="s">
        <v>9030</v>
      </c>
      <c r="C2202" s="54" t="str">
        <f t="shared" ca="1" si="126"/>
        <v>CPCC</v>
      </c>
      <c r="D2202" s="54" t="str">
        <f t="shared" ca="1" si="126"/>
        <v>V0TYPDOC</v>
      </c>
      <c r="E2202" s="98">
        <f t="shared" ca="1" si="126"/>
        <v>0</v>
      </c>
      <c r="F2202" s="54">
        <f t="shared" ca="1" si="126"/>
        <v>0</v>
      </c>
      <c r="G2202" s="54">
        <f t="shared" ca="1" si="126"/>
        <v>0</v>
      </c>
      <c r="H2202" s="54">
        <f t="shared" ca="1" si="126"/>
        <v>0</v>
      </c>
      <c r="I2202" s="54">
        <f t="shared" ca="1" si="126"/>
        <v>0</v>
      </c>
      <c r="J2202" s="54" t="str">
        <f t="shared" ca="1" si="126"/>
        <v>ZH1CMI</v>
      </c>
      <c r="K2202" s="54" t="str">
        <f t="shared" ca="1" si="126"/>
        <v>AD3</v>
      </c>
      <c r="L2202" s="54" t="str">
        <f t="shared" ca="1" si="126"/>
        <v>COMPLET</v>
      </c>
      <c r="M2202" s="54" t="str">
        <f t="shared" ca="1" si="126"/>
        <v xml:space="preserve"> </v>
      </c>
      <c r="N2202" s="54" t="str">
        <f t="shared" ca="1" si="126"/>
        <v>ZH1UMI</v>
      </c>
      <c r="O2202" s="54">
        <f t="shared" ca="1" si="126"/>
        <v>0</v>
      </c>
    </row>
    <row r="2203" spans="1:15" hidden="1" x14ac:dyDescent="0.25">
      <c r="A2203" s="97">
        <v>1773</v>
      </c>
      <c r="B2203" s="98" t="s">
        <v>9037</v>
      </c>
      <c r="C2203" s="54" t="str">
        <f t="shared" ca="1" si="126"/>
        <v>CPCI</v>
      </c>
      <c r="D2203" s="54" t="str">
        <f t="shared" ca="1" si="126"/>
        <v xml:space="preserve">V0TYPEQT </v>
      </c>
      <c r="E2203" s="98">
        <f t="shared" ca="1" si="126"/>
        <v>0</v>
      </c>
      <c r="F2203" s="54">
        <f t="shared" ca="1" si="126"/>
        <v>0</v>
      </c>
      <c r="G2203" s="54">
        <f t="shared" ca="1" si="126"/>
        <v>0</v>
      </c>
      <c r="H2203" s="54">
        <f t="shared" ca="1" si="126"/>
        <v>0</v>
      </c>
      <c r="I2203" s="54">
        <f t="shared" ca="1" si="126"/>
        <v>0</v>
      </c>
      <c r="J2203" s="54" t="str">
        <f t="shared" ca="1" si="126"/>
        <v>ZH0FJ5</v>
      </c>
      <c r="K2203" s="54" t="str">
        <f t="shared" ca="1" si="126"/>
        <v>AD3</v>
      </c>
      <c r="L2203" s="54" t="str">
        <f t="shared" ca="1" si="126"/>
        <v>COMPLET</v>
      </c>
      <c r="M2203" s="54">
        <f t="shared" ca="1" si="126"/>
        <v>0</v>
      </c>
      <c r="N2203" s="54" t="str">
        <f t="shared" ca="1" si="126"/>
        <v>ZH0XJ5</v>
      </c>
      <c r="O2203" s="54">
        <f t="shared" ca="1" si="126"/>
        <v>0</v>
      </c>
    </row>
    <row r="2204" spans="1:15" hidden="1" x14ac:dyDescent="0.25">
      <c r="A2204" s="97">
        <v>1774</v>
      </c>
      <c r="B2204" s="98" t="s">
        <v>9043</v>
      </c>
      <c r="C2204" s="54" t="str">
        <f t="shared" ca="1" si="126"/>
        <v>CPCI</v>
      </c>
      <c r="D2204" s="54" t="str">
        <f t="shared" ca="1" si="126"/>
        <v xml:space="preserve">V0TYPHOR </v>
      </c>
      <c r="E2204" s="98">
        <f t="shared" ca="1" si="126"/>
        <v>0</v>
      </c>
      <c r="F2204" s="54">
        <f t="shared" ca="1" si="126"/>
        <v>0</v>
      </c>
      <c r="G2204" s="54">
        <f t="shared" ca="1" si="126"/>
        <v>0</v>
      </c>
      <c r="H2204" s="54">
        <f t="shared" ca="1" si="126"/>
        <v>0</v>
      </c>
      <c r="I2204" s="54">
        <f t="shared" ca="1" si="126"/>
        <v>0</v>
      </c>
      <c r="J2204" s="54" t="str">
        <f t="shared" ca="1" si="126"/>
        <v>ZH0FJ6</v>
      </c>
      <c r="K2204" s="54" t="str">
        <f t="shared" ca="1" si="126"/>
        <v>AD3</v>
      </c>
      <c r="L2204" s="54" t="str">
        <f t="shared" ca="1" si="126"/>
        <v>COMPLET</v>
      </c>
      <c r="M2204" s="54">
        <f t="shared" ca="1" si="126"/>
        <v>0</v>
      </c>
      <c r="N2204" s="54" t="str">
        <f t="shared" ca="1" si="126"/>
        <v>ZH0XJ6</v>
      </c>
      <c r="O2204" s="54">
        <f t="shared" ca="1" si="126"/>
        <v>0</v>
      </c>
    </row>
    <row r="2205" spans="1:15" hidden="1" x14ac:dyDescent="0.25">
      <c r="A2205" s="97">
        <v>1775</v>
      </c>
      <c r="B2205" s="98" t="s">
        <v>9050</v>
      </c>
      <c r="C2205" s="54" t="str">
        <f t="shared" ca="1" si="126"/>
        <v>CPCI</v>
      </c>
      <c r="D2205" s="54" t="str">
        <f t="shared" ca="1" si="126"/>
        <v xml:space="preserve"> V1TYPORT </v>
      </c>
      <c r="E2205" s="98">
        <f t="shared" ca="1" si="126"/>
        <v>0</v>
      </c>
      <c r="F2205" s="54">
        <f t="shared" ca="1" si="126"/>
        <v>0</v>
      </c>
      <c r="G2205" s="54">
        <f t="shared" ca="1" si="126"/>
        <v>0</v>
      </c>
      <c r="H2205" s="54">
        <f t="shared" ca="1" si="126"/>
        <v>0</v>
      </c>
      <c r="I2205" s="54">
        <f t="shared" ca="1" si="126"/>
        <v>0</v>
      </c>
      <c r="J2205" s="54" t="str">
        <f t="shared" ca="1" si="126"/>
        <v>ZH0FJ7</v>
      </c>
      <c r="K2205" s="54" t="str">
        <f t="shared" ca="1" si="126"/>
        <v>AD3</v>
      </c>
      <c r="L2205" s="54" t="str">
        <f t="shared" ca="1" si="126"/>
        <v>COMPLET</v>
      </c>
      <c r="M2205" s="54">
        <f t="shared" ca="1" si="126"/>
        <v>0</v>
      </c>
      <c r="N2205" s="54" t="str">
        <f t="shared" ca="1" si="126"/>
        <v>ZH0XJ7</v>
      </c>
      <c r="O2205" s="54">
        <f t="shared" ca="1" si="126"/>
        <v>0</v>
      </c>
    </row>
    <row r="2206" spans="1:15" hidden="1" x14ac:dyDescent="0.25">
      <c r="A2206" s="97">
        <v>1776</v>
      </c>
      <c r="B2206" s="98" t="s">
        <v>9056</v>
      </c>
      <c r="C2206" s="54" t="str">
        <f t="shared" ca="1" si="126"/>
        <v>CPDT</v>
      </c>
      <c r="D2206" s="54" t="str">
        <f t="shared" ca="1" si="126"/>
        <v xml:space="preserve">TA/0AMT/TYSEGMTR/0/        / </v>
      </c>
      <c r="E2206" s="98">
        <f t="shared" ca="1" si="126"/>
        <v>0</v>
      </c>
      <c r="F2206" s="54">
        <f t="shared" ca="1" si="126"/>
        <v>0</v>
      </c>
      <c r="G2206" s="54">
        <f t="shared" ca="1" si="126"/>
        <v>0</v>
      </c>
      <c r="H2206" s="54">
        <f t="shared" ca="1" si="126"/>
        <v>0</v>
      </c>
      <c r="I2206" s="54">
        <f t="shared" ca="1" si="126"/>
        <v>0</v>
      </c>
      <c r="J2206" s="54" t="str">
        <f t="shared" ca="1" si="126"/>
        <v>ZH0FJ8</v>
      </c>
      <c r="K2206" s="54" t="str">
        <f t="shared" ca="1" si="126"/>
        <v>AD1</v>
      </c>
      <c r="L2206" s="54" t="str">
        <f t="shared" ca="1" si="126"/>
        <v>COMPLET</v>
      </c>
      <c r="M2206" s="54">
        <f t="shared" ca="1" si="126"/>
        <v>0</v>
      </c>
      <c r="N2206" s="54" t="str">
        <f t="shared" ca="1" si="126"/>
        <v>ZH0XJ8</v>
      </c>
      <c r="O2206" s="54">
        <f t="shared" ca="1" si="126"/>
        <v>0</v>
      </c>
    </row>
    <row r="2207" spans="1:15" hidden="1" x14ac:dyDescent="0.25">
      <c r="A2207" s="97">
        <v>2069</v>
      </c>
      <c r="B2207" s="98" t="s">
        <v>10193</v>
      </c>
      <c r="C2207" s="54" t="str">
        <f t="shared" ca="1" si="126"/>
        <v>CPMP</v>
      </c>
      <c r="D2207" s="54" t="str">
        <f t="shared" ca="1" si="126"/>
        <v>#CR#VIIPJ_YYYYMMDDHHMISS_ULTIMATE_CREDITOR.txt</v>
      </c>
      <c r="E2207" s="98">
        <f t="shared" ca="1" si="126"/>
        <v>0</v>
      </c>
      <c r="F2207" s="54">
        <f t="shared" ca="1" si="126"/>
        <v>0</v>
      </c>
      <c r="G2207" s="54">
        <f t="shared" ca="1" si="126"/>
        <v>0</v>
      </c>
      <c r="H2207" s="54">
        <f t="shared" ca="1" si="126"/>
        <v>0</v>
      </c>
      <c r="I2207" s="54">
        <f t="shared" ca="1" si="126"/>
        <v>0</v>
      </c>
      <c r="J2207" s="54">
        <f t="shared" ca="1" si="126"/>
        <v>0</v>
      </c>
      <c r="K2207" s="54" t="str">
        <f t="shared" ca="1" si="126"/>
        <v>AD4</v>
      </c>
      <c r="L2207" s="54" t="str">
        <f t="shared" ca="1" si="126"/>
        <v>PARTIEL</v>
      </c>
      <c r="M2207" s="54">
        <f t="shared" ca="1" si="126"/>
        <v>0</v>
      </c>
      <c r="N2207" s="54" t="str">
        <f t="shared" ca="1" si="126"/>
        <v>ZH2IJS</v>
      </c>
      <c r="O2207" s="54">
        <f t="shared" ca="1" si="126"/>
        <v>0</v>
      </c>
    </row>
    <row r="2208" spans="1:15" hidden="1" x14ac:dyDescent="0.25">
      <c r="A2208" s="97">
        <v>2070</v>
      </c>
      <c r="B2208" s="98" t="s">
        <v>10195</v>
      </c>
      <c r="C2208" s="54" t="str">
        <f t="shared" ca="1" si="126"/>
        <v>CPMP</v>
      </c>
      <c r="D2208" s="54" t="str">
        <f t="shared" ca="1" si="126"/>
        <v>#CR#VIIPJ_YYYYMMDDHHMISS_ULTIMATE_DEBTOR.txt</v>
      </c>
      <c r="E2208" s="98">
        <f t="shared" ca="1" si="126"/>
        <v>0</v>
      </c>
      <c r="F2208" s="54">
        <f t="shared" ca="1" si="126"/>
        <v>0</v>
      </c>
      <c r="G2208" s="54">
        <f t="shared" ca="1" si="126"/>
        <v>0</v>
      </c>
      <c r="H2208" s="54">
        <f t="shared" ca="1" si="126"/>
        <v>0</v>
      </c>
      <c r="I2208" s="54">
        <f t="shared" ca="1" si="126"/>
        <v>0</v>
      </c>
      <c r="J2208" s="54">
        <f t="shared" ca="1" si="126"/>
        <v>0</v>
      </c>
      <c r="K2208" s="54" t="str">
        <f t="shared" ca="1" si="126"/>
        <v>AD4</v>
      </c>
      <c r="L2208" s="54" t="str">
        <f t="shared" ca="1" si="126"/>
        <v>PARTIEL</v>
      </c>
      <c r="M2208" s="54">
        <f t="shared" ca="1" si="126"/>
        <v>0</v>
      </c>
      <c r="N2208" s="54" t="str">
        <f t="shared" ca="1" si="126"/>
        <v>ZH2IJT</v>
      </c>
      <c r="O2208" s="54">
        <f t="shared" ca="1" si="126"/>
        <v>0</v>
      </c>
    </row>
    <row r="2209" spans="1:15" hidden="1" x14ac:dyDescent="0.25">
      <c r="A2209" s="97">
        <v>1777</v>
      </c>
      <c r="B2209" s="98" t="s">
        <v>9061</v>
      </c>
      <c r="C2209" s="54" t="str">
        <f t="shared" ca="1" si="126"/>
        <v>CPMC</v>
      </c>
      <c r="D2209" s="54" t="str">
        <f t="shared" ca="1" si="126"/>
        <v>EMAXSFLH</v>
      </c>
      <c r="E2209" s="98">
        <f t="shared" ca="1" si="126"/>
        <v>0</v>
      </c>
      <c r="F2209" s="54">
        <f t="shared" ca="1" si="126"/>
        <v>0</v>
      </c>
      <c r="G2209" s="54" t="str">
        <f t="shared" ca="1" si="126"/>
        <v>ZH4AJV</v>
      </c>
      <c r="H2209" s="54" t="str">
        <f t="shared" ca="1" si="126"/>
        <v>H4014</v>
      </c>
      <c r="I2209" s="54">
        <f t="shared" ca="1" si="126"/>
        <v>0</v>
      </c>
      <c r="J2209" s="54" t="str">
        <f t="shared" ca="1" si="126"/>
        <v>ZH4AJW</v>
      </c>
      <c r="K2209" s="54" t="str">
        <f t="shared" ca="1" si="126"/>
        <v>AD1</v>
      </c>
      <c r="L2209" s="54" t="str">
        <f t="shared" ca="1" si="126"/>
        <v>PARTIEL</v>
      </c>
      <c r="M2209" s="54">
        <f t="shared" ca="1" si="126"/>
        <v>0</v>
      </c>
      <c r="N2209" s="54" t="str">
        <f t="shared" ca="1" si="126"/>
        <v>ZH4WJV</v>
      </c>
      <c r="O2209" s="54">
        <f t="shared" ca="1" si="126"/>
        <v>0</v>
      </c>
    </row>
    <row r="2210" spans="1:15" hidden="1" x14ac:dyDescent="0.25">
      <c r="A2210" s="97">
        <v>1778</v>
      </c>
      <c r="B2210" s="98" t="s">
        <v>9065</v>
      </c>
      <c r="C2210" s="54" t="str">
        <f t="shared" ca="1" si="126"/>
        <v>CPMC</v>
      </c>
      <c r="D2210" s="54" t="str">
        <f t="shared" ca="1" si="126"/>
        <v>#ADABO#UNICJ_YYYYMMDDHHMISS_UNICA_3A.dat</v>
      </c>
      <c r="E2210" s="98">
        <f t="shared" ca="1" si="126"/>
        <v>0</v>
      </c>
      <c r="F2210" s="54">
        <f t="shared" ca="1" si="126"/>
        <v>0</v>
      </c>
      <c r="G2210" s="54">
        <f t="shared" ca="1" si="126"/>
        <v>0</v>
      </c>
      <c r="H2210" s="54">
        <f t="shared" ca="1" si="126"/>
        <v>0</v>
      </c>
      <c r="I2210" s="54">
        <f t="shared" ca="1" si="126"/>
        <v>0</v>
      </c>
      <c r="J2210" s="54">
        <f t="shared" ca="1" si="126"/>
        <v>0</v>
      </c>
      <c r="K2210" s="54" t="str">
        <f t="shared" ca="1" si="126"/>
        <v>AD4.2</v>
      </c>
      <c r="L2210" s="54" t="str">
        <f t="shared" ca="1" si="126"/>
        <v>COMPLET</v>
      </c>
      <c r="M2210" s="54" t="str">
        <f t="shared" ca="1" si="126"/>
        <v xml:space="preserve"> </v>
      </c>
      <c r="N2210" s="54" t="str">
        <f t="shared" ca="1" si="126"/>
        <v>ZH4ZJ5</v>
      </c>
      <c r="O2210" s="54">
        <f t="shared" ca="1" si="126"/>
        <v>0</v>
      </c>
    </row>
    <row r="2211" spans="1:15" hidden="1" x14ac:dyDescent="0.25">
      <c r="A2211" s="97">
        <v>1779</v>
      </c>
      <c r="B2211" s="98" t="s">
        <v>9069</v>
      </c>
      <c r="C2211" s="54" t="str">
        <f t="shared" ref="C2211:O2230" ca="1" si="127">IF((INDIRECT("'Referentiel'!"&amp;C$1&amp;$A2211)="N/A"),"",INDIRECT("'Referentiel'!"&amp;C$1&amp;$A2211))</f>
        <v>CPMC</v>
      </c>
      <c r="D2211" s="54" t="str">
        <f t="shared" ca="1" si="127"/>
        <v>#ADABO#UNICJ_YYYYMMDDHHMISS_UNICA_3B.dat</v>
      </c>
      <c r="E2211" s="98">
        <f t="shared" ca="1" si="127"/>
        <v>0</v>
      </c>
      <c r="F2211" s="54">
        <f t="shared" ca="1" si="127"/>
        <v>0</v>
      </c>
      <c r="G2211" s="54">
        <f t="shared" ca="1" si="127"/>
        <v>0</v>
      </c>
      <c r="H2211" s="54">
        <f t="shared" ca="1" si="127"/>
        <v>0</v>
      </c>
      <c r="I2211" s="54">
        <f t="shared" ca="1" si="127"/>
        <v>0</v>
      </c>
      <c r="J2211" s="54">
        <f t="shared" ca="1" si="127"/>
        <v>0</v>
      </c>
      <c r="K2211" s="54" t="str">
        <f t="shared" ca="1" si="127"/>
        <v>AD4.2</v>
      </c>
      <c r="L2211" s="54" t="str">
        <f t="shared" ca="1" si="127"/>
        <v>COMPLET</v>
      </c>
      <c r="M2211" s="54" t="str">
        <f t="shared" ca="1" si="127"/>
        <v xml:space="preserve"> </v>
      </c>
      <c r="N2211" s="54" t="str">
        <f t="shared" ca="1" si="127"/>
        <v>ZH4ZJ7</v>
      </c>
      <c r="O2211" s="54">
        <f t="shared" ca="1" si="127"/>
        <v>0</v>
      </c>
    </row>
    <row r="2212" spans="1:15" hidden="1" x14ac:dyDescent="0.25">
      <c r="A2212" s="97">
        <v>1780</v>
      </c>
      <c r="B2212" s="98" t="s">
        <v>9073</v>
      </c>
      <c r="C2212" s="54" t="str">
        <f t="shared" ca="1" si="127"/>
        <v>CPMC</v>
      </c>
      <c r="D2212" s="54" t="str">
        <f t="shared" ca="1" si="127"/>
        <v>#ADABO#UNICJ_YYYYMMDDHHMISS_UNICA_3C.dat</v>
      </c>
      <c r="E2212" s="98">
        <f t="shared" ca="1" si="127"/>
        <v>0</v>
      </c>
      <c r="F2212" s="54">
        <f t="shared" ca="1" si="127"/>
        <v>0</v>
      </c>
      <c r="G2212" s="54">
        <f t="shared" ca="1" si="127"/>
        <v>0</v>
      </c>
      <c r="H2212" s="54">
        <f t="shared" ca="1" si="127"/>
        <v>0</v>
      </c>
      <c r="I2212" s="54">
        <f t="shared" ca="1" si="127"/>
        <v>0</v>
      </c>
      <c r="J2212" s="54">
        <f t="shared" ca="1" si="127"/>
        <v>0</v>
      </c>
      <c r="K2212" s="54" t="str">
        <f t="shared" ca="1" si="127"/>
        <v>AD4.2</v>
      </c>
      <c r="L2212" s="54" t="str">
        <f t="shared" ca="1" si="127"/>
        <v>COMPLET</v>
      </c>
      <c r="M2212" s="54" t="str">
        <f t="shared" ca="1" si="127"/>
        <v xml:space="preserve"> </v>
      </c>
      <c r="N2212" s="54" t="str">
        <f t="shared" ca="1" si="127"/>
        <v>ZH4ZJ8</v>
      </c>
      <c r="O2212" s="54">
        <f t="shared" ca="1" si="127"/>
        <v>0</v>
      </c>
    </row>
    <row r="2213" spans="1:15" hidden="1" x14ac:dyDescent="0.25">
      <c r="A2213" s="97">
        <v>1781</v>
      </c>
      <c r="B2213" s="98" t="s">
        <v>9077</v>
      </c>
      <c r="C2213" s="54" t="str">
        <f t="shared" ca="1" si="127"/>
        <v>CPMC</v>
      </c>
      <c r="D2213" s="54" t="str">
        <f t="shared" ca="1" si="127"/>
        <v>#ADABO#UNICJ_YYYYMMDDHHMISS_UNICA_3D.dat</v>
      </c>
      <c r="E2213" s="98">
        <f t="shared" ca="1" si="127"/>
        <v>0</v>
      </c>
      <c r="F2213" s="54">
        <f t="shared" ca="1" si="127"/>
        <v>0</v>
      </c>
      <c r="G2213" s="54">
        <f t="shared" ca="1" si="127"/>
        <v>0</v>
      </c>
      <c r="H2213" s="54">
        <f t="shared" ca="1" si="127"/>
        <v>0</v>
      </c>
      <c r="I2213" s="54">
        <f t="shared" ca="1" si="127"/>
        <v>0</v>
      </c>
      <c r="J2213" s="54">
        <f t="shared" ca="1" si="127"/>
        <v>0</v>
      </c>
      <c r="K2213" s="54" t="str">
        <f t="shared" ca="1" si="127"/>
        <v>AD4.2</v>
      </c>
      <c r="L2213" s="54" t="str">
        <f t="shared" ca="1" si="127"/>
        <v>COMPLET</v>
      </c>
      <c r="M2213" s="54" t="str">
        <f t="shared" ca="1" si="127"/>
        <v xml:space="preserve"> </v>
      </c>
      <c r="N2213" s="54" t="str">
        <f t="shared" ca="1" si="127"/>
        <v>ZH4ZJ9</v>
      </c>
      <c r="O2213" s="54">
        <f t="shared" ca="1" si="127"/>
        <v>0</v>
      </c>
    </row>
    <row r="2214" spans="1:15" hidden="1" x14ac:dyDescent="0.25">
      <c r="A2214" s="97">
        <v>1782</v>
      </c>
      <c r="B2214" s="98" t="s">
        <v>9081</v>
      </c>
      <c r="C2214" s="54" t="str">
        <f t="shared" ca="1" si="127"/>
        <v>CPMC</v>
      </c>
      <c r="D2214" s="54" t="str">
        <f t="shared" ca="1" si="127"/>
        <v>#ADABO#UNICJ_YYYYMMDDHHMISS_UNICA_3E.dat</v>
      </c>
      <c r="E2214" s="98">
        <f t="shared" ca="1" si="127"/>
        <v>0</v>
      </c>
      <c r="F2214" s="54">
        <f t="shared" ca="1" si="127"/>
        <v>0</v>
      </c>
      <c r="G2214" s="54">
        <f t="shared" ca="1" si="127"/>
        <v>0</v>
      </c>
      <c r="H2214" s="54">
        <f t="shared" ca="1" si="127"/>
        <v>0</v>
      </c>
      <c r="I2214" s="54">
        <f t="shared" ca="1" si="127"/>
        <v>0</v>
      </c>
      <c r="J2214" s="54">
        <f t="shared" ca="1" si="127"/>
        <v>0</v>
      </c>
      <c r="K2214" s="54" t="str">
        <f t="shared" ca="1" si="127"/>
        <v>AD4.2</v>
      </c>
      <c r="L2214" s="54" t="str">
        <f t="shared" ca="1" si="127"/>
        <v>COMPLET</v>
      </c>
      <c r="M2214" s="54" t="str">
        <f t="shared" ca="1" si="127"/>
        <v xml:space="preserve"> </v>
      </c>
      <c r="N2214" s="54" t="str">
        <f t="shared" ca="1" si="127"/>
        <v>ZH4ZJA</v>
      </c>
      <c r="O2214" s="54">
        <f t="shared" ca="1" si="127"/>
        <v>0</v>
      </c>
    </row>
    <row r="2215" spans="1:15" hidden="1" x14ac:dyDescent="0.25">
      <c r="A2215" s="97">
        <v>1783</v>
      </c>
      <c r="B2215" s="98" t="s">
        <v>9085</v>
      </c>
      <c r="C2215" s="54" t="str">
        <f t="shared" ca="1" si="127"/>
        <v>CPMC</v>
      </c>
      <c r="D2215" s="54" t="str">
        <f t="shared" ca="1" si="127"/>
        <v>#ADABO#UNICJ_YYYYMMDDHHMISS_UNICA_3F.dat</v>
      </c>
      <c r="E2215" s="98">
        <f t="shared" ca="1" si="127"/>
        <v>0</v>
      </c>
      <c r="F2215" s="54">
        <f t="shared" ca="1" si="127"/>
        <v>0</v>
      </c>
      <c r="G2215" s="54">
        <f t="shared" ca="1" si="127"/>
        <v>0</v>
      </c>
      <c r="H2215" s="54">
        <f t="shared" ca="1" si="127"/>
        <v>0</v>
      </c>
      <c r="I2215" s="54">
        <f t="shared" ca="1" si="127"/>
        <v>0</v>
      </c>
      <c r="J2215" s="54">
        <f t="shared" ca="1" si="127"/>
        <v>0</v>
      </c>
      <c r="K2215" s="54" t="str">
        <f t="shared" ca="1" si="127"/>
        <v>AD4.2</v>
      </c>
      <c r="L2215" s="54" t="str">
        <f t="shared" ca="1" si="127"/>
        <v>COMPLET</v>
      </c>
      <c r="M2215" s="54" t="str">
        <f t="shared" ca="1" si="127"/>
        <v xml:space="preserve"> </v>
      </c>
      <c r="N2215" s="54" t="str">
        <f t="shared" ca="1" si="127"/>
        <v>ZH4ZJ6</v>
      </c>
      <c r="O2215" s="54">
        <f t="shared" ca="1" si="127"/>
        <v>0</v>
      </c>
    </row>
    <row r="2216" spans="1:15" hidden="1" x14ac:dyDescent="0.25">
      <c r="A2216" s="97">
        <v>1784</v>
      </c>
      <c r="B2216" s="98" t="s">
        <v>9089</v>
      </c>
      <c r="C2216" s="54" t="str">
        <f t="shared" ca="1" si="127"/>
        <v>CPMC</v>
      </c>
      <c r="D2216" s="54" t="str">
        <f t="shared" ca="1" si="127"/>
        <v>#ADABO#UNICJ_YYYYMMDDHHMISS_UNICA_3G.dat</v>
      </c>
      <c r="E2216" s="98">
        <f t="shared" ca="1" si="127"/>
        <v>0</v>
      </c>
      <c r="F2216" s="54">
        <f t="shared" ca="1" si="127"/>
        <v>0</v>
      </c>
      <c r="G2216" s="54">
        <f t="shared" ca="1" si="127"/>
        <v>0</v>
      </c>
      <c r="H2216" s="54">
        <f t="shared" ca="1" si="127"/>
        <v>0</v>
      </c>
      <c r="I2216" s="54">
        <f t="shared" ca="1" si="127"/>
        <v>0</v>
      </c>
      <c r="J2216" s="54">
        <f t="shared" ca="1" si="127"/>
        <v>0</v>
      </c>
      <c r="K2216" s="54" t="str">
        <f t="shared" ca="1" si="127"/>
        <v>AD4.2</v>
      </c>
      <c r="L2216" s="54" t="str">
        <f t="shared" ca="1" si="127"/>
        <v>COMPLET</v>
      </c>
      <c r="M2216" s="54" t="str">
        <f t="shared" ca="1" si="127"/>
        <v xml:space="preserve"> </v>
      </c>
      <c r="N2216" s="54" t="str">
        <f t="shared" ca="1" si="127"/>
        <v>ZH4ZJB</v>
      </c>
      <c r="O2216" s="54">
        <f t="shared" ca="1" si="127"/>
        <v>0</v>
      </c>
    </row>
    <row r="2217" spans="1:15" hidden="1" x14ac:dyDescent="0.25">
      <c r="A2217" s="97">
        <v>1785</v>
      </c>
      <c r="B2217" s="98" t="s">
        <v>9093</v>
      </c>
      <c r="C2217" s="54" t="str">
        <f t="shared" ca="1" si="127"/>
        <v>CPMC</v>
      </c>
      <c r="D2217" s="54" t="str">
        <f t="shared" ca="1" si="127"/>
        <v>#ADABO#UNICJ_YYYYMMDDHHMISS_UNICA_3H.dat</v>
      </c>
      <c r="E2217" s="98">
        <f t="shared" ca="1" si="127"/>
        <v>0</v>
      </c>
      <c r="F2217" s="54">
        <f t="shared" ca="1" si="127"/>
        <v>0</v>
      </c>
      <c r="G2217" s="54">
        <f t="shared" ca="1" si="127"/>
        <v>0</v>
      </c>
      <c r="H2217" s="54">
        <f t="shared" ca="1" si="127"/>
        <v>0</v>
      </c>
      <c r="I2217" s="54">
        <f t="shared" ca="1" si="127"/>
        <v>0</v>
      </c>
      <c r="J2217" s="54">
        <f t="shared" ca="1" si="127"/>
        <v>0</v>
      </c>
      <c r="K2217" s="54" t="str">
        <f t="shared" ca="1" si="127"/>
        <v>AD4.2</v>
      </c>
      <c r="L2217" s="54" t="str">
        <f t="shared" ca="1" si="127"/>
        <v>COMPLET</v>
      </c>
      <c r="M2217" s="54" t="str">
        <f t="shared" ca="1" si="127"/>
        <v xml:space="preserve"> </v>
      </c>
      <c r="N2217" s="54" t="str">
        <f t="shared" ca="1" si="127"/>
        <v>ZH4ZJC</v>
      </c>
      <c r="O2217" s="54">
        <f t="shared" ca="1" si="127"/>
        <v>0</v>
      </c>
    </row>
    <row r="2218" spans="1:15" hidden="1" x14ac:dyDescent="0.25">
      <c r="A2218" s="97">
        <v>1786</v>
      </c>
      <c r="B2218" s="98" t="s">
        <v>9097</v>
      </c>
      <c r="C2218" s="54" t="str">
        <f t="shared" ca="1" si="127"/>
        <v>CPMC</v>
      </c>
      <c r="D2218" s="54" t="str">
        <f t="shared" ca="1" si="127"/>
        <v>#ADABO#UNICJ_YYYYMMDDHHMISS_UNICA_F4.dat</v>
      </c>
      <c r="E2218" s="98">
        <f t="shared" ca="1" si="127"/>
        <v>0</v>
      </c>
      <c r="F2218" s="54">
        <f t="shared" ca="1" si="127"/>
        <v>0</v>
      </c>
      <c r="G2218" s="54">
        <f t="shared" ca="1" si="127"/>
        <v>0</v>
      </c>
      <c r="H2218" s="54">
        <f t="shared" ca="1" si="127"/>
        <v>0</v>
      </c>
      <c r="I2218" s="54">
        <f t="shared" ca="1" si="127"/>
        <v>0</v>
      </c>
      <c r="J2218" s="54">
        <f t="shared" ca="1" si="127"/>
        <v>0</v>
      </c>
      <c r="K2218" s="54" t="str">
        <f t="shared" ca="1" si="127"/>
        <v>AD4.2</v>
      </c>
      <c r="L2218" s="54" t="str">
        <f t="shared" ca="1" si="127"/>
        <v>COMPLET</v>
      </c>
      <c r="M2218" s="54" t="str">
        <f t="shared" ca="1" si="127"/>
        <v xml:space="preserve"> </v>
      </c>
      <c r="N2218" s="54" t="str">
        <f t="shared" ca="1" si="127"/>
        <v>ZH4ZJD</v>
      </c>
      <c r="O2218" s="54">
        <f t="shared" ca="1" si="127"/>
        <v>0</v>
      </c>
    </row>
    <row r="2219" spans="1:15" hidden="1" x14ac:dyDescent="0.25">
      <c r="A2219" s="97">
        <v>1787</v>
      </c>
      <c r="B2219" s="98" t="s">
        <v>9100</v>
      </c>
      <c r="C2219" s="54" t="str">
        <f t="shared" ca="1" si="127"/>
        <v>CPCC</v>
      </c>
      <c r="D2219" s="54" t="str">
        <f t="shared" ca="1" si="127"/>
        <v xml:space="preserve">V0UNIQU1 </v>
      </c>
      <c r="E2219" s="98">
        <f t="shared" ca="1" si="127"/>
        <v>0</v>
      </c>
      <c r="F2219" s="54">
        <f t="shared" ca="1" si="127"/>
        <v>0</v>
      </c>
      <c r="G2219" s="54">
        <f t="shared" ca="1" si="127"/>
        <v>0</v>
      </c>
      <c r="H2219" s="54">
        <f t="shared" ca="1" si="127"/>
        <v>0</v>
      </c>
      <c r="I2219" s="54">
        <f t="shared" ca="1" si="127"/>
        <v>0</v>
      </c>
      <c r="J2219" s="54" t="str">
        <f t="shared" ca="1" si="127"/>
        <v>ZH1LJO</v>
      </c>
      <c r="K2219" s="54" t="str">
        <f t="shared" ca="1" si="127"/>
        <v>AD1</v>
      </c>
      <c r="L2219" s="54" t="str">
        <f t="shared" ca="1" si="127"/>
        <v>COMPLET</v>
      </c>
      <c r="M2219" s="54">
        <f t="shared" ca="1" si="127"/>
        <v>0</v>
      </c>
      <c r="N2219" s="54" t="str">
        <f t="shared" ca="1" si="127"/>
        <v>ZH13JO</v>
      </c>
      <c r="O2219" s="54">
        <f t="shared" ca="1" si="127"/>
        <v>0</v>
      </c>
    </row>
    <row r="2220" spans="1:15" hidden="1" x14ac:dyDescent="0.25">
      <c r="A2220" s="97">
        <v>1788</v>
      </c>
      <c r="B2220" s="98" t="s">
        <v>9105</v>
      </c>
      <c r="C2220" s="54" t="str">
        <f t="shared" ca="1" si="127"/>
        <v>CPFI</v>
      </c>
      <c r="D2220" s="54" t="str">
        <f t="shared" ca="1" si="127"/>
        <v>#CR#GDPSJ_YYYYMMDDHHMISS_TA_VENDOR.TXT</v>
      </c>
      <c r="E2220" s="98" t="str">
        <f t="shared" ca="1" si="127"/>
        <v>ZH2AJK</v>
      </c>
      <c r="F2220" s="54">
        <f t="shared" ca="1" si="127"/>
        <v>0</v>
      </c>
      <c r="G2220" s="54">
        <f t="shared" ca="1" si="127"/>
        <v>0</v>
      </c>
      <c r="H2220" s="54">
        <f t="shared" ca="1" si="127"/>
        <v>0</v>
      </c>
      <c r="I2220" s="54">
        <f t="shared" ca="1" si="127"/>
        <v>0</v>
      </c>
      <c r="J2220" s="54">
        <f t="shared" ca="1" si="127"/>
        <v>0</v>
      </c>
      <c r="K2220" s="54" t="str">
        <f t="shared" ca="1" si="127"/>
        <v>AD4</v>
      </c>
      <c r="L2220" s="54" t="str">
        <f t="shared" ca="1" si="127"/>
        <v>COMPLET</v>
      </c>
      <c r="M2220" s="54" t="str">
        <f t="shared" ca="1" si="127"/>
        <v xml:space="preserve"> </v>
      </c>
      <c r="N2220" s="54" t="str">
        <f t="shared" ca="1" si="127"/>
        <v>ZH20JP</v>
      </c>
      <c r="O2220" s="54">
        <f t="shared" ca="1" si="127"/>
        <v>0</v>
      </c>
    </row>
    <row r="2221" spans="1:15" hidden="1" x14ac:dyDescent="0.25">
      <c r="A2221" s="97">
        <v>1908</v>
      </c>
      <c r="B2221" s="98" t="s">
        <v>9578</v>
      </c>
      <c r="C2221" s="54" t="str">
        <f t="shared" ca="1" si="127"/>
        <v>CPFI</v>
      </c>
      <c r="D2221" s="54" t="str">
        <f t="shared" ca="1" si="127"/>
        <v>#CR#GDPSJ_YYYYMMDDHHMISS_TA_VENDOR_LOC_BANK_ACCT.TXT</v>
      </c>
      <c r="E2221" s="98" t="str">
        <f t="shared" ca="1" si="127"/>
        <v>ZH2AJK</v>
      </c>
      <c r="F2221" s="54">
        <f t="shared" ca="1" si="127"/>
        <v>0</v>
      </c>
      <c r="G2221" s="54">
        <f t="shared" ca="1" si="127"/>
        <v>0</v>
      </c>
      <c r="H2221" s="54">
        <f t="shared" ca="1" si="127"/>
        <v>0</v>
      </c>
      <c r="I2221" s="54">
        <f t="shared" ca="1" si="127"/>
        <v>0</v>
      </c>
      <c r="J2221" s="54">
        <f t="shared" ca="1" si="127"/>
        <v>0</v>
      </c>
      <c r="K2221" s="54" t="str">
        <f t="shared" ca="1" si="127"/>
        <v>AD4</v>
      </c>
      <c r="L2221" s="54" t="str">
        <f t="shared" ca="1" si="127"/>
        <v>COMPLET</v>
      </c>
      <c r="M2221" s="54" t="str">
        <f t="shared" ca="1" si="127"/>
        <v xml:space="preserve"> </v>
      </c>
      <c r="N2221" s="54" t="str">
        <f t="shared" ca="1" si="127"/>
        <v>ZH20JK</v>
      </c>
      <c r="O2221" s="54">
        <f t="shared" ca="1" si="127"/>
        <v>0</v>
      </c>
    </row>
    <row r="2222" spans="1:15" hidden="1" x14ac:dyDescent="0.25">
      <c r="A2222" s="97">
        <v>1789</v>
      </c>
      <c r="B2222" s="98" t="s">
        <v>9109</v>
      </c>
      <c r="C2222" s="54" t="str">
        <f t="shared" ca="1" si="127"/>
        <v>CPMP</v>
      </c>
      <c r="D2222" s="54" t="str">
        <f t="shared" ca="1" si="127"/>
        <v>VIRXS230</v>
      </c>
      <c r="E2222" s="98">
        <f t="shared" ca="1" si="127"/>
        <v>0</v>
      </c>
      <c r="F2222" s="54">
        <f t="shared" ca="1" si="127"/>
        <v>0</v>
      </c>
      <c r="G2222" s="54">
        <f t="shared" ca="1" si="127"/>
        <v>0</v>
      </c>
      <c r="H2222" s="54">
        <f t="shared" ca="1" si="127"/>
        <v>0</v>
      </c>
      <c r="I2222" s="54">
        <f t="shared" ca="1" si="127"/>
        <v>0</v>
      </c>
      <c r="J2222" s="54" t="str">
        <f t="shared" ca="1" si="127"/>
        <v>ZH2AM1</v>
      </c>
      <c r="K2222" s="54" t="str">
        <f t="shared" ca="1" si="127"/>
        <v>AD3</v>
      </c>
      <c r="L2222" s="54" t="str">
        <f t="shared" ca="1" si="127"/>
        <v>PARTIEL</v>
      </c>
      <c r="M2222" s="54">
        <f t="shared" ca="1" si="127"/>
        <v>0</v>
      </c>
      <c r="N2222" s="54" t="str">
        <f t="shared" ca="1" si="127"/>
        <v>ZH2UMZ</v>
      </c>
      <c r="O2222" s="54">
        <f t="shared" ca="1" si="127"/>
        <v>0</v>
      </c>
    </row>
    <row r="2223" spans="1:15" hidden="1" x14ac:dyDescent="0.25">
      <c r="A2223" s="97">
        <v>1790</v>
      </c>
      <c r="B2223" s="98" t="s">
        <v>9115</v>
      </c>
      <c r="C2223" s="54" t="str">
        <f t="shared" ca="1" si="127"/>
        <v>CPDT</v>
      </c>
      <c r="D2223" s="54" t="str">
        <f t="shared" ca="1" si="127"/>
        <v xml:space="preserve">VPBILC  </v>
      </c>
      <c r="E2223" s="98">
        <f t="shared" ca="1" si="127"/>
        <v>0</v>
      </c>
      <c r="F2223" s="54">
        <f t="shared" ca="1" si="127"/>
        <v>0</v>
      </c>
      <c r="G2223" s="54">
        <f t="shared" ca="1" si="127"/>
        <v>0</v>
      </c>
      <c r="H2223" s="54">
        <f t="shared" ca="1" si="127"/>
        <v>0</v>
      </c>
      <c r="I2223" s="54">
        <f t="shared" ca="1" si="127"/>
        <v>0</v>
      </c>
      <c r="J2223" s="54" t="str">
        <f t="shared" ca="1" si="127"/>
        <v>ZH0FJ9</v>
      </c>
      <c r="K2223" s="54" t="str">
        <f t="shared" ca="1" si="127"/>
        <v>AD3</v>
      </c>
      <c r="L2223" s="54" t="str">
        <f t="shared" ca="1" si="127"/>
        <v>COMPLET</v>
      </c>
      <c r="M2223" s="54">
        <f t="shared" ca="1" si="127"/>
        <v>0</v>
      </c>
      <c r="N2223" s="54" t="str">
        <f t="shared" ca="1" si="127"/>
        <v>ZH0XJ9</v>
      </c>
      <c r="O2223" s="54">
        <f t="shared" ca="1" si="127"/>
        <v>0</v>
      </c>
    </row>
    <row r="2224" spans="1:15" hidden="1" x14ac:dyDescent="0.25">
      <c r="A2224" s="97">
        <v>1791</v>
      </c>
      <c r="B2224" s="98" t="s">
        <v>9120</v>
      </c>
      <c r="C2224" s="54" t="str">
        <f t="shared" ca="1" si="127"/>
        <v>CPDT</v>
      </c>
      <c r="D2224" s="54" t="str">
        <f t="shared" ca="1" si="127"/>
        <v xml:space="preserve">VPCNTR </v>
      </c>
      <c r="E2224" s="98">
        <f t="shared" ca="1" si="127"/>
        <v>0</v>
      </c>
      <c r="F2224" s="54">
        <f t="shared" ca="1" si="127"/>
        <v>0</v>
      </c>
      <c r="G2224" s="54">
        <f t="shared" ca="1" si="127"/>
        <v>0</v>
      </c>
      <c r="H2224" s="54">
        <f t="shared" ca="1" si="127"/>
        <v>0</v>
      </c>
      <c r="I2224" s="54">
        <f t="shared" ca="1" si="127"/>
        <v>0</v>
      </c>
      <c r="J2224" s="54" t="str">
        <f t="shared" ca="1" si="127"/>
        <v>ZH0FJA</v>
      </c>
      <c r="K2224" s="54" t="str">
        <f t="shared" ca="1" si="127"/>
        <v>AD3</v>
      </c>
      <c r="L2224" s="54" t="str">
        <f t="shared" ca="1" si="127"/>
        <v>COMPLET</v>
      </c>
      <c r="M2224" s="54">
        <f t="shared" ca="1" si="127"/>
        <v>0</v>
      </c>
      <c r="N2224" s="54" t="str">
        <f t="shared" ca="1" si="127"/>
        <v>ZH0XJA</v>
      </c>
      <c r="O2224" s="54">
        <f t="shared" ca="1" si="127"/>
        <v>0</v>
      </c>
    </row>
    <row r="2225" spans="1:15" x14ac:dyDescent="0.25">
      <c r="A2225" s="97">
        <v>1792</v>
      </c>
      <c r="B2225" s="98" t="s">
        <v>9126</v>
      </c>
      <c r="C2225" s="54" t="str">
        <f t="shared" ca="1" si="127"/>
        <v>CPPL</v>
      </c>
      <c r="D2225" s="54" t="str">
        <f t="shared" ca="1" si="127"/>
        <v>VR01</v>
      </c>
      <c r="E2225" s="98">
        <f t="shared" ca="1" si="127"/>
        <v>0</v>
      </c>
      <c r="F2225" s="54">
        <f t="shared" ca="1" si="127"/>
        <v>0</v>
      </c>
      <c r="G2225" s="54">
        <f t="shared" ca="1" si="127"/>
        <v>0</v>
      </c>
      <c r="H2225" s="54">
        <f t="shared" ca="1" si="127"/>
        <v>0</v>
      </c>
      <c r="I2225" s="54">
        <f t="shared" ca="1" si="127"/>
        <v>0</v>
      </c>
      <c r="J2225" s="54" t="str">
        <f t="shared" ca="1" si="127"/>
        <v>ZH2AHG</v>
      </c>
      <c r="K2225" s="54" t="str">
        <f t="shared" ca="1" si="127"/>
        <v>AD3</v>
      </c>
      <c r="L2225" s="54" t="str">
        <f t="shared" ca="1" si="127"/>
        <v>COMPLET</v>
      </c>
      <c r="M2225" s="54" t="str">
        <f t="shared" ca="1" si="127"/>
        <v xml:space="preserve"> </v>
      </c>
      <c r="N2225" s="54" t="str">
        <f t="shared" ca="1" si="127"/>
        <v>ZH2SHG</v>
      </c>
      <c r="O2225" s="54">
        <f t="shared" ca="1" si="127"/>
        <v>0</v>
      </c>
    </row>
    <row r="2226" spans="1:15" hidden="1" x14ac:dyDescent="0.25">
      <c r="A2226" s="97">
        <v>1975</v>
      </c>
      <c r="B2226" s="98" t="s">
        <v>9858</v>
      </c>
      <c r="C2226" s="54" t="str">
        <f t="shared" ca="1" si="127"/>
        <v>CPOT</v>
      </c>
      <c r="D2226" s="54" t="str">
        <f t="shared" ca="1" si="127"/>
        <v>#CR#WDRCJ_YYYYMMDDHHMISS_CHAMPFORMULAIRE.CSV</v>
      </c>
      <c r="E2226" s="98" t="str">
        <f t="shared" ca="1" si="127"/>
        <v>ZH3AJA</v>
      </c>
      <c r="F2226" s="54">
        <f t="shared" ca="1" si="127"/>
        <v>0</v>
      </c>
      <c r="G2226" s="54">
        <f t="shared" ca="1" si="127"/>
        <v>0</v>
      </c>
      <c r="H2226" s="54">
        <f t="shared" ca="1" si="127"/>
        <v>0</v>
      </c>
      <c r="I2226" s="54">
        <f t="shared" ca="1" si="127"/>
        <v>0</v>
      </c>
      <c r="J2226" s="54">
        <f t="shared" ca="1" si="127"/>
        <v>0</v>
      </c>
      <c r="K2226" s="54" t="str">
        <f t="shared" ca="1" si="127"/>
        <v>AD4</v>
      </c>
      <c r="L2226" s="54" t="str">
        <f t="shared" ca="1" si="127"/>
        <v>COMPLET</v>
      </c>
      <c r="M2226" s="54" t="str">
        <f t="shared" ca="1" si="127"/>
        <v xml:space="preserve"> </v>
      </c>
      <c r="N2226" s="54" t="str">
        <f t="shared" ca="1" si="127"/>
        <v>ZH3SJC</v>
      </c>
      <c r="O2226" s="54">
        <f t="shared" ca="1" si="127"/>
        <v>0</v>
      </c>
    </row>
    <row r="2227" spans="1:15" hidden="1" x14ac:dyDescent="0.25">
      <c r="A2227" s="97">
        <v>1976</v>
      </c>
      <c r="B2227" s="98" t="s">
        <v>9867</v>
      </c>
      <c r="C2227" s="54" t="str">
        <f t="shared" ca="1" si="127"/>
        <v>CPOT</v>
      </c>
      <c r="D2227" s="54" t="str">
        <f t="shared" ca="1" si="127"/>
        <v>#CR#WDRCJ_YYYYMMDDHHMISS_COMMENTAIREDEMANDE.CSV     </v>
      </c>
      <c r="E2227" s="98" t="str">
        <f t="shared" ca="1" si="127"/>
        <v>ZH3AJA</v>
      </c>
      <c r="F2227" s="54">
        <f t="shared" ca="1" si="127"/>
        <v>0</v>
      </c>
      <c r="G2227" s="54">
        <f t="shared" ca="1" si="127"/>
        <v>0</v>
      </c>
      <c r="H2227" s="54">
        <f t="shared" ca="1" si="127"/>
        <v>0</v>
      </c>
      <c r="I2227" s="54">
        <f t="shared" ca="1" si="127"/>
        <v>0</v>
      </c>
      <c r="J2227" s="54">
        <f t="shared" ca="1" si="127"/>
        <v>0</v>
      </c>
      <c r="K2227" s="54" t="str">
        <f t="shared" ca="1" si="127"/>
        <v>AD4</v>
      </c>
      <c r="L2227" s="54" t="str">
        <f t="shared" ca="1" si="127"/>
        <v>COMPLET</v>
      </c>
      <c r="M2227" s="54" t="str">
        <f t="shared" ca="1" si="127"/>
        <v xml:space="preserve"> </v>
      </c>
      <c r="N2227" s="54" t="str">
        <f t="shared" ca="1" si="127"/>
        <v>ZH3SJB</v>
      </c>
      <c r="O2227" s="54">
        <f t="shared" ca="1" si="127"/>
        <v>0</v>
      </c>
    </row>
    <row r="2228" spans="1:15" hidden="1" x14ac:dyDescent="0.25">
      <c r="A2228" s="97">
        <v>1977</v>
      </c>
      <c r="B2228" s="98" t="s">
        <v>9871</v>
      </c>
      <c r="C2228" s="54" t="str">
        <f t="shared" ca="1" si="127"/>
        <v>CPOT</v>
      </c>
      <c r="D2228" s="54" t="str">
        <f t="shared" ca="1" si="127"/>
        <v>#CR#WDRCJ_YYYYMMDDHHMISS_COMMENTAIREDEMANDESECONDAIRE.CSV</v>
      </c>
      <c r="E2228" s="98" t="str">
        <f t="shared" ca="1" si="127"/>
        <v>ZH3AJA</v>
      </c>
      <c r="F2228" s="54">
        <f t="shared" ca="1" si="127"/>
        <v>0</v>
      </c>
      <c r="G2228" s="54">
        <f t="shared" ca="1" si="127"/>
        <v>0</v>
      </c>
      <c r="H2228" s="54">
        <f t="shared" ca="1" si="127"/>
        <v>0</v>
      </c>
      <c r="I2228" s="54">
        <f t="shared" ca="1" si="127"/>
        <v>0</v>
      </c>
      <c r="J2228" s="54">
        <f t="shared" ca="1" si="127"/>
        <v>0</v>
      </c>
      <c r="K2228" s="54" t="str">
        <f t="shared" ca="1" si="127"/>
        <v>AD4</v>
      </c>
      <c r="L2228" s="54" t="str">
        <f t="shared" ca="1" si="127"/>
        <v>COMPLET</v>
      </c>
      <c r="M2228" s="54" t="str">
        <f t="shared" ca="1" si="127"/>
        <v xml:space="preserve"> </v>
      </c>
      <c r="N2228" s="54" t="str">
        <f t="shared" ca="1" si="127"/>
        <v>ZH3SJA</v>
      </c>
      <c r="O2228" s="54">
        <f t="shared" ca="1" si="127"/>
        <v>0</v>
      </c>
    </row>
    <row r="2229" spans="1:15" hidden="1" x14ac:dyDescent="0.25">
      <c r="A2229" s="97">
        <v>1978</v>
      </c>
      <c r="B2229" s="98" t="s">
        <v>9875</v>
      </c>
      <c r="C2229" s="54" t="str">
        <f t="shared" ca="1" si="127"/>
        <v>CPOT</v>
      </c>
      <c r="D2229" s="54" t="str">
        <f t="shared" ca="1" si="127"/>
        <v>#CR#WDRCJ_YYYYMMDDHHMISS_COMMENTAIREREPONSE.CSV     </v>
      </c>
      <c r="E2229" s="98" t="str">
        <f t="shared" ca="1" si="127"/>
        <v>ZH3AJA</v>
      </c>
      <c r="F2229" s="54">
        <f t="shared" ca="1" si="127"/>
        <v>0</v>
      </c>
      <c r="G2229" s="54">
        <f t="shared" ca="1" si="127"/>
        <v>0</v>
      </c>
      <c r="H2229" s="54">
        <f t="shared" ca="1" si="127"/>
        <v>0</v>
      </c>
      <c r="I2229" s="54">
        <f t="shared" ca="1" si="127"/>
        <v>0</v>
      </c>
      <c r="J2229" s="54">
        <f t="shared" ca="1" si="127"/>
        <v>0</v>
      </c>
      <c r="K2229" s="54" t="str">
        <f t="shared" ca="1" si="127"/>
        <v>AD4</v>
      </c>
      <c r="L2229" s="54" t="str">
        <f t="shared" ca="1" si="127"/>
        <v>COMPLET</v>
      </c>
      <c r="M2229" s="54" t="str">
        <f t="shared" ca="1" si="127"/>
        <v xml:space="preserve"> </v>
      </c>
      <c r="N2229" s="54" t="str">
        <f t="shared" ca="1" si="127"/>
        <v>ZH3SJD</v>
      </c>
      <c r="O2229" s="54">
        <f t="shared" ca="1" si="127"/>
        <v>0</v>
      </c>
    </row>
    <row r="2230" spans="1:15" hidden="1" x14ac:dyDescent="0.25">
      <c r="A2230" s="97">
        <v>1979</v>
      </c>
      <c r="B2230" s="98" t="s">
        <v>9879</v>
      </c>
      <c r="C2230" s="54" t="str">
        <f t="shared" ca="1" si="127"/>
        <v>CPOT</v>
      </c>
      <c r="D2230" s="54" t="str">
        <f t="shared" ca="1" si="127"/>
        <v>#CR#WDRCJ_YYYYMMDDHHMISS_DEMANDE.CSV                </v>
      </c>
      <c r="E2230" s="98" t="str">
        <f t="shared" ca="1" si="127"/>
        <v>ZH3AJA</v>
      </c>
      <c r="F2230" s="54">
        <f t="shared" ca="1" si="127"/>
        <v>0</v>
      </c>
      <c r="G2230" s="54">
        <f t="shared" ca="1" si="127"/>
        <v>0</v>
      </c>
      <c r="H2230" s="54">
        <f t="shared" ca="1" si="127"/>
        <v>0</v>
      </c>
      <c r="I2230" s="54">
        <f t="shared" ca="1" si="127"/>
        <v>0</v>
      </c>
      <c r="J2230" s="54">
        <f t="shared" ca="1" si="127"/>
        <v>0</v>
      </c>
      <c r="K2230" s="54" t="str">
        <f t="shared" ref="K2230:O2234" ca="1" si="128">IF((INDIRECT("'Referentiel'!"&amp;K$1&amp;$A2230)="N/A"),"",INDIRECT("'Referentiel'!"&amp;K$1&amp;$A2230))</f>
        <v>AD4</v>
      </c>
      <c r="L2230" s="54" t="str">
        <f t="shared" ca="1" si="128"/>
        <v>COMPLET</v>
      </c>
      <c r="M2230" s="54" t="str">
        <f t="shared" ca="1" si="128"/>
        <v xml:space="preserve"> </v>
      </c>
      <c r="N2230" s="54" t="str">
        <f t="shared" ca="1" si="128"/>
        <v>ZH3SJE</v>
      </c>
      <c r="O2230" s="54">
        <f t="shared" ca="1" si="128"/>
        <v>0</v>
      </c>
    </row>
    <row r="2231" spans="1:15" hidden="1" x14ac:dyDescent="0.25">
      <c r="A2231" s="97">
        <v>1980</v>
      </c>
      <c r="B2231" s="98" t="s">
        <v>9883</v>
      </c>
      <c r="C2231" s="54" t="str">
        <f t="shared" ref="C2231:J2234" ca="1" si="129">IF((INDIRECT("'Referentiel'!"&amp;C$1&amp;$A2231)="N/A"),"",INDIRECT("'Referentiel'!"&amp;C$1&amp;$A2231))</f>
        <v>CPOT</v>
      </c>
      <c r="D2231" s="54" t="str">
        <f t="shared" ca="1" si="129"/>
        <v>#CR#WDRCJ_YYYYMMDDHHMISS_DEMANDESECONDAIRE.CSV      </v>
      </c>
      <c r="E2231" s="98" t="str">
        <f t="shared" ca="1" si="129"/>
        <v>ZH3AJA</v>
      </c>
      <c r="F2231" s="54">
        <f t="shared" ca="1" si="129"/>
        <v>0</v>
      </c>
      <c r="G2231" s="54">
        <f t="shared" ca="1" si="129"/>
        <v>0</v>
      </c>
      <c r="H2231" s="54">
        <f t="shared" ca="1" si="129"/>
        <v>0</v>
      </c>
      <c r="I2231" s="54">
        <f t="shared" ca="1" si="129"/>
        <v>0</v>
      </c>
      <c r="J2231" s="54">
        <f t="shared" ca="1" si="129"/>
        <v>0</v>
      </c>
      <c r="K2231" s="54" t="str">
        <f t="shared" ca="1" si="128"/>
        <v>AD4</v>
      </c>
      <c r="L2231" s="54" t="str">
        <f t="shared" ca="1" si="128"/>
        <v>COMPLET</v>
      </c>
      <c r="M2231" s="54" t="str">
        <f t="shared" ca="1" si="128"/>
        <v xml:space="preserve"> </v>
      </c>
      <c r="N2231" s="54" t="str">
        <f t="shared" ca="1" si="128"/>
        <v>ZH3SJF</v>
      </c>
      <c r="O2231" s="54">
        <f t="shared" ca="1" si="128"/>
        <v>0</v>
      </c>
    </row>
    <row r="2232" spans="1:15" hidden="1" x14ac:dyDescent="0.25">
      <c r="A2232" s="97">
        <v>1981</v>
      </c>
      <c r="B2232" s="98" t="s">
        <v>9887</v>
      </c>
      <c r="C2232" s="54" t="str">
        <f t="shared" ca="1" si="129"/>
        <v>CPOT</v>
      </c>
      <c r="D2232" s="54" t="str">
        <f t="shared" ca="1" si="129"/>
        <v>#CR#WDRCJ_YYYYMMDDHHMISS_DOCUMENTSGEIDE.CSV         </v>
      </c>
      <c r="E2232" s="98" t="str">
        <f t="shared" ca="1" si="129"/>
        <v>ZH3AJA</v>
      </c>
      <c r="F2232" s="54">
        <f t="shared" ca="1" si="129"/>
        <v>0</v>
      </c>
      <c r="G2232" s="54">
        <f t="shared" ca="1" si="129"/>
        <v>0</v>
      </c>
      <c r="H2232" s="54">
        <f t="shared" ca="1" si="129"/>
        <v>0</v>
      </c>
      <c r="I2232" s="54">
        <f t="shared" ca="1" si="129"/>
        <v>0</v>
      </c>
      <c r="J2232" s="54">
        <f t="shared" ca="1" si="129"/>
        <v>0</v>
      </c>
      <c r="K2232" s="54" t="str">
        <f t="shared" ca="1" si="128"/>
        <v>AD4</v>
      </c>
      <c r="L2232" s="54" t="str">
        <f t="shared" ca="1" si="128"/>
        <v>COMPLET</v>
      </c>
      <c r="M2232" s="54" t="str">
        <f t="shared" ca="1" si="128"/>
        <v xml:space="preserve"> </v>
      </c>
      <c r="N2232" s="54" t="str">
        <f t="shared" ca="1" si="128"/>
        <v>ZH3SJG</v>
      </c>
      <c r="O2232" s="54">
        <f t="shared" ca="1" si="128"/>
        <v>0</v>
      </c>
    </row>
    <row r="2233" spans="1:15" hidden="1" x14ac:dyDescent="0.25">
      <c r="A2233" s="97">
        <v>1982</v>
      </c>
      <c r="B2233" s="98" t="s">
        <v>9891</v>
      </c>
      <c r="C2233" s="54" t="str">
        <f t="shared" ca="1" si="129"/>
        <v>CPOT</v>
      </c>
      <c r="D2233" s="54" t="str">
        <f t="shared" ca="1" si="129"/>
        <v>#CR#WDRCJ_YYYYMMDDHHMISS_HISTORIQUE.CSV             </v>
      </c>
      <c r="E2233" s="98" t="str">
        <f t="shared" ca="1" si="129"/>
        <v>ZH3AJA</v>
      </c>
      <c r="F2233" s="54">
        <f t="shared" ca="1" si="129"/>
        <v>0</v>
      </c>
      <c r="G2233" s="54">
        <f t="shared" ca="1" si="129"/>
        <v>0</v>
      </c>
      <c r="H2233" s="54">
        <f t="shared" ca="1" si="129"/>
        <v>0</v>
      </c>
      <c r="I2233" s="54">
        <f t="shared" ca="1" si="129"/>
        <v>0</v>
      </c>
      <c r="J2233" s="54">
        <f t="shared" ca="1" si="129"/>
        <v>0</v>
      </c>
      <c r="K2233" s="54" t="str">
        <f t="shared" ca="1" si="128"/>
        <v>AD4</v>
      </c>
      <c r="L2233" s="54" t="str">
        <f t="shared" ca="1" si="128"/>
        <v>COMPLET</v>
      </c>
      <c r="M2233" s="54" t="str">
        <f t="shared" ca="1" si="128"/>
        <v xml:space="preserve"> </v>
      </c>
      <c r="N2233" s="54" t="str">
        <f t="shared" ca="1" si="128"/>
        <v>ZH3SJH</v>
      </c>
      <c r="O2233" s="54">
        <f t="shared" ca="1" si="128"/>
        <v>0</v>
      </c>
    </row>
    <row r="2234" spans="1:15" hidden="1" x14ac:dyDescent="0.25">
      <c r="A2234" s="97">
        <v>1983</v>
      </c>
      <c r="B2234" s="98" t="s">
        <v>9895</v>
      </c>
      <c r="C2234" s="54" t="str">
        <f t="shared" ca="1" si="129"/>
        <v>CPOT</v>
      </c>
      <c r="D2234" s="54" t="str">
        <f t="shared" ca="1" si="129"/>
        <v>#CR#WDRCJ_YYYYMMDDHHMISS_MOUVEMENTSCOMPTE.CSV       </v>
      </c>
      <c r="E2234" s="98" t="str">
        <f t="shared" ca="1" si="129"/>
        <v>ZH3AJA</v>
      </c>
      <c r="F2234" s="54">
        <f t="shared" ca="1" si="129"/>
        <v>0</v>
      </c>
      <c r="G2234" s="54">
        <f t="shared" ca="1" si="129"/>
        <v>0</v>
      </c>
      <c r="H2234" s="54">
        <f t="shared" ca="1" si="129"/>
        <v>0</v>
      </c>
      <c r="I2234" s="54">
        <f t="shared" ca="1" si="129"/>
        <v>0</v>
      </c>
      <c r="J2234" s="54">
        <f t="shared" ca="1" si="129"/>
        <v>0</v>
      </c>
      <c r="K2234" s="54" t="str">
        <f t="shared" ca="1" si="128"/>
        <v>AD4</v>
      </c>
      <c r="L2234" s="54" t="str">
        <f t="shared" ca="1" si="128"/>
        <v>COMPLET</v>
      </c>
      <c r="M2234" s="54" t="str">
        <f t="shared" ca="1" si="128"/>
        <v xml:space="preserve"> </v>
      </c>
      <c r="N2234" s="54" t="str">
        <f t="shared" ca="1" si="128"/>
        <v>ZH3SJI</v>
      </c>
      <c r="O2234" s="54">
        <f t="shared" ca="1" si="128"/>
        <v>0</v>
      </c>
    </row>
    <row r="2235" spans="1:15" hidden="1" x14ac:dyDescent="0.25">
      <c r="B2235" s="139" t="s">
        <v>9899</v>
      </c>
    </row>
    <row r="2236" spans="1:15" hidden="1" x14ac:dyDescent="0.25">
      <c r="B2236" s="139" t="s">
        <v>9130</v>
      </c>
    </row>
  </sheetData>
  <autoFilter ref="A2:O2236">
    <filterColumn colId="12">
      <filters>
        <filter val="H"/>
      </filters>
    </filterColumn>
  </autoFilter>
  <sortState ref="B3:B2238">
    <sortCondition ref="B3:B223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0C6018A4D59948BD49757A8A2CAA2F" ma:contentTypeVersion="14" ma:contentTypeDescription="Crée un document." ma:contentTypeScope="" ma:versionID="73c592ad22d18018f29a47905b5d45c4">
  <xsd:schema xmlns:xsd="http://www.w3.org/2001/XMLSchema" xmlns:xs="http://www.w3.org/2001/XMLSchema" xmlns:p="http://schemas.microsoft.com/office/2006/metadata/properties" xmlns:ns2="80f08cf8-b742-427f-9920-1dce1e0dcc6e" xmlns:ns3="7df543df-19b1-4563-9f87-12bff89d4dc5" targetNamespace="http://schemas.microsoft.com/office/2006/metadata/properties" ma:root="true" ma:fieldsID="6e8bf2447cafc0b8bfe38bc317fa926a" ns2:_="" ns3:_="">
    <xsd:import namespace="80f08cf8-b742-427f-9920-1dce1e0dcc6e"/>
    <xsd:import namespace="7df543df-19b1-4563-9f87-12bff89d4dc5"/>
    <xsd:element name="properties">
      <xsd:complexType>
        <xsd:sequence>
          <xsd:element name="documentManagement">
            <xsd:complexType>
              <xsd:all>
                <xsd:element ref="ns2:Version_x0020_cible"/>
                <xsd:element ref="ns2:Date_x0020_r_x00e9_servation"/>
                <xsd:element ref="ns2:Date_x0020_retour_x0020_pr_x00e9_vue"/>
                <xsd:element ref="ns2:Typologie_x0020_DWH"/>
                <xsd:element ref="ns2:N_x00b0__x0020_extraction" minOccurs="0"/>
                <xsd:element ref="ns2:Date_x0020_de_x0020_retour_x0020_pr_x00e9_vue" minOccurs="0"/>
                <xsd:element ref="ns2:Version_x002e_" minOccurs="0"/>
                <xsd:element ref="ns3:a05e68728d5c4d9eb5968c87c844b2e1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f08cf8-b742-427f-9920-1dce1e0dcc6e" elementFormDefault="qualified">
    <xsd:import namespace="http://schemas.microsoft.com/office/2006/documentManagement/types"/>
    <xsd:import namespace="http://schemas.microsoft.com/office/infopath/2007/PartnerControls"/>
    <xsd:element name="Version_x0020_cible" ma:index="8" ma:displayName="Statut" ma:format="Dropdown" ma:internalName="Version_x0020_cible">
      <xsd:simpleType>
        <xsd:restriction base="dms:Choice">
          <xsd:enumeration value="Validé"/>
          <xsd:enumeration value="Historisé"/>
          <xsd:enumeration value="Réservé"/>
          <xsd:enumeration value="Travail"/>
          <xsd:enumeration value="A Valider"/>
        </xsd:restriction>
      </xsd:simpleType>
    </xsd:element>
    <xsd:element name="Date_x0020_r_x00e9_servation" ma:index="9" ma:displayName="Application" ma:format="Dropdown" ma:internalName="Date_x0020_r_x00e9_servation">
      <xsd:simpleType>
        <xsd:restriction base="dms:Choice">
          <xsd:enumeration value="AADR"/>
          <xsd:enumeration value="AAGI"/>
          <xsd:enumeration value="AASS"/>
          <xsd:enumeration value="ACCL"/>
          <xsd:enumeration value="ACDO"/>
          <xsd:enumeration value="ACLA"/>
          <xsd:enumeration value="ACLI"/>
          <xsd:enumeration value="ACMC"/>
          <xsd:enumeration value="ACOL"/>
          <xsd:enumeration value="ACON"/>
          <xsd:enumeration value="ACRE"/>
          <xsd:enumeration value="AEDS"/>
          <xsd:enumeration value="AEXP"/>
          <xsd:enumeration value="AFAC"/>
          <xsd:enumeration value="AFID"/>
          <xsd:enumeration value="AFIS"/>
          <xsd:enumeration value="AIDD"/>
          <xsd:enumeration value="ALAN"/>
          <xsd:enumeration value="ALET"/>
          <xsd:enumeration value="ALTD"/>
          <xsd:enumeration value="AOPE"/>
          <xsd:enumeration value="APAC"/>
          <xsd:enumeration value="APAD"/>
          <xsd:enumeration value="APAR"/>
          <xsd:enumeration value="ARIS"/>
          <xsd:enumeration value="ASEG"/>
          <xsd:enumeration value="ASER"/>
          <xsd:enumeration value="ASIT"/>
          <xsd:enumeration value="ASS"/>
          <xsd:enumeration value="ATAB"/>
          <xsd:enumeration value="IASS"/>
          <xsd:enumeration value="ICDO"/>
          <xsd:enumeration value="ICMC"/>
          <xsd:enumeration value="ICOL"/>
          <xsd:enumeration value="ICON"/>
          <xsd:enumeration value="ICRE"/>
          <xsd:enumeration value="IFAC"/>
          <xsd:enumeration value="IOPE"/>
          <xsd:enumeration value="IPAR"/>
          <xsd:enumeration value="ISER"/>
          <xsd:enumeration value="ISERV"/>
          <xsd:enumeration value="nouveau"/>
          <xsd:enumeration value="REPR"/>
          <xsd:enumeration value="AAST"/>
          <xsd:enumeration value="ACDO"/>
          <xsd:enumeration value="ADES"/>
          <xsd:enumeration value="AEDS"/>
          <xsd:enumeration value="ALET"/>
          <xsd:enumeration value="ALTD"/>
          <xsd:enumeration value="AMDC"/>
          <xsd:enumeration value="AMGE"/>
          <xsd:enumeration value="AMGF"/>
          <xsd:enumeration value="AMGM"/>
          <xsd:enumeration value="AMST"/>
        </xsd:restriction>
      </xsd:simpleType>
    </xsd:element>
    <xsd:element name="Date_x0020_retour_x0020_pr_x00e9_vue" ma:index="10" ma:displayName="Thème de modélisation" ma:format="Dropdown" ma:internalName="Date_x0020_retour_x0020_pr_x00e9_vue">
      <xsd:simpleType>
        <xsd:restriction base="dms:Choice">
          <xsd:enumeration value="0-Référentiels"/>
          <xsd:enumeration value="10 - Copies De Production (CDP)"/>
          <xsd:enumeration value="1A- Personne"/>
          <xsd:enumeration value="1A1 - Personne Morale"/>
          <xsd:enumeration value="1A2 -  Personne Physique"/>
          <xsd:enumeration value="1B – Adresse"/>
          <xsd:enumeration value="1C-Element de structure -EDS"/>
          <xsd:enumeration value="1D- Situations Particulières"/>
          <xsd:enumeration value="1E – Partenaire"/>
          <xsd:enumeration value="1E2 - Synthese brut partenaire client commercial"/>
          <xsd:enumeration value="1E3 – Connaissance partenaire"/>
          <xsd:enumeration value="1E4- Partenaire groupe de risque"/>
          <xsd:enumeration value="1E6 - Partenaire mensuel"/>
          <xsd:enumeration value="1E7- Segmentation partenaire"/>
          <xsd:enumeration value="1F - Banque de France"/>
          <xsd:enumeration value="2A – Catalogue-CDO"/>
          <xsd:enumeration value="2B – contrats"/>
          <xsd:enumeration value="2B1a- Produits - Credits"/>
          <xsd:enumeration value="2B1b- Produits - Collecte"/>
          <xsd:enumeration value="2B1c - element de contrat risque"/>
          <xsd:enumeration value="2B1d - produits titre"/>
          <xsd:enumeration value="2B2a – Services -Assurance"/>
          <xsd:enumeration value="2B2b - Services - Moyen de Paiement"/>
          <xsd:enumeration value="2C- compte support"/>
          <xsd:enumeration value="2D- Marchés financiers et valeurs mobilières"/>
          <xsd:enumeration value="2E- Operations et ordres"/>
          <xsd:enumeration value="2F- Tarification"/>
          <xsd:enumeration value="2G1 – Fidélisation clients"/>
          <xsd:enumeration value="3A- Campagne"/>
          <xsd:enumeration value="3B- Evenements"/>
          <xsd:enumeration value="3C- Contacts-CMC"/>
          <xsd:enumeration value="3C1 - CMC-suivi"/>
          <xsd:enumeration value="3C2 - CMC suivi mensuel"/>
          <xsd:enumeration value="4 – Facturation"/>
          <xsd:enumeration value="4-  Indicateurs décisionnels"/>
          <xsd:enumeration value="4 - Synthese CMC"/>
          <xsd:enumeration value="4 - Synthese Collecte DAV"/>
          <xsd:enumeration value="4 – Synthese contrat mensuelle"/>
          <xsd:enumeration value="4 – Synthese contrat quotidienne"/>
          <xsd:enumeration value="4 – Synthese Credit"/>
          <xsd:enumeration value="4 – Synthese CRM mensuelle"/>
          <xsd:enumeration value="4 – Synthese CRM quotidienne"/>
          <xsd:enumeration value="4 - Synthese Operation"/>
          <xsd:enumeration value="4 - Synthese Services"/>
          <xsd:enumeration value="4 – Synthese Services Mdp assurance"/>
          <xsd:enumeration value="4- Agregats facturation"/>
          <xsd:enumeration value="4- Synthese CMC"/>
          <xsd:enumeration value="4- Synthese Contrat"/>
          <xsd:enumeration value="4- Synthese CRM"/>
          <xsd:enumeration value="4A – arrete mensuel epargne"/>
          <xsd:enumeration value="4B - arrete mensuel contrat"/>
          <xsd:enumeration value="4C - arrete mensuel credit"/>
          <xsd:enumeration value="5A - Dénormalisation MSTR"/>
          <xsd:enumeration value="5A - Dénormalisation CMC EMACO"/>
          <xsd:enumeration value="6A - Extracteurs Credits"/>
          <xsd:enumeration value="7A - Accelerateurs"/>
          <xsd:enumeration value="7B - Hierarchie des EDS"/>
          <xsd:enumeration value="7C- Liste etoffée-paramètres"/>
          <xsd:enumeration value="8 – extractions"/>
          <xsd:enumeration value="80 – Tables de travail"/>
          <xsd:enumeration value="8A – Datamart DAV"/>
          <xsd:enumeration value="8A1 - Datamart Client"/>
          <xsd:enumeration value="8A2 Datamart banque de France"/>
          <xsd:enumeration value="8A3 Datamart Epargne"/>
          <xsd:enumeration value="8A4 Datamart Assurance"/>
          <xsd:enumeration value="8A5 Datamart Facturation"/>
          <xsd:enumeration value="8A6 Datamart Service"/>
          <xsd:enumeration value="8A7 Datamart Credit"/>
          <xsd:enumeration value="8A8 Datamart Risque"/>
          <xsd:enumeration value="8A9 – Datamart Contact"/>
          <xsd:enumeration value="8A10 - Datamart Connaissance Partenaire"/>
          <xsd:enumeration value="8A11 - Datamart entreprise"/>
          <xsd:enumeration value="8A11 - Datamart entreprise Produits"/>
          <xsd:enumeration value="8A11 - Datamart entreprise Hebdo"/>
          <xsd:enumeration value="8A12 - Datamart multicanal"/>
          <xsd:enumeration value="8A13 - Datamart equipement"/>
          <xsd:enumeration value="8A14 - Datamart CMC Suivi"/>
          <xsd:enumeration value="8A15 - Datamart service BAM"/>
          <xsd:enumeration value="8A16 - Datamart Adresse"/>
          <xsd:enumeration value="8A17 - Datamart Banque de France"/>
          <xsd:enumeration value="8B - Espace agile"/>
          <xsd:enumeration value="8C – Datamart Pilotage commercial"/>
          <xsd:enumeration value="90 – Classifications calculées"/>
          <xsd:enumeration value="90 – Classification"/>
          <xsd:enumeration value="99A-Rejets - tables spécifiques"/>
          <xsd:enumeration value="99- DWReady"/>
          <xsd:enumeration value="100 – pilotage groupe"/>
          <xsd:enumeration value="110 - RCRD donnees communatutaires"/>
          <xsd:enumeration value="150 - OFAC-EWRA"/>
        </xsd:restriction>
      </xsd:simpleType>
    </xsd:element>
    <xsd:element name="Typologie_x0020_DWH" ma:index="11" ma:displayName="Typologie DWH" ma:format="Dropdown" ma:internalName="Typologie_x0020_DWH">
      <xsd:simpleType>
        <xsd:restriction base="dms:Choice">
          <xsd:enumeration value="Doc de référence"/>
          <xsd:enumeration value="Contrat d interface"/>
          <xsd:enumeration value="Fonctionnement"/>
          <xsd:enumeration value="FD – Acquisition"/>
          <xsd:enumeration value="FD – Alim DTM"/>
          <xsd:enumeration value="FD – Alimentation"/>
          <xsd:enumeration value="FD – Extraction"/>
          <xsd:enumeration value="FD – Indicateur"/>
          <xsd:enumeration value="Fiche signalétique"/>
          <xsd:enumeration value="MCD- schéma"/>
          <xsd:enumeration value="MPD- schéma"/>
        </xsd:restriction>
      </xsd:simpleType>
    </xsd:element>
    <xsd:element name="N_x00b0__x0020_extraction" ma:index="12" nillable="true" ma:displayName="N° extraction" ma:indexed="true" ma:internalName="N_x00b0__x0020_extraction">
      <xsd:simpleType>
        <xsd:restriction base="dms:Number"/>
      </xsd:simpleType>
    </xsd:element>
    <xsd:element name="Date_x0020_de_x0020_retour_x0020_pr_x00e9_vue" ma:index="13" nillable="true" ma:displayName="Date de retour prévue" ma:format="DateOnly" ma:internalName="Date_x0020_de_x0020_retour_x0020_pr_x00e9_vue">
      <xsd:simpleType>
        <xsd:restriction base="dms:DateTime"/>
      </xsd:simpleType>
    </xsd:element>
    <xsd:element name="Version_x002e_" ma:index="14" nillable="true" ma:displayName="Version GSI" ma:list="{a88e6c9e-320b-4941-b5f8-1709de39bae4}" ma:internalName="Version_x002e_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f543df-19b1-4563-9f87-12bff89d4dc5" elementFormDefault="qualified">
    <xsd:import namespace="http://schemas.microsoft.com/office/2006/documentManagement/types"/>
    <xsd:import namespace="http://schemas.microsoft.com/office/infopath/2007/PartnerControls"/>
    <xsd:element name="a05e68728d5c4d9eb5968c87c844b2e1" ma:index="16" nillable="true" ma:taxonomy="true" ma:internalName="a05e68728d5c4d9eb5968c87c844b2e1" ma:taxonomyFieldName="Edition" ma:displayName="Edition" ma:default="" ma:fieldId="{a05e6872-8d5c-4d9e-b596-8c87c844b2e1}" ma:sspId="4c4a989a-9ec2-450a-a075-4ed4f58df4bf" ma:termSetId="63ee4fbf-0229-4fbd-b264-5d8e5c38052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7" nillable="true" ma:displayName="Colonne Attraper tout de Taxonomie" ma:hidden="true" ma:list="{2210503f-9d23-4d70-8a04-7760ced09493}" ma:internalName="TaxCatchAll" ma:showField="CatchAllData" ma:web="7df543df-19b1-4563-9f87-12bff89d4d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_x0020_de_x0020_retour_x0020_pr_x00e9_vue xmlns="80f08cf8-b742-427f-9920-1dce1e0dcc6e" xsi:nil="true"/>
    <Version_x002e_ xmlns="80f08cf8-b742-427f-9920-1dce1e0dcc6e" xsi:nil="true"/>
    <Date_x0020_r_x00e9_servation xmlns="80f08cf8-b742-427f-9920-1dce1e0dcc6e">nouveau</Date_x0020_r_x00e9_servation>
    <Date_x0020_retour_x0020_pr_x00e9_vue xmlns="80f08cf8-b742-427f-9920-1dce1e0dcc6e">10 - Copies De Production (CDP)</Date_x0020_retour_x0020_pr_x00e9_vue>
    <TaxCatchAll xmlns="7df543df-19b1-4563-9f87-12bff89d4dc5"/>
    <Typologie_x0020_DWH xmlns="80f08cf8-b742-427f-9920-1dce1e0dcc6e">Doc de référence</Typologie_x0020_DWH>
    <a05e68728d5c4d9eb5968c87c844b2e1 xmlns="7df543df-19b1-4563-9f87-12bff89d4dc5">
      <Terms xmlns="http://schemas.microsoft.com/office/infopath/2007/PartnerControls"/>
    </a05e68728d5c4d9eb5968c87c844b2e1>
    <N_x00b0__x0020_extraction xmlns="80f08cf8-b742-427f-9920-1dce1e0dcc6e" xsi:nil="true"/>
    <Version_x0020_cible xmlns="80f08cf8-b742-427f-9920-1dce1e0dcc6e">Validé</Version_x0020_cible>
  </documentManagement>
</p:properties>
</file>

<file path=customXml/itemProps1.xml><?xml version="1.0" encoding="utf-8"?>
<ds:datastoreItem xmlns:ds="http://schemas.openxmlformats.org/officeDocument/2006/customXml" ds:itemID="{57F79CBF-5F60-4182-AC7F-EA05907F4F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f08cf8-b742-427f-9920-1dce1e0dcc6e"/>
    <ds:schemaRef ds:uri="7df543df-19b1-4563-9f87-12bff89d4dc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6D22B97-9BCE-42F9-852A-84F4900FB4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B5EA60-806C-441E-A185-2E310B0688E5}">
  <ds:schemaRefs>
    <ds:schemaRef ds:uri="http://schemas.openxmlformats.org/package/2006/metadata/core-properties"/>
    <ds:schemaRef ds:uri="80f08cf8-b742-427f-9920-1dce1e0dcc6e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7df543df-19b1-4563-9f87-12bff89d4dc5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Referentiel</vt:lpstr>
      <vt:lpstr>table prioritaire </vt:lpstr>
      <vt:lpstr>Nb_PSI</vt:lpstr>
      <vt:lpstr>Liste_simplifiee</vt:lpstr>
      <vt:lpstr>Code appl CdP</vt:lpstr>
      <vt:lpstr>Histo</vt:lpstr>
      <vt:lpstr>Jalon + top _horaire passage</vt:lpstr>
      <vt:lpstr>PSI</vt:lpstr>
    </vt:vector>
  </TitlesOfParts>
  <Company>CA Technologies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Référentiel CDP</dc:title>
  <dc:creator>BOURGET Sophie</dc:creator>
  <cp:lastModifiedBy>MAYER Bernard</cp:lastModifiedBy>
  <dcterms:created xsi:type="dcterms:W3CDTF">2019-06-07T07:28:59Z</dcterms:created>
  <dcterms:modified xsi:type="dcterms:W3CDTF">2020-02-21T15:24:19Z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0x010100440C6018A4D59948BD49757A8A2CAA2F</vt:lpwstr>
  </property>
  <property fmtid="{D5CDD505-2E9C-101B-9397-08002B2CF9AE}" pid="3" name="Edition">
    <vt:lpwstr/>
  </property>
</Properties>
</file>